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1.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1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1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1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555" windowWidth="18615" windowHeight="9150" firstSheet="4" activeTab="7"/>
  </bookViews>
  <sheets>
    <sheet name="CAPA" sheetId="1" r:id="rId1"/>
    <sheet name="INÍCIO " sheetId="2" r:id="rId2"/>
    <sheet name="APRESENTAÇÃO " sheetId="3" r:id="rId3"/>
    <sheet name="INTRODUÇÃO" sheetId="4" r:id="rId4"/>
    <sheet name="FROTA SEGUNDO TIPO" sheetId="5" r:id="rId5"/>
    <sheet name="ACIDENTES COM VÍTIMAS" sheetId="6" r:id="rId6"/>
    <sheet name="VÍTIMAS NÃO FATAIS" sheetId="7" r:id="rId7"/>
    <sheet name="VÍTIMAS FATAIS" sheetId="8" r:id="rId8"/>
    <sheet name="COND. ENV. EM ACID. COM VÍTIMAS" sheetId="9" r:id="rId9"/>
    <sheet name="VEIC. ENV. EM ACID. COM VÍTIMAS" sheetId="10" r:id="rId10"/>
    <sheet name="INDICES RONDÔNIA" sheetId="11" r:id="rId11"/>
    <sheet name="MUNICÍPIOS" sheetId="12" r:id="rId12"/>
    <sheet name="ACIDENTES MUNICÍPIOS " sheetId="13" r:id="rId13"/>
    <sheet name="EVO. INDICES MUNICÍPIOS" sheetId="14" r:id="rId14"/>
    <sheet name="ACIDENTES POR DIA DA SEMANA" sheetId="15" r:id="rId15"/>
    <sheet name="HORÁRIO DOS ACIDENTES" sheetId="16" r:id="rId16"/>
    <sheet name="HABILITAÇÃO " sheetId="17" r:id="rId17"/>
    <sheet name="HABILITAÇÃO  F.E" sheetId="18" r:id="rId18"/>
    <sheet name="MULTAS" sheetId="19" r:id="rId19"/>
    <sheet name="PROJETOS" sheetId="20" r:id="rId20"/>
    <sheet name="ENCERRAMENTO" sheetId="21" r:id="rId21"/>
  </sheets>
  <calcPr calcId="145621"/>
</workbook>
</file>

<file path=xl/calcChain.xml><?xml version="1.0" encoding="utf-8"?>
<calcChain xmlns="http://schemas.openxmlformats.org/spreadsheetml/2006/main">
  <c r="M41" i="19" l="1"/>
  <c r="L41" i="19"/>
  <c r="K41" i="19"/>
  <c r="J41" i="19"/>
  <c r="I41" i="19"/>
  <c r="H41" i="19"/>
  <c r="G41" i="19"/>
  <c r="F41" i="19"/>
  <c r="E41" i="19"/>
  <c r="D41" i="19"/>
  <c r="M40" i="19"/>
  <c r="L40" i="19"/>
  <c r="K40" i="19"/>
  <c r="J40" i="19"/>
  <c r="I40" i="19"/>
  <c r="H40" i="19"/>
  <c r="G40" i="19"/>
  <c r="F40" i="19"/>
  <c r="E40" i="19"/>
  <c r="D40" i="19"/>
  <c r="D39" i="19"/>
  <c r="M38" i="19"/>
  <c r="L38" i="19"/>
  <c r="K38" i="19"/>
  <c r="J38" i="19"/>
  <c r="I38" i="19"/>
  <c r="H38" i="19"/>
  <c r="G38" i="19"/>
  <c r="F38" i="19"/>
  <c r="E38" i="19"/>
  <c r="D38" i="19"/>
  <c r="N19" i="19"/>
  <c r="M42" i="19" s="1"/>
  <c r="M19" i="19"/>
  <c r="M30" i="19" s="1"/>
  <c r="L19" i="19"/>
  <c r="K42" i="19" s="1"/>
  <c r="K19" i="19"/>
  <c r="K30" i="19" s="1"/>
  <c r="J19" i="19"/>
  <c r="I42" i="19" s="1"/>
  <c r="I19" i="19"/>
  <c r="I30" i="19" s="1"/>
  <c r="H19" i="19"/>
  <c r="G42" i="19" s="1"/>
  <c r="G19" i="19"/>
  <c r="G30" i="19" s="1"/>
  <c r="F19" i="19"/>
  <c r="E42" i="19" s="1"/>
  <c r="E19" i="19"/>
  <c r="E30" i="19" s="1"/>
  <c r="D19" i="19"/>
  <c r="D29" i="19" s="1"/>
  <c r="S729" i="18"/>
  <c r="R729" i="18"/>
  <c r="Q729" i="18"/>
  <c r="P729" i="18"/>
  <c r="P723" i="18"/>
  <c r="O723" i="18"/>
  <c r="N723" i="18"/>
  <c r="M723" i="18"/>
  <c r="L702" i="18"/>
  <c r="L718" i="18" s="1"/>
  <c r="K702" i="18"/>
  <c r="K718" i="18" s="1"/>
  <c r="J702" i="18"/>
  <c r="J718" i="18" s="1"/>
  <c r="I702" i="18"/>
  <c r="I718" i="18" s="1"/>
  <c r="H702" i="18"/>
  <c r="H718" i="18" s="1"/>
  <c r="G702" i="18"/>
  <c r="G718" i="18" s="1"/>
  <c r="F702" i="18"/>
  <c r="F718" i="18" s="1"/>
  <c r="E702" i="18"/>
  <c r="E718" i="18" s="1"/>
  <c r="L701" i="18"/>
  <c r="L717" i="18" s="1"/>
  <c r="K701" i="18"/>
  <c r="K717" i="18" s="1"/>
  <c r="J701" i="18"/>
  <c r="J717" i="18" s="1"/>
  <c r="I701" i="18"/>
  <c r="I717" i="18" s="1"/>
  <c r="H701" i="18"/>
  <c r="H717" i="18" s="1"/>
  <c r="G701" i="18"/>
  <c r="G717" i="18" s="1"/>
  <c r="F701" i="18"/>
  <c r="F717" i="18" s="1"/>
  <c r="E701" i="18"/>
  <c r="E717" i="18" s="1"/>
  <c r="L700" i="18"/>
  <c r="L716" i="18" s="1"/>
  <c r="K700" i="18"/>
  <c r="K716" i="18" s="1"/>
  <c r="J700" i="18"/>
  <c r="J716" i="18" s="1"/>
  <c r="I700" i="18"/>
  <c r="I716" i="18" s="1"/>
  <c r="H700" i="18"/>
  <c r="H716" i="18" s="1"/>
  <c r="G700" i="18"/>
  <c r="G716" i="18" s="1"/>
  <c r="F700" i="18"/>
  <c r="F716" i="18" s="1"/>
  <c r="E700" i="18"/>
  <c r="E716" i="18" s="1"/>
  <c r="L699" i="18"/>
  <c r="L715" i="18" s="1"/>
  <c r="K699" i="18"/>
  <c r="K715" i="18" s="1"/>
  <c r="J699" i="18"/>
  <c r="J715" i="18" s="1"/>
  <c r="I699" i="18"/>
  <c r="I715" i="18" s="1"/>
  <c r="H699" i="18"/>
  <c r="H715" i="18" s="1"/>
  <c r="G699" i="18"/>
  <c r="G715" i="18" s="1"/>
  <c r="F699" i="18"/>
  <c r="F715" i="18" s="1"/>
  <c r="E699" i="18"/>
  <c r="E715" i="18" s="1"/>
  <c r="L698" i="18"/>
  <c r="L714" i="18" s="1"/>
  <c r="K698" i="18"/>
  <c r="K714" i="18" s="1"/>
  <c r="J698" i="18"/>
  <c r="J714" i="18" s="1"/>
  <c r="I698" i="18"/>
  <c r="I714" i="18" s="1"/>
  <c r="H698" i="18"/>
  <c r="H714" i="18" s="1"/>
  <c r="G698" i="18"/>
  <c r="G714" i="18" s="1"/>
  <c r="F698" i="18"/>
  <c r="F714" i="18" s="1"/>
  <c r="E698" i="18"/>
  <c r="E714" i="18" s="1"/>
  <c r="L697" i="18"/>
  <c r="L713" i="18" s="1"/>
  <c r="K697" i="18"/>
  <c r="K713" i="18" s="1"/>
  <c r="J697" i="18"/>
  <c r="J713" i="18" s="1"/>
  <c r="I697" i="18"/>
  <c r="I713" i="18" s="1"/>
  <c r="H697" i="18"/>
  <c r="H713" i="18" s="1"/>
  <c r="G697" i="18"/>
  <c r="G713" i="18" s="1"/>
  <c r="F697" i="18"/>
  <c r="F713" i="18" s="1"/>
  <c r="E697" i="18"/>
  <c r="E713" i="18" s="1"/>
  <c r="L696" i="18"/>
  <c r="L712" i="18" s="1"/>
  <c r="K696" i="18"/>
  <c r="K712" i="18" s="1"/>
  <c r="J696" i="18"/>
  <c r="J712" i="18" s="1"/>
  <c r="I696" i="18"/>
  <c r="I712" i="18" s="1"/>
  <c r="H696" i="18"/>
  <c r="H712" i="18" s="1"/>
  <c r="G696" i="18"/>
  <c r="G712" i="18" s="1"/>
  <c r="F696" i="18"/>
  <c r="F712" i="18" s="1"/>
  <c r="E696" i="18"/>
  <c r="E712" i="18" s="1"/>
  <c r="L695" i="18"/>
  <c r="L711" i="18" s="1"/>
  <c r="K695" i="18"/>
  <c r="K711" i="18" s="1"/>
  <c r="J695" i="18"/>
  <c r="J711" i="18" s="1"/>
  <c r="I695" i="18"/>
  <c r="I711" i="18" s="1"/>
  <c r="H695" i="18"/>
  <c r="H711" i="18" s="1"/>
  <c r="G695" i="18"/>
  <c r="G711" i="18" s="1"/>
  <c r="F695" i="18"/>
  <c r="F711" i="18" s="1"/>
  <c r="E695" i="18"/>
  <c r="E711" i="18" s="1"/>
  <c r="L694" i="18"/>
  <c r="K694" i="18"/>
  <c r="K710" i="18" s="1"/>
  <c r="K719" i="18" s="1"/>
  <c r="J694" i="18"/>
  <c r="I694" i="18"/>
  <c r="I710" i="18" s="1"/>
  <c r="I719" i="18" s="1"/>
  <c r="H694" i="18"/>
  <c r="G694" i="18"/>
  <c r="G710" i="18" s="1"/>
  <c r="G719" i="18" s="1"/>
  <c r="F694" i="18"/>
  <c r="F710" i="18" s="1"/>
  <c r="F719" i="18" s="1"/>
  <c r="E694" i="18"/>
  <c r="E710" i="18" s="1"/>
  <c r="E719" i="18" s="1"/>
  <c r="L687" i="18"/>
  <c r="K687" i="18"/>
  <c r="K688" i="18" s="1"/>
  <c r="J687" i="18"/>
  <c r="I687" i="18"/>
  <c r="I688" i="18" s="1"/>
  <c r="H687" i="18"/>
  <c r="G687" i="18"/>
  <c r="G688" i="18" s="1"/>
  <c r="F687" i="18"/>
  <c r="E687" i="18"/>
  <c r="E688" i="18" s="1"/>
  <c r="L674" i="18"/>
  <c r="K674" i="18"/>
  <c r="K675" i="18" s="1"/>
  <c r="J674" i="18"/>
  <c r="I674" i="18"/>
  <c r="I675" i="18" s="1"/>
  <c r="H674" i="18"/>
  <c r="G674" i="18"/>
  <c r="G675" i="18" s="1"/>
  <c r="F674" i="18"/>
  <c r="E674" i="18"/>
  <c r="E675" i="18" s="1"/>
  <c r="L661" i="18"/>
  <c r="K661" i="18"/>
  <c r="K662" i="18" s="1"/>
  <c r="J661" i="18"/>
  <c r="I661" i="18"/>
  <c r="I662" i="18" s="1"/>
  <c r="H661" i="18"/>
  <c r="G661" i="18"/>
  <c r="G662" i="18" s="1"/>
  <c r="F661" i="18"/>
  <c r="E661" i="18"/>
  <c r="E662" i="18" s="1"/>
  <c r="L648" i="18"/>
  <c r="K648" i="18"/>
  <c r="K649" i="18" s="1"/>
  <c r="J648" i="18"/>
  <c r="I648" i="18"/>
  <c r="I649" i="18" s="1"/>
  <c r="H648" i="18"/>
  <c r="G648" i="18"/>
  <c r="G649" i="18" s="1"/>
  <c r="F648" i="18"/>
  <c r="E648" i="18"/>
  <c r="E649" i="18" s="1"/>
  <c r="L635" i="18"/>
  <c r="K635" i="18"/>
  <c r="K636" i="18" s="1"/>
  <c r="J635" i="18"/>
  <c r="I635" i="18"/>
  <c r="I636" i="18" s="1"/>
  <c r="H635" i="18"/>
  <c r="G635" i="18"/>
  <c r="G636" i="18" s="1"/>
  <c r="F635" i="18"/>
  <c r="E635" i="18"/>
  <c r="E636" i="18" s="1"/>
  <c r="L622" i="18"/>
  <c r="K622" i="18"/>
  <c r="K623" i="18" s="1"/>
  <c r="J622" i="18"/>
  <c r="I622" i="18"/>
  <c r="I623" i="18" s="1"/>
  <c r="H622" i="18"/>
  <c r="G622" i="18"/>
  <c r="G623" i="18" s="1"/>
  <c r="F622" i="18"/>
  <c r="E622" i="18"/>
  <c r="E623" i="18" s="1"/>
  <c r="L609" i="18"/>
  <c r="K609" i="18"/>
  <c r="K610" i="18" s="1"/>
  <c r="J609" i="18"/>
  <c r="I609" i="18"/>
  <c r="I610" i="18" s="1"/>
  <c r="H609" i="18"/>
  <c r="G609" i="18"/>
  <c r="G610" i="18" s="1"/>
  <c r="F609" i="18"/>
  <c r="E609" i="18"/>
  <c r="E610" i="18" s="1"/>
  <c r="L596" i="18"/>
  <c r="K596" i="18"/>
  <c r="K597" i="18" s="1"/>
  <c r="J596" i="18"/>
  <c r="I596" i="18"/>
  <c r="I597" i="18" s="1"/>
  <c r="H596" i="18"/>
  <c r="G596" i="18"/>
  <c r="G597" i="18" s="1"/>
  <c r="F596" i="18"/>
  <c r="E596" i="18"/>
  <c r="E597" i="18" s="1"/>
  <c r="L583" i="18"/>
  <c r="K583" i="18"/>
  <c r="K584" i="18" s="1"/>
  <c r="J583" i="18"/>
  <c r="I583" i="18"/>
  <c r="I584" i="18" s="1"/>
  <c r="H583" i="18"/>
  <c r="G583" i="18"/>
  <c r="G584" i="18" s="1"/>
  <c r="F583" i="18"/>
  <c r="E583" i="18"/>
  <c r="E584" i="18" s="1"/>
  <c r="L570" i="18"/>
  <c r="K570" i="18"/>
  <c r="K571" i="18" s="1"/>
  <c r="J570" i="18"/>
  <c r="I570" i="18"/>
  <c r="I571" i="18" s="1"/>
  <c r="H570" i="18"/>
  <c r="G570" i="18"/>
  <c r="G571" i="18" s="1"/>
  <c r="F570" i="18"/>
  <c r="E570" i="18"/>
  <c r="E571" i="18" s="1"/>
  <c r="L557" i="18"/>
  <c r="K557" i="18"/>
  <c r="K558" i="18" s="1"/>
  <c r="J557" i="18"/>
  <c r="I557" i="18"/>
  <c r="I558" i="18" s="1"/>
  <c r="H557" i="18"/>
  <c r="G557" i="18"/>
  <c r="G558" i="18" s="1"/>
  <c r="F557" i="18"/>
  <c r="E557" i="18"/>
  <c r="E558" i="18" s="1"/>
  <c r="L544" i="18"/>
  <c r="K544" i="18"/>
  <c r="K545" i="18" s="1"/>
  <c r="J544" i="18"/>
  <c r="I544" i="18"/>
  <c r="I545" i="18" s="1"/>
  <c r="H544" i="18"/>
  <c r="G544" i="18"/>
  <c r="G545" i="18" s="1"/>
  <c r="F544" i="18"/>
  <c r="E544" i="18"/>
  <c r="E545" i="18" s="1"/>
  <c r="L531" i="18"/>
  <c r="K531" i="18"/>
  <c r="K532" i="18" s="1"/>
  <c r="J531" i="18"/>
  <c r="I531" i="18"/>
  <c r="I532" i="18" s="1"/>
  <c r="H531" i="18"/>
  <c r="G531" i="18"/>
  <c r="G532" i="18" s="1"/>
  <c r="F531" i="18"/>
  <c r="E531" i="18"/>
  <c r="E532" i="18" s="1"/>
  <c r="L518" i="18"/>
  <c r="K518" i="18"/>
  <c r="K519" i="18" s="1"/>
  <c r="J518" i="18"/>
  <c r="I518" i="18"/>
  <c r="I519" i="18" s="1"/>
  <c r="H518" i="18"/>
  <c r="G518" i="18"/>
  <c r="G519" i="18" s="1"/>
  <c r="F518" i="18"/>
  <c r="E518" i="18"/>
  <c r="E519" i="18" s="1"/>
  <c r="L505" i="18"/>
  <c r="K505" i="18"/>
  <c r="K506" i="18" s="1"/>
  <c r="J505" i="18"/>
  <c r="I505" i="18"/>
  <c r="I506" i="18" s="1"/>
  <c r="H505" i="18"/>
  <c r="G505" i="18"/>
  <c r="G506" i="18" s="1"/>
  <c r="F505" i="18"/>
  <c r="E505" i="18"/>
  <c r="E506" i="18" s="1"/>
  <c r="L492" i="18"/>
  <c r="K492" i="18"/>
  <c r="K493" i="18" s="1"/>
  <c r="J492" i="18"/>
  <c r="I492" i="18"/>
  <c r="I493" i="18" s="1"/>
  <c r="H492" i="18"/>
  <c r="G492" i="18"/>
  <c r="G493" i="18" s="1"/>
  <c r="F492" i="18"/>
  <c r="E492" i="18"/>
  <c r="E493" i="18" s="1"/>
  <c r="L479" i="18"/>
  <c r="K479" i="18"/>
  <c r="K480" i="18" s="1"/>
  <c r="J479" i="18"/>
  <c r="I479" i="18"/>
  <c r="I480" i="18" s="1"/>
  <c r="H479" i="18"/>
  <c r="G479" i="18"/>
  <c r="G480" i="18" s="1"/>
  <c r="F479" i="18"/>
  <c r="E479" i="18"/>
  <c r="E480" i="18" s="1"/>
  <c r="L466" i="18"/>
  <c r="K466" i="18"/>
  <c r="K467" i="18" s="1"/>
  <c r="J466" i="18"/>
  <c r="I466" i="18"/>
  <c r="I467" i="18" s="1"/>
  <c r="H466" i="18"/>
  <c r="G466" i="18"/>
  <c r="G467" i="18" s="1"/>
  <c r="F466" i="18"/>
  <c r="E466" i="18"/>
  <c r="E467" i="18" s="1"/>
  <c r="L453" i="18"/>
  <c r="K453" i="18"/>
  <c r="K454" i="18" s="1"/>
  <c r="J453" i="18"/>
  <c r="I453" i="18"/>
  <c r="I454" i="18" s="1"/>
  <c r="H453" i="18"/>
  <c r="G453" i="18"/>
  <c r="G454" i="18" s="1"/>
  <c r="F453" i="18"/>
  <c r="E453" i="18"/>
  <c r="E454" i="18" s="1"/>
  <c r="L440" i="18"/>
  <c r="K440" i="18"/>
  <c r="K441" i="18" s="1"/>
  <c r="J440" i="18"/>
  <c r="I440" i="18"/>
  <c r="I441" i="18" s="1"/>
  <c r="H440" i="18"/>
  <c r="G440" i="18"/>
  <c r="G441" i="18" s="1"/>
  <c r="F440" i="18"/>
  <c r="E440" i="18"/>
  <c r="E441" i="18" s="1"/>
  <c r="L427" i="18"/>
  <c r="K427" i="18"/>
  <c r="K428" i="18" s="1"/>
  <c r="J427" i="18"/>
  <c r="I427" i="18"/>
  <c r="I428" i="18" s="1"/>
  <c r="H427" i="18"/>
  <c r="G427" i="18"/>
  <c r="G428" i="18" s="1"/>
  <c r="F427" i="18"/>
  <c r="E427" i="18"/>
  <c r="E428" i="18" s="1"/>
  <c r="L414" i="18"/>
  <c r="K414" i="18"/>
  <c r="K415" i="18" s="1"/>
  <c r="J414" i="18"/>
  <c r="I414" i="18"/>
  <c r="I415" i="18" s="1"/>
  <c r="H414" i="18"/>
  <c r="G414" i="18"/>
  <c r="G415" i="18" s="1"/>
  <c r="F414" i="18"/>
  <c r="E414" i="18"/>
  <c r="E415" i="18" s="1"/>
  <c r="L401" i="18"/>
  <c r="K401" i="18"/>
  <c r="K402" i="18" s="1"/>
  <c r="J401" i="18"/>
  <c r="I401" i="18"/>
  <c r="I402" i="18" s="1"/>
  <c r="H401" i="18"/>
  <c r="G401" i="18"/>
  <c r="G402" i="18" s="1"/>
  <c r="F401" i="18"/>
  <c r="E401" i="18"/>
  <c r="E402" i="18" s="1"/>
  <c r="L388" i="18"/>
  <c r="K388" i="18"/>
  <c r="K389" i="18" s="1"/>
  <c r="J388" i="18"/>
  <c r="I388" i="18"/>
  <c r="I389" i="18" s="1"/>
  <c r="H388" i="18"/>
  <c r="G388" i="18"/>
  <c r="G389" i="18" s="1"/>
  <c r="F388" i="18"/>
  <c r="E388" i="18"/>
  <c r="E389" i="18" s="1"/>
  <c r="L375" i="18"/>
  <c r="K375" i="18"/>
  <c r="K376" i="18" s="1"/>
  <c r="J375" i="18"/>
  <c r="I375" i="18"/>
  <c r="I376" i="18" s="1"/>
  <c r="H375" i="18"/>
  <c r="G375" i="18"/>
  <c r="G376" i="18" s="1"/>
  <c r="F375" i="18"/>
  <c r="E375" i="18"/>
  <c r="E376" i="18" s="1"/>
  <c r="L362" i="18"/>
  <c r="K362" i="18"/>
  <c r="K363" i="18" s="1"/>
  <c r="J362" i="18"/>
  <c r="I362" i="18"/>
  <c r="I363" i="18" s="1"/>
  <c r="H362" i="18"/>
  <c r="G362" i="18"/>
  <c r="G363" i="18" s="1"/>
  <c r="F362" i="18"/>
  <c r="E362" i="18"/>
  <c r="E363" i="18" s="1"/>
  <c r="L349" i="18"/>
  <c r="K349" i="18"/>
  <c r="K350" i="18" s="1"/>
  <c r="J349" i="18"/>
  <c r="I349" i="18"/>
  <c r="I350" i="18" s="1"/>
  <c r="H349" i="18"/>
  <c r="G349" i="18"/>
  <c r="G350" i="18" s="1"/>
  <c r="F349" i="18"/>
  <c r="E349" i="18"/>
  <c r="E350" i="18" s="1"/>
  <c r="L336" i="18"/>
  <c r="K336" i="18"/>
  <c r="K337" i="18" s="1"/>
  <c r="J336" i="18"/>
  <c r="I336" i="18"/>
  <c r="I337" i="18" s="1"/>
  <c r="H336" i="18"/>
  <c r="G336" i="18"/>
  <c r="G337" i="18" s="1"/>
  <c r="F336" i="18"/>
  <c r="E336" i="18"/>
  <c r="E337" i="18" s="1"/>
  <c r="L323" i="18"/>
  <c r="K323" i="18"/>
  <c r="K324" i="18" s="1"/>
  <c r="J323" i="18"/>
  <c r="I323" i="18"/>
  <c r="I324" i="18" s="1"/>
  <c r="H323" i="18"/>
  <c r="G323" i="18"/>
  <c r="G324" i="18" s="1"/>
  <c r="F323" i="18"/>
  <c r="E323" i="18"/>
  <c r="E324" i="18" s="1"/>
  <c r="L310" i="18"/>
  <c r="K310" i="18"/>
  <c r="K311" i="18" s="1"/>
  <c r="J310" i="18"/>
  <c r="I310" i="18"/>
  <c r="I311" i="18" s="1"/>
  <c r="H310" i="18"/>
  <c r="G310" i="18"/>
  <c r="G311" i="18" s="1"/>
  <c r="F310" i="18"/>
  <c r="E310" i="18"/>
  <c r="E311" i="18" s="1"/>
  <c r="L297" i="18"/>
  <c r="K297" i="18"/>
  <c r="K298" i="18" s="1"/>
  <c r="J297" i="18"/>
  <c r="I297" i="18"/>
  <c r="I298" i="18" s="1"/>
  <c r="H297" i="18"/>
  <c r="G297" i="18"/>
  <c r="G298" i="18" s="1"/>
  <c r="F297" i="18"/>
  <c r="E297" i="18"/>
  <c r="E298" i="18" s="1"/>
  <c r="L284" i="18"/>
  <c r="K284" i="18"/>
  <c r="K285" i="18" s="1"/>
  <c r="J284" i="18"/>
  <c r="I284" i="18"/>
  <c r="I285" i="18" s="1"/>
  <c r="H284" i="18"/>
  <c r="G284" i="18"/>
  <c r="G285" i="18" s="1"/>
  <c r="F284" i="18"/>
  <c r="E284" i="18"/>
  <c r="E285" i="18" s="1"/>
  <c r="L271" i="18"/>
  <c r="K271" i="18"/>
  <c r="K272" i="18" s="1"/>
  <c r="J271" i="18"/>
  <c r="I271" i="18"/>
  <c r="I272" i="18" s="1"/>
  <c r="H271" i="18"/>
  <c r="G271" i="18"/>
  <c r="G272" i="18" s="1"/>
  <c r="F271" i="18"/>
  <c r="E271" i="18"/>
  <c r="E272" i="18" s="1"/>
  <c r="L258" i="18"/>
  <c r="K258" i="18"/>
  <c r="K259" i="18" s="1"/>
  <c r="J258" i="18"/>
  <c r="I258" i="18"/>
  <c r="I259" i="18" s="1"/>
  <c r="H258" i="18"/>
  <c r="G258" i="18"/>
  <c r="G259" i="18" s="1"/>
  <c r="F258" i="18"/>
  <c r="E258" i="18"/>
  <c r="E259" i="18" s="1"/>
  <c r="L245" i="18"/>
  <c r="K245" i="18"/>
  <c r="K246" i="18" s="1"/>
  <c r="J245" i="18"/>
  <c r="I245" i="18"/>
  <c r="I246" i="18" s="1"/>
  <c r="H245" i="18"/>
  <c r="G245" i="18"/>
  <c r="G246" i="18" s="1"/>
  <c r="F245" i="18"/>
  <c r="E245" i="18"/>
  <c r="E246" i="18" s="1"/>
  <c r="L232" i="18"/>
  <c r="K232" i="18"/>
  <c r="K233" i="18" s="1"/>
  <c r="J232" i="18"/>
  <c r="I232" i="18"/>
  <c r="I233" i="18" s="1"/>
  <c r="H232" i="18"/>
  <c r="G232" i="18"/>
  <c r="G233" i="18" s="1"/>
  <c r="F232" i="18"/>
  <c r="E232" i="18"/>
  <c r="E233" i="18" s="1"/>
  <c r="L219" i="18"/>
  <c r="K219" i="18"/>
  <c r="K220" i="18" s="1"/>
  <c r="J219" i="18"/>
  <c r="I219" i="18"/>
  <c r="I220" i="18" s="1"/>
  <c r="H219" i="18"/>
  <c r="G219" i="18"/>
  <c r="G220" i="18" s="1"/>
  <c r="F219" i="18"/>
  <c r="E219" i="18"/>
  <c r="E220" i="18" s="1"/>
  <c r="L206" i="18"/>
  <c r="K206" i="18"/>
  <c r="K207" i="18" s="1"/>
  <c r="J206" i="18"/>
  <c r="I206" i="18"/>
  <c r="I207" i="18" s="1"/>
  <c r="H206" i="18"/>
  <c r="G206" i="18"/>
  <c r="G207" i="18" s="1"/>
  <c r="F206" i="18"/>
  <c r="E206" i="18"/>
  <c r="E207" i="18" s="1"/>
  <c r="L193" i="18"/>
  <c r="K193" i="18"/>
  <c r="K194" i="18" s="1"/>
  <c r="J193" i="18"/>
  <c r="I193" i="18"/>
  <c r="I194" i="18" s="1"/>
  <c r="H193" i="18"/>
  <c r="G193" i="18"/>
  <c r="G194" i="18" s="1"/>
  <c r="F193" i="18"/>
  <c r="E193" i="18"/>
  <c r="E194" i="18" s="1"/>
  <c r="L180" i="18"/>
  <c r="K180" i="18"/>
  <c r="K181" i="18" s="1"/>
  <c r="J180" i="18"/>
  <c r="I180" i="18"/>
  <c r="I181" i="18" s="1"/>
  <c r="H180" i="18"/>
  <c r="G180" i="18"/>
  <c r="G181" i="18" s="1"/>
  <c r="F180" i="18"/>
  <c r="E180" i="18"/>
  <c r="E181" i="18" s="1"/>
  <c r="L167" i="18"/>
  <c r="K167" i="18"/>
  <c r="K168" i="18" s="1"/>
  <c r="J167" i="18"/>
  <c r="I167" i="18"/>
  <c r="I168" i="18" s="1"/>
  <c r="H167" i="18"/>
  <c r="G167" i="18"/>
  <c r="G168" i="18" s="1"/>
  <c r="F167" i="18"/>
  <c r="E167" i="18"/>
  <c r="E168" i="18" s="1"/>
  <c r="L154" i="18"/>
  <c r="K154" i="18"/>
  <c r="K155" i="18" s="1"/>
  <c r="J154" i="18"/>
  <c r="I154" i="18"/>
  <c r="I155" i="18" s="1"/>
  <c r="H154" i="18"/>
  <c r="G154" i="18"/>
  <c r="G155" i="18" s="1"/>
  <c r="F154" i="18"/>
  <c r="E154" i="18"/>
  <c r="E155" i="18" s="1"/>
  <c r="L141" i="18"/>
  <c r="K141" i="18"/>
  <c r="K142" i="18" s="1"/>
  <c r="J141" i="18"/>
  <c r="I141" i="18"/>
  <c r="I142" i="18" s="1"/>
  <c r="H141" i="18"/>
  <c r="G141" i="18"/>
  <c r="G142" i="18" s="1"/>
  <c r="F141" i="18"/>
  <c r="E141" i="18"/>
  <c r="E142" i="18" s="1"/>
  <c r="L128" i="18"/>
  <c r="K128" i="18"/>
  <c r="K129" i="18" s="1"/>
  <c r="J128" i="18"/>
  <c r="I128" i="18"/>
  <c r="I129" i="18" s="1"/>
  <c r="H128" i="18"/>
  <c r="G128" i="18"/>
  <c r="G129" i="18" s="1"/>
  <c r="F128" i="18"/>
  <c r="E128" i="18"/>
  <c r="E129" i="18" s="1"/>
  <c r="L115" i="18"/>
  <c r="K115" i="18"/>
  <c r="K116" i="18" s="1"/>
  <c r="J115" i="18"/>
  <c r="I115" i="18"/>
  <c r="I116" i="18" s="1"/>
  <c r="H115" i="18"/>
  <c r="G115" i="18"/>
  <c r="G116" i="18" s="1"/>
  <c r="F115" i="18"/>
  <c r="E115" i="18"/>
  <c r="E116" i="18" s="1"/>
  <c r="L102" i="18"/>
  <c r="K102" i="18"/>
  <c r="K103" i="18" s="1"/>
  <c r="J102" i="18"/>
  <c r="I102" i="18"/>
  <c r="I103" i="18" s="1"/>
  <c r="H102" i="18"/>
  <c r="G102" i="18"/>
  <c r="G103" i="18" s="1"/>
  <c r="F102" i="18"/>
  <c r="E102" i="18"/>
  <c r="E103" i="18" s="1"/>
  <c r="L89" i="18"/>
  <c r="K89" i="18"/>
  <c r="K90" i="18" s="1"/>
  <c r="J89" i="18"/>
  <c r="I89" i="18"/>
  <c r="I90" i="18" s="1"/>
  <c r="H89" i="18"/>
  <c r="G89" i="18"/>
  <c r="G90" i="18" s="1"/>
  <c r="F89" i="18"/>
  <c r="E89" i="18"/>
  <c r="E90" i="18" s="1"/>
  <c r="L76" i="18"/>
  <c r="K76" i="18"/>
  <c r="K77" i="18" s="1"/>
  <c r="J76" i="18"/>
  <c r="I76" i="18"/>
  <c r="I77" i="18" s="1"/>
  <c r="H76" i="18"/>
  <c r="G76" i="18"/>
  <c r="G77" i="18" s="1"/>
  <c r="F76" i="18"/>
  <c r="E76" i="18"/>
  <c r="E77" i="18" s="1"/>
  <c r="L63" i="18"/>
  <c r="K63" i="18"/>
  <c r="K64" i="18" s="1"/>
  <c r="J63" i="18"/>
  <c r="I63" i="18"/>
  <c r="I64" i="18" s="1"/>
  <c r="H63" i="18"/>
  <c r="G63" i="18"/>
  <c r="G64" i="18" s="1"/>
  <c r="F63" i="18"/>
  <c r="E63" i="18"/>
  <c r="E64" i="18" s="1"/>
  <c r="L50" i="18"/>
  <c r="K50" i="18"/>
  <c r="K51" i="18" s="1"/>
  <c r="J50" i="18"/>
  <c r="I50" i="18"/>
  <c r="I51" i="18" s="1"/>
  <c r="H50" i="18"/>
  <c r="G50" i="18"/>
  <c r="G51" i="18" s="1"/>
  <c r="F50" i="18"/>
  <c r="E50" i="18"/>
  <c r="E51" i="18" s="1"/>
  <c r="L37" i="18"/>
  <c r="K37" i="18"/>
  <c r="J37" i="18"/>
  <c r="I37" i="18"/>
  <c r="H37" i="18"/>
  <c r="G38" i="18" s="1"/>
  <c r="G37" i="18"/>
  <c r="F37" i="18"/>
  <c r="E37" i="18"/>
  <c r="L24" i="18"/>
  <c r="K25" i="18" s="1"/>
  <c r="K24" i="18"/>
  <c r="J24" i="18"/>
  <c r="I24" i="18"/>
  <c r="H24" i="18"/>
  <c r="G25" i="18" s="1"/>
  <c r="G24" i="18"/>
  <c r="F24" i="18"/>
  <c r="E24" i="18"/>
  <c r="V702" i="17"/>
  <c r="U702" i="17"/>
  <c r="T702" i="17"/>
  <c r="S735" i="17" s="1"/>
  <c r="S702" i="17"/>
  <c r="R702" i="17"/>
  <c r="R718" i="17" s="1"/>
  <c r="Q702" i="17"/>
  <c r="P702" i="17"/>
  <c r="P718" i="17" s="1"/>
  <c r="O702" i="17"/>
  <c r="N702" i="17"/>
  <c r="N718" i="17" s="1"/>
  <c r="M702" i="17"/>
  <c r="L702" i="17"/>
  <c r="L718" i="17" s="1"/>
  <c r="K702" i="17"/>
  <c r="J702" i="17"/>
  <c r="J718" i="17" s="1"/>
  <c r="I702" i="17"/>
  <c r="H702" i="17"/>
  <c r="H718" i="17" s="1"/>
  <c r="G702" i="17"/>
  <c r="F702" i="17"/>
  <c r="F718" i="17" s="1"/>
  <c r="E702" i="17"/>
  <c r="E718" i="17" s="1"/>
  <c r="V701" i="17"/>
  <c r="U701" i="17"/>
  <c r="T701" i="17"/>
  <c r="S734" i="17" s="1"/>
  <c r="S701" i="17"/>
  <c r="R701" i="17"/>
  <c r="R717" i="17" s="1"/>
  <c r="Q701" i="17"/>
  <c r="P701" i="17"/>
  <c r="P717" i="17" s="1"/>
  <c r="O701" i="17"/>
  <c r="N701" i="17"/>
  <c r="N717" i="17" s="1"/>
  <c r="M701" i="17"/>
  <c r="L701" i="17"/>
  <c r="L717" i="17" s="1"/>
  <c r="K701" i="17"/>
  <c r="J701" i="17"/>
  <c r="J717" i="17" s="1"/>
  <c r="I701" i="17"/>
  <c r="H701" i="17"/>
  <c r="H717" i="17" s="1"/>
  <c r="G701" i="17"/>
  <c r="F701" i="17"/>
  <c r="F717" i="17" s="1"/>
  <c r="E701" i="17"/>
  <c r="E717" i="17" s="1"/>
  <c r="V700" i="17"/>
  <c r="U700" i="17"/>
  <c r="T700" i="17"/>
  <c r="S733" i="17" s="1"/>
  <c r="S700" i="17"/>
  <c r="R700" i="17"/>
  <c r="R716" i="17" s="1"/>
  <c r="Q700" i="17"/>
  <c r="P700" i="17"/>
  <c r="P716" i="17" s="1"/>
  <c r="O700" i="17"/>
  <c r="N700" i="17"/>
  <c r="N716" i="17" s="1"/>
  <c r="M700" i="17"/>
  <c r="L700" i="17"/>
  <c r="L716" i="17" s="1"/>
  <c r="K700" i="17"/>
  <c r="J700" i="17"/>
  <c r="J716" i="17" s="1"/>
  <c r="I700" i="17"/>
  <c r="H700" i="17"/>
  <c r="H716" i="17" s="1"/>
  <c r="G700" i="17"/>
  <c r="F700" i="17"/>
  <c r="F716" i="17" s="1"/>
  <c r="E700" i="17"/>
  <c r="E716" i="17" s="1"/>
  <c r="V699" i="17"/>
  <c r="U699" i="17"/>
  <c r="T699" i="17"/>
  <c r="S732" i="17" s="1"/>
  <c r="S699" i="17"/>
  <c r="R699" i="17"/>
  <c r="R715" i="17" s="1"/>
  <c r="Q699" i="17"/>
  <c r="P699" i="17"/>
  <c r="P715" i="17" s="1"/>
  <c r="O699" i="17"/>
  <c r="N699" i="17"/>
  <c r="N715" i="17" s="1"/>
  <c r="M699" i="17"/>
  <c r="L699" i="17"/>
  <c r="L715" i="17" s="1"/>
  <c r="K699" i="17"/>
  <c r="J699" i="17"/>
  <c r="J715" i="17" s="1"/>
  <c r="I699" i="17"/>
  <c r="H699" i="17"/>
  <c r="H715" i="17" s="1"/>
  <c r="G699" i="17"/>
  <c r="F699" i="17"/>
  <c r="F715" i="17" s="1"/>
  <c r="E699" i="17"/>
  <c r="E715" i="17" s="1"/>
  <c r="V698" i="17"/>
  <c r="U698" i="17"/>
  <c r="T698" i="17"/>
  <c r="S731" i="17" s="1"/>
  <c r="S698" i="17"/>
  <c r="R698" i="17"/>
  <c r="R714" i="17" s="1"/>
  <c r="Q698" i="17"/>
  <c r="P698" i="17"/>
  <c r="P714" i="17" s="1"/>
  <c r="O698" i="17"/>
  <c r="N698" i="17"/>
  <c r="N714" i="17" s="1"/>
  <c r="M698" i="17"/>
  <c r="L698" i="17"/>
  <c r="L714" i="17" s="1"/>
  <c r="K698" i="17"/>
  <c r="J698" i="17"/>
  <c r="J714" i="17" s="1"/>
  <c r="I698" i="17"/>
  <c r="H698" i="17"/>
  <c r="H714" i="17" s="1"/>
  <c r="G698" i="17"/>
  <c r="F698" i="17"/>
  <c r="F714" i="17" s="1"/>
  <c r="E698" i="17"/>
  <c r="E714" i="17" s="1"/>
  <c r="V697" i="17"/>
  <c r="U697" i="17"/>
  <c r="T697" i="17"/>
  <c r="S697" i="17"/>
  <c r="R697" i="17"/>
  <c r="Q697" i="17"/>
  <c r="P697" i="17"/>
  <c r="O697" i="17"/>
  <c r="N697" i="17"/>
  <c r="M697" i="17"/>
  <c r="L697" i="17"/>
  <c r="K697" i="17"/>
  <c r="J697" i="17"/>
  <c r="I697" i="17"/>
  <c r="H697" i="17"/>
  <c r="G697" i="17"/>
  <c r="F697" i="17"/>
  <c r="F713" i="17" s="1"/>
  <c r="E697" i="17"/>
  <c r="E713" i="17" s="1"/>
  <c r="V696" i="17"/>
  <c r="U696" i="17"/>
  <c r="T696" i="17"/>
  <c r="S696" i="17"/>
  <c r="R696" i="17"/>
  <c r="Q696" i="17"/>
  <c r="P696" i="17"/>
  <c r="O696" i="17"/>
  <c r="N696" i="17"/>
  <c r="M696" i="17"/>
  <c r="L696" i="17"/>
  <c r="K696" i="17"/>
  <c r="J696" i="17"/>
  <c r="I696" i="17"/>
  <c r="H696" i="17"/>
  <c r="G696" i="17"/>
  <c r="F696" i="17"/>
  <c r="F712" i="17" s="1"/>
  <c r="E696" i="17"/>
  <c r="E712" i="17" s="1"/>
  <c r="V695" i="17"/>
  <c r="U695" i="17"/>
  <c r="T695" i="17"/>
  <c r="S695" i="17"/>
  <c r="R695" i="17"/>
  <c r="Q695" i="17"/>
  <c r="P695" i="17"/>
  <c r="O695" i="17"/>
  <c r="N695" i="17"/>
  <c r="M695" i="17"/>
  <c r="L695" i="17"/>
  <c r="K695" i="17"/>
  <c r="J695" i="17"/>
  <c r="I695" i="17"/>
  <c r="H695" i="17"/>
  <c r="G695" i="17"/>
  <c r="F695" i="17"/>
  <c r="F711" i="17" s="1"/>
  <c r="E695" i="17"/>
  <c r="E711" i="17" s="1"/>
  <c r="V694" i="17"/>
  <c r="U694" i="17"/>
  <c r="T694" i="17"/>
  <c r="S694" i="17"/>
  <c r="R694" i="17"/>
  <c r="Q694" i="17"/>
  <c r="P694" i="17"/>
  <c r="O694" i="17"/>
  <c r="N694" i="17"/>
  <c r="M694" i="17"/>
  <c r="L694" i="17"/>
  <c r="K694" i="17"/>
  <c r="J694" i="17"/>
  <c r="I694" i="17"/>
  <c r="H694" i="17"/>
  <c r="G694" i="17"/>
  <c r="F694" i="17"/>
  <c r="E694" i="17"/>
  <c r="V687" i="17"/>
  <c r="U687" i="17"/>
  <c r="U688" i="17" s="1"/>
  <c r="T687" i="17"/>
  <c r="S687" i="17"/>
  <c r="S688" i="17" s="1"/>
  <c r="R687" i="17"/>
  <c r="Q687" i="17"/>
  <c r="Q688" i="17" s="1"/>
  <c r="P687" i="17"/>
  <c r="O687" i="17"/>
  <c r="O688" i="17" s="1"/>
  <c r="N687" i="17"/>
  <c r="M687" i="17"/>
  <c r="M688" i="17" s="1"/>
  <c r="L687" i="17"/>
  <c r="K687" i="17"/>
  <c r="K688" i="17" s="1"/>
  <c r="J687" i="17"/>
  <c r="I687" i="17"/>
  <c r="I688" i="17" s="1"/>
  <c r="H687" i="17"/>
  <c r="G687" i="17"/>
  <c r="G688" i="17" s="1"/>
  <c r="F687" i="17"/>
  <c r="E687" i="17"/>
  <c r="E688" i="17" s="1"/>
  <c r="V674" i="17"/>
  <c r="U674" i="17"/>
  <c r="U675" i="17" s="1"/>
  <c r="T674" i="17"/>
  <c r="S674" i="17"/>
  <c r="S675" i="17" s="1"/>
  <c r="R674" i="17"/>
  <c r="Q674" i="17"/>
  <c r="Q675" i="17" s="1"/>
  <c r="P674" i="17"/>
  <c r="O674" i="17"/>
  <c r="O675" i="17" s="1"/>
  <c r="N674" i="17"/>
  <c r="M674" i="17"/>
  <c r="M675" i="17" s="1"/>
  <c r="L674" i="17"/>
  <c r="K674" i="17"/>
  <c r="K675" i="17" s="1"/>
  <c r="J674" i="17"/>
  <c r="I674" i="17"/>
  <c r="I675" i="17" s="1"/>
  <c r="H674" i="17"/>
  <c r="G674" i="17"/>
  <c r="G675" i="17" s="1"/>
  <c r="F674" i="17"/>
  <c r="E674" i="17"/>
  <c r="E675" i="17" s="1"/>
  <c r="V661" i="17"/>
  <c r="U661" i="17"/>
  <c r="U662" i="17" s="1"/>
  <c r="T661" i="17"/>
  <c r="S661" i="17"/>
  <c r="S662" i="17" s="1"/>
  <c r="R661" i="17"/>
  <c r="Q661" i="17"/>
  <c r="Q662" i="17" s="1"/>
  <c r="P661" i="17"/>
  <c r="O661" i="17"/>
  <c r="O662" i="17" s="1"/>
  <c r="N661" i="17"/>
  <c r="M661" i="17"/>
  <c r="M662" i="17" s="1"/>
  <c r="L661" i="17"/>
  <c r="K661" i="17"/>
  <c r="K662" i="17" s="1"/>
  <c r="J661" i="17"/>
  <c r="I661" i="17"/>
  <c r="I662" i="17" s="1"/>
  <c r="H661" i="17"/>
  <c r="G661" i="17"/>
  <c r="G662" i="17" s="1"/>
  <c r="F661" i="17"/>
  <c r="E661" i="17"/>
  <c r="E662" i="17" s="1"/>
  <c r="V648" i="17"/>
  <c r="U648" i="17"/>
  <c r="U649" i="17" s="1"/>
  <c r="T648" i="17"/>
  <c r="S648" i="17"/>
  <c r="S649" i="17" s="1"/>
  <c r="R648" i="17"/>
  <c r="Q648" i="17"/>
  <c r="Q649" i="17" s="1"/>
  <c r="P648" i="17"/>
  <c r="O648" i="17"/>
  <c r="O649" i="17" s="1"/>
  <c r="N648" i="17"/>
  <c r="M648" i="17"/>
  <c r="M649" i="17" s="1"/>
  <c r="L648" i="17"/>
  <c r="K648" i="17"/>
  <c r="K649" i="17" s="1"/>
  <c r="J648" i="17"/>
  <c r="I648" i="17"/>
  <c r="I649" i="17" s="1"/>
  <c r="H648" i="17"/>
  <c r="G648" i="17"/>
  <c r="G649" i="17" s="1"/>
  <c r="F648" i="17"/>
  <c r="E648" i="17"/>
  <c r="E649" i="17" s="1"/>
  <c r="V635" i="17"/>
  <c r="U635" i="17"/>
  <c r="U636" i="17" s="1"/>
  <c r="T635" i="17"/>
  <c r="S635" i="17"/>
  <c r="S636" i="17" s="1"/>
  <c r="R635" i="17"/>
  <c r="Q635" i="17"/>
  <c r="Q636" i="17" s="1"/>
  <c r="P635" i="17"/>
  <c r="O635" i="17"/>
  <c r="O636" i="17" s="1"/>
  <c r="N635" i="17"/>
  <c r="M635" i="17"/>
  <c r="M636" i="17" s="1"/>
  <c r="L635" i="17"/>
  <c r="K635" i="17"/>
  <c r="K636" i="17" s="1"/>
  <c r="J635" i="17"/>
  <c r="I635" i="17"/>
  <c r="I636" i="17" s="1"/>
  <c r="H635" i="17"/>
  <c r="G635" i="17"/>
  <c r="G636" i="17" s="1"/>
  <c r="F635" i="17"/>
  <c r="E635" i="17"/>
  <c r="E636" i="17" s="1"/>
  <c r="V622" i="17"/>
  <c r="U622" i="17"/>
  <c r="U623" i="17" s="1"/>
  <c r="T622" i="17"/>
  <c r="S622" i="17"/>
  <c r="S623" i="17" s="1"/>
  <c r="R622" i="17"/>
  <c r="Q622" i="17"/>
  <c r="Q623" i="17" s="1"/>
  <c r="P622" i="17"/>
  <c r="O622" i="17"/>
  <c r="O623" i="17" s="1"/>
  <c r="N622" i="17"/>
  <c r="M622" i="17"/>
  <c r="M623" i="17" s="1"/>
  <c r="L622" i="17"/>
  <c r="K622" i="17"/>
  <c r="K623" i="17" s="1"/>
  <c r="J622" i="17"/>
  <c r="I622" i="17"/>
  <c r="I623" i="17" s="1"/>
  <c r="H622" i="17"/>
  <c r="G622" i="17"/>
  <c r="G623" i="17" s="1"/>
  <c r="F622" i="17"/>
  <c r="E622" i="17"/>
  <c r="E623" i="17" s="1"/>
  <c r="V609" i="17"/>
  <c r="U609" i="17"/>
  <c r="U610" i="17" s="1"/>
  <c r="T609" i="17"/>
  <c r="S609" i="17"/>
  <c r="S610" i="17" s="1"/>
  <c r="R609" i="17"/>
  <c r="Q609" i="17"/>
  <c r="Q610" i="17" s="1"/>
  <c r="P609" i="17"/>
  <c r="O609" i="17"/>
  <c r="O610" i="17" s="1"/>
  <c r="N609" i="17"/>
  <c r="M609" i="17"/>
  <c r="M610" i="17" s="1"/>
  <c r="L609" i="17"/>
  <c r="K609" i="17"/>
  <c r="K610" i="17" s="1"/>
  <c r="J609" i="17"/>
  <c r="I609" i="17"/>
  <c r="I610" i="17" s="1"/>
  <c r="H609" i="17"/>
  <c r="G609" i="17"/>
  <c r="G610" i="17" s="1"/>
  <c r="F609" i="17"/>
  <c r="E609" i="17"/>
  <c r="E610" i="17" s="1"/>
  <c r="V596" i="17"/>
  <c r="U596" i="17"/>
  <c r="U597" i="17" s="1"/>
  <c r="T596" i="17"/>
  <c r="S596" i="17"/>
  <c r="S597" i="17" s="1"/>
  <c r="R596" i="17"/>
  <c r="Q596" i="17"/>
  <c r="Q597" i="17" s="1"/>
  <c r="P596" i="17"/>
  <c r="O596" i="17"/>
  <c r="O597" i="17" s="1"/>
  <c r="N596" i="17"/>
  <c r="M596" i="17"/>
  <c r="M597" i="17" s="1"/>
  <c r="L596" i="17"/>
  <c r="K596" i="17"/>
  <c r="K597" i="17" s="1"/>
  <c r="J596" i="17"/>
  <c r="I596" i="17"/>
  <c r="I597" i="17" s="1"/>
  <c r="H596" i="17"/>
  <c r="G596" i="17"/>
  <c r="G597" i="17" s="1"/>
  <c r="F596" i="17"/>
  <c r="E596" i="17"/>
  <c r="E597" i="17" s="1"/>
  <c r="V583" i="17"/>
  <c r="U583" i="17"/>
  <c r="U584" i="17" s="1"/>
  <c r="T583" i="17"/>
  <c r="S583" i="17"/>
  <c r="S584" i="17" s="1"/>
  <c r="R583" i="17"/>
  <c r="Q583" i="17"/>
  <c r="Q584" i="17" s="1"/>
  <c r="P583" i="17"/>
  <c r="O583" i="17"/>
  <c r="O584" i="17" s="1"/>
  <c r="N583" i="17"/>
  <c r="M583" i="17"/>
  <c r="M584" i="17" s="1"/>
  <c r="L583" i="17"/>
  <c r="K583" i="17"/>
  <c r="K584" i="17" s="1"/>
  <c r="J583" i="17"/>
  <c r="I583" i="17"/>
  <c r="I584" i="17" s="1"/>
  <c r="H583" i="17"/>
  <c r="G583" i="17"/>
  <c r="G584" i="17" s="1"/>
  <c r="F583" i="17"/>
  <c r="E583" i="17"/>
  <c r="E584" i="17" s="1"/>
  <c r="V570" i="17"/>
  <c r="U570" i="17"/>
  <c r="U571" i="17" s="1"/>
  <c r="T570" i="17"/>
  <c r="S570" i="17"/>
  <c r="S571" i="17" s="1"/>
  <c r="R570" i="17"/>
  <c r="Q570" i="17"/>
  <c r="Q571" i="17" s="1"/>
  <c r="P570" i="17"/>
  <c r="O570" i="17"/>
  <c r="O571" i="17" s="1"/>
  <c r="N570" i="17"/>
  <c r="M570" i="17"/>
  <c r="M571" i="17" s="1"/>
  <c r="L570" i="17"/>
  <c r="K570" i="17"/>
  <c r="K571" i="17" s="1"/>
  <c r="J570" i="17"/>
  <c r="I570" i="17"/>
  <c r="I571" i="17" s="1"/>
  <c r="H570" i="17"/>
  <c r="G570" i="17"/>
  <c r="G571" i="17" s="1"/>
  <c r="F570" i="17"/>
  <c r="E570" i="17"/>
  <c r="E571" i="17" s="1"/>
  <c r="V557" i="17"/>
  <c r="U557" i="17"/>
  <c r="U558" i="17" s="1"/>
  <c r="T557" i="17"/>
  <c r="S557" i="17"/>
  <c r="S558" i="17" s="1"/>
  <c r="R557" i="17"/>
  <c r="Q557" i="17"/>
  <c r="Q558" i="17" s="1"/>
  <c r="P557" i="17"/>
  <c r="O557" i="17"/>
  <c r="O558" i="17" s="1"/>
  <c r="N557" i="17"/>
  <c r="M557" i="17"/>
  <c r="M558" i="17" s="1"/>
  <c r="L557" i="17"/>
  <c r="K557" i="17"/>
  <c r="K558" i="17" s="1"/>
  <c r="J557" i="17"/>
  <c r="I557" i="17"/>
  <c r="I558" i="17" s="1"/>
  <c r="H557" i="17"/>
  <c r="G557" i="17"/>
  <c r="G558" i="17" s="1"/>
  <c r="F557" i="17"/>
  <c r="E557" i="17"/>
  <c r="E558" i="17" s="1"/>
  <c r="V544" i="17"/>
  <c r="U544" i="17"/>
  <c r="U545" i="17" s="1"/>
  <c r="T544" i="17"/>
  <c r="S544" i="17"/>
  <c r="S545" i="17" s="1"/>
  <c r="R544" i="17"/>
  <c r="Q544" i="17"/>
  <c r="Q545" i="17" s="1"/>
  <c r="P544" i="17"/>
  <c r="O544" i="17"/>
  <c r="O545" i="17" s="1"/>
  <c r="N544" i="17"/>
  <c r="M544" i="17"/>
  <c r="M545" i="17" s="1"/>
  <c r="L544" i="17"/>
  <c r="K544" i="17"/>
  <c r="K545" i="17" s="1"/>
  <c r="J544" i="17"/>
  <c r="I544" i="17"/>
  <c r="I545" i="17" s="1"/>
  <c r="H544" i="17"/>
  <c r="G544" i="17"/>
  <c r="G545" i="17" s="1"/>
  <c r="F544" i="17"/>
  <c r="E544" i="17"/>
  <c r="E545" i="17" s="1"/>
  <c r="V531" i="17"/>
  <c r="U531" i="17"/>
  <c r="U532" i="17" s="1"/>
  <c r="T531" i="17"/>
  <c r="S531" i="17"/>
  <c r="S532" i="17" s="1"/>
  <c r="R531" i="17"/>
  <c r="Q531" i="17"/>
  <c r="Q532" i="17" s="1"/>
  <c r="P531" i="17"/>
  <c r="O531" i="17"/>
  <c r="O532" i="17" s="1"/>
  <c r="N531" i="17"/>
  <c r="M531" i="17"/>
  <c r="M532" i="17" s="1"/>
  <c r="L531" i="17"/>
  <c r="K531" i="17"/>
  <c r="K532" i="17" s="1"/>
  <c r="J531" i="17"/>
  <c r="I531" i="17"/>
  <c r="I532" i="17" s="1"/>
  <c r="H531" i="17"/>
  <c r="G531" i="17"/>
  <c r="G532" i="17" s="1"/>
  <c r="F531" i="17"/>
  <c r="E531" i="17"/>
  <c r="E532" i="17" s="1"/>
  <c r="V518" i="17"/>
  <c r="U518" i="17"/>
  <c r="U519" i="17" s="1"/>
  <c r="T518" i="17"/>
  <c r="S518" i="17"/>
  <c r="S519" i="17" s="1"/>
  <c r="R518" i="17"/>
  <c r="Q518" i="17"/>
  <c r="Q519" i="17" s="1"/>
  <c r="P518" i="17"/>
  <c r="O518" i="17"/>
  <c r="O519" i="17" s="1"/>
  <c r="N518" i="17"/>
  <c r="M518" i="17"/>
  <c r="M519" i="17" s="1"/>
  <c r="L518" i="17"/>
  <c r="K518" i="17"/>
  <c r="K519" i="17" s="1"/>
  <c r="J518" i="17"/>
  <c r="I518" i="17"/>
  <c r="I519" i="17" s="1"/>
  <c r="H518" i="17"/>
  <c r="G518" i="17"/>
  <c r="G519" i="17" s="1"/>
  <c r="F518" i="17"/>
  <c r="E518" i="17"/>
  <c r="E519" i="17" s="1"/>
  <c r="V505" i="17"/>
  <c r="U505" i="17"/>
  <c r="U506" i="17" s="1"/>
  <c r="T505" i="17"/>
  <c r="S505" i="17"/>
  <c r="S506" i="17" s="1"/>
  <c r="R505" i="17"/>
  <c r="Q505" i="17"/>
  <c r="Q506" i="17" s="1"/>
  <c r="P505" i="17"/>
  <c r="O505" i="17"/>
  <c r="O506" i="17" s="1"/>
  <c r="N505" i="17"/>
  <c r="M505" i="17"/>
  <c r="M506" i="17" s="1"/>
  <c r="L505" i="17"/>
  <c r="K505" i="17"/>
  <c r="K506" i="17" s="1"/>
  <c r="J505" i="17"/>
  <c r="I505" i="17"/>
  <c r="I506" i="17" s="1"/>
  <c r="H505" i="17"/>
  <c r="G505" i="17"/>
  <c r="G506" i="17" s="1"/>
  <c r="F505" i="17"/>
  <c r="E505" i="17"/>
  <c r="E506" i="17" s="1"/>
  <c r="V492" i="17"/>
  <c r="U492" i="17"/>
  <c r="U493" i="17" s="1"/>
  <c r="T492" i="17"/>
  <c r="S492" i="17"/>
  <c r="S493" i="17" s="1"/>
  <c r="R492" i="17"/>
  <c r="Q492" i="17"/>
  <c r="Q493" i="17" s="1"/>
  <c r="P492" i="17"/>
  <c r="O492" i="17"/>
  <c r="O493" i="17" s="1"/>
  <c r="N492" i="17"/>
  <c r="M492" i="17"/>
  <c r="M493" i="17" s="1"/>
  <c r="L492" i="17"/>
  <c r="K492" i="17"/>
  <c r="K493" i="17" s="1"/>
  <c r="J492" i="17"/>
  <c r="I492" i="17"/>
  <c r="I493" i="17" s="1"/>
  <c r="H492" i="17"/>
  <c r="G492" i="17"/>
  <c r="G493" i="17" s="1"/>
  <c r="F492" i="17"/>
  <c r="E492" i="17"/>
  <c r="E493" i="17" s="1"/>
  <c r="V479" i="17"/>
  <c r="U479" i="17"/>
  <c r="U480" i="17" s="1"/>
  <c r="T479" i="17"/>
  <c r="S479" i="17"/>
  <c r="S480" i="17" s="1"/>
  <c r="R479" i="17"/>
  <c r="Q479" i="17"/>
  <c r="Q480" i="17" s="1"/>
  <c r="P479" i="17"/>
  <c r="O479" i="17"/>
  <c r="O480" i="17" s="1"/>
  <c r="N479" i="17"/>
  <c r="M479" i="17"/>
  <c r="M480" i="17" s="1"/>
  <c r="L479" i="17"/>
  <c r="K479" i="17"/>
  <c r="K480" i="17" s="1"/>
  <c r="J479" i="17"/>
  <c r="I479" i="17"/>
  <c r="I480" i="17" s="1"/>
  <c r="H479" i="17"/>
  <c r="G479" i="17"/>
  <c r="G480" i="17" s="1"/>
  <c r="F479" i="17"/>
  <c r="E479" i="17"/>
  <c r="E480" i="17" s="1"/>
  <c r="E467" i="17"/>
  <c r="V466" i="17"/>
  <c r="U466" i="17"/>
  <c r="U467" i="17" s="1"/>
  <c r="T466" i="17"/>
  <c r="S466" i="17"/>
  <c r="S467" i="17" s="1"/>
  <c r="R466" i="17"/>
  <c r="Q466" i="17"/>
  <c r="Q467" i="17" s="1"/>
  <c r="P466" i="17"/>
  <c r="O466" i="17"/>
  <c r="O467" i="17" s="1"/>
  <c r="N466" i="17"/>
  <c r="M466" i="17"/>
  <c r="M467" i="17" s="1"/>
  <c r="L466" i="17"/>
  <c r="K466" i="17"/>
  <c r="K467" i="17" s="1"/>
  <c r="J466" i="17"/>
  <c r="I466" i="17"/>
  <c r="I467" i="17" s="1"/>
  <c r="H466" i="17"/>
  <c r="G466" i="17"/>
  <c r="G467" i="17" s="1"/>
  <c r="E466" i="17"/>
  <c r="V453" i="17"/>
  <c r="U453" i="17"/>
  <c r="U454" i="17" s="1"/>
  <c r="T453" i="17"/>
  <c r="S454" i="17" s="1"/>
  <c r="S453" i="17"/>
  <c r="R453" i="17"/>
  <c r="Q453" i="17"/>
  <c r="Q454" i="17" s="1"/>
  <c r="P453" i="17"/>
  <c r="O454" i="17" s="1"/>
  <c r="O453" i="17"/>
  <c r="N453" i="17"/>
  <c r="M453" i="17"/>
  <c r="M454" i="17" s="1"/>
  <c r="L453" i="17"/>
  <c r="K454" i="17" s="1"/>
  <c r="K453" i="17"/>
  <c r="J453" i="17"/>
  <c r="I453" i="17"/>
  <c r="I454" i="17" s="1"/>
  <c r="H453" i="17"/>
  <c r="G454" i="17" s="1"/>
  <c r="G453" i="17"/>
  <c r="F453" i="17"/>
  <c r="E453" i="17"/>
  <c r="E454" i="17" s="1"/>
  <c r="V440" i="17"/>
  <c r="U440" i="17"/>
  <c r="U441" i="17" s="1"/>
  <c r="T440" i="17"/>
  <c r="S441" i="17" s="1"/>
  <c r="S440" i="17"/>
  <c r="R440" i="17"/>
  <c r="Q440" i="17"/>
  <c r="Q441" i="17" s="1"/>
  <c r="P440" i="17"/>
  <c r="O441" i="17" s="1"/>
  <c r="O440" i="17"/>
  <c r="N440" i="17"/>
  <c r="M440" i="17"/>
  <c r="M441" i="17" s="1"/>
  <c r="L440" i="17"/>
  <c r="K441" i="17" s="1"/>
  <c r="K440" i="17"/>
  <c r="J440" i="17"/>
  <c r="I440" i="17"/>
  <c r="I441" i="17" s="1"/>
  <c r="H440" i="17"/>
  <c r="G441" i="17" s="1"/>
  <c r="G440" i="17"/>
  <c r="F440" i="17"/>
  <c r="E440" i="17"/>
  <c r="E441" i="17" s="1"/>
  <c r="V427" i="17"/>
  <c r="U427" i="17"/>
  <c r="U428" i="17" s="1"/>
  <c r="T427" i="17"/>
  <c r="S428" i="17" s="1"/>
  <c r="S427" i="17"/>
  <c r="R427" i="17"/>
  <c r="Q427" i="17"/>
  <c r="Q428" i="17" s="1"/>
  <c r="P427" i="17"/>
  <c r="O428" i="17" s="1"/>
  <c r="O427" i="17"/>
  <c r="N427" i="17"/>
  <c r="M427" i="17"/>
  <c r="M428" i="17" s="1"/>
  <c r="L427" i="17"/>
  <c r="K428" i="17" s="1"/>
  <c r="K427" i="17"/>
  <c r="J427" i="17"/>
  <c r="I427" i="17"/>
  <c r="I428" i="17" s="1"/>
  <c r="H427" i="17"/>
  <c r="G428" i="17" s="1"/>
  <c r="G427" i="17"/>
  <c r="F427" i="17"/>
  <c r="E427" i="17"/>
  <c r="E428" i="17" s="1"/>
  <c r="V414" i="17"/>
  <c r="U414" i="17"/>
  <c r="U415" i="17" s="1"/>
  <c r="T414" i="17"/>
  <c r="S415" i="17" s="1"/>
  <c r="S414" i="17"/>
  <c r="R414" i="17"/>
  <c r="Q414" i="17"/>
  <c r="Q415" i="17" s="1"/>
  <c r="P414" i="17"/>
  <c r="O415" i="17" s="1"/>
  <c r="O414" i="17"/>
  <c r="N414" i="17"/>
  <c r="M414" i="17"/>
  <c r="M415" i="17" s="1"/>
  <c r="L414" i="17"/>
  <c r="K415" i="17" s="1"/>
  <c r="K414" i="17"/>
  <c r="J414" i="17"/>
  <c r="I414" i="17"/>
  <c r="I415" i="17" s="1"/>
  <c r="H414" i="17"/>
  <c r="G415" i="17" s="1"/>
  <c r="G414" i="17"/>
  <c r="F414" i="17"/>
  <c r="E414" i="17"/>
  <c r="E415" i="17" s="1"/>
  <c r="V401" i="17"/>
  <c r="U401" i="17"/>
  <c r="U402" i="17" s="1"/>
  <c r="T401" i="17"/>
  <c r="S402" i="17" s="1"/>
  <c r="S401" i="17"/>
  <c r="R401" i="17"/>
  <c r="Q401" i="17"/>
  <c r="Q402" i="17" s="1"/>
  <c r="P401" i="17"/>
  <c r="O402" i="17" s="1"/>
  <c r="O401" i="17"/>
  <c r="N401" i="17"/>
  <c r="M401" i="17"/>
  <c r="M402" i="17" s="1"/>
  <c r="L401" i="17"/>
  <c r="K402" i="17" s="1"/>
  <c r="K401" i="17"/>
  <c r="J401" i="17"/>
  <c r="I401" i="17"/>
  <c r="I402" i="17" s="1"/>
  <c r="H401" i="17"/>
  <c r="G402" i="17" s="1"/>
  <c r="G401" i="17"/>
  <c r="F401" i="17"/>
  <c r="E401" i="17"/>
  <c r="E402" i="17" s="1"/>
  <c r="V388" i="17"/>
  <c r="U388" i="17"/>
  <c r="U389" i="17" s="1"/>
  <c r="T388" i="17"/>
  <c r="S389" i="17" s="1"/>
  <c r="S388" i="17"/>
  <c r="R388" i="17"/>
  <c r="Q388" i="17"/>
  <c r="Q389" i="17" s="1"/>
  <c r="P388" i="17"/>
  <c r="O389" i="17" s="1"/>
  <c r="O388" i="17"/>
  <c r="N388" i="17"/>
  <c r="M388" i="17"/>
  <c r="M389" i="17" s="1"/>
  <c r="L388" i="17"/>
  <c r="K389" i="17" s="1"/>
  <c r="K388" i="17"/>
  <c r="J388" i="17"/>
  <c r="I388" i="17"/>
  <c r="I389" i="17" s="1"/>
  <c r="H388" i="17"/>
  <c r="G389" i="17" s="1"/>
  <c r="G388" i="17"/>
  <c r="F388" i="17"/>
  <c r="E388" i="17"/>
  <c r="E389" i="17" s="1"/>
  <c r="V375" i="17"/>
  <c r="U375" i="17"/>
  <c r="U376" i="17" s="1"/>
  <c r="T375" i="17"/>
  <c r="S376" i="17" s="1"/>
  <c r="S375" i="17"/>
  <c r="R375" i="17"/>
  <c r="Q375" i="17"/>
  <c r="Q376" i="17" s="1"/>
  <c r="P375" i="17"/>
  <c r="O376" i="17" s="1"/>
  <c r="O375" i="17"/>
  <c r="N375" i="17"/>
  <c r="M375" i="17"/>
  <c r="M376" i="17" s="1"/>
  <c r="L375" i="17"/>
  <c r="K376" i="17" s="1"/>
  <c r="K375" i="17"/>
  <c r="J375" i="17"/>
  <c r="I375" i="17"/>
  <c r="I376" i="17" s="1"/>
  <c r="H375" i="17"/>
  <c r="G376" i="17" s="1"/>
  <c r="G375" i="17"/>
  <c r="F375" i="17"/>
  <c r="E375" i="17"/>
  <c r="E376" i="17" s="1"/>
  <c r="V362" i="17"/>
  <c r="U362" i="17"/>
  <c r="U363" i="17" s="1"/>
  <c r="T362" i="17"/>
  <c r="S363" i="17" s="1"/>
  <c r="S362" i="17"/>
  <c r="R362" i="17"/>
  <c r="Q362" i="17"/>
  <c r="Q363" i="17" s="1"/>
  <c r="P362" i="17"/>
  <c r="O363" i="17" s="1"/>
  <c r="O362" i="17"/>
  <c r="N362" i="17"/>
  <c r="M362" i="17"/>
  <c r="M363" i="17" s="1"/>
  <c r="L362" i="17"/>
  <c r="K363" i="17" s="1"/>
  <c r="K362" i="17"/>
  <c r="J362" i="17"/>
  <c r="I362" i="17"/>
  <c r="I363" i="17" s="1"/>
  <c r="H362" i="17"/>
  <c r="G363" i="17" s="1"/>
  <c r="G362" i="17"/>
  <c r="F362" i="17"/>
  <c r="E362" i="17"/>
  <c r="E363" i="17" s="1"/>
  <c r="V349" i="17"/>
  <c r="U349" i="17"/>
  <c r="U350" i="17" s="1"/>
  <c r="T349" i="17"/>
  <c r="S350" i="17" s="1"/>
  <c r="S349" i="17"/>
  <c r="R349" i="17"/>
  <c r="Q349" i="17"/>
  <c r="Q350" i="17" s="1"/>
  <c r="P349" i="17"/>
  <c r="O350" i="17" s="1"/>
  <c r="O349" i="17"/>
  <c r="N349" i="17"/>
  <c r="M349" i="17"/>
  <c r="M350" i="17" s="1"/>
  <c r="L349" i="17"/>
  <c r="K350" i="17" s="1"/>
  <c r="K349" i="17"/>
  <c r="J349" i="17"/>
  <c r="I349" i="17"/>
  <c r="I350" i="17" s="1"/>
  <c r="H349" i="17"/>
  <c r="G350" i="17" s="1"/>
  <c r="G349" i="17"/>
  <c r="F349" i="17"/>
  <c r="E349" i="17"/>
  <c r="E350" i="17" s="1"/>
  <c r="V336" i="17"/>
  <c r="U336" i="17"/>
  <c r="U337" i="17" s="1"/>
  <c r="T336" i="17"/>
  <c r="S337" i="17" s="1"/>
  <c r="S336" i="17"/>
  <c r="R336" i="17"/>
  <c r="Q336" i="17"/>
  <c r="Q337" i="17" s="1"/>
  <c r="P336" i="17"/>
  <c r="O337" i="17" s="1"/>
  <c r="O336" i="17"/>
  <c r="N336" i="17"/>
  <c r="M336" i="17"/>
  <c r="M337" i="17" s="1"/>
  <c r="L336" i="17"/>
  <c r="K337" i="17" s="1"/>
  <c r="K336" i="17"/>
  <c r="J336" i="17"/>
  <c r="I336" i="17"/>
  <c r="I337" i="17" s="1"/>
  <c r="H336" i="17"/>
  <c r="G337" i="17" s="1"/>
  <c r="G336" i="17"/>
  <c r="F336" i="17"/>
  <c r="E336" i="17"/>
  <c r="E337" i="17" s="1"/>
  <c r="V323" i="17"/>
  <c r="U323" i="17"/>
  <c r="U324" i="17" s="1"/>
  <c r="T323" i="17"/>
  <c r="S324" i="17" s="1"/>
  <c r="S323" i="17"/>
  <c r="R323" i="17"/>
  <c r="Q323" i="17"/>
  <c r="Q324" i="17" s="1"/>
  <c r="P323" i="17"/>
  <c r="O324" i="17" s="1"/>
  <c r="O323" i="17"/>
  <c r="N323" i="17"/>
  <c r="M323" i="17"/>
  <c r="M324" i="17" s="1"/>
  <c r="L323" i="17"/>
  <c r="K324" i="17" s="1"/>
  <c r="K323" i="17"/>
  <c r="J323" i="17"/>
  <c r="I323" i="17"/>
  <c r="I324" i="17" s="1"/>
  <c r="H323" i="17"/>
  <c r="G324" i="17" s="1"/>
  <c r="G323" i="17"/>
  <c r="F323" i="17"/>
  <c r="E323" i="17"/>
  <c r="E324" i="17" s="1"/>
  <c r="V310" i="17"/>
  <c r="U310" i="17"/>
  <c r="U311" i="17" s="1"/>
  <c r="T310" i="17"/>
  <c r="S311" i="17" s="1"/>
  <c r="S310" i="17"/>
  <c r="R310" i="17"/>
  <c r="Q310" i="17"/>
  <c r="Q311" i="17" s="1"/>
  <c r="P310" i="17"/>
  <c r="O311" i="17" s="1"/>
  <c r="O310" i="17"/>
  <c r="N310" i="17"/>
  <c r="M310" i="17"/>
  <c r="M311" i="17" s="1"/>
  <c r="L310" i="17"/>
  <c r="K311" i="17" s="1"/>
  <c r="K310" i="17"/>
  <c r="J310" i="17"/>
  <c r="I310" i="17"/>
  <c r="I311" i="17" s="1"/>
  <c r="H310" i="17"/>
  <c r="G311" i="17" s="1"/>
  <c r="G310" i="17"/>
  <c r="F310" i="17"/>
  <c r="E310" i="17"/>
  <c r="E311" i="17" s="1"/>
  <c r="V297" i="17"/>
  <c r="U297" i="17"/>
  <c r="U298" i="17" s="1"/>
  <c r="T297" i="17"/>
  <c r="S298" i="17" s="1"/>
  <c r="S297" i="17"/>
  <c r="R297" i="17"/>
  <c r="Q297" i="17"/>
  <c r="Q298" i="17" s="1"/>
  <c r="P297" i="17"/>
  <c r="O298" i="17" s="1"/>
  <c r="O297" i="17"/>
  <c r="N297" i="17"/>
  <c r="M297" i="17"/>
  <c r="M298" i="17" s="1"/>
  <c r="L297" i="17"/>
  <c r="K298" i="17" s="1"/>
  <c r="K297" i="17"/>
  <c r="J297" i="17"/>
  <c r="I297" i="17"/>
  <c r="I298" i="17" s="1"/>
  <c r="H297" i="17"/>
  <c r="G298" i="17" s="1"/>
  <c r="G297" i="17"/>
  <c r="F297" i="17"/>
  <c r="E297" i="17"/>
  <c r="E298" i="17" s="1"/>
  <c r="V284" i="17"/>
  <c r="U284" i="17"/>
  <c r="U285" i="17" s="1"/>
  <c r="T284" i="17"/>
  <c r="S285" i="17" s="1"/>
  <c r="S284" i="17"/>
  <c r="R284" i="17"/>
  <c r="Q284" i="17"/>
  <c r="Q285" i="17" s="1"/>
  <c r="P284" i="17"/>
  <c r="O285" i="17" s="1"/>
  <c r="O284" i="17"/>
  <c r="N284" i="17"/>
  <c r="M284" i="17"/>
  <c r="M285" i="17" s="1"/>
  <c r="L284" i="17"/>
  <c r="K285" i="17" s="1"/>
  <c r="K284" i="17"/>
  <c r="J284" i="17"/>
  <c r="I284" i="17"/>
  <c r="I285" i="17" s="1"/>
  <c r="H284" i="17"/>
  <c r="G285" i="17" s="1"/>
  <c r="G284" i="17"/>
  <c r="F284" i="17"/>
  <c r="E284" i="17"/>
  <c r="E285" i="17" s="1"/>
  <c r="V271" i="17"/>
  <c r="U271" i="17"/>
  <c r="U272" i="17" s="1"/>
  <c r="T271" i="17"/>
  <c r="S272" i="17" s="1"/>
  <c r="S271" i="17"/>
  <c r="R271" i="17"/>
  <c r="Q271" i="17"/>
  <c r="Q272" i="17" s="1"/>
  <c r="P271" i="17"/>
  <c r="O272" i="17" s="1"/>
  <c r="O271" i="17"/>
  <c r="N271" i="17"/>
  <c r="M271" i="17"/>
  <c r="M272" i="17" s="1"/>
  <c r="L271" i="17"/>
  <c r="K272" i="17" s="1"/>
  <c r="K271" i="17"/>
  <c r="J271" i="17"/>
  <c r="I271" i="17"/>
  <c r="I272" i="17" s="1"/>
  <c r="H271" i="17"/>
  <c r="G272" i="17" s="1"/>
  <c r="G271" i="17"/>
  <c r="F271" i="17"/>
  <c r="E271" i="17"/>
  <c r="E272" i="17" s="1"/>
  <c r="V258" i="17"/>
  <c r="U258" i="17"/>
  <c r="U259" i="17" s="1"/>
  <c r="T258" i="17"/>
  <c r="S259" i="17" s="1"/>
  <c r="S258" i="17"/>
  <c r="R258" i="17"/>
  <c r="Q258" i="17"/>
  <c r="Q259" i="17" s="1"/>
  <c r="P258" i="17"/>
  <c r="O259" i="17" s="1"/>
  <c r="O258" i="17"/>
  <c r="N258" i="17"/>
  <c r="M258" i="17"/>
  <c r="M259" i="17" s="1"/>
  <c r="L258" i="17"/>
  <c r="K259" i="17" s="1"/>
  <c r="K258" i="17"/>
  <c r="J258" i="17"/>
  <c r="I258" i="17"/>
  <c r="I259" i="17" s="1"/>
  <c r="H258" i="17"/>
  <c r="G259" i="17" s="1"/>
  <c r="G258" i="17"/>
  <c r="F258" i="17"/>
  <c r="E258" i="17"/>
  <c r="E259" i="17" s="1"/>
  <c r="V245" i="17"/>
  <c r="U245" i="17"/>
  <c r="U246" i="17" s="1"/>
  <c r="T245" i="17"/>
  <c r="S246" i="17" s="1"/>
  <c r="S245" i="17"/>
  <c r="R245" i="17"/>
  <c r="Q245" i="17"/>
  <c r="Q246" i="17" s="1"/>
  <c r="P245" i="17"/>
  <c r="O246" i="17" s="1"/>
  <c r="O245" i="17"/>
  <c r="N245" i="17"/>
  <c r="M245" i="17"/>
  <c r="M246" i="17" s="1"/>
  <c r="L245" i="17"/>
  <c r="K246" i="17" s="1"/>
  <c r="K245" i="17"/>
  <c r="J245" i="17"/>
  <c r="I245" i="17"/>
  <c r="I246" i="17" s="1"/>
  <c r="H245" i="17"/>
  <c r="G246" i="17" s="1"/>
  <c r="G245" i="17"/>
  <c r="F245" i="17"/>
  <c r="E245" i="17"/>
  <c r="E246" i="17" s="1"/>
  <c r="V232" i="17"/>
  <c r="U232" i="17"/>
  <c r="U233" i="17" s="1"/>
  <c r="T232" i="17"/>
  <c r="S233" i="17" s="1"/>
  <c r="S232" i="17"/>
  <c r="R232" i="17"/>
  <c r="Q232" i="17"/>
  <c r="Q233" i="17" s="1"/>
  <c r="P232" i="17"/>
  <c r="O233" i="17" s="1"/>
  <c r="O232" i="17"/>
  <c r="N232" i="17"/>
  <c r="M232" i="17"/>
  <c r="M233" i="17" s="1"/>
  <c r="L232" i="17"/>
  <c r="K233" i="17" s="1"/>
  <c r="K232" i="17"/>
  <c r="J232" i="17"/>
  <c r="I232" i="17"/>
  <c r="I233" i="17" s="1"/>
  <c r="H232" i="17"/>
  <c r="G233" i="17" s="1"/>
  <c r="G232" i="17"/>
  <c r="F232" i="17"/>
  <c r="E232" i="17"/>
  <c r="E233" i="17" s="1"/>
  <c r="V219" i="17"/>
  <c r="U219" i="17"/>
  <c r="U220" i="17" s="1"/>
  <c r="T219" i="17"/>
  <c r="S220" i="17" s="1"/>
  <c r="S219" i="17"/>
  <c r="R219" i="17"/>
  <c r="Q219" i="17"/>
  <c r="Q220" i="17" s="1"/>
  <c r="P219" i="17"/>
  <c r="O220" i="17" s="1"/>
  <c r="O219" i="17"/>
  <c r="N219" i="17"/>
  <c r="M219" i="17"/>
  <c r="M220" i="17" s="1"/>
  <c r="L219" i="17"/>
  <c r="K220" i="17" s="1"/>
  <c r="K219" i="17"/>
  <c r="J219" i="17"/>
  <c r="I219" i="17"/>
  <c r="I220" i="17" s="1"/>
  <c r="H219" i="17"/>
  <c r="G220" i="17" s="1"/>
  <c r="G219" i="17"/>
  <c r="F219" i="17"/>
  <c r="E219" i="17"/>
  <c r="E220" i="17" s="1"/>
  <c r="V206" i="17"/>
  <c r="U206" i="17"/>
  <c r="U207" i="17" s="1"/>
  <c r="T206" i="17"/>
  <c r="S207" i="17" s="1"/>
  <c r="S206" i="17"/>
  <c r="R206" i="17"/>
  <c r="Q206" i="17"/>
  <c r="Q207" i="17" s="1"/>
  <c r="P206" i="17"/>
  <c r="O207" i="17" s="1"/>
  <c r="O206" i="17"/>
  <c r="N206" i="17"/>
  <c r="M206" i="17"/>
  <c r="M207" i="17" s="1"/>
  <c r="L206" i="17"/>
  <c r="K207" i="17" s="1"/>
  <c r="K206" i="17"/>
  <c r="J206" i="17"/>
  <c r="I206" i="17"/>
  <c r="I207" i="17" s="1"/>
  <c r="H206" i="17"/>
  <c r="G207" i="17" s="1"/>
  <c r="G206" i="17"/>
  <c r="F206" i="17"/>
  <c r="E206" i="17"/>
  <c r="E207" i="17" s="1"/>
  <c r="V193" i="17"/>
  <c r="U193" i="17"/>
  <c r="U194" i="17" s="1"/>
  <c r="T193" i="17"/>
  <c r="S194" i="17" s="1"/>
  <c r="S193" i="17"/>
  <c r="R193" i="17"/>
  <c r="Q193" i="17"/>
  <c r="Q194" i="17" s="1"/>
  <c r="P193" i="17"/>
  <c r="O194" i="17" s="1"/>
  <c r="O193" i="17"/>
  <c r="N193" i="17"/>
  <c r="M193" i="17"/>
  <c r="M194" i="17" s="1"/>
  <c r="L193" i="17"/>
  <c r="K194" i="17" s="1"/>
  <c r="K193" i="17"/>
  <c r="J193" i="17"/>
  <c r="I193" i="17"/>
  <c r="I194" i="17" s="1"/>
  <c r="H193" i="17"/>
  <c r="G194" i="17" s="1"/>
  <c r="G193" i="17"/>
  <c r="F193" i="17"/>
  <c r="E193" i="17"/>
  <c r="E194" i="17" s="1"/>
  <c r="V180" i="17"/>
  <c r="U180" i="17"/>
  <c r="U181" i="17" s="1"/>
  <c r="T180" i="17"/>
  <c r="S181" i="17" s="1"/>
  <c r="S180" i="17"/>
  <c r="R180" i="17"/>
  <c r="Q180" i="17"/>
  <c r="Q181" i="17" s="1"/>
  <c r="P180" i="17"/>
  <c r="O181" i="17" s="1"/>
  <c r="O180" i="17"/>
  <c r="N180" i="17"/>
  <c r="M180" i="17"/>
  <c r="M181" i="17" s="1"/>
  <c r="L180" i="17"/>
  <c r="K181" i="17" s="1"/>
  <c r="K180" i="17"/>
  <c r="J180" i="17"/>
  <c r="I180" i="17"/>
  <c r="I181" i="17" s="1"/>
  <c r="H180" i="17"/>
  <c r="G181" i="17" s="1"/>
  <c r="G180" i="17"/>
  <c r="F180" i="17"/>
  <c r="E180" i="17"/>
  <c r="E181" i="17" s="1"/>
  <c r="V167" i="17"/>
  <c r="U167" i="17"/>
  <c r="U168" i="17" s="1"/>
  <c r="T167" i="17"/>
  <c r="S168" i="17" s="1"/>
  <c r="S167" i="17"/>
  <c r="R167" i="17"/>
  <c r="Q167" i="17"/>
  <c r="Q168" i="17" s="1"/>
  <c r="P167" i="17"/>
  <c r="O168" i="17" s="1"/>
  <c r="O167" i="17"/>
  <c r="N167" i="17"/>
  <c r="M167" i="17"/>
  <c r="M168" i="17" s="1"/>
  <c r="L167" i="17"/>
  <c r="K168" i="17" s="1"/>
  <c r="K167" i="17"/>
  <c r="J167" i="17"/>
  <c r="I167" i="17"/>
  <c r="I168" i="17" s="1"/>
  <c r="H167" i="17"/>
  <c r="G168" i="17" s="1"/>
  <c r="G167" i="17"/>
  <c r="F167" i="17"/>
  <c r="E167" i="17"/>
  <c r="E168" i="17" s="1"/>
  <c r="V154" i="17"/>
  <c r="U154" i="17"/>
  <c r="U155" i="17" s="1"/>
  <c r="T154" i="17"/>
  <c r="S155" i="17" s="1"/>
  <c r="S154" i="17"/>
  <c r="R154" i="17"/>
  <c r="Q154" i="17"/>
  <c r="Q155" i="17" s="1"/>
  <c r="P154" i="17"/>
  <c r="O155" i="17" s="1"/>
  <c r="O154" i="17"/>
  <c r="N154" i="17"/>
  <c r="M154" i="17"/>
  <c r="M155" i="17" s="1"/>
  <c r="L154" i="17"/>
  <c r="K155" i="17" s="1"/>
  <c r="K154" i="17"/>
  <c r="J154" i="17"/>
  <c r="I154" i="17"/>
  <c r="I155" i="17" s="1"/>
  <c r="H154" i="17"/>
  <c r="G155" i="17" s="1"/>
  <c r="G154" i="17"/>
  <c r="F154" i="17"/>
  <c r="E154" i="17"/>
  <c r="E155" i="17" s="1"/>
  <c r="V141" i="17"/>
  <c r="U141" i="17"/>
  <c r="U142" i="17" s="1"/>
  <c r="T141" i="17"/>
  <c r="S142" i="17" s="1"/>
  <c r="S141" i="17"/>
  <c r="R141" i="17"/>
  <c r="Q141" i="17"/>
  <c r="Q142" i="17" s="1"/>
  <c r="P141" i="17"/>
  <c r="O142" i="17" s="1"/>
  <c r="O141" i="17"/>
  <c r="N141" i="17"/>
  <c r="M141" i="17"/>
  <c r="M142" i="17" s="1"/>
  <c r="L141" i="17"/>
  <c r="K142" i="17" s="1"/>
  <c r="K141" i="17"/>
  <c r="J141" i="17"/>
  <c r="I141" i="17"/>
  <c r="I142" i="17" s="1"/>
  <c r="H141" i="17"/>
  <c r="G142" i="17" s="1"/>
  <c r="G141" i="17"/>
  <c r="F141" i="17"/>
  <c r="E141" i="17"/>
  <c r="E142" i="17" s="1"/>
  <c r="V128" i="17"/>
  <c r="U128" i="17"/>
  <c r="U129" i="17" s="1"/>
  <c r="T128" i="17"/>
  <c r="S129" i="17" s="1"/>
  <c r="S128" i="17"/>
  <c r="R128" i="17"/>
  <c r="Q128" i="17"/>
  <c r="Q129" i="17" s="1"/>
  <c r="P128" i="17"/>
  <c r="O129" i="17" s="1"/>
  <c r="O128" i="17"/>
  <c r="N128" i="17"/>
  <c r="M128" i="17"/>
  <c r="M129" i="17" s="1"/>
  <c r="L128" i="17"/>
  <c r="K129" i="17" s="1"/>
  <c r="K128" i="17"/>
  <c r="J128" i="17"/>
  <c r="I128" i="17"/>
  <c r="I129" i="17" s="1"/>
  <c r="H128" i="17"/>
  <c r="G129" i="17" s="1"/>
  <c r="G128" i="17"/>
  <c r="F128" i="17"/>
  <c r="E128" i="17"/>
  <c r="E129" i="17" s="1"/>
  <c r="V115" i="17"/>
  <c r="U115" i="17"/>
  <c r="U116" i="17" s="1"/>
  <c r="T115" i="17"/>
  <c r="S116" i="17" s="1"/>
  <c r="S115" i="17"/>
  <c r="R115" i="17"/>
  <c r="Q115" i="17"/>
  <c r="Q116" i="17" s="1"/>
  <c r="P115" i="17"/>
  <c r="O116" i="17" s="1"/>
  <c r="O115" i="17"/>
  <c r="N115" i="17"/>
  <c r="M115" i="17"/>
  <c r="M116" i="17" s="1"/>
  <c r="L115" i="17"/>
  <c r="K116" i="17" s="1"/>
  <c r="K115" i="17"/>
  <c r="J115" i="17"/>
  <c r="I115" i="17"/>
  <c r="I116" i="17" s="1"/>
  <c r="H115" i="17"/>
  <c r="G116" i="17" s="1"/>
  <c r="G115" i="17"/>
  <c r="F115" i="17"/>
  <c r="E115" i="17"/>
  <c r="E116" i="17" s="1"/>
  <c r="V102" i="17"/>
  <c r="U102" i="17"/>
  <c r="U103" i="17" s="1"/>
  <c r="T102" i="17"/>
  <c r="S103" i="17" s="1"/>
  <c r="S102" i="17"/>
  <c r="R102" i="17"/>
  <c r="Q102" i="17"/>
  <c r="Q103" i="17" s="1"/>
  <c r="P102" i="17"/>
  <c r="O103" i="17" s="1"/>
  <c r="O102" i="17"/>
  <c r="N102" i="17"/>
  <c r="M102" i="17"/>
  <c r="M103" i="17" s="1"/>
  <c r="L102" i="17"/>
  <c r="K103" i="17" s="1"/>
  <c r="K102" i="17"/>
  <c r="J102" i="17"/>
  <c r="I102" i="17"/>
  <c r="I103" i="17" s="1"/>
  <c r="H102" i="17"/>
  <c r="G103" i="17" s="1"/>
  <c r="G102" i="17"/>
  <c r="F102" i="17"/>
  <c r="E102" i="17"/>
  <c r="E103" i="17" s="1"/>
  <c r="V89" i="17"/>
  <c r="U89" i="17"/>
  <c r="U90" i="17" s="1"/>
  <c r="T89" i="17"/>
  <c r="S90" i="17" s="1"/>
  <c r="S89" i="17"/>
  <c r="R89" i="17"/>
  <c r="Q89" i="17"/>
  <c r="Q90" i="17" s="1"/>
  <c r="P89" i="17"/>
  <c r="O90" i="17" s="1"/>
  <c r="O89" i="17"/>
  <c r="N89" i="17"/>
  <c r="M89" i="17"/>
  <c r="M90" i="17" s="1"/>
  <c r="L89" i="17"/>
  <c r="K90" i="17" s="1"/>
  <c r="K89" i="17"/>
  <c r="J89" i="17"/>
  <c r="I89" i="17"/>
  <c r="I90" i="17" s="1"/>
  <c r="H89" i="17"/>
  <c r="G90" i="17" s="1"/>
  <c r="G89" i="17"/>
  <c r="F89" i="17"/>
  <c r="E89" i="17"/>
  <c r="E90" i="17" s="1"/>
  <c r="V76" i="17"/>
  <c r="U76" i="17"/>
  <c r="U77" i="17" s="1"/>
  <c r="T76" i="17"/>
  <c r="S77" i="17" s="1"/>
  <c r="S76" i="17"/>
  <c r="R76" i="17"/>
  <c r="Q76" i="17"/>
  <c r="Q77" i="17" s="1"/>
  <c r="P76" i="17"/>
  <c r="O77" i="17" s="1"/>
  <c r="O76" i="17"/>
  <c r="N76" i="17"/>
  <c r="M76" i="17"/>
  <c r="M77" i="17" s="1"/>
  <c r="L76" i="17"/>
  <c r="K77" i="17" s="1"/>
  <c r="K76" i="17"/>
  <c r="J76" i="17"/>
  <c r="I76" i="17"/>
  <c r="I77" i="17" s="1"/>
  <c r="H76" i="17"/>
  <c r="G77" i="17" s="1"/>
  <c r="G76" i="17"/>
  <c r="F76" i="17"/>
  <c r="E76" i="17"/>
  <c r="E77" i="17" s="1"/>
  <c r="V63" i="17"/>
  <c r="U63" i="17"/>
  <c r="U64" i="17" s="1"/>
  <c r="T63" i="17"/>
  <c r="S64" i="17" s="1"/>
  <c r="S63" i="17"/>
  <c r="R63" i="17"/>
  <c r="Q63" i="17"/>
  <c r="Q64" i="17" s="1"/>
  <c r="P63" i="17"/>
  <c r="O64" i="17" s="1"/>
  <c r="O63" i="17"/>
  <c r="N63" i="17"/>
  <c r="M63" i="17"/>
  <c r="M64" i="17" s="1"/>
  <c r="L63" i="17"/>
  <c r="K64" i="17" s="1"/>
  <c r="K63" i="17"/>
  <c r="J63" i="17"/>
  <c r="I63" i="17"/>
  <c r="I64" i="17" s="1"/>
  <c r="H63" i="17"/>
  <c r="G64" i="17" s="1"/>
  <c r="G63" i="17"/>
  <c r="F63" i="17"/>
  <c r="E63" i="17"/>
  <c r="E64" i="17" s="1"/>
  <c r="V50" i="17"/>
  <c r="U50" i="17"/>
  <c r="U51" i="17" s="1"/>
  <c r="T50" i="17"/>
  <c r="S51" i="17" s="1"/>
  <c r="S50" i="17"/>
  <c r="R50" i="17"/>
  <c r="Q50" i="17"/>
  <c r="Q51" i="17" s="1"/>
  <c r="P50" i="17"/>
  <c r="O51" i="17" s="1"/>
  <c r="O50" i="17"/>
  <c r="N50" i="17"/>
  <c r="M50" i="17"/>
  <c r="M51" i="17" s="1"/>
  <c r="L50" i="17"/>
  <c r="K51" i="17" s="1"/>
  <c r="K50" i="17"/>
  <c r="J50" i="17"/>
  <c r="I50" i="17"/>
  <c r="I51" i="17" s="1"/>
  <c r="H50" i="17"/>
  <c r="G51" i="17" s="1"/>
  <c r="G50" i="17"/>
  <c r="F50" i="17"/>
  <c r="E50" i="17"/>
  <c r="E51" i="17" s="1"/>
  <c r="V37" i="17"/>
  <c r="U37" i="17"/>
  <c r="U38" i="17" s="1"/>
  <c r="T37" i="17"/>
  <c r="S38" i="17" s="1"/>
  <c r="S37" i="17"/>
  <c r="R37" i="17"/>
  <c r="Q37" i="17"/>
  <c r="Q38" i="17" s="1"/>
  <c r="P37" i="17"/>
  <c r="O38" i="17" s="1"/>
  <c r="O37" i="17"/>
  <c r="N37" i="17"/>
  <c r="M37" i="17"/>
  <c r="M38" i="17" s="1"/>
  <c r="L37" i="17"/>
  <c r="K38" i="17" s="1"/>
  <c r="K37" i="17"/>
  <c r="J37" i="17"/>
  <c r="I37" i="17"/>
  <c r="I38" i="17" s="1"/>
  <c r="H37" i="17"/>
  <c r="G38" i="17" s="1"/>
  <c r="G37" i="17"/>
  <c r="F37" i="17"/>
  <c r="E37" i="17"/>
  <c r="E38" i="17" s="1"/>
  <c r="D26" i="17"/>
  <c r="D39" i="17" s="1"/>
  <c r="D52" i="17" s="1"/>
  <c r="D65" i="17" s="1"/>
  <c r="D78" i="17" s="1"/>
  <c r="D91" i="17" s="1"/>
  <c r="D104" i="17" s="1"/>
  <c r="D117" i="17" s="1"/>
  <c r="D130" i="17" s="1"/>
  <c r="D143" i="17" s="1"/>
  <c r="D156" i="17" s="1"/>
  <c r="D169" i="17" s="1"/>
  <c r="D182" i="17" s="1"/>
  <c r="D195" i="17" s="1"/>
  <c r="D208" i="17" s="1"/>
  <c r="D221" i="17" s="1"/>
  <c r="D234" i="17" s="1"/>
  <c r="D247" i="17" s="1"/>
  <c r="D260" i="17" s="1"/>
  <c r="D273" i="17" s="1"/>
  <c r="D286" i="17" s="1"/>
  <c r="D299" i="17" s="1"/>
  <c r="D312" i="17" s="1"/>
  <c r="D325" i="17" s="1"/>
  <c r="D338" i="17" s="1"/>
  <c r="D351" i="17" s="1"/>
  <c r="D364" i="17" s="1"/>
  <c r="D377" i="17" s="1"/>
  <c r="D390" i="17" s="1"/>
  <c r="D403" i="17" s="1"/>
  <c r="D416" i="17" s="1"/>
  <c r="D429" i="17" s="1"/>
  <c r="D442" i="17" s="1"/>
  <c r="D455" i="17" s="1"/>
  <c r="D468" i="17" s="1"/>
  <c r="D481" i="17" s="1"/>
  <c r="D494" i="17" s="1"/>
  <c r="D507" i="17" s="1"/>
  <c r="D520" i="17" s="1"/>
  <c r="D533" i="17" s="1"/>
  <c r="D546" i="17" s="1"/>
  <c r="D559" i="17" s="1"/>
  <c r="D572" i="17" s="1"/>
  <c r="D585" i="17" s="1"/>
  <c r="D598" i="17" s="1"/>
  <c r="D611" i="17" s="1"/>
  <c r="D624" i="17" s="1"/>
  <c r="D637" i="17" s="1"/>
  <c r="D650" i="17" s="1"/>
  <c r="D663" i="17" s="1"/>
  <c r="D676" i="17" s="1"/>
  <c r="V24" i="17"/>
  <c r="U24" i="17"/>
  <c r="U25" i="17" s="1"/>
  <c r="T24" i="17"/>
  <c r="S25" i="17" s="1"/>
  <c r="S24" i="17"/>
  <c r="R24" i="17"/>
  <c r="Q24" i="17"/>
  <c r="Q25" i="17" s="1"/>
  <c r="P24" i="17"/>
  <c r="O25" i="17" s="1"/>
  <c r="O24" i="17"/>
  <c r="N24" i="17"/>
  <c r="M24" i="17"/>
  <c r="M25" i="17" s="1"/>
  <c r="L24" i="17"/>
  <c r="K25" i="17" s="1"/>
  <c r="K24" i="17"/>
  <c r="J24" i="17"/>
  <c r="I24" i="17"/>
  <c r="I25" i="17" s="1"/>
  <c r="H24" i="17"/>
  <c r="G25" i="17" s="1"/>
  <c r="G24" i="17"/>
  <c r="F24" i="17"/>
  <c r="E24" i="17"/>
  <c r="E25" i="17" s="1"/>
  <c r="Q19" i="15"/>
  <c r="P19" i="15"/>
  <c r="O19" i="15"/>
  <c r="N19" i="15"/>
  <c r="M19" i="15"/>
  <c r="L19" i="15"/>
  <c r="K19" i="15"/>
  <c r="J19" i="15"/>
  <c r="I19" i="15"/>
  <c r="H19" i="15"/>
  <c r="G19" i="15"/>
  <c r="F19" i="15"/>
  <c r="E19" i="15"/>
  <c r="N434" i="14"/>
  <c r="N433" i="14"/>
  <c r="N432" i="14"/>
  <c r="N431" i="14"/>
  <c r="N430" i="14"/>
  <c r="N429" i="14"/>
  <c r="N428" i="14"/>
  <c r="N427" i="14"/>
  <c r="N426" i="14"/>
  <c r="N425" i="14"/>
  <c r="N424" i="14"/>
  <c r="N423" i="14"/>
  <c r="N422" i="14"/>
  <c r="N421" i="14"/>
  <c r="N420" i="14"/>
  <c r="N419" i="14"/>
  <c r="N418" i="14"/>
  <c r="N417" i="14"/>
  <c r="N416" i="14"/>
  <c r="N415" i="14"/>
  <c r="N414" i="14"/>
  <c r="N413" i="14"/>
  <c r="N412" i="14"/>
  <c r="N411" i="14"/>
  <c r="N410" i="14"/>
  <c r="N409" i="14"/>
  <c r="N408" i="14"/>
  <c r="N407" i="14"/>
  <c r="N406" i="14"/>
  <c r="N405" i="14"/>
  <c r="N404" i="14"/>
  <c r="N403" i="14"/>
  <c r="N402" i="14"/>
  <c r="N401" i="14"/>
  <c r="N400" i="14"/>
  <c r="N399" i="14"/>
  <c r="N398" i="14"/>
  <c r="N397" i="14"/>
  <c r="N396" i="14"/>
  <c r="N395" i="14"/>
  <c r="N394" i="14"/>
  <c r="N393" i="14"/>
  <c r="N392" i="14"/>
  <c r="N391" i="14"/>
  <c r="N390" i="14"/>
  <c r="N389" i="14"/>
  <c r="N388" i="14"/>
  <c r="N387" i="14"/>
  <c r="N386" i="14"/>
  <c r="N385" i="14"/>
  <c r="N384" i="14"/>
  <c r="N383" i="14"/>
  <c r="N382" i="14"/>
  <c r="N372" i="14"/>
  <c r="N371" i="14"/>
  <c r="N370" i="14"/>
  <c r="N369" i="14"/>
  <c r="N368" i="14"/>
  <c r="N367" i="14"/>
  <c r="N366" i="14"/>
  <c r="N365" i="14"/>
  <c r="N364" i="14"/>
  <c r="N363" i="14"/>
  <c r="N361" i="14"/>
  <c r="N360" i="14"/>
  <c r="N359" i="14"/>
  <c r="N358" i="14"/>
  <c r="N356" i="14"/>
  <c r="N354" i="14"/>
  <c r="N353" i="14"/>
  <c r="N352" i="14"/>
  <c r="N351" i="14"/>
  <c r="N350" i="14"/>
  <c r="N349" i="14"/>
  <c r="N348" i="14"/>
  <c r="N347" i="14"/>
  <c r="N346" i="14"/>
  <c r="N344" i="14"/>
  <c r="N343" i="14"/>
  <c r="N342" i="14"/>
  <c r="N341" i="14"/>
  <c r="N340" i="14"/>
  <c r="N339" i="14"/>
  <c r="N338" i="14"/>
  <c r="N337" i="14"/>
  <c r="N336" i="14"/>
  <c r="N335" i="14"/>
  <c r="N334" i="14"/>
  <c r="N333" i="14"/>
  <c r="N332" i="14"/>
  <c r="N331" i="14"/>
  <c r="N330" i="14"/>
  <c r="N329" i="14"/>
  <c r="N328" i="14"/>
  <c r="N327" i="14"/>
  <c r="N325" i="14"/>
  <c r="N324" i="14"/>
  <c r="N323" i="14"/>
  <c r="N322" i="14"/>
  <c r="N321" i="14"/>
  <c r="N320" i="14"/>
  <c r="N311" i="14"/>
  <c r="N310" i="14"/>
  <c r="N309" i="14"/>
  <c r="N308" i="14"/>
  <c r="N307" i="14"/>
  <c r="N306" i="14"/>
  <c r="N305" i="14"/>
  <c r="N304" i="14"/>
  <c r="N303" i="14"/>
  <c r="N302" i="14"/>
  <c r="N301" i="14"/>
  <c r="N300" i="14"/>
  <c r="N299" i="14"/>
  <c r="N298" i="14"/>
  <c r="N297" i="14"/>
  <c r="N296" i="14"/>
  <c r="N295" i="14"/>
  <c r="N294" i="14"/>
  <c r="N293" i="14"/>
  <c r="N292" i="14"/>
  <c r="N291" i="14"/>
  <c r="N290" i="14"/>
  <c r="N289" i="14"/>
  <c r="N288" i="14"/>
  <c r="N287" i="14"/>
  <c r="N286" i="14"/>
  <c r="N285" i="14"/>
  <c r="N284" i="14"/>
  <c r="N283" i="14"/>
  <c r="N282" i="14"/>
  <c r="N281" i="14"/>
  <c r="N280" i="14"/>
  <c r="N279" i="14"/>
  <c r="N278" i="14"/>
  <c r="N277" i="14"/>
  <c r="N276" i="14"/>
  <c r="N275" i="14"/>
  <c r="N274" i="14"/>
  <c r="N273" i="14"/>
  <c r="N272" i="14"/>
  <c r="N271" i="14"/>
  <c r="N270" i="14"/>
  <c r="N269" i="14"/>
  <c r="N268" i="14"/>
  <c r="N267" i="14"/>
  <c r="N266" i="14"/>
  <c r="N265" i="14"/>
  <c r="N264" i="14"/>
  <c r="N263" i="14"/>
  <c r="N262" i="14"/>
  <c r="N261" i="14"/>
  <c r="N260" i="14"/>
  <c r="N259"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89" i="14"/>
  <c r="N188" i="14"/>
  <c r="N187" i="14"/>
  <c r="N186" i="14"/>
  <c r="N185" i="14"/>
  <c r="N184" i="14"/>
  <c r="N183" i="14"/>
  <c r="N182" i="14"/>
  <c r="N181" i="14"/>
  <c r="N180" i="14"/>
  <c r="N178" i="14"/>
  <c r="N177" i="14"/>
  <c r="N176" i="14"/>
  <c r="N175" i="14"/>
  <c r="N173" i="14"/>
  <c r="N171" i="14"/>
  <c r="N170" i="14"/>
  <c r="N169" i="14"/>
  <c r="N168" i="14"/>
  <c r="N167" i="14"/>
  <c r="N166" i="14"/>
  <c r="N165" i="14"/>
  <c r="N164" i="14"/>
  <c r="N163" i="14"/>
  <c r="N161" i="14"/>
  <c r="N160" i="14"/>
  <c r="N159" i="14"/>
  <c r="N158" i="14"/>
  <c r="N157" i="14"/>
  <c r="N156" i="14"/>
  <c r="N155" i="14"/>
  <c r="N154" i="14"/>
  <c r="N153" i="14"/>
  <c r="N152" i="14"/>
  <c r="N151" i="14"/>
  <c r="N150" i="14"/>
  <c r="N149" i="14"/>
  <c r="N148" i="14"/>
  <c r="N147" i="14"/>
  <c r="N146" i="14"/>
  <c r="N145" i="14"/>
  <c r="N144" i="14"/>
  <c r="N142" i="14"/>
  <c r="N141" i="14"/>
  <c r="N140" i="14"/>
  <c r="N139" i="14"/>
  <c r="N138" i="14"/>
  <c r="N137"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H1518" i="13"/>
  <c r="G1518" i="13"/>
  <c r="I1518" i="13" s="1"/>
  <c r="F1518" i="13"/>
  <c r="E1518" i="13"/>
  <c r="I1517" i="13"/>
  <c r="I1516" i="13"/>
  <c r="I1515" i="13"/>
  <c r="I1514" i="13"/>
  <c r="I1513" i="13"/>
  <c r="I1512" i="13"/>
  <c r="I1511" i="13"/>
  <c r="I1510" i="13"/>
  <c r="I1509" i="13"/>
  <c r="I1508" i="13"/>
  <c r="I1507" i="13"/>
  <c r="I1506" i="13"/>
  <c r="I1505" i="13"/>
  <c r="H1503" i="13"/>
  <c r="G1503" i="13"/>
  <c r="I1503" i="13" s="1"/>
  <c r="F1503" i="13"/>
  <c r="E1503" i="13"/>
  <c r="I1502" i="13"/>
  <c r="I1501" i="13"/>
  <c r="I1500" i="13"/>
  <c r="H1498" i="13"/>
  <c r="G1498" i="13"/>
  <c r="I1498" i="13" s="1"/>
  <c r="F1498" i="13"/>
  <c r="E1498" i="13"/>
  <c r="I1497" i="13"/>
  <c r="I1496" i="13"/>
  <c r="I1495" i="13"/>
  <c r="H1489" i="13"/>
  <c r="G1489" i="13"/>
  <c r="I1489" i="13" s="1"/>
  <c r="F1489" i="13"/>
  <c r="E1489" i="13"/>
  <c r="I1486" i="13"/>
  <c r="I1485" i="13"/>
  <c r="I1484" i="13"/>
  <c r="I1483" i="13"/>
  <c r="I1482" i="13"/>
  <c r="I1481" i="13"/>
  <c r="I1480" i="13"/>
  <c r="I1479" i="13"/>
  <c r="I1477" i="13"/>
  <c r="H1474" i="13"/>
  <c r="G1474" i="13"/>
  <c r="I1474" i="13" s="1"/>
  <c r="F1474" i="13"/>
  <c r="E1474" i="13"/>
  <c r="I1473" i="13"/>
  <c r="I1472" i="13"/>
  <c r="H1469" i="13"/>
  <c r="I1469" i="13" s="1"/>
  <c r="G1469" i="13"/>
  <c r="F1469" i="13"/>
  <c r="E1469" i="13"/>
  <c r="I1468" i="13"/>
  <c r="I1467" i="13"/>
  <c r="I1466" i="13"/>
  <c r="H1460" i="13"/>
  <c r="I1460" i="13" s="1"/>
  <c r="G1460" i="13"/>
  <c r="F1460" i="13"/>
  <c r="E1460" i="13"/>
  <c r="I1459" i="13"/>
  <c r="I1457" i="13"/>
  <c r="I1456" i="13"/>
  <c r="I1455" i="13"/>
  <c r="I1454" i="13"/>
  <c r="I1453" i="13"/>
  <c r="I1452" i="13"/>
  <c r="I1451" i="13"/>
  <c r="I1450" i="13"/>
  <c r="I1449" i="13"/>
  <c r="I1448" i="13"/>
  <c r="H1445" i="13"/>
  <c r="I1445" i="13" s="1"/>
  <c r="G1445" i="13"/>
  <c r="F1445" i="13"/>
  <c r="E1445" i="13"/>
  <c r="I1444" i="13"/>
  <c r="I1443" i="13"/>
  <c r="H1440" i="13"/>
  <c r="G1440" i="13"/>
  <c r="I1440" i="13" s="1"/>
  <c r="F1440" i="13"/>
  <c r="E1440" i="13"/>
  <c r="I1439" i="13"/>
  <c r="I1438" i="13"/>
  <c r="I1437" i="13"/>
  <c r="H1431" i="13"/>
  <c r="G1431" i="13"/>
  <c r="I1431" i="13" s="1"/>
  <c r="F1431" i="13"/>
  <c r="E1431" i="13"/>
  <c r="I1430" i="13"/>
  <c r="I1428" i="13"/>
  <c r="I1427" i="13"/>
  <c r="I1426" i="13"/>
  <c r="I1425" i="13"/>
  <c r="I1424" i="13"/>
  <c r="I1423" i="13"/>
  <c r="I1422" i="13"/>
  <c r="I1421" i="13"/>
  <c r="I1420" i="13"/>
  <c r="I1419" i="13"/>
  <c r="H1416" i="13"/>
  <c r="G1416" i="13"/>
  <c r="I1416" i="13" s="1"/>
  <c r="F1416" i="13"/>
  <c r="E1416" i="13"/>
  <c r="I1415" i="13"/>
  <c r="I1414" i="13"/>
  <c r="I1413" i="13"/>
  <c r="H1411" i="13"/>
  <c r="G1411" i="13"/>
  <c r="I1411" i="13" s="1"/>
  <c r="F1411" i="13"/>
  <c r="E1411" i="13"/>
  <c r="I1409" i="13"/>
  <c r="I1408" i="13"/>
  <c r="H1402" i="13"/>
  <c r="I1402" i="13" s="1"/>
  <c r="G1402" i="13"/>
  <c r="F1402" i="13"/>
  <c r="E1402" i="13"/>
  <c r="I1401" i="13"/>
  <c r="I1399" i="13"/>
  <c r="I1398" i="13"/>
  <c r="I1397" i="13"/>
  <c r="I1396" i="13"/>
  <c r="I1395" i="13"/>
  <c r="I1394" i="13"/>
  <c r="I1393" i="13"/>
  <c r="I1392" i="13"/>
  <c r="I1391" i="13"/>
  <c r="I1390" i="13"/>
  <c r="H1387" i="13"/>
  <c r="I1387" i="13" s="1"/>
  <c r="G1387" i="13"/>
  <c r="F1387" i="13"/>
  <c r="E1387" i="13"/>
  <c r="I1386" i="13"/>
  <c r="I1385" i="13"/>
  <c r="H1382" i="13"/>
  <c r="G1382" i="13"/>
  <c r="I1382" i="13" s="1"/>
  <c r="F1382" i="13"/>
  <c r="E1382" i="13"/>
  <c r="I1381" i="13"/>
  <c r="I1380" i="13"/>
  <c r="I1379" i="13"/>
  <c r="H1373" i="13"/>
  <c r="G1373" i="13"/>
  <c r="I1373" i="13" s="1"/>
  <c r="F1373" i="13"/>
  <c r="E1373" i="13"/>
  <c r="I1370" i="13"/>
  <c r="I1369" i="13"/>
  <c r="I1368" i="13"/>
  <c r="I1367" i="13"/>
  <c r="I1366" i="13"/>
  <c r="I1365" i="13"/>
  <c r="I1364" i="13"/>
  <c r="I1363" i="13"/>
  <c r="I1362" i="13"/>
  <c r="I1361" i="13"/>
  <c r="H1358" i="13"/>
  <c r="I1358" i="13" s="1"/>
  <c r="G1358" i="13"/>
  <c r="F1358" i="13"/>
  <c r="E1358" i="13"/>
  <c r="I1357" i="13"/>
  <c r="I1356" i="13"/>
  <c r="H1353" i="13"/>
  <c r="G1353" i="13"/>
  <c r="I1353" i="13" s="1"/>
  <c r="F1353" i="13"/>
  <c r="E1353" i="13"/>
  <c r="I1351" i="13"/>
  <c r="I1350" i="13"/>
  <c r="H1344" i="13"/>
  <c r="I1344" i="13" s="1"/>
  <c r="G1344" i="13"/>
  <c r="F1344" i="13"/>
  <c r="E1344" i="13"/>
  <c r="I1343" i="13"/>
  <c r="I1341" i="13"/>
  <c r="I1340" i="13"/>
  <c r="I1339" i="13"/>
  <c r="I1338" i="13"/>
  <c r="I1337" i="13"/>
  <c r="I1336" i="13"/>
  <c r="I1335" i="13"/>
  <c r="I1334" i="13"/>
  <c r="I1332" i="13"/>
  <c r="H1329" i="13"/>
  <c r="G1329" i="13"/>
  <c r="I1329" i="13" s="1"/>
  <c r="F1329" i="13"/>
  <c r="E1329" i="13"/>
  <c r="I1328" i="13"/>
  <c r="I1327" i="13"/>
  <c r="I1326" i="13"/>
  <c r="H1324" i="13"/>
  <c r="G1324" i="13"/>
  <c r="I1324" i="13" s="1"/>
  <c r="F1324" i="13"/>
  <c r="E1324" i="13"/>
  <c r="I1323" i="13"/>
  <c r="I1322" i="13"/>
  <c r="I1321" i="13"/>
  <c r="H1315" i="13"/>
  <c r="G1315" i="13"/>
  <c r="I1315" i="13" s="1"/>
  <c r="F1315" i="13"/>
  <c r="E1315" i="13"/>
  <c r="I1314" i="13"/>
  <c r="I1312" i="13"/>
  <c r="I1311" i="13"/>
  <c r="I1310" i="13"/>
  <c r="I1309" i="13"/>
  <c r="I1308" i="13"/>
  <c r="I1307" i="13"/>
  <c r="I1306" i="13"/>
  <c r="I1305" i="13"/>
  <c r="I1304" i="13"/>
  <c r="I1303" i="13"/>
  <c r="I1302" i="13"/>
  <c r="H1300" i="13"/>
  <c r="I1300" i="13" s="1"/>
  <c r="G1300" i="13"/>
  <c r="F1300" i="13"/>
  <c r="E1300" i="13"/>
  <c r="I1299" i="13"/>
  <c r="I1298" i="13"/>
  <c r="I1297" i="13"/>
  <c r="H1295" i="13"/>
  <c r="I1295" i="13" s="1"/>
  <c r="G1295" i="13"/>
  <c r="F1295" i="13"/>
  <c r="E1295" i="13"/>
  <c r="I1294" i="13"/>
  <c r="I1293" i="13"/>
  <c r="I1292" i="13"/>
  <c r="H1286" i="13"/>
  <c r="I1286" i="13" s="1"/>
  <c r="G1286" i="13"/>
  <c r="F1286" i="13"/>
  <c r="E1286" i="13"/>
  <c r="I1285" i="13"/>
  <c r="I1283" i="13"/>
  <c r="I1282" i="13"/>
  <c r="I1281" i="13"/>
  <c r="I1280" i="13"/>
  <c r="I1279" i="13"/>
  <c r="I1278" i="13"/>
  <c r="I1277" i="13"/>
  <c r="I1276" i="13"/>
  <c r="I1275" i="13"/>
  <c r="I1274" i="13"/>
  <c r="H1271" i="13"/>
  <c r="I1271" i="13" s="1"/>
  <c r="G1271" i="13"/>
  <c r="F1271" i="13"/>
  <c r="E1271" i="13"/>
  <c r="I1270" i="13"/>
  <c r="I1269" i="13"/>
  <c r="I1268" i="13"/>
  <c r="H1266" i="13"/>
  <c r="I1266" i="13" s="1"/>
  <c r="G1266" i="13"/>
  <c r="F1266" i="13"/>
  <c r="E1266" i="13"/>
  <c r="I1265" i="13"/>
  <c r="I1264" i="13"/>
  <c r="I1263" i="13"/>
  <c r="H1257" i="13"/>
  <c r="I1257" i="13" s="1"/>
  <c r="G1257" i="13"/>
  <c r="F1257" i="13"/>
  <c r="E1257" i="13"/>
  <c r="I1256" i="13"/>
  <c r="I1254" i="13"/>
  <c r="I1253" i="13"/>
  <c r="I1252" i="13"/>
  <c r="I1251" i="13"/>
  <c r="I1250" i="13"/>
  <c r="I1249" i="13"/>
  <c r="I1248" i="13"/>
  <c r="I1247" i="13"/>
  <c r="I1246" i="13"/>
  <c r="I1245" i="13"/>
  <c r="H1242" i="13"/>
  <c r="I1242" i="13" s="1"/>
  <c r="G1242" i="13"/>
  <c r="F1242" i="13"/>
  <c r="E1242" i="13"/>
  <c r="I1241" i="13"/>
  <c r="I1240" i="13"/>
  <c r="H1237" i="13"/>
  <c r="G1237" i="13"/>
  <c r="I1237" i="13" s="1"/>
  <c r="F1237" i="13"/>
  <c r="E1237" i="13"/>
  <c r="I1235" i="13"/>
  <c r="I1234" i="13"/>
  <c r="H1228" i="13"/>
  <c r="I1228" i="13" s="1"/>
  <c r="G1228" i="13"/>
  <c r="F1228" i="13"/>
  <c r="E1228" i="13"/>
  <c r="I1227" i="13"/>
  <c r="I1225" i="13"/>
  <c r="I1224" i="13"/>
  <c r="I1223" i="13"/>
  <c r="I1222" i="13"/>
  <c r="I1221" i="13"/>
  <c r="I1220" i="13"/>
  <c r="I1219" i="13"/>
  <c r="I1218" i="13"/>
  <c r="I1217" i="13"/>
  <c r="I1216" i="13"/>
  <c r="H1213" i="13"/>
  <c r="I1213" i="13" s="1"/>
  <c r="G1213" i="13"/>
  <c r="F1213" i="13"/>
  <c r="E1213" i="13"/>
  <c r="I1212" i="13"/>
  <c r="I1211" i="13"/>
  <c r="H1208" i="13"/>
  <c r="G1208" i="13"/>
  <c r="I1208" i="13" s="1"/>
  <c r="F1208" i="13"/>
  <c r="E1208" i="13"/>
  <c r="I1207" i="13"/>
  <c r="I1206" i="13"/>
  <c r="I1205" i="13"/>
  <c r="H1199" i="13"/>
  <c r="G1199" i="13"/>
  <c r="I1199" i="13" s="1"/>
  <c r="F1199" i="13"/>
  <c r="E1199" i="13"/>
  <c r="I1198" i="13"/>
  <c r="I1196" i="13"/>
  <c r="I1195" i="13"/>
  <c r="I1194" i="13"/>
  <c r="I1193" i="13"/>
  <c r="I1192" i="13"/>
  <c r="I1191" i="13"/>
  <c r="I1190" i="13"/>
  <c r="I1189" i="13"/>
  <c r="I1188" i="13"/>
  <c r="I1187" i="13"/>
  <c r="I1186" i="13"/>
  <c r="H1184" i="13"/>
  <c r="I1184" i="13" s="1"/>
  <c r="G1184" i="13"/>
  <c r="F1184" i="13"/>
  <c r="E1184" i="13"/>
  <c r="I1183" i="13"/>
  <c r="I1182" i="13"/>
  <c r="I1181" i="13"/>
  <c r="H1179" i="13"/>
  <c r="I1179" i="13" s="1"/>
  <c r="G1179" i="13"/>
  <c r="F1179" i="13"/>
  <c r="E1179" i="13"/>
  <c r="I1178" i="13"/>
  <c r="I1177" i="13"/>
  <c r="I1176" i="13"/>
  <c r="H1170" i="13"/>
  <c r="I1170" i="13" s="1"/>
  <c r="G1170" i="13"/>
  <c r="F1170" i="13"/>
  <c r="E1170" i="13"/>
  <c r="I1169" i="13"/>
  <c r="I1165" i="13"/>
  <c r="I1160" i="13"/>
  <c r="I1158" i="13"/>
  <c r="H1155" i="13"/>
  <c r="G1155" i="13"/>
  <c r="I1155" i="13" s="1"/>
  <c r="F1155" i="13"/>
  <c r="E1155" i="13"/>
  <c r="I1154" i="13"/>
  <c r="I1153" i="13"/>
  <c r="H1150" i="13"/>
  <c r="I1150" i="13" s="1"/>
  <c r="G1150" i="13"/>
  <c r="F1150" i="13"/>
  <c r="E1150" i="13"/>
  <c r="I1148" i="13"/>
  <c r="H1141" i="13"/>
  <c r="I1141" i="13" s="1"/>
  <c r="G1141" i="13"/>
  <c r="F1141" i="13"/>
  <c r="E1141" i="13"/>
  <c r="I1138" i="13"/>
  <c r="I1136" i="13"/>
  <c r="I1135" i="13"/>
  <c r="I1134" i="13"/>
  <c r="I1133" i="13"/>
  <c r="I1132" i="13"/>
  <c r="I1131" i="13"/>
  <c r="I1130" i="13"/>
  <c r="I1129" i="13"/>
  <c r="H1126" i="13"/>
  <c r="I1126" i="13" s="1"/>
  <c r="G1126" i="13"/>
  <c r="F1126" i="13"/>
  <c r="E1126" i="13"/>
  <c r="I1125" i="13"/>
  <c r="I1124" i="13"/>
  <c r="H1121" i="13"/>
  <c r="G1121" i="13"/>
  <c r="I1121" i="13" s="1"/>
  <c r="F1121" i="13"/>
  <c r="E1121" i="13"/>
  <c r="I1119" i="13"/>
  <c r="I1118" i="13"/>
  <c r="H1112" i="13"/>
  <c r="I1112" i="13" s="1"/>
  <c r="G1112" i="13"/>
  <c r="F1112" i="13"/>
  <c r="E1112" i="13"/>
  <c r="I1111" i="13"/>
  <c r="I1109" i="13"/>
  <c r="I1108" i="13"/>
  <c r="I1107" i="13"/>
  <c r="I1106" i="13"/>
  <c r="I1105" i="13"/>
  <c r="I1104" i="13"/>
  <c r="I1103" i="13"/>
  <c r="I1102" i="13"/>
  <c r="I1101" i="13"/>
  <c r="I1100" i="13"/>
  <c r="H1097" i="13"/>
  <c r="I1097" i="13" s="1"/>
  <c r="G1097" i="13"/>
  <c r="F1097" i="13"/>
  <c r="E1097" i="13"/>
  <c r="I1096" i="13"/>
  <c r="I1095" i="13"/>
  <c r="I1094" i="13"/>
  <c r="H1092" i="13"/>
  <c r="I1092" i="13" s="1"/>
  <c r="G1092" i="13"/>
  <c r="F1092" i="13"/>
  <c r="E1092" i="13"/>
  <c r="I1090" i="13"/>
  <c r="I1089" i="13"/>
  <c r="H1083" i="13"/>
  <c r="G1083" i="13"/>
  <c r="I1083" i="13" s="1"/>
  <c r="F1083" i="13"/>
  <c r="E1083" i="13"/>
  <c r="I1082" i="13"/>
  <c r="I1081" i="13"/>
  <c r="I1080" i="13"/>
  <c r="I1079" i="13"/>
  <c r="I1078" i="13"/>
  <c r="I1077" i="13"/>
  <c r="I1076" i="13"/>
  <c r="I1075" i="13"/>
  <c r="I1074" i="13"/>
  <c r="I1073" i="13"/>
  <c r="I1072" i="13"/>
  <c r="I1071" i="13"/>
  <c r="I1070" i="13"/>
  <c r="H1068" i="13"/>
  <c r="G1068" i="13"/>
  <c r="I1068" i="13" s="1"/>
  <c r="F1068" i="13"/>
  <c r="E1068" i="13"/>
  <c r="I1067" i="13"/>
  <c r="I1066" i="13"/>
  <c r="I1065" i="13"/>
  <c r="H1063" i="13"/>
  <c r="G1063" i="13"/>
  <c r="I1063" i="13" s="1"/>
  <c r="F1063" i="13"/>
  <c r="E1063" i="13"/>
  <c r="I1062" i="13"/>
  <c r="I1061" i="13"/>
  <c r="I1060" i="13"/>
  <c r="H1054" i="13"/>
  <c r="G1054" i="13"/>
  <c r="I1054" i="13" s="1"/>
  <c r="F1054" i="13"/>
  <c r="E1054" i="13"/>
  <c r="I1053" i="13"/>
  <c r="I1051" i="13"/>
  <c r="I1048" i="13"/>
  <c r="I1047" i="13"/>
  <c r="I1046" i="13"/>
  <c r="I1045" i="13"/>
  <c r="I1044" i="13"/>
  <c r="I1043" i="13"/>
  <c r="H1039" i="13"/>
  <c r="I1039" i="13" s="1"/>
  <c r="G1039" i="13"/>
  <c r="F1039" i="13"/>
  <c r="E1039" i="13"/>
  <c r="I1038" i="13"/>
  <c r="I1037" i="13"/>
  <c r="H1034" i="13"/>
  <c r="G1034" i="13"/>
  <c r="I1034" i="13" s="1"/>
  <c r="F1034" i="13"/>
  <c r="E1034" i="13"/>
  <c r="I1033" i="13"/>
  <c r="I1032" i="13"/>
  <c r="I1031" i="13"/>
  <c r="H1025" i="13"/>
  <c r="G1025" i="13"/>
  <c r="I1025" i="13" s="1"/>
  <c r="F1025" i="13"/>
  <c r="E1025" i="13"/>
  <c r="I1024" i="13"/>
  <c r="I1022" i="13"/>
  <c r="I1021" i="13"/>
  <c r="I1020" i="13"/>
  <c r="I1019" i="13"/>
  <c r="I1018" i="13"/>
  <c r="I1017" i="13"/>
  <c r="I1016" i="13"/>
  <c r="I1015" i="13"/>
  <c r="I1014" i="13"/>
  <c r="I1013" i="13"/>
  <c r="I1012" i="13"/>
  <c r="H1010" i="13"/>
  <c r="I1010" i="13" s="1"/>
  <c r="G1010" i="13"/>
  <c r="F1010" i="13"/>
  <c r="E1010" i="13"/>
  <c r="I1009" i="13"/>
  <c r="I1008" i="13"/>
  <c r="I1007" i="13"/>
  <c r="H1005" i="13"/>
  <c r="I1005" i="13" s="1"/>
  <c r="G1005" i="13"/>
  <c r="F1005" i="13"/>
  <c r="E1005" i="13"/>
  <c r="I1004" i="13"/>
  <c r="I1003" i="13"/>
  <c r="I1002" i="13"/>
  <c r="H996" i="13"/>
  <c r="I996" i="13" s="1"/>
  <c r="G996" i="13"/>
  <c r="F996" i="13"/>
  <c r="E996" i="13"/>
  <c r="I992" i="13"/>
  <c r="I990" i="13"/>
  <c r="I989" i="13"/>
  <c r="I987" i="13"/>
  <c r="I986" i="13"/>
  <c r="I985" i="13"/>
  <c r="I984" i="13"/>
  <c r="H981" i="13"/>
  <c r="I981" i="13" s="1"/>
  <c r="G981" i="13"/>
  <c r="F981" i="13"/>
  <c r="E981" i="13"/>
  <c r="I980" i="13"/>
  <c r="I979" i="13"/>
  <c r="H976" i="13"/>
  <c r="G976" i="13"/>
  <c r="I976" i="13" s="1"/>
  <c r="F976" i="13"/>
  <c r="E976" i="13"/>
  <c r="I975" i="13"/>
  <c r="I974" i="13"/>
  <c r="I973" i="13"/>
  <c r="H967" i="13"/>
  <c r="G967" i="13"/>
  <c r="I967" i="13" s="1"/>
  <c r="F967" i="13"/>
  <c r="E967" i="13"/>
  <c r="I966" i="13"/>
  <c r="I965" i="13"/>
  <c r="I964" i="13"/>
  <c r="I963" i="13"/>
  <c r="I962" i="13"/>
  <c r="I961" i="13"/>
  <c r="I960" i="13"/>
  <c r="I959" i="13"/>
  <c r="I958" i="13"/>
  <c r="I957" i="13"/>
  <c r="I956" i="13"/>
  <c r="I955" i="13"/>
  <c r="I954" i="13"/>
  <c r="H952" i="13"/>
  <c r="G952" i="13"/>
  <c r="I952" i="13" s="1"/>
  <c r="F952" i="13"/>
  <c r="E952" i="13"/>
  <c r="I951" i="13"/>
  <c r="I950" i="13"/>
  <c r="I949" i="13"/>
  <c r="H947" i="13"/>
  <c r="G947" i="13"/>
  <c r="I947" i="13" s="1"/>
  <c r="F947" i="13"/>
  <c r="E947" i="13"/>
  <c r="I945" i="13"/>
  <c r="I944" i="13"/>
  <c r="H938" i="13"/>
  <c r="I938" i="13" s="1"/>
  <c r="G938" i="13"/>
  <c r="F938" i="13"/>
  <c r="E938" i="13"/>
  <c r="I937" i="13"/>
  <c r="I936" i="13"/>
  <c r="I935" i="13"/>
  <c r="I934" i="13"/>
  <c r="I933" i="13"/>
  <c r="I932" i="13"/>
  <c r="I931" i="13"/>
  <c r="I930" i="13"/>
  <c r="I929" i="13"/>
  <c r="I928" i="13"/>
  <c r="I927" i="13"/>
  <c r="I926" i="13"/>
  <c r="H923" i="13"/>
  <c r="G923" i="13"/>
  <c r="I923" i="13" s="1"/>
  <c r="F923" i="13"/>
  <c r="E923" i="13"/>
  <c r="I922" i="13"/>
  <c r="I921" i="13"/>
  <c r="H918" i="13"/>
  <c r="I918" i="13" s="1"/>
  <c r="G918" i="13"/>
  <c r="F918" i="13"/>
  <c r="E918" i="13"/>
  <c r="I916" i="13"/>
  <c r="I915" i="13"/>
  <c r="H909" i="13"/>
  <c r="G909" i="13"/>
  <c r="I909" i="13" s="1"/>
  <c r="F909" i="13"/>
  <c r="E909" i="13"/>
  <c r="I908" i="13"/>
  <c r="I906" i="13"/>
  <c r="I905" i="13"/>
  <c r="I904" i="13"/>
  <c r="I903" i="13"/>
  <c r="I902" i="13"/>
  <c r="I901" i="13"/>
  <c r="I900" i="13"/>
  <c r="I899" i="13"/>
  <c r="I898" i="13"/>
  <c r="I897" i="13"/>
  <c r="H894" i="13"/>
  <c r="G894" i="13"/>
  <c r="I894" i="13" s="1"/>
  <c r="F894" i="13"/>
  <c r="E894" i="13"/>
  <c r="I893" i="13"/>
  <c r="I892" i="13"/>
  <c r="I891" i="13"/>
  <c r="H889" i="13"/>
  <c r="G889" i="13"/>
  <c r="I889" i="13" s="1"/>
  <c r="F889" i="13"/>
  <c r="E889" i="13"/>
  <c r="I887" i="13"/>
  <c r="I886" i="13"/>
  <c r="H880" i="13"/>
  <c r="I880" i="13" s="1"/>
  <c r="G880" i="13"/>
  <c r="F880" i="13"/>
  <c r="E880" i="13"/>
  <c r="I879" i="13"/>
  <c r="I877" i="13"/>
  <c r="I876" i="13"/>
  <c r="I875" i="13"/>
  <c r="I874" i="13"/>
  <c r="I873" i="13"/>
  <c r="I872" i="13"/>
  <c r="I871" i="13"/>
  <c r="I870" i="13"/>
  <c r="I869" i="13"/>
  <c r="I868" i="13"/>
  <c r="I867" i="13"/>
  <c r="H865" i="13"/>
  <c r="G865" i="13"/>
  <c r="I865" i="13" s="1"/>
  <c r="F865" i="13"/>
  <c r="E865" i="13"/>
  <c r="I864" i="13"/>
  <c r="I863" i="13"/>
  <c r="I862" i="13"/>
  <c r="H860" i="13"/>
  <c r="G860" i="13"/>
  <c r="I860" i="13" s="1"/>
  <c r="F860" i="13"/>
  <c r="E860" i="13"/>
  <c r="I858" i="13"/>
  <c r="I857" i="13"/>
  <c r="H851" i="13"/>
  <c r="I851" i="13" s="1"/>
  <c r="G851" i="13"/>
  <c r="F851" i="13"/>
  <c r="E851" i="13"/>
  <c r="I850" i="13"/>
  <c r="I848" i="13"/>
  <c r="I847" i="13"/>
  <c r="I846" i="13"/>
  <c r="I845" i="13"/>
  <c r="I844" i="13"/>
  <c r="I843" i="13"/>
  <c r="I842" i="13"/>
  <c r="I841" i="13"/>
  <c r="I840" i="13"/>
  <c r="I839" i="13"/>
  <c r="H836" i="13"/>
  <c r="I836" i="13" s="1"/>
  <c r="G836" i="13"/>
  <c r="F836" i="13"/>
  <c r="E836" i="13"/>
  <c r="I835" i="13"/>
  <c r="I834" i="13"/>
  <c r="I833" i="13"/>
  <c r="H831" i="13"/>
  <c r="I831" i="13" s="1"/>
  <c r="G831" i="13"/>
  <c r="F831" i="13"/>
  <c r="E831" i="13"/>
  <c r="I829" i="13"/>
  <c r="I828" i="13"/>
  <c r="H822" i="13"/>
  <c r="G822" i="13"/>
  <c r="I822" i="13" s="1"/>
  <c r="F822" i="13"/>
  <c r="E822" i="13"/>
  <c r="I821" i="13"/>
  <c r="I819" i="13"/>
  <c r="I818" i="13"/>
  <c r="I817" i="13"/>
  <c r="I816" i="13"/>
  <c r="I815" i="13"/>
  <c r="I814" i="13"/>
  <c r="I813" i="13"/>
  <c r="I812" i="13"/>
  <c r="I811" i="13"/>
  <c r="I810" i="13"/>
  <c r="H807" i="13"/>
  <c r="G807" i="13"/>
  <c r="I807" i="13" s="1"/>
  <c r="F807" i="13"/>
  <c r="E807" i="13"/>
  <c r="I806" i="13"/>
  <c r="I805" i="13"/>
  <c r="I804" i="13"/>
  <c r="H802" i="13"/>
  <c r="G802" i="13"/>
  <c r="I802" i="13" s="1"/>
  <c r="F802" i="13"/>
  <c r="E802" i="13"/>
  <c r="I800" i="13"/>
  <c r="I799" i="13"/>
  <c r="H793" i="13"/>
  <c r="I793" i="13" s="1"/>
  <c r="G793" i="13"/>
  <c r="F793" i="13"/>
  <c r="E793" i="13"/>
  <c r="I792" i="13"/>
  <c r="I791" i="13"/>
  <c r="I790" i="13"/>
  <c r="I789" i="13"/>
  <c r="I788" i="13"/>
  <c r="I787" i="13"/>
  <c r="I786" i="13"/>
  <c r="I784" i="13"/>
  <c r="I783" i="13"/>
  <c r="I781" i="13"/>
  <c r="I780" i="13"/>
  <c r="H778" i="13"/>
  <c r="I778" i="13" s="1"/>
  <c r="G778" i="13"/>
  <c r="F778" i="13"/>
  <c r="E778" i="13"/>
  <c r="I777" i="13"/>
  <c r="I776" i="13"/>
  <c r="H773" i="13"/>
  <c r="G773" i="13"/>
  <c r="I773" i="13" s="1"/>
  <c r="F773" i="13"/>
  <c r="E773" i="13"/>
  <c r="I771" i="13"/>
  <c r="I770" i="13"/>
  <c r="H764" i="13"/>
  <c r="I764" i="13" s="1"/>
  <c r="G764" i="13"/>
  <c r="F764" i="13"/>
  <c r="E764" i="13"/>
  <c r="I763" i="13"/>
  <c r="I761" i="13"/>
  <c r="I760" i="13"/>
  <c r="I759" i="13"/>
  <c r="I758" i="13"/>
  <c r="I757" i="13"/>
  <c r="I755" i="13"/>
  <c r="I754" i="13"/>
  <c r="I753" i="13"/>
  <c r="I752" i="13"/>
  <c r="H749" i="13"/>
  <c r="G749" i="13"/>
  <c r="I749" i="13" s="1"/>
  <c r="F749" i="13"/>
  <c r="E749" i="13"/>
  <c r="I748" i="13"/>
  <c r="I747" i="13"/>
  <c r="H744" i="13"/>
  <c r="I744" i="13" s="1"/>
  <c r="G744" i="13"/>
  <c r="F744" i="13"/>
  <c r="E744" i="13"/>
  <c r="I742" i="13"/>
  <c r="I741" i="13"/>
  <c r="H735" i="13"/>
  <c r="G735" i="13"/>
  <c r="I735" i="13" s="1"/>
  <c r="F735" i="13"/>
  <c r="E735" i="13"/>
  <c r="I734" i="13"/>
  <c r="I732" i="13"/>
  <c r="I731" i="13"/>
  <c r="I730" i="13"/>
  <c r="I729" i="13"/>
  <c r="I728" i="13"/>
  <c r="I727" i="13"/>
  <c r="I726" i="13"/>
  <c r="I725" i="13"/>
  <c r="I724" i="13"/>
  <c r="I723" i="13"/>
  <c r="I722" i="13"/>
  <c r="H720" i="13"/>
  <c r="I720" i="13" s="1"/>
  <c r="G720" i="13"/>
  <c r="F720" i="13"/>
  <c r="E720" i="13"/>
  <c r="I719" i="13"/>
  <c r="I718" i="13"/>
  <c r="I717" i="13"/>
  <c r="H715" i="13"/>
  <c r="I715" i="13" s="1"/>
  <c r="G715" i="13"/>
  <c r="F715" i="13"/>
  <c r="E715" i="13"/>
  <c r="I713" i="13"/>
  <c r="I712" i="13"/>
  <c r="H706" i="13"/>
  <c r="G706" i="13"/>
  <c r="I706" i="13" s="1"/>
  <c r="F706" i="13"/>
  <c r="E706" i="13"/>
  <c r="I705" i="13"/>
  <c r="I704" i="13"/>
  <c r="I703" i="13"/>
  <c r="I702" i="13"/>
  <c r="I701" i="13"/>
  <c r="I700" i="13"/>
  <c r="I699" i="13"/>
  <c r="I698" i="13"/>
  <c r="I697" i="13"/>
  <c r="I696" i="13"/>
  <c r="I695" i="13"/>
  <c r="I694" i="13"/>
  <c r="I693" i="13"/>
  <c r="H691" i="13"/>
  <c r="G691" i="13"/>
  <c r="I691" i="13" s="1"/>
  <c r="F691" i="13"/>
  <c r="E691" i="13"/>
  <c r="I690" i="13"/>
  <c r="I689" i="13"/>
  <c r="I688" i="13"/>
  <c r="H686" i="13"/>
  <c r="G686" i="13"/>
  <c r="I686" i="13" s="1"/>
  <c r="F686" i="13"/>
  <c r="E686" i="13"/>
  <c r="I685" i="13"/>
  <c r="I684" i="13"/>
  <c r="I683" i="13"/>
  <c r="H677" i="13"/>
  <c r="G677" i="13"/>
  <c r="I677" i="13" s="1"/>
  <c r="F677" i="13"/>
  <c r="E677" i="13"/>
  <c r="I676" i="13"/>
  <c r="I675" i="13"/>
  <c r="I674" i="13"/>
  <c r="I673" i="13"/>
  <c r="I672" i="13"/>
  <c r="I671" i="13"/>
  <c r="I670" i="13"/>
  <c r="I669" i="13"/>
  <c r="I668" i="13"/>
  <c r="I667" i="13"/>
  <c r="I666" i="13"/>
  <c r="I665" i="13"/>
  <c r="I664" i="13"/>
  <c r="H662" i="13"/>
  <c r="G662" i="13"/>
  <c r="I662" i="13" s="1"/>
  <c r="F662" i="13"/>
  <c r="E662" i="13"/>
  <c r="I661" i="13"/>
  <c r="I660" i="13"/>
  <c r="H657" i="13"/>
  <c r="I657" i="13" s="1"/>
  <c r="G657" i="13"/>
  <c r="F657" i="13"/>
  <c r="E657" i="13"/>
  <c r="I656" i="13"/>
  <c r="I655" i="13"/>
  <c r="I654" i="13"/>
  <c r="H648" i="13"/>
  <c r="I648" i="13" s="1"/>
  <c r="G648" i="13"/>
  <c r="F648" i="13"/>
  <c r="E648" i="13"/>
  <c r="I647" i="13"/>
  <c r="I644" i="13"/>
  <c r="I643" i="13"/>
  <c r="I642" i="13"/>
  <c r="I639" i="13"/>
  <c r="H633" i="13"/>
  <c r="I633" i="13" s="1"/>
  <c r="G633" i="13"/>
  <c r="F633" i="13"/>
  <c r="E633" i="13"/>
  <c r="I632" i="13"/>
  <c r="I631" i="13"/>
  <c r="H628" i="13"/>
  <c r="G628" i="13"/>
  <c r="I628" i="13" s="1"/>
  <c r="F628" i="13"/>
  <c r="E628" i="13"/>
  <c r="I625" i="13"/>
  <c r="H619" i="13"/>
  <c r="G619" i="13"/>
  <c r="I619" i="13" s="1"/>
  <c r="F619" i="13"/>
  <c r="E619" i="13"/>
  <c r="I618" i="13"/>
  <c r="I617" i="13"/>
  <c r="I616" i="13"/>
  <c r="I615" i="13"/>
  <c r="I614" i="13"/>
  <c r="I613" i="13"/>
  <c r="I612" i="13"/>
  <c r="I611" i="13"/>
  <c r="I610" i="13"/>
  <c r="I609" i="13"/>
  <c r="I608" i="13"/>
  <c r="I607" i="13"/>
  <c r="I606" i="13"/>
  <c r="H604" i="13"/>
  <c r="G604" i="13"/>
  <c r="I604" i="13" s="1"/>
  <c r="F604" i="13"/>
  <c r="E604" i="13"/>
  <c r="I603" i="13"/>
  <c r="I602" i="13"/>
  <c r="I601" i="13"/>
  <c r="H599" i="13"/>
  <c r="G599" i="13"/>
  <c r="I599" i="13" s="1"/>
  <c r="F599" i="13"/>
  <c r="E599" i="13"/>
  <c r="I598" i="13"/>
  <c r="I597" i="13"/>
  <c r="I596" i="13"/>
  <c r="H590" i="13"/>
  <c r="G590" i="13"/>
  <c r="I590" i="13" s="1"/>
  <c r="F590" i="13"/>
  <c r="E590" i="13"/>
  <c r="I589" i="13"/>
  <c r="I587" i="13"/>
  <c r="I586" i="13"/>
  <c r="I585" i="13"/>
  <c r="I584" i="13"/>
  <c r="I583" i="13"/>
  <c r="I580" i="13"/>
  <c r="I579" i="13"/>
  <c r="I578" i="13"/>
  <c r="I577" i="13"/>
  <c r="H575" i="13"/>
  <c r="I575" i="13" s="1"/>
  <c r="G575" i="13"/>
  <c r="F575" i="13"/>
  <c r="E575" i="13"/>
  <c r="I574" i="13"/>
  <c r="I573" i="13"/>
  <c r="I572" i="13"/>
  <c r="H570" i="13"/>
  <c r="I570" i="13" s="1"/>
  <c r="G570" i="13"/>
  <c r="F570" i="13"/>
  <c r="E570" i="13"/>
  <c r="I568" i="13"/>
  <c r="I567" i="13"/>
  <c r="H561" i="13"/>
  <c r="G561" i="13"/>
  <c r="I561" i="13" s="1"/>
  <c r="F561" i="13"/>
  <c r="E561" i="13"/>
  <c r="I560" i="13"/>
  <c r="I558" i="13"/>
  <c r="I557" i="13"/>
  <c r="I556" i="13"/>
  <c r="I555" i="13"/>
  <c r="I554" i="13"/>
  <c r="I553" i="13"/>
  <c r="I552" i="13"/>
  <c r="I551" i="13"/>
  <c r="I550" i="13"/>
  <c r="I549" i="13"/>
  <c r="I548" i="13"/>
  <c r="H546" i="13"/>
  <c r="I546" i="13" s="1"/>
  <c r="G546" i="13"/>
  <c r="F546" i="13"/>
  <c r="E546" i="13"/>
  <c r="I545" i="13"/>
  <c r="I544" i="13"/>
  <c r="I543" i="13"/>
  <c r="H541" i="13"/>
  <c r="I541" i="13" s="1"/>
  <c r="G541" i="13"/>
  <c r="F541" i="13"/>
  <c r="E541" i="13"/>
  <c r="I540" i="13"/>
  <c r="I539" i="13"/>
  <c r="I538" i="13"/>
  <c r="H532" i="13"/>
  <c r="I532" i="13" s="1"/>
  <c r="G532" i="13"/>
  <c r="F532" i="13"/>
  <c r="E532" i="13"/>
  <c r="I531" i="13"/>
  <c r="I529" i="13"/>
  <c r="I528" i="13"/>
  <c r="I527" i="13"/>
  <c r="I526" i="13"/>
  <c r="I525" i="13"/>
  <c r="I524" i="13"/>
  <c r="I523" i="13"/>
  <c r="I522" i="13"/>
  <c r="I521" i="13"/>
  <c r="I520" i="13"/>
  <c r="I519" i="13"/>
  <c r="H517" i="13"/>
  <c r="G517" i="13"/>
  <c r="I517" i="13" s="1"/>
  <c r="F517" i="13"/>
  <c r="E517" i="13"/>
  <c r="I516" i="13"/>
  <c r="I515" i="13"/>
  <c r="I514" i="13"/>
  <c r="H512" i="13"/>
  <c r="G512" i="13"/>
  <c r="I512" i="13" s="1"/>
  <c r="F512" i="13"/>
  <c r="E512" i="13"/>
  <c r="I510" i="13"/>
  <c r="I509" i="13"/>
  <c r="H503" i="13"/>
  <c r="I503" i="13" s="1"/>
  <c r="G503" i="13"/>
  <c r="F503" i="13"/>
  <c r="E503" i="13"/>
  <c r="I502" i="13"/>
  <c r="I500" i="13"/>
  <c r="I499" i="13"/>
  <c r="I498" i="13"/>
  <c r="I497" i="13"/>
  <c r="I493" i="13"/>
  <c r="I492" i="13"/>
  <c r="I491" i="13"/>
  <c r="I490" i="13"/>
  <c r="H488" i="13"/>
  <c r="I488" i="13" s="1"/>
  <c r="G488" i="13"/>
  <c r="F488" i="13"/>
  <c r="E488" i="13"/>
  <c r="I487" i="13"/>
  <c r="I486" i="13"/>
  <c r="I485" i="13"/>
  <c r="H483" i="13"/>
  <c r="I483" i="13" s="1"/>
  <c r="G483" i="13"/>
  <c r="F483" i="13"/>
  <c r="E483" i="13"/>
  <c r="I481" i="13"/>
  <c r="I480" i="13"/>
  <c r="H474" i="13"/>
  <c r="G474" i="13"/>
  <c r="I474" i="13" s="1"/>
  <c r="F474" i="13"/>
  <c r="E474" i="13"/>
  <c r="I473" i="13"/>
  <c r="I471" i="13"/>
  <c r="I470" i="13"/>
  <c r="I469" i="13"/>
  <c r="I468" i="13"/>
  <c r="I467" i="13"/>
  <c r="I465" i="13"/>
  <c r="I464" i="13"/>
  <c r="I463" i="13"/>
  <c r="I462" i="13"/>
  <c r="H459" i="13"/>
  <c r="I459" i="13" s="1"/>
  <c r="G459" i="13"/>
  <c r="F459" i="13"/>
  <c r="E459" i="13"/>
  <c r="I458" i="13"/>
  <c r="I457" i="13"/>
  <c r="H454" i="13"/>
  <c r="G454" i="13"/>
  <c r="I454" i="13" s="1"/>
  <c r="F454" i="13"/>
  <c r="E454" i="13"/>
  <c r="I452" i="13"/>
  <c r="I451" i="13"/>
  <c r="H445" i="13"/>
  <c r="I445" i="13" s="1"/>
  <c r="G445" i="13"/>
  <c r="F445" i="13"/>
  <c r="E445" i="13"/>
  <c r="I444" i="13"/>
  <c r="I442" i="13"/>
  <c r="I441" i="13"/>
  <c r="I440" i="13"/>
  <c r="I439" i="13"/>
  <c r="I438" i="13"/>
  <c r="I437" i="13"/>
  <c r="I436" i="13"/>
  <c r="I435" i="13"/>
  <c r="I434" i="13"/>
  <c r="I433" i="13"/>
  <c r="H430" i="13"/>
  <c r="I430" i="13" s="1"/>
  <c r="G430" i="13"/>
  <c r="F430" i="13"/>
  <c r="E430" i="13"/>
  <c r="I429" i="13"/>
  <c r="I428" i="13"/>
  <c r="I427" i="13"/>
  <c r="H425" i="13"/>
  <c r="I425" i="13" s="1"/>
  <c r="G425" i="13"/>
  <c r="F425" i="13"/>
  <c r="E425" i="13"/>
  <c r="I423" i="13"/>
  <c r="I422" i="13"/>
  <c r="H416" i="13"/>
  <c r="G416" i="13"/>
  <c r="I416" i="13" s="1"/>
  <c r="F416" i="13"/>
  <c r="E416" i="13"/>
  <c r="I415" i="13"/>
  <c r="I413" i="13"/>
  <c r="I412" i="13"/>
  <c r="I411" i="13"/>
  <c r="I410" i="13"/>
  <c r="I409" i="13"/>
  <c r="I408" i="13"/>
  <c r="I407" i="13"/>
  <c r="I406" i="13"/>
  <c r="I405" i="13"/>
  <c r="I404" i="13"/>
  <c r="H401" i="13"/>
  <c r="G401" i="13"/>
  <c r="I401" i="13" s="1"/>
  <c r="F401" i="13"/>
  <c r="E401" i="13"/>
  <c r="I400" i="13"/>
  <c r="I399" i="13"/>
  <c r="H396" i="13"/>
  <c r="I396" i="13" s="1"/>
  <c r="G396" i="13"/>
  <c r="F396" i="13"/>
  <c r="E396" i="13"/>
  <c r="I394" i="13"/>
  <c r="I393" i="13"/>
  <c r="H387" i="13"/>
  <c r="G387" i="13"/>
  <c r="I387" i="13" s="1"/>
  <c r="F387" i="13"/>
  <c r="E387" i="13"/>
  <c r="I386" i="13"/>
  <c r="I384" i="13"/>
  <c r="I383" i="13"/>
  <c r="I382" i="13"/>
  <c r="I381" i="13"/>
  <c r="I380" i="13"/>
  <c r="I379" i="13"/>
  <c r="I378" i="13"/>
  <c r="I377" i="13"/>
  <c r="I376" i="13"/>
  <c r="I375" i="13"/>
  <c r="H372" i="13"/>
  <c r="G372" i="13"/>
  <c r="I372" i="13" s="1"/>
  <c r="F372" i="13"/>
  <c r="E372" i="13"/>
  <c r="I371" i="13"/>
  <c r="I370" i="13"/>
  <c r="H367" i="13"/>
  <c r="I367" i="13" s="1"/>
  <c r="G367" i="13"/>
  <c r="F367" i="13"/>
  <c r="E367" i="13"/>
  <c r="I366" i="13"/>
  <c r="I365" i="13"/>
  <c r="I364" i="13"/>
  <c r="H358" i="13"/>
  <c r="I358" i="13" s="1"/>
  <c r="G358" i="13"/>
  <c r="F358" i="13"/>
  <c r="E358" i="13"/>
  <c r="I357" i="13"/>
  <c r="I354" i="13"/>
  <c r="I352" i="13"/>
  <c r="I351" i="13"/>
  <c r="I350" i="13"/>
  <c r="I348" i="13"/>
  <c r="I347" i="13"/>
  <c r="I346" i="13"/>
  <c r="H343" i="13"/>
  <c r="G343" i="13"/>
  <c r="I343" i="13" s="1"/>
  <c r="F343" i="13"/>
  <c r="E343" i="13"/>
  <c r="I342" i="13"/>
  <c r="I341" i="13"/>
  <c r="H338" i="13"/>
  <c r="I338" i="13" s="1"/>
  <c r="G338" i="13"/>
  <c r="F338" i="13"/>
  <c r="E338" i="13"/>
  <c r="I336" i="13"/>
  <c r="I335" i="13"/>
  <c r="H329" i="13"/>
  <c r="G329" i="13"/>
  <c r="I329" i="13" s="1"/>
  <c r="F329" i="13"/>
  <c r="E329" i="13"/>
  <c r="I328" i="13"/>
  <c r="I326" i="13"/>
  <c r="I325" i="13"/>
  <c r="I324" i="13"/>
  <c r="I323" i="13"/>
  <c r="I322" i="13"/>
  <c r="I321" i="13"/>
  <c r="I320" i="13"/>
  <c r="I319" i="13"/>
  <c r="I317" i="13"/>
  <c r="I316" i="13"/>
  <c r="H314" i="13"/>
  <c r="G314" i="13"/>
  <c r="I314" i="13" s="1"/>
  <c r="F314" i="13"/>
  <c r="E314" i="13"/>
  <c r="I313" i="13"/>
  <c r="I312" i="13"/>
  <c r="H309" i="13"/>
  <c r="I309" i="13" s="1"/>
  <c r="G309" i="13"/>
  <c r="F309" i="13"/>
  <c r="E309" i="13"/>
  <c r="I307" i="13"/>
  <c r="I306" i="13"/>
  <c r="H300" i="13"/>
  <c r="G300" i="13"/>
  <c r="I300" i="13" s="1"/>
  <c r="F300" i="13"/>
  <c r="E300" i="13"/>
  <c r="I299" i="13"/>
  <c r="I296" i="13"/>
  <c r="I295" i="13"/>
  <c r="I294" i="13"/>
  <c r="I293" i="13"/>
  <c r="I292" i="13"/>
  <c r="I291" i="13"/>
  <c r="I290" i="13"/>
  <c r="I289" i="13"/>
  <c r="I288" i="13"/>
  <c r="H285" i="13"/>
  <c r="I285" i="13" s="1"/>
  <c r="G285" i="13"/>
  <c r="F285" i="13"/>
  <c r="E285" i="13"/>
  <c r="I284" i="13"/>
  <c r="I283" i="13"/>
  <c r="I282" i="13"/>
  <c r="H280" i="13"/>
  <c r="I280" i="13" s="1"/>
  <c r="G280" i="13"/>
  <c r="F280" i="13"/>
  <c r="E280" i="13"/>
  <c r="I278" i="13"/>
  <c r="I277" i="13"/>
  <c r="H271" i="13"/>
  <c r="G271" i="13"/>
  <c r="I271" i="13" s="1"/>
  <c r="F271" i="13"/>
  <c r="E271" i="13"/>
  <c r="I270" i="13"/>
  <c r="I269" i="13"/>
  <c r="I268" i="13"/>
  <c r="I267" i="13"/>
  <c r="I266" i="13"/>
  <c r="I265" i="13"/>
  <c r="I264" i="13"/>
  <c r="I263" i="13"/>
  <c r="I262" i="13"/>
  <c r="I261" i="13"/>
  <c r="I260" i="13"/>
  <c r="I259" i="13"/>
  <c r="I258" i="13"/>
  <c r="H256" i="13"/>
  <c r="G256" i="13"/>
  <c r="I256" i="13" s="1"/>
  <c r="F256" i="13"/>
  <c r="E256" i="13"/>
  <c r="I255" i="13"/>
  <c r="I254" i="13"/>
  <c r="I253" i="13"/>
  <c r="H251" i="13"/>
  <c r="G251" i="13"/>
  <c r="I251" i="13" s="1"/>
  <c r="F251" i="13"/>
  <c r="E251" i="13"/>
  <c r="I249" i="13"/>
  <c r="I248" i="13"/>
  <c r="H242" i="13"/>
  <c r="I242" i="13" s="1"/>
  <c r="G242" i="13"/>
  <c r="F242" i="13"/>
  <c r="E242" i="13"/>
  <c r="I241" i="13"/>
  <c r="I238" i="13"/>
  <c r="I237" i="13"/>
  <c r="I236" i="13"/>
  <c r="I232" i="13"/>
  <c r="I231" i="13"/>
  <c r="I230" i="13"/>
  <c r="H227" i="13"/>
  <c r="I227" i="13" s="1"/>
  <c r="G227" i="13"/>
  <c r="F227" i="13"/>
  <c r="E227" i="13"/>
  <c r="I226" i="13"/>
  <c r="I225" i="13"/>
  <c r="H222" i="13"/>
  <c r="G222" i="13"/>
  <c r="I222" i="13" s="1"/>
  <c r="F222" i="13"/>
  <c r="E222" i="13"/>
  <c r="I220" i="13"/>
  <c r="I219" i="13"/>
  <c r="H213" i="13"/>
  <c r="I213" i="13" s="1"/>
  <c r="G213" i="13"/>
  <c r="F213" i="13"/>
  <c r="E213" i="13"/>
  <c r="I212" i="13"/>
  <c r="I210" i="13"/>
  <c r="I209" i="13"/>
  <c r="I208" i="13"/>
  <c r="I207" i="13"/>
  <c r="I206" i="13"/>
  <c r="I204" i="13"/>
  <c r="I203" i="13"/>
  <c r="I202" i="13"/>
  <c r="I201" i="13"/>
  <c r="I200" i="13"/>
  <c r="H198" i="13"/>
  <c r="I198" i="13" s="1"/>
  <c r="G198" i="13"/>
  <c r="F198" i="13"/>
  <c r="E198" i="13"/>
  <c r="I197" i="13"/>
  <c r="I196" i="13"/>
  <c r="I195" i="13"/>
  <c r="H193" i="13"/>
  <c r="I193" i="13" s="1"/>
  <c r="G193" i="13"/>
  <c r="F193" i="13"/>
  <c r="E193" i="13"/>
  <c r="I191" i="13"/>
  <c r="I190" i="13"/>
  <c r="H184" i="13"/>
  <c r="G184" i="13"/>
  <c r="I184" i="13" s="1"/>
  <c r="F184" i="13"/>
  <c r="E184" i="13"/>
  <c r="I183" i="13"/>
  <c r="I182" i="13"/>
  <c r="I181" i="13"/>
  <c r="I180" i="13"/>
  <c r="I179" i="13"/>
  <c r="I178" i="13"/>
  <c r="I177" i="13"/>
  <c r="I176" i="13"/>
  <c r="I175" i="13"/>
  <c r="I174" i="13"/>
  <c r="I173" i="13"/>
  <c r="I172" i="13"/>
  <c r="I171" i="13"/>
  <c r="H169" i="13"/>
  <c r="G169" i="13"/>
  <c r="I169" i="13" s="1"/>
  <c r="F169" i="13"/>
  <c r="E169" i="13"/>
  <c r="I168" i="13"/>
  <c r="I167" i="13"/>
  <c r="I166" i="13"/>
  <c r="H164" i="13"/>
  <c r="G164" i="13"/>
  <c r="I164" i="13" s="1"/>
  <c r="F164" i="13"/>
  <c r="E164" i="13"/>
  <c r="I163" i="13"/>
  <c r="I162" i="13"/>
  <c r="I161" i="13"/>
  <c r="H155" i="13"/>
  <c r="G155" i="13"/>
  <c r="I155" i="13" s="1"/>
  <c r="F155" i="13"/>
  <c r="E155" i="13"/>
  <c r="I154" i="13"/>
  <c r="I153" i="13"/>
  <c r="I152" i="13"/>
  <c r="I151" i="13"/>
  <c r="I150" i="13"/>
  <c r="I149" i="13"/>
  <c r="I148" i="13"/>
  <c r="I147" i="13"/>
  <c r="I146" i="13"/>
  <c r="I145" i="13"/>
  <c r="I144" i="13"/>
  <c r="I143" i="13"/>
  <c r="I142" i="13"/>
  <c r="H140" i="13"/>
  <c r="G140" i="13"/>
  <c r="I140" i="13" s="1"/>
  <c r="F140" i="13"/>
  <c r="E140" i="13"/>
  <c r="I139" i="13"/>
  <c r="I138" i="13"/>
  <c r="I137" i="13"/>
  <c r="H135" i="13"/>
  <c r="G135" i="13"/>
  <c r="I135" i="13" s="1"/>
  <c r="F135" i="13"/>
  <c r="E135" i="13"/>
  <c r="I134" i="13"/>
  <c r="I133" i="13"/>
  <c r="I132" i="13"/>
  <c r="H126" i="13"/>
  <c r="G126" i="13"/>
  <c r="I126" i="13" s="1"/>
  <c r="F126" i="13"/>
  <c r="E126" i="13"/>
  <c r="I125" i="13"/>
  <c r="I123" i="13"/>
  <c r="I122" i="13"/>
  <c r="I121" i="13"/>
  <c r="I120" i="13"/>
  <c r="I119" i="13"/>
  <c r="I118" i="13"/>
  <c r="I117" i="13"/>
  <c r="I116" i="13"/>
  <c r="I115" i="13"/>
  <c r="I114" i="13"/>
  <c r="H111" i="13"/>
  <c r="G111" i="13"/>
  <c r="I111" i="13" s="1"/>
  <c r="F111" i="13"/>
  <c r="E111" i="13"/>
  <c r="I110" i="13"/>
  <c r="I109" i="13"/>
  <c r="H106" i="13"/>
  <c r="I106" i="13" s="1"/>
  <c r="G106" i="13"/>
  <c r="F106" i="13"/>
  <c r="E106" i="13"/>
  <c r="I104" i="13"/>
  <c r="I103" i="13"/>
  <c r="H97" i="13"/>
  <c r="G97" i="13"/>
  <c r="I97" i="13" s="1"/>
  <c r="F97" i="13"/>
  <c r="E97" i="13"/>
  <c r="I96" i="13"/>
  <c r="I94" i="13"/>
  <c r="I93" i="13"/>
  <c r="I92" i="13"/>
  <c r="I91" i="13"/>
  <c r="I90" i="13"/>
  <c r="I89" i="13"/>
  <c r="I88" i="13"/>
  <c r="I87" i="13"/>
  <c r="I85" i="13"/>
  <c r="I84" i="13"/>
  <c r="H82" i="13"/>
  <c r="G82" i="13"/>
  <c r="I82" i="13" s="1"/>
  <c r="F82" i="13"/>
  <c r="E82" i="13"/>
  <c r="I81" i="13"/>
  <c r="I80" i="13"/>
  <c r="I79" i="13"/>
  <c r="H77" i="13"/>
  <c r="G77" i="13"/>
  <c r="I77" i="13" s="1"/>
  <c r="F77" i="13"/>
  <c r="E77" i="13"/>
  <c r="I76" i="13"/>
  <c r="I75" i="13"/>
  <c r="I74" i="13"/>
  <c r="H68" i="13"/>
  <c r="G68" i="13"/>
  <c r="I68" i="13" s="1"/>
  <c r="F68" i="13"/>
  <c r="E68" i="13"/>
  <c r="I67" i="13"/>
  <c r="I65" i="13"/>
  <c r="I64" i="13"/>
  <c r="I63" i="13"/>
  <c r="I62" i="13"/>
  <c r="I61" i="13"/>
  <c r="I60" i="13"/>
  <c r="I59" i="13"/>
  <c r="I58" i="13"/>
  <c r="I57" i="13"/>
  <c r="I56" i="13"/>
  <c r="H53" i="13"/>
  <c r="G53" i="13"/>
  <c r="I53" i="13" s="1"/>
  <c r="F53" i="13"/>
  <c r="E53" i="13"/>
  <c r="I52" i="13"/>
  <c r="I51" i="13"/>
  <c r="H48" i="13"/>
  <c r="I48" i="13" s="1"/>
  <c r="G48" i="13"/>
  <c r="F48" i="13"/>
  <c r="E48" i="13"/>
  <c r="I47" i="13"/>
  <c r="I46" i="13"/>
  <c r="I45" i="13"/>
  <c r="H39" i="13"/>
  <c r="G39" i="13"/>
  <c r="F39" i="13"/>
  <c r="E39" i="13"/>
  <c r="I38" i="13"/>
  <c r="I36" i="13"/>
  <c r="I35" i="13"/>
  <c r="I34" i="13"/>
  <c r="I33" i="13"/>
  <c r="I32" i="13"/>
  <c r="I31" i="13"/>
  <c r="I30" i="13"/>
  <c r="I29" i="13"/>
  <c r="I28" i="13"/>
  <c r="I27" i="13"/>
  <c r="I26" i="13"/>
  <c r="H24" i="13"/>
  <c r="I24" i="13" s="1"/>
  <c r="G24" i="13"/>
  <c r="F24" i="13"/>
  <c r="E24" i="13"/>
  <c r="I23" i="13"/>
  <c r="I22" i="13"/>
  <c r="I21" i="13"/>
  <c r="H19" i="13"/>
  <c r="I19" i="13" s="1"/>
  <c r="G19" i="13"/>
  <c r="F19" i="13"/>
  <c r="E19" i="13"/>
  <c r="I17" i="13"/>
  <c r="I16" i="13"/>
  <c r="N69" i="12"/>
  <c r="M69" i="12"/>
  <c r="L69" i="12"/>
  <c r="K69" i="12"/>
  <c r="I69" i="12"/>
  <c r="H69" i="12"/>
  <c r="F69" i="12"/>
  <c r="E69" i="12"/>
  <c r="N44" i="11"/>
  <c r="M44" i="11"/>
  <c r="L44" i="11"/>
  <c r="K44" i="11"/>
  <c r="J44" i="11"/>
  <c r="I44" i="11"/>
  <c r="H44" i="11"/>
  <c r="G44" i="11"/>
  <c r="F44" i="11"/>
  <c r="E44" i="11"/>
  <c r="O36" i="11"/>
  <c r="N36" i="11"/>
  <c r="M36" i="11"/>
  <c r="L36" i="11"/>
  <c r="K36" i="11"/>
  <c r="J36" i="11"/>
  <c r="I36" i="11"/>
  <c r="H36" i="11"/>
  <c r="G36" i="11"/>
  <c r="F36" i="11"/>
  <c r="E36" i="11"/>
  <c r="O35" i="11"/>
  <c r="N53" i="11" s="1"/>
  <c r="N35" i="11"/>
  <c r="M53" i="11" s="1"/>
  <c r="M35" i="11"/>
  <c r="L53" i="11" s="1"/>
  <c r="L35" i="11"/>
  <c r="K53" i="11" s="1"/>
  <c r="K35" i="11"/>
  <c r="J53" i="11" s="1"/>
  <c r="J35" i="11"/>
  <c r="I53" i="11" s="1"/>
  <c r="I35" i="11"/>
  <c r="H53" i="11" s="1"/>
  <c r="H35" i="11"/>
  <c r="G53" i="11" s="1"/>
  <c r="G35" i="11"/>
  <c r="F53" i="11" s="1"/>
  <c r="F35" i="11"/>
  <c r="E53" i="11" s="1"/>
  <c r="E35" i="11"/>
  <c r="O34" i="11"/>
  <c r="N52" i="11" s="1"/>
  <c r="N34" i="11"/>
  <c r="M52" i="11" s="1"/>
  <c r="M34" i="11"/>
  <c r="L52" i="11" s="1"/>
  <c r="L34" i="11"/>
  <c r="K52" i="11" s="1"/>
  <c r="K34" i="11"/>
  <c r="J52" i="11" s="1"/>
  <c r="J34" i="11"/>
  <c r="I52" i="11" s="1"/>
  <c r="I34" i="11"/>
  <c r="H52" i="11" s="1"/>
  <c r="H34" i="11"/>
  <c r="G52" i="11" s="1"/>
  <c r="G34" i="11"/>
  <c r="F52" i="11" s="1"/>
  <c r="F34" i="11"/>
  <c r="E52" i="11" s="1"/>
  <c r="E34" i="11"/>
  <c r="O33" i="11"/>
  <c r="N51" i="11" s="1"/>
  <c r="N33" i="11"/>
  <c r="M51" i="11" s="1"/>
  <c r="M33" i="11"/>
  <c r="L51" i="11" s="1"/>
  <c r="L33" i="11"/>
  <c r="K51" i="11" s="1"/>
  <c r="K33" i="11"/>
  <c r="J51" i="11" s="1"/>
  <c r="J33" i="11"/>
  <c r="I51" i="11" s="1"/>
  <c r="I33" i="11"/>
  <c r="H51" i="11" s="1"/>
  <c r="H33" i="11"/>
  <c r="G51" i="11" s="1"/>
  <c r="G33" i="11"/>
  <c r="F51" i="11" s="1"/>
  <c r="F33" i="11"/>
  <c r="E51" i="11" s="1"/>
  <c r="E33" i="11"/>
  <c r="O32" i="11"/>
  <c r="N50" i="11" s="1"/>
  <c r="N32" i="11"/>
  <c r="M50" i="11" s="1"/>
  <c r="M32" i="11"/>
  <c r="L50" i="11" s="1"/>
  <c r="L32" i="11"/>
  <c r="K50" i="11" s="1"/>
  <c r="K32" i="11"/>
  <c r="J50" i="11" s="1"/>
  <c r="J32" i="11"/>
  <c r="I50" i="11" s="1"/>
  <c r="I32" i="11"/>
  <c r="H50" i="11" s="1"/>
  <c r="H32" i="11"/>
  <c r="G50" i="11" s="1"/>
  <c r="G32" i="11"/>
  <c r="F50" i="11" s="1"/>
  <c r="F32" i="11"/>
  <c r="E50" i="11" s="1"/>
  <c r="E32" i="11"/>
  <c r="O31" i="11"/>
  <c r="N49" i="11" s="1"/>
  <c r="N31" i="11"/>
  <c r="M49" i="11" s="1"/>
  <c r="M31" i="11"/>
  <c r="L49" i="11" s="1"/>
  <c r="L31" i="11"/>
  <c r="K49" i="11" s="1"/>
  <c r="K31" i="11"/>
  <c r="J49" i="11" s="1"/>
  <c r="J31" i="11"/>
  <c r="I49" i="11" s="1"/>
  <c r="I31" i="11"/>
  <c r="H49" i="11" s="1"/>
  <c r="H31" i="11"/>
  <c r="G49" i="11" s="1"/>
  <c r="G31" i="11"/>
  <c r="F49" i="11" s="1"/>
  <c r="F31" i="11"/>
  <c r="E49" i="11" s="1"/>
  <c r="E31" i="11"/>
  <c r="O30" i="11"/>
  <c r="N48" i="11" s="1"/>
  <c r="N30" i="11"/>
  <c r="M48" i="11" s="1"/>
  <c r="M30" i="11"/>
  <c r="L48" i="11" s="1"/>
  <c r="L30" i="11"/>
  <c r="K48" i="11" s="1"/>
  <c r="K30" i="11"/>
  <c r="J48" i="11" s="1"/>
  <c r="J30" i="11"/>
  <c r="I48" i="11" s="1"/>
  <c r="I30" i="11"/>
  <c r="H48" i="11" s="1"/>
  <c r="H30" i="11"/>
  <c r="G48" i="11" s="1"/>
  <c r="G30" i="11"/>
  <c r="F48" i="11" s="1"/>
  <c r="F30" i="11"/>
  <c r="E48" i="11" s="1"/>
  <c r="E30" i="11"/>
  <c r="O29" i="11"/>
  <c r="N47" i="11" s="1"/>
  <c r="N29" i="11"/>
  <c r="M47" i="11" s="1"/>
  <c r="M29" i="11"/>
  <c r="L47" i="11" s="1"/>
  <c r="L29" i="11"/>
  <c r="K47" i="11" s="1"/>
  <c r="K29" i="11"/>
  <c r="J47" i="11" s="1"/>
  <c r="J29" i="11"/>
  <c r="I47" i="11" s="1"/>
  <c r="I29" i="11"/>
  <c r="H47" i="11" s="1"/>
  <c r="H29" i="11"/>
  <c r="G47" i="11" s="1"/>
  <c r="G29" i="11"/>
  <c r="F47" i="11" s="1"/>
  <c r="F29" i="11"/>
  <c r="E47" i="11" s="1"/>
  <c r="E29" i="11"/>
  <c r="O28" i="11"/>
  <c r="N46" i="11" s="1"/>
  <c r="N28" i="11"/>
  <c r="M46" i="11" s="1"/>
  <c r="M28" i="11"/>
  <c r="L46" i="11" s="1"/>
  <c r="L28" i="11"/>
  <c r="K46" i="11" s="1"/>
  <c r="K28" i="11"/>
  <c r="J46" i="11" s="1"/>
  <c r="J28" i="11"/>
  <c r="I46" i="11" s="1"/>
  <c r="I28" i="11"/>
  <c r="H46" i="11" s="1"/>
  <c r="H28" i="11"/>
  <c r="G46" i="11" s="1"/>
  <c r="G28" i="11"/>
  <c r="F46" i="11" s="1"/>
  <c r="F28" i="11"/>
  <c r="E46" i="11" s="1"/>
  <c r="E28" i="11"/>
  <c r="O27" i="11"/>
  <c r="N45" i="11" s="1"/>
  <c r="N27" i="11"/>
  <c r="M45" i="11" s="1"/>
  <c r="M27" i="11"/>
  <c r="L45" i="11" s="1"/>
  <c r="L27" i="11"/>
  <c r="K45" i="11" s="1"/>
  <c r="K27" i="11"/>
  <c r="J45" i="11" s="1"/>
  <c r="J27" i="11"/>
  <c r="I45" i="11" s="1"/>
  <c r="I27" i="11"/>
  <c r="H45" i="11" s="1"/>
  <c r="H27" i="11"/>
  <c r="G45" i="11" s="1"/>
  <c r="G27" i="11"/>
  <c r="F45" i="11" s="1"/>
  <c r="F27" i="11"/>
  <c r="E45" i="11" s="1"/>
  <c r="E27" i="11"/>
  <c r="N95" i="10"/>
  <c r="M95" i="10"/>
  <c r="L95" i="10"/>
  <c r="K95" i="10"/>
  <c r="J95" i="10"/>
  <c r="I95" i="10"/>
  <c r="H95" i="10"/>
  <c r="G95" i="10"/>
  <c r="F95" i="10"/>
  <c r="E95" i="10"/>
  <c r="N94" i="10"/>
  <c r="M94" i="10"/>
  <c r="L94" i="10"/>
  <c r="K94" i="10"/>
  <c r="J94" i="10"/>
  <c r="I94" i="10"/>
  <c r="H94" i="10"/>
  <c r="G94" i="10"/>
  <c r="F94" i="10"/>
  <c r="E94" i="10"/>
  <c r="N93" i="10"/>
  <c r="M93" i="10"/>
  <c r="L93" i="10"/>
  <c r="K93" i="10"/>
  <c r="J93" i="10"/>
  <c r="I93" i="10"/>
  <c r="H93" i="10"/>
  <c r="G93" i="10"/>
  <c r="F93" i="10"/>
  <c r="E93" i="10"/>
  <c r="N92" i="10"/>
  <c r="M92" i="10"/>
  <c r="L92" i="10"/>
  <c r="K92" i="10"/>
  <c r="J92" i="10"/>
  <c r="I92" i="10"/>
  <c r="H92" i="10"/>
  <c r="G92" i="10"/>
  <c r="F92" i="10"/>
  <c r="E92" i="10"/>
  <c r="N91" i="10"/>
  <c r="M91" i="10"/>
  <c r="L91" i="10"/>
  <c r="K91" i="10"/>
  <c r="J91" i="10"/>
  <c r="I91" i="10"/>
  <c r="H91" i="10"/>
  <c r="G91" i="10"/>
  <c r="F91" i="10"/>
  <c r="E91" i="10"/>
  <c r="N90" i="10"/>
  <c r="M90" i="10"/>
  <c r="L90" i="10"/>
  <c r="K90" i="10"/>
  <c r="J90" i="10"/>
  <c r="I90" i="10"/>
  <c r="H90" i="10"/>
  <c r="G90" i="10"/>
  <c r="F90" i="10"/>
  <c r="E90" i="10"/>
  <c r="N89" i="10"/>
  <c r="M89" i="10"/>
  <c r="L89" i="10"/>
  <c r="K89" i="10"/>
  <c r="J89" i="10"/>
  <c r="I89" i="10"/>
  <c r="H89" i="10"/>
  <c r="G89" i="10"/>
  <c r="F89" i="10"/>
  <c r="E89" i="10"/>
  <c r="N88" i="10"/>
  <c r="M88" i="10"/>
  <c r="L88" i="10"/>
  <c r="K88" i="10"/>
  <c r="J88" i="10"/>
  <c r="I88" i="10"/>
  <c r="H88" i="10"/>
  <c r="G88" i="10"/>
  <c r="F88" i="10"/>
  <c r="E88" i="10"/>
  <c r="O80" i="10"/>
  <c r="N80" i="10"/>
  <c r="M80" i="10"/>
  <c r="L80" i="10"/>
  <c r="K80" i="10"/>
  <c r="J80" i="10"/>
  <c r="I80" i="10"/>
  <c r="H80" i="10"/>
  <c r="G80" i="10"/>
  <c r="F80" i="10"/>
  <c r="E80" i="10"/>
  <c r="K38" i="10"/>
  <c r="T38" i="10" s="1"/>
  <c r="I38" i="10"/>
  <c r="S38" i="10" s="1"/>
  <c r="G38" i="10"/>
  <c r="R38" i="10" s="1"/>
  <c r="E38" i="10"/>
  <c r="Q38" i="10" s="1"/>
  <c r="M37" i="10"/>
  <c r="M36" i="10"/>
  <c r="M35" i="10"/>
  <c r="M34" i="10"/>
  <c r="M33" i="10"/>
  <c r="M32" i="10"/>
  <c r="M31" i="10"/>
  <c r="M30" i="10"/>
  <c r="M38" i="10" s="1"/>
  <c r="T29" i="10"/>
  <c r="S29" i="10"/>
  <c r="R29" i="10"/>
  <c r="Q29" i="10"/>
  <c r="O22" i="10"/>
  <c r="O111" i="10" s="1"/>
  <c r="N22" i="10"/>
  <c r="N112" i="10" s="1"/>
  <c r="M22" i="10"/>
  <c r="M111" i="10" s="1"/>
  <c r="L22" i="10"/>
  <c r="L112" i="10" s="1"/>
  <c r="K22" i="10"/>
  <c r="K111" i="10" s="1"/>
  <c r="J22" i="10"/>
  <c r="J112" i="10" s="1"/>
  <c r="I22" i="10"/>
  <c r="I111" i="10" s="1"/>
  <c r="H22" i="10"/>
  <c r="H112" i="10" s="1"/>
  <c r="G22" i="10"/>
  <c r="G111" i="10" s="1"/>
  <c r="F22" i="10"/>
  <c r="F112" i="10" s="1"/>
  <c r="E22" i="10"/>
  <c r="E111" i="10" s="1"/>
  <c r="M253" i="9"/>
  <c r="M252" i="9"/>
  <c r="M251" i="9"/>
  <c r="M254" i="9" s="1"/>
  <c r="M242" i="9"/>
  <c r="L242" i="9"/>
  <c r="K242" i="9"/>
  <c r="J242" i="9"/>
  <c r="I242" i="9"/>
  <c r="H242" i="9"/>
  <c r="G242" i="9"/>
  <c r="F242" i="9"/>
  <c r="E242" i="9"/>
  <c r="D242" i="9"/>
  <c r="M241" i="9"/>
  <c r="L241" i="9"/>
  <c r="K241" i="9"/>
  <c r="J241" i="9"/>
  <c r="I241" i="9"/>
  <c r="H241" i="9"/>
  <c r="G241" i="9"/>
  <c r="F241" i="9"/>
  <c r="E241" i="9"/>
  <c r="D241" i="9"/>
  <c r="M240" i="9"/>
  <c r="L240" i="9"/>
  <c r="K240" i="9"/>
  <c r="J240" i="9"/>
  <c r="I240" i="9"/>
  <c r="H240" i="9"/>
  <c r="G240" i="9"/>
  <c r="F240" i="9"/>
  <c r="E240" i="9"/>
  <c r="D240" i="9"/>
  <c r="N234" i="9"/>
  <c r="L234" i="9"/>
  <c r="K234" i="9"/>
  <c r="J234" i="9"/>
  <c r="I234" i="9"/>
  <c r="H234" i="9"/>
  <c r="G234" i="9"/>
  <c r="F234" i="9"/>
  <c r="E234" i="9"/>
  <c r="D234" i="9"/>
  <c r="M206" i="9"/>
  <c r="M205" i="9"/>
  <c r="M204" i="9"/>
  <c r="M203" i="9"/>
  <c r="M202" i="9"/>
  <c r="M207" i="9" s="1"/>
  <c r="M193" i="9"/>
  <c r="L193" i="9"/>
  <c r="K193" i="9"/>
  <c r="J193" i="9"/>
  <c r="I193" i="9"/>
  <c r="H193" i="9"/>
  <c r="G193" i="9"/>
  <c r="F193" i="9"/>
  <c r="E193" i="9"/>
  <c r="D193" i="9"/>
  <c r="M192" i="9"/>
  <c r="L192" i="9"/>
  <c r="K192" i="9"/>
  <c r="J192" i="9"/>
  <c r="I192" i="9"/>
  <c r="H192" i="9"/>
  <c r="G192" i="9"/>
  <c r="F192" i="9"/>
  <c r="E192" i="9"/>
  <c r="D192" i="9"/>
  <c r="M191" i="9"/>
  <c r="L191" i="9"/>
  <c r="K191" i="9"/>
  <c r="J191" i="9"/>
  <c r="I191" i="9"/>
  <c r="H191" i="9"/>
  <c r="G191" i="9"/>
  <c r="F191" i="9"/>
  <c r="E191" i="9"/>
  <c r="D191" i="9"/>
  <c r="M190" i="9"/>
  <c r="L190" i="9"/>
  <c r="K190" i="9"/>
  <c r="J190" i="9"/>
  <c r="I190" i="9"/>
  <c r="H190" i="9"/>
  <c r="G190" i="9"/>
  <c r="F190" i="9"/>
  <c r="E190" i="9"/>
  <c r="D190" i="9"/>
  <c r="M189" i="9"/>
  <c r="L189" i="9"/>
  <c r="K189" i="9"/>
  <c r="J189" i="9"/>
  <c r="I189" i="9"/>
  <c r="H189" i="9"/>
  <c r="G189" i="9"/>
  <c r="F189" i="9"/>
  <c r="E189" i="9"/>
  <c r="D189" i="9"/>
  <c r="N182" i="9"/>
  <c r="L182" i="9"/>
  <c r="K182" i="9"/>
  <c r="J182" i="9"/>
  <c r="I182" i="9"/>
  <c r="H182" i="9"/>
  <c r="G182" i="9"/>
  <c r="F182" i="9"/>
  <c r="E182" i="9"/>
  <c r="D182" i="9"/>
  <c r="M122" i="9"/>
  <c r="M121" i="9"/>
  <c r="M120" i="9"/>
  <c r="M119" i="9"/>
  <c r="M118" i="9"/>
  <c r="M123" i="9" s="1"/>
  <c r="M109" i="9"/>
  <c r="L109" i="9"/>
  <c r="K109" i="9"/>
  <c r="J109" i="9"/>
  <c r="I109" i="9"/>
  <c r="H109" i="9"/>
  <c r="G109" i="9"/>
  <c r="F109" i="9"/>
  <c r="E109" i="9"/>
  <c r="D109" i="9"/>
  <c r="M108" i="9"/>
  <c r="L108" i="9"/>
  <c r="K108" i="9"/>
  <c r="J108" i="9"/>
  <c r="I108" i="9"/>
  <c r="H108" i="9"/>
  <c r="G108" i="9"/>
  <c r="F108" i="9"/>
  <c r="M107" i="9"/>
  <c r="L107" i="9"/>
  <c r="K107" i="9"/>
  <c r="J107" i="9"/>
  <c r="I107" i="9"/>
  <c r="H107" i="9"/>
  <c r="G107" i="9"/>
  <c r="F107" i="9"/>
  <c r="E107" i="9"/>
  <c r="D107" i="9"/>
  <c r="M106" i="9"/>
  <c r="L106" i="9"/>
  <c r="K106" i="9"/>
  <c r="J106" i="9"/>
  <c r="I106" i="9"/>
  <c r="H106" i="9"/>
  <c r="G106" i="9"/>
  <c r="F106" i="9"/>
  <c r="E106" i="9"/>
  <c r="D106" i="9"/>
  <c r="M105" i="9"/>
  <c r="L105" i="9"/>
  <c r="K105" i="9"/>
  <c r="J105" i="9"/>
  <c r="I105" i="9"/>
  <c r="H105" i="9"/>
  <c r="G105" i="9"/>
  <c r="F105" i="9"/>
  <c r="E105" i="9"/>
  <c r="D105" i="9"/>
  <c r="N98" i="9"/>
  <c r="L98" i="9"/>
  <c r="K98" i="9"/>
  <c r="J98" i="9"/>
  <c r="I98" i="9"/>
  <c r="H98" i="9"/>
  <c r="G98" i="9"/>
  <c r="F98" i="9"/>
  <c r="E98" i="9"/>
  <c r="D98" i="9"/>
  <c r="J55" i="9"/>
  <c r="H55" i="9"/>
  <c r="F55" i="9"/>
  <c r="D55" i="9"/>
  <c r="L54" i="9"/>
  <c r="L53" i="9"/>
  <c r="L52" i="9"/>
  <c r="L55" i="9" s="1"/>
  <c r="J50" i="9"/>
  <c r="H50" i="9"/>
  <c r="F50" i="9"/>
  <c r="D50" i="9"/>
  <c r="L49" i="9"/>
  <c r="L48" i="9"/>
  <c r="L47" i="9"/>
  <c r="L46" i="9"/>
  <c r="L45" i="9"/>
  <c r="L50" i="9" s="1"/>
  <c r="R43" i="9"/>
  <c r="P43" i="9"/>
  <c r="J43" i="9"/>
  <c r="S43" i="9" s="1"/>
  <c r="H43" i="9"/>
  <c r="F43" i="9"/>
  <c r="Q43" i="9" s="1"/>
  <c r="D43" i="9"/>
  <c r="L42" i="9"/>
  <c r="L41" i="9"/>
  <c r="L40" i="9"/>
  <c r="L39" i="9"/>
  <c r="L38" i="9"/>
  <c r="L43" i="9" s="1"/>
  <c r="S37" i="9"/>
  <c r="R37" i="9"/>
  <c r="Q37" i="9"/>
  <c r="P37" i="9"/>
  <c r="N30" i="9"/>
  <c r="N252" i="9" s="1"/>
  <c r="L30" i="9"/>
  <c r="L252" i="9" s="1"/>
  <c r="K30" i="9"/>
  <c r="K253" i="9" s="1"/>
  <c r="J30" i="9"/>
  <c r="J252" i="9" s="1"/>
  <c r="I30" i="9"/>
  <c r="I253" i="9" s="1"/>
  <c r="H30" i="9"/>
  <c r="H252" i="9" s="1"/>
  <c r="G30" i="9"/>
  <c r="G253" i="9" s="1"/>
  <c r="F30" i="9"/>
  <c r="F252" i="9" s="1"/>
  <c r="E30" i="9"/>
  <c r="E253" i="9" s="1"/>
  <c r="D30" i="9"/>
  <c r="D252" i="9" s="1"/>
  <c r="N25" i="9"/>
  <c r="N205" i="9" s="1"/>
  <c r="L25" i="9"/>
  <c r="L205" i="9" s="1"/>
  <c r="K25" i="9"/>
  <c r="K206" i="9" s="1"/>
  <c r="J25" i="9"/>
  <c r="J205" i="9" s="1"/>
  <c r="I25" i="9"/>
  <c r="I206" i="9" s="1"/>
  <c r="H25" i="9"/>
  <c r="H205" i="9" s="1"/>
  <c r="G25" i="9"/>
  <c r="G206" i="9" s="1"/>
  <c r="F25" i="9"/>
  <c r="F205" i="9" s="1"/>
  <c r="E25" i="9"/>
  <c r="E206" i="9" s="1"/>
  <c r="D25" i="9"/>
  <c r="D205" i="9" s="1"/>
  <c r="N18" i="9"/>
  <c r="N121" i="9" s="1"/>
  <c r="L18" i="9"/>
  <c r="L121" i="9" s="1"/>
  <c r="K18" i="9"/>
  <c r="K122" i="9" s="1"/>
  <c r="J18" i="9"/>
  <c r="J121" i="9" s="1"/>
  <c r="I18" i="9"/>
  <c r="I122" i="9" s="1"/>
  <c r="H18" i="9"/>
  <c r="H121" i="9" s="1"/>
  <c r="G18" i="9"/>
  <c r="G122" i="9" s="1"/>
  <c r="F18" i="9"/>
  <c r="F121" i="9" s="1"/>
  <c r="E18" i="9"/>
  <c r="E122" i="9" s="1"/>
  <c r="D18" i="9"/>
  <c r="D121" i="9" s="1"/>
  <c r="N322" i="8"/>
  <c r="M322" i="8"/>
  <c r="N321" i="8"/>
  <c r="M321" i="8"/>
  <c r="N320" i="8"/>
  <c r="M320" i="8"/>
  <c r="N319" i="8"/>
  <c r="M319" i="8"/>
  <c r="N318" i="8"/>
  <c r="M318" i="8"/>
  <c r="N317" i="8"/>
  <c r="M317" i="8"/>
  <c r="N316" i="8"/>
  <c r="N323" i="8" s="1"/>
  <c r="M316" i="8"/>
  <c r="M323" i="8" s="1"/>
  <c r="M308" i="8"/>
  <c r="M307" i="8"/>
  <c r="L307" i="8"/>
  <c r="K307" i="8"/>
  <c r="J307" i="8"/>
  <c r="I307" i="8"/>
  <c r="H307" i="8"/>
  <c r="G307" i="8"/>
  <c r="F307" i="8"/>
  <c r="E307" i="8"/>
  <c r="D307" i="8"/>
  <c r="M306" i="8"/>
  <c r="L306" i="8"/>
  <c r="K306" i="8"/>
  <c r="J306" i="8"/>
  <c r="M305" i="8"/>
  <c r="L305" i="8"/>
  <c r="K305" i="8"/>
  <c r="M304" i="8"/>
  <c r="L304" i="8"/>
  <c r="K304" i="8"/>
  <c r="M303" i="8"/>
  <c r="L303" i="8"/>
  <c r="K303" i="8"/>
  <c r="J303" i="8"/>
  <c r="I303" i="8"/>
  <c r="H303" i="8"/>
  <c r="G303" i="8"/>
  <c r="F303" i="8"/>
  <c r="E303" i="8"/>
  <c r="D303" i="8"/>
  <c r="M302" i="8"/>
  <c r="L302" i="8"/>
  <c r="K302" i="8"/>
  <c r="J302" i="8"/>
  <c r="I302" i="8"/>
  <c r="H302" i="8"/>
  <c r="G302" i="8"/>
  <c r="F302" i="8"/>
  <c r="E302" i="8"/>
  <c r="D302" i="8"/>
  <c r="M301" i="8"/>
  <c r="L301" i="8"/>
  <c r="K301" i="8"/>
  <c r="J301" i="8"/>
  <c r="I301" i="8"/>
  <c r="H301" i="8"/>
  <c r="G301" i="8"/>
  <c r="F301" i="8"/>
  <c r="E301" i="8"/>
  <c r="D301" i="8"/>
  <c r="L294" i="8"/>
  <c r="K308" i="8" s="1"/>
  <c r="K294" i="8"/>
  <c r="J308" i="8" s="1"/>
  <c r="J294" i="8"/>
  <c r="I308" i="8" s="1"/>
  <c r="I294" i="8"/>
  <c r="H308" i="8" s="1"/>
  <c r="H294" i="8"/>
  <c r="G308" i="8" s="1"/>
  <c r="G294" i="8"/>
  <c r="F308" i="8" s="1"/>
  <c r="F294" i="8"/>
  <c r="E308" i="8" s="1"/>
  <c r="E294" i="8"/>
  <c r="D308" i="8" s="1"/>
  <c r="D294" i="8"/>
  <c r="N183" i="8"/>
  <c r="M183" i="8"/>
  <c r="N182" i="8"/>
  <c r="M182" i="8"/>
  <c r="N181" i="8"/>
  <c r="M181" i="8"/>
  <c r="N180" i="8"/>
  <c r="M180" i="8"/>
  <c r="N179" i="8"/>
  <c r="M179" i="8"/>
  <c r="N178" i="8"/>
  <c r="M178" i="8"/>
  <c r="N177" i="8"/>
  <c r="N184" i="8" s="1"/>
  <c r="M177" i="8"/>
  <c r="M184" i="8" s="1"/>
  <c r="M169" i="8"/>
  <c r="M168" i="8"/>
  <c r="L168" i="8"/>
  <c r="K168" i="8"/>
  <c r="J168" i="8"/>
  <c r="I168" i="8"/>
  <c r="H168" i="8"/>
  <c r="G168" i="8"/>
  <c r="F168" i="8"/>
  <c r="E168" i="8"/>
  <c r="D168" i="8"/>
  <c r="M167" i="8"/>
  <c r="L167" i="8"/>
  <c r="K167" i="8"/>
  <c r="J167" i="8"/>
  <c r="I167" i="8"/>
  <c r="H167" i="8"/>
  <c r="G167" i="8"/>
  <c r="F167" i="8"/>
  <c r="E167" i="8"/>
  <c r="D167" i="8"/>
  <c r="M166" i="8"/>
  <c r="L166" i="8"/>
  <c r="K166" i="8"/>
  <c r="J166" i="8"/>
  <c r="I166" i="8"/>
  <c r="H166" i="8"/>
  <c r="G166" i="8"/>
  <c r="F166" i="8"/>
  <c r="E166" i="8"/>
  <c r="D166" i="8"/>
  <c r="M165" i="8"/>
  <c r="L165" i="8"/>
  <c r="K165" i="8"/>
  <c r="J165" i="8"/>
  <c r="I165" i="8"/>
  <c r="H165" i="8"/>
  <c r="G165" i="8"/>
  <c r="F165" i="8"/>
  <c r="E165" i="8"/>
  <c r="D165" i="8"/>
  <c r="M164" i="8"/>
  <c r="L164" i="8"/>
  <c r="K164" i="8"/>
  <c r="J164" i="8"/>
  <c r="I164" i="8"/>
  <c r="H164" i="8"/>
  <c r="G164" i="8"/>
  <c r="F164" i="8"/>
  <c r="E164" i="8"/>
  <c r="D164" i="8"/>
  <c r="M163" i="8"/>
  <c r="L163" i="8"/>
  <c r="K163" i="8"/>
  <c r="J163" i="8"/>
  <c r="I163" i="8"/>
  <c r="H163" i="8"/>
  <c r="G163" i="8"/>
  <c r="F163" i="8"/>
  <c r="E163" i="8"/>
  <c r="D163" i="8"/>
  <c r="M162" i="8"/>
  <c r="L162" i="8"/>
  <c r="K162" i="8"/>
  <c r="J162" i="8"/>
  <c r="I162" i="8"/>
  <c r="H162" i="8"/>
  <c r="G162" i="8"/>
  <c r="F162" i="8"/>
  <c r="E162" i="8"/>
  <c r="D162" i="8"/>
  <c r="L154" i="8"/>
  <c r="L169" i="8" s="1"/>
  <c r="K154" i="8"/>
  <c r="J169" i="8" s="1"/>
  <c r="J154" i="8"/>
  <c r="I169" i="8" s="1"/>
  <c r="I154" i="8"/>
  <c r="H169" i="8" s="1"/>
  <c r="H154" i="8"/>
  <c r="G169" i="8" s="1"/>
  <c r="G154" i="8"/>
  <c r="F169" i="8" s="1"/>
  <c r="F154" i="8"/>
  <c r="E169" i="8" s="1"/>
  <c r="E154" i="8"/>
  <c r="D169" i="8" s="1"/>
  <c r="D154" i="8"/>
  <c r="N122" i="8"/>
  <c r="M122" i="8"/>
  <c r="N121" i="8"/>
  <c r="M121" i="8"/>
  <c r="M123" i="8" s="1"/>
  <c r="N120" i="8"/>
  <c r="N123" i="8" s="1"/>
  <c r="M120" i="8"/>
  <c r="M112" i="8"/>
  <c r="M111" i="8"/>
  <c r="L111" i="8"/>
  <c r="K111" i="8"/>
  <c r="J111" i="8"/>
  <c r="I111" i="8"/>
  <c r="H111" i="8"/>
  <c r="G111" i="8"/>
  <c r="F111" i="8"/>
  <c r="E111" i="8"/>
  <c r="D111" i="8"/>
  <c r="M110" i="8"/>
  <c r="L110" i="8"/>
  <c r="K110" i="8"/>
  <c r="J110" i="8"/>
  <c r="I110" i="8"/>
  <c r="H110" i="8"/>
  <c r="G110" i="8"/>
  <c r="F110" i="8"/>
  <c r="E110" i="8"/>
  <c r="D110" i="8"/>
  <c r="M109" i="8"/>
  <c r="L109" i="8"/>
  <c r="K109" i="8"/>
  <c r="J109" i="8"/>
  <c r="I109" i="8"/>
  <c r="H109" i="8"/>
  <c r="G109" i="8"/>
  <c r="F109" i="8"/>
  <c r="E109" i="8"/>
  <c r="D109" i="8"/>
  <c r="L102" i="8"/>
  <c r="K102" i="8"/>
  <c r="J102" i="8"/>
  <c r="I102" i="8"/>
  <c r="H102" i="8"/>
  <c r="G102" i="8"/>
  <c r="F102" i="8"/>
  <c r="E102" i="8"/>
  <c r="D102" i="8"/>
  <c r="J65" i="8"/>
  <c r="H65" i="8"/>
  <c r="F65" i="8"/>
  <c r="D65" i="8"/>
  <c r="L64" i="8"/>
  <c r="L63" i="8"/>
  <c r="L62" i="8"/>
  <c r="L61" i="8"/>
  <c r="L60" i="8"/>
  <c r="L59" i="8"/>
  <c r="L65" i="8" s="1"/>
  <c r="L58" i="8"/>
  <c r="J56" i="8"/>
  <c r="H56" i="8"/>
  <c r="F56" i="8"/>
  <c r="D56" i="8"/>
  <c r="L55" i="8"/>
  <c r="L54" i="8"/>
  <c r="L53" i="8"/>
  <c r="L52" i="8"/>
  <c r="L51" i="8"/>
  <c r="L50" i="8"/>
  <c r="L56" i="8" s="1"/>
  <c r="L49" i="8"/>
  <c r="S47" i="8"/>
  <c r="Q47" i="8"/>
  <c r="J47" i="8"/>
  <c r="H47" i="8"/>
  <c r="R47" i="8" s="1"/>
  <c r="F47" i="8"/>
  <c r="D47" i="8"/>
  <c r="P47" i="8" s="1"/>
  <c r="L46" i="8"/>
  <c r="L45" i="8"/>
  <c r="L47" i="8" s="1"/>
  <c r="L44" i="8"/>
  <c r="S43" i="8"/>
  <c r="R43" i="8"/>
  <c r="Q43" i="8"/>
  <c r="P43" i="8"/>
  <c r="L34" i="8"/>
  <c r="L321" i="8" s="1"/>
  <c r="K34" i="8"/>
  <c r="K322" i="8" s="1"/>
  <c r="J34" i="8"/>
  <c r="J321" i="8" s="1"/>
  <c r="I34" i="8"/>
  <c r="I322" i="8" s="1"/>
  <c r="H34" i="8"/>
  <c r="H321" i="8" s="1"/>
  <c r="G34" i="8"/>
  <c r="G322" i="8" s="1"/>
  <c r="F34" i="8"/>
  <c r="F321" i="8" s="1"/>
  <c r="E34" i="8"/>
  <c r="E322" i="8" s="1"/>
  <c r="D34" i="8"/>
  <c r="D321" i="8" s="1"/>
  <c r="L25" i="8"/>
  <c r="L183" i="8" s="1"/>
  <c r="K25" i="8"/>
  <c r="K182" i="8" s="1"/>
  <c r="J25" i="8"/>
  <c r="J183" i="8" s="1"/>
  <c r="I25" i="8"/>
  <c r="I182" i="8" s="1"/>
  <c r="H25" i="8"/>
  <c r="H183" i="8" s="1"/>
  <c r="G25" i="8"/>
  <c r="G182" i="8" s="1"/>
  <c r="F25" i="8"/>
  <c r="F183" i="8" s="1"/>
  <c r="E25" i="8"/>
  <c r="E182" i="8" s="1"/>
  <c r="D25" i="8"/>
  <c r="D183" i="8" s="1"/>
  <c r="L16" i="8"/>
  <c r="L121" i="8" s="1"/>
  <c r="K16" i="8"/>
  <c r="K122" i="8" s="1"/>
  <c r="J16" i="8"/>
  <c r="J121" i="8" s="1"/>
  <c r="I16" i="8"/>
  <c r="I122" i="8" s="1"/>
  <c r="H16" i="8"/>
  <c r="H121" i="8" s="1"/>
  <c r="G16" i="8"/>
  <c r="G122" i="8" s="1"/>
  <c r="F16" i="8"/>
  <c r="F121" i="8" s="1"/>
  <c r="E16" i="8"/>
  <c r="E122" i="8" s="1"/>
  <c r="D16" i="8"/>
  <c r="D121" i="8" s="1"/>
  <c r="M319" i="7"/>
  <c r="L319" i="7"/>
  <c r="M318" i="7"/>
  <c r="L318" i="7"/>
  <c r="M317" i="7"/>
  <c r="L317" i="7"/>
  <c r="M316" i="7"/>
  <c r="L316" i="7"/>
  <c r="M315" i="7"/>
  <c r="L315" i="7"/>
  <c r="M314" i="7"/>
  <c r="L314" i="7"/>
  <c r="M313" i="7"/>
  <c r="L313" i="7"/>
  <c r="L320" i="7" s="1"/>
  <c r="L305" i="7"/>
  <c r="M304" i="7"/>
  <c r="L304" i="7"/>
  <c r="K304" i="7"/>
  <c r="J304" i="7"/>
  <c r="I304" i="7"/>
  <c r="H304" i="7"/>
  <c r="G304" i="7"/>
  <c r="F304" i="7"/>
  <c r="E304" i="7"/>
  <c r="D304" i="7"/>
  <c r="M303" i="7"/>
  <c r="L303" i="7"/>
  <c r="K303" i="7"/>
  <c r="J303" i="7"/>
  <c r="M302" i="7"/>
  <c r="L302" i="7"/>
  <c r="K302" i="7"/>
  <c r="M301" i="7"/>
  <c r="L301" i="7"/>
  <c r="K301" i="7"/>
  <c r="M300" i="7"/>
  <c r="L300" i="7"/>
  <c r="K300" i="7"/>
  <c r="J300" i="7"/>
  <c r="I300" i="7"/>
  <c r="H300" i="7"/>
  <c r="G300" i="7"/>
  <c r="F300" i="7"/>
  <c r="E300" i="7"/>
  <c r="D300" i="7"/>
  <c r="M299" i="7"/>
  <c r="L299" i="7"/>
  <c r="K299" i="7"/>
  <c r="J299" i="7"/>
  <c r="I299" i="7"/>
  <c r="H299" i="7"/>
  <c r="G299" i="7"/>
  <c r="F299" i="7"/>
  <c r="E299" i="7"/>
  <c r="D299" i="7"/>
  <c r="M298" i="7"/>
  <c r="L298" i="7"/>
  <c r="K298" i="7"/>
  <c r="J298" i="7"/>
  <c r="I298" i="7"/>
  <c r="H298" i="7"/>
  <c r="G298" i="7"/>
  <c r="F298" i="7"/>
  <c r="E298" i="7"/>
  <c r="D298" i="7"/>
  <c r="N290" i="7"/>
  <c r="K290" i="7"/>
  <c r="J290" i="7"/>
  <c r="I290" i="7"/>
  <c r="H290" i="7"/>
  <c r="G290" i="7"/>
  <c r="F290" i="7"/>
  <c r="E290" i="7"/>
  <c r="D290" i="7"/>
  <c r="M187" i="7"/>
  <c r="L187" i="7"/>
  <c r="M186" i="7"/>
  <c r="L186" i="7"/>
  <c r="M185" i="7"/>
  <c r="L185" i="7"/>
  <c r="M184" i="7"/>
  <c r="L184" i="7"/>
  <c r="M183" i="7"/>
  <c r="L183" i="7"/>
  <c r="M182" i="7"/>
  <c r="L182" i="7"/>
  <c r="M181" i="7"/>
  <c r="L181" i="7"/>
  <c r="M180" i="7"/>
  <c r="M188" i="7" s="1"/>
  <c r="L180" i="7"/>
  <c r="L188" i="7" s="1"/>
  <c r="L173" i="7"/>
  <c r="M172" i="7"/>
  <c r="L172" i="7"/>
  <c r="K172" i="7"/>
  <c r="J172" i="7"/>
  <c r="I172" i="7"/>
  <c r="H172" i="7"/>
  <c r="G172" i="7"/>
  <c r="F172" i="7"/>
  <c r="E172" i="7"/>
  <c r="D172" i="7"/>
  <c r="M171" i="7"/>
  <c r="L171" i="7"/>
  <c r="K171" i="7"/>
  <c r="J171" i="7"/>
  <c r="I171" i="7"/>
  <c r="H171" i="7"/>
  <c r="G171" i="7"/>
  <c r="F171" i="7"/>
  <c r="E171" i="7"/>
  <c r="D171" i="7"/>
  <c r="M170" i="7"/>
  <c r="L170" i="7"/>
  <c r="K170" i="7"/>
  <c r="J170" i="7"/>
  <c r="I170" i="7"/>
  <c r="H170" i="7"/>
  <c r="G170" i="7"/>
  <c r="F170" i="7"/>
  <c r="E170" i="7"/>
  <c r="D170" i="7"/>
  <c r="M169" i="7"/>
  <c r="L169" i="7"/>
  <c r="K169" i="7"/>
  <c r="J169" i="7"/>
  <c r="I169" i="7"/>
  <c r="H169" i="7"/>
  <c r="G169" i="7"/>
  <c r="F169" i="7"/>
  <c r="E169" i="7"/>
  <c r="D169" i="7"/>
  <c r="M168" i="7"/>
  <c r="L168" i="7"/>
  <c r="K168" i="7"/>
  <c r="J168" i="7"/>
  <c r="I168" i="7"/>
  <c r="H168" i="7"/>
  <c r="G168" i="7"/>
  <c r="F168" i="7"/>
  <c r="E168" i="7"/>
  <c r="D168" i="7"/>
  <c r="M167" i="7"/>
  <c r="L167" i="7"/>
  <c r="K167" i="7"/>
  <c r="J167" i="7"/>
  <c r="I167" i="7"/>
  <c r="H167" i="7"/>
  <c r="G167" i="7"/>
  <c r="F167" i="7"/>
  <c r="E167" i="7"/>
  <c r="D167" i="7"/>
  <c r="M166" i="7"/>
  <c r="L166" i="7"/>
  <c r="K166" i="7"/>
  <c r="J166" i="7"/>
  <c r="I166" i="7"/>
  <c r="H166" i="7"/>
  <c r="G166" i="7"/>
  <c r="F166" i="7"/>
  <c r="E166" i="7"/>
  <c r="D166" i="7"/>
  <c r="M165" i="7"/>
  <c r="L165" i="7"/>
  <c r="K165" i="7"/>
  <c r="J165" i="7"/>
  <c r="I165" i="7"/>
  <c r="H165" i="7"/>
  <c r="G165" i="7"/>
  <c r="F165" i="7"/>
  <c r="E165" i="7"/>
  <c r="D165" i="7"/>
  <c r="N158" i="7"/>
  <c r="K158" i="7"/>
  <c r="J158" i="7"/>
  <c r="I158" i="7"/>
  <c r="H158" i="7"/>
  <c r="G158" i="7"/>
  <c r="F158" i="7"/>
  <c r="E158" i="7"/>
  <c r="D158" i="7"/>
  <c r="M127" i="7"/>
  <c r="L127" i="7"/>
  <c r="M126" i="7"/>
  <c r="L126" i="7"/>
  <c r="L128" i="7" s="1"/>
  <c r="M125" i="7"/>
  <c r="M128" i="7" s="1"/>
  <c r="L125" i="7"/>
  <c r="L118" i="7"/>
  <c r="M117" i="7"/>
  <c r="L117" i="7"/>
  <c r="K117" i="7"/>
  <c r="J117" i="7"/>
  <c r="I117" i="7"/>
  <c r="H117" i="7"/>
  <c r="G117" i="7"/>
  <c r="F117" i="7"/>
  <c r="E117" i="7"/>
  <c r="D117" i="7"/>
  <c r="M116" i="7"/>
  <c r="L116" i="7"/>
  <c r="K116" i="7"/>
  <c r="J116" i="7"/>
  <c r="I116" i="7"/>
  <c r="H116" i="7"/>
  <c r="G116" i="7"/>
  <c r="F116" i="7"/>
  <c r="E116" i="7"/>
  <c r="D116" i="7"/>
  <c r="M115" i="7"/>
  <c r="L115" i="7"/>
  <c r="K115" i="7"/>
  <c r="J115" i="7"/>
  <c r="I115" i="7"/>
  <c r="H115" i="7"/>
  <c r="G115" i="7"/>
  <c r="F115" i="7"/>
  <c r="E115" i="7"/>
  <c r="D115" i="7"/>
  <c r="N108" i="7"/>
  <c r="K108" i="7"/>
  <c r="J108" i="7"/>
  <c r="I108" i="7"/>
  <c r="H108" i="7"/>
  <c r="G108" i="7"/>
  <c r="F108" i="7"/>
  <c r="E108" i="7"/>
  <c r="D108" i="7"/>
  <c r="J66" i="7"/>
  <c r="H66" i="7"/>
  <c r="F66" i="7"/>
  <c r="D66" i="7"/>
  <c r="L65" i="7"/>
  <c r="L64" i="7"/>
  <c r="L63" i="7"/>
  <c r="L62" i="7"/>
  <c r="L61" i="7"/>
  <c r="L60" i="7"/>
  <c r="L59" i="7"/>
  <c r="L66" i="7" s="1"/>
  <c r="J57" i="7"/>
  <c r="H57" i="7"/>
  <c r="F57" i="7"/>
  <c r="D57" i="7"/>
  <c r="L56" i="7"/>
  <c r="L55" i="7"/>
  <c r="L54" i="7"/>
  <c r="L53" i="7"/>
  <c r="L52" i="7"/>
  <c r="L51" i="7"/>
  <c r="L50" i="7"/>
  <c r="L49" i="7"/>
  <c r="L57" i="7" s="1"/>
  <c r="S47" i="7"/>
  <c r="Q47" i="7"/>
  <c r="J47" i="7"/>
  <c r="H47" i="7"/>
  <c r="R47" i="7" s="1"/>
  <c r="F47" i="7"/>
  <c r="D47" i="7"/>
  <c r="P47" i="7" s="1"/>
  <c r="L46" i="7"/>
  <c r="L45" i="7"/>
  <c r="L47" i="7" s="1"/>
  <c r="L44" i="7"/>
  <c r="S42" i="7"/>
  <c r="R42" i="7"/>
  <c r="Q42" i="7"/>
  <c r="P42" i="7"/>
  <c r="N35" i="7"/>
  <c r="N316" i="7" s="1"/>
  <c r="K35" i="7"/>
  <c r="J35" i="7"/>
  <c r="J314" i="7" s="1"/>
  <c r="I35" i="7"/>
  <c r="H35" i="7"/>
  <c r="H314" i="7" s="1"/>
  <c r="G35" i="7"/>
  <c r="F35" i="7"/>
  <c r="F314" i="7" s="1"/>
  <c r="E35" i="7"/>
  <c r="D35" i="7"/>
  <c r="H317" i="7" s="1"/>
  <c r="N26" i="7"/>
  <c r="N186" i="7" s="1"/>
  <c r="K26" i="7"/>
  <c r="K187" i="7" s="1"/>
  <c r="J26" i="7"/>
  <c r="J186" i="7" s="1"/>
  <c r="I26" i="7"/>
  <c r="I187" i="7" s="1"/>
  <c r="H26" i="7"/>
  <c r="H186" i="7" s="1"/>
  <c r="G26" i="7"/>
  <c r="G187" i="7" s="1"/>
  <c r="F26" i="7"/>
  <c r="F186" i="7" s="1"/>
  <c r="E26" i="7"/>
  <c r="E187" i="7" s="1"/>
  <c r="D26" i="7"/>
  <c r="D186" i="7" s="1"/>
  <c r="N16" i="7"/>
  <c r="N126" i="7" s="1"/>
  <c r="K16" i="7"/>
  <c r="K127" i="7" s="1"/>
  <c r="J16" i="7"/>
  <c r="J126" i="7" s="1"/>
  <c r="I16" i="7"/>
  <c r="I127" i="7" s="1"/>
  <c r="H16" i="7"/>
  <c r="H126" i="7" s="1"/>
  <c r="G16" i="7"/>
  <c r="G127" i="7" s="1"/>
  <c r="F16" i="7"/>
  <c r="F126" i="7" s="1"/>
  <c r="E16" i="7"/>
  <c r="E127" i="7" s="1"/>
  <c r="D16" i="7"/>
  <c r="D126" i="7" s="1"/>
  <c r="N233" i="6"/>
  <c r="M233" i="6"/>
  <c r="L233" i="6"/>
  <c r="N232" i="6"/>
  <c r="N234" i="6" s="1"/>
  <c r="M232" i="6"/>
  <c r="L232" i="6"/>
  <c r="L234" i="6" s="1"/>
  <c r="N231" i="6"/>
  <c r="M231" i="6"/>
  <c r="M234" i="6" s="1"/>
  <c r="L231" i="6"/>
  <c r="M223" i="6"/>
  <c r="L223" i="6"/>
  <c r="N222" i="6"/>
  <c r="M222" i="6"/>
  <c r="L222" i="6"/>
  <c r="K222" i="6"/>
  <c r="J222" i="6"/>
  <c r="I222" i="6"/>
  <c r="H222" i="6"/>
  <c r="G222" i="6"/>
  <c r="F222" i="6"/>
  <c r="E222" i="6"/>
  <c r="N221" i="6"/>
  <c r="M221" i="6"/>
  <c r="L221" i="6"/>
  <c r="K221" i="6"/>
  <c r="J221" i="6"/>
  <c r="I221" i="6"/>
  <c r="H221" i="6"/>
  <c r="G221" i="6"/>
  <c r="F221" i="6"/>
  <c r="E221" i="6"/>
  <c r="N220" i="6"/>
  <c r="M220" i="6"/>
  <c r="L220" i="6"/>
  <c r="K220" i="6"/>
  <c r="J220" i="6"/>
  <c r="I220" i="6"/>
  <c r="H220" i="6"/>
  <c r="G220" i="6"/>
  <c r="F220" i="6"/>
  <c r="E220" i="6"/>
  <c r="O213" i="6"/>
  <c r="K213" i="6"/>
  <c r="J213" i="6"/>
  <c r="I213" i="6"/>
  <c r="H213" i="6"/>
  <c r="G213" i="6"/>
  <c r="F213" i="6"/>
  <c r="E213" i="6"/>
  <c r="N186" i="6"/>
  <c r="M186" i="6"/>
  <c r="L186" i="6"/>
  <c r="N185" i="6"/>
  <c r="N187" i="6" s="1"/>
  <c r="M185" i="6"/>
  <c r="L185" i="6"/>
  <c r="L187" i="6" s="1"/>
  <c r="N184" i="6"/>
  <c r="M184" i="6"/>
  <c r="M187" i="6" s="1"/>
  <c r="L184" i="6"/>
  <c r="M177" i="6"/>
  <c r="L177" i="6"/>
  <c r="N176" i="6"/>
  <c r="M176" i="6"/>
  <c r="L176" i="6"/>
  <c r="K176" i="6"/>
  <c r="J176" i="6"/>
  <c r="I176" i="6"/>
  <c r="H176" i="6"/>
  <c r="G176" i="6"/>
  <c r="F176" i="6"/>
  <c r="E176" i="6"/>
  <c r="N175" i="6"/>
  <c r="M175" i="6"/>
  <c r="L175" i="6"/>
  <c r="K175" i="6"/>
  <c r="J175" i="6"/>
  <c r="I175" i="6"/>
  <c r="H175" i="6"/>
  <c r="G175" i="6"/>
  <c r="F175" i="6"/>
  <c r="E175" i="6"/>
  <c r="N174" i="6"/>
  <c r="M174" i="6"/>
  <c r="L174" i="6"/>
  <c r="K174" i="6"/>
  <c r="J174" i="6"/>
  <c r="I174" i="6"/>
  <c r="H174" i="6"/>
  <c r="G174" i="6"/>
  <c r="F174" i="6"/>
  <c r="E174" i="6"/>
  <c r="O168" i="6"/>
  <c r="K168" i="6"/>
  <c r="J168" i="6"/>
  <c r="I168" i="6"/>
  <c r="H168" i="6"/>
  <c r="G168" i="6"/>
  <c r="F168" i="6"/>
  <c r="E168" i="6"/>
  <c r="M113" i="6"/>
  <c r="M112" i="6"/>
  <c r="M111" i="6"/>
  <c r="M110" i="6"/>
  <c r="M109" i="6"/>
  <c r="M108" i="6"/>
  <c r="M114" i="6" s="1"/>
  <c r="N99" i="6"/>
  <c r="M99" i="6"/>
  <c r="L99" i="6"/>
  <c r="K99" i="6"/>
  <c r="J99" i="6"/>
  <c r="I99" i="6"/>
  <c r="H99" i="6"/>
  <c r="G99" i="6"/>
  <c r="F99" i="6"/>
  <c r="E99" i="6"/>
  <c r="N98" i="6"/>
  <c r="M98" i="6"/>
  <c r="L98" i="6"/>
  <c r="K98" i="6"/>
  <c r="J98" i="6"/>
  <c r="I98" i="6"/>
  <c r="H98" i="6"/>
  <c r="G98" i="6"/>
  <c r="F98" i="6"/>
  <c r="E98" i="6"/>
  <c r="N97" i="6"/>
  <c r="M97" i="6"/>
  <c r="L97" i="6"/>
  <c r="K97" i="6"/>
  <c r="J97" i="6"/>
  <c r="I97" i="6"/>
  <c r="H97" i="6"/>
  <c r="G97" i="6"/>
  <c r="F97" i="6"/>
  <c r="E97" i="6"/>
  <c r="N96" i="6"/>
  <c r="M96" i="6"/>
  <c r="L96" i="6"/>
  <c r="K96" i="6"/>
  <c r="J96" i="6"/>
  <c r="I96" i="6"/>
  <c r="H96" i="6"/>
  <c r="G96" i="6"/>
  <c r="F96" i="6"/>
  <c r="E96" i="6"/>
  <c r="N95" i="6"/>
  <c r="M95" i="6"/>
  <c r="L95" i="6"/>
  <c r="K95" i="6"/>
  <c r="J95" i="6"/>
  <c r="I95" i="6"/>
  <c r="H95" i="6"/>
  <c r="G95" i="6"/>
  <c r="F95" i="6"/>
  <c r="E95" i="6"/>
  <c r="N94" i="6"/>
  <c r="M94" i="6"/>
  <c r="L94" i="6"/>
  <c r="K94" i="6"/>
  <c r="J94" i="6"/>
  <c r="I94" i="6"/>
  <c r="H94" i="6"/>
  <c r="G94" i="6"/>
  <c r="F94" i="6"/>
  <c r="E94" i="6"/>
  <c r="O87" i="6"/>
  <c r="L87" i="6"/>
  <c r="K87" i="6"/>
  <c r="J87" i="6"/>
  <c r="I87" i="6"/>
  <c r="H87" i="6"/>
  <c r="G87" i="6"/>
  <c r="F87" i="6"/>
  <c r="E87" i="6"/>
  <c r="T52" i="6"/>
  <c r="R52" i="6"/>
  <c r="K52" i="6"/>
  <c r="U52" i="6" s="1"/>
  <c r="I52" i="6"/>
  <c r="G52" i="6"/>
  <c r="S52" i="6" s="1"/>
  <c r="E52" i="6"/>
  <c r="M51" i="6"/>
  <c r="M50" i="6"/>
  <c r="M49" i="6"/>
  <c r="M52" i="6" s="1"/>
  <c r="K47" i="6"/>
  <c r="I47" i="6"/>
  <c r="G47" i="6"/>
  <c r="E47" i="6"/>
  <c r="M46" i="6"/>
  <c r="M45" i="6"/>
  <c r="M44" i="6"/>
  <c r="M47" i="6" s="1"/>
  <c r="K42" i="6"/>
  <c r="I42" i="6"/>
  <c r="G42" i="6"/>
  <c r="E42" i="6"/>
  <c r="M41" i="6"/>
  <c r="M40" i="6"/>
  <c r="M39" i="6"/>
  <c r="M38" i="6"/>
  <c r="M37" i="6"/>
  <c r="M36" i="6"/>
  <c r="M42" i="6" s="1"/>
  <c r="U35" i="6"/>
  <c r="T35" i="6"/>
  <c r="S35" i="6"/>
  <c r="R35" i="6"/>
  <c r="O28" i="6"/>
  <c r="O233" i="6" s="1"/>
  <c r="K28" i="6"/>
  <c r="K233" i="6" s="1"/>
  <c r="J28" i="6"/>
  <c r="J232" i="6" s="1"/>
  <c r="I28" i="6"/>
  <c r="I233" i="6" s="1"/>
  <c r="H28" i="6"/>
  <c r="H232" i="6" s="1"/>
  <c r="G28" i="6"/>
  <c r="G233" i="6" s="1"/>
  <c r="F28" i="6"/>
  <c r="F232" i="6" s="1"/>
  <c r="E28" i="6"/>
  <c r="E233" i="6" s="1"/>
  <c r="O23" i="6"/>
  <c r="O186" i="6" s="1"/>
  <c r="K23" i="6"/>
  <c r="K186" i="6" s="1"/>
  <c r="J23" i="6"/>
  <c r="J185" i="6" s="1"/>
  <c r="I23" i="6"/>
  <c r="I186" i="6" s="1"/>
  <c r="H23" i="6"/>
  <c r="H185" i="6" s="1"/>
  <c r="G23" i="6"/>
  <c r="G186" i="6" s="1"/>
  <c r="F23" i="6"/>
  <c r="F185" i="6" s="1"/>
  <c r="E23" i="6"/>
  <c r="E186" i="6" s="1"/>
  <c r="O18" i="6"/>
  <c r="O113" i="6" s="1"/>
  <c r="N18" i="6"/>
  <c r="N112" i="6" s="1"/>
  <c r="L18" i="6"/>
  <c r="L112" i="6" s="1"/>
  <c r="K18" i="6"/>
  <c r="K113" i="6" s="1"/>
  <c r="J18" i="6"/>
  <c r="J112" i="6" s="1"/>
  <c r="I18" i="6"/>
  <c r="I113" i="6" s="1"/>
  <c r="H18" i="6"/>
  <c r="H112" i="6" s="1"/>
  <c r="G18" i="6"/>
  <c r="G113" i="6" s="1"/>
  <c r="F18" i="6"/>
  <c r="F112" i="6" s="1"/>
  <c r="E18" i="6"/>
  <c r="E113" i="6" s="1"/>
  <c r="L74" i="5"/>
  <c r="K74" i="5"/>
  <c r="J74" i="5"/>
  <c r="I74" i="5"/>
  <c r="H74" i="5"/>
  <c r="G74" i="5"/>
  <c r="F74" i="5"/>
  <c r="E74" i="5"/>
  <c r="D74" i="5"/>
  <c r="L73" i="5"/>
  <c r="K73" i="5"/>
  <c r="J73" i="5"/>
  <c r="I73" i="5"/>
  <c r="H73" i="5"/>
  <c r="G73" i="5"/>
  <c r="F73" i="5"/>
  <c r="E73" i="5"/>
  <c r="D73" i="5"/>
  <c r="L72" i="5"/>
  <c r="K72" i="5"/>
  <c r="J72" i="5"/>
  <c r="I72" i="5"/>
  <c r="H72" i="5"/>
  <c r="G72" i="5"/>
  <c r="F72" i="5"/>
  <c r="E72" i="5"/>
  <c r="D72" i="5"/>
  <c r="L71" i="5"/>
  <c r="L70" i="5"/>
  <c r="K70" i="5"/>
  <c r="J70" i="5"/>
  <c r="I70" i="5"/>
  <c r="H70" i="5"/>
  <c r="G70" i="5"/>
  <c r="F70" i="5"/>
  <c r="E70" i="5"/>
  <c r="D70" i="5"/>
  <c r="L69" i="5"/>
  <c r="K69" i="5"/>
  <c r="J69" i="5"/>
  <c r="I69" i="5"/>
  <c r="H69" i="5"/>
  <c r="G69" i="5"/>
  <c r="F69" i="5"/>
  <c r="E69" i="5"/>
  <c r="D69" i="5"/>
  <c r="L68" i="5"/>
  <c r="K68" i="5"/>
  <c r="J68" i="5"/>
  <c r="I68" i="5"/>
  <c r="H68" i="5"/>
  <c r="G68" i="5"/>
  <c r="F68" i="5"/>
  <c r="E68" i="5"/>
  <c r="D68" i="5"/>
  <c r="L67" i="5"/>
  <c r="K67" i="5"/>
  <c r="J67" i="5"/>
  <c r="I67" i="5"/>
  <c r="H67" i="5"/>
  <c r="G67" i="5"/>
  <c r="F67" i="5"/>
  <c r="E67" i="5"/>
  <c r="D67" i="5"/>
  <c r="L66" i="5"/>
  <c r="K66" i="5"/>
  <c r="J66" i="5"/>
  <c r="I66" i="5"/>
  <c r="H66" i="5"/>
  <c r="G66" i="5"/>
  <c r="F66" i="5"/>
  <c r="E66" i="5"/>
  <c r="D66" i="5"/>
  <c r="L65" i="5"/>
  <c r="K65" i="5"/>
  <c r="J65" i="5"/>
  <c r="I65" i="5"/>
  <c r="H65" i="5"/>
  <c r="G65" i="5"/>
  <c r="F65" i="5"/>
  <c r="E65" i="5"/>
  <c r="D65" i="5"/>
  <c r="L64" i="5"/>
  <c r="K64" i="5"/>
  <c r="J64" i="5"/>
  <c r="I64" i="5"/>
  <c r="H64" i="5"/>
  <c r="G64" i="5"/>
  <c r="F64" i="5"/>
  <c r="E64" i="5"/>
  <c r="D64" i="5"/>
  <c r="L63" i="5"/>
  <c r="K63" i="5"/>
  <c r="J63" i="5"/>
  <c r="I63" i="5"/>
  <c r="H63" i="5"/>
  <c r="G63" i="5"/>
  <c r="F63" i="5"/>
  <c r="E63" i="5"/>
  <c r="D63" i="5"/>
  <c r="L62" i="5"/>
  <c r="K62" i="5"/>
  <c r="J62" i="5"/>
  <c r="I62" i="5"/>
  <c r="H62" i="5"/>
  <c r="G62" i="5"/>
  <c r="F62" i="5"/>
  <c r="E62" i="5"/>
  <c r="D62" i="5"/>
  <c r="L61" i="5"/>
  <c r="K61" i="5"/>
  <c r="J61" i="5"/>
  <c r="I61" i="5"/>
  <c r="H61" i="5"/>
  <c r="G61" i="5"/>
  <c r="F61" i="5"/>
  <c r="E61" i="5"/>
  <c r="D61" i="5"/>
  <c r="L60" i="5"/>
  <c r="K60" i="5"/>
  <c r="J60" i="5"/>
  <c r="I60" i="5"/>
  <c r="H60" i="5"/>
  <c r="G60" i="5"/>
  <c r="F60" i="5"/>
  <c r="E60" i="5"/>
  <c r="D60" i="5"/>
  <c r="L59" i="5"/>
  <c r="K59" i="5"/>
  <c r="J59" i="5"/>
  <c r="I59" i="5"/>
  <c r="H59" i="5"/>
  <c r="G59" i="5"/>
  <c r="F59" i="5"/>
  <c r="E59" i="5"/>
  <c r="D59" i="5"/>
  <c r="M29" i="5"/>
  <c r="L75" i="5" s="1"/>
  <c r="L29" i="5"/>
  <c r="L52" i="5" s="1"/>
  <c r="K29" i="5"/>
  <c r="J75" i="5" s="1"/>
  <c r="J29" i="5"/>
  <c r="J51" i="5" s="1"/>
  <c r="I29" i="5"/>
  <c r="H75" i="5" s="1"/>
  <c r="H29" i="5"/>
  <c r="H51" i="5" s="1"/>
  <c r="G29" i="5"/>
  <c r="F75" i="5" s="1"/>
  <c r="F29" i="5"/>
  <c r="F51" i="5" s="1"/>
  <c r="E29" i="5"/>
  <c r="D75" i="5" s="1"/>
  <c r="D29" i="5"/>
  <c r="D51" i="5" s="1"/>
  <c r="R20" i="5"/>
  <c r="R19" i="5"/>
  <c r="R18" i="5"/>
  <c r="R17" i="5"/>
  <c r="R16" i="5"/>
  <c r="R15" i="5"/>
  <c r="R14" i="5"/>
  <c r="R13" i="5"/>
  <c r="R22" i="5" s="1"/>
  <c r="Q24" i="5" s="1"/>
  <c r="F36" i="5" l="1"/>
  <c r="J36" i="5"/>
  <c r="D37" i="5"/>
  <c r="F37" i="5"/>
  <c r="J37" i="5"/>
  <c r="D38" i="5"/>
  <c r="H38" i="5"/>
  <c r="J38" i="5"/>
  <c r="D39" i="5"/>
  <c r="H39" i="5"/>
  <c r="L39" i="5"/>
  <c r="D40" i="5"/>
  <c r="J40" i="5"/>
  <c r="L40" i="5"/>
  <c r="F41" i="5"/>
  <c r="J41" i="5"/>
  <c r="D42" i="5"/>
  <c r="F42" i="5"/>
  <c r="J42" i="5"/>
  <c r="D43" i="5"/>
  <c r="H43" i="5"/>
  <c r="J43" i="5"/>
  <c r="D44" i="5"/>
  <c r="J44" i="5"/>
  <c r="H45" i="5"/>
  <c r="E36" i="5"/>
  <c r="G36" i="5"/>
  <c r="I36" i="5"/>
  <c r="K36" i="5"/>
  <c r="M36" i="5"/>
  <c r="E37" i="5"/>
  <c r="G37" i="5"/>
  <c r="I37" i="5"/>
  <c r="K37" i="5"/>
  <c r="M37" i="5"/>
  <c r="E38" i="5"/>
  <c r="G38" i="5"/>
  <c r="I38" i="5"/>
  <c r="K38" i="5"/>
  <c r="M38" i="5"/>
  <c r="E39" i="5"/>
  <c r="G39" i="5"/>
  <c r="I39" i="5"/>
  <c r="K39" i="5"/>
  <c r="M39" i="5"/>
  <c r="E40" i="5"/>
  <c r="G40" i="5"/>
  <c r="I40" i="5"/>
  <c r="K40" i="5"/>
  <c r="M40" i="5"/>
  <c r="E41" i="5"/>
  <c r="G41" i="5"/>
  <c r="I41" i="5"/>
  <c r="K41" i="5"/>
  <c r="M41" i="5"/>
  <c r="E42" i="5"/>
  <c r="G42" i="5"/>
  <c r="I42" i="5"/>
  <c r="K42" i="5"/>
  <c r="M42" i="5"/>
  <c r="E43" i="5"/>
  <c r="G43" i="5"/>
  <c r="I43" i="5"/>
  <c r="K43" i="5"/>
  <c r="M43" i="5"/>
  <c r="E44" i="5"/>
  <c r="G44" i="5"/>
  <c r="I44" i="5"/>
  <c r="K44" i="5"/>
  <c r="M44" i="5"/>
  <c r="E45" i="5"/>
  <c r="G45" i="5"/>
  <c r="I45" i="5"/>
  <c r="K45" i="5"/>
  <c r="M45" i="5"/>
  <c r="E46" i="5"/>
  <c r="G46" i="5"/>
  <c r="I46" i="5"/>
  <c r="K46" i="5"/>
  <c r="M46" i="5"/>
  <c r="E47" i="5"/>
  <c r="G47" i="5"/>
  <c r="I47" i="5"/>
  <c r="K47" i="5"/>
  <c r="M47" i="5"/>
  <c r="E48" i="5"/>
  <c r="G48" i="5"/>
  <c r="I48" i="5"/>
  <c r="K48" i="5"/>
  <c r="M48" i="5"/>
  <c r="E49" i="5"/>
  <c r="G49" i="5"/>
  <c r="I49" i="5"/>
  <c r="K49" i="5"/>
  <c r="M49" i="5"/>
  <c r="E50" i="5"/>
  <c r="G50" i="5"/>
  <c r="I50" i="5"/>
  <c r="K50" i="5"/>
  <c r="M50" i="5"/>
  <c r="E51" i="5"/>
  <c r="G51" i="5"/>
  <c r="I51" i="5"/>
  <c r="K51" i="5"/>
  <c r="M51" i="5"/>
  <c r="M52" i="5"/>
  <c r="E75" i="5"/>
  <c r="G75" i="5"/>
  <c r="I75" i="5"/>
  <c r="K75" i="5"/>
  <c r="E100" i="6"/>
  <c r="G100" i="6"/>
  <c r="I100" i="6"/>
  <c r="K100" i="6"/>
  <c r="M100" i="6"/>
  <c r="E108" i="6"/>
  <c r="G108" i="6"/>
  <c r="I108" i="6"/>
  <c r="K108" i="6"/>
  <c r="O108" i="6"/>
  <c r="F109" i="6"/>
  <c r="H109" i="6"/>
  <c r="J109" i="6"/>
  <c r="L109" i="6"/>
  <c r="N109" i="6"/>
  <c r="E110" i="6"/>
  <c r="G110" i="6"/>
  <c r="I110" i="6"/>
  <c r="K110" i="6"/>
  <c r="O110" i="6"/>
  <c r="F111" i="6"/>
  <c r="H111" i="6"/>
  <c r="J111" i="6"/>
  <c r="L111" i="6"/>
  <c r="N111" i="6"/>
  <c r="E112" i="6"/>
  <c r="G112" i="6"/>
  <c r="I112" i="6"/>
  <c r="K112" i="6"/>
  <c r="O112" i="6"/>
  <c r="F113" i="6"/>
  <c r="H113" i="6"/>
  <c r="J113" i="6"/>
  <c r="L113" i="6"/>
  <c r="N113" i="6"/>
  <c r="F177" i="6"/>
  <c r="H177" i="6"/>
  <c r="J177" i="6"/>
  <c r="N177" i="6"/>
  <c r="F184" i="6"/>
  <c r="H184" i="6"/>
  <c r="J184" i="6"/>
  <c r="E185" i="6"/>
  <c r="G185" i="6"/>
  <c r="I185" i="6"/>
  <c r="K185" i="6"/>
  <c r="O185" i="6"/>
  <c r="F186" i="6"/>
  <c r="H186" i="6"/>
  <c r="J186" i="6"/>
  <c r="F223" i="6"/>
  <c r="H223" i="6"/>
  <c r="J223" i="6"/>
  <c r="N223" i="6"/>
  <c r="F231" i="6"/>
  <c r="H231" i="6"/>
  <c r="J231" i="6"/>
  <c r="E232" i="6"/>
  <c r="G232" i="6"/>
  <c r="I232" i="6"/>
  <c r="K232" i="6"/>
  <c r="O232" i="6"/>
  <c r="F233" i="6"/>
  <c r="H233" i="6"/>
  <c r="J233" i="6"/>
  <c r="E319" i="7"/>
  <c r="E318" i="7"/>
  <c r="G319" i="7"/>
  <c r="G318" i="7"/>
  <c r="I319" i="7"/>
  <c r="I318" i="7"/>
  <c r="K319" i="7"/>
  <c r="K318" i="7"/>
  <c r="D118" i="7"/>
  <c r="F118" i="7"/>
  <c r="H118" i="7"/>
  <c r="J118" i="7"/>
  <c r="D125" i="7"/>
  <c r="F125" i="7"/>
  <c r="F128" i="7" s="1"/>
  <c r="H125" i="7"/>
  <c r="J125" i="7"/>
  <c r="J128" i="7" s="1"/>
  <c r="N125" i="7"/>
  <c r="E126" i="7"/>
  <c r="G126" i="7"/>
  <c r="I126" i="7"/>
  <c r="K126" i="7"/>
  <c r="D127" i="7"/>
  <c r="F127" i="7"/>
  <c r="H127" i="7"/>
  <c r="J127" i="7"/>
  <c r="N127" i="7"/>
  <c r="E173" i="7"/>
  <c r="G173" i="7"/>
  <c r="I173" i="7"/>
  <c r="K173" i="7"/>
  <c r="M173" i="7"/>
  <c r="E180" i="7"/>
  <c r="G180" i="7"/>
  <c r="I180" i="7"/>
  <c r="K180" i="7"/>
  <c r="D181" i="7"/>
  <c r="F181" i="7"/>
  <c r="H181" i="7"/>
  <c r="J181" i="7"/>
  <c r="N181" i="7"/>
  <c r="E182" i="7"/>
  <c r="G182" i="7"/>
  <c r="I182" i="7"/>
  <c r="K182" i="7"/>
  <c r="D183" i="7"/>
  <c r="F183" i="7"/>
  <c r="H183" i="7"/>
  <c r="J183" i="7"/>
  <c r="N183" i="7"/>
  <c r="E184" i="7"/>
  <c r="G184" i="7"/>
  <c r="I184" i="7"/>
  <c r="K184" i="7"/>
  <c r="D185" i="7"/>
  <c r="F185" i="7"/>
  <c r="H185" i="7"/>
  <c r="J185" i="7"/>
  <c r="N185" i="7"/>
  <c r="E186" i="7"/>
  <c r="G186" i="7"/>
  <c r="I186" i="7"/>
  <c r="K186" i="7"/>
  <c r="D187" i="7"/>
  <c r="F187" i="7"/>
  <c r="H187" i="7"/>
  <c r="J187" i="7"/>
  <c r="N187" i="7"/>
  <c r="E305" i="7"/>
  <c r="G305" i="7"/>
  <c r="I305" i="7"/>
  <c r="K305" i="7"/>
  <c r="M305" i="7"/>
  <c r="E313" i="7"/>
  <c r="G313" i="7"/>
  <c r="I313" i="7"/>
  <c r="K313" i="7"/>
  <c r="M320" i="7"/>
  <c r="D314" i="7"/>
  <c r="N314" i="7"/>
  <c r="E315" i="7"/>
  <c r="G315" i="7"/>
  <c r="I315" i="7"/>
  <c r="K315" i="7"/>
  <c r="D316" i="7"/>
  <c r="F316" i="7"/>
  <c r="H316" i="7"/>
  <c r="J316" i="7"/>
  <c r="E317" i="7"/>
  <c r="D36" i="5"/>
  <c r="H36" i="5"/>
  <c r="L36" i="5"/>
  <c r="H37" i="5"/>
  <c r="L37" i="5"/>
  <c r="F38" i="5"/>
  <c r="L38" i="5"/>
  <c r="F39" i="5"/>
  <c r="J39" i="5"/>
  <c r="F40" i="5"/>
  <c r="H40" i="5"/>
  <c r="D41" i="5"/>
  <c r="H41" i="5"/>
  <c r="L41" i="5"/>
  <c r="H42" i="5"/>
  <c r="L42" i="5"/>
  <c r="F43" i="5"/>
  <c r="L43" i="5"/>
  <c r="F44" i="5"/>
  <c r="H44" i="5"/>
  <c r="L44" i="5"/>
  <c r="D45" i="5"/>
  <c r="F45" i="5"/>
  <c r="J45" i="5"/>
  <c r="L45" i="5"/>
  <c r="D46" i="5"/>
  <c r="F46" i="5"/>
  <c r="H46" i="5"/>
  <c r="J46" i="5"/>
  <c r="L46" i="5"/>
  <c r="D47" i="5"/>
  <c r="F47" i="5"/>
  <c r="H47" i="5"/>
  <c r="J47" i="5"/>
  <c r="L47" i="5"/>
  <c r="D48" i="5"/>
  <c r="F48" i="5"/>
  <c r="H48" i="5"/>
  <c r="J48" i="5"/>
  <c r="L48" i="5"/>
  <c r="D49" i="5"/>
  <c r="F49" i="5"/>
  <c r="H49" i="5"/>
  <c r="J49" i="5"/>
  <c r="L49" i="5"/>
  <c r="D50" i="5"/>
  <c r="F50" i="5"/>
  <c r="H50" i="5"/>
  <c r="J50" i="5"/>
  <c r="L50" i="5"/>
  <c r="L51" i="5"/>
  <c r="F100" i="6"/>
  <c r="H100" i="6"/>
  <c r="J100" i="6"/>
  <c r="L100" i="6"/>
  <c r="N100" i="6"/>
  <c r="F108" i="6"/>
  <c r="H108" i="6"/>
  <c r="J108" i="6"/>
  <c r="L108" i="6"/>
  <c r="N108" i="6"/>
  <c r="E109" i="6"/>
  <c r="G109" i="6"/>
  <c r="I109" i="6"/>
  <c r="K109" i="6"/>
  <c r="O109" i="6"/>
  <c r="F110" i="6"/>
  <c r="H110" i="6"/>
  <c r="J110" i="6"/>
  <c r="L110" i="6"/>
  <c r="N110" i="6"/>
  <c r="E111" i="6"/>
  <c r="G111" i="6"/>
  <c r="I111" i="6"/>
  <c r="K111" i="6"/>
  <c r="O111" i="6"/>
  <c r="E177" i="6"/>
  <c r="G177" i="6"/>
  <c r="I177" i="6"/>
  <c r="K177" i="6"/>
  <c r="E184" i="6"/>
  <c r="E187" i="6" s="1"/>
  <c r="G184" i="6"/>
  <c r="G187" i="6" s="1"/>
  <c r="I184" i="6"/>
  <c r="I187" i="6" s="1"/>
  <c r="K184" i="6"/>
  <c r="K187" i="6" s="1"/>
  <c r="O184" i="6"/>
  <c r="O187" i="6" s="1"/>
  <c r="E223" i="6"/>
  <c r="G223" i="6"/>
  <c r="I223" i="6"/>
  <c r="K223" i="6"/>
  <c r="E231" i="6"/>
  <c r="E234" i="6" s="1"/>
  <c r="G231" i="6"/>
  <c r="G234" i="6" s="1"/>
  <c r="I231" i="6"/>
  <c r="I234" i="6" s="1"/>
  <c r="K231" i="6"/>
  <c r="K234" i="6" s="1"/>
  <c r="O231" i="6"/>
  <c r="O234" i="6" s="1"/>
  <c r="D318" i="7"/>
  <c r="K317" i="7"/>
  <c r="I317" i="7"/>
  <c r="G317" i="7"/>
  <c r="D319" i="7"/>
  <c r="F318" i="7"/>
  <c r="F319" i="7"/>
  <c r="H318" i="7"/>
  <c r="H319" i="7"/>
  <c r="J318" i="7"/>
  <c r="J319" i="7"/>
  <c r="N318" i="7"/>
  <c r="N319" i="7"/>
  <c r="N317" i="7"/>
  <c r="E118" i="7"/>
  <c r="G118" i="7"/>
  <c r="I118" i="7"/>
  <c r="K118" i="7"/>
  <c r="M118" i="7"/>
  <c r="E125" i="7"/>
  <c r="E128" i="7" s="1"/>
  <c r="G125" i="7"/>
  <c r="G128" i="7" s="1"/>
  <c r="I125" i="7"/>
  <c r="I128" i="7" s="1"/>
  <c r="K125" i="7"/>
  <c r="K128" i="7" s="1"/>
  <c r="D173" i="7"/>
  <c r="F173" i="7"/>
  <c r="H173" i="7"/>
  <c r="J173" i="7"/>
  <c r="D180" i="7"/>
  <c r="F180" i="7"/>
  <c r="H180" i="7"/>
  <c r="J180" i="7"/>
  <c r="N180" i="7"/>
  <c r="E181" i="7"/>
  <c r="G181" i="7"/>
  <c r="I181" i="7"/>
  <c r="K181" i="7"/>
  <c r="D182" i="7"/>
  <c r="F182" i="7"/>
  <c r="H182" i="7"/>
  <c r="J182" i="7"/>
  <c r="N182" i="7"/>
  <c r="E183" i="7"/>
  <c r="G183" i="7"/>
  <c r="I183" i="7"/>
  <c r="K183" i="7"/>
  <c r="D184" i="7"/>
  <c r="F184" i="7"/>
  <c r="H184" i="7"/>
  <c r="J184" i="7"/>
  <c r="N184" i="7"/>
  <c r="E185" i="7"/>
  <c r="G185" i="7"/>
  <c r="I185" i="7"/>
  <c r="K185" i="7"/>
  <c r="D305" i="7"/>
  <c r="F305" i="7"/>
  <c r="H305" i="7"/>
  <c r="J305" i="7"/>
  <c r="D313" i="7"/>
  <c r="F313" i="7"/>
  <c r="H313" i="7"/>
  <c r="J313" i="7"/>
  <c r="J320" i="7" s="1"/>
  <c r="N313" i="7"/>
  <c r="E314" i="7"/>
  <c r="G314" i="7"/>
  <c r="I314" i="7"/>
  <c r="K314" i="7"/>
  <c r="D315" i="7"/>
  <c r="F315" i="7"/>
  <c r="H315" i="7"/>
  <c r="J315" i="7"/>
  <c r="N315" i="7"/>
  <c r="E316" i="7"/>
  <c r="G316" i="7"/>
  <c r="I316" i="7"/>
  <c r="K316" i="7"/>
  <c r="D317" i="7"/>
  <c r="F317" i="7"/>
  <c r="J317" i="7"/>
  <c r="D112" i="8"/>
  <c r="F112" i="8"/>
  <c r="H112" i="8"/>
  <c r="J112" i="8"/>
  <c r="L112" i="8"/>
  <c r="D120" i="8"/>
  <c r="F120" i="8"/>
  <c r="F123" i="8" s="1"/>
  <c r="H120" i="8"/>
  <c r="J120" i="8"/>
  <c r="J123" i="8" s="1"/>
  <c r="L120" i="8"/>
  <c r="E121" i="8"/>
  <c r="G121" i="8"/>
  <c r="I121" i="8"/>
  <c r="K121" i="8"/>
  <c r="D122" i="8"/>
  <c r="F122" i="8"/>
  <c r="H122" i="8"/>
  <c r="J122" i="8"/>
  <c r="L122" i="8"/>
  <c r="K169" i="8"/>
  <c r="E177" i="8"/>
  <c r="G177" i="8"/>
  <c r="I177" i="8"/>
  <c r="K177" i="8"/>
  <c r="D178" i="8"/>
  <c r="F178" i="8"/>
  <c r="H178" i="8"/>
  <c r="J178" i="8"/>
  <c r="L178" i="8"/>
  <c r="E179" i="8"/>
  <c r="G179" i="8"/>
  <c r="I179" i="8"/>
  <c r="K179" i="8"/>
  <c r="D180" i="8"/>
  <c r="F180" i="8"/>
  <c r="H180" i="8"/>
  <c r="J180" i="8"/>
  <c r="L180" i="8"/>
  <c r="E181" i="8"/>
  <c r="G181" i="8"/>
  <c r="I181" i="8"/>
  <c r="K181" i="8"/>
  <c r="D182" i="8"/>
  <c r="F182" i="8"/>
  <c r="H182" i="8"/>
  <c r="J182" i="8"/>
  <c r="L182" i="8"/>
  <c r="E183" i="8"/>
  <c r="G183" i="8"/>
  <c r="I183" i="8"/>
  <c r="K183" i="8"/>
  <c r="L308" i="8"/>
  <c r="D316" i="8"/>
  <c r="F316" i="8"/>
  <c r="H316" i="8"/>
  <c r="J316" i="8"/>
  <c r="L316" i="8"/>
  <c r="E317" i="8"/>
  <c r="G317" i="8"/>
  <c r="I317" i="8"/>
  <c r="K317" i="8"/>
  <c r="D318" i="8"/>
  <c r="F318" i="8"/>
  <c r="H318" i="8"/>
  <c r="J318" i="8"/>
  <c r="L318" i="8"/>
  <c r="E319" i="8"/>
  <c r="G319" i="8"/>
  <c r="I319" i="8"/>
  <c r="K319" i="8"/>
  <c r="D320" i="8"/>
  <c r="F320" i="8"/>
  <c r="H320" i="8"/>
  <c r="J320" i="8"/>
  <c r="L320" i="8"/>
  <c r="E321" i="8"/>
  <c r="G321" i="8"/>
  <c r="I321" i="8"/>
  <c r="K321" i="8"/>
  <c r="D322" i="8"/>
  <c r="F322" i="8"/>
  <c r="H322" i="8"/>
  <c r="J322" i="8"/>
  <c r="L322" i="8"/>
  <c r="D110" i="9"/>
  <c r="F110" i="9"/>
  <c r="H110" i="9"/>
  <c r="J110" i="9"/>
  <c r="L110" i="9"/>
  <c r="D118" i="9"/>
  <c r="F118" i="9"/>
  <c r="H118" i="9"/>
  <c r="J118" i="9"/>
  <c r="L118" i="9"/>
  <c r="N118" i="9"/>
  <c r="E119" i="9"/>
  <c r="G119" i="9"/>
  <c r="I119" i="9"/>
  <c r="K119" i="9"/>
  <c r="D120" i="9"/>
  <c r="F120" i="9"/>
  <c r="H120" i="9"/>
  <c r="J120" i="9"/>
  <c r="L120" i="9"/>
  <c r="N120" i="9"/>
  <c r="E121" i="9"/>
  <c r="G121" i="9"/>
  <c r="I121" i="9"/>
  <c r="K121" i="9"/>
  <c r="D122" i="9"/>
  <c r="F122" i="9"/>
  <c r="H122" i="9"/>
  <c r="J122" i="9"/>
  <c r="L122" i="9"/>
  <c r="N122" i="9"/>
  <c r="D194" i="9"/>
  <c r="F194" i="9"/>
  <c r="H194" i="9"/>
  <c r="J194" i="9"/>
  <c r="L194" i="9"/>
  <c r="D202" i="9"/>
  <c r="F202" i="9"/>
  <c r="H202" i="9"/>
  <c r="J202" i="9"/>
  <c r="L202" i="9"/>
  <c r="N202" i="9"/>
  <c r="E203" i="9"/>
  <c r="G203" i="9"/>
  <c r="I203" i="9"/>
  <c r="K203" i="9"/>
  <c r="D204" i="9"/>
  <c r="F204" i="9"/>
  <c r="H204" i="9"/>
  <c r="J204" i="9"/>
  <c r="L204" i="9"/>
  <c r="N204" i="9"/>
  <c r="E205" i="9"/>
  <c r="G205" i="9"/>
  <c r="I205" i="9"/>
  <c r="K205" i="9"/>
  <c r="D206" i="9"/>
  <c r="F206" i="9"/>
  <c r="H206" i="9"/>
  <c r="J206" i="9"/>
  <c r="L206" i="9"/>
  <c r="N206" i="9"/>
  <c r="D243" i="9"/>
  <c r="F243" i="9"/>
  <c r="H243" i="9"/>
  <c r="J243" i="9"/>
  <c r="L243" i="9"/>
  <c r="D251" i="9"/>
  <c r="F251" i="9"/>
  <c r="H251" i="9"/>
  <c r="J251" i="9"/>
  <c r="L251" i="9"/>
  <c r="N251" i="9"/>
  <c r="E252" i="9"/>
  <c r="G252" i="9"/>
  <c r="I252" i="9"/>
  <c r="K252" i="9"/>
  <c r="D253" i="9"/>
  <c r="F253" i="9"/>
  <c r="H253" i="9"/>
  <c r="J253" i="9"/>
  <c r="L253" i="9"/>
  <c r="N253" i="9"/>
  <c r="F96" i="10"/>
  <c r="H96" i="10"/>
  <c r="J96" i="10"/>
  <c r="L96" i="10"/>
  <c r="N96" i="10"/>
  <c r="F105" i="10"/>
  <c r="H105" i="10"/>
  <c r="J105" i="10"/>
  <c r="L105" i="10"/>
  <c r="N105" i="10"/>
  <c r="E106" i="10"/>
  <c r="G106" i="10"/>
  <c r="I106" i="10"/>
  <c r="K106" i="10"/>
  <c r="M106" i="10"/>
  <c r="O106" i="10"/>
  <c r="F107" i="10"/>
  <c r="H107" i="10"/>
  <c r="J107" i="10"/>
  <c r="L107" i="10"/>
  <c r="N107" i="10"/>
  <c r="E108" i="10"/>
  <c r="G108" i="10"/>
  <c r="I108" i="10"/>
  <c r="K108" i="10"/>
  <c r="M108" i="10"/>
  <c r="O108" i="10"/>
  <c r="F109" i="10"/>
  <c r="H109" i="10"/>
  <c r="J109" i="10"/>
  <c r="L109" i="10"/>
  <c r="N109" i="10"/>
  <c r="E110" i="10"/>
  <c r="G110" i="10"/>
  <c r="I110" i="10"/>
  <c r="K110" i="10"/>
  <c r="M110" i="10"/>
  <c r="O110" i="10"/>
  <c r="F111" i="10"/>
  <c r="H111" i="10"/>
  <c r="J111" i="10"/>
  <c r="L111" i="10"/>
  <c r="N111" i="10"/>
  <c r="E112" i="10"/>
  <c r="G112" i="10"/>
  <c r="I112" i="10"/>
  <c r="K112" i="10"/>
  <c r="M112" i="10"/>
  <c r="O112" i="10"/>
  <c r="I39" i="13"/>
  <c r="E112" i="8"/>
  <c r="G112" i="8"/>
  <c r="I112" i="8"/>
  <c r="K112" i="8"/>
  <c r="E120" i="8"/>
  <c r="E123" i="8" s="1"/>
  <c r="G120" i="8"/>
  <c r="G123" i="8" s="1"/>
  <c r="I120" i="8"/>
  <c r="I123" i="8" s="1"/>
  <c r="K120" i="8"/>
  <c r="K123" i="8" s="1"/>
  <c r="D177" i="8"/>
  <c r="F177" i="8"/>
  <c r="H177" i="8"/>
  <c r="J177" i="8"/>
  <c r="L177" i="8"/>
  <c r="E178" i="8"/>
  <c r="G178" i="8"/>
  <c r="I178" i="8"/>
  <c r="K178" i="8"/>
  <c r="D179" i="8"/>
  <c r="F179" i="8"/>
  <c r="H179" i="8"/>
  <c r="J179" i="8"/>
  <c r="L179" i="8"/>
  <c r="E180" i="8"/>
  <c r="G180" i="8"/>
  <c r="I180" i="8"/>
  <c r="K180" i="8"/>
  <c r="D181" i="8"/>
  <c r="F181" i="8"/>
  <c r="H181" i="8"/>
  <c r="J181" i="8"/>
  <c r="L181" i="8"/>
  <c r="E316" i="8"/>
  <c r="G316" i="8"/>
  <c r="I316" i="8"/>
  <c r="K316" i="8"/>
  <c r="D317" i="8"/>
  <c r="F317" i="8"/>
  <c r="H317" i="8"/>
  <c r="J317" i="8"/>
  <c r="L317" i="8"/>
  <c r="E318" i="8"/>
  <c r="G318" i="8"/>
  <c r="I318" i="8"/>
  <c r="K318" i="8"/>
  <c r="D319" i="8"/>
  <c r="F319" i="8"/>
  <c r="H319" i="8"/>
  <c r="J319" i="8"/>
  <c r="L319" i="8"/>
  <c r="E320" i="8"/>
  <c r="G320" i="8"/>
  <c r="I320" i="8"/>
  <c r="K320" i="8"/>
  <c r="E110" i="9"/>
  <c r="G110" i="9"/>
  <c r="I110" i="9"/>
  <c r="K110" i="9"/>
  <c r="M110" i="9"/>
  <c r="E118" i="9"/>
  <c r="G118" i="9"/>
  <c r="I118" i="9"/>
  <c r="K118" i="9"/>
  <c r="D119" i="9"/>
  <c r="F119" i="9"/>
  <c r="H119" i="9"/>
  <c r="J119" i="9"/>
  <c r="L119" i="9"/>
  <c r="N119" i="9"/>
  <c r="E120" i="9"/>
  <c r="G120" i="9"/>
  <c r="I120" i="9"/>
  <c r="K120" i="9"/>
  <c r="E194" i="9"/>
  <c r="G194" i="9"/>
  <c r="I194" i="9"/>
  <c r="K194" i="9"/>
  <c r="M194" i="9"/>
  <c r="E202" i="9"/>
  <c r="G202" i="9"/>
  <c r="I202" i="9"/>
  <c r="K202" i="9"/>
  <c r="D203" i="9"/>
  <c r="F203" i="9"/>
  <c r="H203" i="9"/>
  <c r="J203" i="9"/>
  <c r="L203" i="9"/>
  <c r="N203" i="9"/>
  <c r="E204" i="9"/>
  <c r="G204" i="9"/>
  <c r="I204" i="9"/>
  <c r="K204" i="9"/>
  <c r="E243" i="9"/>
  <c r="G243" i="9"/>
  <c r="I243" i="9"/>
  <c r="K243" i="9"/>
  <c r="M243" i="9"/>
  <c r="E251" i="9"/>
  <c r="E254" i="9" s="1"/>
  <c r="G251" i="9"/>
  <c r="G254" i="9" s="1"/>
  <c r="I251" i="9"/>
  <c r="I254" i="9" s="1"/>
  <c r="K251" i="9"/>
  <c r="K254" i="9" s="1"/>
  <c r="E96" i="10"/>
  <c r="G96" i="10"/>
  <c r="I96" i="10"/>
  <c r="K96" i="10"/>
  <c r="M96" i="10"/>
  <c r="E105" i="10"/>
  <c r="G105" i="10"/>
  <c r="I105" i="10"/>
  <c r="K105" i="10"/>
  <c r="M105" i="10"/>
  <c r="O105" i="10"/>
  <c r="F106" i="10"/>
  <c r="H106" i="10"/>
  <c r="J106" i="10"/>
  <c r="L106" i="10"/>
  <c r="N106" i="10"/>
  <c r="E107" i="10"/>
  <c r="G107" i="10"/>
  <c r="I107" i="10"/>
  <c r="K107" i="10"/>
  <c r="M107" i="10"/>
  <c r="O107" i="10"/>
  <c r="F108" i="10"/>
  <c r="H108" i="10"/>
  <c r="J108" i="10"/>
  <c r="L108" i="10"/>
  <c r="N108" i="10"/>
  <c r="E109" i="10"/>
  <c r="G109" i="10"/>
  <c r="I109" i="10"/>
  <c r="K109" i="10"/>
  <c r="M109" i="10"/>
  <c r="O109" i="10"/>
  <c r="F110" i="10"/>
  <c r="H110" i="10"/>
  <c r="J110" i="10"/>
  <c r="L110" i="10"/>
  <c r="N110" i="10"/>
  <c r="E710" i="17"/>
  <c r="E719" i="17" s="1"/>
  <c r="E703" i="17"/>
  <c r="F727" i="17"/>
  <c r="G710" i="17"/>
  <c r="G703" i="17"/>
  <c r="H727" i="17"/>
  <c r="I710" i="17"/>
  <c r="I703" i="17"/>
  <c r="J727" i="17"/>
  <c r="K710" i="17"/>
  <c r="K703" i="17"/>
  <c r="L727" i="17"/>
  <c r="M710" i="17"/>
  <c r="M703" i="17"/>
  <c r="N727" i="17"/>
  <c r="O710" i="17"/>
  <c r="O703" i="17"/>
  <c r="P727" i="17"/>
  <c r="Q710" i="17"/>
  <c r="Q703" i="17"/>
  <c r="R727" i="17"/>
  <c r="S703" i="17"/>
  <c r="T727" i="17"/>
  <c r="U703" i="17"/>
  <c r="F728" i="17"/>
  <c r="G711" i="17"/>
  <c r="H728" i="17"/>
  <c r="I711" i="17"/>
  <c r="J728" i="17"/>
  <c r="K711" i="17"/>
  <c r="L728" i="17"/>
  <c r="M711" i="17"/>
  <c r="N728" i="17"/>
  <c r="O711" i="17"/>
  <c r="P728" i="17"/>
  <c r="Q711" i="17"/>
  <c r="R728" i="17"/>
  <c r="T728" i="17"/>
  <c r="F729" i="17"/>
  <c r="G712" i="17"/>
  <c r="H729" i="17"/>
  <c r="I712" i="17"/>
  <c r="J729" i="17"/>
  <c r="K712" i="17"/>
  <c r="L729" i="17"/>
  <c r="M712" i="17"/>
  <c r="N729" i="17"/>
  <c r="O712" i="17"/>
  <c r="P729" i="17"/>
  <c r="Q712" i="17"/>
  <c r="R729" i="17"/>
  <c r="T729" i="17"/>
  <c r="F730" i="17"/>
  <c r="G713" i="17"/>
  <c r="H730" i="17"/>
  <c r="I713" i="17"/>
  <c r="J730" i="17"/>
  <c r="K713" i="17"/>
  <c r="L730" i="17"/>
  <c r="M713" i="17"/>
  <c r="F703" i="17"/>
  <c r="F710" i="17"/>
  <c r="F719" i="17" s="1"/>
  <c r="H703" i="17"/>
  <c r="G736" i="17" s="1"/>
  <c r="G727" i="17"/>
  <c r="H710" i="17"/>
  <c r="I727" i="17"/>
  <c r="J703" i="17"/>
  <c r="I736" i="17" s="1"/>
  <c r="J710" i="17"/>
  <c r="L703" i="17"/>
  <c r="K736" i="17" s="1"/>
  <c r="K727" i="17"/>
  <c r="L710" i="17"/>
  <c r="M727" i="17"/>
  <c r="N703" i="17"/>
  <c r="M736" i="17" s="1"/>
  <c r="N710" i="17"/>
  <c r="P703" i="17"/>
  <c r="O736" i="17" s="1"/>
  <c r="O727" i="17"/>
  <c r="P710" i="17"/>
  <c r="Q727" i="17"/>
  <c r="R703" i="17"/>
  <c r="Q736" i="17" s="1"/>
  <c r="R710" i="17"/>
  <c r="T703" i="17"/>
  <c r="S736" i="17" s="1"/>
  <c r="S727" i="17"/>
  <c r="U727" i="17"/>
  <c r="V703" i="17"/>
  <c r="G728" i="17"/>
  <c r="H711" i="17"/>
  <c r="I728" i="17"/>
  <c r="J711" i="17"/>
  <c r="K728" i="17"/>
  <c r="L711" i="17"/>
  <c r="M728" i="17"/>
  <c r="N711" i="17"/>
  <c r="O728" i="17"/>
  <c r="P711" i="17"/>
  <c r="Q728" i="17"/>
  <c r="R711" i="17"/>
  <c r="S728" i="17"/>
  <c r="U728" i="17"/>
  <c r="G729" i="17"/>
  <c r="H712" i="17"/>
  <c r="I729" i="17"/>
  <c r="J712" i="17"/>
  <c r="K729" i="17"/>
  <c r="L712" i="17"/>
  <c r="M729" i="17"/>
  <c r="N712" i="17"/>
  <c r="O729" i="17"/>
  <c r="P712" i="17"/>
  <c r="R712" i="17"/>
  <c r="Q729" i="17"/>
  <c r="S729" i="17"/>
  <c r="U729" i="17"/>
  <c r="H713" i="17"/>
  <c r="G730" i="17"/>
  <c r="J713" i="17"/>
  <c r="I730" i="17"/>
  <c r="L713" i="17"/>
  <c r="K730" i="17"/>
  <c r="N713" i="17"/>
  <c r="M730" i="17"/>
  <c r="P713" i="17"/>
  <c r="O730" i="17"/>
  <c r="R713" i="17"/>
  <c r="Q730" i="17"/>
  <c r="N730" i="17"/>
  <c r="P730" i="17"/>
  <c r="R730" i="17"/>
  <c r="T730" i="17"/>
  <c r="F731" i="17"/>
  <c r="H731" i="17"/>
  <c r="J731" i="17"/>
  <c r="L731" i="17"/>
  <c r="N731" i="17"/>
  <c r="P731" i="17"/>
  <c r="R731" i="17"/>
  <c r="T731" i="17"/>
  <c r="F732" i="17"/>
  <c r="H732" i="17"/>
  <c r="J732" i="17"/>
  <c r="L732" i="17"/>
  <c r="N732" i="17"/>
  <c r="P732" i="17"/>
  <c r="R732" i="17"/>
  <c r="T732" i="17"/>
  <c r="F733" i="17"/>
  <c r="H733" i="17"/>
  <c r="J733" i="17"/>
  <c r="L733" i="17"/>
  <c r="N733" i="17"/>
  <c r="P733" i="17"/>
  <c r="R733" i="17"/>
  <c r="T733" i="17"/>
  <c r="F734" i="17"/>
  <c r="H734" i="17"/>
  <c r="J734" i="17"/>
  <c r="L734" i="17"/>
  <c r="N734" i="17"/>
  <c r="P734" i="17"/>
  <c r="R734" i="17"/>
  <c r="T734" i="17"/>
  <c r="F735" i="17"/>
  <c r="H735" i="17"/>
  <c r="J735" i="17"/>
  <c r="L735" i="17"/>
  <c r="N735" i="17"/>
  <c r="P735" i="17"/>
  <c r="R735" i="17"/>
  <c r="T735" i="17"/>
  <c r="Q713" i="17"/>
  <c r="G714" i="17"/>
  <c r="K714" i="17"/>
  <c r="O714" i="17"/>
  <c r="I715" i="17"/>
  <c r="M715" i="17"/>
  <c r="Q715" i="17"/>
  <c r="G716" i="17"/>
  <c r="K716" i="17"/>
  <c r="O716" i="17"/>
  <c r="I717" i="17"/>
  <c r="M717" i="17"/>
  <c r="Q717" i="17"/>
  <c r="G718" i="17"/>
  <c r="K718" i="17"/>
  <c r="O718" i="17"/>
  <c r="S730" i="17"/>
  <c r="G731" i="17"/>
  <c r="K731" i="17"/>
  <c r="O731" i="17"/>
  <c r="G732" i="17"/>
  <c r="K732" i="17"/>
  <c r="O732" i="17"/>
  <c r="G733" i="17"/>
  <c r="K733" i="17"/>
  <c r="O733" i="17"/>
  <c r="G734" i="17"/>
  <c r="K734" i="17"/>
  <c r="O734" i="17"/>
  <c r="G735" i="17"/>
  <c r="K735" i="17"/>
  <c r="O735" i="17"/>
  <c r="E25" i="18"/>
  <c r="I25" i="18"/>
  <c r="E38" i="18"/>
  <c r="I38" i="18"/>
  <c r="O713" i="17"/>
  <c r="I714" i="17"/>
  <c r="M714" i="17"/>
  <c r="Q714" i="17"/>
  <c r="G715" i="17"/>
  <c r="K715" i="17"/>
  <c r="O715" i="17"/>
  <c r="I716" i="17"/>
  <c r="M716" i="17"/>
  <c r="Q716" i="17"/>
  <c r="G717" i="17"/>
  <c r="K717" i="17"/>
  <c r="O717" i="17"/>
  <c r="I718" i="17"/>
  <c r="M718" i="17"/>
  <c r="Q718" i="17"/>
  <c r="U730" i="17"/>
  <c r="I731" i="17"/>
  <c r="M731" i="17"/>
  <c r="Q731" i="17"/>
  <c r="U731" i="17"/>
  <c r="I732" i="17"/>
  <c r="M732" i="17"/>
  <c r="Q732" i="17"/>
  <c r="U732" i="17"/>
  <c r="I733" i="17"/>
  <c r="M733" i="17"/>
  <c r="Q733" i="17"/>
  <c r="U733" i="17"/>
  <c r="I734" i="17"/>
  <c r="M734" i="17"/>
  <c r="Q734" i="17"/>
  <c r="U734" i="17"/>
  <c r="I735" i="17"/>
  <c r="M735" i="17"/>
  <c r="Q735" i="17"/>
  <c r="U735" i="17"/>
  <c r="K38" i="18"/>
  <c r="H710" i="18"/>
  <c r="H719" i="18" s="1"/>
  <c r="H703" i="18"/>
  <c r="J710" i="18"/>
  <c r="J719" i="18" s="1"/>
  <c r="J703" i="18"/>
  <c r="L710" i="18"/>
  <c r="L719" i="18" s="1"/>
  <c r="L703" i="18"/>
  <c r="F703" i="18"/>
  <c r="I703" i="18"/>
  <c r="I704" i="18" s="1"/>
  <c r="E703" i="18"/>
  <c r="E704" i="18" s="1"/>
  <c r="G703" i="18"/>
  <c r="G704" i="18" s="1"/>
  <c r="K703" i="18"/>
  <c r="K704" i="18" s="1"/>
  <c r="E27" i="19"/>
  <c r="G27" i="19"/>
  <c r="I27" i="19"/>
  <c r="K27" i="19"/>
  <c r="M27" i="19"/>
  <c r="D28" i="19"/>
  <c r="F28" i="19"/>
  <c r="H28" i="19"/>
  <c r="J28" i="19"/>
  <c r="L28" i="19"/>
  <c r="N28" i="19"/>
  <c r="E29" i="19"/>
  <c r="G29" i="19"/>
  <c r="I29" i="19"/>
  <c r="K29" i="19"/>
  <c r="M29" i="19"/>
  <c r="D30" i="19"/>
  <c r="F30" i="19"/>
  <c r="E39" i="19" s="1"/>
  <c r="H30" i="19"/>
  <c r="G39" i="19" s="1"/>
  <c r="J30" i="19"/>
  <c r="I39" i="19" s="1"/>
  <c r="L30" i="19"/>
  <c r="K39" i="19" s="1"/>
  <c r="N30" i="19"/>
  <c r="M39" i="19" s="1"/>
  <c r="D42" i="19"/>
  <c r="F42" i="19"/>
  <c r="H42" i="19"/>
  <c r="J42" i="19"/>
  <c r="L42" i="19"/>
  <c r="D27" i="19"/>
  <c r="D31" i="19" s="1"/>
  <c r="F27" i="19"/>
  <c r="H27" i="19"/>
  <c r="J27" i="19"/>
  <c r="L27" i="19"/>
  <c r="N27" i="19"/>
  <c r="E28" i="19"/>
  <c r="G28" i="19"/>
  <c r="I28" i="19"/>
  <c r="K28" i="19"/>
  <c r="M28" i="19"/>
  <c r="F29" i="19"/>
  <c r="H29" i="19"/>
  <c r="J29" i="19"/>
  <c r="L29" i="19"/>
  <c r="N29" i="19"/>
  <c r="N31" i="19" l="1"/>
  <c r="J31" i="19"/>
  <c r="F31" i="19"/>
  <c r="M31" i="19"/>
  <c r="I31" i="19"/>
  <c r="E31" i="19"/>
  <c r="J39" i="19"/>
  <c r="F39" i="19"/>
  <c r="U736" i="17"/>
  <c r="P719" i="17"/>
  <c r="L719" i="17"/>
  <c r="H719" i="17"/>
  <c r="R736" i="17"/>
  <c r="S704" i="17"/>
  <c r="Q719" i="17"/>
  <c r="N736" i="17"/>
  <c r="O704" i="17"/>
  <c r="M719" i="17"/>
  <c r="J736" i="17"/>
  <c r="K704" i="17"/>
  <c r="I719" i="17"/>
  <c r="F736" i="17"/>
  <c r="G704" i="17"/>
  <c r="E720" i="17"/>
  <c r="O113" i="10"/>
  <c r="K113" i="10"/>
  <c r="G113" i="10"/>
  <c r="K207" i="9"/>
  <c r="G207" i="9"/>
  <c r="I123" i="9"/>
  <c r="E123" i="9"/>
  <c r="K323" i="8"/>
  <c r="G323" i="8"/>
  <c r="L184" i="8"/>
  <c r="H184" i="8"/>
  <c r="D184" i="8"/>
  <c r="L113" i="10"/>
  <c r="H113" i="10"/>
  <c r="L254" i="9"/>
  <c r="H254" i="9"/>
  <c r="D254" i="9"/>
  <c r="N207" i="9"/>
  <c r="J207" i="9"/>
  <c r="F207" i="9"/>
  <c r="L123" i="9"/>
  <c r="H123" i="9"/>
  <c r="D123" i="9"/>
  <c r="J323" i="8"/>
  <c r="F323" i="8"/>
  <c r="K184" i="8"/>
  <c r="G184" i="8"/>
  <c r="L123" i="8"/>
  <c r="H123" i="8"/>
  <c r="D123" i="8"/>
  <c r="N320" i="7"/>
  <c r="H320" i="7"/>
  <c r="D320" i="7"/>
  <c r="J188" i="7"/>
  <c r="F188" i="7"/>
  <c r="N114" i="6"/>
  <c r="J114" i="6"/>
  <c r="F114" i="6"/>
  <c r="D52" i="5"/>
  <c r="I320" i="7"/>
  <c r="E320" i="7"/>
  <c r="K188" i="7"/>
  <c r="G188" i="7"/>
  <c r="N128" i="7"/>
  <c r="H128" i="7"/>
  <c r="D128" i="7"/>
  <c r="H234" i="6"/>
  <c r="J187" i="6"/>
  <c r="F187" i="6"/>
  <c r="O114" i="6"/>
  <c r="I114" i="6"/>
  <c r="E114" i="6"/>
  <c r="I52" i="5"/>
  <c r="E52" i="5"/>
  <c r="J52" i="5"/>
  <c r="L31" i="19"/>
  <c r="H31" i="19"/>
  <c r="K31" i="19"/>
  <c r="G31" i="19"/>
  <c r="L39" i="19"/>
  <c r="H39" i="19"/>
  <c r="K720" i="18"/>
  <c r="P724" i="18" s="1"/>
  <c r="O704" i="18"/>
  <c r="G720" i="18" s="1"/>
  <c r="N724" i="18" s="1"/>
  <c r="E720" i="18"/>
  <c r="M724" i="18" s="1"/>
  <c r="R719" i="17"/>
  <c r="N719" i="17"/>
  <c r="J719" i="17"/>
  <c r="T736" i="17"/>
  <c r="U704" i="17"/>
  <c r="P736" i="17"/>
  <c r="Q704" i="17"/>
  <c r="P737" i="17" s="1"/>
  <c r="O719" i="17"/>
  <c r="O720" i="17" s="1"/>
  <c r="L736" i="17"/>
  <c r="M704" i="17"/>
  <c r="L737" i="17" s="1"/>
  <c r="K719" i="17"/>
  <c r="K720" i="17" s="1"/>
  <c r="H736" i="17"/>
  <c r="I704" i="17"/>
  <c r="H737" i="17" s="1"/>
  <c r="G719" i="17"/>
  <c r="G720" i="17" s="1"/>
  <c r="E704" i="17"/>
  <c r="M113" i="10"/>
  <c r="I113" i="10"/>
  <c r="E113" i="10"/>
  <c r="I207" i="9"/>
  <c r="E207" i="9"/>
  <c r="K123" i="9"/>
  <c r="G123" i="9"/>
  <c r="I323" i="8"/>
  <c r="E323" i="8"/>
  <c r="J184" i="8"/>
  <c r="F184" i="8"/>
  <c r="N113" i="10"/>
  <c r="J113" i="10"/>
  <c r="F113" i="10"/>
  <c r="N254" i="9"/>
  <c r="J254" i="9"/>
  <c r="F254" i="9"/>
  <c r="L207" i="9"/>
  <c r="H207" i="9"/>
  <c r="D207" i="9"/>
  <c r="N123" i="9"/>
  <c r="J123" i="9"/>
  <c r="F123" i="9"/>
  <c r="L323" i="8"/>
  <c r="H323" i="8"/>
  <c r="D323" i="8"/>
  <c r="I184" i="8"/>
  <c r="E184" i="8"/>
  <c r="F320" i="7"/>
  <c r="N188" i="7"/>
  <c r="H188" i="7"/>
  <c r="D188" i="7"/>
  <c r="L114" i="6"/>
  <c r="H114" i="6"/>
  <c r="H52" i="5"/>
  <c r="K320" i="7"/>
  <c r="G320" i="7"/>
  <c r="I188" i="7"/>
  <c r="E188" i="7"/>
  <c r="J234" i="6"/>
  <c r="F234" i="6"/>
  <c r="H187" i="6"/>
  <c r="K114" i="6"/>
  <c r="G114" i="6"/>
  <c r="K52" i="5"/>
  <c r="G52" i="5"/>
  <c r="F52" i="5"/>
  <c r="T737" i="17" l="1"/>
  <c r="U718" i="17"/>
  <c r="U711" i="17"/>
  <c r="U712" i="17"/>
  <c r="V710" i="17"/>
  <c r="V711" i="17"/>
  <c r="V713" i="17"/>
  <c r="V714" i="17"/>
  <c r="V715" i="17"/>
  <c r="V716" i="17"/>
  <c r="V717" i="17"/>
  <c r="V718" i="17"/>
  <c r="U714" i="17"/>
  <c r="U716" i="17"/>
  <c r="U710" i="17"/>
  <c r="V712" i="17"/>
  <c r="U713" i="17"/>
  <c r="U715" i="17"/>
  <c r="U717" i="17"/>
  <c r="F737" i="17"/>
  <c r="I720" i="17"/>
  <c r="N737" i="17"/>
  <c r="Q720" i="17"/>
  <c r="I720" i="18"/>
  <c r="O724" i="18" s="1"/>
  <c r="J737" i="17"/>
  <c r="M720" i="17"/>
  <c r="R737" i="17"/>
  <c r="S710" i="17"/>
  <c r="S711" i="17"/>
  <c r="S712" i="17"/>
  <c r="T711" i="17"/>
  <c r="S713" i="17"/>
  <c r="S715" i="17"/>
  <c r="S717" i="17"/>
  <c r="T710" i="17"/>
  <c r="T712" i="17"/>
  <c r="T713" i="17"/>
  <c r="S714" i="17"/>
  <c r="S716" i="17"/>
  <c r="S718" i="17"/>
  <c r="T714" i="17"/>
  <c r="T715" i="17"/>
  <c r="T716" i="17"/>
  <c r="T717" i="17"/>
  <c r="T718" i="17"/>
  <c r="V719" i="17"/>
  <c r="S719" i="17" l="1"/>
  <c r="T719" i="17"/>
  <c r="U719" i="17"/>
  <c r="U720" i="17" s="1"/>
  <c r="S720" i="17" l="1"/>
</calcChain>
</file>

<file path=xl/sharedStrings.xml><?xml version="1.0" encoding="utf-8"?>
<sst xmlns="http://schemas.openxmlformats.org/spreadsheetml/2006/main" count="7087" uniqueCount="486">
  <si>
    <t>INÍCIO</t>
  </si>
  <si>
    <t xml:space="preserve">  ANUÁRIO ESTATÍSTICO DE ACIDENTES DE TRÂNSITO  RONDÔNIA  </t>
  </si>
  <si>
    <t>GOVERNO DO ESTADO DE RONDÔNIA</t>
  </si>
  <si>
    <t>DEPARTAMENTO ESTADUAL DE TRÂNSITO</t>
  </si>
  <si>
    <t>COORDENADORIA DO RENAEST</t>
  </si>
  <si>
    <t>AVANÇAR &gt;&gt;</t>
  </si>
  <si>
    <t>&lt;&lt; VOLTAR</t>
  </si>
  <si>
    <t>EVOLUÇÃO DA FROTA EM RONDÔNIA</t>
  </si>
  <si>
    <t>RESUMO DA FROTA EM RONDÔNIA</t>
  </si>
  <si>
    <t>VEÍCULOS</t>
  </si>
  <si>
    <t xml:space="preserve">AUTOMÓVEL/CAMIONETA </t>
  </si>
  <si>
    <t>AUTOMÓVEL</t>
  </si>
  <si>
    <t>CAMINHÃO</t>
  </si>
  <si>
    <t xml:space="preserve">CAMINHAO TRATOR </t>
  </si>
  <si>
    <t xml:space="preserve">CAMINHONETE </t>
  </si>
  <si>
    <t>OUTROS</t>
  </si>
  <si>
    <t xml:space="preserve">MOTO </t>
  </si>
  <si>
    <t xml:space="preserve">CICLOMOTOR </t>
  </si>
  <si>
    <t>ÔNIBUS/MICRO</t>
  </si>
  <si>
    <t xml:space="preserve">MICROÔNIBUS </t>
  </si>
  <si>
    <t xml:space="preserve">REBOQUE </t>
  </si>
  <si>
    <t xml:space="preserve">SEMI-REBOQUE </t>
  </si>
  <si>
    <t xml:space="preserve">ÔNIBUS </t>
  </si>
  <si>
    <t xml:space="preserve">SIDE-CAR </t>
  </si>
  <si>
    <t xml:space="preserve">TRATOR DE ESTEIRAS </t>
  </si>
  <si>
    <t xml:space="preserve">TRATOR DE RODAS </t>
  </si>
  <si>
    <t xml:space="preserve">TRICICLO </t>
  </si>
  <si>
    <t xml:space="preserve">UTILITÁRIO </t>
  </si>
  <si>
    <t>TOTAL</t>
  </si>
  <si>
    <t>Fonte: Detran-RO</t>
  </si>
  <si>
    <t>* A categoria moto engloba motocicleta e motoneta.</t>
  </si>
  <si>
    <t xml:space="preserve"> PERCENTUAL DA FROTA SEGUNDO TIPO DE VEÍCULO</t>
  </si>
  <si>
    <t>EVOLUÇÃO DA TAXA DE CRESCIMENTO DA FROTA EM RONDÔNIA</t>
  </si>
  <si>
    <t>2003— 2004</t>
  </si>
  <si>
    <t>2004— 2005</t>
  </si>
  <si>
    <t>2005—2006</t>
  </si>
  <si>
    <t>2006— 2007</t>
  </si>
  <si>
    <t>2007— 2008</t>
  </si>
  <si>
    <t>2008— 2009</t>
  </si>
  <si>
    <t>2009— 2010</t>
  </si>
  <si>
    <t>2010— 2011</t>
  </si>
  <si>
    <t>2011— 2012</t>
  </si>
  <si>
    <t>DIRETORIA EXECUTIVA DE OPERAÇÕES - DEO</t>
  </si>
  <si>
    <t>ÍNDICE</t>
  </si>
  <si>
    <t>I.</t>
  </si>
  <si>
    <t>APRESENTAÇÃO</t>
  </si>
  <si>
    <t>II.</t>
  </si>
  <si>
    <t>INTRODUÇÃO</t>
  </si>
  <si>
    <t>III.</t>
  </si>
  <si>
    <t>FROTA DE VEÍCULOS</t>
  </si>
  <si>
    <t>IV.</t>
  </si>
  <si>
    <t>ACIDENTES COM VÍTIMAS</t>
  </si>
  <si>
    <t>V.</t>
  </si>
  <si>
    <t>VÍTIMAS NÃO FATAIS</t>
  </si>
  <si>
    <t>VI.</t>
  </si>
  <si>
    <t>VÍTIMAS FATAIS</t>
  </si>
  <si>
    <t>VII.</t>
  </si>
  <si>
    <t>CONDUTORES ENVOLVIDOS EM ACIDENTES COM VÍTIMAS</t>
  </si>
  <si>
    <t>VIII.</t>
  </si>
  <si>
    <t>VEÍCULOS ENVOLVIDOS EM ACIDENTES COM VÍTIMAS</t>
  </si>
  <si>
    <t>IX.</t>
  </si>
  <si>
    <t xml:space="preserve">ÍNDICES DE RONDÔNIA </t>
  </si>
  <si>
    <t>X.</t>
  </si>
  <si>
    <t xml:space="preserve">ESTATÍSTICA DOS MUNICÍPIOS </t>
  </si>
  <si>
    <t>XI.</t>
  </si>
  <si>
    <t>ACIDENTES NOS MUNICÍPIOS DE RONDÔNIA</t>
  </si>
  <si>
    <t>XII.</t>
  </si>
  <si>
    <t>EVOLUÇÃO DOS INDICES NOS MUNICÍPIOS DE RONDÔNIA</t>
  </si>
  <si>
    <t>XIII.</t>
  </si>
  <si>
    <t>ACIDENTES X DIA DA SEMANA</t>
  </si>
  <si>
    <t>XIV.</t>
  </si>
  <si>
    <t>HORÁRIO X ACIDENTES</t>
  </si>
  <si>
    <t>XV.</t>
  </si>
  <si>
    <t>HABILITADOS POR MUNICÍPIO</t>
  </si>
  <si>
    <t>XVI.</t>
  </si>
  <si>
    <t>HABILITADOS POR FAIXA ETÁRIA</t>
  </si>
  <si>
    <t>-</t>
  </si>
  <si>
    <t>XVII.</t>
  </si>
  <si>
    <t>INFRAÇÕES DE TRÂNSITO (MULTAS)</t>
  </si>
  <si>
    <t>XVIII.</t>
  </si>
  <si>
    <t>PROJETOS</t>
  </si>
  <si>
    <t>XIX.</t>
  </si>
  <si>
    <t>ENCERRAMENTO</t>
  </si>
  <si>
    <t>XX.</t>
  </si>
  <si>
    <t>CAPA</t>
  </si>
  <si>
    <t xml:space="preserve">QUADRO COMPARATIVO DE ACIDENTES DE TRÂNSITO </t>
  </si>
  <si>
    <t>COM VÍTIMAS NO ESTADO DE RONDÔNIA</t>
  </si>
  <si>
    <t>CATEGORIA</t>
  </si>
  <si>
    <t>ANO</t>
  </si>
  <si>
    <t>COLISÃO/ABALROAM.</t>
  </si>
  <si>
    <t xml:space="preserve">&lt;&lt; VOLTAR </t>
  </si>
  <si>
    <t>TOMBAM./CAPOTAGEM</t>
  </si>
  <si>
    <t>ATROPELAMENTO</t>
  </si>
  <si>
    <t>CHOQUE C/ OBJETO FIXO</t>
  </si>
  <si>
    <t>OUTRA</t>
  </si>
  <si>
    <t>NÃO INFORMADA</t>
  </si>
  <si>
    <t>DIA</t>
  </si>
  <si>
    <t>NOITE</t>
  </si>
  <si>
    <t>URBANA</t>
  </si>
  <si>
    <t>RURAL</t>
  </si>
  <si>
    <t>QUADRO COMPARATIVO DE VEÍCULOS ENVOLVIDOS</t>
  </si>
  <si>
    <t>Fonte: DEDT(Delegacia Especializado em Delitos de Trânsito), PRF (Policia Rodoviária Federal) PM (Policia Militar).</t>
  </si>
  <si>
    <t>EM ACIDENTES DE TRÂNSITO COM VÍTIMAS NO ESTADO DE RONDÔNIA</t>
  </si>
  <si>
    <t>DISTRIBUIÇÃO DOS ACIDENTES COM VÍTIMAS EM 2012 NO ESTADO DE  RONDÔNIA</t>
  </si>
  <si>
    <t>AUTOMÓVEL/CAMIONETA</t>
  </si>
  <si>
    <t>INTERIOR</t>
  </si>
  <si>
    <t>CAPITAL</t>
  </si>
  <si>
    <t>ÔNIBUS/ MICROÔNIBUS</t>
  </si>
  <si>
    <t>RODOVIAS ESTADUAIS</t>
  </si>
  <si>
    <t>CAMINHÃO/CAMINHONETE</t>
  </si>
  <si>
    <t>RODOVIAS FEDERAIS</t>
  </si>
  <si>
    <t>REBOQUE/SEMI-REBOQUE</t>
  </si>
  <si>
    <t>MOTOCICLETA</t>
  </si>
  <si>
    <t>BICICLETA</t>
  </si>
  <si>
    <t>NÃO INFORMADO</t>
  </si>
  <si>
    <t>DISTRIBUIÇÃO DOS VEÍCULOS ENVOLVIDOS EM ACIDENTES COM VÍTIMAS EM 2012 NO ESTADO DE  RONDÔNIA</t>
  </si>
  <si>
    <t xml:space="preserve">VEÍCULOS ENVOLVIDOS EM ACIDENTES DE TRÂNSITO COM VÍTIMAS </t>
  </si>
  <si>
    <t xml:space="preserve"> VEÍCULOS ENVOLVIDO EM ACIDENTE DE TRÂNSITO COM VÍTIMAS SEGUNDO O TIPO</t>
  </si>
  <si>
    <t xml:space="preserve"> </t>
  </si>
  <si>
    <t xml:space="preserve"> EVOLUÇÃO DA TAXA  ANUAL DE VEÍCULOS ENVOLVIDO EM ACIDENTE </t>
  </si>
  <si>
    <t xml:space="preserve">DE TRÂNSITO COM VÍTIMAS SEGUNDO O TIPO </t>
  </si>
  <si>
    <t xml:space="preserve">GRUPO </t>
  </si>
  <si>
    <t>2002— 2003</t>
  </si>
  <si>
    <t xml:space="preserve">  EVOLUÇÃO ANUAL DE ACIDENTES COM VÍTIMAS NO ESTADO DE RONDÔNIA </t>
  </si>
  <si>
    <t xml:space="preserve"> ACIDENTES COM VÍTIMAS NO ESTADO DE RONDÔNIA SEGUNDO TIPO</t>
  </si>
  <si>
    <t>OUTRO</t>
  </si>
  <si>
    <t>TAXA ANUAL TOTAL</t>
  </si>
  <si>
    <t xml:space="preserve"> EVOLUÇÃO DA TAXA  ANUAL DE ACIDENTES COM VÍTIMAS NO ESTADO DE RONDÔNIA SEGUNDO TIPO</t>
  </si>
  <si>
    <t xml:space="preserve"> PERCENTUAL  ANUAL DE VEÍCULOS ENVOLVIDO EM ACIDENTE </t>
  </si>
  <si>
    <t>DE TRÂNSITO COM VÍTIMAS SEGUNDO O TIPO</t>
  </si>
  <si>
    <t>AUMENTO TOTAL ANUAL</t>
  </si>
  <si>
    <t xml:space="preserve">  PERCENTUAL ANUAL DE ACIDENTES COM VÍTIMAS NO ESTADO DE RONDÔNIA SEGUNDO TIPO</t>
  </si>
  <si>
    <t xml:space="preserve">  VEÍCULOS ENVOLVIDO EM ACIDENTE DE TRÂNSITO COM VÍTIMAS SEGUNDO TIPO</t>
  </si>
  <si>
    <t xml:space="preserve">  EVOLUÇÃO ANUAL DE ACIDENTES COM VÍTIMAS NO ESTADO DE RONDÔNIA SEGUNDO TIPO</t>
  </si>
  <si>
    <t>QUADRO COMPARATIVO DE ACIDENTES DE TRÂNSITO</t>
  </si>
  <si>
    <t>NO  ESTADO DE RONDÔNIA</t>
  </si>
  <si>
    <t xml:space="preserve"> DADOS DOS MUNICÍPIOS DO  ESTADO DE RONDÔNIA - 2012</t>
  </si>
  <si>
    <t>MUNICÍPIO</t>
  </si>
  <si>
    <t>População</t>
  </si>
  <si>
    <t>Frota</t>
  </si>
  <si>
    <t>Motorização /100 hab</t>
  </si>
  <si>
    <t>Veículos Apreendidos</t>
  </si>
  <si>
    <t>Veículos Autuados</t>
  </si>
  <si>
    <t>Acidentes</t>
  </si>
  <si>
    <t>Acidentes com vítimas</t>
  </si>
  <si>
    <t>Vítimas não Fatais</t>
  </si>
  <si>
    <t>Vítimas  Fatais</t>
  </si>
  <si>
    <t>ALTA FLORESTA DO OESTE</t>
  </si>
  <si>
    <t>ALTO ALEGRE DOS PARECIS</t>
  </si>
  <si>
    <t>ALTO PARAÍSO</t>
  </si>
  <si>
    <t>QUADRO  DE EVOLUÇÃO DOS MUNICÍPIOS - RONDÔNIA</t>
  </si>
  <si>
    <t>ALVORADA DO OESTE</t>
  </si>
  <si>
    <t>ARIQUEMES</t>
  </si>
  <si>
    <t xml:space="preserve">EVOLUÇÃO DO ÍNDICE DE ACIDENTES COM VÍTIMAS POR 10.000 VEÍCULOS </t>
  </si>
  <si>
    <t>BURITIS</t>
  </si>
  <si>
    <t>CABIXI</t>
  </si>
  <si>
    <t>CACAULÂNDIA</t>
  </si>
  <si>
    <t>CACOAL</t>
  </si>
  <si>
    <t>CAMPO NOVO DE RONDÔNIA</t>
  </si>
  <si>
    <t>CANDEIAS DO JAMARI</t>
  </si>
  <si>
    <t>CASTANHEIRAS</t>
  </si>
  <si>
    <t>CEREJEIRAS</t>
  </si>
  <si>
    <t>CHUPINGUAIA</t>
  </si>
  <si>
    <t>COLORADO DO OESTE</t>
  </si>
  <si>
    <t>CORUMBIARA</t>
  </si>
  <si>
    <t>Ra*</t>
  </si>
  <si>
    <t>COSTA MARQUES</t>
  </si>
  <si>
    <t>% 2012 x 2011</t>
  </si>
  <si>
    <t>CUJUBIM</t>
  </si>
  <si>
    <t>ESPIGÃO DO OESTE</t>
  </si>
  <si>
    <t>GOVERNADOR JORGE TEIXEIRA</t>
  </si>
  <si>
    <t>GUAJARÁ-MIRIM</t>
  </si>
  <si>
    <t>ITAPUÃ DO OESTE</t>
  </si>
  <si>
    <t>JARU</t>
  </si>
  <si>
    <t>JI-PARANÁ</t>
  </si>
  <si>
    <t>MACHADINHO DO OESTE</t>
  </si>
  <si>
    <t>AVAÇAR &gt;&gt;</t>
  </si>
  <si>
    <t>MINISTRO ANDREAZZA</t>
  </si>
  <si>
    <t>MIRANTE DA SERRA</t>
  </si>
  <si>
    <t>MONTE NEGRO</t>
  </si>
  <si>
    <t>NOVA BRASILÂNDIA DO OESTE</t>
  </si>
  <si>
    <t>&lt;&lt;  VOLTAR</t>
  </si>
  <si>
    <t>NOVA MAMORÉ</t>
  </si>
  <si>
    <t>NOVA UNIÃO</t>
  </si>
  <si>
    <t>NOVO HORIZONTE</t>
  </si>
  <si>
    <t>OURO PRETO DO OESTE</t>
  </si>
  <si>
    <t>PARECIS</t>
  </si>
  <si>
    <t>PIMENTA BUENO</t>
  </si>
  <si>
    <t>PIMENTEIRAS DO OESTE</t>
  </si>
  <si>
    <t>PORTO VELHO</t>
  </si>
  <si>
    <t>PRESIDENTE MÉDICI</t>
  </si>
  <si>
    <t>PRIMAVERA DE RONDÔNIA</t>
  </si>
  <si>
    <t>RIO CRESPO</t>
  </si>
  <si>
    <t>ROLIM DE MOURA</t>
  </si>
  <si>
    <t>SANTA LUZIA DO OESTE</t>
  </si>
  <si>
    <t>SÃO FELIPE DO OESTE</t>
  </si>
  <si>
    <t>SÃO FRANCISCO DO GUAPORÉ</t>
  </si>
  <si>
    <t>SÃO MIGUEL DO GUAPORÉ</t>
  </si>
  <si>
    <t>SERINGUEIRAS</t>
  </si>
  <si>
    <t>TEIXEIRÓPOLIS</t>
  </si>
  <si>
    <t>THEOBROMA</t>
  </si>
  <si>
    <t>URUPÁ</t>
  </si>
  <si>
    <t>VALE DO ANARI</t>
  </si>
  <si>
    <t>VALE DO PARAÍSO</t>
  </si>
  <si>
    <t>VILHENA</t>
  </si>
  <si>
    <t xml:space="preserve"> FEDERAL ( PRF )</t>
  </si>
  <si>
    <t xml:space="preserve"> RESUMO DOS ANOS ANTERIORES NO ESTADO DE RONDÔNIA </t>
  </si>
  <si>
    <t>TOTAL GERAL DO ESTADO*</t>
  </si>
  <si>
    <t xml:space="preserve"> População</t>
  </si>
  <si>
    <t>Fonte: IML(Instituto Médico Legal), DEDT(Delegacia Especializado em Delitos de Trânsito), PRF (Policia Rodoviária Federal) PM (Policia Militar),  IBGE.</t>
  </si>
  <si>
    <t>*Dados da polícia militar (municípios) somados aos dados da PRF.</t>
  </si>
  <si>
    <t>**Nos municípios não constam os dados da PRF.</t>
  </si>
  <si>
    <t>ÍNDICE ESTADUAL</t>
  </si>
  <si>
    <t xml:space="preserve"> Frota*</t>
  </si>
  <si>
    <t xml:space="preserve"> Acidentes com Vítimas</t>
  </si>
  <si>
    <t xml:space="preserve"> Vítimas Fatais</t>
  </si>
  <si>
    <t>COM VÍTIMAS  FATAIS NO ESTADO DE RONDÔNIA</t>
  </si>
  <si>
    <t>Atropelamentos</t>
  </si>
  <si>
    <t xml:space="preserve">Fonte: (PM-RO) Policia Militar; IML-RO, PRF. </t>
  </si>
  <si>
    <t>Veículos Envol. em Acid. c/ Vítima</t>
  </si>
  <si>
    <t>*Ranking</t>
  </si>
  <si>
    <t>** Não constam os dados da PRF nos municípios.</t>
  </si>
  <si>
    <t>MASCULINO</t>
  </si>
  <si>
    <t xml:space="preserve">EVOLUÇÃO DO ÍNDICE DE VÍTIMAS NÃO FATAIS POR 10.000 VEICULOS </t>
  </si>
  <si>
    <t>FEMININO</t>
  </si>
  <si>
    <t>Fonte:IML(Instituto Médico Legal), DEDT(Delegacia Especializado em Delitos de Trânsito), PRF (Policia Rodoviária Federal) PM (Policia Militar), DENATRAN, IBGE.</t>
  </si>
  <si>
    <t>* Frota Renavan</t>
  </si>
  <si>
    <t xml:space="preserve"> ÍNDICES DO ESTADO DE RONDÔNIA </t>
  </si>
  <si>
    <t>0 A 9 ANOS</t>
  </si>
  <si>
    <t>Motorização (Veículos /100 hab)</t>
  </si>
  <si>
    <t>10 A 12 ANOS</t>
  </si>
  <si>
    <t>13 A 17 ANOS</t>
  </si>
  <si>
    <t>18 A 29 ANOS</t>
  </si>
  <si>
    <t>30 A 59 ANOS</t>
  </si>
  <si>
    <t>60 ANOS OU MAIS</t>
  </si>
  <si>
    <t>CONDUTOR</t>
  </si>
  <si>
    <t>PASSAGEIRO</t>
  </si>
  <si>
    <t>Acid. com Vitimas /10.000 Veíc.*</t>
  </si>
  <si>
    <t>PEDESTRE</t>
  </si>
  <si>
    <t>MOTOCICLISTA</t>
  </si>
  <si>
    <t>CICLISTA</t>
  </si>
  <si>
    <t>Fonte:IML(Instituto Médico Legal), DEDT(Delegacia Especializado em Delitos de Trânsito), PRF (Policia Rodoviária Federal) PM (Policia Militar).</t>
  </si>
  <si>
    <t>Acid. com Vitimas/100.000 hab</t>
  </si>
  <si>
    <t>*Apartir de 2009 a categoria condutor foi dividida em: Condutor de Auto, Motociclista e Ciclista.</t>
  </si>
  <si>
    <t>*Apartir de agosto/2009 a PFR passou a enviar a lista de vítimas fatais, o que possibitou cadastrar vítimas fatais posterior.</t>
  </si>
  <si>
    <t>DISTRIBUIÇÃO DE VÍTIMAS  FATAIS EM 2012 NO ESTADO DE  RONDÔNIA</t>
  </si>
  <si>
    <t>Vitimas Fatais /10.000 Veículos</t>
  </si>
  <si>
    <t>Vitimas Fatais /100.000 hab</t>
  </si>
  <si>
    <t>Vitima Não Fatais  /10.000 Veíc.*</t>
  </si>
  <si>
    <t>Vitima Não Fatais /100.000 hab</t>
  </si>
  <si>
    <t>INDICE ESTADUAL</t>
  </si>
  <si>
    <t>Atropelamento /10.000 Veíc.*</t>
  </si>
  <si>
    <t>Atropelamento /100.000 hab.</t>
  </si>
  <si>
    <t xml:space="preserve">EVOLUÇÃO DO ÍNDICE DE  VÍTIMAS  FATAIS POR 10.000 VEICULOS </t>
  </si>
  <si>
    <t>% Frota Envol. em Acid. c/ Vít.</t>
  </si>
  <si>
    <t xml:space="preserve"> EVOLUÇÃO DA TAXA ANUAL  NO ESTADO DE RONDÔNIA </t>
  </si>
  <si>
    <t>Motorização (Veículos /100 hab)*</t>
  </si>
  <si>
    <t>Vitimas Fatais /10.000 Veículos*</t>
  </si>
  <si>
    <t>Vitimas Fatais /100.000 hab.</t>
  </si>
  <si>
    <t>VÍTIMAS  FATAIS NO ESTADO DE RONDÔNIA</t>
  </si>
  <si>
    <t>Atropelamento /10.000 Veículos*</t>
  </si>
  <si>
    <t xml:space="preserve"> VÍTIMAS  FATAIS NO ESTADO DE RONDÔNIA SEGUNDO SEXO</t>
  </si>
  <si>
    <t xml:space="preserve">EVOLUÇÃO DO ÍNDICE DE ACIDENTES COM VÍTIMAS POR 100.000 HABITANTES </t>
  </si>
  <si>
    <t>Atropelamento /100.000 habitantes</t>
  </si>
  <si>
    <t>EVOLUÇÃO DA TAXA ANUAL DE VÍTIMAS  FATAIS NO ESTADO DE RONDÔNIA SEGUNDO SEXO</t>
  </si>
  <si>
    <t>EVOLUÇÃO DO INDICE MOTORIZAÇÃO EM RONDÔNIA</t>
  </si>
  <si>
    <t xml:space="preserve">EVOLUÇÃO DO INDICE  DE VÍTIMAS FATAIS / 10.000 VEÍCULOS </t>
  </si>
  <si>
    <t xml:space="preserve"> PERCENTUAL  ANUAL DE VÍTIMAS  FATAIS NO ESTADO DE RONDÔNIA SEGUNDO SEXO</t>
  </si>
  <si>
    <t xml:space="preserve">EVOLUÇÃO DO INDICE DE VÍTIMAS FATAIS / 100.000 HABITANTES </t>
  </si>
  <si>
    <t xml:space="preserve">EVOLUÇÃO DO INDICE  DE VÍTIMAS NÃO FATAIS / 10.000 VEÍCULOS </t>
  </si>
  <si>
    <t>EVOLUÇÃO DA POPULAÇÃO EM RONDÔNIA</t>
  </si>
  <si>
    <t xml:space="preserve">  VÍTIMAS  FATAIS NO ESTADO DE RONDÔNIA SEGUNDO FAIXA ETÁRIA</t>
  </si>
  <si>
    <t xml:space="preserve"> EVOLUÇÃO DA TAXA ANUAL DE VÍTIMAS  FATAIS NO ESTADO DE RONDÔNIA SEGUNDO FAIXA ETÁRIA</t>
  </si>
  <si>
    <t xml:space="preserve">EVOLUÇÃO DO ÍNDICE DE  VÍTIMAS NÃO FATAIS POR 100.000 HABITANTES </t>
  </si>
  <si>
    <t xml:space="preserve"> PERCENTUAL ANUAL DE VÍTIMAS  FATAIS NO ESTADO DE RONDÔNIA SEGUNDO FAIXA ETÁRIA</t>
  </si>
  <si>
    <t xml:space="preserve">EVOLUÇÃO DO ÍNDICE DE  VÍTIMAS  FATAIS POR 100.000 HABITANTES </t>
  </si>
  <si>
    <t xml:space="preserve"> VÍTIMAS  FATAIS NO ESTADO DE RONDÔNIA SEGUNDO TIPO</t>
  </si>
  <si>
    <t>ACIDENTES COM VÍTIMAS NO ESTADO DE RONDÔNIA SEGUNDO A FASE DO DIA</t>
  </si>
  <si>
    <t xml:space="preserve"> EVOLUÇÃO DA TAXA  ANUAL DE VÍTIMAS  FATAIS NO ESTADO DE RONDÔNIA SEGUNDO TIPO</t>
  </si>
  <si>
    <t xml:space="preserve">  EVOLUÇÃO DA TAXA  ANUAL DE ACIDENTES COM VÍTIMAS NO ESTADO DE RONDÔNIA SEGUNDO A FASE DO DIA</t>
  </si>
  <si>
    <t xml:space="preserve"> PERCENTUAL  ANUAL DE ACIDENTES COM VÍTIMAS NO ESTADO DE RONDÔNIA SEGUNDO A FASE DO DIA</t>
  </si>
  <si>
    <t xml:space="preserve">EVOLUÇÃO DO ÍNDICE DE MOTORIZAÇÃO POR 100 HABITANTES  </t>
  </si>
  <si>
    <t>PERCENTUAL  ANUAL DE VÍTIMAS  FATAIS NO ESTADO DE RONDÔNIA SEGUNDO TIPO</t>
  </si>
  <si>
    <t xml:space="preserve">ACIDENTES  NO ESTADO DE RONDÔNIA SEGUNDO A FASE DO DIA </t>
  </si>
  <si>
    <t xml:space="preserve"> ACIDENTES COM VÍTIMAS NO ESTADO DE RONDÔNIA SEGUNDO A ÁREA</t>
  </si>
  <si>
    <t xml:space="preserve"> EVOLUÇÃO DA TAXA  ANUAL DE ACIDENTES COM VÍTIMAS NO ESTADO DE RONDÔNIA SEGUNDO A ÁREA</t>
  </si>
  <si>
    <t xml:space="preserve">               GOVERNO DO ESTADO DE RONDÔNIA</t>
  </si>
  <si>
    <t xml:space="preserve">                  DEPARTAMENTO ESTADUAL DE TRÂNSITO</t>
  </si>
  <si>
    <t xml:space="preserve">Fonte: GTI </t>
  </si>
  <si>
    <t xml:space="preserve">              COORDENADORIA DO RENAEST</t>
  </si>
  <si>
    <t>HORÁRIO DE ACIDENTES DE TRÂNSITO EM RONDÔNIA  - 2012</t>
  </si>
  <si>
    <t>HORA</t>
  </si>
  <si>
    <t>JAN</t>
  </si>
  <si>
    <t>FEV</t>
  </si>
  <si>
    <t>MAR</t>
  </si>
  <si>
    <t>ABR</t>
  </si>
  <si>
    <t>MAI</t>
  </si>
  <si>
    <t>JUN</t>
  </si>
  <si>
    <t>JUL</t>
  </si>
  <si>
    <t>AGO</t>
  </si>
  <si>
    <t>SET</t>
  </si>
  <si>
    <t>OUT</t>
  </si>
  <si>
    <t>NOV</t>
  </si>
  <si>
    <t>DEZ</t>
  </si>
  <si>
    <t>Entre 00:00 e 01:00</t>
  </si>
  <si>
    <t xml:space="preserve">EVOLUÇÃO DA EMISSÃO DE HABILITAÇÃO NO ESTADO  </t>
  </si>
  <si>
    <t>CONDUTORES DO ESTADO DE RODÔNIA SEGUNDO SEXO E CATEGORIA</t>
  </si>
  <si>
    <t>ALTA FLORESTA D'OESTE</t>
  </si>
  <si>
    <t>CATEG.</t>
  </si>
  <si>
    <t>MASC</t>
  </si>
  <si>
    <t>FEM</t>
  </si>
  <si>
    <t>A</t>
  </si>
  <si>
    <t>AB</t>
  </si>
  <si>
    <t>PERCENTUAL  ANUAL DE ACIDENTES COM VÍTIMAS NO ESTADO DE RONDÔNIA SEGUNDO A ÁREA</t>
  </si>
  <si>
    <t>CONDUTORES DO ESTADO DE RODÔNIA SEGUNDO SEXO E FAIXA ETÁRIA - 2012</t>
  </si>
  <si>
    <t>QUADRO EVOLUTIVO DAS MULTAS EM RONDÔNIA</t>
  </si>
  <si>
    <t>18 À 29</t>
  </si>
  <si>
    <t>QUADRO COMPARATIVO DE MULTAS NO ESTADO DE RONDÔNIA</t>
  </si>
  <si>
    <t>30 À 41</t>
  </si>
  <si>
    <t>ACIDENTES  NO ESTADO DE RONDÔNIA SEGUNDO A ÁREA</t>
  </si>
  <si>
    <t>42 À 53</t>
  </si>
  <si>
    <t>54 OU MAIS</t>
  </si>
  <si>
    <t>AUTUAÇÕES</t>
  </si>
  <si>
    <t xml:space="preserve">LEVE </t>
  </si>
  <si>
    <t>AC</t>
  </si>
  <si>
    <t xml:space="preserve">MÉDIA </t>
  </si>
  <si>
    <t>GRAVE</t>
  </si>
  <si>
    <t>GRAVISSÍMA</t>
  </si>
  <si>
    <t>AD</t>
  </si>
  <si>
    <t>AE</t>
  </si>
  <si>
    <t>B</t>
  </si>
  <si>
    <t>C</t>
  </si>
  <si>
    <t>D</t>
  </si>
  <si>
    <t>E</t>
  </si>
  <si>
    <t>Fonte: GTI - DETRAN - RO</t>
  </si>
  <si>
    <t>QUADRO COMPARATIVO PERCENTUAL DE MULTAS NO ESTADO DE RONDÔNIA</t>
  </si>
  <si>
    <t>TOTAL GERAL</t>
  </si>
  <si>
    <t>PROJETOS DETRAN-RO</t>
  </si>
  <si>
    <t>ALTO PARAISO</t>
  </si>
  <si>
    <t>ALVORADA D'OESTE</t>
  </si>
  <si>
    <t xml:space="preserve"> EVOLUÇÃO DOS ACIDENTES DE TRÂNSITO NOS MUNICÍPIOS EM RONDÔNIA </t>
  </si>
  <si>
    <t>ALTA FLORESTA</t>
  </si>
  <si>
    <t>% DE CRES.</t>
  </si>
  <si>
    <t>URBANO</t>
  </si>
  <si>
    <t>QUADRO EVOLUTIVO PERCENTUAL DE MULTAS EM RONDÔNIA</t>
  </si>
  <si>
    <t>Entre 01:00 e 02:00</t>
  </si>
  <si>
    <t>Entre 02:00 e 03:00</t>
  </si>
  <si>
    <t>TOTAL ANUAL</t>
  </si>
  <si>
    <t xml:space="preserve"> EVOLUÇÃO  DE MULTAS EM RONDÔNIA</t>
  </si>
  <si>
    <t xml:space="preserve"> EVOLUÇÃO  DE MULTAS EM RONDÔNIA SEGUNDO O TIPO </t>
  </si>
  <si>
    <t xml:space="preserve"> AS 10 AUTUAÇÕES MAIS APLICADAS EM RONDÔNIA  - 2012</t>
  </si>
  <si>
    <t>ARTIGO / QUANT.</t>
  </si>
  <si>
    <t>DESCRIÇÃO</t>
  </si>
  <si>
    <t xml:space="preserve"> Art.  167 / 17.752</t>
  </si>
  <si>
    <t>DEIXAR O CONDUTOR OU PASSAGEIRO DE USAR O CINTO DE SEGURANCA.</t>
  </si>
  <si>
    <t xml:space="preserve"> Art.  162, I / 15.145</t>
  </si>
  <si>
    <t>DIRIGIR O VEÍCULO SEM POSSUIR CARTEIRA NACIONAL DE HABILITAÇÃO OU PERMISSÃO PARA DIRIGIR.</t>
  </si>
  <si>
    <t xml:space="preserve"> Art.  230, V / 13.983</t>
  </si>
  <si>
    <t>CONDUZIR VEÍCULO QUE NÃO ESTEJA REGISTRADO E DEVIDAMENTE LICENCIADO.</t>
  </si>
  <si>
    <t xml:space="preserve"> Art.  232 / 13.762</t>
  </si>
  <si>
    <t>CONDUZIR VEÍCULO SEM OS DOCUMENTOS DE PORTE OBRIGATORIO.</t>
  </si>
  <si>
    <t xml:space="preserve"> Art.  252,VI/ 9.801</t>
  </si>
  <si>
    <t>DIRIGIR VEÍCULO UTILIZANDO-SE FONES NOS OUVIDOS CONECTADOS A APARELHAGEM SONORA OU TELEFONE CELULAR.</t>
  </si>
  <si>
    <t xml:space="preserve"> Art.  208 / 5.548</t>
  </si>
  <si>
    <t>AVANÇAR O SINAL VERMELHO DO SEMÁFORO OU DA PARARA OBRIGATÓRIA.</t>
  </si>
  <si>
    <t>QUADRO COMPARATIVO DE CONDUTORES ENVOLVIDOS</t>
  </si>
  <si>
    <t xml:space="preserve"> Art.  218,I / 5.221</t>
  </si>
  <si>
    <t>TRANSITAR EM VELOCIDADE SUPERIOR A MAXIMA PERMITIDA PARA O LOCAL, MEDIDA POR INSTRUMENTO OU EQUIPAMENTO HABIL, EM RODOVIAS, VIAS DE TRANSITO RAPIDO, VIAS ARTERIAIS E DEMAIS VIAS QUANDO A VELOCIDADE FOR SUPERIOR A MAXIMA EM ATE 20% (VINTE POR CENTO)</t>
  </si>
  <si>
    <t xml:space="preserve"> Art.  165 / 4.375</t>
  </si>
  <si>
    <t>DIRIGIR SOB A INFLUENCIA DE ALCOOL OU DE QUALQUER OU DE QUALQUER SUBSTANCIA ENTORPECENTE OU QUE DETERMINE DEPENDENCIA DEPENDENCIA FISICA OU PSIQUICA</t>
  </si>
  <si>
    <t xml:space="preserve"> Art.  181, XIX /3.892</t>
  </si>
  <si>
    <t>ESTACIONAR O VEICULO EM LOCAIS E HORÁRIOS DE ESTACIONAMENTOS PARADA PROIBIDA PELA SINALIZAÇÃO  (PLACA-PROIBIDO PARAR E ESTACIONAR).</t>
  </si>
  <si>
    <t>AVANÇAR  &gt;&gt;</t>
  </si>
  <si>
    <t>HABILITADO</t>
  </si>
  <si>
    <t xml:space="preserve"> Art.  230, IX / 3.011</t>
  </si>
  <si>
    <t>INABILITADO</t>
  </si>
  <si>
    <t>PERMISSIONADO</t>
  </si>
  <si>
    <t>ACIDENTES COM VÍTIMAS POR DIA DA SEMANA EM RONDÔNIA  - 2012</t>
  </si>
  <si>
    <t>DIA DA SEMANA</t>
  </si>
  <si>
    <t>Domingo</t>
  </si>
  <si>
    <t>Segunda-feira</t>
  </si>
  <si>
    <t>terça-feira</t>
  </si>
  <si>
    <t>quarta-feira</t>
  </si>
  <si>
    <t>quinta-feira</t>
  </si>
  <si>
    <t>sexta-feira</t>
  </si>
  <si>
    <t>sábado</t>
  </si>
  <si>
    <t>AGRADECIMENTOS</t>
  </si>
  <si>
    <t>Fonte:DEDT(Delegacia Especializado em Delitos de Trânsito), PRF (Policia Rodoviária Federal) PM (Policia Militar).</t>
  </si>
  <si>
    <t>ACIDENTES COM VÍTIMAS POR DIA DA SEMANA EM RONDÔNIA</t>
  </si>
  <si>
    <t xml:space="preserve">ACIDENTES COM VÍTIMAS POR MÊS EM RONDÔNIA </t>
  </si>
  <si>
    <t>COLORADO D'OESTE</t>
  </si>
  <si>
    <t>Entre 03:00 e 04:00</t>
  </si>
  <si>
    <t>Entre 04:00 e 05:00</t>
  </si>
  <si>
    <t>Entre 05:00 e 06:00</t>
  </si>
  <si>
    <t>Entre 06:00 e 07:00</t>
  </si>
  <si>
    <t>Entre 07:00 e 08:00</t>
  </si>
  <si>
    <t>Entre 08:00 e 09:00</t>
  </si>
  <si>
    <t>Entre 09:00 e 10:00</t>
  </si>
  <si>
    <t>Entre 10:00 e 11:00</t>
  </si>
  <si>
    <t>Entre 11:00 e 12:00</t>
  </si>
  <si>
    <t>Entre 12:00 e 13:00</t>
  </si>
  <si>
    <t>Entre 13:00 e 14:00</t>
  </si>
  <si>
    <t>Entre 14:00 e 15:00</t>
  </si>
  <si>
    <t>Entre 15:00 e 16:00</t>
  </si>
  <si>
    <t>Entre 16:00 e 17:00</t>
  </si>
  <si>
    <t>Entre 17:00 e 18:00</t>
  </si>
  <si>
    <t>Entre 18:00 e 19:00</t>
  </si>
  <si>
    <t>Entre 19:00 e 20:00</t>
  </si>
  <si>
    <t>Entre 20:00 e 21:00</t>
  </si>
  <si>
    <t>Entre 21:00 e 22:00</t>
  </si>
  <si>
    <t>Entre 22:00 e 23:00</t>
  </si>
  <si>
    <t>Entre 23:00 e 00:00</t>
  </si>
  <si>
    <t>Não Informado</t>
  </si>
  <si>
    <t>FONTE: POLICÍA MILITAR</t>
  </si>
  <si>
    <t>ESPIGÃO D'OESTE</t>
  </si>
  <si>
    <t>MACHADINHO D'OESTE</t>
  </si>
  <si>
    <t>CONDUZIR VEICULO COM EQUIPAMENTO OBRIGATÓRIO INEFICIENTE/INOPERANTE</t>
  </si>
  <si>
    <t>NOVA BRASILÂNDIA D'OESTE</t>
  </si>
  <si>
    <t>CHOQUE</t>
  </si>
  <si>
    <t>NÃO EXIGÍVEL</t>
  </si>
  <si>
    <t>MENORES DE 18 ANOS</t>
  </si>
  <si>
    <t>OURO PRETO D'OESTE</t>
  </si>
  <si>
    <t>DISTRIBUIÇÃO DOS CONDUTORES ENVOLVIDOS EM ACIDENTES DE TRÂNSITO COM VÍTIMAS  EM 2012 NO ESTADO DE  RONDÔNIA</t>
  </si>
  <si>
    <t>PIMENTEIRAS D'OESTE</t>
  </si>
  <si>
    <t>TOMBAMENTO</t>
  </si>
  <si>
    <t>CONDUTORERES ENVOLVIDOS EM ACIDENTES COM VÍTIMAS NO ESTADO DE RONDÔNIA</t>
  </si>
  <si>
    <t>QUEDA</t>
  </si>
  <si>
    <t>ATROPELAMENTO DE PEDESTRE</t>
  </si>
  <si>
    <t>ATROPELAMENTO DE ANIMAIS</t>
  </si>
  <si>
    <t xml:space="preserve"> CONDUTORES ENVOLVIDOS EM ACIDENTES COM VÍTIMAS NO ESTADO DE RONDÔNIA SEGUNDO A HABILITAÇÃO</t>
  </si>
  <si>
    <t>COLISÃO LATERAL</t>
  </si>
  <si>
    <t>COLISÃO FRONTAL</t>
  </si>
  <si>
    <t>COLISÃO TRANSVERSAL</t>
  </si>
  <si>
    <t>COLISÃO TRASEIRA</t>
  </si>
  <si>
    <t>ENGAVETAMENTO</t>
  </si>
  <si>
    <t>CAPOTAMENTO</t>
  </si>
  <si>
    <t>*Não constam dados da PRF.</t>
  </si>
  <si>
    <t xml:space="preserve">QUADRO COMPARATIVO DE ACIDENTES  DE TRÂNSITO </t>
  </si>
  <si>
    <t>COM VÍTIMAS NÃO FATAIS NO ESTADO DE RONDÔNIA</t>
  </si>
  <si>
    <t>IGNORADO</t>
  </si>
  <si>
    <t>*Apartir de 2009 a categoria condutor foi dividida em Condutor de Auto, Motociclista e Ciclista.</t>
  </si>
  <si>
    <t>DISTRIBUIÇÃO DE VÍTIMAS NÃO FATAIS EM 2012 NO ESTADO DE  RONDÔNIA</t>
  </si>
  <si>
    <t>SÃO FELIPE D'OESTE</t>
  </si>
  <si>
    <t xml:space="preserve"> VÍTIMAS NÃO FATAIS NO ESTADO DE RONDÔNIA</t>
  </si>
  <si>
    <t xml:space="preserve">  VÍTIMAS NÃO FATAIS NO ESTADO DE RONDÔNIA SEGUNDO SEXO</t>
  </si>
  <si>
    <t xml:space="preserve"> EVOLUÇÃO DA TAXA  ANUAL DE VÍTIMAS NÃO FATAIS NO ESTADO DE RONDÔNIA SEGUNDO SEXO</t>
  </si>
  <si>
    <t xml:space="preserve"> EVOLUÇÃO DA TAXA ANUAL DE CONDUTORES ENVOLVIDOS EM ACIDENTES COM VÍTIMAS NO ESTADO DE RONDÔNIA SEGUNDO A HABILITAÇÃO</t>
  </si>
  <si>
    <t xml:space="preserve"> PERCENTUAL  ANUAL DE VÍTIMAS NÃO  FATAIS NO ESTADO DE RONDÔNIA SEGUNDO SEXO</t>
  </si>
  <si>
    <t xml:space="preserve"> PERCENTUAL  ANUAL DE CONDUTORES ENVOLVIDOS EM ACIDENTES COM VÍTIMAS NO ESTADO DE RONDÔNIA SEGUNDO HABILITAÇÃO</t>
  </si>
  <si>
    <t xml:space="preserve"> VÍTIMAS NÃO FATAIS NO ESTADO DE RONDÔNIA SEGUNDO FAIXA ETÁRIA</t>
  </si>
  <si>
    <t>VALE DO PARAISO</t>
  </si>
  <si>
    <t xml:space="preserve"> EVOLUÇÃO DA TAXA  ANUAL DE VÍTIMAS NÃO FATAIS NO ESTADO DE RONDÔNIA SEGUNDO FAIXA ETÁRIA</t>
  </si>
  <si>
    <t>10 A 12ANOS</t>
  </si>
  <si>
    <t xml:space="preserve"> PERCENTUAL ANUAL DE VÍTIMAS NÃO FATAIS NO ESTADO DE RONDÔNIA SEGUNDO FAIXA ETÁRIA</t>
  </si>
  <si>
    <t xml:space="preserve">  EVOLUÇÃO ANUAL DE CONDUTORES ENCOLVIDOS EM ACIDENTES DE TRÂNSITO COM VÍTIMAS NO ESTADO DE RONDÔNIA SEGUNDO HABILITAÇÃO</t>
  </si>
  <si>
    <t xml:space="preserve"> CONDUTORES ENVOLVIDOS EM ACIDENTES COM VÍTIMAS NO ESTADO DE RONDÔNIA SEGUNDO A FAIXA ETÁRIA</t>
  </si>
  <si>
    <t xml:space="preserve"> EVOLUÇÃO DA TAXA ANUAL DE CONDUTORES ENVOLVIDOS EM ACIDENTES COM VÍTIMAS NO ESTADO DE RONDÔNIA SEGUNDO A FAIXA ETÁRIA</t>
  </si>
  <si>
    <t xml:space="preserve"> VÍTIMAS NÃO FATAIS NO ESTADO DE RONDÔNIA SEGUNDO TIPO</t>
  </si>
  <si>
    <t xml:space="preserve"> PERCENTUAL  ANUAL DE CONDUTORES ENVOLVIDOS EM ACIDENTES COM VÍTIMAS NO ESTADO DE RONDÔNIA SEGUNDO A FAIXA ETÁRIA</t>
  </si>
  <si>
    <t xml:space="preserve"> EVOLUÇÃO DA TAXA  ANUAL DE VÍTIMAS NÃO FATAIS NO ESTADO DE RONDÔNIA SEGUNDO TIPO</t>
  </si>
  <si>
    <t>PERCENTUAL  ANUAL DE VÍTIMAS NÃO  FATAIS NO ESTADO DE RONDÔNIA SEGUNDO TIPO</t>
  </si>
  <si>
    <t xml:space="preserve"> CONDUTORES ENVOLVIDOS EM ACIDENTES COM VÍTIMAS NO ESTADO DE RONDÔNIA SEGUNDO SEXO</t>
  </si>
  <si>
    <t xml:space="preserve"> EVOLUÇÃO DA TAXA  ANUAL DE CONDUTORES ENVOLVIDOS EM ACIDENTES COM VÍTIMAS NO ESTADO DE RONDÔNIA SEGUNDO SEXO</t>
  </si>
  <si>
    <t>CAMPO NOVO</t>
  </si>
  <si>
    <t>Fonte: INTERPRINT - DETRAN - RO</t>
  </si>
  <si>
    <t>TOTAL GERAL PERCENTUAL</t>
  </si>
  <si>
    <t xml:space="preserve"> PERCENTUAL  ANUAL DE CONDUTORES ENVOLVIDOS EM ACIDENTES COM VÍTIMAS NO ESTADO DE RONDÔNIA SEGUNDO SEXO</t>
  </si>
  <si>
    <t>ITAPUÃ D'OESTE</t>
  </si>
  <si>
    <t>NOVA BRAZILÂNDIA D'OESTE</t>
  </si>
  <si>
    <t>OURO PRETO</t>
  </si>
  <si>
    <t>PIMENTEIRAS</t>
  </si>
  <si>
    <t>PRESIDENTE MEDICI</t>
  </si>
  <si>
    <t>SANTA LUZIA D'OESTE</t>
  </si>
  <si>
    <t>SÃO FRANCISCO</t>
  </si>
  <si>
    <t>SÃO MIGUEL</t>
  </si>
  <si>
    <t>TEXEIROPOLIS</t>
  </si>
  <si>
    <t>EVOLUÇÃO PERCENTUAL ANUAL</t>
  </si>
  <si>
    <t>EVOLUÇÃO GERAL PERCENTUAL</t>
  </si>
  <si>
    <t>2004 -- 2005</t>
  </si>
  <si>
    <t>2005 -- 2006</t>
  </si>
  <si>
    <t>2006 -- 2007</t>
  </si>
  <si>
    <t>2007 -- 2008</t>
  </si>
  <si>
    <t>2008 -- 2009</t>
  </si>
  <si>
    <t>2009 -- 2010</t>
  </si>
  <si>
    <t>2010 -- 2011</t>
  </si>
  <si>
    <t>2011 -- 2012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</si>
</sst>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º"/>
    <numFmt numFmtId="167" formatCode="0.0"/>
    <numFmt numFmtId="168" formatCode="0_);\(0\)"/>
  </numFmts>
  <fonts count="87">
    <font>
      <sz val="11"/>
      <color rgb="FF000000"/>
      <name val="Calibri"/>
    </font>
    <font>
      <u/>
      <sz val="14"/>
      <color rgb="FF0000FF"/>
      <name val="Britannic bold"/>
    </font>
    <font>
      <sz val="11"/>
      <name val="Calibri"/>
    </font>
    <font>
      <u/>
      <sz val="10"/>
      <color rgb="FFFFFFFF"/>
      <name val="Britannic bold"/>
    </font>
    <font>
      <sz val="11"/>
      <name val="Calibri"/>
    </font>
    <font>
      <b/>
      <sz val="16"/>
      <name val="Arial Narrow"/>
    </font>
    <font>
      <b/>
      <sz val="12"/>
      <name val="Times New Roman"/>
    </font>
    <font>
      <b/>
      <sz val="26"/>
      <color rgb="FFFFFF00"/>
      <name val="Times New Roman"/>
    </font>
    <font>
      <b/>
      <sz val="26"/>
      <color rgb="FFE33C0F"/>
      <name val="Britannic bold"/>
    </font>
    <font>
      <b/>
      <sz val="12"/>
      <color rgb="FF000000"/>
      <name val="Calibri"/>
    </font>
    <font>
      <u/>
      <sz val="10"/>
      <color rgb="FF0000FF"/>
      <name val="Britannic bold"/>
    </font>
    <font>
      <b/>
      <sz val="14"/>
      <color rgb="FF000000"/>
      <name val="Calibri"/>
    </font>
    <font>
      <b/>
      <sz val="11"/>
      <name val="Cambria"/>
    </font>
    <font>
      <sz val="11"/>
      <color rgb="FFFFFF00"/>
      <name val="Calibri"/>
    </font>
    <font>
      <b/>
      <sz val="20"/>
      <color rgb="FF000000"/>
      <name val="Calibri"/>
    </font>
    <font>
      <u/>
      <sz val="12"/>
      <color rgb="FF0000FF"/>
      <name val="Britannic bold"/>
    </font>
    <font>
      <b/>
      <sz val="12"/>
      <name val="Cambria"/>
    </font>
    <font>
      <b/>
      <sz val="12"/>
      <color rgb="FF000000"/>
      <name val="Times New Roman"/>
    </font>
    <font>
      <b/>
      <sz val="13"/>
      <name val="Calibri"/>
    </font>
    <font>
      <sz val="13"/>
      <name val="Calibri"/>
    </font>
    <font>
      <b/>
      <sz val="14"/>
      <name val="Calibri"/>
    </font>
    <font>
      <b/>
      <sz val="13"/>
      <name val="Cambria"/>
    </font>
    <font>
      <b/>
      <sz val="14"/>
      <color rgb="FFFFFFFF"/>
      <name val="Calibri"/>
    </font>
    <font>
      <u/>
      <sz val="10"/>
      <color rgb="FF0000FF"/>
      <name val="Britannic bold"/>
    </font>
    <font>
      <b/>
      <sz val="11"/>
      <color rgb="FF000000"/>
      <name val="Calibri"/>
    </font>
    <font>
      <sz val="11"/>
      <color rgb="FFFFFFFF"/>
      <name val="Calibri"/>
    </font>
    <font>
      <b/>
      <sz val="10"/>
      <color rgb="FF000000"/>
      <name val="Calibri"/>
    </font>
    <font>
      <sz val="10"/>
      <color rgb="FF000000"/>
      <name val="Calibri"/>
    </font>
    <font>
      <sz val="11"/>
      <color rgb="FF000000"/>
      <name val="Times New Roman"/>
    </font>
    <font>
      <b/>
      <sz val="10"/>
      <color rgb="FFFFFFFF"/>
      <name val="Calibri"/>
    </font>
    <font>
      <sz val="10"/>
      <color rgb="FFFFFFFF"/>
      <name val="Calibri"/>
    </font>
    <font>
      <u/>
      <sz val="10"/>
      <color rgb="FF0000FF"/>
      <name val="Britannic bold"/>
    </font>
    <font>
      <sz val="10"/>
      <name val="Calibri"/>
    </font>
    <font>
      <sz val="9"/>
      <color rgb="FF000000"/>
      <name val="Calibri"/>
    </font>
    <font>
      <b/>
      <sz val="14"/>
      <color rgb="FF000000"/>
      <name val="Arial"/>
    </font>
    <font>
      <b/>
      <sz val="11"/>
      <color rgb="FF000000"/>
      <name val="Times New Roman"/>
    </font>
    <font>
      <b/>
      <sz val="14"/>
      <color rgb="FFFFFFFF"/>
      <name val="Cambria"/>
    </font>
    <font>
      <b/>
      <sz val="11"/>
      <color rgb="FFFFFFFF"/>
      <name val="Cambria"/>
    </font>
    <font>
      <b/>
      <sz val="20"/>
      <name val="Calibri"/>
    </font>
    <font>
      <b/>
      <sz val="16"/>
      <color rgb="FFFFFFFF"/>
      <name val="Cambria"/>
    </font>
    <font>
      <b/>
      <sz val="16"/>
      <name val="Calibri"/>
    </font>
    <font>
      <sz val="11"/>
      <color rgb="FFFFFFFF"/>
      <name val="Britannic bold"/>
    </font>
    <font>
      <u/>
      <sz val="11"/>
      <color rgb="FFFFFFFF"/>
      <name val="Britannic bold"/>
    </font>
    <font>
      <u/>
      <sz val="11"/>
      <color rgb="FFFFFFFF"/>
      <name val="Britannic bold"/>
    </font>
    <font>
      <u/>
      <sz val="11"/>
      <color rgb="FFFFFFFF"/>
      <name val="Britannic bold"/>
    </font>
    <font>
      <sz val="9"/>
      <name val="Britannic bold"/>
    </font>
    <font>
      <u/>
      <sz val="10"/>
      <color rgb="FF0000FF"/>
      <name val="Britannic bold"/>
    </font>
    <font>
      <u/>
      <sz val="10"/>
      <color rgb="FF0000FF"/>
      <name val="Britannic bold"/>
    </font>
    <font>
      <u/>
      <sz val="10"/>
      <color rgb="FF0000FF"/>
      <name val="Britannic bold"/>
    </font>
    <font>
      <sz val="12"/>
      <color rgb="FF000000"/>
      <name val="Calibri"/>
    </font>
    <font>
      <sz val="12"/>
      <color rgb="FF000000"/>
      <name val="Times New Roman"/>
    </font>
    <font>
      <sz val="9"/>
      <color rgb="FF000000"/>
      <name val="Times New Roman"/>
    </font>
    <font>
      <sz val="10"/>
      <color rgb="FF000000"/>
      <name val="Times New Roman"/>
    </font>
    <font>
      <b/>
      <sz val="12"/>
      <color rgb="FFFFFFFF"/>
      <name val="Calibri"/>
    </font>
    <font>
      <sz val="8"/>
      <color rgb="FF000000"/>
      <name val="Times New Roman"/>
    </font>
    <font>
      <b/>
      <sz val="12"/>
      <color rgb="FFFFFFFF"/>
      <name val="Cambria"/>
    </font>
    <font>
      <b/>
      <sz val="15"/>
      <color rgb="FFFFFFFF"/>
      <name val="Calibri"/>
    </font>
    <font>
      <b/>
      <sz val="16"/>
      <color rgb="FFFFFFFF"/>
      <name val="Calibri"/>
    </font>
    <font>
      <b/>
      <sz val="12"/>
      <color rgb="FF000000"/>
      <name val="Cambria"/>
    </font>
    <font>
      <sz val="11"/>
      <color rgb="FF000000"/>
      <name val="Cambria"/>
    </font>
    <font>
      <b/>
      <sz val="14"/>
      <color rgb="FF000000"/>
      <name val="Times New Roman"/>
    </font>
    <font>
      <b/>
      <sz val="14"/>
      <color rgb="FF000000"/>
      <name val="Cambria"/>
    </font>
    <font>
      <b/>
      <sz val="22"/>
      <color rgb="FF000000"/>
      <name val="Calibri"/>
    </font>
    <font>
      <b/>
      <sz val="16"/>
      <color rgb="FF000000"/>
      <name val="Calibri"/>
    </font>
    <font>
      <b/>
      <sz val="10"/>
      <color rgb="FF000000"/>
      <name val="Arial"/>
    </font>
    <font>
      <b/>
      <sz val="11"/>
      <color rgb="FF000000"/>
      <name val="Arial"/>
    </font>
    <font>
      <b/>
      <sz val="20"/>
      <color rgb="FFFFFF00"/>
      <name val="Times New Roman"/>
    </font>
    <font>
      <b/>
      <sz val="9"/>
      <color rgb="FF000000"/>
      <name val="Calibri"/>
    </font>
    <font>
      <b/>
      <sz val="11"/>
      <name val="Calibri"/>
    </font>
    <font>
      <b/>
      <sz val="10"/>
      <color rgb="FF000000"/>
      <name val="Times New Roman"/>
    </font>
    <font>
      <b/>
      <sz val="13"/>
      <name val="Arial"/>
    </font>
    <font>
      <b/>
      <u/>
      <sz val="11"/>
      <color rgb="FF0000FF"/>
      <name val="Calibri"/>
    </font>
    <font>
      <sz val="10"/>
      <name val="Arial"/>
    </font>
    <font>
      <b/>
      <sz val="10"/>
      <name val="Arial"/>
    </font>
    <font>
      <b/>
      <sz val="14"/>
      <name val="Arial"/>
    </font>
    <font>
      <sz val="12"/>
      <name val="Arial"/>
    </font>
    <font>
      <b/>
      <sz val="12"/>
      <name val="Arial"/>
    </font>
    <font>
      <sz val="11"/>
      <name val="Times New Roman"/>
    </font>
    <font>
      <sz val="10"/>
      <color rgb="FF000000"/>
      <name val="Arial"/>
    </font>
    <font>
      <sz val="12"/>
      <color rgb="FF000000"/>
      <name val="Cambria"/>
    </font>
    <font>
      <b/>
      <u/>
      <sz val="11"/>
      <color rgb="FF0000FF"/>
      <name val="Calibri"/>
    </font>
    <font>
      <sz val="8"/>
      <color rgb="FF000000"/>
      <name val="Calibri"/>
    </font>
    <font>
      <b/>
      <sz val="20"/>
      <color rgb="FF000000"/>
      <name val="Cambria"/>
    </font>
    <font>
      <b/>
      <sz val="13"/>
      <color rgb="FF000000"/>
      <name val="Cambria"/>
    </font>
    <font>
      <sz val="8"/>
      <color rgb="FF000000"/>
      <name val="Arial"/>
    </font>
    <font>
      <b/>
      <sz val="12"/>
      <color rgb="FFFFFF00"/>
      <name val="Calibri"/>
    </font>
    <font>
      <b/>
      <sz val="11"/>
      <color rgb="FFFFFFFF"/>
      <name val="Calibri"/>
    </font>
  </fonts>
  <fills count="14">
    <fill>
      <patternFill patternType="none"/>
    </fill>
    <fill>
      <patternFill patternType="gray125"/>
    </fill>
    <fill>
      <patternFill patternType="solid">
        <fgColor rgb="FFDBE5F1"/>
        <bgColor rgb="FFDBE5F1"/>
      </patternFill>
    </fill>
    <fill>
      <patternFill patternType="solid">
        <fgColor rgb="FF002060"/>
        <bgColor rgb="FF002060"/>
      </patternFill>
    </fill>
    <fill>
      <patternFill patternType="solid">
        <fgColor rgb="FFEAF1DD"/>
        <bgColor rgb="FFEAF1DD"/>
      </patternFill>
    </fill>
    <fill>
      <patternFill patternType="solid">
        <fgColor rgb="FF000000"/>
        <bgColor rgb="FF000000"/>
      </patternFill>
    </fill>
    <fill>
      <patternFill patternType="solid">
        <fgColor rgb="FFA5A5A5"/>
        <bgColor rgb="FFA5A5A5"/>
      </patternFill>
    </fill>
    <fill>
      <patternFill patternType="solid">
        <fgColor rgb="FF8DB3E2"/>
        <bgColor rgb="FF8DB3E2"/>
      </patternFill>
    </fill>
    <fill>
      <patternFill patternType="solid">
        <fgColor rgb="FFFFFFFF"/>
        <bgColor rgb="FFFFFFFF"/>
      </patternFill>
    </fill>
    <fill>
      <patternFill patternType="solid">
        <fgColor rgb="FFD6E3BC"/>
        <bgColor rgb="FFD6E3BC"/>
      </patternFill>
    </fill>
    <fill>
      <patternFill patternType="solid">
        <fgColor rgb="FFD8D8D8"/>
        <bgColor rgb="FFD8D8D8"/>
      </patternFill>
    </fill>
    <fill>
      <patternFill patternType="solid">
        <fgColor rgb="FFF2F2F2"/>
        <bgColor rgb="FFF2F2F2"/>
      </patternFill>
    </fill>
    <fill>
      <patternFill patternType="solid">
        <fgColor rgb="FFB6DDE8"/>
        <bgColor rgb="FFB6DDE8"/>
      </patternFill>
    </fill>
    <fill>
      <patternFill patternType="solid">
        <fgColor rgb="FFF2DBDB"/>
        <bgColor rgb="FFF2DBDB"/>
      </patternFill>
    </fill>
  </fills>
  <borders count="142">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medium">
        <color rgb="FF000000"/>
      </left>
      <right style="medium">
        <color rgb="FF000000"/>
      </right>
      <top style="medium">
        <color rgb="FF000000"/>
      </top>
      <bottom/>
      <diagonal/>
    </border>
    <border>
      <left/>
      <right style="medium">
        <color rgb="FF000000"/>
      </right>
      <top style="thick">
        <color rgb="FF000000"/>
      </top>
      <bottom/>
      <diagonal/>
    </border>
    <border>
      <left style="medium">
        <color rgb="FF000000"/>
      </left>
      <right style="medium">
        <color rgb="FF000000"/>
      </right>
      <top style="thick">
        <color rgb="FF000000"/>
      </top>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thick">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ck">
        <color rgb="FF000000"/>
      </right>
      <top style="thin">
        <color rgb="FF000000"/>
      </top>
      <bottom style="medium">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medium">
        <color rgb="FF000000"/>
      </right>
      <top style="medium">
        <color rgb="FF000000"/>
      </top>
      <bottom style="thick">
        <color rgb="FF000000"/>
      </bottom>
      <diagonal/>
    </border>
    <border>
      <left style="thick">
        <color rgb="FF000000"/>
      </left>
      <right style="medium">
        <color rgb="FF000000"/>
      </right>
      <top style="thick">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bottom style="thick">
        <color rgb="FF000000"/>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right style="thick">
        <color rgb="FF000000"/>
      </right>
      <top style="thick">
        <color rgb="FF000000"/>
      </top>
      <bottom style="medium">
        <color rgb="FF000000"/>
      </bottom>
      <diagonal/>
    </border>
    <border>
      <left style="medium">
        <color rgb="FF000000"/>
      </left>
      <right style="medium">
        <color rgb="FF000000"/>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medium">
        <color rgb="FF000000"/>
      </left>
      <right style="thick">
        <color rgb="FF000000"/>
      </right>
      <top style="thin">
        <color rgb="FF000000"/>
      </top>
      <bottom style="thin">
        <color rgb="FF000000"/>
      </bottom>
      <diagonal/>
    </border>
    <border>
      <left/>
      <right style="medium">
        <color rgb="FF000000"/>
      </right>
      <top/>
      <bottom style="thick">
        <color rgb="FF000000"/>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thin">
        <color rgb="FF000000"/>
      </bottom>
      <diagonal/>
    </border>
    <border>
      <left style="thick">
        <color rgb="FF000000"/>
      </left>
      <right style="medium">
        <color rgb="FF000000"/>
      </right>
      <top style="thin">
        <color rgb="FF000000"/>
      </top>
      <bottom style="thin">
        <color rgb="FF000000"/>
      </bottom>
      <diagonal/>
    </border>
    <border>
      <left style="thick">
        <color rgb="FF000000"/>
      </left>
      <right style="medium">
        <color rgb="FF000000"/>
      </right>
      <top style="thin">
        <color rgb="FF000000"/>
      </top>
      <bottom style="medium">
        <color rgb="FF000000"/>
      </bottom>
      <diagonal/>
    </border>
    <border>
      <left/>
      <right/>
      <top style="thick">
        <color rgb="FF000000"/>
      </top>
      <bottom style="thick">
        <color rgb="FF000000"/>
      </bottom>
      <diagonal/>
    </border>
    <border>
      <left style="thick">
        <color rgb="FF000000"/>
      </left>
      <right style="medium">
        <color rgb="FF000000"/>
      </right>
      <top style="medium">
        <color rgb="FF000000"/>
      </top>
      <bottom style="thin">
        <color rgb="FF000000"/>
      </bottom>
      <diagonal/>
    </border>
    <border>
      <left style="medium">
        <color rgb="FF000000"/>
      </left>
      <right/>
      <top style="thick">
        <color rgb="FF000000"/>
      </top>
      <bottom/>
      <diagonal/>
    </border>
    <border>
      <left style="thick">
        <color rgb="FF000000"/>
      </left>
      <right/>
      <top/>
      <bottom style="medium">
        <color rgb="FF000000"/>
      </bottom>
      <diagonal/>
    </border>
    <border>
      <left/>
      <right style="medium">
        <color rgb="FF000000"/>
      </right>
      <top/>
      <bottom style="medium">
        <color rgb="FF000000"/>
      </bottom>
      <diagonal/>
    </border>
    <border>
      <left style="thick">
        <color rgb="FF000000"/>
      </left>
      <right style="medium">
        <color rgb="FF000000"/>
      </right>
      <top style="thin">
        <color rgb="FF000000"/>
      </top>
      <bottom/>
      <diagonal/>
    </border>
    <border>
      <left/>
      <right/>
      <top/>
      <bottom style="medium">
        <color rgb="FF000000"/>
      </bottom>
      <diagonal/>
    </border>
    <border>
      <left style="medium">
        <color rgb="FF000000"/>
      </left>
      <right/>
      <top/>
      <bottom style="medium">
        <color rgb="FF000000"/>
      </bottom>
      <diagonal/>
    </border>
    <border>
      <left style="thick">
        <color rgb="FF000000"/>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thick">
        <color rgb="FF000000"/>
      </left>
      <right style="thick">
        <color rgb="FF000000"/>
      </right>
      <top style="thick">
        <color rgb="FF000000"/>
      </top>
      <bottom/>
      <diagonal/>
    </border>
    <border>
      <left style="thick">
        <color rgb="FF000000"/>
      </left>
      <right/>
      <top style="thin">
        <color rgb="FF000000"/>
      </top>
      <bottom style="thin">
        <color rgb="FF000000"/>
      </bottom>
      <diagonal/>
    </border>
    <border>
      <left style="thick">
        <color rgb="FF000000"/>
      </left>
      <right style="thick">
        <color rgb="FF000000"/>
      </right>
      <top/>
      <bottom style="medium">
        <color rgb="FF000000"/>
      </bottom>
      <diagonal/>
    </border>
    <border>
      <left style="thick">
        <color rgb="FF000000"/>
      </left>
      <right style="medium">
        <color rgb="FF000000"/>
      </right>
      <top/>
      <bottom/>
      <diagonal/>
    </border>
    <border>
      <left style="thick">
        <color rgb="FF000000"/>
      </left>
      <right/>
      <top style="thin">
        <color rgb="FF000000"/>
      </top>
      <bottom style="medium">
        <color rgb="FF000000"/>
      </bottom>
      <diagonal/>
    </border>
    <border>
      <left style="thick">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style="thick">
        <color rgb="FF000000"/>
      </left>
      <right style="medium">
        <color rgb="FF000000"/>
      </right>
      <top style="thick">
        <color rgb="FF000000"/>
      </top>
      <bottom style="thin">
        <color rgb="FF000000"/>
      </bottom>
      <diagonal/>
    </border>
    <border>
      <left style="medium">
        <color rgb="FF000000"/>
      </left>
      <right/>
      <top style="medium">
        <color rgb="FF000000"/>
      </top>
      <bottom style="thick">
        <color rgb="FF000000"/>
      </bottom>
      <diagonal/>
    </border>
    <border>
      <left style="thick">
        <color rgb="FF000000"/>
      </left>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medium">
        <color rgb="FF000000"/>
      </left>
      <right/>
      <top style="thick">
        <color rgb="FF000000"/>
      </top>
      <bottom style="thin">
        <color rgb="FF000000"/>
      </bottom>
      <diagonal/>
    </border>
    <border>
      <left style="medium">
        <color rgb="FF000000"/>
      </left>
      <right style="thick">
        <color rgb="FF000000"/>
      </right>
      <top/>
      <bottom style="thick">
        <color rgb="FF000000"/>
      </bottom>
      <diagonal/>
    </border>
    <border>
      <left style="thick">
        <color rgb="FF000000"/>
      </left>
      <right style="medium">
        <color rgb="FF000000"/>
      </right>
      <top style="medium">
        <color rgb="FF000000"/>
      </top>
      <bottom/>
      <diagonal/>
    </border>
    <border>
      <left style="medium">
        <color rgb="FF000000"/>
      </left>
      <right style="thick">
        <color rgb="FF000000"/>
      </right>
      <top style="medium">
        <color rgb="FF000000"/>
      </top>
      <bottom style="thin">
        <color rgb="FF000000"/>
      </bottom>
      <diagonal/>
    </border>
    <border>
      <left style="medium">
        <color rgb="FF000000"/>
      </left>
      <right style="thick">
        <color rgb="FF000000"/>
      </right>
      <top style="thin">
        <color rgb="FF000000"/>
      </top>
      <bottom style="medium">
        <color rgb="FF000000"/>
      </bottom>
      <diagonal/>
    </border>
    <border>
      <left style="thick">
        <color rgb="FF000000"/>
      </left>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right/>
      <top style="medium">
        <color rgb="FF000000"/>
      </top>
      <bottom/>
      <diagonal/>
    </border>
    <border>
      <left style="medium">
        <color rgb="FF000000"/>
      </left>
      <right style="medium">
        <color rgb="FF000000"/>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medium">
        <color rgb="FF000000"/>
      </left>
      <right style="medium">
        <color rgb="FF000000"/>
      </right>
      <top style="thick">
        <color rgb="FF000000"/>
      </top>
      <bottom style="thin">
        <color rgb="FF000000"/>
      </bottom>
      <diagonal/>
    </border>
    <border>
      <left style="thick">
        <color rgb="FF000000"/>
      </left>
      <right/>
      <top style="medium">
        <color rgb="FF000000"/>
      </top>
      <bottom style="thin">
        <color rgb="FF000000"/>
      </bottom>
      <diagonal/>
    </border>
    <border>
      <left style="thick">
        <color rgb="FF000000"/>
      </left>
      <right/>
      <top style="thin">
        <color rgb="FF000000"/>
      </top>
      <bottom/>
      <diagonal/>
    </border>
    <border>
      <left/>
      <right style="medium">
        <color rgb="FF000000"/>
      </right>
      <top style="thin">
        <color rgb="FF000000"/>
      </top>
      <bottom/>
      <diagonal/>
    </border>
    <border>
      <left style="thick">
        <color rgb="FF000000"/>
      </left>
      <right/>
      <top style="thin">
        <color rgb="FF000000"/>
      </top>
      <bottom style="thick">
        <color rgb="FF000000"/>
      </bottom>
      <diagonal/>
    </border>
    <border>
      <left/>
      <right style="medium">
        <color rgb="FF000000"/>
      </right>
      <top style="thin">
        <color rgb="FF000000"/>
      </top>
      <bottom style="thick">
        <color rgb="FF000000"/>
      </bottom>
      <diagonal/>
    </border>
    <border>
      <left/>
      <right/>
      <top style="thin">
        <color rgb="FF000000"/>
      </top>
      <bottom/>
      <diagonal/>
    </border>
    <border>
      <left/>
      <right style="thick">
        <color rgb="FF000000"/>
      </right>
      <top style="thin">
        <color rgb="FF000000"/>
      </top>
      <bottom/>
      <diagonal/>
    </border>
    <border>
      <left style="medium">
        <color rgb="FF000000"/>
      </left>
      <right style="medium">
        <color rgb="FF000000"/>
      </right>
      <top style="thin">
        <color rgb="FF000000"/>
      </top>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n">
        <color rgb="FF000000"/>
      </bottom>
      <diagonal/>
    </border>
    <border>
      <left/>
      <right/>
      <top style="thick">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diagonal/>
    </border>
    <border>
      <left style="thin">
        <color rgb="FF000000"/>
      </left>
      <right style="medium">
        <color rgb="FF000000"/>
      </right>
      <top/>
      <bottom/>
      <diagonal/>
    </border>
    <border>
      <left style="thin">
        <color rgb="FF000000"/>
      </left>
      <right style="thick">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medium">
        <color rgb="FF000000"/>
      </left>
      <right style="medium">
        <color rgb="FF000000"/>
      </right>
      <top/>
      <bottom/>
      <diagonal/>
    </border>
    <border>
      <left/>
      <right style="thick">
        <color rgb="FF000000"/>
      </right>
      <top style="medium">
        <color rgb="FF000000"/>
      </top>
      <bottom style="thick">
        <color rgb="FF000000"/>
      </bottom>
      <diagonal/>
    </border>
    <border>
      <left style="thin">
        <color rgb="FF000000"/>
      </left>
      <right style="thick">
        <color rgb="FF000000"/>
      </right>
      <top/>
      <bottom style="thick">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000000"/>
      </left>
      <right style="thin">
        <color rgb="FF000000"/>
      </right>
      <top style="thick">
        <color rgb="FF000000"/>
      </top>
      <bottom style="medium">
        <color rgb="FF000000"/>
      </bottom>
      <diagonal/>
    </border>
    <border>
      <left style="thin">
        <color rgb="FF000000"/>
      </left>
      <right style="thin">
        <color rgb="FF000000"/>
      </right>
      <top style="thick">
        <color rgb="FF000000"/>
      </top>
      <bottom style="medium">
        <color rgb="FF000000"/>
      </bottom>
      <diagonal/>
    </border>
    <border>
      <left style="thin">
        <color rgb="FF000000"/>
      </left>
      <right/>
      <top style="thick">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medium">
        <color rgb="FF000000"/>
      </right>
      <top/>
      <bottom style="thick">
        <color rgb="FF000000"/>
      </bottom>
      <diagonal/>
    </border>
    <border>
      <left style="medium">
        <color rgb="FF000000"/>
      </left>
      <right style="thick">
        <color rgb="FF000000"/>
      </right>
      <top/>
      <bottom style="thin">
        <color rgb="FF000000"/>
      </bottom>
      <diagonal/>
    </border>
    <border>
      <left style="thick">
        <color rgb="FF000000"/>
      </left>
      <right style="medium">
        <color rgb="FF000000"/>
      </right>
      <top style="medium">
        <color rgb="FF000000"/>
      </top>
      <bottom style="thick">
        <color rgb="FF000000"/>
      </bottom>
      <diagonal/>
    </border>
    <border>
      <left/>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thick">
        <color rgb="FF000000"/>
      </left>
      <right style="thick">
        <color rgb="FF000000"/>
      </right>
      <top style="thin">
        <color rgb="FF000000"/>
      </top>
      <bottom style="medium">
        <color rgb="FF000000"/>
      </bottom>
      <diagonal/>
    </border>
  </borders>
  <cellStyleXfs count="1">
    <xf numFmtId="0" fontId="0" fillId="0" borderId="0"/>
  </cellStyleXfs>
  <cellXfs count="1025">
    <xf numFmtId="0" fontId="0" fillId="0" borderId="0" xfId="0" applyFont="1" applyAlignment="1"/>
    <xf numFmtId="0" fontId="0" fillId="2" borderId="0" xfId="0" applyFont="1" applyFill="1" applyBorder="1"/>
    <xf numFmtId="0" fontId="4" fillId="3" borderId="0" xfId="0" applyFont="1" applyFill="1" applyBorder="1"/>
    <xf numFmtId="0" fontId="0" fillId="0" borderId="0" xfId="0" applyFont="1"/>
    <xf numFmtId="0" fontId="5" fillId="3" borderId="0" xfId="0" applyFont="1" applyFill="1" applyBorder="1" applyAlignment="1">
      <alignment vertical="top" wrapText="1"/>
    </xf>
    <xf numFmtId="0" fontId="9" fillId="0" borderId="0" xfId="0" applyFont="1" applyAlignment="1">
      <alignment horizontal="left" wrapText="1"/>
    </xf>
    <xf numFmtId="0" fontId="10" fillId="0" borderId="0" xfId="0" applyFont="1" applyAlignment="1">
      <alignment horizontal="center" vertical="top"/>
    </xf>
    <xf numFmtId="0" fontId="6" fillId="0" borderId="0" xfId="0" applyFont="1"/>
    <xf numFmtId="0" fontId="13" fillId="0" borderId="0" xfId="0" applyFont="1"/>
    <xf numFmtId="0" fontId="0" fillId="0" borderId="0" xfId="0" applyFont="1" applyAlignment="1">
      <alignment horizontal="center"/>
    </xf>
    <xf numFmtId="0" fontId="0" fillId="0" borderId="0" xfId="0" applyFont="1"/>
    <xf numFmtId="0" fontId="16" fillId="4" borderId="1" xfId="0" applyFont="1" applyFill="1" applyBorder="1" applyAlignment="1">
      <alignment vertical="top" wrapText="1"/>
    </xf>
    <xf numFmtId="0" fontId="16" fillId="4" borderId="2" xfId="0" applyFont="1" applyFill="1" applyBorder="1" applyAlignment="1">
      <alignment vertical="top" wrapText="1"/>
    </xf>
    <xf numFmtId="0" fontId="16" fillId="4" borderId="3" xfId="0" applyFont="1" applyFill="1" applyBorder="1" applyAlignment="1">
      <alignment vertical="top" wrapText="1"/>
    </xf>
    <xf numFmtId="0" fontId="17" fillId="0" borderId="0" xfId="0" applyFont="1" applyAlignment="1">
      <alignment horizontal="center" vertical="top" wrapText="1"/>
    </xf>
    <xf numFmtId="0" fontId="17" fillId="6" borderId="0" xfId="0" applyFont="1" applyFill="1" applyBorder="1" applyAlignment="1">
      <alignment horizontal="center"/>
    </xf>
    <xf numFmtId="0" fontId="0" fillId="6" borderId="0" xfId="0" applyFont="1" applyFill="1" applyBorder="1"/>
    <xf numFmtId="0" fontId="23" fillId="0" borderId="5" xfId="0" applyFont="1" applyBorder="1" applyAlignment="1">
      <alignment horizontal="center" vertical="top"/>
    </xf>
    <xf numFmtId="0" fontId="24" fillId="7" borderId="1" xfId="0" applyFont="1" applyFill="1" applyBorder="1" applyAlignment="1">
      <alignment horizontal="center" vertical="center" wrapText="1"/>
    </xf>
    <xf numFmtId="0" fontId="24" fillId="7" borderId="9" xfId="0" applyFont="1" applyFill="1" applyBorder="1" applyAlignment="1">
      <alignment horizontal="center" vertical="center" wrapText="1"/>
    </xf>
    <xf numFmtId="0" fontId="24" fillId="7" borderId="10"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17" fillId="6" borderId="0" xfId="0" applyFont="1" applyFill="1" applyBorder="1" applyAlignment="1">
      <alignment horizontal="center" vertical="top" wrapText="1"/>
    </xf>
    <xf numFmtId="0" fontId="25" fillId="8" borderId="0" xfId="0" applyFont="1" applyFill="1" applyBorder="1"/>
    <xf numFmtId="0" fontId="4" fillId="0" borderId="0" xfId="0" applyFont="1"/>
    <xf numFmtId="0" fontId="26" fillId="0" borderId="12" xfId="0" applyFont="1" applyBorder="1" applyAlignment="1">
      <alignment vertical="center" wrapText="1"/>
    </xf>
    <xf numFmtId="3" fontId="27" fillId="0" borderId="13" xfId="0" applyNumberFormat="1" applyFont="1" applyBorder="1" applyAlignment="1">
      <alignment horizontal="right" vertical="center" wrapText="1"/>
    </xf>
    <xf numFmtId="3" fontId="27" fillId="0" borderId="14" xfId="0" applyNumberFormat="1" applyFont="1" applyBorder="1" applyAlignment="1">
      <alignment horizontal="right" vertical="center" wrapText="1"/>
    </xf>
    <xf numFmtId="3" fontId="27" fillId="0" borderId="15" xfId="0" applyNumberFormat="1" applyFont="1" applyBorder="1" applyAlignment="1">
      <alignment horizontal="right" vertical="center" wrapText="1"/>
    </xf>
    <xf numFmtId="3" fontId="28" fillId="6" borderId="0" xfId="0" applyNumberFormat="1" applyFont="1" applyFill="1" applyBorder="1" applyAlignment="1">
      <alignment horizontal="center" vertical="top" wrapText="1"/>
    </xf>
    <xf numFmtId="3" fontId="0" fillId="0" borderId="0" xfId="0" applyNumberFormat="1" applyFont="1"/>
    <xf numFmtId="0" fontId="29" fillId="8" borderId="0" xfId="0" applyFont="1" applyFill="1" applyBorder="1" applyAlignment="1">
      <alignment vertical="center" wrapText="1"/>
    </xf>
    <xf numFmtId="3" fontId="30" fillId="8" borderId="0" xfId="0" applyNumberFormat="1" applyFont="1" applyFill="1" applyBorder="1" applyAlignment="1">
      <alignment horizontal="center" vertical="center" wrapText="1"/>
    </xf>
    <xf numFmtId="3" fontId="4" fillId="0" borderId="0" xfId="0" applyNumberFormat="1" applyFont="1"/>
    <xf numFmtId="0" fontId="31" fillId="0" borderId="5" xfId="0" applyFont="1" applyBorder="1" applyAlignment="1">
      <alignment horizontal="center" vertical="center"/>
    </xf>
    <xf numFmtId="0" fontId="26" fillId="9" borderId="16" xfId="0" applyFont="1" applyFill="1" applyBorder="1" applyAlignment="1">
      <alignment vertical="center" wrapText="1"/>
    </xf>
    <xf numFmtId="3" fontId="27" fillId="9" borderId="17" xfId="0" applyNumberFormat="1" applyFont="1" applyFill="1" applyBorder="1" applyAlignment="1">
      <alignment horizontal="right" vertical="center" wrapText="1"/>
    </xf>
    <xf numFmtId="3" fontId="27" fillId="9" borderId="18" xfId="0" applyNumberFormat="1" applyFont="1" applyFill="1" applyBorder="1" applyAlignment="1">
      <alignment horizontal="right" vertical="center" wrapText="1"/>
    </xf>
    <xf numFmtId="3" fontId="27" fillId="9" borderId="19" xfId="0" applyNumberFormat="1" applyFont="1" applyFill="1" applyBorder="1" applyAlignment="1">
      <alignment horizontal="right" vertical="center" wrapText="1"/>
    </xf>
    <xf numFmtId="3" fontId="27" fillId="0" borderId="0" xfId="0" applyNumberFormat="1" applyFont="1" applyAlignment="1">
      <alignment horizontal="center" vertical="center"/>
    </xf>
    <xf numFmtId="3" fontId="32" fillId="0" borderId="0" xfId="0" applyNumberFormat="1" applyFont="1" applyAlignment="1">
      <alignment horizontal="center" vertical="center"/>
    </xf>
    <xf numFmtId="0" fontId="0" fillId="0" borderId="5" xfId="0" applyFont="1" applyBorder="1"/>
    <xf numFmtId="0" fontId="26" fillId="0" borderId="16" xfId="0" applyFont="1" applyBorder="1" applyAlignment="1">
      <alignment vertical="center" wrapText="1"/>
    </xf>
    <xf numFmtId="3" fontId="27" fillId="0" borderId="17" xfId="0" applyNumberFormat="1" applyFont="1" applyBorder="1" applyAlignment="1">
      <alignment horizontal="right" vertical="center" wrapText="1"/>
    </xf>
    <xf numFmtId="3" fontId="27" fillId="0" borderId="18" xfId="0" applyNumberFormat="1" applyFont="1" applyBorder="1" applyAlignment="1">
      <alignment horizontal="right" vertical="center" wrapText="1"/>
    </xf>
    <xf numFmtId="3" fontId="27" fillId="0" borderId="19" xfId="0" applyNumberFormat="1" applyFont="1" applyBorder="1" applyAlignment="1">
      <alignment horizontal="right" vertical="center" wrapText="1"/>
    </xf>
    <xf numFmtId="0" fontId="25" fillId="0" borderId="0" xfId="0" applyFont="1"/>
    <xf numFmtId="3" fontId="25" fillId="0" borderId="0" xfId="0" applyNumberFormat="1" applyFont="1"/>
    <xf numFmtId="0" fontId="26" fillId="9" borderId="20" xfId="0" applyFont="1" applyFill="1" applyBorder="1" applyAlignment="1">
      <alignment vertical="center" wrapText="1"/>
    </xf>
    <xf numFmtId="3" fontId="27" fillId="9" borderId="21" xfId="0" applyNumberFormat="1" applyFont="1" applyFill="1" applyBorder="1" applyAlignment="1">
      <alignment horizontal="right" vertical="center" wrapText="1"/>
    </xf>
    <xf numFmtId="3" fontId="27" fillId="9" borderId="22" xfId="0" applyNumberFormat="1" applyFont="1" applyFill="1" applyBorder="1" applyAlignment="1">
      <alignment horizontal="right" vertical="center" wrapText="1"/>
    </xf>
    <xf numFmtId="3" fontId="27" fillId="9" borderId="23" xfId="0" applyNumberFormat="1" applyFont="1" applyFill="1" applyBorder="1" applyAlignment="1">
      <alignment horizontal="right" vertical="center" wrapText="1"/>
    </xf>
    <xf numFmtId="0" fontId="24" fillId="10" borderId="24" xfId="0" applyFont="1" applyFill="1" applyBorder="1" applyAlignment="1">
      <alignment vertical="center" wrapText="1"/>
    </xf>
    <xf numFmtId="3" fontId="24" fillId="10" borderId="25" xfId="0" applyNumberFormat="1" applyFont="1" applyFill="1" applyBorder="1" applyAlignment="1">
      <alignment horizontal="right" vertical="center" wrapText="1"/>
    </xf>
    <xf numFmtId="3" fontId="24" fillId="10" borderId="26" xfId="0" applyNumberFormat="1" applyFont="1" applyFill="1" applyBorder="1" applyAlignment="1">
      <alignment horizontal="right" vertical="center" wrapText="1"/>
    </xf>
    <xf numFmtId="3" fontId="24" fillId="10" borderId="8" xfId="0" applyNumberFormat="1" applyFont="1" applyFill="1" applyBorder="1" applyAlignment="1">
      <alignment horizontal="right" vertical="center" wrapText="1"/>
    </xf>
    <xf numFmtId="0" fontId="33" fillId="0" borderId="0" xfId="0" applyFont="1"/>
    <xf numFmtId="0" fontId="33" fillId="0" borderId="0" xfId="0" applyFont="1" applyAlignment="1">
      <alignment vertical="top"/>
    </xf>
    <xf numFmtId="0" fontId="34" fillId="5" borderId="0" xfId="0" applyFont="1" applyFill="1" applyBorder="1" applyAlignment="1">
      <alignment vertical="center" shrinkToFit="1"/>
    </xf>
    <xf numFmtId="0" fontId="24" fillId="7" borderId="27" xfId="0" applyFont="1" applyFill="1" applyBorder="1" applyAlignment="1">
      <alignment horizontal="center" vertical="center" wrapText="1"/>
    </xf>
    <xf numFmtId="10" fontId="27" fillId="0" borderId="13" xfId="0" applyNumberFormat="1" applyFont="1" applyBorder="1" applyAlignment="1">
      <alignment horizontal="right" vertical="center" wrapText="1"/>
    </xf>
    <xf numFmtId="10" fontId="27" fillId="0" borderId="14" xfId="0" applyNumberFormat="1" applyFont="1" applyBorder="1" applyAlignment="1">
      <alignment horizontal="right" vertical="center" wrapText="1"/>
    </xf>
    <xf numFmtId="10" fontId="27" fillId="0" borderId="28" xfId="0" applyNumberFormat="1" applyFont="1" applyBorder="1" applyAlignment="1">
      <alignment horizontal="right" vertical="center" wrapText="1"/>
    </xf>
    <xf numFmtId="10" fontId="27" fillId="0" borderId="15" xfId="0" applyNumberFormat="1" applyFont="1" applyBorder="1" applyAlignment="1">
      <alignment horizontal="right" vertical="center" wrapText="1"/>
    </xf>
    <xf numFmtId="10" fontId="27" fillId="9" borderId="17" xfId="0" applyNumberFormat="1" applyFont="1" applyFill="1" applyBorder="1" applyAlignment="1">
      <alignment horizontal="right" vertical="center" wrapText="1"/>
    </xf>
    <xf numFmtId="10" fontId="27" fillId="9" borderId="18" xfId="0" applyNumberFormat="1" applyFont="1" applyFill="1" applyBorder="1" applyAlignment="1">
      <alignment horizontal="right" vertical="center" wrapText="1"/>
    </xf>
    <xf numFmtId="10" fontId="27" fillId="9" borderId="29" xfId="0" applyNumberFormat="1" applyFont="1" applyFill="1" applyBorder="1" applyAlignment="1">
      <alignment horizontal="right" vertical="center" wrapText="1"/>
    </xf>
    <xf numFmtId="10" fontId="27" fillId="9" borderId="19" xfId="0" applyNumberFormat="1" applyFont="1" applyFill="1" applyBorder="1" applyAlignment="1">
      <alignment horizontal="right" vertical="center" wrapText="1"/>
    </xf>
    <xf numFmtId="10" fontId="27" fillId="0" borderId="17" xfId="0" applyNumberFormat="1" applyFont="1" applyBorder="1" applyAlignment="1">
      <alignment horizontal="right" vertical="center" wrapText="1"/>
    </xf>
    <xf numFmtId="10" fontId="27" fillId="0" borderId="18" xfId="0" applyNumberFormat="1" applyFont="1" applyBorder="1" applyAlignment="1">
      <alignment horizontal="right" vertical="center" wrapText="1"/>
    </xf>
    <xf numFmtId="10" fontId="27" fillId="0" borderId="29" xfId="0" applyNumberFormat="1" applyFont="1" applyBorder="1" applyAlignment="1">
      <alignment horizontal="right" vertical="center" wrapText="1"/>
    </xf>
    <xf numFmtId="10" fontId="27" fillId="0" borderId="19" xfId="0" applyNumberFormat="1" applyFont="1" applyBorder="1" applyAlignment="1">
      <alignment horizontal="right" vertical="center" wrapText="1"/>
    </xf>
    <xf numFmtId="10" fontId="27" fillId="9" borderId="21" xfId="0" applyNumberFormat="1" applyFont="1" applyFill="1" applyBorder="1" applyAlignment="1">
      <alignment horizontal="right" vertical="center" wrapText="1"/>
    </xf>
    <xf numFmtId="10" fontId="27" fillId="9" borderId="22" xfId="0" applyNumberFormat="1" applyFont="1" applyFill="1" applyBorder="1" applyAlignment="1">
      <alignment horizontal="right" vertical="center" wrapText="1"/>
    </xf>
    <xf numFmtId="10" fontId="27" fillId="9" borderId="30" xfId="0" applyNumberFormat="1" applyFont="1" applyFill="1" applyBorder="1" applyAlignment="1">
      <alignment horizontal="right" vertical="center" wrapText="1"/>
    </xf>
    <xf numFmtId="10" fontId="27" fillId="9" borderId="23" xfId="0" applyNumberFormat="1" applyFont="1" applyFill="1" applyBorder="1" applyAlignment="1">
      <alignment horizontal="right" vertical="center" wrapText="1"/>
    </xf>
    <xf numFmtId="0" fontId="24" fillId="10" borderId="24" xfId="0" applyFont="1" applyFill="1" applyBorder="1" applyAlignment="1">
      <alignment vertical="center"/>
    </xf>
    <xf numFmtId="164" fontId="24" fillId="10" borderId="25" xfId="0" applyNumberFormat="1" applyFont="1" applyFill="1" applyBorder="1" applyAlignment="1">
      <alignment horizontal="right" vertical="center"/>
    </xf>
    <xf numFmtId="164" fontId="24" fillId="10" borderId="31" xfId="0" applyNumberFormat="1" applyFont="1" applyFill="1" applyBorder="1" applyAlignment="1">
      <alignment horizontal="right" vertical="center"/>
    </xf>
    <xf numFmtId="164" fontId="24" fillId="10" borderId="26" xfId="0" applyNumberFormat="1" applyFont="1" applyFill="1" applyBorder="1" applyAlignment="1">
      <alignment horizontal="right" vertical="center"/>
    </xf>
    <xf numFmtId="164" fontId="24" fillId="10" borderId="8" xfId="0" applyNumberFormat="1" applyFont="1" applyFill="1" applyBorder="1" applyAlignment="1">
      <alignment horizontal="right" vertical="center"/>
    </xf>
    <xf numFmtId="0" fontId="24" fillId="7" borderId="32" xfId="0" applyFont="1" applyFill="1" applyBorder="1" applyAlignment="1">
      <alignment horizontal="center" vertical="center" wrapText="1"/>
    </xf>
    <xf numFmtId="0" fontId="26" fillId="7" borderId="33" xfId="0" applyFont="1" applyFill="1" applyBorder="1" applyAlignment="1">
      <alignment horizontal="center" vertical="center"/>
    </xf>
    <xf numFmtId="0" fontId="26" fillId="7" borderId="34" xfId="0" applyFont="1" applyFill="1" applyBorder="1" applyAlignment="1">
      <alignment horizontal="center" vertical="center"/>
    </xf>
    <xf numFmtId="0" fontId="26" fillId="7" borderId="35" xfId="0" applyFont="1" applyFill="1" applyBorder="1" applyAlignment="1">
      <alignment horizontal="center" vertical="center"/>
    </xf>
    <xf numFmtId="0" fontId="26" fillId="7" borderId="36" xfId="0" applyFont="1" applyFill="1" applyBorder="1" applyAlignment="1">
      <alignment horizontal="center" vertical="center"/>
    </xf>
    <xf numFmtId="0" fontId="35" fillId="0" borderId="0" xfId="0" applyFont="1" applyAlignment="1">
      <alignment horizontal="center" vertical="center" wrapText="1"/>
    </xf>
    <xf numFmtId="10" fontId="27" fillId="0" borderId="13" xfId="0" applyNumberFormat="1" applyFont="1" applyBorder="1" applyAlignment="1">
      <alignment horizontal="right" wrapText="1"/>
    </xf>
    <xf numFmtId="10" fontId="27" fillId="0" borderId="37" xfId="0" applyNumberFormat="1" applyFont="1" applyBorder="1" applyAlignment="1">
      <alignment horizontal="right" wrapText="1"/>
    </xf>
    <xf numFmtId="10" fontId="27" fillId="0" borderId="38" xfId="0" applyNumberFormat="1" applyFont="1" applyBorder="1" applyAlignment="1">
      <alignment horizontal="right" wrapText="1"/>
    </xf>
    <xf numFmtId="10" fontId="27" fillId="0" borderId="39" xfId="0" applyNumberFormat="1" applyFont="1" applyBorder="1" applyAlignment="1">
      <alignment horizontal="right" wrapText="1"/>
    </xf>
    <xf numFmtId="3" fontId="27" fillId="0" borderId="0" xfId="0" applyNumberFormat="1" applyFont="1" applyAlignment="1">
      <alignment horizontal="center" wrapText="1"/>
    </xf>
    <xf numFmtId="3" fontId="28" fillId="0" borderId="0" xfId="0" applyNumberFormat="1" applyFont="1" applyAlignment="1">
      <alignment horizontal="center" vertical="top" wrapText="1"/>
    </xf>
    <xf numFmtId="10" fontId="27" fillId="9" borderId="17" xfId="0" applyNumberFormat="1" applyFont="1" applyFill="1" applyBorder="1" applyAlignment="1">
      <alignment horizontal="right" wrapText="1"/>
    </xf>
    <xf numFmtId="10" fontId="27" fillId="9" borderId="18" xfId="0" applyNumberFormat="1" applyFont="1" applyFill="1" applyBorder="1" applyAlignment="1">
      <alignment horizontal="right" wrapText="1"/>
    </xf>
    <xf numFmtId="0" fontId="6" fillId="3" borderId="0" xfId="0" applyFont="1" applyFill="1" applyBorder="1"/>
    <xf numFmtId="10" fontId="27" fillId="9" borderId="19" xfId="0" applyNumberFormat="1" applyFont="1" applyFill="1" applyBorder="1" applyAlignment="1">
      <alignment horizontal="right" wrapText="1"/>
    </xf>
    <xf numFmtId="10" fontId="27" fillId="0" borderId="17" xfId="0" applyNumberFormat="1" applyFont="1" applyBorder="1" applyAlignment="1">
      <alignment horizontal="right" wrapText="1"/>
    </xf>
    <xf numFmtId="10" fontId="27" fillId="0" borderId="18" xfId="0" applyNumberFormat="1" applyFont="1" applyBorder="1" applyAlignment="1">
      <alignment horizontal="right" wrapText="1"/>
    </xf>
    <xf numFmtId="10" fontId="27" fillId="0" borderId="19" xfId="0" applyNumberFormat="1" applyFont="1" applyBorder="1" applyAlignment="1">
      <alignment horizontal="right" wrapText="1"/>
    </xf>
    <xf numFmtId="0" fontId="38" fillId="3" borderId="0" xfId="0" applyFont="1" applyFill="1" applyBorder="1"/>
    <xf numFmtId="0" fontId="40" fillId="3" borderId="0" xfId="0" applyFont="1" applyFill="1" applyBorder="1" applyAlignment="1">
      <alignment horizontal="center"/>
    </xf>
    <xf numFmtId="0" fontId="41" fillId="3" borderId="0" xfId="0" applyFont="1" applyFill="1" applyBorder="1" applyAlignment="1">
      <alignment horizontal="left"/>
    </xf>
    <xf numFmtId="0" fontId="41" fillId="3" borderId="0" xfId="0" applyFont="1" applyFill="1" applyBorder="1"/>
    <xf numFmtId="0" fontId="43" fillId="3" borderId="0" xfId="0" applyFont="1" applyFill="1" applyBorder="1" applyAlignment="1">
      <alignment horizontal="left" vertical="top"/>
    </xf>
    <xf numFmtId="10" fontId="27" fillId="9" borderId="16" xfId="0" applyNumberFormat="1" applyFont="1" applyFill="1" applyBorder="1" applyAlignment="1">
      <alignment horizontal="right" wrapText="1"/>
    </xf>
    <xf numFmtId="0" fontId="44" fillId="3" borderId="0" xfId="0" applyFont="1" applyFill="1" applyBorder="1" applyAlignment="1">
      <alignment vertical="top"/>
    </xf>
    <xf numFmtId="10" fontId="27" fillId="0" borderId="17" xfId="0" applyNumberFormat="1" applyFont="1" applyBorder="1" applyAlignment="1">
      <alignment horizontal="center" wrapText="1"/>
    </xf>
    <xf numFmtId="10" fontId="27" fillId="0" borderId="18" xfId="0" applyNumberFormat="1" applyFont="1" applyBorder="1" applyAlignment="1">
      <alignment horizontal="center" wrapText="1"/>
    </xf>
    <xf numFmtId="10" fontId="27" fillId="8" borderId="17" xfId="0" applyNumberFormat="1" applyFont="1" applyFill="1" applyBorder="1" applyAlignment="1">
      <alignment horizontal="center" wrapText="1"/>
    </xf>
    <xf numFmtId="164" fontId="27" fillId="8" borderId="19" xfId="0" applyNumberFormat="1" applyFont="1" applyFill="1" applyBorder="1" applyAlignment="1">
      <alignment horizontal="right" wrapText="1"/>
    </xf>
    <xf numFmtId="0" fontId="45" fillId="3" borderId="0" xfId="0" applyFont="1" applyFill="1" applyBorder="1" applyAlignment="1">
      <alignment horizontal="center"/>
    </xf>
    <xf numFmtId="0" fontId="45" fillId="3" borderId="0" xfId="0" applyFont="1" applyFill="1" applyBorder="1"/>
    <xf numFmtId="10" fontId="27" fillId="9" borderId="40" xfId="0" applyNumberFormat="1" applyFont="1" applyFill="1" applyBorder="1" applyAlignment="1">
      <alignment horizontal="right" wrapText="1"/>
    </xf>
    <xf numFmtId="10" fontId="27" fillId="0" borderId="40" xfId="0" applyNumberFormat="1" applyFont="1" applyBorder="1" applyAlignment="1">
      <alignment horizontal="right" wrapText="1"/>
    </xf>
    <xf numFmtId="0" fontId="24" fillId="10" borderId="41" xfId="0" applyFont="1" applyFill="1" applyBorder="1" applyAlignment="1">
      <alignment vertical="center"/>
    </xf>
    <xf numFmtId="10" fontId="24" fillId="10" borderId="41" xfId="0" applyNumberFormat="1" applyFont="1" applyFill="1" applyBorder="1" applyAlignment="1">
      <alignment horizontal="right" vertical="center" wrapText="1"/>
    </xf>
    <xf numFmtId="10" fontId="24" fillId="10" borderId="25" xfId="0" applyNumberFormat="1" applyFont="1" applyFill="1" applyBorder="1" applyAlignment="1">
      <alignment horizontal="right" vertical="center" wrapText="1"/>
    </xf>
    <xf numFmtId="10" fontId="24" fillId="10" borderId="8" xfId="0" applyNumberFormat="1" applyFont="1" applyFill="1" applyBorder="1" applyAlignment="1">
      <alignment horizontal="right" vertical="center" wrapText="1"/>
    </xf>
    <xf numFmtId="3" fontId="24" fillId="0" borderId="0" xfId="0" applyNumberFormat="1" applyFont="1" applyAlignment="1">
      <alignment horizontal="center" vertical="center"/>
    </xf>
    <xf numFmtId="0" fontId="46" fillId="0" borderId="0" xfId="0" applyFont="1" applyAlignment="1">
      <alignment vertical="top"/>
    </xf>
    <xf numFmtId="0" fontId="47" fillId="0" borderId="0" xfId="0" applyFont="1" applyAlignment="1">
      <alignment vertical="center"/>
    </xf>
    <xf numFmtId="0" fontId="48" fillId="0" borderId="0" xfId="0" applyFont="1" applyAlignment="1">
      <alignment horizontal="center" vertical="center"/>
    </xf>
    <xf numFmtId="0" fontId="49" fillId="4" borderId="1" xfId="0" applyFont="1" applyFill="1" applyBorder="1"/>
    <xf numFmtId="0" fontId="49" fillId="4" borderId="2" xfId="0" applyFont="1" applyFill="1" applyBorder="1"/>
    <xf numFmtId="0" fontId="49" fillId="4" borderId="3" xfId="0" applyFont="1" applyFill="1" applyBorder="1"/>
    <xf numFmtId="0" fontId="24" fillId="7" borderId="11" xfId="0" applyFont="1" applyFill="1" applyBorder="1" applyAlignment="1">
      <alignment horizontal="center" wrapText="1"/>
    </xf>
    <xf numFmtId="0" fontId="24" fillId="7" borderId="3" xfId="0" applyFont="1" applyFill="1" applyBorder="1" applyAlignment="1">
      <alignment horizontal="center" wrapText="1"/>
    </xf>
    <xf numFmtId="0" fontId="50" fillId="0" borderId="0" xfId="0" applyFont="1" applyAlignment="1">
      <alignment horizontal="center" wrapText="1"/>
    </xf>
    <xf numFmtId="0" fontId="24" fillId="7" borderId="43" xfId="0" applyFont="1" applyFill="1" applyBorder="1" applyAlignment="1">
      <alignment horizontal="center" wrapText="1"/>
    </xf>
    <xf numFmtId="0" fontId="24" fillId="7" borderId="44" xfId="0" applyFont="1" applyFill="1" applyBorder="1" applyAlignment="1">
      <alignment horizontal="center" wrapText="1"/>
    </xf>
    <xf numFmtId="0" fontId="26" fillId="8" borderId="45" xfId="0" applyFont="1" applyFill="1" applyBorder="1" applyAlignment="1">
      <alignment wrapText="1"/>
    </xf>
    <xf numFmtId="3" fontId="27" fillId="0" borderId="37" xfId="0" applyNumberFormat="1" applyFont="1" applyBorder="1" applyAlignment="1">
      <alignment horizontal="right" wrapText="1"/>
    </xf>
    <xf numFmtId="3" fontId="27" fillId="0" borderId="39" xfId="0" applyNumberFormat="1" applyFont="1" applyBorder="1" applyAlignment="1">
      <alignment horizontal="right" wrapText="1"/>
    </xf>
    <xf numFmtId="0" fontId="49" fillId="0" borderId="0" xfId="0" applyFont="1" applyAlignment="1">
      <alignment horizontal="center"/>
    </xf>
    <xf numFmtId="0" fontId="26" fillId="9" borderId="46" xfId="0" applyFont="1" applyFill="1" applyBorder="1" applyAlignment="1">
      <alignment wrapText="1"/>
    </xf>
    <xf numFmtId="3" fontId="27" fillId="9" borderId="17" xfId="0" applyNumberFormat="1" applyFont="1" applyFill="1" applyBorder="1" applyAlignment="1">
      <alignment horizontal="right" wrapText="1"/>
    </xf>
    <xf numFmtId="3" fontId="27" fillId="9" borderId="19" xfId="0" applyNumberFormat="1" applyFont="1" applyFill="1" applyBorder="1" applyAlignment="1">
      <alignment horizontal="right" wrapText="1"/>
    </xf>
    <xf numFmtId="0" fontId="26" fillId="8" borderId="46" xfId="0" applyFont="1" applyFill="1" applyBorder="1" applyAlignment="1">
      <alignment wrapText="1"/>
    </xf>
    <xf numFmtId="3" fontId="27" fillId="0" borderId="17" xfId="0" applyNumberFormat="1" applyFont="1" applyBorder="1" applyAlignment="1">
      <alignment horizontal="right" wrapText="1"/>
    </xf>
    <xf numFmtId="3" fontId="27" fillId="0" borderId="19" xfId="0" applyNumberFormat="1" applyFont="1" applyBorder="1" applyAlignment="1">
      <alignment horizontal="right" wrapText="1"/>
    </xf>
    <xf numFmtId="0" fontId="26" fillId="9" borderId="47" xfId="0" applyFont="1" applyFill="1" applyBorder="1" applyAlignment="1">
      <alignment wrapText="1"/>
    </xf>
    <xf numFmtId="3" fontId="27" fillId="9" borderId="21" xfId="0" applyNumberFormat="1" applyFont="1" applyFill="1" applyBorder="1" applyAlignment="1">
      <alignment horizontal="right" wrapText="1"/>
    </xf>
    <xf numFmtId="3" fontId="27" fillId="9" borderId="23" xfId="0" applyNumberFormat="1" applyFont="1" applyFill="1" applyBorder="1" applyAlignment="1">
      <alignment horizontal="right" wrapText="1"/>
    </xf>
    <xf numFmtId="3" fontId="17" fillId="0" borderId="0" xfId="0" applyNumberFormat="1" applyFont="1" applyAlignment="1">
      <alignment horizontal="center" vertical="center" wrapText="1"/>
    </xf>
    <xf numFmtId="0" fontId="26" fillId="0" borderId="48" xfId="0" applyFont="1" applyBorder="1" applyAlignment="1">
      <alignment vertical="center" wrapText="1"/>
    </xf>
    <xf numFmtId="3" fontId="26" fillId="0" borderId="48" xfId="0" applyNumberFormat="1" applyFont="1" applyBorder="1" applyAlignment="1">
      <alignment horizontal="right" vertical="center" wrapText="1"/>
    </xf>
    <xf numFmtId="3" fontId="24" fillId="10" borderId="41" xfId="0" applyNumberFormat="1" applyFont="1" applyFill="1" applyBorder="1" applyAlignment="1">
      <alignment horizontal="right" vertical="center" wrapText="1"/>
    </xf>
    <xf numFmtId="0" fontId="17" fillId="0" borderId="0" xfId="0" applyFont="1" applyAlignment="1">
      <alignment horizontal="center" vertical="center" wrapText="1"/>
    </xf>
    <xf numFmtId="0" fontId="51" fillId="0" borderId="0" xfId="0" applyFont="1"/>
    <xf numFmtId="0" fontId="52" fillId="0" borderId="0" xfId="0" applyFont="1"/>
    <xf numFmtId="0" fontId="22" fillId="0" borderId="0" xfId="0" applyFont="1" applyAlignment="1">
      <alignment vertical="center"/>
    </xf>
    <xf numFmtId="0" fontId="24" fillId="0" borderId="49" xfId="0" applyFont="1" applyBorder="1" applyAlignment="1">
      <alignment wrapText="1"/>
    </xf>
    <xf numFmtId="3" fontId="27" fillId="0" borderId="39" xfId="0" applyNumberFormat="1" applyFont="1" applyBorder="1" applyAlignment="1">
      <alignment horizontal="right" vertical="center" wrapText="1"/>
    </xf>
    <xf numFmtId="3" fontId="49" fillId="0" borderId="0" xfId="0" applyNumberFormat="1" applyFont="1" applyAlignment="1">
      <alignment horizontal="center"/>
    </xf>
    <xf numFmtId="0" fontId="24" fillId="9" borderId="46" xfId="0" applyFont="1" applyFill="1" applyBorder="1" applyAlignment="1">
      <alignment wrapText="1"/>
    </xf>
    <xf numFmtId="0" fontId="24" fillId="0" borderId="46" xfId="0" applyFont="1" applyBorder="1" applyAlignment="1">
      <alignment wrapText="1"/>
    </xf>
    <xf numFmtId="0" fontId="24" fillId="0" borderId="53" xfId="0" applyFont="1" applyBorder="1" applyAlignment="1">
      <alignment wrapText="1"/>
    </xf>
    <xf numFmtId="0" fontId="24" fillId="9" borderId="47" xfId="0" applyFont="1" applyFill="1" applyBorder="1" applyAlignment="1">
      <alignment wrapText="1"/>
    </xf>
    <xf numFmtId="0" fontId="25" fillId="0" borderId="0" xfId="0" applyFont="1"/>
    <xf numFmtId="3" fontId="17" fillId="0" borderId="0" xfId="0" applyNumberFormat="1" applyFont="1" applyAlignment="1">
      <alignment horizontal="center" wrapText="1"/>
    </xf>
    <xf numFmtId="0" fontId="54" fillId="0" borderId="0" xfId="0" applyFont="1"/>
    <xf numFmtId="0" fontId="0" fillId="0" borderId="0" xfId="0" applyFont="1" applyAlignment="1">
      <alignment horizontal="left"/>
    </xf>
    <xf numFmtId="0" fontId="26" fillId="9" borderId="46" xfId="0" applyFont="1" applyFill="1" applyBorder="1" applyAlignment="1">
      <alignment vertical="center" wrapText="1"/>
    </xf>
    <xf numFmtId="0" fontId="24" fillId="0" borderId="62" xfId="0" applyFont="1" applyBorder="1" applyAlignment="1">
      <alignment wrapText="1"/>
    </xf>
    <xf numFmtId="0" fontId="26" fillId="9" borderId="47" xfId="0" applyFont="1" applyFill="1" applyBorder="1" applyAlignment="1">
      <alignment vertical="center" wrapText="1"/>
    </xf>
    <xf numFmtId="0" fontId="9" fillId="10" borderId="24" xfId="0" applyFont="1" applyFill="1" applyBorder="1" applyAlignment="1">
      <alignment vertical="center" wrapText="1"/>
    </xf>
    <xf numFmtId="0" fontId="26" fillId="0" borderId="0" xfId="0" applyFont="1" applyAlignment="1">
      <alignment vertical="center" wrapText="1"/>
    </xf>
    <xf numFmtId="3" fontId="26" fillId="0" borderId="0" xfId="0" applyNumberFormat="1" applyFont="1" applyAlignment="1">
      <alignment horizontal="right" vertical="center" wrapText="1"/>
    </xf>
    <xf numFmtId="0" fontId="26" fillId="8" borderId="66" xfId="0" applyFont="1" applyFill="1" applyBorder="1" applyAlignment="1">
      <alignment wrapText="1"/>
    </xf>
    <xf numFmtId="0" fontId="26" fillId="8" borderId="47" xfId="0" applyFont="1" applyFill="1" applyBorder="1" applyAlignment="1">
      <alignment wrapText="1"/>
    </xf>
    <xf numFmtId="0" fontId="56" fillId="0" borderId="0" xfId="0" applyFont="1"/>
    <xf numFmtId="0" fontId="9" fillId="7" borderId="1" xfId="0" applyFont="1" applyFill="1" applyBorder="1" applyAlignment="1">
      <alignment horizontal="center" vertical="center"/>
    </xf>
    <xf numFmtId="0" fontId="26" fillId="0" borderId="0" xfId="0" applyFont="1" applyAlignment="1">
      <alignment horizontal="center" vertical="center"/>
    </xf>
    <xf numFmtId="164" fontId="27" fillId="0" borderId="13" xfId="0" applyNumberFormat="1" applyFont="1" applyBorder="1" applyAlignment="1">
      <alignment horizontal="right" vertical="center" wrapText="1"/>
    </xf>
    <xf numFmtId="164" fontId="27" fillId="0" borderId="15" xfId="0" applyNumberFormat="1" applyFont="1" applyBorder="1" applyAlignment="1">
      <alignment horizontal="right" vertical="center" wrapText="1"/>
    </xf>
    <xf numFmtId="164" fontId="27" fillId="9" borderId="17" xfId="0" applyNumberFormat="1" applyFont="1" applyFill="1" applyBorder="1" applyAlignment="1">
      <alignment horizontal="right"/>
    </xf>
    <xf numFmtId="164" fontId="27" fillId="9" borderId="37" xfId="0" applyNumberFormat="1" applyFont="1" applyFill="1" applyBorder="1" applyAlignment="1">
      <alignment horizontal="right"/>
    </xf>
    <xf numFmtId="164" fontId="27" fillId="9" borderId="40" xfId="0" applyNumberFormat="1" applyFont="1" applyFill="1" applyBorder="1" applyAlignment="1">
      <alignment horizontal="right"/>
    </xf>
    <xf numFmtId="164" fontId="27" fillId="0" borderId="17" xfId="0" applyNumberFormat="1" applyFont="1" applyBorder="1" applyAlignment="1">
      <alignment horizontal="right" vertical="center" wrapText="1"/>
    </xf>
    <xf numFmtId="9" fontId="27" fillId="0" borderId="17" xfId="0" applyNumberFormat="1" applyFont="1" applyBorder="1" applyAlignment="1">
      <alignment horizontal="right" vertical="center" wrapText="1"/>
    </xf>
    <xf numFmtId="164" fontId="27" fillId="0" borderId="19" xfId="0" applyNumberFormat="1" applyFont="1" applyBorder="1" applyAlignment="1">
      <alignment horizontal="right" vertical="center" wrapText="1"/>
    </xf>
    <xf numFmtId="0" fontId="53" fillId="5" borderId="0" xfId="0" applyFont="1" applyFill="1" applyBorder="1" applyAlignment="1">
      <alignment horizontal="center" vertical="center"/>
    </xf>
    <xf numFmtId="0" fontId="53" fillId="5" borderId="0" xfId="0" applyFont="1" applyFill="1" applyBorder="1" applyAlignment="1">
      <alignment horizontal="center" vertical="center" wrapText="1"/>
    </xf>
    <xf numFmtId="9" fontId="27" fillId="9" borderId="17" xfId="0" applyNumberFormat="1" applyFont="1" applyFill="1" applyBorder="1" applyAlignment="1">
      <alignment horizontal="right"/>
    </xf>
    <xf numFmtId="0" fontId="24" fillId="10" borderId="6" xfId="0" applyFont="1" applyFill="1" applyBorder="1" applyAlignment="1">
      <alignment vertical="center" wrapText="1"/>
    </xf>
    <xf numFmtId="3" fontId="35" fillId="0" borderId="0" xfId="0" applyNumberFormat="1" applyFont="1" applyAlignment="1">
      <alignment horizontal="center" vertical="center" wrapText="1"/>
    </xf>
    <xf numFmtId="164" fontId="24" fillId="10" borderId="65" xfId="0" applyNumberFormat="1" applyFont="1" applyFill="1" applyBorder="1" applyAlignment="1">
      <alignment horizontal="right" vertical="center"/>
    </xf>
    <xf numFmtId="164" fontId="24" fillId="10" borderId="73" xfId="0" applyNumberFormat="1" applyFont="1" applyFill="1" applyBorder="1" applyAlignment="1">
      <alignment horizontal="right" vertical="center"/>
    </xf>
    <xf numFmtId="0" fontId="0" fillId="0" borderId="0" xfId="0" applyFont="1" applyAlignment="1">
      <alignment horizontal="center" vertical="center"/>
    </xf>
    <xf numFmtId="0" fontId="26" fillId="0" borderId="74" xfId="0" applyFont="1" applyBorder="1" applyAlignment="1">
      <alignment wrapText="1"/>
    </xf>
    <xf numFmtId="164" fontId="27" fillId="0" borderId="13" xfId="0" applyNumberFormat="1" applyFont="1" applyBorder="1" applyAlignment="1">
      <alignment horizontal="right"/>
    </xf>
    <xf numFmtId="164" fontId="27" fillId="0" borderId="12" xfId="0" applyNumberFormat="1" applyFont="1" applyBorder="1" applyAlignment="1">
      <alignment horizontal="right"/>
    </xf>
    <xf numFmtId="3" fontId="35" fillId="0" borderId="0" xfId="0" applyNumberFormat="1" applyFont="1" applyAlignment="1">
      <alignment horizontal="center" wrapText="1"/>
    </xf>
    <xf numFmtId="164" fontId="27" fillId="0" borderId="75" xfId="0" applyNumberFormat="1" applyFont="1" applyBorder="1" applyAlignment="1">
      <alignment horizontal="right"/>
    </xf>
    <xf numFmtId="164" fontId="24" fillId="0" borderId="0" xfId="0" applyNumberFormat="1" applyFont="1" applyAlignment="1">
      <alignment horizontal="center"/>
    </xf>
    <xf numFmtId="164" fontId="27" fillId="9" borderId="16" xfId="0" applyNumberFormat="1" applyFont="1" applyFill="1" applyBorder="1" applyAlignment="1">
      <alignment horizontal="right"/>
    </xf>
    <xf numFmtId="0" fontId="26" fillId="0" borderId="46" xfId="0" applyFont="1" applyBorder="1" applyAlignment="1">
      <alignment wrapText="1"/>
    </xf>
    <xf numFmtId="0" fontId="24" fillId="0" borderId="74" xfId="0" applyFont="1" applyBorder="1" applyAlignment="1">
      <alignment wrapText="1"/>
    </xf>
    <xf numFmtId="164" fontId="27" fillId="0" borderId="16" xfId="0" applyNumberFormat="1" applyFont="1" applyBorder="1" applyAlignment="1">
      <alignment horizontal="right"/>
    </xf>
    <xf numFmtId="164" fontId="27" fillId="0" borderId="17" xfId="0" applyNumberFormat="1" applyFont="1" applyBorder="1" applyAlignment="1">
      <alignment horizontal="right"/>
    </xf>
    <xf numFmtId="164" fontId="27" fillId="0" borderId="12" xfId="0" applyNumberFormat="1" applyFont="1" applyBorder="1" applyAlignment="1">
      <alignment horizontal="right" vertical="center" wrapText="1"/>
    </xf>
    <xf numFmtId="164" fontId="27" fillId="0" borderId="40" xfId="0" applyNumberFormat="1" applyFont="1" applyBorder="1" applyAlignment="1">
      <alignment horizontal="right"/>
    </xf>
    <xf numFmtId="0" fontId="26" fillId="9" borderId="42" xfId="0" applyFont="1" applyFill="1" applyBorder="1" applyAlignment="1">
      <alignment wrapText="1"/>
    </xf>
    <xf numFmtId="0" fontId="24" fillId="0" borderId="53" xfId="0" applyFont="1" applyBorder="1"/>
    <xf numFmtId="164" fontId="27" fillId="9" borderId="21" xfId="0" applyNumberFormat="1" applyFont="1" applyFill="1" applyBorder="1" applyAlignment="1">
      <alignment horizontal="right"/>
    </xf>
    <xf numFmtId="164" fontId="27" fillId="0" borderId="16" xfId="0" applyNumberFormat="1" applyFont="1" applyBorder="1" applyAlignment="1">
      <alignment horizontal="right" vertical="center" wrapText="1"/>
    </xf>
    <xf numFmtId="164" fontId="27" fillId="9" borderId="20" xfId="0" applyNumberFormat="1" applyFont="1" applyFill="1" applyBorder="1" applyAlignment="1">
      <alignment horizontal="right"/>
    </xf>
    <xf numFmtId="164" fontId="27" fillId="9" borderId="76" xfId="0" applyNumberFormat="1" applyFont="1" applyFill="1" applyBorder="1" applyAlignment="1">
      <alignment horizontal="right"/>
    </xf>
    <xf numFmtId="0" fontId="57" fillId="0" borderId="0" xfId="0" applyFont="1"/>
    <xf numFmtId="164" fontId="0" fillId="0" borderId="0" xfId="0" applyNumberFormat="1" applyFont="1" applyAlignment="1">
      <alignment horizontal="center"/>
    </xf>
    <xf numFmtId="9" fontId="24" fillId="10" borderId="26" xfId="0" applyNumberFormat="1" applyFont="1" applyFill="1" applyBorder="1" applyAlignment="1">
      <alignment horizontal="right" vertical="center"/>
    </xf>
    <xf numFmtId="9" fontId="24" fillId="10" borderId="65" xfId="0" applyNumberFormat="1" applyFont="1" applyFill="1" applyBorder="1" applyAlignment="1">
      <alignment horizontal="right" vertical="center"/>
    </xf>
    <xf numFmtId="9" fontId="24" fillId="10" borderId="73" xfId="0" applyNumberFormat="1" applyFont="1" applyFill="1" applyBorder="1" applyAlignment="1">
      <alignment horizontal="right" vertical="center"/>
    </xf>
    <xf numFmtId="9" fontId="17" fillId="0" borderId="0" xfId="0" applyNumberFormat="1" applyFont="1" applyAlignment="1">
      <alignment horizontal="center" wrapText="1"/>
    </xf>
    <xf numFmtId="9" fontId="35" fillId="0" borderId="0" xfId="0" applyNumberFormat="1" applyFont="1" applyAlignment="1">
      <alignment horizontal="center" wrapText="1"/>
    </xf>
    <xf numFmtId="3" fontId="52" fillId="0" borderId="0" xfId="0" applyNumberFormat="1" applyFont="1"/>
    <xf numFmtId="0" fontId="57" fillId="0" borderId="0" xfId="0" applyFont="1" applyAlignment="1">
      <alignment wrapText="1"/>
    </xf>
    <xf numFmtId="0" fontId="52" fillId="0" borderId="0" xfId="0" applyFont="1" applyAlignment="1">
      <alignment horizontal="left"/>
    </xf>
    <xf numFmtId="0" fontId="17" fillId="0" borderId="0" xfId="0" applyFont="1" applyAlignment="1">
      <alignment horizontal="center" vertical="center"/>
    </xf>
    <xf numFmtId="0" fontId="28" fillId="0" borderId="0" xfId="0" applyFont="1" applyAlignment="1">
      <alignment vertical="center"/>
    </xf>
    <xf numFmtId="0" fontId="58" fillId="4" borderId="1" xfId="0" applyFont="1" applyFill="1" applyBorder="1" applyAlignment="1">
      <alignment horizontal="center" vertical="center"/>
    </xf>
    <xf numFmtId="0" fontId="59" fillId="4" borderId="2" xfId="0" applyFont="1" applyFill="1" applyBorder="1" applyAlignment="1">
      <alignment vertical="center"/>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0" borderId="0" xfId="0" applyFont="1" applyAlignment="1">
      <alignment vertical="center"/>
    </xf>
    <xf numFmtId="0" fontId="59" fillId="4" borderId="4" xfId="0" applyFont="1" applyFill="1" applyBorder="1" applyAlignment="1">
      <alignment vertical="center"/>
    </xf>
    <xf numFmtId="0" fontId="59" fillId="4" borderId="0" xfId="0" applyFont="1" applyFill="1" applyBorder="1" applyAlignment="1">
      <alignment vertical="center"/>
    </xf>
    <xf numFmtId="0" fontId="28" fillId="4" borderId="0" xfId="0" applyFont="1" applyFill="1" applyBorder="1" applyAlignment="1">
      <alignment vertical="center"/>
    </xf>
    <xf numFmtId="0" fontId="28" fillId="4" borderId="5" xfId="0" applyFont="1" applyFill="1" applyBorder="1" applyAlignment="1">
      <alignment vertical="center"/>
    </xf>
    <xf numFmtId="0" fontId="60" fillId="0" borderId="0" xfId="0" applyFont="1" applyAlignment="1">
      <alignment vertical="center"/>
    </xf>
    <xf numFmtId="0" fontId="17" fillId="0" borderId="0" xfId="0" applyFont="1"/>
    <xf numFmtId="0" fontId="62" fillId="0" borderId="0" xfId="0" applyFont="1" applyAlignment="1">
      <alignment vertical="center"/>
    </xf>
    <xf numFmtId="0" fontId="24" fillId="7" borderId="34" xfId="0" applyFont="1" applyFill="1" applyBorder="1" applyAlignment="1">
      <alignment horizontal="center" vertical="center" wrapText="1"/>
    </xf>
    <xf numFmtId="0" fontId="24" fillId="7" borderId="78" xfId="0" applyFont="1" applyFill="1" applyBorder="1" applyAlignment="1">
      <alignment horizontal="center" vertical="center" wrapText="1"/>
    </xf>
    <xf numFmtId="0" fontId="0" fillId="0" borderId="0" xfId="0" applyFont="1" applyAlignment="1">
      <alignment vertical="center"/>
    </xf>
    <xf numFmtId="0" fontId="0" fillId="0" borderId="7" xfId="0" applyFont="1" applyBorder="1"/>
    <xf numFmtId="0" fontId="26" fillId="0" borderId="56" xfId="0" applyFont="1" applyBorder="1" applyAlignment="1">
      <alignment horizontal="center" vertical="center" wrapText="1"/>
    </xf>
    <xf numFmtId="0" fontId="59" fillId="0" borderId="5" xfId="0" applyFont="1" applyBorder="1"/>
    <xf numFmtId="0" fontId="24" fillId="0" borderId="37" xfId="0" applyFont="1" applyBorder="1" applyAlignment="1">
      <alignment horizontal="left" vertical="center" wrapText="1"/>
    </xf>
    <xf numFmtId="3" fontId="0" fillId="0" borderId="38" xfId="0" applyNumberFormat="1" applyFont="1" applyBorder="1" applyAlignment="1">
      <alignment horizontal="right" vertical="center" wrapText="1"/>
    </xf>
    <xf numFmtId="3" fontId="0" fillId="0" borderId="37" xfId="0" applyNumberFormat="1" applyFont="1" applyBorder="1" applyAlignment="1">
      <alignment horizontal="right" vertical="center" wrapText="1"/>
    </xf>
    <xf numFmtId="165" fontId="0" fillId="0" borderId="38" xfId="0" applyNumberFormat="1" applyFont="1" applyBorder="1" applyAlignment="1">
      <alignment horizontal="right" vertical="center" wrapText="1"/>
    </xf>
    <xf numFmtId="0" fontId="59" fillId="0" borderId="0" xfId="0" applyFont="1"/>
    <xf numFmtId="0" fontId="58" fillId="0" borderId="5" xfId="0" applyFont="1" applyBorder="1"/>
    <xf numFmtId="3" fontId="0" fillId="0" borderId="37" xfId="0" applyNumberFormat="1" applyFont="1" applyBorder="1" applyAlignment="1">
      <alignment horizontal="right" vertical="center"/>
    </xf>
    <xf numFmtId="3" fontId="0" fillId="0" borderId="38" xfId="0" applyNumberFormat="1" applyFont="1" applyBorder="1" applyAlignment="1">
      <alignment horizontal="right" vertical="center"/>
    </xf>
    <xf numFmtId="3" fontId="0" fillId="0" borderId="39" xfId="0" applyNumberFormat="1" applyFont="1" applyBorder="1" applyAlignment="1">
      <alignment horizontal="right" vertical="center"/>
    </xf>
    <xf numFmtId="0" fontId="26" fillId="9" borderId="60" xfId="0" applyFont="1" applyFill="1" applyBorder="1" applyAlignment="1">
      <alignment horizontal="center" vertical="center" wrapText="1"/>
    </xf>
    <xf numFmtId="0" fontId="58" fillId="0" borderId="0" xfId="0" applyFont="1"/>
    <xf numFmtId="0" fontId="24" fillId="9" borderId="17" xfId="0" applyFont="1" applyFill="1" applyBorder="1" applyAlignment="1">
      <alignment horizontal="left" vertical="center" wrapText="1"/>
    </xf>
    <xf numFmtId="3" fontId="0" fillId="9" borderId="18" xfId="0" applyNumberFormat="1" applyFont="1" applyFill="1" applyBorder="1" applyAlignment="1">
      <alignment horizontal="right" vertical="center" wrapText="1"/>
    </xf>
    <xf numFmtId="3" fontId="0" fillId="9" borderId="17" xfId="0" applyNumberFormat="1" applyFont="1" applyFill="1" applyBorder="1" applyAlignment="1">
      <alignment horizontal="right" vertical="center" wrapText="1"/>
    </xf>
    <xf numFmtId="165" fontId="0" fillId="9" borderId="18" xfId="0" applyNumberFormat="1" applyFont="1" applyFill="1" applyBorder="1" applyAlignment="1">
      <alignment horizontal="right" vertical="center" wrapText="1"/>
    </xf>
    <xf numFmtId="3" fontId="0" fillId="9" borderId="17" xfId="0" applyNumberFormat="1" applyFont="1" applyFill="1" applyBorder="1" applyAlignment="1">
      <alignment horizontal="right" vertical="center"/>
    </xf>
    <xf numFmtId="3" fontId="0" fillId="9" borderId="18" xfId="0" applyNumberFormat="1" applyFont="1" applyFill="1" applyBorder="1" applyAlignment="1">
      <alignment horizontal="right" vertical="center"/>
    </xf>
    <xf numFmtId="3" fontId="0" fillId="9" borderId="19" xfId="0" applyNumberFormat="1" applyFont="1" applyFill="1" applyBorder="1" applyAlignment="1">
      <alignment horizontal="right" vertical="center"/>
    </xf>
    <xf numFmtId="0" fontId="26" fillId="0" borderId="60" xfId="0" applyFont="1" applyBorder="1" applyAlignment="1">
      <alignment horizontal="center" vertical="center" wrapText="1"/>
    </xf>
    <xf numFmtId="0" fontId="59" fillId="0" borderId="0" xfId="0" applyFont="1" applyAlignment="1">
      <alignment horizontal="center"/>
    </xf>
    <xf numFmtId="0" fontId="24" fillId="0" borderId="17" xfId="0" applyFont="1" applyBorder="1" applyAlignment="1">
      <alignment horizontal="left" vertical="center" wrapText="1"/>
    </xf>
    <xf numFmtId="0" fontId="61" fillId="0" borderId="5" xfId="0" applyFont="1" applyBorder="1" applyAlignment="1">
      <alignment vertical="center"/>
    </xf>
    <xf numFmtId="3" fontId="0" fillId="0" borderId="18" xfId="0" applyNumberFormat="1" applyFont="1" applyBorder="1" applyAlignment="1">
      <alignment horizontal="right" vertical="center" wrapText="1"/>
    </xf>
    <xf numFmtId="3" fontId="0" fillId="0" borderId="17" xfId="0" applyNumberFormat="1" applyFont="1" applyBorder="1" applyAlignment="1">
      <alignment horizontal="right" vertical="center" wrapText="1"/>
    </xf>
    <xf numFmtId="165" fontId="0" fillId="0" borderId="18" xfId="0" applyNumberFormat="1" applyFont="1" applyBorder="1" applyAlignment="1">
      <alignment horizontal="right" vertical="center" wrapText="1"/>
    </xf>
    <xf numFmtId="0" fontId="61" fillId="0" borderId="0" xfId="0" applyFont="1" applyAlignment="1">
      <alignment vertical="center"/>
    </xf>
    <xf numFmtId="3" fontId="0" fillId="0" borderId="17" xfId="0" applyNumberFormat="1" applyFont="1" applyBorder="1" applyAlignment="1">
      <alignment horizontal="right" vertical="center"/>
    </xf>
    <xf numFmtId="3" fontId="0" fillId="0" borderId="18" xfId="0" applyNumberFormat="1" applyFont="1" applyBorder="1" applyAlignment="1">
      <alignment horizontal="right" vertical="center"/>
    </xf>
    <xf numFmtId="3" fontId="0" fillId="0" borderId="19" xfId="0" applyNumberFormat="1" applyFont="1" applyBorder="1" applyAlignment="1">
      <alignment horizontal="right" vertical="center"/>
    </xf>
    <xf numFmtId="0" fontId="50" fillId="0" borderId="0" xfId="0" applyFont="1"/>
    <xf numFmtId="0" fontId="60" fillId="0" borderId="0" xfId="0" applyFont="1"/>
    <xf numFmtId="0" fontId="53" fillId="0" borderId="0" xfId="0" applyFont="1"/>
    <xf numFmtId="0" fontId="62" fillId="5" borderId="0" xfId="0" applyFont="1" applyFill="1" applyBorder="1" applyAlignment="1">
      <alignment horizontal="center" vertical="center"/>
    </xf>
    <xf numFmtId="0" fontId="53" fillId="0" borderId="0" xfId="0" applyFont="1" applyAlignment="1">
      <alignment horizontal="center"/>
    </xf>
    <xf numFmtId="0" fontId="11" fillId="7" borderId="34" xfId="0" applyFont="1" applyFill="1" applyBorder="1" applyAlignment="1">
      <alignment horizontal="center" vertical="center"/>
    </xf>
    <xf numFmtId="0" fontId="11" fillId="7" borderId="33" xfId="0" applyFont="1" applyFill="1" applyBorder="1" applyAlignment="1">
      <alignment horizontal="center" vertical="center"/>
    </xf>
    <xf numFmtId="0" fontId="11" fillId="7" borderId="81" xfId="0" applyFont="1" applyFill="1" applyBorder="1" applyAlignment="1">
      <alignment horizontal="center" vertical="center"/>
    </xf>
    <xf numFmtId="0" fontId="9" fillId="7" borderId="36" xfId="0" applyFont="1" applyFill="1" applyBorder="1" applyAlignment="1">
      <alignment horizontal="center" vertical="center" wrapText="1"/>
    </xf>
    <xf numFmtId="0" fontId="9" fillId="0" borderId="0" xfId="0" applyFont="1" applyAlignment="1">
      <alignment horizontal="center"/>
    </xf>
    <xf numFmtId="1" fontId="64" fillId="0" borderId="49" xfId="0" applyNumberFormat="1" applyFont="1" applyBorder="1" applyAlignment="1">
      <alignment horizontal="left" vertical="top" wrapText="1"/>
    </xf>
    <xf numFmtId="0" fontId="65" fillId="0" borderId="57" xfId="0" applyFont="1" applyBorder="1" applyAlignment="1">
      <alignment horizontal="left" vertical="top" wrapText="1"/>
    </xf>
    <xf numFmtId="165" fontId="9" fillId="0" borderId="37" xfId="0" applyNumberFormat="1" applyFont="1" applyBorder="1" applyAlignment="1">
      <alignment horizontal="right"/>
    </xf>
    <xf numFmtId="0" fontId="0" fillId="0" borderId="81" xfId="0" applyFont="1" applyBorder="1" applyAlignment="1">
      <alignment vertical="center"/>
    </xf>
    <xf numFmtId="166" fontId="9" fillId="0" borderId="37" xfId="0" applyNumberFormat="1" applyFont="1" applyBorder="1" applyAlignment="1">
      <alignment horizontal="center"/>
    </xf>
    <xf numFmtId="167" fontId="9" fillId="0" borderId="13" xfId="0" applyNumberFormat="1" applyFont="1" applyBorder="1" applyAlignment="1">
      <alignment vertical="center"/>
    </xf>
    <xf numFmtId="167" fontId="9" fillId="0" borderId="37" xfId="0" applyNumberFormat="1" applyFont="1" applyBorder="1" applyAlignment="1">
      <alignment vertical="center"/>
    </xf>
    <xf numFmtId="164" fontId="9" fillId="0" borderId="39" xfId="0" applyNumberFormat="1" applyFont="1" applyBorder="1" applyAlignment="1">
      <alignment vertical="center"/>
    </xf>
    <xf numFmtId="0" fontId="17" fillId="0" borderId="0" xfId="0" applyFont="1" applyAlignment="1">
      <alignment horizontal="center"/>
    </xf>
    <xf numFmtId="1" fontId="64" fillId="4" borderId="46" xfId="0" applyNumberFormat="1" applyFont="1" applyFill="1" applyBorder="1" applyAlignment="1">
      <alignment horizontal="left" vertical="top" wrapText="1"/>
    </xf>
    <xf numFmtId="0" fontId="65" fillId="4" borderId="16" xfId="0" applyFont="1" applyFill="1" applyBorder="1" applyAlignment="1">
      <alignment horizontal="left" vertical="top" wrapText="1"/>
    </xf>
    <xf numFmtId="165" fontId="9" fillId="4" borderId="17" xfId="0" applyNumberFormat="1" applyFont="1" applyFill="1" applyBorder="1" applyAlignment="1">
      <alignment horizontal="right"/>
    </xf>
    <xf numFmtId="166" fontId="9" fillId="4" borderId="17" xfId="0" applyNumberFormat="1" applyFont="1" applyFill="1" applyBorder="1" applyAlignment="1">
      <alignment horizontal="center"/>
    </xf>
    <xf numFmtId="167" fontId="9" fillId="4" borderId="17" xfId="0" applyNumberFormat="1" applyFont="1" applyFill="1" applyBorder="1" applyAlignment="1">
      <alignment vertical="center"/>
    </xf>
    <xf numFmtId="167" fontId="9" fillId="4" borderId="37" xfId="0" applyNumberFormat="1" applyFont="1" applyFill="1" applyBorder="1" applyAlignment="1">
      <alignment vertical="center"/>
    </xf>
    <xf numFmtId="164" fontId="9" fillId="4" borderId="39" xfId="0" applyNumberFormat="1" applyFont="1" applyFill="1" applyBorder="1" applyAlignment="1">
      <alignment vertical="center"/>
    </xf>
    <xf numFmtId="1" fontId="64" fillId="0" borderId="46" xfId="0" applyNumberFormat="1" applyFont="1" applyBorder="1" applyAlignment="1">
      <alignment horizontal="left" vertical="top" wrapText="1"/>
    </xf>
    <xf numFmtId="0" fontId="65" fillId="0" borderId="16" xfId="0" applyFont="1" applyBorder="1" applyAlignment="1">
      <alignment horizontal="left" vertical="top" wrapText="1"/>
    </xf>
    <xf numFmtId="165" fontId="9" fillId="0" borderId="17" xfId="0" applyNumberFormat="1" applyFont="1" applyBorder="1" applyAlignment="1">
      <alignment horizontal="right"/>
    </xf>
    <xf numFmtId="166" fontId="9" fillId="0" borderId="17" xfId="0" applyNumberFormat="1" applyFont="1" applyBorder="1" applyAlignment="1">
      <alignment horizontal="center"/>
    </xf>
    <xf numFmtId="167" fontId="9" fillId="0" borderId="17" xfId="0" applyNumberFormat="1" applyFont="1" applyBorder="1" applyAlignment="1">
      <alignment vertical="center"/>
    </xf>
    <xf numFmtId="0" fontId="52" fillId="0" borderId="0" xfId="0" applyFont="1" applyAlignment="1">
      <alignment horizontal="center"/>
    </xf>
    <xf numFmtId="0" fontId="50" fillId="0" borderId="0" xfId="0" applyFont="1" applyAlignment="1">
      <alignment vertical="center" wrapText="1"/>
    </xf>
    <xf numFmtId="0" fontId="50" fillId="0" borderId="0" xfId="0" applyFont="1" applyAlignment="1">
      <alignment wrapText="1"/>
    </xf>
    <xf numFmtId="0" fontId="24" fillId="8" borderId="17" xfId="0" applyFont="1" applyFill="1" applyBorder="1" applyAlignment="1">
      <alignment horizontal="left" vertical="center" wrapText="1"/>
    </xf>
    <xf numFmtId="3" fontId="0" fillId="8" borderId="18" xfId="0" applyNumberFormat="1" applyFont="1" applyFill="1" applyBorder="1" applyAlignment="1">
      <alignment horizontal="right" vertical="center" wrapText="1"/>
    </xf>
    <xf numFmtId="3" fontId="0" fillId="8" borderId="17" xfId="0" applyNumberFormat="1" applyFont="1" applyFill="1" applyBorder="1" applyAlignment="1">
      <alignment horizontal="right" vertical="center" wrapText="1"/>
    </xf>
    <xf numFmtId="165" fontId="0" fillId="8" borderId="18" xfId="0" applyNumberFormat="1" applyFont="1" applyFill="1" applyBorder="1" applyAlignment="1">
      <alignment horizontal="right" vertical="center" wrapText="1"/>
    </xf>
    <xf numFmtId="3" fontId="0" fillId="8" borderId="17" xfId="0" applyNumberFormat="1" applyFont="1" applyFill="1" applyBorder="1" applyAlignment="1">
      <alignment horizontal="right" vertical="center"/>
    </xf>
    <xf numFmtId="3" fontId="0" fillId="8" borderId="18" xfId="0" applyNumberFormat="1" applyFont="1" applyFill="1" applyBorder="1" applyAlignment="1">
      <alignment horizontal="right" vertical="center"/>
    </xf>
    <xf numFmtId="3" fontId="0" fillId="8" borderId="19" xfId="0" applyNumberFormat="1" applyFont="1" applyFill="1" applyBorder="1" applyAlignment="1">
      <alignment horizontal="right" vertical="center"/>
    </xf>
    <xf numFmtId="3" fontId="17" fillId="0" borderId="0" xfId="0" applyNumberFormat="1" applyFont="1" applyAlignment="1">
      <alignment horizontal="center" vertical="top" wrapText="1"/>
    </xf>
    <xf numFmtId="0" fontId="26" fillId="9" borderId="63" xfId="0" applyFont="1" applyFill="1" applyBorder="1" applyAlignment="1">
      <alignment horizontal="center" vertical="center" wrapText="1"/>
    </xf>
    <xf numFmtId="0" fontId="24" fillId="9" borderId="21" xfId="0" applyFont="1" applyFill="1" applyBorder="1" applyAlignment="1">
      <alignment horizontal="left" vertical="center" wrapText="1"/>
    </xf>
    <xf numFmtId="3" fontId="0" fillId="9" borderId="22" xfId="0" applyNumberFormat="1" applyFont="1" applyFill="1" applyBorder="1" applyAlignment="1">
      <alignment horizontal="right" vertical="center" wrapText="1"/>
    </xf>
    <xf numFmtId="3" fontId="0" fillId="9" borderId="21" xfId="0" applyNumberFormat="1" applyFont="1" applyFill="1" applyBorder="1" applyAlignment="1">
      <alignment horizontal="right" vertical="center" wrapText="1"/>
    </xf>
    <xf numFmtId="165" fontId="0" fillId="9" borderId="22" xfId="0" applyNumberFormat="1" applyFont="1" applyFill="1" applyBorder="1" applyAlignment="1">
      <alignment horizontal="right" vertical="center" wrapText="1"/>
    </xf>
    <xf numFmtId="3" fontId="0" fillId="9" borderId="21" xfId="0" applyNumberFormat="1" applyFont="1" applyFill="1" applyBorder="1" applyAlignment="1">
      <alignment horizontal="right" vertical="center"/>
    </xf>
    <xf numFmtId="3" fontId="0" fillId="9" borderId="22" xfId="0" applyNumberFormat="1" applyFont="1" applyFill="1" applyBorder="1" applyAlignment="1">
      <alignment horizontal="right" vertical="center"/>
    </xf>
    <xf numFmtId="3" fontId="0" fillId="9" borderId="23" xfId="0" applyNumberFormat="1" applyFont="1" applyFill="1" applyBorder="1" applyAlignment="1">
      <alignment horizontal="right" vertical="center"/>
    </xf>
    <xf numFmtId="0" fontId="28" fillId="0" borderId="0" xfId="0" applyFont="1" applyAlignment="1">
      <alignment horizontal="center" vertical="center"/>
    </xf>
    <xf numFmtId="0" fontId="24" fillId="10" borderId="54" xfId="0" applyFont="1" applyFill="1" applyBorder="1" applyAlignment="1">
      <alignment horizontal="center" vertical="center"/>
    </xf>
    <xf numFmtId="0" fontId="24" fillId="10" borderId="43" xfId="0" applyFont="1" applyFill="1" applyBorder="1" applyAlignment="1">
      <alignment horizontal="center" vertical="center"/>
    </xf>
    <xf numFmtId="0" fontId="66" fillId="0" borderId="0" xfId="0" applyFont="1" applyAlignment="1">
      <alignment horizontal="center"/>
    </xf>
    <xf numFmtId="3" fontId="24" fillId="10" borderId="43" xfId="0" applyNumberFormat="1" applyFont="1" applyFill="1" applyBorder="1" applyAlignment="1">
      <alignment horizontal="right" vertical="center"/>
    </xf>
    <xf numFmtId="3" fontId="24" fillId="10" borderId="54" xfId="0" applyNumberFormat="1" applyFont="1" applyFill="1" applyBorder="1" applyAlignment="1">
      <alignment horizontal="right" vertical="center"/>
    </xf>
    <xf numFmtId="3" fontId="24" fillId="10" borderId="44" xfId="0" applyNumberFormat="1" applyFont="1" applyFill="1" applyBorder="1" applyAlignment="1">
      <alignment horizontal="right" vertical="center"/>
    </xf>
    <xf numFmtId="1" fontId="64" fillId="4" borderId="47" xfId="0" applyNumberFormat="1" applyFont="1" applyFill="1" applyBorder="1" applyAlignment="1">
      <alignment horizontal="left" vertical="top" wrapText="1"/>
    </xf>
    <xf numFmtId="3" fontId="26" fillId="10" borderId="25" xfId="0" applyNumberFormat="1" applyFont="1" applyFill="1" applyBorder="1" applyAlignment="1">
      <alignment horizontal="right" vertical="center"/>
    </xf>
    <xf numFmtId="0" fontId="24" fillId="7" borderId="35" xfId="0" applyFont="1" applyFill="1" applyBorder="1" applyAlignment="1">
      <alignment horizontal="center" vertical="center" wrapText="1"/>
    </xf>
    <xf numFmtId="3" fontId="24" fillId="10" borderId="25" xfId="0" applyNumberFormat="1" applyFont="1" applyFill="1" applyBorder="1" applyAlignment="1">
      <alignment horizontal="right" vertical="center"/>
    </xf>
    <xf numFmtId="165" fontId="24" fillId="10" borderId="25" xfId="0" applyNumberFormat="1" applyFont="1" applyFill="1" applyBorder="1" applyAlignment="1">
      <alignment horizontal="right" vertical="center"/>
    </xf>
    <xf numFmtId="0" fontId="65" fillId="4" borderId="20" xfId="0" applyFont="1" applyFill="1" applyBorder="1" applyAlignment="1">
      <alignment horizontal="left" vertical="top" wrapText="1"/>
    </xf>
    <xf numFmtId="165" fontId="9" fillId="4" borderId="21" xfId="0" applyNumberFormat="1" applyFont="1" applyFill="1" applyBorder="1" applyAlignment="1">
      <alignment horizontal="right"/>
    </xf>
    <xf numFmtId="3" fontId="24" fillId="10" borderId="73" xfId="0" applyNumberFormat="1" applyFont="1" applyFill="1" applyBorder="1" applyAlignment="1">
      <alignment horizontal="right" vertical="center"/>
    </xf>
    <xf numFmtId="0" fontId="67" fillId="0" borderId="0" xfId="0" applyFont="1" applyAlignment="1">
      <alignment horizontal="left" vertical="top" wrapText="1"/>
    </xf>
    <xf numFmtId="166" fontId="9" fillId="4" borderId="21" xfId="0" applyNumberFormat="1" applyFont="1" applyFill="1" applyBorder="1" applyAlignment="1">
      <alignment horizontal="center"/>
    </xf>
    <xf numFmtId="0" fontId="67" fillId="0" borderId="0" xfId="0" applyFont="1"/>
    <xf numFmtId="0" fontId="24" fillId="0" borderId="0" xfId="0" applyFont="1"/>
    <xf numFmtId="167" fontId="9" fillId="4" borderId="21" xfId="0" applyNumberFormat="1" applyFont="1" applyFill="1" applyBorder="1" applyAlignment="1">
      <alignment vertical="center"/>
    </xf>
    <xf numFmtId="3" fontId="27" fillId="0" borderId="37" xfId="0" applyNumberFormat="1" applyFont="1" applyBorder="1" applyAlignment="1">
      <alignment horizontal="right" vertical="center" wrapText="1"/>
    </xf>
    <xf numFmtId="164" fontId="9" fillId="4" borderId="76" xfId="0" applyNumberFormat="1" applyFont="1" applyFill="1" applyBorder="1" applyAlignment="1">
      <alignment vertical="center"/>
    </xf>
    <xf numFmtId="3" fontId="27" fillId="0" borderId="38" xfId="0" applyNumberFormat="1" applyFont="1" applyBorder="1" applyAlignment="1">
      <alignment horizontal="right" vertical="center" wrapText="1"/>
    </xf>
    <xf numFmtId="3" fontId="50" fillId="0" borderId="0" xfId="0" applyNumberFormat="1" applyFont="1" applyAlignment="1">
      <alignment horizontal="center" vertical="top" wrapText="1"/>
    </xf>
    <xf numFmtId="165" fontId="11" fillId="10" borderId="25" xfId="0" applyNumberFormat="1" applyFont="1" applyFill="1" applyBorder="1" applyAlignment="1">
      <alignment horizontal="right" vertical="center"/>
    </xf>
    <xf numFmtId="165" fontId="11" fillId="10" borderId="25" xfId="0" applyNumberFormat="1" applyFont="1" applyFill="1" applyBorder="1" applyAlignment="1">
      <alignment horizontal="center" vertical="center"/>
    </xf>
    <xf numFmtId="167" fontId="11" fillId="10" borderId="26" xfId="0" applyNumberFormat="1" applyFont="1" applyFill="1" applyBorder="1" applyAlignment="1">
      <alignment vertical="center"/>
    </xf>
    <xf numFmtId="167" fontId="11" fillId="10" borderId="26" xfId="0" applyNumberFormat="1" applyFont="1" applyFill="1" applyBorder="1" applyAlignment="1">
      <alignment horizontal="center" vertical="center"/>
    </xf>
    <xf numFmtId="167" fontId="11" fillId="10" borderId="7" xfId="0" applyNumberFormat="1" applyFont="1" applyFill="1" applyBorder="1" applyAlignment="1">
      <alignment horizontal="center" vertical="center"/>
    </xf>
    <xf numFmtId="164" fontId="11" fillId="10" borderId="8" xfId="0" applyNumberFormat="1" applyFont="1" applyFill="1" applyBorder="1" applyAlignment="1">
      <alignment vertical="center"/>
    </xf>
    <xf numFmtId="0" fontId="17" fillId="0" borderId="0" xfId="0" applyFont="1" applyAlignment="1">
      <alignment horizontal="center" wrapText="1"/>
    </xf>
    <xf numFmtId="0" fontId="52" fillId="0" borderId="0" xfId="0" applyFont="1" applyAlignment="1">
      <alignment vertical="center" wrapText="1"/>
    </xf>
    <xf numFmtId="0" fontId="67" fillId="0" borderId="0" xfId="0" applyFont="1" applyAlignment="1">
      <alignment horizontal="left"/>
    </xf>
    <xf numFmtId="0" fontId="24" fillId="8" borderId="45" xfId="0" applyFont="1" applyFill="1" applyBorder="1" applyAlignment="1">
      <alignment wrapText="1"/>
    </xf>
    <xf numFmtId="3" fontId="27" fillId="0" borderId="84" xfId="0" applyNumberFormat="1" applyFont="1" applyBorder="1" applyAlignment="1">
      <alignment horizontal="right" vertical="center" wrapText="1"/>
    </xf>
    <xf numFmtId="3" fontId="27" fillId="0" borderId="85" xfId="0" applyNumberFormat="1" applyFont="1" applyBorder="1" applyAlignment="1">
      <alignment horizontal="right" vertical="center" wrapText="1"/>
    </xf>
    <xf numFmtId="0" fontId="52" fillId="0" borderId="0" xfId="0" applyFont="1" applyAlignment="1">
      <alignment horizontal="center" wrapText="1"/>
    </xf>
    <xf numFmtId="3" fontId="27" fillId="0" borderId="86" xfId="0" applyNumberFormat="1" applyFont="1" applyBorder="1" applyAlignment="1">
      <alignment horizontal="right" vertical="center" wrapText="1"/>
    </xf>
    <xf numFmtId="0" fontId="24" fillId="8" borderId="47" xfId="0" applyFont="1" applyFill="1" applyBorder="1" applyAlignment="1">
      <alignment wrapText="1"/>
    </xf>
    <xf numFmtId="0" fontId="51" fillId="0" borderId="0" xfId="0" applyFont="1" applyAlignment="1">
      <alignment horizontal="left" vertical="top" wrapText="1"/>
    </xf>
    <xf numFmtId="3" fontId="27" fillId="0" borderId="21" xfId="0" applyNumberFormat="1" applyFont="1" applyBorder="1" applyAlignment="1">
      <alignment horizontal="right" wrapText="1"/>
    </xf>
    <xf numFmtId="0" fontId="51" fillId="0" borderId="0" xfId="0" applyFont="1" applyAlignment="1">
      <alignment vertical="top"/>
    </xf>
    <xf numFmtId="3" fontId="27" fillId="0" borderId="23" xfId="0" applyNumberFormat="1" applyFont="1" applyBorder="1" applyAlignment="1">
      <alignment horizontal="right" wrapText="1"/>
    </xf>
    <xf numFmtId="0" fontId="69" fillId="0" borderId="0" xfId="0" applyFont="1" applyAlignment="1">
      <alignment horizontal="center" wrapText="1"/>
    </xf>
    <xf numFmtId="0" fontId="26" fillId="0" borderId="0" xfId="0" applyFont="1" applyAlignment="1">
      <alignment horizontal="right" vertical="center" wrapText="1"/>
    </xf>
    <xf numFmtId="0" fontId="24" fillId="0" borderId="27" xfId="0" applyFont="1" applyBorder="1" applyAlignment="1">
      <alignment wrapText="1"/>
    </xf>
    <xf numFmtId="0" fontId="27" fillId="0" borderId="70" xfId="0" applyFont="1" applyBorder="1" applyAlignment="1">
      <alignment horizontal="right" vertical="center" wrapText="1"/>
    </xf>
    <xf numFmtId="0" fontId="27" fillId="0" borderId="87" xfId="0" applyFont="1" applyBorder="1" applyAlignment="1">
      <alignment horizontal="right" vertical="center" wrapText="1"/>
    </xf>
    <xf numFmtId="0" fontId="27" fillId="0" borderId="71" xfId="0" applyFont="1" applyBorder="1" applyAlignment="1">
      <alignment horizontal="right" vertical="center" wrapText="1"/>
    </xf>
    <xf numFmtId="3" fontId="27" fillId="9" borderId="16" xfId="0" applyNumberFormat="1" applyFont="1" applyFill="1" applyBorder="1" applyAlignment="1">
      <alignment horizontal="right" wrapText="1"/>
    </xf>
    <xf numFmtId="167" fontId="27" fillId="0" borderId="37" xfId="0" applyNumberFormat="1" applyFont="1" applyBorder="1" applyAlignment="1">
      <alignment horizontal="right" vertical="center" wrapText="1"/>
    </xf>
    <xf numFmtId="0" fontId="27" fillId="0" borderId="18" xfId="0" applyFont="1" applyBorder="1" applyAlignment="1">
      <alignment horizontal="right" vertical="center" wrapText="1"/>
    </xf>
    <xf numFmtId="0" fontId="27" fillId="0" borderId="17" xfId="0" applyFont="1" applyBorder="1" applyAlignment="1">
      <alignment horizontal="right" vertical="center" wrapText="1"/>
    </xf>
    <xf numFmtId="167" fontId="27" fillId="0" borderId="13" xfId="0" applyNumberFormat="1" applyFont="1" applyBorder="1" applyAlignment="1">
      <alignment horizontal="right" vertical="center" wrapText="1"/>
    </xf>
    <xf numFmtId="0" fontId="27" fillId="0" borderId="19" xfId="0" applyFont="1" applyBorder="1" applyAlignment="1">
      <alignment horizontal="right" vertical="center" wrapText="1"/>
    </xf>
    <xf numFmtId="167" fontId="27" fillId="0" borderId="39" xfId="0" applyNumberFormat="1" applyFont="1" applyBorder="1" applyAlignment="1">
      <alignment horizontal="right" vertical="center" wrapText="1"/>
    </xf>
    <xf numFmtId="167" fontId="50" fillId="0" borderId="0" xfId="0" applyNumberFormat="1" applyFont="1" applyAlignment="1">
      <alignment horizontal="center" vertical="top" wrapText="1"/>
    </xf>
    <xf numFmtId="0" fontId="71" fillId="0" borderId="0" xfId="0" applyFont="1" applyAlignment="1">
      <alignment horizontal="center" vertical="top"/>
    </xf>
    <xf numFmtId="0" fontId="24" fillId="0" borderId="47" xfId="0" applyFont="1" applyBorder="1" applyAlignment="1">
      <alignment wrapText="1"/>
    </xf>
    <xf numFmtId="167" fontId="27" fillId="9" borderId="17" xfId="0" applyNumberFormat="1" applyFont="1" applyFill="1" applyBorder="1" applyAlignment="1">
      <alignment horizontal="right" vertical="center" wrapText="1"/>
    </xf>
    <xf numFmtId="0" fontId="27" fillId="0" borderId="22" xfId="0" applyFont="1" applyBorder="1" applyAlignment="1">
      <alignment horizontal="right" vertical="center" wrapText="1"/>
    </xf>
    <xf numFmtId="0" fontId="27" fillId="0" borderId="21" xfId="0" applyFont="1" applyBorder="1" applyAlignment="1">
      <alignment horizontal="right" vertical="center" wrapText="1"/>
    </xf>
    <xf numFmtId="0" fontId="27" fillId="0" borderId="23" xfId="0" applyFont="1" applyBorder="1" applyAlignment="1">
      <alignment horizontal="right" vertical="center" wrapText="1"/>
    </xf>
    <xf numFmtId="167" fontId="27" fillId="9" borderId="19" xfId="0" applyNumberFormat="1" applyFont="1" applyFill="1" applyBorder="1" applyAlignment="1">
      <alignment horizontal="right" vertical="center" wrapText="1"/>
    </xf>
    <xf numFmtId="0" fontId="0" fillId="0" borderId="81" xfId="0" applyFont="1" applyBorder="1"/>
    <xf numFmtId="167" fontId="27" fillId="0" borderId="17" xfId="0" applyNumberFormat="1" applyFont="1" applyBorder="1" applyAlignment="1">
      <alignment horizontal="right" vertical="center" wrapText="1"/>
    </xf>
    <xf numFmtId="167" fontId="27" fillId="0" borderId="19" xfId="0" applyNumberFormat="1" applyFont="1" applyBorder="1" applyAlignment="1">
      <alignment horizontal="right" vertical="center" wrapText="1"/>
    </xf>
    <xf numFmtId="0" fontId="35" fillId="0" borderId="0" xfId="0" applyFont="1"/>
    <xf numFmtId="0" fontId="35" fillId="0" borderId="0" xfId="0" applyFont="1" applyAlignment="1">
      <alignment horizontal="center"/>
    </xf>
    <xf numFmtId="0" fontId="33" fillId="0" borderId="48" xfId="0" applyFont="1" applyBorder="1"/>
    <xf numFmtId="0" fontId="0" fillId="0" borderId="48" xfId="0" applyFont="1" applyBorder="1"/>
    <xf numFmtId="164" fontId="27" fillId="9" borderId="84" xfId="0" applyNumberFormat="1" applyFont="1" applyFill="1" applyBorder="1" applyAlignment="1">
      <alignment horizontal="right" vertical="center" wrapText="1"/>
    </xf>
    <xf numFmtId="164" fontId="27" fillId="9" borderId="86" xfId="0" applyNumberFormat="1" applyFont="1" applyFill="1" applyBorder="1" applyAlignment="1">
      <alignment horizontal="right" vertical="center" wrapText="1"/>
    </xf>
    <xf numFmtId="164" fontId="9" fillId="0" borderId="39" xfId="0" applyNumberFormat="1" applyFont="1" applyBorder="1" applyAlignment="1">
      <alignment horizontal="center" vertical="center"/>
    </xf>
    <xf numFmtId="164" fontId="27" fillId="0" borderId="13" xfId="0" applyNumberFormat="1" applyFont="1" applyBorder="1" applyAlignment="1">
      <alignment horizontal="right" vertical="center"/>
    </xf>
    <xf numFmtId="164" fontId="27" fillId="0" borderId="14" xfId="0" applyNumberFormat="1" applyFont="1" applyBorder="1" applyAlignment="1">
      <alignment horizontal="right" vertical="center"/>
    </xf>
    <xf numFmtId="164" fontId="27" fillId="0" borderId="15" xfId="0" applyNumberFormat="1" applyFont="1" applyBorder="1" applyAlignment="1">
      <alignment horizontal="right" vertical="center"/>
    </xf>
    <xf numFmtId="164" fontId="27" fillId="9" borderId="17" xfId="0" applyNumberFormat="1" applyFont="1" applyFill="1" applyBorder="1" applyAlignment="1">
      <alignment horizontal="right" vertical="center" wrapText="1"/>
    </xf>
    <xf numFmtId="164" fontId="27" fillId="9" borderId="18" xfId="0" applyNumberFormat="1" applyFont="1" applyFill="1" applyBorder="1" applyAlignment="1">
      <alignment horizontal="right" vertical="center" wrapText="1"/>
    </xf>
    <xf numFmtId="0" fontId="26" fillId="0" borderId="48" xfId="0" applyFont="1" applyBorder="1" applyAlignment="1">
      <alignment wrapText="1"/>
    </xf>
    <xf numFmtId="164" fontId="9" fillId="4" borderId="39" xfId="0" applyNumberFormat="1" applyFont="1" applyFill="1" applyBorder="1" applyAlignment="1">
      <alignment horizontal="center" vertical="center"/>
    </xf>
    <xf numFmtId="164" fontId="27" fillId="9" borderId="19" xfId="0" applyNumberFormat="1" applyFont="1" applyFill="1" applyBorder="1" applyAlignment="1">
      <alignment horizontal="right" vertical="center" wrapText="1"/>
    </xf>
    <xf numFmtId="164" fontId="50" fillId="0" borderId="0" xfId="0" applyNumberFormat="1" applyFont="1" applyAlignment="1">
      <alignment horizontal="center"/>
    </xf>
    <xf numFmtId="164" fontId="0" fillId="0" borderId="0" xfId="0" applyNumberFormat="1" applyFont="1"/>
    <xf numFmtId="164" fontId="27" fillId="0" borderId="18" xfId="0" applyNumberFormat="1" applyFont="1" applyBorder="1" applyAlignment="1">
      <alignment horizontal="right" vertical="center" wrapText="1"/>
    </xf>
    <xf numFmtId="164" fontId="50" fillId="0" borderId="0" xfId="0" applyNumberFormat="1" applyFont="1" applyAlignment="1">
      <alignment horizontal="center" vertical="top" wrapText="1"/>
    </xf>
    <xf numFmtId="164" fontId="50" fillId="0" borderId="0" xfId="0" applyNumberFormat="1" applyFont="1" applyAlignment="1">
      <alignment vertical="top" wrapText="1"/>
    </xf>
    <xf numFmtId="0" fontId="50" fillId="0" borderId="0" xfId="0" applyFont="1" applyAlignment="1">
      <alignment horizontal="center" vertical="center" wrapText="1"/>
    </xf>
    <xf numFmtId="0" fontId="51" fillId="0" borderId="0" xfId="0" applyFont="1" applyAlignment="1">
      <alignment horizontal="center" wrapText="1"/>
    </xf>
    <xf numFmtId="0" fontId="53" fillId="0" borderId="0" xfId="0" applyFont="1" applyAlignment="1">
      <alignment vertical="center"/>
    </xf>
    <xf numFmtId="0" fontId="9" fillId="0" borderId="0" xfId="0" applyFont="1" applyAlignment="1">
      <alignment vertical="center" wrapText="1"/>
    </xf>
    <xf numFmtId="0" fontId="24" fillId="0" borderId="0" xfId="0" applyFont="1" applyAlignment="1">
      <alignment horizontal="center" wrapText="1"/>
    </xf>
    <xf numFmtId="0" fontId="24" fillId="0" borderId="0" xfId="0" applyFont="1" applyAlignment="1">
      <alignment horizontal="center" vertical="center"/>
    </xf>
    <xf numFmtId="0" fontId="51" fillId="0" borderId="0" xfId="0" applyFont="1" applyAlignment="1">
      <alignment wrapText="1"/>
    </xf>
    <xf numFmtId="0" fontId="51" fillId="0" borderId="0" xfId="0" applyFont="1" applyAlignment="1">
      <alignment horizontal="left" wrapText="1"/>
    </xf>
    <xf numFmtId="0" fontId="17" fillId="0" borderId="0" xfId="0" applyFont="1" applyAlignment="1">
      <alignment vertical="top" wrapText="1"/>
    </xf>
    <xf numFmtId="164" fontId="27" fillId="9" borderId="85" xfId="0" applyNumberFormat="1" applyFont="1" applyFill="1" applyBorder="1" applyAlignment="1">
      <alignment horizontal="right" vertical="center" wrapText="1"/>
    </xf>
    <xf numFmtId="0" fontId="51" fillId="0" borderId="0" xfId="0" applyFont="1" applyAlignment="1">
      <alignment vertical="center" wrapText="1"/>
    </xf>
    <xf numFmtId="164" fontId="27" fillId="0" borderId="13" xfId="0" applyNumberFormat="1" applyFont="1" applyBorder="1" applyAlignment="1">
      <alignment horizontal="right" wrapText="1"/>
    </xf>
    <xf numFmtId="0" fontId="72" fillId="0" borderId="0" xfId="0" applyFont="1"/>
    <xf numFmtId="164" fontId="27" fillId="0" borderId="37" xfId="0" applyNumberFormat="1" applyFont="1" applyBorder="1" applyAlignment="1">
      <alignment horizontal="right" wrapText="1"/>
    </xf>
    <xf numFmtId="0" fontId="72" fillId="8" borderId="0" xfId="0" applyFont="1" applyFill="1" applyBorder="1" applyAlignment="1">
      <alignment horizontal="left" vertical="center"/>
    </xf>
    <xf numFmtId="0" fontId="73" fillId="0" borderId="0" xfId="0" applyFont="1" applyAlignment="1">
      <alignment horizontal="right"/>
    </xf>
    <xf numFmtId="0" fontId="73" fillId="0" borderId="0" xfId="0" applyFont="1" applyAlignment="1">
      <alignment horizontal="center"/>
    </xf>
    <xf numFmtId="164" fontId="27" fillId="0" borderId="39" xfId="0" applyNumberFormat="1" applyFont="1" applyBorder="1" applyAlignment="1">
      <alignment horizontal="right" wrapText="1"/>
    </xf>
    <xf numFmtId="0" fontId="28" fillId="0" borderId="0" xfId="0" applyFont="1" applyAlignment="1">
      <alignment horizontal="center" wrapText="1"/>
    </xf>
    <xf numFmtId="0" fontId="53" fillId="0" borderId="0" xfId="0" applyFont="1" applyAlignment="1">
      <alignment vertical="center" readingOrder="1"/>
    </xf>
    <xf numFmtId="164" fontId="27" fillId="0" borderId="95" xfId="0" applyNumberFormat="1" applyFont="1" applyBorder="1" applyAlignment="1">
      <alignment horizontal="right" wrapText="1"/>
    </xf>
    <xf numFmtId="0" fontId="75" fillId="0" borderId="0" xfId="0" applyFont="1" applyAlignment="1">
      <alignment horizontal="center" vertical="center" wrapText="1"/>
    </xf>
    <xf numFmtId="164" fontId="27" fillId="0" borderId="21" xfId="0" applyNumberFormat="1" applyFont="1" applyBorder="1" applyAlignment="1">
      <alignment horizontal="right" wrapText="1"/>
    </xf>
    <xf numFmtId="3" fontId="76" fillId="0" borderId="0" xfId="0" applyNumberFormat="1" applyFont="1" applyAlignment="1">
      <alignment horizontal="right" vertical="center"/>
    </xf>
    <xf numFmtId="3" fontId="28" fillId="0" borderId="0" xfId="0" applyNumberFormat="1" applyFont="1" applyAlignment="1">
      <alignment horizontal="center" vertical="center"/>
    </xf>
    <xf numFmtId="9" fontId="27" fillId="0" borderId="21" xfId="0" applyNumberFormat="1" applyFont="1" applyBorder="1" applyAlignment="1">
      <alignment horizontal="right" wrapText="1"/>
    </xf>
    <xf numFmtId="3" fontId="28" fillId="0" borderId="0" xfId="0" applyNumberFormat="1" applyFont="1" applyAlignment="1">
      <alignment horizontal="center" vertical="center" wrapText="1"/>
    </xf>
    <xf numFmtId="165" fontId="28" fillId="0" borderId="0" xfId="0" applyNumberFormat="1" applyFont="1" applyAlignment="1">
      <alignment horizontal="center" vertical="center"/>
    </xf>
    <xf numFmtId="164" fontId="27" fillId="0" borderId="76" xfId="0" applyNumberFormat="1" applyFont="1" applyBorder="1" applyAlignment="1">
      <alignment horizontal="right" wrapText="1"/>
    </xf>
    <xf numFmtId="167" fontId="77" fillId="0" borderId="0" xfId="0" applyNumberFormat="1" applyFont="1" applyAlignment="1">
      <alignment horizontal="center" vertical="center"/>
    </xf>
    <xf numFmtId="0" fontId="35" fillId="0" borderId="0" xfId="0" applyFont="1" applyAlignment="1">
      <alignment horizontal="center" wrapText="1"/>
    </xf>
    <xf numFmtId="164" fontId="27" fillId="0" borderId="75" xfId="0" applyNumberFormat="1" applyFont="1" applyBorder="1" applyAlignment="1">
      <alignment horizontal="right" wrapText="1"/>
    </xf>
    <xf numFmtId="164" fontId="28" fillId="0" borderId="0" xfId="0" applyNumberFormat="1" applyFont="1" applyAlignment="1">
      <alignment horizontal="center" wrapText="1"/>
    </xf>
    <xf numFmtId="164" fontId="35" fillId="0" borderId="0" xfId="0" applyNumberFormat="1" applyFont="1" applyAlignment="1">
      <alignment horizontal="center" wrapText="1"/>
    </xf>
    <xf numFmtId="3" fontId="24" fillId="0" borderId="0" xfId="0" applyNumberFormat="1" applyFont="1"/>
    <xf numFmtId="3" fontId="17" fillId="0" borderId="0" xfId="0" applyNumberFormat="1" applyFont="1" applyAlignment="1">
      <alignment vertical="top" wrapText="1"/>
    </xf>
    <xf numFmtId="0" fontId="27" fillId="0" borderId="38" xfId="0" applyFont="1" applyBorder="1" applyAlignment="1">
      <alignment horizontal="right" vertical="center" wrapText="1"/>
    </xf>
    <xf numFmtId="0" fontId="27" fillId="0" borderId="37" xfId="0" applyFont="1" applyBorder="1" applyAlignment="1">
      <alignment horizontal="right" vertical="center" wrapText="1"/>
    </xf>
    <xf numFmtId="0" fontId="27" fillId="0" borderId="39" xfId="0" applyFont="1" applyBorder="1" applyAlignment="1">
      <alignment horizontal="right" vertical="center" wrapText="1"/>
    </xf>
    <xf numFmtId="0" fontId="26" fillId="8" borderId="0" xfId="0" applyFont="1" applyFill="1" applyBorder="1" applyAlignment="1">
      <alignment horizontal="center" vertical="center"/>
    </xf>
    <xf numFmtId="164" fontId="27" fillId="0" borderId="96" xfId="0" applyNumberFormat="1" applyFont="1" applyBorder="1" applyAlignment="1">
      <alignment horizontal="right" wrapText="1"/>
    </xf>
    <xf numFmtId="167" fontId="50" fillId="0" borderId="0" xfId="0" applyNumberFormat="1" applyFont="1" applyAlignment="1">
      <alignment horizontal="center"/>
    </xf>
    <xf numFmtId="164" fontId="27" fillId="0" borderId="17" xfId="0" applyNumberFormat="1" applyFont="1" applyBorder="1" applyAlignment="1">
      <alignment horizontal="right" wrapText="1"/>
    </xf>
    <xf numFmtId="167" fontId="0" fillId="0" borderId="0" xfId="0" applyNumberFormat="1" applyFont="1"/>
    <xf numFmtId="164" fontId="27" fillId="0" borderId="97" xfId="0" applyNumberFormat="1" applyFont="1" applyBorder="1" applyAlignment="1">
      <alignment horizontal="right" wrapText="1"/>
    </xf>
    <xf numFmtId="167" fontId="50" fillId="0" borderId="0" xfId="0" applyNumberFormat="1" applyFont="1" applyAlignment="1">
      <alignment vertical="top" wrapText="1"/>
    </xf>
    <xf numFmtId="0" fontId="28" fillId="0" borderId="0" xfId="0" applyFont="1" applyAlignment="1">
      <alignment horizontal="center"/>
    </xf>
    <xf numFmtId="0" fontId="50" fillId="0" borderId="0" xfId="0" applyFont="1" applyAlignment="1">
      <alignment vertical="top" wrapText="1"/>
    </xf>
    <xf numFmtId="164" fontId="27" fillId="0" borderId="15" xfId="0" applyNumberFormat="1" applyFont="1" applyBorder="1" applyAlignment="1">
      <alignment horizontal="right" wrapText="1"/>
    </xf>
    <xf numFmtId="164" fontId="27" fillId="0" borderId="19" xfId="0" applyNumberFormat="1" applyFont="1" applyBorder="1" applyAlignment="1">
      <alignment horizontal="right" wrapText="1"/>
    </xf>
    <xf numFmtId="165" fontId="9" fillId="10" borderId="25" xfId="0" applyNumberFormat="1" applyFont="1" applyFill="1" applyBorder="1" applyAlignment="1">
      <alignment horizontal="right" vertical="center"/>
    </xf>
    <xf numFmtId="165" fontId="9" fillId="10" borderId="25" xfId="0" applyNumberFormat="1" applyFont="1" applyFill="1" applyBorder="1" applyAlignment="1">
      <alignment horizontal="center" vertical="center"/>
    </xf>
    <xf numFmtId="165" fontId="9" fillId="10" borderId="26" xfId="0" applyNumberFormat="1" applyFont="1" applyFill="1" applyBorder="1" applyAlignment="1">
      <alignment vertical="center"/>
    </xf>
    <xf numFmtId="165" fontId="9" fillId="10" borderId="26" xfId="0" applyNumberFormat="1" applyFont="1" applyFill="1" applyBorder="1" applyAlignment="1">
      <alignment horizontal="center" vertical="center"/>
    </xf>
    <xf numFmtId="165" fontId="9" fillId="10" borderId="7" xfId="0" applyNumberFormat="1" applyFont="1" applyFill="1" applyBorder="1" applyAlignment="1">
      <alignment horizontal="center" vertical="center"/>
    </xf>
    <xf numFmtId="3" fontId="50" fillId="0" borderId="0" xfId="0" applyNumberFormat="1" applyFont="1" applyAlignment="1">
      <alignment horizontal="center" wrapText="1"/>
    </xf>
    <xf numFmtId="0" fontId="17" fillId="0" borderId="0" xfId="0" applyFont="1" applyAlignment="1">
      <alignment wrapText="1"/>
    </xf>
    <xf numFmtId="0" fontId="27" fillId="0" borderId="75" xfId="0" applyFont="1" applyBorder="1" applyAlignment="1">
      <alignment horizontal="right" vertical="center" wrapText="1"/>
    </xf>
    <xf numFmtId="0" fontId="24" fillId="0" borderId="0" xfId="0" applyFont="1" applyAlignment="1">
      <alignment horizontal="center"/>
    </xf>
    <xf numFmtId="164" fontId="27" fillId="9" borderId="17" xfId="0" applyNumberFormat="1" applyFont="1" applyFill="1" applyBorder="1" applyAlignment="1">
      <alignment horizontal="center"/>
    </xf>
    <xf numFmtId="164" fontId="27" fillId="9" borderId="37" xfId="0" applyNumberFormat="1" applyFont="1" applyFill="1" applyBorder="1" applyAlignment="1">
      <alignment horizontal="center"/>
    </xf>
    <xf numFmtId="164" fontId="27" fillId="0" borderId="21" xfId="0" applyNumberFormat="1" applyFont="1" applyBorder="1" applyAlignment="1">
      <alignment horizontal="right"/>
    </xf>
    <xf numFmtId="164" fontId="27" fillId="0" borderId="76" xfId="0" applyNumberFormat="1" applyFont="1" applyBorder="1" applyAlignment="1">
      <alignment horizontal="right"/>
    </xf>
    <xf numFmtId="164" fontId="27" fillId="0" borderId="17" xfId="0" applyNumberFormat="1" applyFont="1" applyBorder="1" applyAlignment="1">
      <alignment horizontal="center" wrapText="1"/>
    </xf>
    <xf numFmtId="0" fontId="0" fillId="0" borderId="82" xfId="0" applyFont="1" applyBorder="1"/>
    <xf numFmtId="0" fontId="56" fillId="0" borderId="0" xfId="0" applyFont="1" applyAlignment="1">
      <alignment horizontal="center"/>
    </xf>
    <xf numFmtId="164" fontId="27" fillId="0" borderId="12" xfId="0" applyNumberFormat="1" applyFont="1" applyBorder="1" applyAlignment="1">
      <alignment horizontal="right" wrapText="1"/>
    </xf>
    <xf numFmtId="164" fontId="27" fillId="0" borderId="16" xfId="0" applyNumberFormat="1" applyFont="1" applyBorder="1" applyAlignment="1">
      <alignment horizontal="right" wrapText="1"/>
    </xf>
    <xf numFmtId="0" fontId="0" fillId="0" borderId="0" xfId="0" applyFont="1" applyAlignment="1">
      <alignment vertical="top"/>
    </xf>
    <xf numFmtId="0" fontId="78" fillId="0" borderId="0" xfId="0" applyFont="1" applyAlignment="1">
      <alignment vertical="top"/>
    </xf>
    <xf numFmtId="164" fontId="27" fillId="0" borderId="5" xfId="0" applyNumberFormat="1" applyFont="1" applyBorder="1" applyAlignment="1">
      <alignment horizontal="right" wrapText="1"/>
    </xf>
    <xf numFmtId="0" fontId="78" fillId="0" borderId="0" xfId="0" applyFont="1" applyAlignment="1">
      <alignment horizontal="center" vertical="top"/>
    </xf>
    <xf numFmtId="0" fontId="0" fillId="0" borderId="0" xfId="0" applyFont="1" applyAlignment="1">
      <alignment horizontal="center" vertical="top"/>
    </xf>
    <xf numFmtId="0" fontId="79" fillId="4" borderId="1" xfId="0" applyFont="1" applyFill="1" applyBorder="1" applyAlignment="1">
      <alignment horizontal="center" vertical="top"/>
    </xf>
    <xf numFmtId="0" fontId="79" fillId="4" borderId="2" xfId="0" applyFont="1" applyFill="1" applyBorder="1" applyAlignment="1">
      <alignment vertical="top"/>
    </xf>
    <xf numFmtId="0" fontId="0" fillId="0" borderId="7" xfId="0" applyFont="1" applyBorder="1" applyAlignment="1">
      <alignment vertical="top"/>
    </xf>
    <xf numFmtId="164" fontId="27" fillId="0" borderId="94" xfId="0" applyNumberFormat="1" applyFont="1" applyBorder="1" applyAlignment="1">
      <alignment horizontal="right" wrapText="1"/>
    </xf>
    <xf numFmtId="0" fontId="79" fillId="4" borderId="2" xfId="0" applyFont="1" applyFill="1" applyBorder="1" applyAlignment="1">
      <alignment horizontal="center" vertical="top"/>
    </xf>
    <xf numFmtId="164" fontId="27" fillId="0" borderId="20" xfId="0" applyNumberFormat="1" applyFont="1" applyBorder="1" applyAlignment="1">
      <alignment horizontal="right" wrapText="1"/>
    </xf>
    <xf numFmtId="0" fontId="24" fillId="8" borderId="46" xfId="0" applyFont="1" applyFill="1" applyBorder="1" applyAlignment="1">
      <alignment wrapText="1"/>
    </xf>
    <xf numFmtId="0" fontId="0" fillId="0" borderId="5" xfId="0" applyFont="1" applyBorder="1" applyAlignment="1">
      <alignment vertical="top"/>
    </xf>
    <xf numFmtId="0" fontId="59" fillId="4" borderId="0" xfId="0" applyFont="1" applyFill="1" applyBorder="1" applyAlignment="1">
      <alignment vertical="top"/>
    </xf>
    <xf numFmtId="0" fontId="59" fillId="4" borderId="5" xfId="0" applyFont="1" applyFill="1" applyBorder="1" applyAlignment="1">
      <alignment vertical="top"/>
    </xf>
    <xf numFmtId="0" fontId="17" fillId="0" borderId="0" xfId="0" applyFont="1" applyAlignment="1">
      <alignment vertical="center" wrapText="1"/>
    </xf>
    <xf numFmtId="0" fontId="59" fillId="4" borderId="0" xfId="0" applyFont="1" applyFill="1" applyBorder="1"/>
    <xf numFmtId="164" fontId="27" fillId="0" borderId="23" xfId="0" applyNumberFormat="1" applyFont="1" applyBorder="1" applyAlignment="1">
      <alignment horizontal="right" wrapText="1"/>
    </xf>
    <xf numFmtId="0" fontId="58" fillId="4" borderId="0" xfId="0" applyFont="1" applyFill="1" applyBorder="1" applyAlignment="1">
      <alignment horizontal="center"/>
    </xf>
    <xf numFmtId="0" fontId="80" fillId="0" borderId="0" xfId="0" applyFont="1" applyAlignment="1">
      <alignment vertical="top"/>
    </xf>
    <xf numFmtId="0" fontId="9" fillId="7" borderId="32" xfId="0" applyFont="1" applyFill="1" applyBorder="1" applyAlignment="1">
      <alignment horizontal="center" vertical="center"/>
    </xf>
    <xf numFmtId="0" fontId="24" fillId="7" borderId="98" xfId="0" applyFont="1" applyFill="1" applyBorder="1" applyAlignment="1">
      <alignment horizontal="center" vertical="center"/>
    </xf>
    <xf numFmtId="0" fontId="24" fillId="7" borderId="34" xfId="0" applyFont="1" applyFill="1" applyBorder="1" applyAlignment="1">
      <alignment horizontal="center" vertical="center"/>
    </xf>
    <xf numFmtId="0" fontId="24" fillId="7" borderId="78" xfId="0" applyFont="1" applyFill="1" applyBorder="1" applyAlignment="1">
      <alignment horizontal="center" vertical="center"/>
    </xf>
    <xf numFmtId="0" fontId="24" fillId="0" borderId="56" xfId="0" applyFont="1" applyBorder="1" applyAlignment="1">
      <alignment vertical="top"/>
    </xf>
    <xf numFmtId="168" fontId="0" fillId="0" borderId="28" xfId="0" applyNumberFormat="1" applyFont="1" applyBorder="1" applyAlignment="1">
      <alignment horizontal="right" vertical="top"/>
    </xf>
    <xf numFmtId="168" fontId="0" fillId="0" borderId="13" xfId="0" applyNumberFormat="1" applyFont="1" applyBorder="1" applyAlignment="1">
      <alignment horizontal="right" vertical="top"/>
    </xf>
    <xf numFmtId="0" fontId="27" fillId="0" borderId="0" xfId="0" applyFont="1"/>
    <xf numFmtId="0" fontId="79" fillId="0" borderId="0" xfId="0" applyFont="1" applyAlignment="1">
      <alignment horizontal="center" vertical="top"/>
    </xf>
    <xf numFmtId="0" fontId="79" fillId="0" borderId="0" xfId="0" applyFont="1" applyAlignment="1">
      <alignment vertical="top"/>
    </xf>
    <xf numFmtId="0" fontId="79" fillId="4" borderId="3" xfId="0" applyFont="1" applyFill="1" applyBorder="1" applyAlignment="1">
      <alignment horizontal="center" vertical="top"/>
    </xf>
    <xf numFmtId="0" fontId="79" fillId="4" borderId="0" xfId="0" applyFont="1" applyFill="1" applyBorder="1" applyAlignment="1">
      <alignment vertical="top"/>
    </xf>
    <xf numFmtId="0" fontId="79" fillId="4" borderId="0" xfId="0" applyFont="1" applyFill="1" applyBorder="1" applyAlignment="1">
      <alignment horizontal="center" vertical="top"/>
    </xf>
    <xf numFmtId="0" fontId="79" fillId="4" borderId="5" xfId="0" applyFont="1" applyFill="1" applyBorder="1" applyAlignment="1">
      <alignment horizontal="center" vertical="top"/>
    </xf>
    <xf numFmtId="0" fontId="58" fillId="0" borderId="0" xfId="0" applyFont="1" applyAlignment="1">
      <alignment horizontal="center"/>
    </xf>
    <xf numFmtId="0" fontId="58" fillId="4" borderId="5" xfId="0" applyFont="1" applyFill="1" applyBorder="1" applyAlignment="1">
      <alignment horizontal="center"/>
    </xf>
    <xf numFmtId="0" fontId="58" fillId="0" borderId="0" xfId="0" applyFont="1" applyAlignment="1">
      <alignment vertical="center" wrapText="1"/>
    </xf>
    <xf numFmtId="0" fontId="22" fillId="5" borderId="0" xfId="0" applyFont="1" applyFill="1" applyBorder="1" applyAlignment="1">
      <alignment horizontal="center" vertical="center" wrapText="1"/>
    </xf>
    <xf numFmtId="0" fontId="24" fillId="7" borderId="99" xfId="0" applyFont="1" applyFill="1" applyBorder="1" applyAlignment="1">
      <alignment horizontal="center"/>
    </xf>
    <xf numFmtId="0" fontId="24" fillId="7" borderId="100" xfId="0" applyFont="1" applyFill="1" applyBorder="1" applyAlignment="1">
      <alignment horizontal="center"/>
    </xf>
    <xf numFmtId="0" fontId="24" fillId="7" borderId="101" xfId="0" applyFont="1" applyFill="1" applyBorder="1" applyAlignment="1">
      <alignment horizontal="center"/>
    </xf>
    <xf numFmtId="0" fontId="24" fillId="7" borderId="102" xfId="0" applyFont="1" applyFill="1" applyBorder="1" applyAlignment="1">
      <alignment horizontal="center"/>
    </xf>
    <xf numFmtId="0" fontId="24" fillId="7" borderId="103" xfId="0" applyFont="1" applyFill="1" applyBorder="1" applyAlignment="1">
      <alignment horizontal="center"/>
    </xf>
    <xf numFmtId="0" fontId="24" fillId="7" borderId="104" xfId="0" applyFont="1" applyFill="1" applyBorder="1" applyAlignment="1">
      <alignment horizontal="center"/>
    </xf>
    <xf numFmtId="0" fontId="24" fillId="7" borderId="105" xfId="0" applyFont="1" applyFill="1" applyBorder="1" applyAlignment="1">
      <alignment horizontal="center"/>
    </xf>
    <xf numFmtId="0" fontId="24" fillId="0" borderId="28" xfId="0" applyFont="1" applyBorder="1" applyAlignment="1">
      <alignment horizontal="center" wrapText="1"/>
    </xf>
    <xf numFmtId="3" fontId="0" fillId="0" borderId="106" xfId="0" applyNumberFormat="1" applyFont="1" applyBorder="1" applyAlignment="1">
      <alignment horizontal="right"/>
    </xf>
    <xf numFmtId="3" fontId="0" fillId="0" borderId="107" xfId="0" applyNumberFormat="1" applyFont="1" applyBorder="1" applyAlignment="1">
      <alignment horizontal="right"/>
    </xf>
    <xf numFmtId="3" fontId="0" fillId="0" borderId="108" xfId="0" applyNumberFormat="1" applyFont="1" applyBorder="1" applyAlignment="1">
      <alignment horizontal="right"/>
    </xf>
    <xf numFmtId="3" fontId="0" fillId="0" borderId="109" xfId="0" applyNumberFormat="1" applyFont="1" applyBorder="1" applyAlignment="1">
      <alignment horizontal="right"/>
    </xf>
    <xf numFmtId="3" fontId="0" fillId="0" borderId="110" xfId="0" applyNumberFormat="1" applyFont="1" applyBorder="1" applyAlignment="1">
      <alignment horizontal="right"/>
    </xf>
    <xf numFmtId="0" fontId="24" fillId="9" borderId="29" xfId="0" applyFont="1" applyFill="1" applyBorder="1" applyAlignment="1">
      <alignment horizontal="center" wrapText="1"/>
    </xf>
    <xf numFmtId="3" fontId="0" fillId="9" borderId="111" xfId="0" applyNumberFormat="1" applyFont="1" applyFill="1" applyBorder="1" applyAlignment="1">
      <alignment horizontal="right"/>
    </xf>
    <xf numFmtId="3" fontId="0" fillId="9" borderId="112" xfId="0" applyNumberFormat="1" applyFont="1" applyFill="1" applyBorder="1" applyAlignment="1">
      <alignment horizontal="right"/>
    </xf>
    <xf numFmtId="168" fontId="0" fillId="0" borderId="14" xfId="0" applyNumberFormat="1" applyFont="1" applyBorder="1" applyAlignment="1">
      <alignment horizontal="right" vertical="top"/>
    </xf>
    <xf numFmtId="164" fontId="33" fillId="0" borderId="17" xfId="0" applyNumberFormat="1" applyFont="1" applyBorder="1" applyAlignment="1">
      <alignment horizontal="right"/>
    </xf>
    <xf numFmtId="0" fontId="0" fillId="0" borderId="4" xfId="0" applyFont="1" applyBorder="1"/>
    <xf numFmtId="0" fontId="69" fillId="0" borderId="0" xfId="0" applyFont="1"/>
    <xf numFmtId="3" fontId="0" fillId="9" borderId="80" xfId="0" applyNumberFormat="1" applyFont="1" applyFill="1" applyBorder="1" applyAlignment="1">
      <alignment horizontal="right"/>
    </xf>
    <xf numFmtId="0" fontId="24" fillId="0" borderId="88" xfId="0" applyFont="1" applyBorder="1" applyAlignment="1">
      <alignment wrapText="1"/>
    </xf>
    <xf numFmtId="3" fontId="0" fillId="9" borderId="114" xfId="0" applyNumberFormat="1" applyFont="1" applyFill="1" applyBorder="1" applyAlignment="1">
      <alignment horizontal="right"/>
    </xf>
    <xf numFmtId="3" fontId="27" fillId="0" borderId="13" xfId="0" applyNumberFormat="1" applyFont="1" applyBorder="1" applyAlignment="1">
      <alignment horizontal="right" wrapText="1"/>
    </xf>
    <xf numFmtId="3" fontId="0" fillId="9" borderId="97" xfId="0" applyNumberFormat="1" applyFont="1" applyFill="1" applyBorder="1" applyAlignment="1">
      <alignment horizontal="right"/>
    </xf>
    <xf numFmtId="3" fontId="27" fillId="0" borderId="12" xfId="0" applyNumberFormat="1" applyFont="1" applyBorder="1" applyAlignment="1">
      <alignment horizontal="right" wrapText="1"/>
    </xf>
    <xf numFmtId="0" fontId="24" fillId="0" borderId="29" xfId="0" applyFont="1" applyBorder="1" applyAlignment="1">
      <alignment horizontal="center" wrapText="1"/>
    </xf>
    <xf numFmtId="3" fontId="27" fillId="0" borderId="15" xfId="0" applyNumberFormat="1" applyFont="1" applyBorder="1" applyAlignment="1">
      <alignment horizontal="right" wrapText="1"/>
    </xf>
    <xf numFmtId="3" fontId="0" fillId="0" borderId="111" xfId="0" applyNumberFormat="1" applyFont="1" applyBorder="1" applyAlignment="1">
      <alignment horizontal="right"/>
    </xf>
    <xf numFmtId="0" fontId="24" fillId="9" borderId="60" xfId="0" applyFont="1" applyFill="1" applyBorder="1" applyAlignment="1">
      <alignment wrapText="1"/>
    </xf>
    <xf numFmtId="3" fontId="0" fillId="0" borderId="112" xfId="0" applyNumberFormat="1" applyFont="1" applyBorder="1" applyAlignment="1">
      <alignment horizontal="right"/>
    </xf>
    <xf numFmtId="3" fontId="0" fillId="0" borderId="80" xfId="0" applyNumberFormat="1" applyFont="1" applyBorder="1" applyAlignment="1">
      <alignment horizontal="right"/>
    </xf>
    <xf numFmtId="0" fontId="24" fillId="0" borderId="60" xfId="0" applyFont="1" applyBorder="1" applyAlignment="1">
      <alignment wrapText="1"/>
    </xf>
    <xf numFmtId="3" fontId="0" fillId="0" borderId="114" xfId="0" applyNumberFormat="1" applyFont="1" applyBorder="1" applyAlignment="1">
      <alignment horizontal="right"/>
    </xf>
    <xf numFmtId="3" fontId="27" fillId="0" borderId="16" xfId="0" applyNumberFormat="1" applyFont="1" applyBorder="1" applyAlignment="1">
      <alignment horizontal="right" wrapText="1"/>
    </xf>
    <xf numFmtId="3" fontId="0" fillId="0" borderId="97" xfId="0" applyNumberFormat="1" applyFont="1" applyBorder="1" applyAlignment="1">
      <alignment horizontal="right"/>
    </xf>
    <xf numFmtId="0" fontId="24" fillId="9" borderId="63" xfId="0" applyFont="1" applyFill="1" applyBorder="1" applyAlignment="1">
      <alignment wrapText="1"/>
    </xf>
    <xf numFmtId="3" fontId="27" fillId="9" borderId="20" xfId="0" applyNumberFormat="1" applyFont="1" applyFill="1" applyBorder="1" applyAlignment="1">
      <alignment horizontal="right" wrapText="1"/>
    </xf>
    <xf numFmtId="3" fontId="26" fillId="10" borderId="25" xfId="0" applyNumberFormat="1" applyFont="1" applyFill="1" applyBorder="1" applyAlignment="1">
      <alignment horizontal="right" vertical="center" wrapText="1"/>
    </xf>
    <xf numFmtId="3" fontId="26" fillId="10" borderId="41" xfId="0" applyNumberFormat="1" applyFont="1" applyFill="1" applyBorder="1" applyAlignment="1">
      <alignment horizontal="right" vertical="center" wrapText="1"/>
    </xf>
    <xf numFmtId="0" fontId="24" fillId="10" borderId="30" xfId="0" applyFont="1" applyFill="1" applyBorder="1" applyAlignment="1">
      <alignment horizontal="center" vertical="center" wrapText="1"/>
    </xf>
    <xf numFmtId="3" fontId="26" fillId="10" borderId="8" xfId="0" applyNumberFormat="1" applyFont="1" applyFill="1" applyBorder="1" applyAlignment="1">
      <alignment horizontal="right" vertical="center" wrapText="1"/>
    </xf>
    <xf numFmtId="3" fontId="24" fillId="10" borderId="115" xfId="0" applyNumberFormat="1" applyFont="1" applyFill="1" applyBorder="1" applyAlignment="1">
      <alignment horizontal="right" vertical="center"/>
    </xf>
    <xf numFmtId="0" fontId="81" fillId="0" borderId="0" xfId="0" applyFont="1"/>
    <xf numFmtId="3" fontId="24" fillId="10" borderId="116" xfId="0" applyNumberFormat="1" applyFont="1" applyFill="1" applyBorder="1" applyAlignment="1">
      <alignment horizontal="right" vertical="center"/>
    </xf>
    <xf numFmtId="3" fontId="24" fillId="10" borderId="117" xfId="0" applyNumberFormat="1" applyFont="1" applyFill="1" applyBorder="1" applyAlignment="1">
      <alignment horizontal="right" vertical="center"/>
    </xf>
    <xf numFmtId="3" fontId="24" fillId="10" borderId="118" xfId="0" applyNumberFormat="1" applyFont="1" applyFill="1" applyBorder="1" applyAlignment="1">
      <alignment horizontal="right" vertical="center"/>
    </xf>
    <xf numFmtId="3" fontId="24" fillId="10" borderId="119" xfId="0" applyNumberFormat="1" applyFont="1" applyFill="1" applyBorder="1" applyAlignment="1">
      <alignment horizontal="right" vertical="center"/>
    </xf>
    <xf numFmtId="0" fontId="24" fillId="10" borderId="31" xfId="0" applyFont="1" applyFill="1" applyBorder="1" applyAlignment="1">
      <alignment horizontal="center" vertical="center" wrapText="1"/>
    </xf>
    <xf numFmtId="0" fontId="59" fillId="4" borderId="1" xfId="0" applyFont="1" applyFill="1" applyBorder="1"/>
    <xf numFmtId="0" fontId="59" fillId="4" borderId="2" xfId="0" applyFont="1" applyFill="1" applyBorder="1"/>
    <xf numFmtId="0" fontId="59" fillId="4" borderId="3" xfId="0" applyFont="1" applyFill="1" applyBorder="1"/>
    <xf numFmtId="164" fontId="27" fillId="9" borderId="17" xfId="0" applyNumberFormat="1" applyFont="1" applyFill="1" applyBorder="1" applyAlignment="1">
      <alignment horizontal="right" wrapText="1"/>
    </xf>
    <xf numFmtId="164" fontId="27" fillId="9" borderId="16" xfId="0" applyNumberFormat="1" applyFont="1" applyFill="1" applyBorder="1" applyAlignment="1">
      <alignment horizontal="right" wrapText="1"/>
    </xf>
    <xf numFmtId="0" fontId="83" fillId="0" borderId="0" xfId="0" applyFont="1" applyAlignment="1">
      <alignment vertical="center" wrapText="1"/>
    </xf>
    <xf numFmtId="0" fontId="83" fillId="0" borderId="0" xfId="0" applyFont="1" applyAlignment="1">
      <alignment horizontal="center" vertical="center" wrapText="1"/>
    </xf>
    <xf numFmtId="0" fontId="53" fillId="0" borderId="0" xfId="0" applyFont="1" applyAlignment="1">
      <alignment vertical="center" wrapText="1"/>
    </xf>
    <xf numFmtId="0" fontId="0" fillId="0" borderId="0" xfId="0" applyFont="1" applyAlignment="1">
      <alignment wrapText="1"/>
    </xf>
    <xf numFmtId="0" fontId="24" fillId="7" borderId="120" xfId="0" applyFont="1" applyFill="1" applyBorder="1" applyAlignment="1">
      <alignment horizontal="center" wrapText="1"/>
    </xf>
    <xf numFmtId="0" fontId="24" fillId="0" borderId="45" xfId="0" applyFont="1" applyBorder="1" applyAlignment="1">
      <alignment vertical="top"/>
    </xf>
    <xf numFmtId="3" fontId="27" fillId="0" borderId="37" xfId="0" applyNumberFormat="1" applyFont="1" applyBorder="1" applyAlignment="1">
      <alignment vertical="top"/>
    </xf>
    <xf numFmtId="164" fontId="27" fillId="0" borderId="39" xfId="0" applyNumberFormat="1" applyFont="1" applyBorder="1" applyAlignment="1">
      <alignment horizontal="center" vertical="top"/>
    </xf>
    <xf numFmtId="0" fontId="24" fillId="9" borderId="46" xfId="0" applyFont="1" applyFill="1" applyBorder="1" applyAlignment="1">
      <alignment vertical="top"/>
    </xf>
    <xf numFmtId="3" fontId="27" fillId="9" borderId="17" xfId="0" applyNumberFormat="1" applyFont="1" applyFill="1" applyBorder="1" applyAlignment="1">
      <alignment vertical="top"/>
    </xf>
    <xf numFmtId="164" fontId="27" fillId="9" borderId="19" xfId="0" applyNumberFormat="1" applyFont="1" applyFill="1" applyBorder="1" applyAlignment="1">
      <alignment horizontal="right" wrapText="1"/>
    </xf>
    <xf numFmtId="0" fontId="24" fillId="9" borderId="89" xfId="0" applyFont="1" applyFill="1" applyBorder="1" applyAlignment="1">
      <alignment wrapText="1"/>
    </xf>
    <xf numFmtId="164" fontId="27" fillId="9" borderId="95" xfId="0" applyNumberFormat="1" applyFont="1" applyFill="1" applyBorder="1" applyAlignment="1">
      <alignment horizontal="right" wrapText="1"/>
    </xf>
    <xf numFmtId="164" fontId="27" fillId="9" borderId="90" xfId="0" applyNumberFormat="1" applyFont="1" applyFill="1" applyBorder="1" applyAlignment="1">
      <alignment horizontal="right" wrapText="1"/>
    </xf>
    <xf numFmtId="164" fontId="27" fillId="9" borderId="94" xfId="0" applyNumberFormat="1" applyFont="1" applyFill="1" applyBorder="1" applyAlignment="1">
      <alignment horizontal="right" wrapText="1"/>
    </xf>
    <xf numFmtId="0" fontId="24" fillId="10" borderId="64" xfId="0" applyFont="1" applyFill="1" applyBorder="1" applyAlignment="1">
      <alignment vertical="center" wrapText="1"/>
    </xf>
    <xf numFmtId="164" fontId="26" fillId="10" borderId="26" xfId="0" applyNumberFormat="1" applyFont="1" applyFill="1" applyBorder="1" applyAlignment="1">
      <alignment horizontal="right" vertical="center" wrapText="1"/>
    </xf>
    <xf numFmtId="164" fontId="26" fillId="10" borderId="65" xfId="0" applyNumberFormat="1" applyFont="1" applyFill="1" applyBorder="1" applyAlignment="1">
      <alignment horizontal="right" vertical="center" wrapText="1"/>
    </xf>
    <xf numFmtId="164" fontId="26" fillId="10" borderId="121" xfId="0" applyNumberFormat="1" applyFont="1" applyFill="1" applyBorder="1" applyAlignment="1">
      <alignment horizontal="right" vertical="center" wrapText="1"/>
    </xf>
    <xf numFmtId="0" fontId="24" fillId="7" borderId="77" xfId="0" applyFont="1" applyFill="1" applyBorder="1" applyAlignment="1">
      <alignment horizontal="center" vertical="center" wrapText="1"/>
    </xf>
    <xf numFmtId="164" fontId="27" fillId="0" borderId="13" xfId="0" applyNumberFormat="1" applyFont="1" applyBorder="1" applyAlignment="1">
      <alignment horizontal="right" vertical="top" wrapText="1"/>
    </xf>
    <xf numFmtId="37" fontId="24" fillId="0" borderId="75" xfId="0" applyNumberFormat="1" applyFont="1" applyBorder="1" applyAlignment="1">
      <alignment horizontal="right" vertical="top"/>
    </xf>
    <xf numFmtId="0" fontId="24" fillId="9" borderId="46" xfId="0" applyFont="1" applyFill="1" applyBorder="1" applyAlignment="1">
      <alignment horizontal="left" vertical="center"/>
    </xf>
    <xf numFmtId="0" fontId="0" fillId="9" borderId="18" xfId="0" applyFont="1" applyFill="1" applyBorder="1" applyAlignment="1">
      <alignment horizontal="right" vertical="center"/>
    </xf>
    <xf numFmtId="0" fontId="0" fillId="9" borderId="17" xfId="0" applyFont="1" applyFill="1" applyBorder="1" applyAlignment="1">
      <alignment horizontal="right" vertical="center"/>
    </xf>
    <xf numFmtId="0" fontId="79" fillId="4" borderId="4" xfId="0" applyFont="1" applyFill="1" applyBorder="1" applyAlignment="1">
      <alignment horizontal="center" vertical="top"/>
    </xf>
    <xf numFmtId="168" fontId="0" fillId="9" borderId="18" xfId="0" applyNumberFormat="1" applyFont="1" applyFill="1" applyBorder="1" applyAlignment="1">
      <alignment horizontal="right" vertical="center"/>
    </xf>
    <xf numFmtId="168" fontId="0" fillId="9" borderId="17" xfId="0" applyNumberFormat="1" applyFont="1" applyFill="1" applyBorder="1" applyAlignment="1">
      <alignment horizontal="right" vertical="center"/>
    </xf>
    <xf numFmtId="164" fontId="27" fillId="0" borderId="12" xfId="0" applyNumberFormat="1" applyFont="1" applyBorder="1" applyAlignment="1">
      <alignment horizontal="right" vertical="top" wrapText="1"/>
    </xf>
    <xf numFmtId="3" fontId="27" fillId="9" borderId="37" xfId="0" applyNumberFormat="1" applyFont="1" applyFill="1" applyBorder="1" applyAlignment="1">
      <alignment vertical="top"/>
    </xf>
    <xf numFmtId="164" fontId="27" fillId="0" borderId="110" xfId="0" applyNumberFormat="1" applyFont="1" applyBorder="1" applyAlignment="1">
      <alignment horizontal="right" vertical="top" wrapText="1"/>
    </xf>
    <xf numFmtId="164" fontId="27" fillId="9" borderId="17" xfId="0" applyNumberFormat="1" applyFont="1" applyFill="1" applyBorder="1" applyAlignment="1">
      <alignment horizontal="right" vertical="top" wrapText="1"/>
    </xf>
    <xf numFmtId="37" fontId="24" fillId="9" borderId="19" xfId="0" applyNumberFormat="1" applyFont="1" applyFill="1" applyBorder="1" applyAlignment="1">
      <alignment horizontal="right" vertical="center"/>
    </xf>
    <xf numFmtId="0" fontId="9" fillId="0" borderId="0" xfId="0" applyFont="1"/>
    <xf numFmtId="164" fontId="27" fillId="9" borderId="16" xfId="0" applyNumberFormat="1" applyFont="1" applyFill="1" applyBorder="1" applyAlignment="1">
      <alignment horizontal="right" vertical="top" wrapText="1"/>
    </xf>
    <xf numFmtId="0" fontId="24" fillId="0" borderId="60" xfId="0" applyFont="1" applyBorder="1" applyAlignment="1">
      <alignment vertical="top"/>
    </xf>
    <xf numFmtId="164" fontId="27" fillId="9" borderId="97" xfId="0" applyNumberFormat="1" applyFont="1" applyFill="1" applyBorder="1" applyAlignment="1">
      <alignment horizontal="right" vertical="top" wrapText="1"/>
    </xf>
    <xf numFmtId="164" fontId="27" fillId="0" borderId="17" xfId="0" applyNumberFormat="1" applyFont="1" applyBorder="1" applyAlignment="1">
      <alignment horizontal="right" vertical="top" wrapText="1"/>
    </xf>
    <xf numFmtId="164" fontId="27" fillId="9" borderId="39" xfId="0" applyNumberFormat="1" applyFont="1" applyFill="1" applyBorder="1" applyAlignment="1">
      <alignment horizontal="center" vertical="top"/>
    </xf>
    <xf numFmtId="0" fontId="24" fillId="0" borderId="53" xfId="0" applyFont="1" applyBorder="1" applyAlignment="1">
      <alignment vertical="top"/>
    </xf>
    <xf numFmtId="164" fontId="27" fillId="0" borderId="16" xfId="0" applyNumberFormat="1" applyFont="1" applyBorder="1" applyAlignment="1">
      <alignment horizontal="right" vertical="top" wrapText="1"/>
    </xf>
    <xf numFmtId="164" fontId="27" fillId="0" borderId="97" xfId="0" applyNumberFormat="1" applyFont="1" applyBorder="1" applyAlignment="1">
      <alignment horizontal="right" vertical="top" wrapText="1"/>
    </xf>
    <xf numFmtId="164" fontId="27" fillId="9" borderId="21" xfId="0" applyNumberFormat="1" applyFont="1" applyFill="1" applyBorder="1" applyAlignment="1">
      <alignment horizontal="right" vertical="top" wrapText="1"/>
    </xf>
    <xf numFmtId="164" fontId="27" fillId="9" borderId="20" xfId="0" applyNumberFormat="1" applyFont="1" applyFill="1" applyBorder="1" applyAlignment="1">
      <alignment horizontal="right" vertical="top" wrapText="1"/>
    </xf>
    <xf numFmtId="164" fontId="27" fillId="9" borderId="119" xfId="0" applyNumberFormat="1" applyFont="1" applyFill="1" applyBorder="1" applyAlignment="1">
      <alignment horizontal="right" vertical="top" wrapText="1"/>
    </xf>
    <xf numFmtId="164" fontId="26" fillId="10" borderId="25" xfId="0" applyNumberFormat="1" applyFont="1" applyFill="1" applyBorder="1" applyAlignment="1">
      <alignment horizontal="right" vertical="center" wrapText="1"/>
    </xf>
    <xf numFmtId="164" fontId="26" fillId="10" borderId="41" xfId="0" applyNumberFormat="1" applyFont="1" applyFill="1" applyBorder="1" applyAlignment="1">
      <alignment horizontal="right" vertical="center" wrapText="1"/>
    </xf>
    <xf numFmtId="164" fontId="26" fillId="10" borderId="122" xfId="0" applyNumberFormat="1" applyFont="1" applyFill="1" applyBorder="1" applyAlignment="1">
      <alignment horizontal="right" vertical="center" wrapText="1"/>
    </xf>
    <xf numFmtId="0" fontId="24" fillId="12" borderId="32" xfId="0" applyFont="1" applyFill="1" applyBorder="1" applyAlignment="1">
      <alignment vertical="center"/>
    </xf>
    <xf numFmtId="0" fontId="9" fillId="12" borderId="36" xfId="0" applyFont="1" applyFill="1" applyBorder="1" applyAlignment="1">
      <alignment horizontal="center" vertical="center"/>
    </xf>
    <xf numFmtId="0" fontId="24" fillId="0" borderId="123" xfId="0" applyFont="1" applyBorder="1" applyAlignment="1">
      <alignment horizontal="left" vertical="center"/>
    </xf>
    <xf numFmtId="0" fontId="24" fillId="12" borderId="123" xfId="0" applyFont="1" applyFill="1" applyBorder="1" applyAlignment="1">
      <alignment horizontal="left" vertical="center"/>
    </xf>
    <xf numFmtId="0" fontId="27" fillId="0" borderId="0" xfId="0" applyFont="1" applyAlignment="1">
      <alignment horizontal="center" vertical="center" wrapText="1"/>
    </xf>
    <xf numFmtId="0" fontId="27" fillId="0" borderId="13" xfId="0" applyFont="1" applyBorder="1" applyAlignment="1">
      <alignment horizontal="right" wrapText="1"/>
    </xf>
    <xf numFmtId="3" fontId="27" fillId="0" borderId="14" xfId="0" applyNumberFormat="1" applyFont="1" applyBorder="1" applyAlignment="1">
      <alignment horizontal="right" wrapText="1"/>
    </xf>
    <xf numFmtId="0" fontId="58" fillId="4" borderId="4" xfId="0" applyFont="1" applyFill="1" applyBorder="1" applyAlignment="1">
      <alignment horizontal="center"/>
    </xf>
    <xf numFmtId="0" fontId="27" fillId="0" borderId="17" xfId="0" applyFont="1" applyBorder="1" applyAlignment="1">
      <alignment horizontal="right" wrapText="1"/>
    </xf>
    <xf numFmtId="0" fontId="58" fillId="4" borderId="6" xfId="0" applyFont="1" applyFill="1" applyBorder="1" applyAlignment="1">
      <alignment vertical="center" wrapText="1"/>
    </xf>
    <xf numFmtId="0" fontId="24" fillId="7" borderId="1" xfId="0" applyFont="1" applyFill="1" applyBorder="1" applyAlignment="1">
      <alignment horizontal="center" vertical="center"/>
    </xf>
    <xf numFmtId="0" fontId="24" fillId="7" borderId="127" xfId="0" applyFont="1" applyFill="1" applyBorder="1" applyAlignment="1">
      <alignment horizontal="center" vertical="center"/>
    </xf>
    <xf numFmtId="0" fontId="24" fillId="7" borderId="128" xfId="0" applyFont="1" applyFill="1" applyBorder="1" applyAlignment="1">
      <alignment horizontal="center" vertical="center"/>
    </xf>
    <xf numFmtId="0" fontId="24" fillId="7" borderId="129" xfId="0" applyFont="1" applyFill="1" applyBorder="1" applyAlignment="1">
      <alignment horizontal="center" vertical="center"/>
    </xf>
    <xf numFmtId="0" fontId="24" fillId="0" borderId="49" xfId="0" applyFont="1" applyBorder="1" applyAlignment="1">
      <alignment horizontal="left" vertical="center"/>
    </xf>
    <xf numFmtId="0" fontId="0" fillId="0" borderId="79" xfId="0" applyFont="1" applyBorder="1" applyAlignment="1">
      <alignment horizontal="right" vertical="center"/>
    </xf>
    <xf numFmtId="0" fontId="0" fillId="0" borderId="130" xfId="0" applyFont="1" applyBorder="1" applyAlignment="1">
      <alignment horizontal="right" vertical="center"/>
    </xf>
    <xf numFmtId="168" fontId="0" fillId="0" borderId="130" xfId="0" applyNumberFormat="1" applyFont="1" applyBorder="1" applyAlignment="1">
      <alignment horizontal="right" vertical="center"/>
    </xf>
    <xf numFmtId="168" fontId="0" fillId="0" borderId="131" xfId="0" applyNumberFormat="1" applyFont="1" applyBorder="1" applyAlignment="1">
      <alignment horizontal="right" vertical="center"/>
    </xf>
    <xf numFmtId="37" fontId="24" fillId="0" borderId="39" xfId="0" applyNumberFormat="1" applyFont="1" applyBorder="1" applyAlignment="1">
      <alignment horizontal="right" vertical="center"/>
    </xf>
    <xf numFmtId="0" fontId="0" fillId="9" borderId="80" xfId="0" applyFont="1" applyFill="1" applyBorder="1" applyAlignment="1">
      <alignment horizontal="right" vertical="center"/>
    </xf>
    <xf numFmtId="0" fontId="0" fillId="9" borderId="132" xfId="0" applyFont="1" applyFill="1" applyBorder="1" applyAlignment="1">
      <alignment horizontal="right" vertical="center"/>
    </xf>
    <xf numFmtId="168" fontId="0" fillId="9" borderId="132" xfId="0" applyNumberFormat="1" applyFont="1" applyFill="1" applyBorder="1" applyAlignment="1">
      <alignment horizontal="right" vertical="center"/>
    </xf>
    <xf numFmtId="168" fontId="0" fillId="9" borderId="112" xfId="0" applyNumberFormat="1" applyFont="1" applyFill="1" applyBorder="1" applyAlignment="1">
      <alignment horizontal="right" vertical="center"/>
    </xf>
    <xf numFmtId="0" fontId="24" fillId="0" borderId="46" xfId="0" applyFont="1" applyBorder="1" applyAlignment="1">
      <alignment horizontal="left" vertical="center"/>
    </xf>
    <xf numFmtId="0" fontId="0" fillId="0" borderId="80" xfId="0" applyFont="1" applyBorder="1" applyAlignment="1">
      <alignment horizontal="right" vertical="center"/>
    </xf>
    <xf numFmtId="0" fontId="0" fillId="0" borderId="132" xfId="0" applyFont="1" applyBorder="1" applyAlignment="1">
      <alignment horizontal="right" vertical="center"/>
    </xf>
    <xf numFmtId="168" fontId="0" fillId="0" borderId="132" xfId="0" applyNumberFormat="1" applyFont="1" applyBorder="1" applyAlignment="1">
      <alignment horizontal="right" vertical="center"/>
    </xf>
    <xf numFmtId="168" fontId="0" fillId="0" borderId="112" xfId="0" applyNumberFormat="1" applyFont="1" applyBorder="1" applyAlignment="1">
      <alignment horizontal="right" vertical="center"/>
    </xf>
    <xf numFmtId="37" fontId="24" fillId="0" borderId="19" xfId="0" applyNumberFormat="1" applyFont="1" applyBorder="1" applyAlignment="1">
      <alignment horizontal="right" vertical="center"/>
    </xf>
    <xf numFmtId="0" fontId="24" fillId="0" borderId="47" xfId="0" applyFont="1" applyBorder="1" applyAlignment="1">
      <alignment horizontal="left" vertical="center"/>
    </xf>
    <xf numFmtId="0" fontId="0" fillId="0" borderId="117" xfId="0" applyFont="1" applyBorder="1" applyAlignment="1">
      <alignment horizontal="right" vertical="center"/>
    </xf>
    <xf numFmtId="0" fontId="0" fillId="0" borderId="133" xfId="0" applyFont="1" applyBorder="1" applyAlignment="1">
      <alignment horizontal="right" vertical="center"/>
    </xf>
    <xf numFmtId="168" fontId="0" fillId="0" borderId="133" xfId="0" applyNumberFormat="1" applyFont="1" applyBorder="1" applyAlignment="1">
      <alignment horizontal="right" vertical="center"/>
    </xf>
    <xf numFmtId="168" fontId="0" fillId="0" borderId="116" xfId="0" applyNumberFormat="1" applyFont="1" applyBorder="1" applyAlignment="1">
      <alignment horizontal="right" vertical="center"/>
    </xf>
    <xf numFmtId="37" fontId="24" fillId="0" borderId="23" xfId="0" applyNumberFormat="1" applyFont="1" applyBorder="1" applyAlignment="1">
      <alignment horizontal="right" vertical="center"/>
    </xf>
    <xf numFmtId="37" fontId="24" fillId="10" borderId="134" xfId="0" applyNumberFormat="1" applyFont="1" applyFill="1" applyBorder="1" applyAlignment="1">
      <alignment horizontal="right" vertical="center"/>
    </xf>
    <xf numFmtId="37" fontId="24" fillId="10" borderId="135" xfId="0" applyNumberFormat="1" applyFont="1" applyFill="1" applyBorder="1" applyAlignment="1">
      <alignment horizontal="right" vertical="center"/>
    </xf>
    <xf numFmtId="37" fontId="24" fillId="10" borderId="136" xfId="0" applyNumberFormat="1" applyFont="1" applyFill="1" applyBorder="1" applyAlignment="1">
      <alignment horizontal="right" vertical="center"/>
    </xf>
    <xf numFmtId="37" fontId="24" fillId="10" borderId="8" xfId="0" applyNumberFormat="1" applyFont="1" applyFill="1" applyBorder="1" applyAlignment="1">
      <alignment horizontal="right" vertical="center"/>
    </xf>
    <xf numFmtId="168" fontId="0" fillId="0" borderId="29" xfId="0" applyNumberFormat="1" applyFont="1" applyBorder="1" applyAlignment="1">
      <alignment horizontal="right" vertical="top"/>
    </xf>
    <xf numFmtId="168" fontId="0" fillId="0" borderId="17" xfId="0" applyNumberFormat="1" applyFont="1" applyBorder="1" applyAlignment="1">
      <alignment horizontal="right" vertical="top"/>
    </xf>
    <xf numFmtId="168" fontId="0" fillId="0" borderId="18" xfId="0" applyNumberFormat="1" applyFont="1" applyBorder="1" applyAlignment="1">
      <alignment horizontal="right" vertical="top"/>
    </xf>
    <xf numFmtId="37" fontId="24" fillId="0" borderId="40" xfId="0" applyNumberFormat="1" applyFont="1" applyBorder="1" applyAlignment="1">
      <alignment horizontal="right" vertical="top"/>
    </xf>
    <xf numFmtId="168" fontId="0" fillId="0" borderId="58" xfId="0" applyNumberFormat="1" applyFont="1" applyBorder="1" applyAlignment="1">
      <alignment horizontal="right" vertical="top"/>
    </xf>
    <xf numFmtId="168" fontId="0" fillId="0" borderId="37" xfId="0" applyNumberFormat="1" applyFont="1" applyBorder="1" applyAlignment="1">
      <alignment horizontal="right" vertical="top"/>
    </xf>
    <xf numFmtId="168" fontId="0" fillId="0" borderId="38" xfId="0" applyNumberFormat="1" applyFont="1" applyBorder="1" applyAlignment="1">
      <alignment horizontal="right" vertical="top"/>
    </xf>
    <xf numFmtId="37" fontId="24" fillId="0" borderId="137" xfId="0" applyNumberFormat="1" applyFont="1" applyBorder="1" applyAlignment="1">
      <alignment horizontal="right" vertical="top"/>
    </xf>
    <xf numFmtId="168" fontId="0" fillId="0" borderId="43" xfId="0" applyNumberFormat="1" applyFont="1" applyBorder="1" applyAlignment="1">
      <alignment horizontal="right" vertical="top"/>
    </xf>
    <xf numFmtId="0" fontId="24" fillId="10" borderId="138" xfId="0" applyFont="1" applyFill="1" applyBorder="1" applyAlignment="1">
      <alignment vertical="center"/>
    </xf>
    <xf numFmtId="37" fontId="24" fillId="10" borderId="139" xfId="0" applyNumberFormat="1" applyFont="1" applyFill="1" applyBorder="1" applyAlignment="1">
      <alignment horizontal="right" vertical="center"/>
    </xf>
    <xf numFmtId="37" fontId="24" fillId="10" borderId="26" xfId="0" applyNumberFormat="1" applyFont="1" applyFill="1" applyBorder="1" applyAlignment="1">
      <alignment horizontal="right" vertical="center"/>
    </xf>
    <xf numFmtId="37" fontId="24" fillId="10" borderId="140" xfId="0" applyNumberFormat="1" applyFont="1" applyFill="1" applyBorder="1" applyAlignment="1">
      <alignment horizontal="right" vertical="center"/>
    </xf>
    <xf numFmtId="0" fontId="84" fillId="0" borderId="0" xfId="0" applyFont="1" applyAlignment="1">
      <alignment vertical="center"/>
    </xf>
    <xf numFmtId="0" fontId="84" fillId="0" borderId="0" xfId="0" applyFont="1" applyAlignment="1">
      <alignment vertical="top"/>
    </xf>
    <xf numFmtId="0" fontId="27" fillId="0" borderId="18" xfId="0" applyFont="1" applyBorder="1" applyAlignment="1">
      <alignment horizontal="right" wrapText="1"/>
    </xf>
    <xf numFmtId="0" fontId="24" fillId="12" borderId="138" xfId="0" applyFont="1" applyFill="1" applyBorder="1" applyAlignment="1">
      <alignment horizontal="left" vertical="center"/>
    </xf>
    <xf numFmtId="3" fontId="27" fillId="0" borderId="95" xfId="0" applyNumberFormat="1" applyFont="1" applyBorder="1" applyAlignment="1">
      <alignment vertical="top"/>
    </xf>
    <xf numFmtId="3" fontId="27" fillId="0" borderId="21" xfId="0" applyNumberFormat="1" applyFont="1" applyBorder="1" applyAlignment="1">
      <alignment vertical="top"/>
    </xf>
    <xf numFmtId="164" fontId="27" fillId="0" borderId="23" xfId="0" applyNumberFormat="1" applyFont="1" applyBorder="1" applyAlignment="1">
      <alignment horizontal="center" vertical="top"/>
    </xf>
    <xf numFmtId="0" fontId="24" fillId="10" borderId="138" xfId="0" applyFont="1" applyFill="1" applyBorder="1" applyAlignment="1">
      <alignment vertical="top"/>
    </xf>
    <xf numFmtId="3" fontId="24" fillId="10" borderId="26" xfId="0" applyNumberFormat="1" applyFont="1" applyFill="1" applyBorder="1" applyAlignment="1">
      <alignment vertical="top"/>
    </xf>
    <xf numFmtId="3" fontId="24" fillId="10" borderId="25" xfId="0" applyNumberFormat="1" applyFont="1" applyFill="1" applyBorder="1" applyAlignment="1">
      <alignment vertical="top"/>
    </xf>
    <xf numFmtId="164" fontId="24" fillId="10" borderId="121" xfId="0" applyNumberFormat="1" applyFont="1" applyFill="1" applyBorder="1" applyAlignment="1">
      <alignment horizontal="center" vertical="top"/>
    </xf>
    <xf numFmtId="3" fontId="27" fillId="0" borderId="0" xfId="0" applyNumberFormat="1" applyFont="1" applyAlignment="1">
      <alignment vertical="top"/>
    </xf>
    <xf numFmtId="3" fontId="27" fillId="0" borderId="48" xfId="0" applyNumberFormat="1" applyFont="1" applyBorder="1" applyAlignment="1">
      <alignment vertical="top"/>
    </xf>
    <xf numFmtId="168" fontId="78" fillId="0" borderId="48" xfId="0" applyNumberFormat="1" applyFont="1" applyBorder="1" applyAlignment="1">
      <alignment horizontal="center" vertical="top"/>
    </xf>
    <xf numFmtId="0" fontId="24" fillId="0" borderId="66" xfId="0" applyFont="1" applyBorder="1" applyAlignment="1">
      <alignment vertical="top"/>
    </xf>
    <xf numFmtId="3" fontId="27" fillId="0" borderId="87" xfId="0" applyNumberFormat="1" applyFont="1" applyBorder="1" applyAlignment="1">
      <alignment vertical="top"/>
    </xf>
    <xf numFmtId="0" fontId="24" fillId="0" borderId="47" xfId="0" applyFont="1" applyBorder="1" applyAlignment="1">
      <alignment vertical="top"/>
    </xf>
    <xf numFmtId="3" fontId="27" fillId="0" borderId="120" xfId="0" applyNumberFormat="1" applyFont="1" applyBorder="1" applyAlignment="1">
      <alignment vertical="top"/>
    </xf>
    <xf numFmtId="0" fontId="24" fillId="10" borderId="24" xfId="0" applyFont="1" applyFill="1" applyBorder="1" applyAlignment="1">
      <alignment vertical="top"/>
    </xf>
    <xf numFmtId="3" fontId="24" fillId="10" borderId="65" xfId="0" applyNumberFormat="1" applyFont="1" applyFill="1" applyBorder="1" applyAlignment="1">
      <alignment vertical="top"/>
    </xf>
    <xf numFmtId="0" fontId="24" fillId="0" borderId="0" xfId="0" applyFont="1" applyAlignment="1">
      <alignment vertical="top"/>
    </xf>
    <xf numFmtId="3" fontId="27" fillId="0" borderId="48" xfId="0" applyNumberFormat="1" applyFont="1" applyBorder="1" applyAlignment="1">
      <alignment horizontal="center" vertical="top"/>
    </xf>
    <xf numFmtId="0" fontId="24" fillId="0" borderId="27" xfId="0" applyFont="1" applyBorder="1" applyAlignment="1">
      <alignment vertical="top"/>
    </xf>
    <xf numFmtId="3" fontId="27" fillId="0" borderId="11" xfId="0" applyNumberFormat="1" applyFont="1" applyBorder="1" applyAlignment="1">
      <alignment vertical="top"/>
    </xf>
    <xf numFmtId="164" fontId="27" fillId="0" borderId="71" xfId="0" applyNumberFormat="1" applyFont="1" applyBorder="1" applyAlignment="1">
      <alignment horizontal="center" vertical="top"/>
    </xf>
    <xf numFmtId="0" fontId="27" fillId="0" borderId="19" xfId="0" applyFont="1" applyBorder="1" applyAlignment="1">
      <alignment horizontal="right" wrapText="1"/>
    </xf>
    <xf numFmtId="0" fontId="24" fillId="0" borderId="66" xfId="0" applyFont="1" applyBorder="1" applyAlignment="1">
      <alignment wrapText="1"/>
    </xf>
    <xf numFmtId="0" fontId="27" fillId="0" borderId="87" xfId="0" applyFont="1" applyBorder="1" applyAlignment="1">
      <alignment horizontal="right" wrapText="1"/>
    </xf>
    <xf numFmtId="0" fontId="27" fillId="0" borderId="71" xfId="0" applyFont="1" applyBorder="1" applyAlignment="1">
      <alignment horizontal="right" wrapText="1"/>
    </xf>
    <xf numFmtId="3" fontId="27" fillId="0" borderId="87" xfId="0" applyNumberFormat="1" applyFont="1" applyBorder="1" applyAlignment="1">
      <alignment horizontal="right" wrapText="1"/>
    </xf>
    <xf numFmtId="3" fontId="27" fillId="0" borderId="71" xfId="0" applyNumberFormat="1" applyFont="1" applyBorder="1" applyAlignment="1">
      <alignment horizontal="right" wrapText="1"/>
    </xf>
    <xf numFmtId="0" fontId="27" fillId="0" borderId="21" xfId="0" applyFont="1" applyBorder="1" applyAlignment="1">
      <alignment horizontal="right" wrapText="1"/>
    </xf>
    <xf numFmtId="0" fontId="24" fillId="0" borderId="141" xfId="0" applyFont="1" applyBorder="1" applyAlignment="1">
      <alignment wrapText="1"/>
    </xf>
    <xf numFmtId="0" fontId="52" fillId="0" borderId="48" xfId="0" applyFont="1" applyBorder="1"/>
    <xf numFmtId="0" fontId="24" fillId="0" borderId="46" xfId="0" applyFont="1" applyBorder="1" applyAlignment="1">
      <alignment vertical="top"/>
    </xf>
    <xf numFmtId="3" fontId="27" fillId="0" borderId="17" xfId="0" applyNumberFormat="1" applyFont="1" applyBorder="1" applyAlignment="1">
      <alignment vertical="top"/>
    </xf>
    <xf numFmtId="164" fontId="27" fillId="0" borderId="19" xfId="0" applyNumberFormat="1" applyFont="1" applyBorder="1" applyAlignment="1">
      <alignment horizontal="center" vertical="top"/>
    </xf>
    <xf numFmtId="0" fontId="24" fillId="0" borderId="42" xfId="0" applyFont="1" applyBorder="1" applyAlignment="1">
      <alignment vertical="top"/>
    </xf>
    <xf numFmtId="164" fontId="24" fillId="10" borderId="8" xfId="0" applyNumberFormat="1" applyFont="1" applyFill="1" applyBorder="1" applyAlignment="1">
      <alignment horizontal="center" vertical="top"/>
    </xf>
    <xf numFmtId="0" fontId="52" fillId="0" borderId="0" xfId="0" applyFont="1" applyAlignment="1">
      <alignment wrapText="1"/>
    </xf>
    <xf numFmtId="3" fontId="26" fillId="0" borderId="0" xfId="0" applyNumberFormat="1" applyFont="1" applyAlignment="1">
      <alignment horizontal="right" vertical="center"/>
    </xf>
    <xf numFmtId="0" fontId="26" fillId="0" borderId="0" xfId="0" applyFont="1" applyAlignment="1">
      <alignment wrapText="1"/>
    </xf>
    <xf numFmtId="0" fontId="53" fillId="0" borderId="0" xfId="0" applyFont="1" applyAlignment="1">
      <alignment horizontal="center" vertical="center"/>
    </xf>
    <xf numFmtId="0" fontId="85" fillId="5" borderId="0" xfId="0" applyFont="1" applyFill="1" applyBorder="1" applyAlignment="1">
      <alignment horizontal="center" vertical="center" wrapText="1"/>
    </xf>
    <xf numFmtId="3" fontId="27" fillId="0" borderId="18" xfId="0" applyNumberFormat="1" applyFont="1" applyBorder="1" applyAlignment="1">
      <alignment horizontal="right" wrapText="1"/>
    </xf>
    <xf numFmtId="0" fontId="56" fillId="0" borderId="0" xfId="0" applyFont="1" applyAlignment="1">
      <alignment wrapText="1"/>
    </xf>
    <xf numFmtId="0" fontId="56" fillId="0" borderId="0" xfId="0" applyFont="1" applyAlignment="1">
      <alignment horizontal="center" wrapText="1"/>
    </xf>
    <xf numFmtId="164" fontId="27" fillId="0" borderId="110" xfId="0" applyNumberFormat="1" applyFont="1" applyBorder="1" applyAlignment="1">
      <alignment horizontal="right" wrapText="1"/>
    </xf>
    <xf numFmtId="0" fontId="85" fillId="5" borderId="0" xfId="0" applyFont="1" applyFill="1" applyBorder="1" applyAlignment="1">
      <alignment horizontal="center" wrapText="1"/>
    </xf>
    <xf numFmtId="164" fontId="27" fillId="0" borderId="90" xfId="0" applyNumberFormat="1" applyFont="1" applyBorder="1" applyAlignment="1">
      <alignment horizontal="right" wrapText="1"/>
    </xf>
    <xf numFmtId="164" fontId="27" fillId="0" borderId="37" xfId="0" applyNumberFormat="1" applyFont="1" applyBorder="1" applyAlignment="1">
      <alignment horizontal="right" vertical="center" wrapText="1"/>
    </xf>
    <xf numFmtId="164" fontId="27" fillId="0" borderId="39" xfId="0" applyNumberFormat="1" applyFont="1" applyBorder="1" applyAlignment="1">
      <alignment horizontal="right" vertical="center" wrapText="1"/>
    </xf>
    <xf numFmtId="0" fontId="24" fillId="0" borderId="45" xfId="0" applyFont="1" applyBorder="1" applyAlignment="1">
      <alignment wrapText="1"/>
    </xf>
    <xf numFmtId="164" fontId="33" fillId="0" borderId="19" xfId="0" applyNumberFormat="1" applyFont="1" applyBorder="1" applyAlignment="1">
      <alignment horizontal="right" vertical="center" wrapText="1"/>
    </xf>
    <xf numFmtId="0" fontId="24" fillId="0" borderId="0" xfId="0" applyFont="1" applyAlignment="1">
      <alignment horizontal="center" vertical="center" wrapText="1"/>
    </xf>
    <xf numFmtId="0" fontId="24" fillId="5" borderId="0" xfId="0" applyFont="1" applyFill="1" applyBorder="1" applyAlignment="1">
      <alignment horizontal="center" vertical="center"/>
    </xf>
    <xf numFmtId="0" fontId="86" fillId="5" borderId="0" xfId="0" applyFont="1" applyFill="1" applyBorder="1" applyAlignment="1">
      <alignment horizontal="center" vertical="center" wrapText="1"/>
    </xf>
    <xf numFmtId="3" fontId="86" fillId="5" borderId="0" xfId="0" applyNumberFormat="1" applyFont="1" applyFill="1" applyBorder="1" applyAlignment="1">
      <alignment horizontal="center" vertical="center"/>
    </xf>
    <xf numFmtId="164" fontId="27" fillId="0" borderId="38" xfId="0" applyNumberFormat="1" applyFont="1" applyBorder="1" applyAlignment="1">
      <alignment horizontal="right" vertical="center" wrapText="1"/>
    </xf>
    <xf numFmtId="3" fontId="27" fillId="0" borderId="106" xfId="0" applyNumberFormat="1" applyFont="1" applyBorder="1" applyAlignment="1">
      <alignment horizontal="right"/>
    </xf>
    <xf numFmtId="3" fontId="27" fillId="0" borderId="109" xfId="0" applyNumberFormat="1" applyFont="1" applyBorder="1" applyAlignment="1">
      <alignment horizontal="right"/>
    </xf>
    <xf numFmtId="3" fontId="27" fillId="0" borderId="107" xfId="0" applyNumberFormat="1" applyFont="1" applyBorder="1" applyAlignment="1">
      <alignment horizontal="right"/>
    </xf>
    <xf numFmtId="3" fontId="27" fillId="0" borderId="108" xfId="0" applyNumberFormat="1" applyFont="1" applyBorder="1" applyAlignment="1">
      <alignment horizontal="right"/>
    </xf>
    <xf numFmtId="3" fontId="27" fillId="0" borderId="110" xfId="0" applyNumberFormat="1" applyFont="1" applyBorder="1" applyAlignment="1">
      <alignment horizontal="right"/>
    </xf>
    <xf numFmtId="3" fontId="27" fillId="9" borderId="111" xfId="0" applyNumberFormat="1" applyFont="1" applyFill="1" applyBorder="1" applyAlignment="1">
      <alignment horizontal="right"/>
    </xf>
    <xf numFmtId="3" fontId="27" fillId="9" borderId="114" xfId="0" applyNumberFormat="1" applyFont="1" applyFill="1" applyBorder="1" applyAlignment="1">
      <alignment horizontal="right"/>
    </xf>
    <xf numFmtId="0" fontId="27" fillId="0" borderId="37" xfId="0" applyFont="1" applyBorder="1" applyAlignment="1">
      <alignment horizontal="right" wrapText="1"/>
    </xf>
    <xf numFmtId="3" fontId="27" fillId="9" borderId="112" xfId="0" applyNumberFormat="1" applyFont="1" applyFill="1" applyBorder="1" applyAlignment="1">
      <alignment horizontal="right"/>
    </xf>
    <xf numFmtId="0" fontId="27" fillId="0" borderId="39" xfId="0" applyFont="1" applyBorder="1" applyAlignment="1">
      <alignment horizontal="right" wrapText="1"/>
    </xf>
    <xf numFmtId="3" fontId="27" fillId="9" borderId="80" xfId="0" applyNumberFormat="1" applyFont="1" applyFill="1" applyBorder="1" applyAlignment="1">
      <alignment horizontal="right"/>
    </xf>
    <xf numFmtId="3" fontId="27" fillId="9" borderId="97" xfId="0" applyNumberFormat="1" applyFont="1" applyFill="1" applyBorder="1" applyAlignment="1">
      <alignment horizontal="right"/>
    </xf>
    <xf numFmtId="3" fontId="27" fillId="0" borderId="111" xfId="0" applyNumberFormat="1" applyFont="1" applyBorder="1" applyAlignment="1">
      <alignment horizontal="right"/>
    </xf>
    <xf numFmtId="3" fontId="27" fillId="0" borderId="114" xfId="0" applyNumberFormat="1" applyFont="1" applyBorder="1" applyAlignment="1">
      <alignment horizontal="right"/>
    </xf>
    <xf numFmtId="9" fontId="27" fillId="0" borderId="13" xfId="0" applyNumberFormat="1" applyFont="1" applyBorder="1" applyAlignment="1">
      <alignment horizontal="right" wrapText="1"/>
    </xf>
    <xf numFmtId="3" fontId="27" fillId="0" borderId="112" xfId="0" applyNumberFormat="1" applyFont="1" applyBorder="1" applyAlignment="1">
      <alignment horizontal="right"/>
    </xf>
    <xf numFmtId="164" fontId="49" fillId="0" borderId="0" xfId="0" applyNumberFormat="1" applyFont="1" applyAlignment="1">
      <alignment horizontal="center"/>
    </xf>
    <xf numFmtId="3" fontId="27" fillId="0" borderId="80" xfId="0" applyNumberFormat="1" applyFont="1" applyBorder="1" applyAlignment="1">
      <alignment horizontal="right"/>
    </xf>
    <xf numFmtId="3" fontId="27" fillId="0" borderId="97" xfId="0" applyNumberFormat="1" applyFont="1" applyBorder="1" applyAlignment="1">
      <alignment horizontal="right"/>
    </xf>
    <xf numFmtId="164" fontId="17" fillId="0" borderId="0" xfId="0" applyNumberFormat="1" applyFont="1" applyAlignment="1">
      <alignment horizontal="center" wrapText="1"/>
    </xf>
    <xf numFmtId="164" fontId="27" fillId="0" borderId="37" xfId="0" applyNumberFormat="1" applyFont="1" applyBorder="1" applyAlignment="1">
      <alignment horizontal="center" vertical="center" wrapText="1"/>
    </xf>
    <xf numFmtId="0" fontId="51" fillId="0" borderId="0" xfId="0" applyFont="1" applyAlignment="1">
      <alignment horizontal="left"/>
    </xf>
    <xf numFmtId="164" fontId="27" fillId="0" borderId="13" xfId="0" applyNumberFormat="1" applyFont="1" applyBorder="1" applyAlignment="1">
      <alignment horizontal="center" vertical="center" wrapText="1"/>
    </xf>
    <xf numFmtId="164" fontId="27" fillId="0" borderId="39" xfId="0" applyNumberFormat="1" applyFont="1" applyBorder="1" applyAlignment="1">
      <alignment horizontal="center" vertical="center" wrapText="1"/>
    </xf>
    <xf numFmtId="164" fontId="27" fillId="0" borderId="17" xfId="0" applyNumberFormat="1" applyFont="1" applyBorder="1" applyAlignment="1">
      <alignment horizontal="center" vertical="center" wrapText="1"/>
    </xf>
    <xf numFmtId="164" fontId="27" fillId="0" borderId="19" xfId="0" applyNumberFormat="1" applyFont="1" applyBorder="1" applyAlignment="1">
      <alignment horizontal="center" vertical="center" wrapText="1"/>
    </xf>
    <xf numFmtId="0" fontId="24" fillId="0" borderId="42" xfId="0" applyFont="1" applyBorder="1" applyAlignment="1">
      <alignment wrapText="1"/>
    </xf>
    <xf numFmtId="164" fontId="27" fillId="0" borderId="21" xfId="0" applyNumberFormat="1" applyFont="1" applyBorder="1" applyAlignment="1">
      <alignment horizontal="center" vertical="center" wrapText="1"/>
    </xf>
    <xf numFmtId="164" fontId="27" fillId="0" borderId="23" xfId="0" applyNumberFormat="1" applyFont="1" applyBorder="1" applyAlignment="1">
      <alignment horizontal="center" vertical="center" wrapText="1"/>
    </xf>
    <xf numFmtId="164" fontId="27" fillId="0" borderId="14" xfId="0" applyNumberFormat="1" applyFont="1" applyBorder="1" applyAlignment="1">
      <alignment horizontal="right" vertical="center" wrapText="1"/>
    </xf>
    <xf numFmtId="3" fontId="26" fillId="10" borderId="115" xfId="0" applyNumberFormat="1" applyFont="1" applyFill="1" applyBorder="1" applyAlignment="1">
      <alignment horizontal="right" vertical="center"/>
    </xf>
    <xf numFmtId="3" fontId="26" fillId="10" borderId="118" xfId="0" applyNumberFormat="1" applyFont="1" applyFill="1" applyBorder="1" applyAlignment="1">
      <alignment horizontal="right" vertical="center"/>
    </xf>
    <xf numFmtId="3" fontId="26" fillId="10" borderId="116" xfId="0" applyNumberFormat="1" applyFont="1" applyFill="1" applyBorder="1" applyAlignment="1">
      <alignment horizontal="right" vertical="center"/>
    </xf>
    <xf numFmtId="3" fontId="26" fillId="10" borderId="117" xfId="0" applyNumberFormat="1" applyFont="1" applyFill="1" applyBorder="1" applyAlignment="1">
      <alignment horizontal="right" vertical="center"/>
    </xf>
    <xf numFmtId="3" fontId="26" fillId="10" borderId="119" xfId="0" applyNumberFormat="1" applyFont="1" applyFill="1" applyBorder="1" applyAlignment="1">
      <alignment horizontal="right" vertical="center"/>
    </xf>
    <xf numFmtId="164" fontId="27" fillId="8" borderId="17" xfId="0" applyNumberFormat="1" applyFont="1" applyFill="1" applyBorder="1" applyAlignment="1">
      <alignment horizontal="right" vertical="center" wrapText="1"/>
    </xf>
    <xf numFmtId="0" fontId="54" fillId="0" borderId="0" xfId="0" applyFont="1" applyAlignment="1">
      <alignment vertical="top"/>
    </xf>
    <xf numFmtId="164" fontId="27" fillId="8" borderId="18" xfId="0" applyNumberFormat="1" applyFont="1" applyFill="1" applyBorder="1" applyAlignment="1">
      <alignment horizontal="right" vertical="center" wrapText="1"/>
    </xf>
    <xf numFmtId="0" fontId="24"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0" fontId="49" fillId="0" borderId="0" xfId="0" applyFont="1" applyAlignment="1">
      <alignment horizontal="center" wrapText="1"/>
    </xf>
    <xf numFmtId="164" fontId="27" fillId="0" borderId="95" xfId="0" applyNumberFormat="1" applyFont="1" applyBorder="1" applyAlignment="1">
      <alignment horizontal="right" vertical="center" wrapText="1"/>
    </xf>
    <xf numFmtId="164" fontId="27" fillId="0" borderId="21" xfId="0" applyNumberFormat="1" applyFont="1" applyBorder="1" applyAlignment="1">
      <alignment horizontal="right" vertical="center" wrapText="1"/>
    </xf>
    <xf numFmtId="164" fontId="0" fillId="0" borderId="106" xfId="0" applyNumberFormat="1" applyFont="1" applyBorder="1" applyAlignment="1">
      <alignment horizontal="right"/>
    </xf>
    <xf numFmtId="164" fontId="27" fillId="0" borderId="93" xfId="0" applyNumberFormat="1" applyFont="1" applyBorder="1" applyAlignment="1">
      <alignment horizontal="right" vertical="center" wrapText="1"/>
    </xf>
    <xf numFmtId="164" fontId="0" fillId="0" borderId="109" xfId="0" applyNumberFormat="1" applyFont="1" applyBorder="1" applyAlignment="1">
      <alignment horizontal="right"/>
    </xf>
    <xf numFmtId="164" fontId="27" fillId="0" borderId="76" xfId="0" applyNumberFormat="1" applyFont="1" applyBorder="1" applyAlignment="1">
      <alignment horizontal="right" vertical="center" wrapText="1"/>
    </xf>
    <xf numFmtId="164" fontId="0" fillId="0" borderId="107" xfId="0" applyNumberFormat="1" applyFont="1" applyBorder="1" applyAlignment="1">
      <alignment horizontal="right"/>
    </xf>
    <xf numFmtId="164" fontId="0" fillId="0" borderId="108" xfId="0" applyNumberFormat="1" applyFont="1" applyBorder="1" applyAlignment="1">
      <alignment horizontal="right"/>
    </xf>
    <xf numFmtId="164" fontId="0" fillId="0" borderId="110" xfId="0" applyNumberFormat="1" applyFont="1" applyBorder="1" applyAlignment="1">
      <alignment horizontal="right"/>
    </xf>
    <xf numFmtId="164" fontId="0" fillId="9" borderId="111" xfId="0" applyNumberFormat="1" applyFont="1" applyFill="1" applyBorder="1" applyAlignment="1">
      <alignment horizontal="right"/>
    </xf>
    <xf numFmtId="164" fontId="0" fillId="9" borderId="114" xfId="0" applyNumberFormat="1" applyFont="1" applyFill="1" applyBorder="1" applyAlignment="1">
      <alignment horizontal="right"/>
    </xf>
    <xf numFmtId="164" fontId="0" fillId="9" borderId="112" xfId="0" applyNumberFormat="1" applyFont="1" applyFill="1" applyBorder="1" applyAlignment="1">
      <alignment horizontal="right"/>
    </xf>
    <xf numFmtId="164" fontId="0" fillId="9" borderId="80" xfId="0" applyNumberFormat="1" applyFont="1" applyFill="1" applyBorder="1" applyAlignment="1">
      <alignment horizontal="right"/>
    </xf>
    <xf numFmtId="164" fontId="0" fillId="9" borderId="97" xfId="0" applyNumberFormat="1" applyFont="1" applyFill="1" applyBorder="1" applyAlignment="1">
      <alignment horizontal="right"/>
    </xf>
    <xf numFmtId="164" fontId="0" fillId="0" borderId="111" xfId="0" applyNumberFormat="1" applyFont="1" applyBorder="1" applyAlignment="1">
      <alignment horizontal="right"/>
    </xf>
    <xf numFmtId="164" fontId="0" fillId="0" borderId="114" xfId="0" applyNumberFormat="1" applyFont="1" applyBorder="1" applyAlignment="1">
      <alignment horizontal="right"/>
    </xf>
    <xf numFmtId="164" fontId="0" fillId="0" borderId="112" xfId="0" applyNumberFormat="1" applyFont="1" applyBorder="1" applyAlignment="1">
      <alignment horizontal="right"/>
    </xf>
    <xf numFmtId="164" fontId="0" fillId="0" borderId="80" xfId="0" applyNumberFormat="1" applyFont="1" applyBorder="1" applyAlignment="1">
      <alignment horizontal="right"/>
    </xf>
    <xf numFmtId="164" fontId="0" fillId="0" borderId="97" xfId="0" applyNumberFormat="1" applyFont="1" applyBorder="1" applyAlignment="1">
      <alignment horizontal="right"/>
    </xf>
    <xf numFmtId="0" fontId="24" fillId="13" borderId="138" xfId="0" applyFont="1" applyFill="1" applyBorder="1" applyAlignment="1">
      <alignment vertical="top"/>
    </xf>
    <xf numFmtId="3" fontId="24" fillId="13" borderId="26" xfId="0" applyNumberFormat="1" applyFont="1" applyFill="1" applyBorder="1" applyAlignment="1">
      <alignment vertical="top"/>
    </xf>
    <xf numFmtId="164" fontId="24" fillId="13" borderId="73" xfId="0" applyNumberFormat="1" applyFont="1" applyFill="1" applyBorder="1" applyAlignment="1">
      <alignment horizontal="center" vertical="top"/>
    </xf>
    <xf numFmtId="164" fontId="24" fillId="10" borderId="115" xfId="0" applyNumberFormat="1" applyFont="1" applyFill="1" applyBorder="1" applyAlignment="1">
      <alignment horizontal="right" vertical="center"/>
    </xf>
    <xf numFmtId="164" fontId="24" fillId="10" borderId="118" xfId="0" applyNumberFormat="1" applyFont="1" applyFill="1" applyBorder="1" applyAlignment="1">
      <alignment horizontal="right" vertical="center"/>
    </xf>
    <xf numFmtId="164" fontId="24" fillId="10" borderId="116" xfId="0" applyNumberFormat="1" applyFont="1" applyFill="1" applyBorder="1" applyAlignment="1">
      <alignment horizontal="right" vertical="center"/>
    </xf>
    <xf numFmtId="164" fontId="24" fillId="10" borderId="117" xfId="0" applyNumberFormat="1" applyFont="1" applyFill="1" applyBorder="1" applyAlignment="1">
      <alignment horizontal="right" vertical="center"/>
    </xf>
    <xf numFmtId="164" fontId="24" fillId="10" borderId="119" xfId="0" applyNumberFormat="1" applyFont="1" applyFill="1" applyBorder="1" applyAlignment="1">
      <alignment horizontal="right" vertical="center"/>
    </xf>
    <xf numFmtId="164" fontId="24" fillId="0" borderId="0" xfId="0" applyNumberFormat="1" applyFont="1" applyAlignment="1">
      <alignment horizontal="center" vertical="center"/>
    </xf>
    <xf numFmtId="164" fontId="25" fillId="0" borderId="0" xfId="0" applyNumberFormat="1" applyFont="1"/>
    <xf numFmtId="164" fontId="0" fillId="0" borderId="28" xfId="0" applyNumberFormat="1" applyFont="1" applyBorder="1" applyAlignment="1">
      <alignment horizontal="right"/>
    </xf>
    <xf numFmtId="164" fontId="0" fillId="0" borderId="15" xfId="0" applyNumberFormat="1" applyFont="1" applyBorder="1" applyAlignment="1">
      <alignment horizontal="right"/>
    </xf>
    <xf numFmtId="164" fontId="0" fillId="9" borderId="29" xfId="0" applyNumberFormat="1" applyFont="1" applyFill="1" applyBorder="1" applyAlignment="1">
      <alignment horizontal="right"/>
    </xf>
    <xf numFmtId="164" fontId="0" fillId="9" borderId="19" xfId="0" applyNumberFormat="1" applyFont="1" applyFill="1" applyBorder="1" applyAlignment="1">
      <alignment horizontal="right"/>
    </xf>
    <xf numFmtId="164" fontId="0" fillId="0" borderId="29" xfId="0" applyNumberFormat="1" applyFont="1" applyBorder="1" applyAlignment="1">
      <alignment horizontal="right"/>
    </xf>
    <xf numFmtId="164" fontId="0" fillId="0" borderId="19" xfId="0" applyNumberFormat="1" applyFont="1" applyBorder="1" applyAlignment="1">
      <alignment horizontal="right"/>
    </xf>
    <xf numFmtId="164" fontId="24" fillId="10" borderId="20" xfId="0" applyNumberFormat="1" applyFont="1" applyFill="1" applyBorder="1" applyAlignment="1">
      <alignment horizontal="right" vertical="center"/>
    </xf>
    <xf numFmtId="164" fontId="24" fillId="10" borderId="23" xfId="0" applyNumberFormat="1" applyFont="1" applyFill="1" applyBorder="1" applyAlignment="1">
      <alignment horizontal="right" vertical="center"/>
    </xf>
    <xf numFmtId="164" fontId="0" fillId="0" borderId="106" xfId="0" applyNumberFormat="1" applyFont="1" applyBorder="1"/>
    <xf numFmtId="164" fontId="0" fillId="0" borderId="109" xfId="0" applyNumberFormat="1" applyFont="1" applyBorder="1"/>
    <xf numFmtId="164" fontId="0" fillId="0" borderId="107" xfId="0" applyNumberFormat="1" applyFont="1" applyBorder="1"/>
    <xf numFmtId="164" fontId="0" fillId="0" borderId="108" xfId="0" applyNumberFormat="1" applyFont="1" applyBorder="1"/>
    <xf numFmtId="164" fontId="0" fillId="0" borderId="110" xfId="0" applyNumberFormat="1" applyFont="1" applyBorder="1"/>
    <xf numFmtId="164" fontId="0" fillId="9" borderId="111" xfId="0" applyNumberFormat="1" applyFont="1" applyFill="1" applyBorder="1"/>
    <xf numFmtId="164" fontId="0" fillId="9" borderId="114" xfId="0" applyNumberFormat="1" applyFont="1" applyFill="1" applyBorder="1"/>
    <xf numFmtId="164" fontId="0" fillId="9" borderId="112" xfId="0" applyNumberFormat="1" applyFont="1" applyFill="1" applyBorder="1"/>
    <xf numFmtId="164" fontId="0" fillId="9" borderId="80" xfId="0" applyNumberFormat="1" applyFont="1" applyFill="1" applyBorder="1"/>
    <xf numFmtId="164" fontId="0" fillId="9" borderId="97" xfId="0" applyNumberFormat="1" applyFont="1" applyFill="1" applyBorder="1"/>
    <xf numFmtId="164" fontId="0" fillId="0" borderId="111" xfId="0" applyNumberFormat="1" applyFont="1" applyBorder="1"/>
    <xf numFmtId="164" fontId="0" fillId="0" borderId="114" xfId="0" applyNumberFormat="1" applyFont="1" applyBorder="1"/>
    <xf numFmtId="164" fontId="0" fillId="0" borderId="112" xfId="0" applyNumberFormat="1" applyFont="1" applyBorder="1"/>
    <xf numFmtId="164" fontId="0" fillId="0" borderId="80" xfId="0" applyNumberFormat="1" applyFont="1" applyBorder="1"/>
    <xf numFmtId="164" fontId="0" fillId="0" borderId="97" xfId="0" applyNumberFormat="1" applyFont="1" applyBorder="1"/>
    <xf numFmtId="164" fontId="0" fillId="10" borderId="115" xfId="0" applyNumberFormat="1" applyFont="1" applyFill="1" applyBorder="1" applyAlignment="1">
      <alignment vertical="center"/>
    </xf>
    <xf numFmtId="164" fontId="0" fillId="10" borderId="118" xfId="0" applyNumberFormat="1" applyFont="1" applyFill="1" applyBorder="1" applyAlignment="1">
      <alignment vertical="center"/>
    </xf>
    <xf numFmtId="164" fontId="0" fillId="10" borderId="116" xfId="0" applyNumberFormat="1" applyFont="1" applyFill="1" applyBorder="1" applyAlignment="1">
      <alignment vertical="center"/>
    </xf>
    <xf numFmtId="164" fontId="0" fillId="10" borderId="117" xfId="0" applyNumberFormat="1" applyFont="1" applyFill="1" applyBorder="1" applyAlignment="1">
      <alignment vertical="center"/>
    </xf>
    <xf numFmtId="164" fontId="0" fillId="10" borderId="119" xfId="0" applyNumberFormat="1" applyFont="1" applyFill="1" applyBorder="1" applyAlignment="1">
      <alignment vertical="center"/>
    </xf>
    <xf numFmtId="0" fontId="1" fillId="2" borderId="0" xfId="0" applyFont="1" applyFill="1" applyBorder="1" applyAlignment="1">
      <alignment horizontal="center" vertical="top"/>
    </xf>
    <xf numFmtId="0" fontId="2" fillId="0" borderId="0" xfId="0" applyFont="1" applyBorder="1"/>
    <xf numFmtId="0" fontId="3" fillId="2" borderId="0" xfId="0" applyFont="1" applyFill="1" applyBorder="1" applyAlignment="1">
      <alignment horizontal="center" vertical="top"/>
    </xf>
    <xf numFmtId="0" fontId="42" fillId="3" borderId="0" xfId="0" applyFont="1" applyFill="1" applyBorder="1" applyAlignment="1">
      <alignment horizontal="left" vertical="top"/>
    </xf>
    <xf numFmtId="0" fontId="36" fillId="3" borderId="0" xfId="0" applyFont="1" applyFill="1" applyBorder="1" applyAlignment="1">
      <alignment horizontal="center" vertical="top" wrapText="1"/>
    </xf>
    <xf numFmtId="0" fontId="37" fillId="3" borderId="0" xfId="0" applyFont="1" applyFill="1" applyBorder="1" applyAlignment="1">
      <alignment horizontal="center"/>
    </xf>
    <xf numFmtId="0" fontId="39" fillId="3" borderId="0" xfId="0" applyFont="1" applyFill="1" applyBorder="1" applyAlignment="1">
      <alignment horizontal="center"/>
    </xf>
    <xf numFmtId="0" fontId="12" fillId="0" borderId="0" xfId="0" applyFont="1" applyAlignment="1">
      <alignment horizontal="center"/>
    </xf>
    <xf numFmtId="0" fontId="0" fillId="0" borderId="0" xfId="0" applyFont="1" applyAlignment="1"/>
    <xf numFmtId="0" fontId="0" fillId="0" borderId="0" xfId="0" applyFont="1" applyAlignment="1">
      <alignment horizontal="center"/>
    </xf>
    <xf numFmtId="0" fontId="15"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horizontal="center" vertical="center"/>
    </xf>
    <xf numFmtId="0" fontId="6"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vertical="center"/>
    </xf>
    <xf numFmtId="0" fontId="9" fillId="0" borderId="0" xfId="0" applyFont="1" applyAlignment="1">
      <alignment horizontal="left" wrapText="1"/>
    </xf>
    <xf numFmtId="0" fontId="11" fillId="0" borderId="0" xfId="0" applyFont="1" applyAlignment="1">
      <alignment horizontal="center"/>
    </xf>
    <xf numFmtId="0" fontId="18" fillId="4" borderId="4" xfId="0" applyFont="1" applyFill="1" applyBorder="1" applyAlignment="1">
      <alignment horizontal="center"/>
    </xf>
    <xf numFmtId="0" fontId="2" fillId="0" borderId="5" xfId="0" applyFont="1" applyBorder="1"/>
    <xf numFmtId="0" fontId="20" fillId="4" borderId="4" xfId="0" applyFont="1" applyFill="1" applyBorder="1" applyAlignment="1">
      <alignment horizontal="center"/>
    </xf>
    <xf numFmtId="0" fontId="19" fillId="4" borderId="4" xfId="0" applyFont="1" applyFill="1" applyBorder="1" applyAlignment="1">
      <alignment horizontal="center"/>
    </xf>
    <xf numFmtId="0" fontId="22" fillId="5" borderId="0" xfId="0" applyFont="1" applyFill="1" applyBorder="1" applyAlignment="1">
      <alignment horizontal="center" vertical="center" shrinkToFit="1"/>
    </xf>
    <xf numFmtId="0" fontId="21" fillId="4" borderId="6" xfId="0" applyFont="1" applyFill="1" applyBorder="1" applyAlignment="1">
      <alignment horizontal="center"/>
    </xf>
    <xf numFmtId="0" fontId="2" fillId="0" borderId="7" xfId="0" applyFont="1" applyBorder="1"/>
    <xf numFmtId="0" fontId="2" fillId="0" borderId="8" xfId="0" applyFont="1" applyBorder="1"/>
    <xf numFmtId="0" fontId="53" fillId="5" borderId="0" xfId="0" applyFont="1" applyFill="1" applyBorder="1" applyAlignment="1">
      <alignment horizontal="center" vertical="center" wrapText="1"/>
    </xf>
    <xf numFmtId="0" fontId="52" fillId="0" borderId="0" xfId="0" applyFont="1" applyAlignment="1">
      <alignment horizontal="left"/>
    </xf>
    <xf numFmtId="0" fontId="9" fillId="7" borderId="27" xfId="0" applyFont="1" applyFill="1" applyBorder="1" applyAlignment="1">
      <alignment horizontal="center" vertical="center" wrapText="1"/>
    </xf>
    <xf numFmtId="0" fontId="2" fillId="0" borderId="42" xfId="0" applyFont="1" applyBorder="1"/>
    <xf numFmtId="3" fontId="0" fillId="9" borderId="30" xfId="0" applyNumberFormat="1" applyFont="1" applyFill="1" applyBorder="1" applyAlignment="1">
      <alignment horizontal="center" vertical="center" wrapText="1"/>
    </xf>
    <xf numFmtId="0" fontId="2" fillId="0" borderId="20" xfId="0" applyFont="1" applyBorder="1"/>
    <xf numFmtId="3" fontId="9" fillId="10" borderId="31" xfId="0" applyNumberFormat="1" applyFont="1" applyFill="1" applyBorder="1" applyAlignment="1">
      <alignment horizontal="center" vertical="center" wrapText="1"/>
    </xf>
    <xf numFmtId="0" fontId="2" fillId="0" borderId="41" xfId="0" applyFont="1" applyBorder="1"/>
    <xf numFmtId="3" fontId="0" fillId="0" borderId="29" xfId="0" applyNumberFormat="1" applyFont="1" applyBorder="1" applyAlignment="1">
      <alignment horizontal="center" vertical="top" wrapText="1"/>
    </xf>
    <xf numFmtId="0" fontId="2" fillId="0" borderId="16" xfId="0" applyFont="1" applyBorder="1"/>
    <xf numFmtId="3" fontId="0" fillId="9" borderId="29" xfId="0" applyNumberFormat="1" applyFont="1" applyFill="1" applyBorder="1" applyAlignment="1">
      <alignment horizontal="center" vertical="center" wrapText="1"/>
    </xf>
    <xf numFmtId="0" fontId="53" fillId="5" borderId="0" xfId="0" applyFont="1" applyFill="1" applyBorder="1" applyAlignment="1">
      <alignment horizontal="center" vertical="center"/>
    </xf>
    <xf numFmtId="0" fontId="13" fillId="0" borderId="0" xfId="0" applyFont="1" applyAlignment="1">
      <alignment horizontal="center"/>
    </xf>
    <xf numFmtId="3" fontId="0" fillId="9" borderId="60" xfId="0" applyNumberFormat="1" applyFont="1" applyFill="1" applyBorder="1" applyAlignment="1">
      <alignment horizontal="center" vertical="top" wrapText="1"/>
    </xf>
    <xf numFmtId="3" fontId="0" fillId="0" borderId="63" xfId="0" applyNumberFormat="1" applyFont="1" applyBorder="1" applyAlignment="1">
      <alignment horizontal="center" vertical="top" wrapText="1"/>
    </xf>
    <xf numFmtId="3" fontId="0" fillId="0" borderId="68" xfId="0" applyNumberFormat="1" applyFont="1" applyBorder="1" applyAlignment="1">
      <alignment horizontal="center" vertical="top" wrapText="1"/>
    </xf>
    <xf numFmtId="0" fontId="2" fillId="0" borderId="69" xfId="0" applyFont="1" applyBorder="1"/>
    <xf numFmtId="3" fontId="9" fillId="10" borderId="6" xfId="0" applyNumberFormat="1" applyFont="1" applyFill="1" applyBorder="1" applyAlignment="1">
      <alignment horizontal="center" vertical="center" wrapText="1"/>
    </xf>
    <xf numFmtId="3" fontId="0" fillId="0" borderId="70" xfId="0" applyNumberFormat="1" applyFont="1" applyBorder="1" applyAlignment="1">
      <alignment horizontal="center" vertical="top" wrapText="1"/>
    </xf>
    <xf numFmtId="3" fontId="0" fillId="9" borderId="18" xfId="0" applyNumberFormat="1" applyFont="1" applyFill="1" applyBorder="1" applyAlignment="1">
      <alignment horizontal="center" vertical="top" wrapText="1"/>
    </xf>
    <xf numFmtId="3" fontId="0" fillId="9" borderId="29" xfId="0" applyNumberFormat="1" applyFont="1" applyFill="1" applyBorder="1" applyAlignment="1">
      <alignment horizontal="center" vertical="top" wrapText="1"/>
    </xf>
    <xf numFmtId="3" fontId="0" fillId="0" borderId="30" xfId="0" applyNumberFormat="1" applyFont="1" applyBorder="1" applyAlignment="1">
      <alignment horizontal="center" vertical="top" wrapText="1"/>
    </xf>
    <xf numFmtId="3" fontId="0" fillId="0" borderId="22" xfId="0" applyNumberFormat="1" applyFont="1" applyBorder="1" applyAlignment="1">
      <alignment horizontal="center" vertical="top" wrapText="1"/>
    </xf>
    <xf numFmtId="0" fontId="2" fillId="0" borderId="23" xfId="0" applyFont="1" applyBorder="1"/>
    <xf numFmtId="0" fontId="48" fillId="0" borderId="0" xfId="0" applyFont="1" applyAlignment="1">
      <alignment horizontal="center" vertical="center"/>
    </xf>
    <xf numFmtId="0" fontId="24" fillId="7" borderId="50" xfId="0" applyFont="1" applyFill="1" applyBorder="1" applyAlignment="1">
      <alignment horizontal="center" vertical="center" wrapText="1"/>
    </xf>
    <xf numFmtId="0" fontId="2" fillId="0" borderId="3" xfId="0" applyFont="1" applyBorder="1"/>
    <xf numFmtId="0" fontId="2" fillId="0" borderId="55" xfId="0" applyFont="1" applyBorder="1"/>
    <xf numFmtId="0" fontId="2" fillId="0" borderId="44" xfId="0" applyFont="1" applyBorder="1"/>
    <xf numFmtId="0" fontId="24" fillId="7" borderId="1" xfId="0" applyFont="1" applyFill="1" applyBorder="1" applyAlignment="1">
      <alignment horizontal="center" vertical="center" wrapText="1"/>
    </xf>
    <xf numFmtId="0" fontId="2" fillId="0" borderId="10" xfId="0" applyFont="1" applyBorder="1"/>
    <xf numFmtId="0" fontId="2" fillId="0" borderId="51" xfId="0" applyFont="1" applyBorder="1"/>
    <xf numFmtId="0" fontId="2" fillId="0" borderId="52" xfId="0" applyFont="1" applyBorder="1"/>
    <xf numFmtId="0" fontId="24" fillId="7" borderId="2" xfId="0" applyFont="1" applyFill="1" applyBorder="1" applyAlignment="1">
      <alignment horizontal="center" vertical="center" wrapText="1"/>
    </xf>
    <xf numFmtId="0" fontId="2" fillId="0" borderId="54" xfId="0" applyFont="1" applyBorder="1"/>
    <xf numFmtId="3" fontId="0" fillId="0" borderId="60" xfId="0" applyNumberFormat="1" applyFont="1" applyBorder="1" applyAlignment="1">
      <alignment horizontal="center" vertical="top" wrapText="1"/>
    </xf>
    <xf numFmtId="3" fontId="0" fillId="9" borderId="60" xfId="0" applyNumberFormat="1" applyFont="1" applyFill="1" applyBorder="1" applyAlignment="1">
      <alignment horizontal="center" vertical="center" wrapText="1"/>
    </xf>
    <xf numFmtId="0" fontId="9" fillId="4" borderId="4" xfId="0" applyFont="1" applyFill="1" applyBorder="1" applyAlignment="1">
      <alignment horizontal="center"/>
    </xf>
    <xf numFmtId="0" fontId="9" fillId="4" borderId="6" xfId="0" applyFont="1" applyFill="1" applyBorder="1" applyAlignment="1">
      <alignment horizontal="center" vertical="center"/>
    </xf>
    <xf numFmtId="3" fontId="0" fillId="0" borderId="18" xfId="0" applyNumberFormat="1" applyFont="1" applyBorder="1" applyAlignment="1">
      <alignment horizontal="center" vertical="top" wrapText="1"/>
    </xf>
    <xf numFmtId="0" fontId="2" fillId="0" borderId="19" xfId="0" applyFont="1" applyBorder="1"/>
    <xf numFmtId="3" fontId="0" fillId="0" borderId="58" xfId="0" applyNumberFormat="1" applyFont="1" applyBorder="1" applyAlignment="1">
      <alignment horizontal="center" vertical="top" wrapText="1"/>
    </xf>
    <xf numFmtId="0" fontId="2" fillId="0" borderId="57" xfId="0" applyFont="1" applyBorder="1"/>
    <xf numFmtId="3" fontId="0" fillId="0" borderId="38" xfId="0" applyNumberFormat="1" applyFont="1" applyBorder="1" applyAlignment="1">
      <alignment horizontal="center" vertical="top" wrapText="1"/>
    </xf>
    <xf numFmtId="0" fontId="2" fillId="0" borderId="39" xfId="0" applyFont="1" applyBorder="1"/>
    <xf numFmtId="3" fontId="0" fillId="9" borderId="18" xfId="0" applyNumberFormat="1" applyFont="1" applyFill="1" applyBorder="1" applyAlignment="1">
      <alignment horizontal="center" vertical="center" wrapText="1"/>
    </xf>
    <xf numFmtId="3" fontId="0" fillId="0" borderId="56" xfId="0" applyNumberFormat="1" applyFont="1" applyBorder="1" applyAlignment="1">
      <alignment horizontal="center" vertical="top" wrapText="1"/>
    </xf>
    <xf numFmtId="3" fontId="0" fillId="9" borderId="22" xfId="0" applyNumberFormat="1" applyFont="1" applyFill="1" applyBorder="1" applyAlignment="1">
      <alignment horizontal="center" vertical="center" wrapText="1"/>
    </xf>
    <xf numFmtId="3" fontId="9" fillId="10" borderId="7" xfId="0" applyNumberFormat="1" applyFont="1" applyFill="1" applyBorder="1" applyAlignment="1">
      <alignment horizontal="center" vertical="center" wrapText="1"/>
    </xf>
    <xf numFmtId="3" fontId="0" fillId="9" borderId="63" xfId="0" applyNumberFormat="1" applyFont="1" applyFill="1" applyBorder="1" applyAlignment="1">
      <alignment horizontal="center" vertical="center" wrapText="1"/>
    </xf>
    <xf numFmtId="0" fontId="49" fillId="4" borderId="4" xfId="0" applyFont="1" applyFill="1" applyBorder="1" applyAlignment="1">
      <alignment horizontal="center"/>
    </xf>
    <xf numFmtId="3" fontId="0" fillId="0" borderId="72" xfId="0" applyNumberFormat="1" applyFont="1" applyBorder="1" applyAlignment="1">
      <alignment horizontal="center" vertical="top" wrapText="1"/>
    </xf>
    <xf numFmtId="0" fontId="2" fillId="0" borderId="71" xfId="0" applyFont="1" applyBorder="1"/>
    <xf numFmtId="3" fontId="0" fillId="9" borderId="38" xfId="0" applyNumberFormat="1" applyFont="1" applyFill="1" applyBorder="1" applyAlignment="1">
      <alignment horizontal="center" vertical="top" wrapText="1"/>
    </xf>
    <xf numFmtId="3" fontId="0" fillId="0" borderId="93" xfId="0" applyNumberFormat="1" applyFont="1" applyBorder="1" applyAlignment="1">
      <alignment horizontal="center" vertical="top" wrapText="1"/>
    </xf>
    <xf numFmtId="0" fontId="2" fillId="0" borderId="94" xfId="0" applyFont="1" applyBorder="1"/>
    <xf numFmtId="3" fontId="9" fillId="10" borderId="67" xfId="0" applyNumberFormat="1" applyFont="1" applyFill="1" applyBorder="1" applyAlignment="1">
      <alignment horizontal="center" vertical="center" wrapText="1"/>
    </xf>
    <xf numFmtId="0" fontId="2" fillId="0" borderId="65" xfId="0" applyFont="1" applyBorder="1"/>
    <xf numFmtId="3" fontId="9" fillId="10" borderId="64" xfId="0" applyNumberFormat="1" applyFont="1" applyFill="1" applyBorder="1" applyAlignment="1">
      <alignment horizontal="center" vertical="center" wrapText="1"/>
    </xf>
    <xf numFmtId="3" fontId="0" fillId="9" borderId="54" xfId="0" applyNumberFormat="1" applyFont="1" applyFill="1" applyBorder="1" applyAlignment="1">
      <alignment horizontal="center" vertical="center" wrapText="1"/>
    </xf>
    <xf numFmtId="0" fontId="51" fillId="0" borderId="2" xfId="0" applyFont="1" applyBorder="1" applyAlignment="1">
      <alignment horizontal="left" wrapText="1"/>
    </xf>
    <xf numFmtId="0" fontId="2" fillId="0" borderId="2" xfId="0" applyFont="1" applyBorder="1"/>
    <xf numFmtId="3" fontId="0" fillId="0" borderId="63" xfId="0" applyNumberFormat="1" applyFont="1" applyBorder="1" applyAlignment="1">
      <alignment horizontal="center" vertical="center" wrapText="1"/>
    </xf>
    <xf numFmtId="3" fontId="0" fillId="0" borderId="30" xfId="0" applyNumberFormat="1" applyFont="1" applyBorder="1" applyAlignment="1">
      <alignment horizontal="center" vertical="center" wrapText="1"/>
    </xf>
    <xf numFmtId="3" fontId="0" fillId="0" borderId="54" xfId="0" applyNumberFormat="1" applyFont="1" applyBorder="1" applyAlignment="1">
      <alignment horizontal="center" vertical="center" wrapText="1"/>
    </xf>
    <xf numFmtId="0" fontId="51" fillId="0" borderId="0" xfId="0" applyFont="1" applyAlignment="1">
      <alignment horizontal="left" wrapText="1"/>
    </xf>
    <xf numFmtId="0" fontId="51" fillId="0" borderId="2" xfId="0" applyFont="1" applyBorder="1" applyAlignment="1">
      <alignment horizontal="left" vertical="top" wrapText="1"/>
    </xf>
    <xf numFmtId="0" fontId="33" fillId="0" borderId="2" xfId="0" applyFont="1" applyBorder="1" applyAlignment="1">
      <alignment horizontal="left" vertical="top" wrapText="1"/>
    </xf>
    <xf numFmtId="0" fontId="9" fillId="7" borderId="59" xfId="0" applyFont="1" applyFill="1" applyBorder="1" applyAlignment="1">
      <alignment horizontal="center" vertical="center" wrapText="1"/>
    </xf>
    <xf numFmtId="0" fontId="2" fillId="0" borderId="61" xfId="0" applyFont="1" applyBorder="1"/>
    <xf numFmtId="0" fontId="53" fillId="5" borderId="0" xfId="0" applyFont="1" applyFill="1" applyBorder="1" applyAlignment="1">
      <alignment horizontal="center" wrapText="1"/>
    </xf>
    <xf numFmtId="0" fontId="56" fillId="0" borderId="0" xfId="0" applyFont="1" applyAlignment="1">
      <alignment horizontal="center"/>
    </xf>
    <xf numFmtId="0" fontId="51" fillId="0" borderId="0" xfId="0" applyFont="1" applyAlignment="1">
      <alignment horizontal="left"/>
    </xf>
    <xf numFmtId="0" fontId="55" fillId="5" borderId="0" xfId="0" applyFont="1" applyFill="1" applyBorder="1" applyAlignment="1">
      <alignment horizontal="center" wrapText="1"/>
    </xf>
    <xf numFmtId="0" fontId="0" fillId="0" borderId="0" xfId="0" applyFont="1" applyAlignment="1">
      <alignment horizontal="left"/>
    </xf>
    <xf numFmtId="0" fontId="9" fillId="4" borderId="4" xfId="0" applyFont="1" applyFill="1" applyBorder="1" applyAlignment="1">
      <alignment horizontal="center" vertical="center"/>
    </xf>
    <xf numFmtId="0" fontId="24" fillId="9" borderId="60" xfId="0" applyFont="1" applyFill="1" applyBorder="1" applyAlignment="1">
      <alignment horizontal="left" vertical="center" wrapText="1"/>
    </xf>
    <xf numFmtId="0" fontId="24" fillId="0" borderId="89" xfId="0" applyFont="1" applyBorder="1" applyAlignment="1">
      <alignment horizontal="left" vertical="center" wrapText="1"/>
    </xf>
    <xf numFmtId="0" fontId="2" fillId="0" borderId="90" xfId="0" applyFont="1" applyBorder="1"/>
    <xf numFmtId="0" fontId="68" fillId="9" borderId="60" xfId="0" applyFont="1" applyFill="1" applyBorder="1" applyAlignment="1">
      <alignment horizontal="left" vertical="center"/>
    </xf>
    <xf numFmtId="0" fontId="68" fillId="0" borderId="6" xfId="0" applyFont="1" applyBorder="1" applyAlignment="1">
      <alignment horizontal="left" vertical="center"/>
    </xf>
    <xf numFmtId="0" fontId="24" fillId="0" borderId="60" xfId="0" applyFont="1" applyBorder="1" applyAlignment="1">
      <alignment horizontal="left" vertical="center" wrapText="1"/>
    </xf>
    <xf numFmtId="0" fontId="9" fillId="7" borderId="77" xfId="0" applyFont="1" applyFill="1" applyBorder="1" applyAlignment="1">
      <alignment horizontal="center" vertical="center" wrapText="1"/>
    </xf>
    <xf numFmtId="0" fontId="2" fillId="0" borderId="33" xfId="0" applyFont="1" applyBorder="1"/>
    <xf numFmtId="0" fontId="24" fillId="0" borderId="88" xfId="0" applyFont="1" applyBorder="1" applyAlignment="1">
      <alignment horizontal="left" vertical="center" wrapText="1"/>
    </xf>
    <xf numFmtId="0" fontId="2" fillId="0" borderId="12" xfId="0" applyFont="1" applyBorder="1"/>
    <xf numFmtId="0" fontId="68" fillId="0" borderId="60" xfId="0" applyFont="1" applyBorder="1" applyAlignment="1">
      <alignment horizontal="left" vertical="center"/>
    </xf>
    <xf numFmtId="0" fontId="70" fillId="0" borderId="0" xfId="0" applyFont="1" applyAlignment="1">
      <alignment horizontal="left" vertical="center"/>
    </xf>
    <xf numFmtId="0" fontId="51" fillId="0" borderId="0" xfId="0" applyFont="1" applyAlignment="1">
      <alignment horizontal="left" vertical="center" wrapText="1"/>
    </xf>
    <xf numFmtId="0" fontId="24" fillId="9" borderId="6" xfId="0" applyFont="1" applyFill="1" applyBorder="1" applyAlignment="1">
      <alignment horizontal="left" vertical="center" wrapText="1"/>
    </xf>
    <xf numFmtId="0" fontId="22" fillId="5" borderId="0" xfId="0" applyFont="1" applyFill="1" applyBorder="1" applyAlignment="1">
      <alignment horizontal="center" vertical="center"/>
    </xf>
    <xf numFmtId="0" fontId="74" fillId="0" borderId="0" xfId="0" applyFont="1" applyAlignment="1">
      <alignment horizontal="center" vertical="center" shrinkToFit="1"/>
    </xf>
    <xf numFmtId="0" fontId="11" fillId="4" borderId="6" xfId="0" applyFont="1" applyFill="1" applyBorder="1" applyAlignment="1">
      <alignment horizontal="center" vertical="center"/>
    </xf>
    <xf numFmtId="0" fontId="11" fillId="4" borderId="4" xfId="0" applyFont="1" applyFill="1" applyBorder="1" applyAlignment="1">
      <alignment horizontal="center"/>
    </xf>
    <xf numFmtId="0" fontId="68" fillId="0" borderId="4" xfId="0" applyFont="1" applyBorder="1" applyAlignment="1">
      <alignment horizontal="left" vertical="center"/>
    </xf>
    <xf numFmtId="0" fontId="2" fillId="0" borderId="82" xfId="0" applyFont="1" applyBorder="1"/>
    <xf numFmtId="0" fontId="24" fillId="0" borderId="4" xfId="0" applyFont="1" applyBorder="1" applyAlignment="1">
      <alignment horizontal="left" vertical="top" wrapText="1"/>
    </xf>
    <xf numFmtId="0" fontId="51" fillId="0" borderId="0" xfId="0" applyFont="1" applyAlignment="1">
      <alignment horizontal="left" vertical="top" wrapText="1"/>
    </xf>
    <xf numFmtId="0" fontId="24" fillId="0" borderId="4" xfId="0" applyFont="1" applyBorder="1" applyAlignment="1">
      <alignment horizontal="left" vertical="center" wrapText="1"/>
    </xf>
    <xf numFmtId="0" fontId="24" fillId="9" borderId="91" xfId="0" applyFont="1" applyFill="1" applyBorder="1" applyAlignment="1">
      <alignment horizontal="left" vertical="center" wrapText="1"/>
    </xf>
    <xf numFmtId="0" fontId="2" fillId="0" borderId="92" xfId="0" applyFont="1" applyBorder="1"/>
    <xf numFmtId="3" fontId="0" fillId="9" borderId="18" xfId="0" applyNumberFormat="1" applyFont="1" applyFill="1" applyBorder="1" applyAlignment="1">
      <alignment horizontal="right" vertical="center" wrapText="1"/>
    </xf>
    <xf numFmtId="0" fontId="2" fillId="0" borderId="18" xfId="0" applyFont="1" applyBorder="1"/>
    <xf numFmtId="3" fontId="0" fillId="8" borderId="18" xfId="0" applyNumberFormat="1" applyFont="1" applyFill="1" applyBorder="1" applyAlignment="1">
      <alignment horizontal="right" vertical="center" wrapText="1"/>
    </xf>
    <xf numFmtId="3" fontId="0" fillId="9" borderId="22" xfId="0" applyNumberFormat="1" applyFont="1" applyFill="1" applyBorder="1" applyAlignment="1">
      <alignment horizontal="right" vertical="center" wrapText="1"/>
    </xf>
    <xf numFmtId="0" fontId="2" fillId="0" borderId="22" xfId="0" applyFont="1" applyBorder="1"/>
    <xf numFmtId="0" fontId="24" fillId="10" borderId="54" xfId="0" applyFont="1" applyFill="1" applyBorder="1" applyAlignment="1">
      <alignment horizontal="center" vertical="center"/>
    </xf>
    <xf numFmtId="3" fontId="0" fillId="0" borderId="18" xfId="0" applyNumberFormat="1" applyFont="1" applyBorder="1" applyAlignment="1">
      <alignment horizontal="right" vertical="center" wrapText="1"/>
    </xf>
    <xf numFmtId="0" fontId="2" fillId="0" borderId="80" xfId="0" applyFont="1" applyBorder="1"/>
    <xf numFmtId="0" fontId="58" fillId="4" borderId="4" xfId="0" applyFont="1" applyFill="1" applyBorder="1" applyAlignment="1">
      <alignment horizontal="center" vertical="center"/>
    </xf>
    <xf numFmtId="0" fontId="61" fillId="4" borderId="4" xfId="0" applyFont="1" applyFill="1" applyBorder="1" applyAlignment="1">
      <alignment horizontal="center" vertical="center"/>
    </xf>
    <xf numFmtId="0" fontId="61" fillId="4" borderId="6" xfId="0" applyFont="1" applyFill="1" applyBorder="1" applyAlignment="1">
      <alignment horizontal="center" vertical="center"/>
    </xf>
    <xf numFmtId="0" fontId="24" fillId="7" borderId="35" xfId="0" applyFont="1" applyFill="1" applyBorder="1" applyAlignment="1">
      <alignment horizontal="center" vertical="center" wrapText="1"/>
    </xf>
    <xf numFmtId="3" fontId="0" fillId="0" borderId="38" xfId="0" applyNumberFormat="1" applyFont="1" applyBorder="1" applyAlignment="1">
      <alignment horizontal="right" vertical="center" wrapText="1"/>
    </xf>
    <xf numFmtId="0" fontId="2" fillId="0" borderId="79" xfId="0" applyFont="1" applyBorder="1"/>
    <xf numFmtId="0" fontId="11" fillId="7" borderId="77" xfId="0" applyFont="1" applyFill="1" applyBorder="1" applyAlignment="1">
      <alignment horizontal="center" vertical="center"/>
    </xf>
    <xf numFmtId="0" fontId="24" fillId="10" borderId="6" xfId="0" applyFont="1" applyFill="1" applyBorder="1" applyAlignment="1">
      <alignment horizontal="center" vertical="center"/>
    </xf>
    <xf numFmtId="0" fontId="24" fillId="10" borderId="51" xfId="0" applyFont="1" applyFill="1" applyBorder="1" applyAlignment="1">
      <alignment horizontal="center" vertical="center"/>
    </xf>
    <xf numFmtId="0" fontId="67" fillId="0" borderId="0" xfId="0" applyFont="1" applyAlignment="1">
      <alignment horizontal="left" vertical="top" wrapText="1"/>
    </xf>
    <xf numFmtId="3" fontId="24" fillId="10" borderId="31" xfId="0" applyNumberFormat="1" applyFont="1" applyFill="1" applyBorder="1" applyAlignment="1">
      <alignment horizontal="right" vertical="center"/>
    </xf>
    <xf numFmtId="0" fontId="9" fillId="7" borderId="62" xfId="0" applyFont="1" applyFill="1" applyBorder="1" applyAlignment="1">
      <alignment horizontal="center" vertical="center" wrapText="1"/>
    </xf>
    <xf numFmtId="0" fontId="63" fillId="11" borderId="77" xfId="0" applyFont="1" applyFill="1" applyBorder="1" applyAlignment="1">
      <alignment horizontal="center" vertical="center" wrapText="1"/>
    </xf>
    <xf numFmtId="0" fontId="2" fillId="0" borderId="98" xfId="0" applyFont="1" applyBorder="1"/>
    <xf numFmtId="0" fontId="2" fillId="0" borderId="36" xfId="0" applyFont="1" applyBorder="1"/>
    <xf numFmtId="0" fontId="24" fillId="7" borderId="5"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58" fillId="4" borderId="1" xfId="0" applyFont="1" applyFill="1" applyBorder="1" applyAlignment="1">
      <alignment horizontal="center" vertical="center"/>
    </xf>
    <xf numFmtId="0" fontId="2" fillId="0" borderId="6" xfId="0" applyFont="1" applyBorder="1"/>
    <xf numFmtId="0" fontId="63" fillId="11" borderId="1" xfId="0" applyFont="1" applyFill="1" applyBorder="1" applyAlignment="1">
      <alignment horizontal="center" vertical="center" wrapText="1"/>
    </xf>
    <xf numFmtId="0" fontId="11" fillId="10" borderId="6" xfId="0" applyFont="1" applyFill="1" applyBorder="1" applyAlignment="1">
      <alignment horizontal="center" vertical="center"/>
    </xf>
    <xf numFmtId="0" fontId="67" fillId="0" borderId="83" xfId="0" applyFont="1" applyBorder="1" applyAlignment="1">
      <alignment horizontal="left" vertical="top" wrapText="1"/>
    </xf>
    <xf numFmtId="0" fontId="2" fillId="0" borderId="83" xfId="0" applyFont="1" applyBorder="1"/>
    <xf numFmtId="0" fontId="67" fillId="0" borderId="0" xfId="0" applyFont="1" applyAlignment="1">
      <alignment horizontal="left"/>
    </xf>
    <xf numFmtId="0" fontId="58" fillId="4" borderId="4" xfId="0" applyFont="1" applyFill="1" applyBorder="1" applyAlignment="1">
      <alignment horizontal="center"/>
    </xf>
    <xf numFmtId="0" fontId="59" fillId="4" borderId="4" xfId="0" applyFont="1" applyFill="1" applyBorder="1" applyAlignment="1">
      <alignment horizontal="center"/>
    </xf>
    <xf numFmtId="0" fontId="59" fillId="4" borderId="1" xfId="0" applyFont="1" applyFill="1" applyBorder="1" applyAlignment="1">
      <alignment horizontal="center"/>
    </xf>
    <xf numFmtId="0" fontId="61" fillId="4" borderId="7" xfId="0" applyFont="1" applyFill="1" applyBorder="1" applyAlignment="1">
      <alignment horizontal="center" vertical="center" wrapText="1"/>
    </xf>
    <xf numFmtId="0" fontId="54" fillId="0" borderId="0" xfId="0" applyFont="1" applyAlignment="1">
      <alignment horizontal="left" wrapText="1"/>
    </xf>
    <xf numFmtId="0" fontId="58" fillId="4" borderId="0" xfId="0" applyFont="1" applyFill="1" applyBorder="1" applyAlignment="1">
      <alignment horizontal="center"/>
    </xf>
    <xf numFmtId="0" fontId="61" fillId="4" borderId="6" xfId="0" applyFont="1" applyFill="1" applyBorder="1" applyAlignment="1">
      <alignment horizontal="center" vertical="top" wrapText="1"/>
    </xf>
    <xf numFmtId="0" fontId="24" fillId="7" borderId="35" xfId="0" applyFont="1" applyFill="1" applyBorder="1" applyAlignment="1">
      <alignment horizontal="center"/>
    </xf>
    <xf numFmtId="0" fontId="24" fillId="7" borderId="2" xfId="0" applyFont="1" applyFill="1" applyBorder="1" applyAlignment="1">
      <alignment horizontal="center" vertical="center"/>
    </xf>
    <xf numFmtId="3" fontId="9" fillId="10" borderId="67" xfId="0" applyNumberFormat="1" applyFont="1" applyFill="1" applyBorder="1" applyAlignment="1">
      <alignment horizontal="center" vertical="center"/>
    </xf>
    <xf numFmtId="0" fontId="24" fillId="7" borderId="55" xfId="0" applyFont="1" applyFill="1" applyBorder="1" applyAlignment="1">
      <alignment horizontal="center"/>
    </xf>
    <xf numFmtId="3" fontId="9" fillId="10" borderId="31" xfId="0" applyNumberFormat="1" applyFont="1" applyFill="1" applyBorder="1" applyAlignment="1">
      <alignment horizontal="center" vertical="center"/>
    </xf>
    <xf numFmtId="0" fontId="24" fillId="7" borderId="98" xfId="0" applyFont="1" applyFill="1" applyBorder="1" applyAlignment="1">
      <alignment horizontal="center"/>
    </xf>
    <xf numFmtId="0" fontId="11" fillId="11" borderId="1" xfId="0" applyFont="1" applyFill="1" applyBorder="1" applyAlignment="1">
      <alignment horizontal="center" vertical="center"/>
    </xf>
    <xf numFmtId="0" fontId="2" fillId="0" borderId="4" xfId="0" applyFont="1" applyBorder="1"/>
    <xf numFmtId="0" fontId="2" fillId="0" borderId="121" xfId="0" applyFont="1" applyBorder="1"/>
    <xf numFmtId="0" fontId="61" fillId="4" borderId="7" xfId="0" applyFont="1" applyFill="1" applyBorder="1" applyAlignment="1">
      <alignment horizontal="center" vertical="top" wrapText="1"/>
    </xf>
    <xf numFmtId="164" fontId="24" fillId="10" borderId="139" xfId="0" applyNumberFormat="1" applyFont="1" applyFill="1" applyBorder="1" applyAlignment="1">
      <alignment horizontal="center" vertical="center"/>
    </xf>
    <xf numFmtId="164" fontId="24" fillId="10" borderId="67" xfId="0" applyNumberFormat="1" applyFont="1" applyFill="1" applyBorder="1" applyAlignment="1">
      <alignment horizontal="center" vertical="center"/>
    </xf>
    <xf numFmtId="0" fontId="24" fillId="0" borderId="29" xfId="0" applyFont="1" applyBorder="1" applyAlignment="1">
      <alignment horizontal="center" wrapText="1"/>
    </xf>
    <xf numFmtId="0" fontId="24" fillId="7" borderId="50" xfId="0" applyFont="1" applyFill="1" applyBorder="1" applyAlignment="1">
      <alignment horizontal="center" vertical="center"/>
    </xf>
    <xf numFmtId="0" fontId="24" fillId="0" borderId="28" xfId="0" applyFont="1" applyBorder="1" applyAlignment="1">
      <alignment horizontal="center" wrapText="1"/>
    </xf>
    <xf numFmtId="0" fontId="24" fillId="9" borderId="29" xfId="0" applyFont="1" applyFill="1" applyBorder="1" applyAlignment="1">
      <alignment horizontal="center" wrapText="1"/>
    </xf>
    <xf numFmtId="0" fontId="24" fillId="10" borderId="30" xfId="0" applyFont="1" applyFill="1" applyBorder="1" applyAlignment="1">
      <alignment horizontal="center" vertical="center" wrapText="1"/>
    </xf>
    <xf numFmtId="0" fontId="24" fillId="10" borderId="67" xfId="0" applyFont="1" applyFill="1" applyBorder="1" applyAlignment="1">
      <alignment horizontal="center" vertical="center" wrapText="1"/>
    </xf>
    <xf numFmtId="3" fontId="24" fillId="10" borderId="31" xfId="0" applyNumberFormat="1" applyFont="1" applyFill="1" applyBorder="1" applyAlignment="1">
      <alignment horizontal="center" vertical="center"/>
    </xf>
    <xf numFmtId="0" fontId="2" fillId="0" borderId="113" xfId="0" applyFont="1" applyBorder="1"/>
    <xf numFmtId="3" fontId="24" fillId="10" borderId="67" xfId="0" applyNumberFormat="1" applyFont="1" applyFill="1" applyBorder="1" applyAlignment="1">
      <alignment horizontal="center" vertical="center"/>
    </xf>
    <xf numFmtId="164" fontId="24" fillId="10" borderId="31" xfId="0" applyNumberFormat="1" applyFont="1" applyFill="1" applyBorder="1" applyAlignment="1">
      <alignment horizontal="center" vertical="center"/>
    </xf>
    <xf numFmtId="164" fontId="24" fillId="10" borderId="7" xfId="0" applyNumberFormat="1" applyFont="1" applyFill="1" applyBorder="1" applyAlignment="1">
      <alignment horizontal="center" vertical="center"/>
    </xf>
    <xf numFmtId="0" fontId="27" fillId="0" borderId="124" xfId="0" applyFont="1" applyBorder="1" applyAlignment="1">
      <alignment horizontal="left" vertical="center"/>
    </xf>
    <xf numFmtId="0" fontId="2" fillId="0" borderId="125" xfId="0" applyFont="1" applyBorder="1"/>
    <xf numFmtId="0" fontId="2" fillId="0" borderId="126" xfId="0" applyFont="1" applyBorder="1"/>
    <xf numFmtId="0" fontId="27" fillId="0" borderId="124" xfId="0" applyFont="1" applyBorder="1" applyAlignment="1">
      <alignment horizontal="left" vertical="center" wrapText="1"/>
    </xf>
    <xf numFmtId="0" fontId="27" fillId="12" borderId="124" xfId="0" applyFont="1" applyFill="1" applyBorder="1" applyAlignment="1">
      <alignment horizontal="left" vertical="center" wrapText="1"/>
    </xf>
    <xf numFmtId="0" fontId="0" fillId="4" borderId="1" xfId="0" applyFont="1" applyFill="1" applyBorder="1" applyAlignment="1">
      <alignment horizontal="center"/>
    </xf>
    <xf numFmtId="0" fontId="9" fillId="12" borderId="35" xfId="0" applyFont="1" applyFill="1" applyBorder="1" applyAlignment="1">
      <alignment horizontal="center" vertical="center"/>
    </xf>
    <xf numFmtId="0" fontId="27" fillId="0" borderId="124" xfId="0" applyFont="1" applyBorder="1" applyAlignment="1">
      <alignment horizontal="left" wrapText="1"/>
    </xf>
    <xf numFmtId="0" fontId="27" fillId="12" borderId="67" xfId="0" applyFont="1" applyFill="1" applyBorder="1" applyAlignment="1">
      <alignment horizontal="left" vertical="center" wrapText="1"/>
    </xf>
    <xf numFmtId="0" fontId="2" fillId="0" borderId="139" xfId="0" applyFont="1" applyBorder="1"/>
    <xf numFmtId="0" fontId="82" fillId="4" borderId="4"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600" b="1" i="0">
                <a:solidFill>
                  <a:srgbClr val="000000"/>
                </a:solidFill>
              </a:defRPr>
            </a:pPr>
            <a:r>
              <a:t>DISTRIBUIÇÃO DA FROTA EM RONDÔNIA - 2012</a:t>
            </a:r>
          </a:p>
        </c:rich>
      </c:tx>
      <c:overlay val="0"/>
    </c:title>
    <c:autoTitleDeleted val="0"/>
    <c:plotArea>
      <c:layout>
        <c:manualLayout>
          <c:xMode val="edge"/>
          <c:yMode val="edge"/>
          <c:x val="4.2813721075161043E-2"/>
          <c:y val="0.17773515915709351"/>
          <c:w val="0.95256467291675151"/>
          <c:h val="0.51708633231859691"/>
        </c:manualLayout>
      </c:layout>
      <c:barChart>
        <c:barDir val="col"/>
        <c:grouping val="clustered"/>
        <c:varyColors val="1"/>
        <c:ser>
          <c:idx val="0"/>
          <c:order val="0"/>
          <c:spPr>
            <a:solidFill>
              <a:srgbClr val="4F81BD"/>
            </a:solidFill>
          </c:spPr>
          <c:invertIfNegative val="1"/>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strRef>
              <c:f>'FROTA SEGUNDO TIPO'!$Q$13:$Q$21</c:f>
              <c:strCache>
                <c:ptCount val="9"/>
                <c:pt idx="0">
                  <c:v>AUTOMÓVEL</c:v>
                </c:pt>
                <c:pt idx="1">
                  <c:v>CAMINHÃO</c:v>
                </c:pt>
                <c:pt idx="2">
                  <c:v>CAMINHAO TRATOR </c:v>
                </c:pt>
                <c:pt idx="3">
                  <c:v>CAMINHONETE </c:v>
                </c:pt>
                <c:pt idx="4">
                  <c:v>MOTO </c:v>
                </c:pt>
                <c:pt idx="5">
                  <c:v>ÔNIBUS/MICRO</c:v>
                </c:pt>
                <c:pt idx="6">
                  <c:v>REBOQUE </c:v>
                </c:pt>
                <c:pt idx="7">
                  <c:v>SEMI-REBOQUE </c:v>
                </c:pt>
                <c:pt idx="8">
                  <c:v>OUTROS</c:v>
                </c:pt>
              </c:strCache>
            </c:strRef>
          </c:cat>
          <c:val>
            <c:numRef>
              <c:f>'FROTA SEGUNDO TIPO'!$R$13:$R$21</c:f>
              <c:numCache>
                <c:formatCode>#,##0</c:formatCode>
                <c:ptCount val="9"/>
                <c:pt idx="0">
                  <c:v>211726</c:v>
                </c:pt>
                <c:pt idx="1">
                  <c:v>25643</c:v>
                </c:pt>
                <c:pt idx="2">
                  <c:v>4785</c:v>
                </c:pt>
                <c:pt idx="3">
                  <c:v>50587</c:v>
                </c:pt>
                <c:pt idx="4">
                  <c:v>381506</c:v>
                </c:pt>
                <c:pt idx="5">
                  <c:v>5452</c:v>
                </c:pt>
                <c:pt idx="6">
                  <c:v>7614</c:v>
                </c:pt>
                <c:pt idx="7">
                  <c:v>8707</c:v>
                </c:pt>
                <c:pt idx="8">
                  <c:v>2764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5671936"/>
        <c:axId val="195673472"/>
      </c:barChart>
      <c:catAx>
        <c:axId val="195671936"/>
        <c:scaling>
          <c:orientation val="minMax"/>
        </c:scaling>
        <c:delete val="0"/>
        <c:axPos val="b"/>
        <c:majorTickMark val="cross"/>
        <c:minorTickMark val="cross"/>
        <c:tickLblPos val="nextTo"/>
        <c:txPr>
          <a:bodyPr/>
          <a:lstStyle/>
          <a:p>
            <a:pPr>
              <a:defRPr sz="800" b="1" i="0">
                <a:solidFill>
                  <a:srgbClr val="000000"/>
                </a:solidFill>
              </a:defRPr>
            </a:pPr>
            <a:endParaRPr lang="pt-BR"/>
          </a:p>
        </c:txPr>
        <c:crossAx val="195673472"/>
        <c:crosses val="autoZero"/>
        <c:auto val="1"/>
        <c:lblAlgn val="ctr"/>
        <c:lblOffset val="100"/>
        <c:noMultiLvlLbl val="1"/>
      </c:catAx>
      <c:valAx>
        <c:axId val="19567347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567193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800" b="1" i="0">
                <a:solidFill>
                  <a:srgbClr val="000000"/>
                </a:solidFill>
              </a:defRPr>
            </a:pPr>
            <a:r>
              <a:t>0 A 9 ANOS</a:t>
            </a:r>
          </a:p>
        </c:rich>
      </c:tx>
      <c:overlay val="0"/>
    </c:title>
    <c:autoTitleDeleted val="0"/>
    <c:plotArea>
      <c:layout>
        <c:manualLayout>
          <c:xMode val="edge"/>
          <c:yMode val="edge"/>
          <c:x val="2.5331025919242446E-2"/>
          <c:y val="0.18520069808028111"/>
          <c:w val="0.94933794816151507"/>
          <c:h val="0.57300737931319601"/>
        </c:manualLayout>
      </c:layout>
      <c:lineChart>
        <c:grouping val="standard"/>
        <c:varyColors val="0"/>
        <c:ser>
          <c:idx val="0"/>
          <c:order val="0"/>
          <c:tx>
            <c:strRef>
              <c:f>'VÍTIMAS NÃO FATAIS'!$C$18</c:f>
              <c:strCache>
                <c:ptCount val="1"/>
                <c:pt idx="0">
                  <c:v>0 A 9 ANOS</c:v>
                </c:pt>
              </c:strCache>
            </c:strRef>
          </c:tx>
          <c:spPr>
            <a:ln w="25400" cmpd="sng">
              <a:solidFill>
                <a:srgbClr val="4F81B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FATAIS'!$D$18:$N$18</c:f>
              <c:numCache>
                <c:formatCode>General</c:formatCode>
                <c:ptCount val="11"/>
                <c:pt idx="0">
                  <c:v>134</c:v>
                </c:pt>
                <c:pt idx="1">
                  <c:v>127</c:v>
                </c:pt>
                <c:pt idx="2">
                  <c:v>165</c:v>
                </c:pt>
                <c:pt idx="3">
                  <c:v>189</c:v>
                </c:pt>
                <c:pt idx="4">
                  <c:v>119</c:v>
                </c:pt>
                <c:pt idx="5">
                  <c:v>191</c:v>
                </c:pt>
                <c:pt idx="6">
                  <c:v>309</c:v>
                </c:pt>
                <c:pt idx="7">
                  <c:v>551</c:v>
                </c:pt>
                <c:pt idx="8">
                  <c:v>587</c:v>
                </c:pt>
                <c:pt idx="9">
                  <c:v>622</c:v>
                </c:pt>
                <c:pt idx="10">
                  <c:v>592</c:v>
                </c:pt>
              </c:numCache>
            </c:numRef>
          </c:val>
          <c:smooth val="0"/>
        </c:ser>
        <c:dLbls>
          <c:showLegendKey val="0"/>
          <c:showVal val="0"/>
          <c:showCatName val="0"/>
          <c:showSerName val="0"/>
          <c:showPercent val="0"/>
          <c:showBubbleSize val="0"/>
        </c:dLbls>
        <c:marker val="1"/>
        <c:smooth val="0"/>
        <c:axId val="212439424"/>
        <c:axId val="212440960"/>
      </c:lineChart>
      <c:catAx>
        <c:axId val="21243942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440960"/>
        <c:crosses val="autoZero"/>
        <c:auto val="1"/>
        <c:lblAlgn val="ctr"/>
        <c:lblOffset val="100"/>
        <c:noMultiLvlLbl val="1"/>
      </c:catAx>
      <c:valAx>
        <c:axId val="21244096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21243942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800" b="1" i="0">
                <a:solidFill>
                  <a:srgbClr val="000000"/>
                </a:solidFill>
              </a:defRPr>
            </a:pPr>
            <a:r>
              <a:t>10 A 12 ANOS</a:t>
            </a:r>
          </a:p>
        </c:rich>
      </c:tx>
      <c:overlay val="0"/>
    </c:title>
    <c:autoTitleDeleted val="0"/>
    <c:plotArea>
      <c:layout>
        <c:manualLayout>
          <c:xMode val="edge"/>
          <c:yMode val="edge"/>
          <c:x val="2.6426426426426432E-2"/>
          <c:y val="0.20858612370423393"/>
          <c:w val="0.94714714714714721"/>
          <c:h val="0.5918401866433366"/>
        </c:manualLayout>
      </c:layout>
      <c:lineChart>
        <c:grouping val="standard"/>
        <c:varyColors val="0"/>
        <c:ser>
          <c:idx val="0"/>
          <c:order val="0"/>
          <c:tx>
            <c:strRef>
              <c:f>'VÍTIMAS NÃO FATAIS'!$C$19</c:f>
              <c:strCache>
                <c:ptCount val="1"/>
                <c:pt idx="0">
                  <c:v>10 A 12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FATAIS'!$D$19:$N$19</c:f>
              <c:numCache>
                <c:formatCode>#,##0</c:formatCode>
                <c:ptCount val="11"/>
                <c:pt idx="0">
                  <c:v>577</c:v>
                </c:pt>
                <c:pt idx="1">
                  <c:v>551</c:v>
                </c:pt>
                <c:pt idx="2">
                  <c:v>601</c:v>
                </c:pt>
                <c:pt idx="3">
                  <c:v>598</c:v>
                </c:pt>
                <c:pt idx="4">
                  <c:v>446</c:v>
                </c:pt>
                <c:pt idx="5">
                  <c:v>653</c:v>
                </c:pt>
                <c:pt idx="6">
                  <c:v>546</c:v>
                </c:pt>
                <c:pt idx="7">
                  <c:v>217</c:v>
                </c:pt>
                <c:pt idx="8">
                  <c:v>281</c:v>
                </c:pt>
                <c:pt idx="9">
                  <c:v>250</c:v>
                </c:pt>
                <c:pt idx="10">
                  <c:v>265</c:v>
                </c:pt>
              </c:numCache>
            </c:numRef>
          </c:val>
          <c:smooth val="0"/>
        </c:ser>
        <c:dLbls>
          <c:showLegendKey val="0"/>
          <c:showVal val="0"/>
          <c:showCatName val="0"/>
          <c:showSerName val="0"/>
          <c:showPercent val="0"/>
          <c:showBubbleSize val="0"/>
        </c:dLbls>
        <c:marker val="1"/>
        <c:smooth val="0"/>
        <c:axId val="212453632"/>
        <c:axId val="212148224"/>
      </c:lineChart>
      <c:catAx>
        <c:axId val="21245363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148224"/>
        <c:crosses val="autoZero"/>
        <c:auto val="1"/>
        <c:lblAlgn val="ctr"/>
        <c:lblOffset val="100"/>
        <c:noMultiLvlLbl val="1"/>
      </c:catAx>
      <c:valAx>
        <c:axId val="21214822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245363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243832472748674E-2"/>
          <c:y val="0.19212121212121211"/>
          <c:w val="0.9495123350545035"/>
          <c:h val="0.60830509822635803"/>
        </c:manualLayout>
      </c:layout>
      <c:lineChart>
        <c:grouping val="standard"/>
        <c:varyColors val="0"/>
        <c:ser>
          <c:idx val="0"/>
          <c:order val="0"/>
          <c:tx>
            <c:strRef>
              <c:f>'VÍTIMAS NÃO FATAIS'!$C$20</c:f>
              <c:strCache>
                <c:ptCount val="1"/>
                <c:pt idx="0">
                  <c:v>13 A 17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FATAIS'!$D$20:$N$20</c:f>
              <c:numCache>
                <c:formatCode>#,##0</c:formatCode>
                <c:ptCount val="11"/>
                <c:pt idx="0">
                  <c:v>1002</c:v>
                </c:pt>
                <c:pt idx="1">
                  <c:v>1053</c:v>
                </c:pt>
                <c:pt idx="2">
                  <c:v>1575</c:v>
                </c:pt>
                <c:pt idx="3">
                  <c:v>1628</c:v>
                </c:pt>
                <c:pt idx="4">
                  <c:v>1573</c:v>
                </c:pt>
                <c:pt idx="5">
                  <c:v>2754</c:v>
                </c:pt>
                <c:pt idx="6">
                  <c:v>1887</c:v>
                </c:pt>
                <c:pt idx="7">
                  <c:v>799</c:v>
                </c:pt>
                <c:pt idx="8">
                  <c:v>891</c:v>
                </c:pt>
                <c:pt idx="9">
                  <c:v>1030</c:v>
                </c:pt>
                <c:pt idx="10">
                  <c:v>1016</c:v>
                </c:pt>
              </c:numCache>
            </c:numRef>
          </c:val>
          <c:smooth val="0"/>
        </c:ser>
        <c:dLbls>
          <c:showLegendKey val="0"/>
          <c:showVal val="0"/>
          <c:showCatName val="0"/>
          <c:showSerName val="0"/>
          <c:showPercent val="0"/>
          <c:showBubbleSize val="0"/>
        </c:dLbls>
        <c:marker val="1"/>
        <c:smooth val="0"/>
        <c:axId val="212177280"/>
        <c:axId val="212178816"/>
      </c:lineChart>
      <c:catAx>
        <c:axId val="21217728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178816"/>
        <c:crosses val="autoZero"/>
        <c:auto val="1"/>
        <c:lblAlgn val="ctr"/>
        <c:lblOffset val="100"/>
        <c:noMultiLvlLbl val="1"/>
      </c:catAx>
      <c:valAx>
        <c:axId val="21217881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2177280"/>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036222464601824E-2"/>
          <c:y val="0.18349910924347163"/>
          <c:w val="0.97927555070796357"/>
          <c:h val="0.57834387281901456"/>
        </c:manualLayout>
      </c:layout>
      <c:lineChart>
        <c:grouping val="standard"/>
        <c:varyColors val="0"/>
        <c:ser>
          <c:idx val="0"/>
          <c:order val="0"/>
          <c:tx>
            <c:strRef>
              <c:f>'VÍTIMAS NÃO FATAIS'!$C$21</c:f>
              <c:strCache>
                <c:ptCount val="1"/>
                <c:pt idx="0">
                  <c:v>18 A 29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FATAIS'!$D$21:$N$21</c:f>
              <c:numCache>
                <c:formatCode>#,##0</c:formatCode>
                <c:ptCount val="11"/>
                <c:pt idx="0">
                  <c:v>952</c:v>
                </c:pt>
                <c:pt idx="1">
                  <c:v>852</c:v>
                </c:pt>
                <c:pt idx="2">
                  <c:v>1364</c:v>
                </c:pt>
                <c:pt idx="3">
                  <c:v>1519</c:v>
                </c:pt>
                <c:pt idx="4">
                  <c:v>1777</c:v>
                </c:pt>
                <c:pt idx="5">
                  <c:v>2629</c:v>
                </c:pt>
                <c:pt idx="6">
                  <c:v>4781</c:v>
                </c:pt>
                <c:pt idx="7">
                  <c:v>6957</c:v>
                </c:pt>
                <c:pt idx="8">
                  <c:v>7970</c:v>
                </c:pt>
                <c:pt idx="9">
                  <c:v>8643</c:v>
                </c:pt>
                <c:pt idx="10">
                  <c:v>8299</c:v>
                </c:pt>
              </c:numCache>
            </c:numRef>
          </c:val>
          <c:smooth val="0"/>
        </c:ser>
        <c:dLbls>
          <c:showLegendKey val="0"/>
          <c:showVal val="0"/>
          <c:showCatName val="0"/>
          <c:showSerName val="0"/>
          <c:showPercent val="0"/>
          <c:showBubbleSize val="0"/>
        </c:dLbls>
        <c:marker val="1"/>
        <c:smooth val="0"/>
        <c:axId val="212203392"/>
        <c:axId val="212204928"/>
      </c:lineChart>
      <c:catAx>
        <c:axId val="21220339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204928"/>
        <c:crosses val="autoZero"/>
        <c:auto val="1"/>
        <c:lblAlgn val="ctr"/>
        <c:lblOffset val="100"/>
        <c:noMultiLvlLbl val="1"/>
      </c:catAx>
      <c:valAx>
        <c:axId val="21220492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220339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200534143758339E-2"/>
          <c:y val="0.21532013043824091"/>
          <c:w val="0.94959909271151977"/>
          <c:h val="0.58510617990931668"/>
        </c:manualLayout>
      </c:layout>
      <c:lineChart>
        <c:grouping val="standard"/>
        <c:varyColors val="0"/>
        <c:ser>
          <c:idx val="0"/>
          <c:order val="0"/>
          <c:tx>
            <c:strRef>
              <c:f>'VÍTIMAS NÃO FATAIS'!$C$22</c:f>
              <c:strCache>
                <c:ptCount val="1"/>
                <c:pt idx="0">
                  <c:v>30 A 59 ANOS</c:v>
                </c:pt>
              </c:strCache>
            </c:strRef>
          </c:tx>
          <c:spPr>
            <a:ln w="25400" cmpd="sng">
              <a:solidFill>
                <a:srgbClr val="4F81BD"/>
              </a:solidFill>
            </a:ln>
          </c:spPr>
          <c:marker>
            <c:symbol val="circle"/>
            <c:size val="11"/>
            <c:spPr>
              <a:solidFill>
                <a:srgbClr val="4F81BD"/>
              </a:solidFill>
              <a:ln cmpd="sng">
                <a:solidFill>
                  <a:srgbClr val="4F81B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FATAIS'!$D$22:$N$22</c:f>
              <c:numCache>
                <c:formatCode>General</c:formatCode>
                <c:ptCount val="11"/>
                <c:pt idx="0">
                  <c:v>801</c:v>
                </c:pt>
                <c:pt idx="1">
                  <c:v>762</c:v>
                </c:pt>
                <c:pt idx="2" formatCode="#,##0">
                  <c:v>1361</c:v>
                </c:pt>
                <c:pt idx="3" formatCode="#,##0">
                  <c:v>1438</c:v>
                </c:pt>
                <c:pt idx="4" formatCode="#,##0">
                  <c:v>1592</c:v>
                </c:pt>
                <c:pt idx="5" formatCode="#,##0">
                  <c:v>2366</c:v>
                </c:pt>
                <c:pt idx="6" formatCode="#,##0">
                  <c:v>4468</c:v>
                </c:pt>
                <c:pt idx="7" formatCode="#,##0">
                  <c:v>6362</c:v>
                </c:pt>
                <c:pt idx="8" formatCode="#,##0">
                  <c:v>7233</c:v>
                </c:pt>
                <c:pt idx="9" formatCode="#,##0">
                  <c:v>7793</c:v>
                </c:pt>
                <c:pt idx="10" formatCode="#,##0">
                  <c:v>7966</c:v>
                </c:pt>
              </c:numCache>
            </c:numRef>
          </c:val>
          <c:smooth val="0"/>
        </c:ser>
        <c:dLbls>
          <c:showLegendKey val="0"/>
          <c:showVal val="0"/>
          <c:showCatName val="0"/>
          <c:showSerName val="0"/>
          <c:showPercent val="0"/>
          <c:showBubbleSize val="0"/>
        </c:dLbls>
        <c:marker val="1"/>
        <c:smooth val="0"/>
        <c:axId val="212217216"/>
        <c:axId val="212239488"/>
      </c:lineChart>
      <c:catAx>
        <c:axId val="21221721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239488"/>
        <c:crosses val="autoZero"/>
        <c:auto val="1"/>
        <c:lblAlgn val="ctr"/>
        <c:lblOffset val="100"/>
        <c:noMultiLvlLbl val="1"/>
      </c:catAx>
      <c:valAx>
        <c:axId val="212239488"/>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21221721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0877438462084132"/>
          <c:y val="0.1528547551567197"/>
          <c:w val="0.88672111087465422"/>
          <c:h val="0.6715204798971226"/>
        </c:manualLayout>
      </c:layout>
      <c:barChart>
        <c:barDir val="col"/>
        <c:grouping val="stacked"/>
        <c:varyColors val="1"/>
        <c:ser>
          <c:idx val="0"/>
          <c:order val="0"/>
          <c:tx>
            <c:strRef>
              <c:f>'VÍTIMAS NÃO FATAIS'!$C$28</c:f>
              <c:strCache>
                <c:ptCount val="1"/>
                <c:pt idx="0">
                  <c:v>CONDUTOR</c:v>
                </c:pt>
              </c:strCache>
            </c:strRef>
          </c:tx>
          <c:spPr>
            <a:solidFill>
              <a:srgbClr val="4F81BD"/>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FATAIS'!$D$28:$N$28</c:f>
              <c:numCache>
                <c:formatCode>General</c:formatCode>
                <c:ptCount val="11"/>
                <c:pt idx="0">
                  <c:v>2877</c:v>
                </c:pt>
                <c:pt idx="1">
                  <c:v>2750</c:v>
                </c:pt>
                <c:pt idx="2">
                  <c:v>3987</c:v>
                </c:pt>
                <c:pt idx="3">
                  <c:v>4264</c:v>
                </c:pt>
                <c:pt idx="4">
                  <c:v>4350</c:v>
                </c:pt>
                <c:pt idx="5">
                  <c:v>7885</c:v>
                </c:pt>
                <c:pt idx="6">
                  <c:v>9940</c:v>
                </c:pt>
                <c:pt idx="7">
                  <c:v>3275</c:v>
                </c:pt>
                <c:pt idx="8">
                  <c:v>3525</c:v>
                </c:pt>
                <c:pt idx="9">
                  <c:v>3551</c:v>
                </c:pt>
                <c:pt idx="10">
                  <c:v>2891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NÃO FATAIS'!$C$29</c:f>
              <c:strCache>
                <c:ptCount val="1"/>
                <c:pt idx="0">
                  <c:v>PASSAGEIRO</c:v>
                </c:pt>
              </c:strCache>
            </c:strRef>
          </c:tx>
          <c:spPr>
            <a:solidFill>
              <a:srgbClr val="C0504D"/>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FATAIS'!$D$29:$N$29</c:f>
              <c:numCache>
                <c:formatCode>#,##0</c:formatCode>
                <c:ptCount val="11"/>
                <c:pt idx="0">
                  <c:v>872</c:v>
                </c:pt>
                <c:pt idx="1">
                  <c:v>1164</c:v>
                </c:pt>
                <c:pt idx="2">
                  <c:v>1538</c:v>
                </c:pt>
                <c:pt idx="3">
                  <c:v>1546</c:v>
                </c:pt>
                <c:pt idx="4">
                  <c:v>1682</c:v>
                </c:pt>
                <c:pt idx="5">
                  <c:v>2499</c:v>
                </c:pt>
                <c:pt idx="6">
                  <c:v>3177</c:v>
                </c:pt>
                <c:pt idx="7">
                  <c:v>3933</c:v>
                </c:pt>
                <c:pt idx="8">
                  <c:v>4341</c:v>
                </c:pt>
                <c:pt idx="9">
                  <c:v>4664</c:v>
                </c:pt>
                <c:pt idx="10">
                  <c:v>4749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NÃO FATAIS'!$C$30</c:f>
              <c:strCache>
                <c:ptCount val="1"/>
                <c:pt idx="0">
                  <c:v>PEDESTRE</c:v>
                </c:pt>
              </c:strCache>
            </c:strRef>
          </c:tx>
          <c:spPr>
            <a:solidFill>
              <a:srgbClr val="9BBB59"/>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FATAIS'!$D$30:$N$30</c:f>
              <c:numCache>
                <c:formatCode>#,##0</c:formatCode>
                <c:ptCount val="11"/>
                <c:pt idx="0">
                  <c:v>371</c:v>
                </c:pt>
                <c:pt idx="1">
                  <c:v>170</c:v>
                </c:pt>
                <c:pt idx="2">
                  <c:v>424</c:v>
                </c:pt>
                <c:pt idx="3">
                  <c:v>441</c:v>
                </c:pt>
                <c:pt idx="4">
                  <c:v>458</c:v>
                </c:pt>
                <c:pt idx="5">
                  <c:v>668</c:v>
                </c:pt>
                <c:pt idx="6">
                  <c:v>754</c:v>
                </c:pt>
                <c:pt idx="7">
                  <c:v>897</c:v>
                </c:pt>
                <c:pt idx="8">
                  <c:v>1087</c:v>
                </c:pt>
                <c:pt idx="9">
                  <c:v>932</c:v>
                </c:pt>
                <c:pt idx="10">
                  <c:v>875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NÃO FATAIS'!$C$31</c:f>
              <c:strCache>
                <c:ptCount val="1"/>
                <c:pt idx="0">
                  <c:v>MOTOCICLISTA</c:v>
                </c:pt>
              </c:strCache>
            </c:strRef>
          </c:tx>
          <c:spPr>
            <a:solidFill>
              <a:srgbClr val="8064A2"/>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FATAIS'!$D$31:$N$31</c:f>
              <c:numCache>
                <c:formatCode>#,##0</c:formatCode>
                <c:ptCount val="11"/>
                <c:pt idx="0">
                  <c:v>0</c:v>
                </c:pt>
                <c:pt idx="1">
                  <c:v>0</c:v>
                </c:pt>
                <c:pt idx="2">
                  <c:v>0</c:v>
                </c:pt>
                <c:pt idx="3">
                  <c:v>0</c:v>
                </c:pt>
                <c:pt idx="4">
                  <c:v>0</c:v>
                </c:pt>
                <c:pt idx="5">
                  <c:v>0</c:v>
                </c:pt>
                <c:pt idx="6">
                  <c:v>0</c:v>
                </c:pt>
                <c:pt idx="7">
                  <c:v>8214</c:v>
                </c:pt>
                <c:pt idx="8">
                  <c:v>9747</c:v>
                </c:pt>
                <c:pt idx="9">
                  <c:v>10417</c:v>
                </c:pt>
                <c:pt idx="10">
                  <c:v>11332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NÃO FATAIS'!$C$32</c:f>
              <c:strCache>
                <c:ptCount val="1"/>
                <c:pt idx="0">
                  <c:v>CICLISTA</c:v>
                </c:pt>
              </c:strCache>
            </c:strRef>
          </c:tx>
          <c:spPr>
            <a:solidFill>
              <a:srgbClr val="4BACC6"/>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FATAIS'!$D$32:$N$32</c:f>
              <c:numCache>
                <c:formatCode>General</c:formatCode>
                <c:ptCount val="11"/>
                <c:pt idx="0">
                  <c:v>0</c:v>
                </c:pt>
                <c:pt idx="1">
                  <c:v>0</c:v>
                </c:pt>
                <c:pt idx="2" formatCode="#,##0">
                  <c:v>0</c:v>
                </c:pt>
                <c:pt idx="3" formatCode="#,##0">
                  <c:v>0</c:v>
                </c:pt>
                <c:pt idx="4" formatCode="#,##0">
                  <c:v>0</c:v>
                </c:pt>
                <c:pt idx="5" formatCode="#,##0">
                  <c:v>0</c:v>
                </c:pt>
                <c:pt idx="6" formatCode="#,##0">
                  <c:v>0</c:v>
                </c:pt>
                <c:pt idx="7" formatCode="#,##0">
                  <c:v>1510</c:v>
                </c:pt>
                <c:pt idx="8" formatCode="#,##0">
                  <c:v>1352</c:v>
                </c:pt>
                <c:pt idx="9" formatCode="#,##0">
                  <c:v>1299</c:v>
                </c:pt>
                <c:pt idx="10" formatCode="#,##0">
                  <c:v>1191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12266368"/>
        <c:axId val="212350080"/>
      </c:barChart>
      <c:catAx>
        <c:axId val="21226636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350080"/>
        <c:crosses val="autoZero"/>
        <c:auto val="1"/>
        <c:lblAlgn val="ctr"/>
        <c:lblOffset val="100"/>
        <c:noMultiLvlLbl val="1"/>
      </c:catAx>
      <c:valAx>
        <c:axId val="21235008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sz="1000" b="1" i="0">
                <a:solidFill>
                  <a:srgbClr val="000000"/>
                </a:solidFill>
              </a:defRPr>
            </a:pPr>
            <a:endParaRPr lang="pt-BR"/>
          </a:p>
        </c:txPr>
        <c:crossAx val="212266368"/>
        <c:crosses val="autoZero"/>
        <c:crossBetween val="between"/>
      </c:valAx>
      <c:spPr>
        <a:solidFill>
          <a:srgbClr val="FFFFFF"/>
        </a:solidFill>
      </c:spPr>
    </c:plotArea>
    <c:legend>
      <c:legendPos val="t"/>
      <c:overlay val="0"/>
      <c:txPr>
        <a:bodyPr/>
        <a:lstStyle/>
        <a:p>
          <a:pPr>
            <a:defRPr sz="10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1037527593819154E-2"/>
          <c:y val="7.8431372549019607E-2"/>
          <c:w val="0.97792494481236159"/>
          <c:h val="0.71025530899546652"/>
        </c:manualLayout>
      </c:layout>
      <c:lineChart>
        <c:grouping val="standard"/>
        <c:varyColors val="0"/>
        <c:ser>
          <c:idx val="0"/>
          <c:order val="0"/>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FATAIS'!$D$35:$N$35</c:f>
              <c:numCache>
                <c:formatCode>#,##0</c:formatCode>
                <c:ptCount val="11"/>
                <c:pt idx="0">
                  <c:v>4285</c:v>
                </c:pt>
                <c:pt idx="1">
                  <c:v>4146</c:v>
                </c:pt>
                <c:pt idx="2">
                  <c:v>6074</c:v>
                </c:pt>
                <c:pt idx="3">
                  <c:v>6446</c:v>
                </c:pt>
                <c:pt idx="4">
                  <c:v>6668</c:v>
                </c:pt>
                <c:pt idx="5">
                  <c:v>11509</c:v>
                </c:pt>
                <c:pt idx="6">
                  <c:v>14546</c:v>
                </c:pt>
                <c:pt idx="7">
                  <c:v>18299</c:v>
                </c:pt>
                <c:pt idx="8">
                  <c:v>20377</c:v>
                </c:pt>
                <c:pt idx="9">
                  <c:v>21782</c:v>
                </c:pt>
                <c:pt idx="10">
                  <c:v>21408</c:v>
                </c:pt>
              </c:numCache>
            </c:numRef>
          </c:val>
          <c:smooth val="0"/>
        </c:ser>
        <c:dLbls>
          <c:showLegendKey val="0"/>
          <c:showVal val="0"/>
          <c:showCatName val="0"/>
          <c:showSerName val="0"/>
          <c:showPercent val="0"/>
          <c:showBubbleSize val="0"/>
        </c:dLbls>
        <c:marker val="1"/>
        <c:smooth val="0"/>
        <c:axId val="212370944"/>
        <c:axId val="212372480"/>
      </c:lineChart>
      <c:catAx>
        <c:axId val="21237094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372480"/>
        <c:crosses val="autoZero"/>
        <c:auto val="1"/>
        <c:lblAlgn val="ctr"/>
        <c:lblOffset val="100"/>
        <c:noMultiLvlLbl val="1"/>
      </c:catAx>
      <c:valAx>
        <c:axId val="212372480"/>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2370944"/>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114155251141548E-2"/>
          <c:y val="0.19511811023622094"/>
          <c:w val="0.94977168949771684"/>
          <c:h val="0.60530820011134967"/>
        </c:manualLayout>
      </c:layout>
      <c:lineChart>
        <c:grouping val="standard"/>
        <c:varyColors val="0"/>
        <c:ser>
          <c:idx val="0"/>
          <c:order val="0"/>
          <c:tx>
            <c:strRef>
              <c:f>'VÍTIMAS NÃO FATAIS'!$C$23</c:f>
              <c:strCache>
                <c:ptCount val="1"/>
                <c:pt idx="0">
                  <c:v>60 ANOS OU MAIS</c:v>
                </c:pt>
              </c:strCache>
            </c:strRef>
          </c:tx>
          <c:spPr>
            <a:ln w="25400" cmpd="sng">
              <a:solidFill>
                <a:srgbClr val="4F81B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FATAIS'!$D$23:$N$23</c:f>
              <c:numCache>
                <c:formatCode>#,##0</c:formatCode>
                <c:ptCount val="11"/>
                <c:pt idx="0">
                  <c:v>160</c:v>
                </c:pt>
                <c:pt idx="1">
                  <c:v>162</c:v>
                </c:pt>
                <c:pt idx="2">
                  <c:v>237</c:v>
                </c:pt>
                <c:pt idx="3">
                  <c:v>267</c:v>
                </c:pt>
                <c:pt idx="4">
                  <c:v>188</c:v>
                </c:pt>
                <c:pt idx="5">
                  <c:v>368</c:v>
                </c:pt>
                <c:pt idx="6">
                  <c:v>504</c:v>
                </c:pt>
                <c:pt idx="7">
                  <c:v>603</c:v>
                </c:pt>
                <c:pt idx="8">
                  <c:v>614</c:v>
                </c:pt>
                <c:pt idx="9">
                  <c:v>621</c:v>
                </c:pt>
                <c:pt idx="10">
                  <c:v>738</c:v>
                </c:pt>
              </c:numCache>
            </c:numRef>
          </c:val>
          <c:smooth val="0"/>
        </c:ser>
        <c:dLbls>
          <c:showLegendKey val="0"/>
          <c:showVal val="0"/>
          <c:showCatName val="0"/>
          <c:showSerName val="0"/>
          <c:showPercent val="0"/>
          <c:showBubbleSize val="0"/>
        </c:dLbls>
        <c:marker val="1"/>
        <c:smooth val="0"/>
        <c:axId val="212401536"/>
        <c:axId val="212743296"/>
      </c:lineChart>
      <c:catAx>
        <c:axId val="21240153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743296"/>
        <c:crosses val="autoZero"/>
        <c:auto val="1"/>
        <c:lblAlgn val="ctr"/>
        <c:lblOffset val="100"/>
        <c:noMultiLvlLbl val="1"/>
      </c:catAx>
      <c:valAx>
        <c:axId val="21274329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240153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7.4775660928820403E-2"/>
          <c:y val="0.14591513164927147"/>
          <c:w val="0.9126060425412128"/>
          <c:h val="0.67572404128218533"/>
        </c:manualLayout>
      </c:layout>
      <c:barChart>
        <c:barDir val="col"/>
        <c:grouping val="stacked"/>
        <c:varyColors val="1"/>
        <c:ser>
          <c:idx val="0"/>
          <c:order val="0"/>
          <c:tx>
            <c:strRef>
              <c:f>'VÍTIMAS NÃO FATAIS'!$C$23</c:f>
              <c:strCache>
                <c:ptCount val="1"/>
                <c:pt idx="0">
                  <c:v>60 ANOS OU MAIS</c:v>
                </c:pt>
              </c:strCache>
            </c:strRef>
          </c:tx>
          <c:spPr>
            <a:solidFill>
              <a:srgbClr val="4F81BD"/>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FATAIS'!$D$23:$N$23</c:f>
              <c:numCache>
                <c:formatCode>#,##0</c:formatCode>
                <c:ptCount val="11"/>
                <c:pt idx="0">
                  <c:v>160</c:v>
                </c:pt>
                <c:pt idx="1">
                  <c:v>162</c:v>
                </c:pt>
                <c:pt idx="2">
                  <c:v>237</c:v>
                </c:pt>
                <c:pt idx="3">
                  <c:v>267</c:v>
                </c:pt>
                <c:pt idx="4">
                  <c:v>188</c:v>
                </c:pt>
                <c:pt idx="5">
                  <c:v>368</c:v>
                </c:pt>
                <c:pt idx="6">
                  <c:v>504</c:v>
                </c:pt>
                <c:pt idx="7">
                  <c:v>603</c:v>
                </c:pt>
                <c:pt idx="8">
                  <c:v>614</c:v>
                </c:pt>
                <c:pt idx="9">
                  <c:v>621</c:v>
                </c:pt>
                <c:pt idx="10">
                  <c:v>738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NÃO FATAIS'!$C$18</c:f>
              <c:strCache>
                <c:ptCount val="1"/>
                <c:pt idx="0">
                  <c:v>0 A 9 ANOS</c:v>
                </c:pt>
              </c:strCache>
            </c:strRef>
          </c:tx>
          <c:spPr>
            <a:solidFill>
              <a:srgbClr val="C0504D"/>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FATAIS'!$D$18:$N$18</c:f>
              <c:numCache>
                <c:formatCode>General</c:formatCode>
                <c:ptCount val="11"/>
                <c:pt idx="0">
                  <c:v>134</c:v>
                </c:pt>
                <c:pt idx="1">
                  <c:v>127</c:v>
                </c:pt>
                <c:pt idx="2">
                  <c:v>165</c:v>
                </c:pt>
                <c:pt idx="3">
                  <c:v>189</c:v>
                </c:pt>
                <c:pt idx="4">
                  <c:v>119</c:v>
                </c:pt>
                <c:pt idx="5">
                  <c:v>191</c:v>
                </c:pt>
                <c:pt idx="6">
                  <c:v>309</c:v>
                </c:pt>
                <c:pt idx="7">
                  <c:v>551</c:v>
                </c:pt>
                <c:pt idx="8">
                  <c:v>587</c:v>
                </c:pt>
                <c:pt idx="9">
                  <c:v>622</c:v>
                </c:pt>
                <c:pt idx="10">
                  <c:v>592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NÃO FATAIS'!$C$19</c:f>
              <c:strCache>
                <c:ptCount val="1"/>
                <c:pt idx="0">
                  <c:v>10 A 12 ANOS</c:v>
                </c:pt>
              </c:strCache>
            </c:strRef>
          </c:tx>
          <c:spPr>
            <a:solidFill>
              <a:srgbClr val="9BBB59"/>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FATAIS'!$D$19:$N$19</c:f>
              <c:numCache>
                <c:formatCode>#,##0</c:formatCode>
                <c:ptCount val="11"/>
                <c:pt idx="0">
                  <c:v>577</c:v>
                </c:pt>
                <c:pt idx="1">
                  <c:v>551</c:v>
                </c:pt>
                <c:pt idx="2">
                  <c:v>601</c:v>
                </c:pt>
                <c:pt idx="3">
                  <c:v>598</c:v>
                </c:pt>
                <c:pt idx="4">
                  <c:v>446</c:v>
                </c:pt>
                <c:pt idx="5">
                  <c:v>653</c:v>
                </c:pt>
                <c:pt idx="6">
                  <c:v>546</c:v>
                </c:pt>
                <c:pt idx="7">
                  <c:v>217</c:v>
                </c:pt>
                <c:pt idx="8">
                  <c:v>281</c:v>
                </c:pt>
                <c:pt idx="9">
                  <c:v>250</c:v>
                </c:pt>
                <c:pt idx="10">
                  <c:v>265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NÃO FATAIS'!$C$20</c:f>
              <c:strCache>
                <c:ptCount val="1"/>
                <c:pt idx="0">
                  <c:v>13 A 17 ANOS</c:v>
                </c:pt>
              </c:strCache>
            </c:strRef>
          </c:tx>
          <c:spPr>
            <a:solidFill>
              <a:srgbClr val="8064A2"/>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FATAIS'!$D$20:$N$20</c:f>
              <c:numCache>
                <c:formatCode>#,##0</c:formatCode>
                <c:ptCount val="11"/>
                <c:pt idx="0">
                  <c:v>1002</c:v>
                </c:pt>
                <c:pt idx="1">
                  <c:v>1053</c:v>
                </c:pt>
                <c:pt idx="2">
                  <c:v>1575</c:v>
                </c:pt>
                <c:pt idx="3">
                  <c:v>1628</c:v>
                </c:pt>
                <c:pt idx="4">
                  <c:v>1573</c:v>
                </c:pt>
                <c:pt idx="5">
                  <c:v>2754</c:v>
                </c:pt>
                <c:pt idx="6">
                  <c:v>1887</c:v>
                </c:pt>
                <c:pt idx="7">
                  <c:v>799</c:v>
                </c:pt>
                <c:pt idx="8">
                  <c:v>891</c:v>
                </c:pt>
                <c:pt idx="9">
                  <c:v>1030</c:v>
                </c:pt>
                <c:pt idx="10">
                  <c:v>1016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NÃO FATAIS'!$C$21</c:f>
              <c:strCache>
                <c:ptCount val="1"/>
                <c:pt idx="0">
                  <c:v>18 A 29 ANOS</c:v>
                </c:pt>
              </c:strCache>
            </c:strRef>
          </c:tx>
          <c:spPr>
            <a:solidFill>
              <a:srgbClr val="4BACC6"/>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FATAIS'!$D$21:$N$21</c:f>
              <c:numCache>
                <c:formatCode>#,##0</c:formatCode>
                <c:ptCount val="11"/>
                <c:pt idx="0">
                  <c:v>952</c:v>
                </c:pt>
                <c:pt idx="1">
                  <c:v>852</c:v>
                </c:pt>
                <c:pt idx="2">
                  <c:v>1364</c:v>
                </c:pt>
                <c:pt idx="3">
                  <c:v>1519</c:v>
                </c:pt>
                <c:pt idx="4">
                  <c:v>1777</c:v>
                </c:pt>
                <c:pt idx="5">
                  <c:v>2629</c:v>
                </c:pt>
                <c:pt idx="6">
                  <c:v>4781</c:v>
                </c:pt>
                <c:pt idx="7">
                  <c:v>6957</c:v>
                </c:pt>
                <c:pt idx="8">
                  <c:v>7970</c:v>
                </c:pt>
                <c:pt idx="9">
                  <c:v>8643</c:v>
                </c:pt>
                <c:pt idx="10">
                  <c:v>8299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5"/>
          <c:order val="5"/>
          <c:tx>
            <c:strRef>
              <c:f>'VÍTIMAS NÃO FATAIS'!$C$22</c:f>
              <c:strCache>
                <c:ptCount val="1"/>
                <c:pt idx="0">
                  <c:v>30 A 59 ANOS</c:v>
                </c:pt>
              </c:strCache>
            </c:strRef>
          </c:tx>
          <c:spPr>
            <a:solidFill>
              <a:srgbClr val="F79646"/>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FATAIS'!$D$22:$N$22</c:f>
              <c:numCache>
                <c:formatCode>General</c:formatCode>
                <c:ptCount val="11"/>
                <c:pt idx="0">
                  <c:v>801</c:v>
                </c:pt>
                <c:pt idx="1">
                  <c:v>762</c:v>
                </c:pt>
                <c:pt idx="2" formatCode="#,##0">
                  <c:v>1361</c:v>
                </c:pt>
                <c:pt idx="3" formatCode="#,##0">
                  <c:v>1438</c:v>
                </c:pt>
                <c:pt idx="4" formatCode="#,##0">
                  <c:v>1592</c:v>
                </c:pt>
                <c:pt idx="5" formatCode="#,##0">
                  <c:v>2366</c:v>
                </c:pt>
                <c:pt idx="6" formatCode="#,##0">
                  <c:v>4468</c:v>
                </c:pt>
                <c:pt idx="7" formatCode="#,##0">
                  <c:v>6362</c:v>
                </c:pt>
                <c:pt idx="8" formatCode="#,##0">
                  <c:v>7233</c:v>
                </c:pt>
                <c:pt idx="9" formatCode="#,##0">
                  <c:v>7793</c:v>
                </c:pt>
                <c:pt idx="10" formatCode="#,##0">
                  <c:v>7966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12783488"/>
        <c:axId val="212785024"/>
      </c:barChart>
      <c:catAx>
        <c:axId val="212783488"/>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212785024"/>
        <c:crosses val="autoZero"/>
        <c:auto val="1"/>
        <c:lblAlgn val="ctr"/>
        <c:lblOffset val="100"/>
        <c:noMultiLvlLbl val="1"/>
      </c:catAx>
      <c:valAx>
        <c:axId val="21278502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1" i="0">
                <a:solidFill>
                  <a:srgbClr val="000000"/>
                </a:solidFill>
              </a:defRPr>
            </a:pPr>
            <a:endParaRPr lang="pt-BR"/>
          </a:p>
        </c:txPr>
        <c:crossAx val="212783488"/>
        <c:crosses val="autoZero"/>
        <c:crossBetween val="between"/>
      </c:valAx>
      <c:spPr>
        <a:solidFill>
          <a:srgbClr val="FFFFFF"/>
        </a:solidFill>
      </c:spPr>
    </c:plotArea>
    <c:legend>
      <c:legendPos val="t"/>
      <c:overlay val="0"/>
      <c:txPr>
        <a:bodyPr/>
        <a:lstStyle/>
        <a:p>
          <a:pPr>
            <a:defRPr sz="11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b="1" i="0"/>
            </a:pPr>
            <a:r>
              <a:t>DISTRIBUIÇÃO DE VÍTIMAS NÃO FATAIS EM 2012</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F81BD"/>
              </a:solidFill>
            </c:spPr>
          </c:dPt>
          <c:dPt>
            <c:idx val="1"/>
            <c:bubble3D val="0"/>
            <c:spPr>
              <a:solidFill>
                <a:srgbClr val="C0504D"/>
              </a:solidFill>
            </c:spPr>
          </c:dPt>
          <c:dPt>
            <c:idx val="2"/>
            <c:bubble3D val="0"/>
            <c:spPr>
              <a:solidFill>
                <a:srgbClr val="9BBB59"/>
              </a:solidFill>
            </c:spPr>
          </c:dPt>
          <c:dPt>
            <c:idx val="3"/>
            <c:bubble3D val="0"/>
            <c:spPr>
              <a:solidFill>
                <a:srgbClr val="8064A2"/>
              </a:solidFill>
            </c:spPr>
          </c:dPt>
          <c:dLbls>
            <c:showLegendKey val="0"/>
            <c:showVal val="0"/>
            <c:showCatName val="0"/>
            <c:showSerName val="0"/>
            <c:showPercent val="1"/>
            <c:showBubbleSize val="0"/>
            <c:showLeaderLines val="1"/>
          </c:dLbls>
          <c:cat>
            <c:strRef>
              <c:f>'VÍTIMAS NÃO FATAIS'!$P$42:$T$42</c:f>
              <c:strCache>
                <c:ptCount val="4"/>
                <c:pt idx="0">
                  <c:v>INTERIOR</c:v>
                </c:pt>
                <c:pt idx="1">
                  <c:v>CAPITAL</c:v>
                </c:pt>
                <c:pt idx="2">
                  <c:v>RODOVIAS ESTADUAIS</c:v>
                </c:pt>
                <c:pt idx="3">
                  <c:v>RODOVIAS FEDERAIS</c:v>
                </c:pt>
              </c:strCache>
            </c:strRef>
          </c:cat>
          <c:val>
            <c:numRef>
              <c:f>'VÍTIMAS NÃO FATAIS'!$P$47:$S$47</c:f>
              <c:numCache>
                <c:formatCode>#,##0</c:formatCode>
                <c:ptCount val="4"/>
                <c:pt idx="0">
                  <c:v>10064</c:v>
                </c:pt>
                <c:pt idx="1">
                  <c:v>6778</c:v>
                </c:pt>
                <c:pt idx="2">
                  <c:v>1386</c:v>
                </c:pt>
                <c:pt idx="3">
                  <c:v>3180</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400" b="1" i="0">
                <a:solidFill>
                  <a:srgbClr val="000000"/>
                </a:solidFill>
              </a:defRPr>
            </a:pPr>
            <a:r>
              <a:t>ATROPELAMENTO</a:t>
            </a:r>
          </a:p>
        </c:rich>
      </c:tx>
      <c:overlay val="0"/>
    </c:title>
    <c:autoTitleDeleted val="0"/>
    <c:plotArea>
      <c:layout>
        <c:manualLayout>
          <c:xMode val="edge"/>
          <c:yMode val="edge"/>
          <c:x val="1.9164854851120981E-2"/>
          <c:y val="0.20836636348734783"/>
          <c:w val="0.96988364134154692"/>
          <c:h val="0.532437395503498"/>
        </c:manualLayout>
      </c:layout>
      <c:lineChart>
        <c:grouping val="standard"/>
        <c:varyColors val="0"/>
        <c:ser>
          <c:idx val="0"/>
          <c:order val="0"/>
          <c:tx>
            <c:strRef>
              <c:f>'ACIDENTES COM VÍTIMAS'!$D$14</c:f>
              <c:strCache>
                <c:ptCount val="1"/>
                <c:pt idx="0">
                  <c:v>ATROPELAMENTO</c:v>
                </c:pt>
              </c:strCache>
            </c:strRef>
          </c:tx>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'ACIDENTES COM VÍTIMAS'!$E$11:$O$11</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VÍTIMAS'!$E$14:$O$14</c:f>
              <c:numCache>
                <c:formatCode>#,##0</c:formatCode>
                <c:ptCount val="11"/>
                <c:pt idx="0">
                  <c:v>418</c:v>
                </c:pt>
                <c:pt idx="1">
                  <c:v>407</c:v>
                </c:pt>
                <c:pt idx="2">
                  <c:v>474</c:v>
                </c:pt>
                <c:pt idx="3">
                  <c:v>513</c:v>
                </c:pt>
                <c:pt idx="4">
                  <c:v>483</c:v>
                </c:pt>
                <c:pt idx="5">
                  <c:v>663</c:v>
                </c:pt>
                <c:pt idx="6">
                  <c:v>865</c:v>
                </c:pt>
                <c:pt idx="7">
                  <c:v>1078</c:v>
                </c:pt>
                <c:pt idx="8">
                  <c:v>1242</c:v>
                </c:pt>
                <c:pt idx="9">
                  <c:v>1288</c:v>
                </c:pt>
                <c:pt idx="10">
                  <c:v>1244</c:v>
                </c:pt>
              </c:numCache>
            </c:numRef>
          </c:val>
          <c:smooth val="0"/>
        </c:ser>
        <c:dLbls>
          <c:showLegendKey val="0"/>
          <c:showVal val="0"/>
          <c:showCatName val="0"/>
          <c:showSerName val="0"/>
          <c:showPercent val="0"/>
          <c:showBubbleSize val="0"/>
        </c:dLbls>
        <c:marker val="1"/>
        <c:smooth val="0"/>
        <c:axId val="195884928"/>
        <c:axId val="195886464"/>
      </c:lineChart>
      <c:catAx>
        <c:axId val="195884928"/>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195886464"/>
        <c:crosses val="autoZero"/>
        <c:auto val="1"/>
        <c:lblAlgn val="ctr"/>
        <c:lblOffset val="100"/>
        <c:noMultiLvlLbl val="1"/>
      </c:catAx>
      <c:valAx>
        <c:axId val="19588646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588492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8.4945126921971384E-2"/>
          <c:y val="0.23224708297601662"/>
          <c:w val="0.88872333507683177"/>
          <c:h val="0.57213118162209919"/>
        </c:manualLayout>
      </c:layout>
      <c:barChart>
        <c:barDir val="col"/>
        <c:grouping val="clustered"/>
        <c:varyColors val="1"/>
        <c:ser>
          <c:idx val="0"/>
          <c:order val="0"/>
          <c:tx>
            <c:strRef>
              <c:f>'VÍTIMAS FATAIS'!$C$13</c:f>
              <c:strCache>
                <c:ptCount val="1"/>
                <c:pt idx="0">
                  <c:v>MASCULINO</c:v>
                </c:pt>
              </c:strCache>
            </c:strRef>
          </c:tx>
          <c:spPr>
            <a:solidFill>
              <a:srgbClr val="4F81BD"/>
            </a:solidFill>
          </c:spPr>
          <c:invertIfNegative val="1"/>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FATAIS'!$D$13:$N$13</c:f>
              <c:numCache>
                <c:formatCode>#,##0</c:formatCode>
                <c:ptCount val="11"/>
                <c:pt idx="0">
                  <c:v>135</c:v>
                </c:pt>
                <c:pt idx="1">
                  <c:v>144</c:v>
                </c:pt>
                <c:pt idx="2">
                  <c:v>244</c:v>
                </c:pt>
                <c:pt idx="3">
                  <c:v>256</c:v>
                </c:pt>
                <c:pt idx="4">
                  <c:v>219</c:v>
                </c:pt>
                <c:pt idx="5">
                  <c:v>256</c:v>
                </c:pt>
                <c:pt idx="6">
                  <c:v>369</c:v>
                </c:pt>
                <c:pt idx="7">
                  <c:v>347</c:v>
                </c:pt>
                <c:pt idx="8">
                  <c:v>393</c:v>
                </c:pt>
                <c:pt idx="9">
                  <c:v>399</c:v>
                </c:pt>
                <c:pt idx="10">
                  <c:v>501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FATAIS'!$C$14</c:f>
              <c:strCache>
                <c:ptCount val="1"/>
                <c:pt idx="0">
                  <c:v>FEMININO</c:v>
                </c:pt>
              </c:strCache>
            </c:strRef>
          </c:tx>
          <c:spPr>
            <a:solidFill>
              <a:srgbClr val="C0504D"/>
            </a:solidFill>
          </c:spPr>
          <c:invertIfNegative val="1"/>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FATAIS'!$D$14:$N$14</c:f>
              <c:numCache>
                <c:formatCode>#,##0</c:formatCode>
                <c:ptCount val="11"/>
                <c:pt idx="0">
                  <c:v>49</c:v>
                </c:pt>
                <c:pt idx="1">
                  <c:v>41</c:v>
                </c:pt>
                <c:pt idx="2">
                  <c:v>111</c:v>
                </c:pt>
                <c:pt idx="3">
                  <c:v>64</c:v>
                </c:pt>
                <c:pt idx="4">
                  <c:v>89</c:v>
                </c:pt>
                <c:pt idx="5">
                  <c:v>98</c:v>
                </c:pt>
                <c:pt idx="6">
                  <c:v>98</c:v>
                </c:pt>
                <c:pt idx="7">
                  <c:v>72</c:v>
                </c:pt>
                <c:pt idx="8">
                  <c:v>90</c:v>
                </c:pt>
                <c:pt idx="9">
                  <c:v>100</c:v>
                </c:pt>
                <c:pt idx="10">
                  <c:v>108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11951616"/>
        <c:axId val="211953152"/>
      </c:barChart>
      <c:catAx>
        <c:axId val="21195161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1953152"/>
        <c:crosses val="autoZero"/>
        <c:auto val="1"/>
        <c:lblAlgn val="ctr"/>
        <c:lblOffset val="100"/>
        <c:noMultiLvlLbl val="1"/>
      </c:catAx>
      <c:valAx>
        <c:axId val="21195315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1" i="0">
                <a:solidFill>
                  <a:srgbClr val="000000"/>
                </a:solidFill>
              </a:defRPr>
            </a:pPr>
            <a:endParaRPr lang="pt-BR"/>
          </a:p>
        </c:txPr>
        <c:crossAx val="211951616"/>
        <c:crosses val="autoZero"/>
        <c:crossBetween val="between"/>
      </c:valAx>
      <c:spPr>
        <a:solidFill>
          <a:srgbClr val="FFFFFF"/>
        </a:solidFill>
      </c:spPr>
    </c:plotArea>
    <c:legend>
      <c:legendPos val="t"/>
      <c:overlay val="0"/>
      <c:txPr>
        <a:bodyPr/>
        <a:lstStyle/>
        <a:p>
          <a:pPr>
            <a:defRPr sz="10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8589993502274619E-2"/>
          <c:y val="0.21247475967344573"/>
          <c:w val="0.94282001299546081"/>
          <c:h val="0.54509830442973772"/>
        </c:manualLayout>
      </c:layout>
      <c:lineChart>
        <c:grouping val="standard"/>
        <c:varyColors val="0"/>
        <c:ser>
          <c:idx val="0"/>
          <c:order val="0"/>
          <c:tx>
            <c:strRef>
              <c:f>'VÍTIMAS FATAIS'!$C$18</c:f>
              <c:strCache>
                <c:ptCount val="1"/>
                <c:pt idx="0">
                  <c:v>0 A 9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FATAIS'!$D$18:$N$18</c:f>
              <c:numCache>
                <c:formatCode>General</c:formatCode>
                <c:ptCount val="11"/>
                <c:pt idx="0">
                  <c:v>9</c:v>
                </c:pt>
                <c:pt idx="1">
                  <c:v>6</c:v>
                </c:pt>
                <c:pt idx="2">
                  <c:v>15</c:v>
                </c:pt>
                <c:pt idx="3">
                  <c:v>14</c:v>
                </c:pt>
                <c:pt idx="4">
                  <c:v>11</c:v>
                </c:pt>
                <c:pt idx="5">
                  <c:v>2</c:v>
                </c:pt>
                <c:pt idx="6">
                  <c:v>15</c:v>
                </c:pt>
                <c:pt idx="7">
                  <c:v>10</c:v>
                </c:pt>
                <c:pt idx="8">
                  <c:v>18</c:v>
                </c:pt>
                <c:pt idx="9">
                  <c:v>22</c:v>
                </c:pt>
                <c:pt idx="10">
                  <c:v>20</c:v>
                </c:pt>
              </c:numCache>
            </c:numRef>
          </c:val>
          <c:smooth val="0"/>
        </c:ser>
        <c:dLbls>
          <c:showLegendKey val="0"/>
          <c:showVal val="0"/>
          <c:showCatName val="0"/>
          <c:showSerName val="0"/>
          <c:showPercent val="0"/>
          <c:showBubbleSize val="0"/>
        </c:dLbls>
        <c:marker val="1"/>
        <c:smooth val="0"/>
        <c:axId val="211982208"/>
        <c:axId val="211983744"/>
      </c:lineChart>
      <c:catAx>
        <c:axId val="21198220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1983744"/>
        <c:crosses val="autoZero"/>
        <c:auto val="1"/>
        <c:lblAlgn val="ctr"/>
        <c:lblOffset val="100"/>
        <c:noMultiLvlLbl val="1"/>
      </c:catAx>
      <c:valAx>
        <c:axId val="21198374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21198220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331030512378151E-2"/>
          <c:y val="0.22725521074571561"/>
          <c:w val="0.94933793897523744"/>
          <c:h val="0.54030013895321849"/>
        </c:manualLayout>
      </c:layout>
      <c:lineChart>
        <c:grouping val="standard"/>
        <c:varyColors val="0"/>
        <c:ser>
          <c:idx val="0"/>
          <c:order val="0"/>
          <c:tx>
            <c:strRef>
              <c:f>'VÍTIMAS FATAIS'!$C$19</c:f>
              <c:strCache>
                <c:ptCount val="1"/>
                <c:pt idx="0">
                  <c:v>10 A 12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FATAIS'!$D$19:$N$19</c:f>
              <c:numCache>
                <c:formatCode>#,##0</c:formatCode>
                <c:ptCount val="11"/>
                <c:pt idx="0">
                  <c:v>15</c:v>
                </c:pt>
                <c:pt idx="1">
                  <c:v>19</c:v>
                </c:pt>
                <c:pt idx="2">
                  <c:v>39</c:v>
                </c:pt>
                <c:pt idx="3">
                  <c:v>15</c:v>
                </c:pt>
                <c:pt idx="4">
                  <c:v>13</c:v>
                </c:pt>
                <c:pt idx="5">
                  <c:v>14</c:v>
                </c:pt>
                <c:pt idx="6">
                  <c:v>11</c:v>
                </c:pt>
                <c:pt idx="7">
                  <c:v>8</c:v>
                </c:pt>
                <c:pt idx="8">
                  <c:v>3</c:v>
                </c:pt>
                <c:pt idx="9">
                  <c:v>3</c:v>
                </c:pt>
                <c:pt idx="10">
                  <c:v>7</c:v>
                </c:pt>
              </c:numCache>
            </c:numRef>
          </c:val>
          <c:smooth val="0"/>
        </c:ser>
        <c:dLbls>
          <c:showLegendKey val="0"/>
          <c:showVal val="0"/>
          <c:showCatName val="0"/>
          <c:showSerName val="0"/>
          <c:showPercent val="0"/>
          <c:showBubbleSize val="0"/>
        </c:dLbls>
        <c:marker val="1"/>
        <c:smooth val="0"/>
        <c:axId val="212000128"/>
        <c:axId val="212026496"/>
      </c:lineChart>
      <c:catAx>
        <c:axId val="21200012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026496"/>
        <c:crosses val="autoZero"/>
        <c:auto val="1"/>
        <c:lblAlgn val="ctr"/>
        <c:lblOffset val="100"/>
        <c:noMultiLvlLbl val="1"/>
      </c:catAx>
      <c:valAx>
        <c:axId val="21202649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200012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9236192422431252E-2"/>
          <c:y val="0.25711531672576016"/>
          <c:w val="0.96610165828873507"/>
          <c:h val="0.52860892388451464"/>
        </c:manualLayout>
      </c:layout>
      <c:lineChart>
        <c:grouping val="standard"/>
        <c:varyColors val="0"/>
        <c:ser>
          <c:idx val="0"/>
          <c:order val="0"/>
          <c:tx>
            <c:strRef>
              <c:f>'VÍTIMAS FATAIS'!$C$20</c:f>
              <c:strCache>
                <c:ptCount val="1"/>
                <c:pt idx="0">
                  <c:v>13 A 17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FATAIS'!$D$20:$N$20</c:f>
              <c:numCache>
                <c:formatCode>#,##0</c:formatCode>
                <c:ptCount val="11"/>
                <c:pt idx="0">
                  <c:v>38</c:v>
                </c:pt>
                <c:pt idx="1">
                  <c:v>33</c:v>
                </c:pt>
                <c:pt idx="2">
                  <c:v>59</c:v>
                </c:pt>
                <c:pt idx="3">
                  <c:v>55</c:v>
                </c:pt>
                <c:pt idx="4">
                  <c:v>53</c:v>
                </c:pt>
                <c:pt idx="5">
                  <c:v>50</c:v>
                </c:pt>
                <c:pt idx="6">
                  <c:v>23</c:v>
                </c:pt>
                <c:pt idx="7">
                  <c:v>21</c:v>
                </c:pt>
                <c:pt idx="8">
                  <c:v>21</c:v>
                </c:pt>
                <c:pt idx="9">
                  <c:v>15</c:v>
                </c:pt>
                <c:pt idx="10">
                  <c:v>32</c:v>
                </c:pt>
              </c:numCache>
            </c:numRef>
          </c:val>
          <c:smooth val="0"/>
        </c:ser>
        <c:dLbls>
          <c:showLegendKey val="0"/>
          <c:showVal val="0"/>
          <c:showCatName val="0"/>
          <c:showSerName val="0"/>
          <c:showPercent val="0"/>
          <c:showBubbleSize val="0"/>
        </c:dLbls>
        <c:marker val="1"/>
        <c:smooth val="0"/>
        <c:axId val="212055168"/>
        <c:axId val="212056704"/>
      </c:lineChart>
      <c:catAx>
        <c:axId val="21205516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056704"/>
        <c:crosses val="autoZero"/>
        <c:auto val="1"/>
        <c:lblAlgn val="ctr"/>
        <c:lblOffset val="100"/>
        <c:noMultiLvlLbl val="1"/>
      </c:catAx>
      <c:valAx>
        <c:axId val="21205670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205516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071225071225802E-2"/>
          <c:y val="0.14796325459317908"/>
          <c:w val="0.94985754985754856"/>
          <c:h val="0.63250568678915164"/>
        </c:manualLayout>
      </c:layout>
      <c:lineChart>
        <c:grouping val="standard"/>
        <c:varyColors val="0"/>
        <c:ser>
          <c:idx val="0"/>
          <c:order val="0"/>
          <c:tx>
            <c:strRef>
              <c:f>'VÍTIMAS FATAIS'!$C$21</c:f>
              <c:strCache>
                <c:ptCount val="1"/>
                <c:pt idx="0">
                  <c:v>18 A 29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FATAIS'!$D$21:$N$21</c:f>
              <c:numCache>
                <c:formatCode>#,##0</c:formatCode>
                <c:ptCount val="11"/>
                <c:pt idx="0">
                  <c:v>32</c:v>
                </c:pt>
                <c:pt idx="1">
                  <c:v>32</c:v>
                </c:pt>
                <c:pt idx="2">
                  <c:v>72</c:v>
                </c:pt>
                <c:pt idx="3">
                  <c:v>89</c:v>
                </c:pt>
                <c:pt idx="4">
                  <c:v>77</c:v>
                </c:pt>
                <c:pt idx="5">
                  <c:v>64</c:v>
                </c:pt>
                <c:pt idx="6">
                  <c:v>117</c:v>
                </c:pt>
                <c:pt idx="7">
                  <c:v>121</c:v>
                </c:pt>
                <c:pt idx="8">
                  <c:v>132</c:v>
                </c:pt>
                <c:pt idx="9">
                  <c:v>136</c:v>
                </c:pt>
                <c:pt idx="10">
                  <c:v>162</c:v>
                </c:pt>
              </c:numCache>
            </c:numRef>
          </c:val>
          <c:smooth val="0"/>
        </c:ser>
        <c:dLbls>
          <c:showLegendKey val="0"/>
          <c:showVal val="0"/>
          <c:showCatName val="0"/>
          <c:showSerName val="0"/>
          <c:showPercent val="0"/>
          <c:showBubbleSize val="0"/>
        </c:dLbls>
        <c:marker val="1"/>
        <c:smooth val="0"/>
        <c:axId val="213650048"/>
        <c:axId val="213655936"/>
      </c:lineChart>
      <c:catAx>
        <c:axId val="21365004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3655936"/>
        <c:crosses val="autoZero"/>
        <c:auto val="1"/>
        <c:lblAlgn val="ctr"/>
        <c:lblOffset val="100"/>
        <c:noMultiLvlLbl val="1"/>
      </c:catAx>
      <c:valAx>
        <c:axId val="21365593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365004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900966521122888E-2"/>
          <c:y val="0.1883074301576218"/>
          <c:w val="0.95019806695775411"/>
          <c:h val="0.56990064723585065"/>
        </c:manualLayout>
      </c:layout>
      <c:lineChart>
        <c:grouping val="standard"/>
        <c:varyColors val="0"/>
        <c:ser>
          <c:idx val="0"/>
          <c:order val="0"/>
          <c:tx>
            <c:strRef>
              <c:f>'VÍTIMAS FATAIS'!$C$22</c:f>
              <c:strCache>
                <c:ptCount val="1"/>
                <c:pt idx="0">
                  <c:v>30 A 59 ANOS</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FATAIS'!$D$22:$N$22</c:f>
              <c:numCache>
                <c:formatCode>General</c:formatCode>
                <c:ptCount val="11"/>
                <c:pt idx="0">
                  <c:v>29</c:v>
                </c:pt>
                <c:pt idx="1">
                  <c:v>36</c:v>
                </c:pt>
                <c:pt idx="2" formatCode="#,##0">
                  <c:v>86</c:v>
                </c:pt>
                <c:pt idx="3" formatCode="#,##0">
                  <c:v>87</c:v>
                </c:pt>
                <c:pt idx="4" formatCode="#,##0">
                  <c:v>82</c:v>
                </c:pt>
                <c:pt idx="5" formatCode="#,##0">
                  <c:v>88</c:v>
                </c:pt>
                <c:pt idx="6" formatCode="#,##0">
                  <c:v>157</c:v>
                </c:pt>
                <c:pt idx="7" formatCode="#,##0">
                  <c:v>176</c:v>
                </c:pt>
                <c:pt idx="8" formatCode="#,##0">
                  <c:v>218</c:v>
                </c:pt>
                <c:pt idx="9" formatCode="#,##0">
                  <c:v>229</c:v>
                </c:pt>
                <c:pt idx="10" formatCode="#,##0">
                  <c:v>267</c:v>
                </c:pt>
              </c:numCache>
            </c:numRef>
          </c:val>
          <c:smooth val="0"/>
        </c:ser>
        <c:dLbls>
          <c:showLegendKey val="0"/>
          <c:showVal val="0"/>
          <c:showCatName val="0"/>
          <c:showSerName val="0"/>
          <c:showPercent val="0"/>
          <c:showBubbleSize val="0"/>
        </c:dLbls>
        <c:marker val="1"/>
        <c:smooth val="0"/>
        <c:axId val="213684608"/>
        <c:axId val="213686144"/>
      </c:lineChart>
      <c:catAx>
        <c:axId val="21368460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3686144"/>
        <c:crosses val="autoZero"/>
        <c:auto val="1"/>
        <c:lblAlgn val="ctr"/>
        <c:lblOffset val="100"/>
        <c:noMultiLvlLbl val="1"/>
      </c:catAx>
      <c:valAx>
        <c:axId val="213686144"/>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21368460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6161584909941271E-2"/>
          <c:y val="0.18164067726828262"/>
          <c:w val="0.97037037037037865"/>
          <c:h val="0.62465544748084589"/>
        </c:manualLayout>
      </c:layout>
      <c:lineChart>
        <c:grouping val="standard"/>
        <c:varyColors val="0"/>
        <c:ser>
          <c:idx val="0"/>
          <c:order val="0"/>
          <c:tx>
            <c:strRef>
              <c:f>'VÍTIMAS FATAIS'!$C$23</c:f>
              <c:strCache>
                <c:ptCount val="1"/>
                <c:pt idx="0">
                  <c:v>60 ANOS OU MAIS</c:v>
                </c:pt>
              </c:strCache>
            </c:strRef>
          </c:tx>
          <c:spPr>
            <a:ln w="25400" cmpd="sng">
              <a:solidFill>
                <a:srgbClr val="C0504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FATAIS'!$D$23:$N$23</c:f>
              <c:numCache>
                <c:formatCode>#,##0</c:formatCode>
                <c:ptCount val="11"/>
                <c:pt idx="0">
                  <c:v>10</c:v>
                </c:pt>
                <c:pt idx="1">
                  <c:v>16</c:v>
                </c:pt>
                <c:pt idx="2">
                  <c:v>29</c:v>
                </c:pt>
                <c:pt idx="3">
                  <c:v>28</c:v>
                </c:pt>
                <c:pt idx="4">
                  <c:v>28</c:v>
                </c:pt>
                <c:pt idx="5">
                  <c:v>48</c:v>
                </c:pt>
                <c:pt idx="6">
                  <c:v>43</c:v>
                </c:pt>
                <c:pt idx="7">
                  <c:v>40</c:v>
                </c:pt>
                <c:pt idx="8">
                  <c:v>44</c:v>
                </c:pt>
                <c:pt idx="9">
                  <c:v>43</c:v>
                </c:pt>
                <c:pt idx="10">
                  <c:v>74</c:v>
                </c:pt>
              </c:numCache>
            </c:numRef>
          </c:val>
          <c:smooth val="0"/>
        </c:ser>
        <c:dLbls>
          <c:showLegendKey val="0"/>
          <c:showVal val="0"/>
          <c:showCatName val="0"/>
          <c:showSerName val="0"/>
          <c:showPercent val="0"/>
          <c:showBubbleSize val="0"/>
        </c:dLbls>
        <c:marker val="1"/>
        <c:smooth val="0"/>
        <c:axId val="213702528"/>
        <c:axId val="213704064"/>
      </c:lineChart>
      <c:catAx>
        <c:axId val="21370252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3704064"/>
        <c:crosses val="autoZero"/>
        <c:auto val="1"/>
        <c:lblAlgn val="ctr"/>
        <c:lblOffset val="100"/>
        <c:noMultiLvlLbl val="1"/>
      </c:catAx>
      <c:valAx>
        <c:axId val="21370406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370252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3391812865497085E-2"/>
          <c:y val="0.254137085323351"/>
          <c:w val="0.95321637426900552"/>
          <c:h val="0.56205584957618926"/>
        </c:manualLayout>
      </c:layout>
      <c:barChart>
        <c:barDir val="col"/>
        <c:grouping val="stacked"/>
        <c:varyColors val="1"/>
        <c:ser>
          <c:idx val="0"/>
          <c:order val="0"/>
          <c:tx>
            <c:strRef>
              <c:f>'VÍTIMAS FATAIS'!$C$18</c:f>
              <c:strCache>
                <c:ptCount val="1"/>
                <c:pt idx="0">
                  <c:v>0 A 9 ANOS</c:v>
                </c:pt>
              </c:strCache>
            </c:strRef>
          </c:tx>
          <c:spPr>
            <a:solidFill>
              <a:srgbClr val="4F81BD"/>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FATAIS'!$D$18:$N$18</c:f>
              <c:numCache>
                <c:formatCode>General</c:formatCode>
                <c:ptCount val="11"/>
                <c:pt idx="0">
                  <c:v>9</c:v>
                </c:pt>
                <c:pt idx="1">
                  <c:v>6</c:v>
                </c:pt>
                <c:pt idx="2">
                  <c:v>15</c:v>
                </c:pt>
                <c:pt idx="3">
                  <c:v>14</c:v>
                </c:pt>
                <c:pt idx="4">
                  <c:v>11</c:v>
                </c:pt>
                <c:pt idx="5">
                  <c:v>2</c:v>
                </c:pt>
                <c:pt idx="6">
                  <c:v>15</c:v>
                </c:pt>
                <c:pt idx="7">
                  <c:v>10</c:v>
                </c:pt>
                <c:pt idx="8">
                  <c:v>18</c:v>
                </c:pt>
                <c:pt idx="9">
                  <c:v>22</c:v>
                </c:pt>
                <c:pt idx="10">
                  <c:v>20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FATAIS'!$C$19</c:f>
              <c:strCache>
                <c:ptCount val="1"/>
                <c:pt idx="0">
                  <c:v>10 A 12 ANOS</c:v>
                </c:pt>
              </c:strCache>
            </c:strRef>
          </c:tx>
          <c:spPr>
            <a:solidFill>
              <a:srgbClr val="C0504D"/>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FATAIS'!$D$19:$N$19</c:f>
              <c:numCache>
                <c:formatCode>#,##0</c:formatCode>
                <c:ptCount val="11"/>
                <c:pt idx="0">
                  <c:v>15</c:v>
                </c:pt>
                <c:pt idx="1">
                  <c:v>19</c:v>
                </c:pt>
                <c:pt idx="2">
                  <c:v>39</c:v>
                </c:pt>
                <c:pt idx="3">
                  <c:v>15</c:v>
                </c:pt>
                <c:pt idx="4">
                  <c:v>13</c:v>
                </c:pt>
                <c:pt idx="5">
                  <c:v>14</c:v>
                </c:pt>
                <c:pt idx="6">
                  <c:v>11</c:v>
                </c:pt>
                <c:pt idx="7">
                  <c:v>8</c:v>
                </c:pt>
                <c:pt idx="8">
                  <c:v>3</c:v>
                </c:pt>
                <c:pt idx="9">
                  <c:v>3</c:v>
                </c:pt>
                <c:pt idx="10">
                  <c:v>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FATAIS'!$C$20</c:f>
              <c:strCache>
                <c:ptCount val="1"/>
                <c:pt idx="0">
                  <c:v>13 A 17 ANOS</c:v>
                </c:pt>
              </c:strCache>
            </c:strRef>
          </c:tx>
          <c:spPr>
            <a:solidFill>
              <a:srgbClr val="9BBB59"/>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FATAIS'!$D$20:$N$20</c:f>
              <c:numCache>
                <c:formatCode>#,##0</c:formatCode>
                <c:ptCount val="11"/>
                <c:pt idx="0">
                  <c:v>38</c:v>
                </c:pt>
                <c:pt idx="1">
                  <c:v>33</c:v>
                </c:pt>
                <c:pt idx="2">
                  <c:v>59</c:v>
                </c:pt>
                <c:pt idx="3">
                  <c:v>55</c:v>
                </c:pt>
                <c:pt idx="4">
                  <c:v>53</c:v>
                </c:pt>
                <c:pt idx="5">
                  <c:v>50</c:v>
                </c:pt>
                <c:pt idx="6">
                  <c:v>23</c:v>
                </c:pt>
                <c:pt idx="7">
                  <c:v>21</c:v>
                </c:pt>
                <c:pt idx="8">
                  <c:v>21</c:v>
                </c:pt>
                <c:pt idx="9">
                  <c:v>15</c:v>
                </c:pt>
                <c:pt idx="10">
                  <c:v>32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FATAIS'!$C$21</c:f>
              <c:strCache>
                <c:ptCount val="1"/>
                <c:pt idx="0">
                  <c:v>18 A 29 ANOS</c:v>
                </c:pt>
              </c:strCache>
            </c:strRef>
          </c:tx>
          <c:spPr>
            <a:solidFill>
              <a:srgbClr val="8064A2"/>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FATAIS'!$D$21:$N$21</c:f>
              <c:numCache>
                <c:formatCode>#,##0</c:formatCode>
                <c:ptCount val="11"/>
                <c:pt idx="0">
                  <c:v>32</c:v>
                </c:pt>
                <c:pt idx="1">
                  <c:v>32</c:v>
                </c:pt>
                <c:pt idx="2">
                  <c:v>72</c:v>
                </c:pt>
                <c:pt idx="3">
                  <c:v>89</c:v>
                </c:pt>
                <c:pt idx="4">
                  <c:v>77</c:v>
                </c:pt>
                <c:pt idx="5">
                  <c:v>64</c:v>
                </c:pt>
                <c:pt idx="6">
                  <c:v>117</c:v>
                </c:pt>
                <c:pt idx="7">
                  <c:v>121</c:v>
                </c:pt>
                <c:pt idx="8">
                  <c:v>132</c:v>
                </c:pt>
                <c:pt idx="9">
                  <c:v>136</c:v>
                </c:pt>
                <c:pt idx="10">
                  <c:v>162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FATAIS'!$C$22</c:f>
              <c:strCache>
                <c:ptCount val="1"/>
                <c:pt idx="0">
                  <c:v>30 A 59 ANOS</c:v>
                </c:pt>
              </c:strCache>
            </c:strRef>
          </c:tx>
          <c:spPr>
            <a:solidFill>
              <a:srgbClr val="4BACC6"/>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FATAIS'!$D$22:$N$22</c:f>
              <c:numCache>
                <c:formatCode>General</c:formatCode>
                <c:ptCount val="11"/>
                <c:pt idx="0">
                  <c:v>29</c:v>
                </c:pt>
                <c:pt idx="1">
                  <c:v>36</c:v>
                </c:pt>
                <c:pt idx="2" formatCode="#,##0">
                  <c:v>86</c:v>
                </c:pt>
                <c:pt idx="3" formatCode="#,##0">
                  <c:v>87</c:v>
                </c:pt>
                <c:pt idx="4" formatCode="#,##0">
                  <c:v>82</c:v>
                </c:pt>
                <c:pt idx="5" formatCode="#,##0">
                  <c:v>88</c:v>
                </c:pt>
                <c:pt idx="6" formatCode="#,##0">
                  <c:v>157</c:v>
                </c:pt>
                <c:pt idx="7" formatCode="#,##0">
                  <c:v>176</c:v>
                </c:pt>
                <c:pt idx="8" formatCode="#,##0">
                  <c:v>218</c:v>
                </c:pt>
                <c:pt idx="9" formatCode="#,##0">
                  <c:v>229</c:v>
                </c:pt>
                <c:pt idx="10" formatCode="#,##0">
                  <c:v>267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5"/>
          <c:order val="5"/>
          <c:tx>
            <c:strRef>
              <c:f>'VÍTIMAS FATAIS'!$C$23</c:f>
              <c:strCache>
                <c:ptCount val="1"/>
                <c:pt idx="0">
                  <c:v>60 ANOS OU MAIS</c:v>
                </c:pt>
              </c:strCache>
            </c:strRef>
          </c:tx>
          <c:spPr>
            <a:solidFill>
              <a:srgbClr val="D99694"/>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FATAIS'!$D$23:$N$23</c:f>
              <c:numCache>
                <c:formatCode>#,##0</c:formatCode>
                <c:ptCount val="11"/>
                <c:pt idx="0">
                  <c:v>10</c:v>
                </c:pt>
                <c:pt idx="1">
                  <c:v>16</c:v>
                </c:pt>
                <c:pt idx="2">
                  <c:v>29</c:v>
                </c:pt>
                <c:pt idx="3">
                  <c:v>28</c:v>
                </c:pt>
                <c:pt idx="4">
                  <c:v>28</c:v>
                </c:pt>
                <c:pt idx="5">
                  <c:v>48</c:v>
                </c:pt>
                <c:pt idx="6">
                  <c:v>43</c:v>
                </c:pt>
                <c:pt idx="7">
                  <c:v>40</c:v>
                </c:pt>
                <c:pt idx="8">
                  <c:v>44</c:v>
                </c:pt>
                <c:pt idx="9">
                  <c:v>43</c:v>
                </c:pt>
                <c:pt idx="10">
                  <c:v>74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13752448"/>
        <c:axId val="213758336"/>
      </c:barChart>
      <c:catAx>
        <c:axId val="21375244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3758336"/>
        <c:crosses val="autoZero"/>
        <c:auto val="1"/>
        <c:lblAlgn val="ctr"/>
        <c:lblOffset val="100"/>
        <c:noMultiLvlLbl val="1"/>
      </c:catAx>
      <c:valAx>
        <c:axId val="213758336"/>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213752448"/>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8.0879377257330007E-2"/>
          <c:y val="0.1586995943688857"/>
          <c:w val="0.89404939767144564"/>
          <c:h val="0.64444667143880874"/>
        </c:manualLayout>
      </c:layout>
      <c:barChart>
        <c:barDir val="col"/>
        <c:grouping val="stacked"/>
        <c:varyColors val="1"/>
        <c:ser>
          <c:idx val="0"/>
          <c:order val="0"/>
          <c:tx>
            <c:strRef>
              <c:f>'VÍTIMAS FATAIS'!$C$27</c:f>
              <c:strCache>
                <c:ptCount val="1"/>
                <c:pt idx="0">
                  <c:v>CONDUTOR</c:v>
                </c:pt>
              </c:strCache>
            </c:strRef>
          </c:tx>
          <c:spPr>
            <a:solidFill>
              <a:srgbClr val="4F81BD"/>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FATAIS'!$D$27:$N$27</c:f>
              <c:numCache>
                <c:formatCode>General</c:formatCode>
                <c:ptCount val="11"/>
                <c:pt idx="0">
                  <c:v>126</c:v>
                </c:pt>
                <c:pt idx="1">
                  <c:v>115</c:v>
                </c:pt>
                <c:pt idx="2">
                  <c:v>178</c:v>
                </c:pt>
                <c:pt idx="3">
                  <c:v>206</c:v>
                </c:pt>
                <c:pt idx="4">
                  <c:v>170</c:v>
                </c:pt>
                <c:pt idx="5">
                  <c:v>198</c:v>
                </c:pt>
                <c:pt idx="6">
                  <c:v>232</c:v>
                </c:pt>
                <c:pt idx="7">
                  <c:v>90</c:v>
                </c:pt>
                <c:pt idx="8">
                  <c:v>109</c:v>
                </c:pt>
                <c:pt idx="9">
                  <c:v>124</c:v>
                </c:pt>
                <c:pt idx="10">
                  <c:v>103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FATAIS'!$C$28</c:f>
              <c:strCache>
                <c:ptCount val="1"/>
                <c:pt idx="0">
                  <c:v>PASSAGEIRO</c:v>
                </c:pt>
              </c:strCache>
            </c:strRef>
          </c:tx>
          <c:spPr>
            <a:solidFill>
              <a:srgbClr val="C0504D"/>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FATAIS'!$D$28:$N$28</c:f>
              <c:numCache>
                <c:formatCode>#,##0</c:formatCode>
                <c:ptCount val="11"/>
                <c:pt idx="0">
                  <c:v>36</c:v>
                </c:pt>
                <c:pt idx="1">
                  <c:v>39</c:v>
                </c:pt>
                <c:pt idx="2">
                  <c:v>100</c:v>
                </c:pt>
                <c:pt idx="3">
                  <c:v>74</c:v>
                </c:pt>
                <c:pt idx="4">
                  <c:v>100</c:v>
                </c:pt>
                <c:pt idx="5">
                  <c:v>67</c:v>
                </c:pt>
                <c:pt idx="6">
                  <c:v>101</c:v>
                </c:pt>
                <c:pt idx="7">
                  <c:v>90</c:v>
                </c:pt>
                <c:pt idx="8">
                  <c:v>102</c:v>
                </c:pt>
                <c:pt idx="9">
                  <c:v>120</c:v>
                </c:pt>
                <c:pt idx="10">
                  <c:v>149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'VÍTIMAS FATAIS'!$C$29</c:f>
              <c:strCache>
                <c:ptCount val="1"/>
                <c:pt idx="0">
                  <c:v>PEDESTRE</c:v>
                </c:pt>
              </c:strCache>
            </c:strRef>
          </c:tx>
          <c:spPr>
            <a:solidFill>
              <a:srgbClr val="9BBB59"/>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FATAIS'!$D$29:$N$29</c:f>
              <c:numCache>
                <c:formatCode>#,##0</c:formatCode>
                <c:ptCount val="11"/>
                <c:pt idx="0">
                  <c:v>22</c:v>
                </c:pt>
                <c:pt idx="1">
                  <c:v>28</c:v>
                </c:pt>
                <c:pt idx="2">
                  <c:v>61</c:v>
                </c:pt>
                <c:pt idx="3">
                  <c:v>29</c:v>
                </c:pt>
                <c:pt idx="4">
                  <c:v>34</c:v>
                </c:pt>
                <c:pt idx="5">
                  <c:v>39</c:v>
                </c:pt>
                <c:pt idx="6">
                  <c:v>35</c:v>
                </c:pt>
                <c:pt idx="7">
                  <c:v>56</c:v>
                </c:pt>
                <c:pt idx="8">
                  <c:v>68</c:v>
                </c:pt>
                <c:pt idx="9">
                  <c:v>67</c:v>
                </c:pt>
                <c:pt idx="10">
                  <c:v>64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'VÍTIMAS FATAIS'!$C$30</c:f>
              <c:strCache>
                <c:ptCount val="1"/>
                <c:pt idx="0">
                  <c:v>MOTOCICLISTA</c:v>
                </c:pt>
              </c:strCache>
            </c:strRef>
          </c:tx>
          <c:spPr>
            <a:solidFill>
              <a:srgbClr val="8064A2"/>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FATAIS'!$D$30:$N$30</c:f>
              <c:numCache>
                <c:formatCode>#,##0</c:formatCode>
                <c:ptCount val="11"/>
                <c:pt idx="0">
                  <c:v>0</c:v>
                </c:pt>
                <c:pt idx="1">
                  <c:v>0</c:v>
                </c:pt>
                <c:pt idx="2">
                  <c:v>0</c:v>
                </c:pt>
                <c:pt idx="3">
                  <c:v>0</c:v>
                </c:pt>
                <c:pt idx="4">
                  <c:v>0</c:v>
                </c:pt>
                <c:pt idx="5">
                  <c:v>0</c:v>
                </c:pt>
                <c:pt idx="6">
                  <c:v>0</c:v>
                </c:pt>
                <c:pt idx="7">
                  <c:v>137</c:v>
                </c:pt>
                <c:pt idx="8">
                  <c:v>163</c:v>
                </c:pt>
                <c:pt idx="9">
                  <c:v>159</c:v>
                </c:pt>
                <c:pt idx="10">
                  <c:v>246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'VÍTIMAS FATAIS'!$C$31</c:f>
              <c:strCache>
                <c:ptCount val="1"/>
                <c:pt idx="0">
                  <c:v>CICLISTA</c:v>
                </c:pt>
              </c:strCache>
            </c:strRef>
          </c:tx>
          <c:spPr>
            <a:solidFill>
              <a:srgbClr val="4BACC6"/>
            </a:solidFill>
          </c:spPr>
          <c:invertIfNegative val="1"/>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FATAIS'!$D$31:$N$31</c:f>
              <c:numCache>
                <c:formatCode>General</c:formatCode>
                <c:ptCount val="11"/>
                <c:pt idx="0">
                  <c:v>0</c:v>
                </c:pt>
                <c:pt idx="1">
                  <c:v>0</c:v>
                </c:pt>
                <c:pt idx="2" formatCode="#,##0">
                  <c:v>0</c:v>
                </c:pt>
                <c:pt idx="3" formatCode="#,##0">
                  <c:v>0</c:v>
                </c:pt>
                <c:pt idx="4" formatCode="#,##0">
                  <c:v>0</c:v>
                </c:pt>
                <c:pt idx="5" formatCode="#,##0">
                  <c:v>0</c:v>
                </c:pt>
                <c:pt idx="6" formatCode="#,##0">
                  <c:v>0</c:v>
                </c:pt>
                <c:pt idx="7" formatCode="#,##0">
                  <c:v>32</c:v>
                </c:pt>
                <c:pt idx="8" formatCode="#,##0">
                  <c:v>33</c:v>
                </c:pt>
                <c:pt idx="9" formatCode="#,##0">
                  <c:v>26</c:v>
                </c:pt>
                <c:pt idx="10" formatCode="#,##0">
                  <c:v>44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14138240"/>
        <c:axId val="214140032"/>
      </c:barChart>
      <c:catAx>
        <c:axId val="21413824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4140032"/>
        <c:crosses val="autoZero"/>
        <c:auto val="1"/>
        <c:lblAlgn val="ctr"/>
        <c:lblOffset val="100"/>
        <c:noMultiLvlLbl val="1"/>
      </c:catAx>
      <c:valAx>
        <c:axId val="214140032"/>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sz="1100" b="1" i="0">
                <a:solidFill>
                  <a:srgbClr val="000000"/>
                </a:solidFill>
              </a:defRPr>
            </a:pPr>
            <a:endParaRPr lang="pt-BR"/>
          </a:p>
        </c:txPr>
        <c:crossAx val="214138240"/>
        <c:crosses val="autoZero"/>
        <c:crossBetween val="between"/>
      </c:valAx>
      <c:spPr>
        <a:solidFill>
          <a:srgbClr val="FFFFFF"/>
        </a:solidFill>
      </c:spPr>
    </c:plotArea>
    <c:legend>
      <c:legendPos val="t"/>
      <c:overlay val="0"/>
      <c:txPr>
        <a:bodyPr/>
        <a:lstStyle/>
        <a:p>
          <a:pPr>
            <a:defRPr sz="12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7155465037338768E-2"/>
          <c:y val="7.5209094294309373E-2"/>
          <c:w val="0.94025797691785451"/>
          <c:h val="0.68957880264966875"/>
        </c:manualLayout>
      </c:layout>
      <c:lineChart>
        <c:grouping val="standard"/>
        <c:varyColors val="0"/>
        <c:ser>
          <c:idx val="0"/>
          <c:order val="0"/>
          <c:tx>
            <c:strRef>
              <c:f>'VÍTIMAS FATAIS'!$C$16</c:f>
              <c:strCache>
                <c:ptCount val="1"/>
                <c:pt idx="0">
                  <c:v>TOTAL</c:v>
                </c:pt>
              </c:strCache>
            </c:strRef>
          </c:tx>
          <c:spPr>
            <a:ln w="25400" cmpd="sng">
              <a:solidFill>
                <a:srgbClr val="C0504D"/>
              </a:solidFill>
            </a:ln>
          </c:spPr>
          <c:marker>
            <c:symbol val="circle"/>
            <c:size val="11"/>
            <c:spPr>
              <a:solidFill>
                <a:srgbClr val="C0504D"/>
              </a:solidFill>
              <a:ln cmpd="sng">
                <a:solidFill>
                  <a:srgbClr val="C0504D"/>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'VÍTIMAS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FATAIS'!$D$16:$N$16</c:f>
              <c:numCache>
                <c:formatCode>#,##0</c:formatCode>
                <c:ptCount val="11"/>
                <c:pt idx="0">
                  <c:v>194</c:v>
                </c:pt>
                <c:pt idx="1">
                  <c:v>190</c:v>
                </c:pt>
                <c:pt idx="2">
                  <c:v>358</c:v>
                </c:pt>
                <c:pt idx="3">
                  <c:v>327</c:v>
                </c:pt>
                <c:pt idx="4">
                  <c:v>313</c:v>
                </c:pt>
                <c:pt idx="5">
                  <c:v>364</c:v>
                </c:pt>
                <c:pt idx="6">
                  <c:v>472</c:v>
                </c:pt>
                <c:pt idx="7">
                  <c:v>420</c:v>
                </c:pt>
                <c:pt idx="8">
                  <c:v>484</c:v>
                </c:pt>
                <c:pt idx="9">
                  <c:v>501</c:v>
                </c:pt>
                <c:pt idx="10">
                  <c:v>611</c:v>
                </c:pt>
              </c:numCache>
            </c:numRef>
          </c:val>
          <c:smooth val="0"/>
        </c:ser>
        <c:dLbls>
          <c:showLegendKey val="0"/>
          <c:showVal val="0"/>
          <c:showCatName val="0"/>
          <c:showSerName val="0"/>
          <c:showPercent val="0"/>
          <c:showBubbleSize val="0"/>
        </c:dLbls>
        <c:marker val="1"/>
        <c:smooth val="0"/>
        <c:axId val="214169088"/>
        <c:axId val="214170624"/>
      </c:lineChart>
      <c:catAx>
        <c:axId val="21416908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4170624"/>
        <c:crosses val="autoZero"/>
        <c:auto val="1"/>
        <c:lblAlgn val="ctr"/>
        <c:lblOffset val="100"/>
        <c:noMultiLvlLbl val="1"/>
      </c:catAx>
      <c:valAx>
        <c:axId val="21417062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4169088"/>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400" b="1" i="0">
                <a:solidFill>
                  <a:srgbClr val="000000"/>
                </a:solidFill>
              </a:defRPr>
            </a:pPr>
            <a:r>
              <a:t>COLISÃO/ABALROAMENTO.</a:t>
            </a:r>
          </a:p>
        </c:rich>
      </c:tx>
      <c:overlay val="0"/>
    </c:title>
    <c:autoTitleDeleted val="0"/>
    <c:plotArea>
      <c:layout>
        <c:manualLayout>
          <c:xMode val="edge"/>
          <c:yMode val="edge"/>
          <c:x val="1.6477862897698717E-2"/>
          <c:y val="0.20796995770343854"/>
          <c:w val="0.96979059388946165"/>
          <c:h val="0.54380176436278793"/>
        </c:manualLayout>
      </c:layout>
      <c:lineChart>
        <c:grouping val="standard"/>
        <c:varyColors val="0"/>
        <c:ser>
          <c:idx val="0"/>
          <c:order val="0"/>
          <c:tx>
            <c:strRef>
              <c:f>'ACIDENTES COM VÍTIMAS'!$D$12</c:f>
              <c:strCache>
                <c:ptCount val="1"/>
                <c:pt idx="0">
                  <c:v>COLISÃO/ABALROAM.</c:v>
                </c:pt>
              </c:strCache>
            </c:strRef>
          </c:tx>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'ACIDENTES COM VÍTIMAS'!$E$11:$O$11</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VÍTIMAS'!$E$12:$O$12</c:f>
              <c:numCache>
                <c:formatCode>#,##0</c:formatCode>
                <c:ptCount val="11"/>
                <c:pt idx="0">
                  <c:v>1850</c:v>
                </c:pt>
                <c:pt idx="1">
                  <c:v>1977</c:v>
                </c:pt>
                <c:pt idx="2">
                  <c:v>2768</c:v>
                </c:pt>
                <c:pt idx="3">
                  <c:v>3013</c:v>
                </c:pt>
                <c:pt idx="4">
                  <c:v>2988</c:v>
                </c:pt>
                <c:pt idx="5">
                  <c:v>4553</c:v>
                </c:pt>
                <c:pt idx="6">
                  <c:v>6325</c:v>
                </c:pt>
                <c:pt idx="7">
                  <c:v>8174</c:v>
                </c:pt>
                <c:pt idx="8">
                  <c:v>9205</c:v>
                </c:pt>
                <c:pt idx="9">
                  <c:v>9836</c:v>
                </c:pt>
                <c:pt idx="10">
                  <c:v>9863</c:v>
                </c:pt>
              </c:numCache>
            </c:numRef>
          </c:val>
          <c:smooth val="0"/>
        </c:ser>
        <c:dLbls>
          <c:showLegendKey val="0"/>
          <c:showVal val="0"/>
          <c:showCatName val="0"/>
          <c:showSerName val="0"/>
          <c:showPercent val="0"/>
          <c:showBubbleSize val="0"/>
        </c:dLbls>
        <c:marker val="1"/>
        <c:smooth val="0"/>
        <c:axId val="195917312"/>
        <c:axId val="195918848"/>
      </c:lineChart>
      <c:catAx>
        <c:axId val="19591731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5918848"/>
        <c:crosses val="autoZero"/>
        <c:auto val="1"/>
        <c:lblAlgn val="ctr"/>
        <c:lblOffset val="100"/>
        <c:noMultiLvlLbl val="1"/>
      </c:catAx>
      <c:valAx>
        <c:axId val="19591884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591731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b="1" i="0"/>
            </a:pPr>
            <a:r>
              <a:t>DISTRIBUIÇÃO DE VÍTIMAS FATAIS EM 2012</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F81BD"/>
              </a:solidFill>
            </c:spPr>
          </c:dPt>
          <c:dPt>
            <c:idx val="1"/>
            <c:bubble3D val="0"/>
            <c:spPr>
              <a:solidFill>
                <a:srgbClr val="C0504D"/>
              </a:solidFill>
            </c:spPr>
          </c:dPt>
          <c:dPt>
            <c:idx val="2"/>
            <c:bubble3D val="0"/>
            <c:spPr>
              <a:solidFill>
                <a:srgbClr val="9BBB59"/>
              </a:solidFill>
            </c:spPr>
          </c:dPt>
          <c:dPt>
            <c:idx val="3"/>
            <c:bubble3D val="0"/>
            <c:spPr>
              <a:solidFill>
                <a:srgbClr val="8064A2"/>
              </a:solidFill>
            </c:spPr>
          </c:dPt>
          <c:dLbls>
            <c:showLegendKey val="0"/>
            <c:showVal val="0"/>
            <c:showCatName val="0"/>
            <c:showSerName val="0"/>
            <c:showPercent val="1"/>
            <c:showBubbleSize val="0"/>
            <c:showLeaderLines val="1"/>
          </c:dLbls>
          <c:cat>
            <c:strRef>
              <c:f>'VÍTIMAS FATAIS'!$P$43:$T$43</c:f>
              <c:strCache>
                <c:ptCount val="4"/>
                <c:pt idx="0">
                  <c:v>INTERIOR</c:v>
                </c:pt>
                <c:pt idx="1">
                  <c:v>CAPITAL</c:v>
                </c:pt>
                <c:pt idx="2">
                  <c:v>RODOVIAS ESTADUAIS</c:v>
                </c:pt>
                <c:pt idx="3">
                  <c:v>RODOVIAS FEDERAIS</c:v>
                </c:pt>
              </c:strCache>
            </c:strRef>
          </c:cat>
          <c:val>
            <c:numRef>
              <c:f>'VÍTIMAS FATAIS'!$P$47:$S$47</c:f>
              <c:numCache>
                <c:formatCode>#,##0</c:formatCode>
                <c:ptCount val="4"/>
                <c:pt idx="0">
                  <c:v>198</c:v>
                </c:pt>
                <c:pt idx="1">
                  <c:v>92</c:v>
                </c:pt>
                <c:pt idx="2">
                  <c:v>84</c:v>
                </c:pt>
                <c:pt idx="3">
                  <c:v>237</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6763990267639912E-2"/>
          <c:y val="0.21201388888889153"/>
          <c:w val="0.94647201946472004"/>
          <c:h val="0.56242454068241454"/>
        </c:manualLayout>
      </c:layout>
      <c:lineChart>
        <c:grouping val="standard"/>
        <c:varyColors val="0"/>
        <c:ser>
          <c:idx val="0"/>
          <c:order val="0"/>
          <c:tx>
            <c:strRef>
              <c:f>'COND. ENV. EM ACID. COM VÍTIMAS'!$C$13</c:f>
              <c:strCache>
                <c:ptCount val="1"/>
                <c:pt idx="0">
                  <c:v>HABILITADO</c:v>
                </c:pt>
              </c:strCache>
            </c:strRef>
          </c:tx>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VÍTIMAS'!$D$13:$N$13</c:f>
              <c:numCache>
                <c:formatCode>General</c:formatCode>
                <c:ptCount val="11"/>
                <c:pt idx="0" formatCode="#,##0">
                  <c:v>3463</c:v>
                </c:pt>
                <c:pt idx="1">
                  <c:v>3267</c:v>
                </c:pt>
                <c:pt idx="2" formatCode="#,##0">
                  <c:v>5047</c:v>
                </c:pt>
                <c:pt idx="3" formatCode="#,##0">
                  <c:v>5487</c:v>
                </c:pt>
                <c:pt idx="4" formatCode="#,##0">
                  <c:v>5480</c:v>
                </c:pt>
                <c:pt idx="5" formatCode="#,##0">
                  <c:v>9586</c:v>
                </c:pt>
                <c:pt idx="6" formatCode="#,##0">
                  <c:v>11783</c:v>
                </c:pt>
                <c:pt idx="7" formatCode="#,##0">
                  <c:v>13210</c:v>
                </c:pt>
                <c:pt idx="8" formatCode="#,##0">
                  <c:v>16035</c:v>
                </c:pt>
                <c:pt idx="9" formatCode="#,##0">
                  <c:v>16674</c:v>
                </c:pt>
                <c:pt idx="10" formatCode="#,##0">
                  <c:v>16267</c:v>
                </c:pt>
              </c:numCache>
            </c:numRef>
          </c:val>
          <c:smooth val="0"/>
        </c:ser>
        <c:dLbls>
          <c:showLegendKey val="0"/>
          <c:showVal val="0"/>
          <c:showCatName val="0"/>
          <c:showSerName val="0"/>
          <c:showPercent val="0"/>
          <c:showBubbleSize val="0"/>
        </c:dLbls>
        <c:marker val="1"/>
        <c:smooth val="0"/>
        <c:axId val="215227392"/>
        <c:axId val="215638784"/>
      </c:lineChart>
      <c:catAx>
        <c:axId val="21522739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5638784"/>
        <c:crosses val="autoZero"/>
        <c:auto val="1"/>
        <c:lblAlgn val="ctr"/>
        <c:lblOffset val="100"/>
        <c:noMultiLvlLbl val="1"/>
      </c:catAx>
      <c:valAx>
        <c:axId val="21563878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522739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6911314984710048E-2"/>
          <c:y val="0.14951388888889153"/>
          <c:w val="0.94617737003058822"/>
          <c:h val="0.64467574365705205"/>
        </c:manualLayout>
      </c:layout>
      <c:lineChart>
        <c:grouping val="standard"/>
        <c:varyColors val="0"/>
        <c:ser>
          <c:idx val="0"/>
          <c:order val="0"/>
          <c:tx>
            <c:strRef>
              <c:f>'COND. ENV. EM ACID. COM VÍTIMAS'!$C$14</c:f>
              <c:strCache>
                <c:ptCount val="1"/>
                <c:pt idx="0">
                  <c:v>INABILITADO</c:v>
                </c:pt>
              </c:strCache>
            </c:strRef>
          </c:tx>
          <c:spPr>
            <a:ln w="25400" cmpd="sng">
              <a:solidFill>
                <a:srgbClr val="F79646"/>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VÍTIMAS'!$D$14:$N$14</c:f>
              <c:numCache>
                <c:formatCode>#,##0</c:formatCode>
                <c:ptCount val="11"/>
                <c:pt idx="0">
                  <c:v>664</c:v>
                </c:pt>
                <c:pt idx="1">
                  <c:v>595</c:v>
                </c:pt>
                <c:pt idx="2">
                  <c:v>716</c:v>
                </c:pt>
                <c:pt idx="3">
                  <c:v>824</c:v>
                </c:pt>
                <c:pt idx="4">
                  <c:v>791</c:v>
                </c:pt>
                <c:pt idx="5">
                  <c:v>1243</c:v>
                </c:pt>
                <c:pt idx="6">
                  <c:v>1466</c:v>
                </c:pt>
                <c:pt idx="7">
                  <c:v>1563</c:v>
                </c:pt>
                <c:pt idx="8">
                  <c:v>2044</c:v>
                </c:pt>
                <c:pt idx="9">
                  <c:v>2456</c:v>
                </c:pt>
                <c:pt idx="10">
                  <c:v>2415</c:v>
                </c:pt>
              </c:numCache>
            </c:numRef>
          </c:val>
          <c:smooth val="0"/>
        </c:ser>
        <c:dLbls>
          <c:showLegendKey val="0"/>
          <c:showVal val="0"/>
          <c:showCatName val="0"/>
          <c:showSerName val="0"/>
          <c:showPercent val="0"/>
          <c:showBubbleSize val="0"/>
        </c:dLbls>
        <c:marker val="1"/>
        <c:smooth val="0"/>
        <c:axId val="215667456"/>
        <c:axId val="215668992"/>
      </c:lineChart>
      <c:catAx>
        <c:axId val="21566745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5668992"/>
        <c:crosses val="autoZero"/>
        <c:auto val="1"/>
        <c:lblAlgn val="ctr"/>
        <c:lblOffset val="100"/>
        <c:noMultiLvlLbl val="1"/>
      </c:catAx>
      <c:valAx>
        <c:axId val="21566899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566745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608496783720589E-2"/>
          <c:y val="0.20777066929133856"/>
          <c:w val="0.95078300643255953"/>
          <c:h val="0.55169674103237087"/>
        </c:manualLayout>
      </c:layout>
      <c:barChart>
        <c:barDir val="col"/>
        <c:grouping val="clustered"/>
        <c:varyColors val="1"/>
        <c:ser>
          <c:idx val="0"/>
          <c:order val="0"/>
          <c:tx>
            <c:strRef>
              <c:f>'COND. ENV. EM ACID. COM VÍTIMAS'!$C$15</c:f>
              <c:strCache>
                <c:ptCount val="1"/>
                <c:pt idx="0">
                  <c:v>PERMISSIONADO</c:v>
                </c:pt>
              </c:strCache>
            </c:strRef>
          </c:tx>
          <c:spPr>
            <a:solidFill>
              <a:srgbClr val="4F81BD"/>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VÍTIMAS'!$D$15:$N$15</c:f>
              <c:numCache>
                <c:formatCode>General</c:formatCode>
                <c:ptCount val="11"/>
                <c:pt idx="0">
                  <c:v>20</c:v>
                </c:pt>
                <c:pt idx="1">
                  <c:v>31</c:v>
                </c:pt>
                <c:pt idx="2">
                  <c:v>42</c:v>
                </c:pt>
                <c:pt idx="3">
                  <c:v>57</c:v>
                </c:pt>
                <c:pt idx="4">
                  <c:v>24</c:v>
                </c:pt>
                <c:pt idx="5">
                  <c:v>80</c:v>
                </c:pt>
                <c:pt idx="6">
                  <c:v>549</c:v>
                </c:pt>
                <c:pt idx="7">
                  <c:v>1453</c:v>
                </c:pt>
                <c:pt idx="8">
                  <c:v>926</c:v>
                </c:pt>
                <c:pt idx="9">
                  <c:v>1053</c:v>
                </c:pt>
                <c:pt idx="10">
                  <c:v>1321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'COND. ENV. EM ACID. COM VÍTIMAS'!$C$16</c:f>
              <c:strCache>
                <c:ptCount val="1"/>
                <c:pt idx="0">
                  <c:v>NÃO EXIGÍVEL</c:v>
                </c:pt>
              </c:strCache>
            </c:strRef>
          </c:tx>
          <c:spPr>
            <a:solidFill>
              <a:srgbClr val="C0504D"/>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VÍTIMAS'!$D$16:$N$16</c:f>
              <c:numCache>
                <c:formatCode>#,##0</c:formatCode>
                <c:ptCount val="11"/>
                <c:pt idx="0">
                  <c:v>0</c:v>
                </c:pt>
                <c:pt idx="1">
                  <c:v>0</c:v>
                </c:pt>
                <c:pt idx="2">
                  <c:v>58</c:v>
                </c:pt>
                <c:pt idx="3">
                  <c:v>93</c:v>
                </c:pt>
                <c:pt idx="4">
                  <c:v>139</c:v>
                </c:pt>
                <c:pt idx="5">
                  <c:v>107</c:v>
                </c:pt>
                <c:pt idx="6">
                  <c:v>846</c:v>
                </c:pt>
                <c:pt idx="7">
                  <c:v>1588</c:v>
                </c:pt>
                <c:pt idx="8">
                  <c:v>1405</c:v>
                </c:pt>
                <c:pt idx="9">
                  <c:v>1275</c:v>
                </c:pt>
                <c:pt idx="10">
                  <c:v>1109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13596416"/>
        <c:axId val="213606400"/>
      </c:barChart>
      <c:catAx>
        <c:axId val="21359641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3606400"/>
        <c:crosses val="autoZero"/>
        <c:auto val="1"/>
        <c:lblAlgn val="ctr"/>
        <c:lblOffset val="100"/>
        <c:noMultiLvlLbl val="1"/>
      </c:catAx>
      <c:valAx>
        <c:axId val="21360640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213596416"/>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3848238482385212E-2"/>
          <c:y val="0.15909225969395341"/>
          <c:w val="0.95230352303523036"/>
          <c:h val="0.62306690437280243"/>
        </c:manualLayout>
      </c:layout>
      <c:barChart>
        <c:barDir val="col"/>
        <c:grouping val="stacked"/>
        <c:varyColors val="1"/>
        <c:ser>
          <c:idx val="0"/>
          <c:order val="0"/>
          <c:tx>
            <c:strRef>
              <c:f>'COND. ENV. EM ACID. COM VÍTIMAS'!$C$20</c:f>
              <c:strCache>
                <c:ptCount val="1"/>
                <c:pt idx="0">
                  <c:v>MENORES DE 18 ANOS</c:v>
                </c:pt>
              </c:strCache>
            </c:strRef>
          </c:tx>
          <c:spPr>
            <a:solidFill>
              <a:srgbClr val="4F81BD"/>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VÍTIMAS'!$D$20:$N$20</c:f>
              <c:numCache>
                <c:formatCode>General</c:formatCode>
                <c:ptCount val="11"/>
                <c:pt idx="0">
                  <c:v>58</c:v>
                </c:pt>
                <c:pt idx="1">
                  <c:v>66</c:v>
                </c:pt>
                <c:pt idx="2">
                  <c:v>72</c:v>
                </c:pt>
                <c:pt idx="3">
                  <c:v>607</c:v>
                </c:pt>
                <c:pt idx="4">
                  <c:v>416</c:v>
                </c:pt>
                <c:pt idx="5">
                  <c:v>459</c:v>
                </c:pt>
                <c:pt idx="6">
                  <c:v>615</c:v>
                </c:pt>
                <c:pt idx="7">
                  <c:v>525</c:v>
                </c:pt>
                <c:pt idx="8">
                  <c:v>535</c:v>
                </c:pt>
                <c:pt idx="9">
                  <c:v>607</c:v>
                </c:pt>
                <c:pt idx="10">
                  <c:v>575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'COND. ENV. EM ACID. COM VÍTIMAS'!$C$21</c:f>
              <c:strCache>
                <c:ptCount val="1"/>
                <c:pt idx="0">
                  <c:v>18 A 29 ANOS</c:v>
                </c:pt>
              </c:strCache>
            </c:strRef>
          </c:tx>
          <c:spPr>
            <a:solidFill>
              <a:srgbClr val="C0504D"/>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VÍTIMAS'!$D$21:$N$21</c:f>
              <c:numCache>
                <c:formatCode>#,##0</c:formatCode>
                <c:ptCount val="11"/>
                <c:pt idx="0">
                  <c:v>1732</c:v>
                </c:pt>
                <c:pt idx="1">
                  <c:v>1775</c:v>
                </c:pt>
                <c:pt idx="2">
                  <c:v>2918</c:v>
                </c:pt>
                <c:pt idx="3">
                  <c:v>1655</c:v>
                </c:pt>
                <c:pt idx="4">
                  <c:v>3386</c:v>
                </c:pt>
                <c:pt idx="5">
                  <c:v>6101</c:v>
                </c:pt>
                <c:pt idx="6">
                  <c:v>7001</c:v>
                </c:pt>
                <c:pt idx="7">
                  <c:v>7858</c:v>
                </c:pt>
                <c:pt idx="8">
                  <c:v>8966</c:v>
                </c:pt>
                <c:pt idx="9">
                  <c:v>9498</c:v>
                </c:pt>
                <c:pt idx="10">
                  <c:v>9218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'COND. ENV. EM ACID. COM VÍTIMAS'!$C$22</c:f>
              <c:strCache>
                <c:ptCount val="1"/>
                <c:pt idx="0">
                  <c:v>30 A 59 ANOS</c:v>
                </c:pt>
              </c:strCache>
            </c:strRef>
          </c:tx>
          <c:spPr>
            <a:solidFill>
              <a:srgbClr val="9BBB59"/>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VÍTIMAS'!$D$22:$N$22</c:f>
              <c:numCache>
                <c:formatCode>#,##0</c:formatCode>
                <c:ptCount val="11"/>
                <c:pt idx="0">
                  <c:v>2777</c:v>
                </c:pt>
                <c:pt idx="1">
                  <c:v>2481</c:v>
                </c:pt>
                <c:pt idx="2">
                  <c:v>3244</c:v>
                </c:pt>
                <c:pt idx="3">
                  <c:v>4472</c:v>
                </c:pt>
                <c:pt idx="4">
                  <c:v>2844</c:v>
                </c:pt>
                <c:pt idx="5">
                  <c:v>4141</c:v>
                </c:pt>
                <c:pt idx="6">
                  <c:v>6778</c:v>
                </c:pt>
                <c:pt idx="7">
                  <c:v>9333</c:v>
                </c:pt>
                <c:pt idx="8">
                  <c:v>10557</c:v>
                </c:pt>
                <c:pt idx="9">
                  <c:v>11277</c:v>
                </c:pt>
                <c:pt idx="10">
                  <c:v>11522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'COND. ENV. EM ACID. COM VÍTIMAS'!$C$23</c:f>
              <c:strCache>
                <c:ptCount val="1"/>
                <c:pt idx="0">
                  <c:v>60 ANOS OU MAIS</c:v>
                </c:pt>
              </c:strCache>
            </c:strRef>
          </c:tx>
          <c:spPr>
            <a:solidFill>
              <a:srgbClr val="8064A2"/>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VÍTIMAS'!$D$23:$N$23</c:f>
              <c:numCache>
                <c:formatCode>#,##0</c:formatCode>
                <c:ptCount val="11"/>
                <c:pt idx="0">
                  <c:v>211</c:v>
                </c:pt>
                <c:pt idx="1">
                  <c:v>242</c:v>
                </c:pt>
                <c:pt idx="2">
                  <c:v>326</c:v>
                </c:pt>
                <c:pt idx="3">
                  <c:v>424</c:v>
                </c:pt>
                <c:pt idx="4">
                  <c:v>293</c:v>
                </c:pt>
                <c:pt idx="5">
                  <c:v>586</c:v>
                </c:pt>
                <c:pt idx="6">
                  <c:v>670</c:v>
                </c:pt>
                <c:pt idx="7">
                  <c:v>702</c:v>
                </c:pt>
                <c:pt idx="8">
                  <c:v>815</c:v>
                </c:pt>
                <c:pt idx="9">
                  <c:v>904</c:v>
                </c:pt>
                <c:pt idx="10">
                  <c:v>1057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13628800"/>
        <c:axId val="213630336"/>
      </c:barChart>
      <c:catAx>
        <c:axId val="21362880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3630336"/>
        <c:crosses val="autoZero"/>
        <c:auto val="1"/>
        <c:lblAlgn val="ctr"/>
        <c:lblOffset val="100"/>
        <c:noMultiLvlLbl val="1"/>
      </c:catAx>
      <c:valAx>
        <c:axId val="213630336"/>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a:pPr>
            <a:endParaRPr lang="pt-BR"/>
          </a:p>
        </c:txPr>
        <c:crossAx val="213628800"/>
        <c:crosses val="autoZero"/>
        <c:crossBetween val="between"/>
      </c:valAx>
      <c:spPr>
        <a:solidFill>
          <a:srgbClr val="FFFFFF"/>
        </a:solidFill>
      </c:spPr>
    </c:plotArea>
    <c:legend>
      <c:legendPos val="t"/>
      <c:overlay val="0"/>
      <c:txPr>
        <a:bodyPr/>
        <a:lstStyle/>
        <a:p>
          <a:pPr>
            <a:defRPr sz="11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7620841180163794E-2"/>
          <c:y val="0.17644573554519777"/>
          <c:w val="0.94475831763968743"/>
          <c:h val="0.59936854980504306"/>
        </c:manualLayout>
      </c:layout>
      <c:barChart>
        <c:barDir val="col"/>
        <c:grouping val="clustered"/>
        <c:varyColors val="1"/>
        <c:ser>
          <c:idx val="0"/>
          <c:order val="0"/>
          <c:tx>
            <c:strRef>
              <c:f>'COND. ENV. EM ACID. COM VÍTIMAS'!$C$27</c:f>
              <c:strCache>
                <c:ptCount val="1"/>
                <c:pt idx="0">
                  <c:v>MASCULINO</c:v>
                </c:pt>
              </c:strCache>
            </c:strRef>
          </c:tx>
          <c:spPr>
            <a:solidFill>
              <a:srgbClr val="4F81BD"/>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VÍTIMAS'!$D$27:$N$27</c:f>
              <c:numCache>
                <c:formatCode>#,##0</c:formatCode>
                <c:ptCount val="11"/>
                <c:pt idx="0">
                  <c:v>4647</c:v>
                </c:pt>
                <c:pt idx="1">
                  <c:v>4380</c:v>
                </c:pt>
                <c:pt idx="2">
                  <c:v>5825</c:v>
                </c:pt>
                <c:pt idx="3">
                  <c:v>5789</c:v>
                </c:pt>
                <c:pt idx="4">
                  <c:v>5994</c:v>
                </c:pt>
                <c:pt idx="5">
                  <c:v>10289</c:v>
                </c:pt>
                <c:pt idx="6">
                  <c:v>11949</c:v>
                </c:pt>
                <c:pt idx="7">
                  <c:v>13922</c:v>
                </c:pt>
                <c:pt idx="8">
                  <c:v>15911</c:v>
                </c:pt>
                <c:pt idx="9">
                  <c:v>17478</c:v>
                </c:pt>
                <c:pt idx="10">
                  <c:v>19296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'COND. ENV. EM ACID. COM VÍTIMAS'!$C$28</c:f>
              <c:strCache>
                <c:ptCount val="1"/>
                <c:pt idx="0">
                  <c:v>FEMININO</c:v>
                </c:pt>
              </c:strCache>
            </c:strRef>
          </c:tx>
          <c:spPr>
            <a:solidFill>
              <a:srgbClr val="C0504D"/>
            </a:solidFill>
          </c:spPr>
          <c:invertIfNegative val="1"/>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VÍTIMAS'!$D$28:$N$28</c:f>
              <c:numCache>
                <c:formatCode>#,##0</c:formatCode>
                <c:ptCount val="11"/>
                <c:pt idx="0">
                  <c:v>775</c:v>
                </c:pt>
                <c:pt idx="1">
                  <c:v>819</c:v>
                </c:pt>
                <c:pt idx="2">
                  <c:v>1452</c:v>
                </c:pt>
                <c:pt idx="3">
                  <c:v>1081</c:v>
                </c:pt>
                <c:pt idx="4">
                  <c:v>1670</c:v>
                </c:pt>
                <c:pt idx="5">
                  <c:v>2036</c:v>
                </c:pt>
                <c:pt idx="6">
                  <c:v>2377</c:v>
                </c:pt>
                <c:pt idx="7">
                  <c:v>3054</c:v>
                </c:pt>
                <c:pt idx="8">
                  <c:v>3492</c:v>
                </c:pt>
                <c:pt idx="9">
                  <c:v>3870</c:v>
                </c:pt>
                <c:pt idx="10">
                  <c:v>4596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16281088"/>
        <c:axId val="216282624"/>
      </c:barChart>
      <c:catAx>
        <c:axId val="21628108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6282624"/>
        <c:crosses val="autoZero"/>
        <c:auto val="1"/>
        <c:lblAlgn val="ctr"/>
        <c:lblOffset val="100"/>
        <c:noMultiLvlLbl val="1"/>
      </c:catAx>
      <c:valAx>
        <c:axId val="21628262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6281088"/>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4700181708055973E-2"/>
          <c:y val="0.1155911476974469"/>
          <c:w val="0.97109826589595338"/>
          <c:h val="0.671635647816758"/>
        </c:manualLayout>
      </c:layout>
      <c:lineChart>
        <c:grouping val="standard"/>
        <c:varyColors val="0"/>
        <c:ser>
          <c:idx val="0"/>
          <c:order val="0"/>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'COND. ENV. EM ACID. COM VÍTIMAS'!$D$12:$N$12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'COND. ENV. EM ACID. COM VÍTIMAS'!$D$18:$N$18</c:f>
              <c:numCache>
                <c:formatCode>#,##0</c:formatCode>
                <c:ptCount val="11"/>
                <c:pt idx="0">
                  <c:v>6315</c:v>
                </c:pt>
                <c:pt idx="1">
                  <c:v>5963</c:v>
                </c:pt>
                <c:pt idx="2">
                  <c:v>8199</c:v>
                </c:pt>
                <c:pt idx="3">
                  <c:v>8845</c:v>
                </c:pt>
                <c:pt idx="4">
                  <c:v>8499</c:v>
                </c:pt>
                <c:pt idx="5">
                  <c:v>15858</c:v>
                </c:pt>
                <c:pt idx="6">
                  <c:v>17880</c:v>
                </c:pt>
                <c:pt idx="7">
                  <c:v>21202</c:v>
                </c:pt>
                <c:pt idx="8">
                  <c:v>23706</c:v>
                </c:pt>
                <c:pt idx="9">
                  <c:v>25223</c:v>
                </c:pt>
                <c:pt idx="10">
                  <c:v>24991</c:v>
                </c:pt>
              </c:numCache>
            </c:numRef>
          </c:val>
          <c:smooth val="0"/>
        </c:ser>
        <c:dLbls>
          <c:showLegendKey val="0"/>
          <c:showVal val="0"/>
          <c:showCatName val="0"/>
          <c:showSerName val="0"/>
          <c:showPercent val="0"/>
          <c:showBubbleSize val="0"/>
        </c:dLbls>
        <c:marker val="1"/>
        <c:smooth val="0"/>
        <c:axId val="216311680"/>
        <c:axId val="216313216"/>
      </c:lineChart>
      <c:catAx>
        <c:axId val="21631168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6313216"/>
        <c:crosses val="autoZero"/>
        <c:auto val="1"/>
        <c:lblAlgn val="ctr"/>
        <c:lblOffset val="100"/>
        <c:noMultiLvlLbl val="1"/>
      </c:catAx>
      <c:valAx>
        <c:axId val="21631321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6311680"/>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b="1" i="0"/>
            </a:pPr>
            <a:r>
              <a:t>DISTRIBUIÇÃO DE VÍTIMAS FATAIS EM 2012</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F81BD"/>
              </a:solidFill>
            </c:spPr>
          </c:dPt>
          <c:dPt>
            <c:idx val="1"/>
            <c:bubble3D val="0"/>
            <c:spPr>
              <a:solidFill>
                <a:srgbClr val="C0504D"/>
              </a:solidFill>
            </c:spPr>
          </c:dPt>
          <c:dPt>
            <c:idx val="2"/>
            <c:bubble3D val="0"/>
            <c:spPr>
              <a:solidFill>
                <a:srgbClr val="9BBB59"/>
              </a:solidFill>
            </c:spPr>
          </c:dPt>
          <c:dPt>
            <c:idx val="3"/>
            <c:bubble3D val="0"/>
            <c:spPr>
              <a:solidFill>
                <a:srgbClr val="8064A2"/>
              </a:solidFill>
            </c:spPr>
          </c:dPt>
          <c:dLbls>
            <c:showLegendKey val="0"/>
            <c:showVal val="0"/>
            <c:showCatName val="0"/>
            <c:showSerName val="0"/>
            <c:showPercent val="1"/>
            <c:showBubbleSize val="0"/>
            <c:showLeaderLines val="1"/>
          </c:dLbls>
          <c:cat>
            <c:strRef>
              <c:f>'COND. ENV. EM ACID. COM VÍTIMAS'!$P$37:$T$37</c:f>
              <c:strCache>
                <c:ptCount val="4"/>
                <c:pt idx="0">
                  <c:v>INTERIOR</c:v>
                </c:pt>
                <c:pt idx="1">
                  <c:v>CAPITAL</c:v>
                </c:pt>
                <c:pt idx="2">
                  <c:v>RODOVIAS ESTADUAIS</c:v>
                </c:pt>
                <c:pt idx="3">
                  <c:v>RODOVIAS FEDERAIS</c:v>
                </c:pt>
              </c:strCache>
            </c:strRef>
          </c:cat>
          <c:val>
            <c:numRef>
              <c:f>'COND. ENV. EM ACID. COM VÍTIMAS'!$P$43:$S$43</c:f>
              <c:numCache>
                <c:formatCode>#,##0</c:formatCode>
                <c:ptCount val="4"/>
                <c:pt idx="0">
                  <c:v>11760</c:v>
                </c:pt>
                <c:pt idx="1">
                  <c:v>8565</c:v>
                </c:pt>
                <c:pt idx="2">
                  <c:v>1304</c:v>
                </c:pt>
                <c:pt idx="3">
                  <c:v>3362</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985803520727334E-2"/>
          <c:y val="0.16946459412780907"/>
          <c:w val="0.95002839295855435"/>
          <c:h val="0.62579141337904876"/>
        </c:manualLayout>
      </c:layout>
      <c:lineChart>
        <c:grouping val="standard"/>
        <c:varyColors val="0"/>
        <c:ser>
          <c:idx val="0"/>
          <c:order val="0"/>
          <c:tx>
            <c:strRef>
              <c:f>'VEIC. ENV. EM ACID. COM VÍTIMAS'!$D$14</c:f>
              <c:strCache>
                <c:ptCount val="1"/>
                <c:pt idx="0">
                  <c:v>AUTOMÓVEL/CAMIONETA</c:v>
                </c:pt>
              </c:strCache>
            </c:strRef>
          </c:tx>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VÍTIMAS'!$E$14:$O$14</c:f>
              <c:numCache>
                <c:formatCode>#,##0</c:formatCode>
                <c:ptCount val="11"/>
                <c:pt idx="0">
                  <c:v>2010</c:v>
                </c:pt>
                <c:pt idx="1">
                  <c:v>1851</c:v>
                </c:pt>
                <c:pt idx="2">
                  <c:v>2536</c:v>
                </c:pt>
                <c:pt idx="3">
                  <c:v>2868</c:v>
                </c:pt>
                <c:pt idx="4">
                  <c:v>2711</c:v>
                </c:pt>
                <c:pt idx="5">
                  <c:v>5149</c:v>
                </c:pt>
                <c:pt idx="6">
                  <c:v>4947</c:v>
                </c:pt>
                <c:pt idx="7">
                  <c:v>6035</c:v>
                </c:pt>
                <c:pt idx="8">
                  <c:v>7078</c:v>
                </c:pt>
                <c:pt idx="9">
                  <c:v>7447</c:v>
                </c:pt>
                <c:pt idx="10">
                  <c:v>7405</c:v>
                </c:pt>
              </c:numCache>
            </c:numRef>
          </c:val>
          <c:smooth val="0"/>
        </c:ser>
        <c:dLbls>
          <c:showLegendKey val="0"/>
          <c:showVal val="0"/>
          <c:showCatName val="0"/>
          <c:showSerName val="0"/>
          <c:showPercent val="0"/>
          <c:showBubbleSize val="0"/>
        </c:dLbls>
        <c:marker val="1"/>
        <c:smooth val="0"/>
        <c:axId val="218641536"/>
        <c:axId val="218643072"/>
      </c:lineChart>
      <c:catAx>
        <c:axId val="21864153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8643072"/>
        <c:crosses val="autoZero"/>
        <c:auto val="1"/>
        <c:lblAlgn val="ctr"/>
        <c:lblOffset val="100"/>
        <c:noMultiLvlLbl val="1"/>
      </c:catAx>
      <c:valAx>
        <c:axId val="21864307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8641536"/>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5028445894752588E-2"/>
          <c:y val="0.16587869759523324"/>
          <c:w val="0.94994310821049865"/>
          <c:h val="0.62052351564162589"/>
        </c:manualLayout>
      </c:layout>
      <c:lineChart>
        <c:grouping val="standard"/>
        <c:varyColors val="0"/>
        <c:ser>
          <c:idx val="0"/>
          <c:order val="0"/>
          <c:tx>
            <c:strRef>
              <c:f>'VEIC. ENV. EM ACID. COM VÍTIMAS'!$D$18</c:f>
              <c:strCache>
                <c:ptCount val="1"/>
                <c:pt idx="0">
                  <c:v>MOTOCICLETA</c:v>
                </c:pt>
              </c:strCache>
            </c:strRef>
          </c:tx>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VÍTIMAS'!$E$18:$O$18</c:f>
              <c:numCache>
                <c:formatCode>#,##0</c:formatCode>
                <c:ptCount val="11"/>
                <c:pt idx="0">
                  <c:v>2221</c:v>
                </c:pt>
                <c:pt idx="1">
                  <c:v>2123</c:v>
                </c:pt>
                <c:pt idx="2">
                  <c:v>2960</c:v>
                </c:pt>
                <c:pt idx="3">
                  <c:v>3359</c:v>
                </c:pt>
                <c:pt idx="4">
                  <c:v>3596</c:v>
                </c:pt>
                <c:pt idx="5">
                  <c:v>6489</c:v>
                </c:pt>
                <c:pt idx="6">
                  <c:v>8495</c:v>
                </c:pt>
                <c:pt idx="7">
                  <c:v>10786</c:v>
                </c:pt>
                <c:pt idx="8">
                  <c:v>12350</c:v>
                </c:pt>
                <c:pt idx="9">
                  <c:v>13244</c:v>
                </c:pt>
                <c:pt idx="10">
                  <c:v>13400</c:v>
                </c:pt>
              </c:numCache>
            </c:numRef>
          </c:val>
          <c:smooth val="0"/>
        </c:ser>
        <c:dLbls>
          <c:showLegendKey val="0"/>
          <c:showVal val="0"/>
          <c:showCatName val="0"/>
          <c:showSerName val="0"/>
          <c:showPercent val="0"/>
          <c:showBubbleSize val="0"/>
        </c:dLbls>
        <c:marker val="1"/>
        <c:smooth val="0"/>
        <c:axId val="218667648"/>
        <c:axId val="218673536"/>
      </c:lineChart>
      <c:catAx>
        <c:axId val="218667648"/>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8673536"/>
        <c:crosses val="autoZero"/>
        <c:auto val="1"/>
        <c:lblAlgn val="ctr"/>
        <c:lblOffset val="100"/>
        <c:noMultiLvlLbl val="1"/>
      </c:catAx>
      <c:valAx>
        <c:axId val="21867353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8667648"/>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barChart>
        <c:barDir val="col"/>
        <c:grouping val="clustered"/>
        <c:varyColors val="1"/>
        <c:ser>
          <c:idx val="0"/>
          <c:order val="0"/>
          <c:tx>
            <c:strRef>
              <c:f>'ACIDENTES COM VÍTIMAS'!$D$20</c:f>
              <c:strCache>
                <c:ptCount val="1"/>
                <c:pt idx="0">
                  <c:v>DIA</c:v>
                </c:pt>
              </c:strCache>
            </c:strRef>
          </c:tx>
          <c:spPr>
            <a:solidFill>
              <a:srgbClr val="4F81BD"/>
            </a:solidFill>
          </c:spPr>
          <c:invertIfNegative val="1"/>
          <c:cat>
            <c:numRef>
              <c:f>'ACIDENTES COM VÍTIMAS'!$E$11:$O$11</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VÍTIMAS'!$E$20:$O$20</c:f>
              <c:numCache>
                <c:formatCode>#,##0</c:formatCode>
                <c:ptCount val="11"/>
                <c:pt idx="0">
                  <c:v>1876</c:v>
                </c:pt>
                <c:pt idx="1">
                  <c:v>1891</c:v>
                </c:pt>
                <c:pt idx="2">
                  <c:v>2622</c:v>
                </c:pt>
                <c:pt idx="3">
                  <c:v>2779</c:v>
                </c:pt>
                <c:pt idx="4">
                  <c:v>2787</c:v>
                </c:pt>
                <c:pt idx="5">
                  <c:v>4802</c:v>
                </c:pt>
                <c:pt idx="6">
                  <c:v>5995</c:v>
                </c:pt>
                <c:pt idx="7">
                  <c:v>7725</c:v>
                </c:pt>
                <c:pt idx="8">
                  <c:v>8613</c:v>
                </c:pt>
                <c:pt idx="9">
                  <c:v>9046</c:v>
                </c:pt>
                <c:pt idx="10">
                  <c:v>9082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'ACIDENTES COM VÍTIMAS'!$D$21</c:f>
              <c:strCache>
                <c:ptCount val="1"/>
                <c:pt idx="0">
                  <c:v>NOITE</c:v>
                </c:pt>
              </c:strCache>
            </c:strRef>
          </c:tx>
          <c:spPr>
            <a:solidFill>
              <a:srgbClr val="C0504D"/>
            </a:solidFill>
          </c:spPr>
          <c:invertIfNegative val="1"/>
          <c:cat>
            <c:numRef>
              <c:f>'ACIDENTES COM VÍTIMAS'!$E$11:$O$11</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VÍTIMAS'!$E$21:$O$21</c:f>
              <c:numCache>
                <c:formatCode>#,##0</c:formatCode>
                <c:ptCount val="11"/>
                <c:pt idx="0">
                  <c:v>1145</c:v>
                </c:pt>
                <c:pt idx="1">
                  <c:v>1075</c:v>
                </c:pt>
                <c:pt idx="2">
                  <c:v>1570</c:v>
                </c:pt>
                <c:pt idx="3">
                  <c:v>1720</c:v>
                </c:pt>
                <c:pt idx="4">
                  <c:v>1704</c:v>
                </c:pt>
                <c:pt idx="5">
                  <c:v>2829</c:v>
                </c:pt>
                <c:pt idx="6">
                  <c:v>3692</c:v>
                </c:pt>
                <c:pt idx="7">
                  <c:v>4492</c:v>
                </c:pt>
                <c:pt idx="8">
                  <c:v>4994</c:v>
                </c:pt>
                <c:pt idx="9">
                  <c:v>5515</c:v>
                </c:pt>
                <c:pt idx="10">
                  <c:v>5266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5935232"/>
        <c:axId val="196420352"/>
      </c:barChart>
      <c:catAx>
        <c:axId val="195935232"/>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196420352"/>
        <c:crosses val="autoZero"/>
        <c:auto val="1"/>
        <c:lblAlgn val="ctr"/>
        <c:lblOffset val="100"/>
        <c:noMultiLvlLbl val="1"/>
      </c:catAx>
      <c:valAx>
        <c:axId val="19642035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100" b="1" i="0">
                <a:solidFill>
                  <a:srgbClr val="000000"/>
                </a:solidFill>
              </a:defRPr>
            </a:pPr>
            <a:endParaRPr lang="pt-BR"/>
          </a:p>
        </c:txPr>
        <c:crossAx val="195935232"/>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733000444026022E-2"/>
          <c:y val="0.1755591692342805"/>
          <c:w val="0.95053399911193803"/>
          <c:h val="0.60968218646582262"/>
        </c:manualLayout>
      </c:layout>
      <c:lineChart>
        <c:grouping val="standard"/>
        <c:varyColors val="0"/>
        <c:ser>
          <c:idx val="0"/>
          <c:order val="0"/>
          <c:tx>
            <c:strRef>
              <c:f>'VEIC. ENV. EM ACID. COM VÍTIMAS'!$D$19</c:f>
              <c:strCache>
                <c:ptCount val="1"/>
                <c:pt idx="0">
                  <c:v>BICICLETA</c:v>
                </c:pt>
              </c:strCache>
            </c:strRef>
          </c:tx>
          <c:spPr>
            <a:ln w="25400" cmpd="sng">
              <a:solidFill>
                <a:srgbClr val="F79646"/>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VÍTIMAS'!$E$19:$O$19</c:f>
              <c:numCache>
                <c:formatCode>#,##0</c:formatCode>
                <c:ptCount val="11"/>
                <c:pt idx="0">
                  <c:v>848</c:v>
                </c:pt>
                <c:pt idx="1">
                  <c:v>875</c:v>
                </c:pt>
                <c:pt idx="2">
                  <c:v>956</c:v>
                </c:pt>
                <c:pt idx="3">
                  <c:v>1027</c:v>
                </c:pt>
                <c:pt idx="4">
                  <c:v>917</c:v>
                </c:pt>
                <c:pt idx="5">
                  <c:v>1693</c:v>
                </c:pt>
                <c:pt idx="6">
                  <c:v>1747</c:v>
                </c:pt>
                <c:pt idx="7">
                  <c:v>1819</c:v>
                </c:pt>
                <c:pt idx="8">
                  <c:v>1581</c:v>
                </c:pt>
                <c:pt idx="9">
                  <c:v>1515</c:v>
                </c:pt>
                <c:pt idx="10">
                  <c:v>1349</c:v>
                </c:pt>
              </c:numCache>
            </c:numRef>
          </c:val>
          <c:smooth val="0"/>
        </c:ser>
        <c:dLbls>
          <c:showLegendKey val="0"/>
          <c:showVal val="0"/>
          <c:showCatName val="0"/>
          <c:showSerName val="0"/>
          <c:showPercent val="0"/>
          <c:showBubbleSize val="0"/>
        </c:dLbls>
        <c:marker val="1"/>
        <c:smooth val="0"/>
        <c:axId val="218370432"/>
        <c:axId val="218371968"/>
      </c:lineChart>
      <c:catAx>
        <c:axId val="21837043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8371968"/>
        <c:crosses val="autoZero"/>
        <c:auto val="1"/>
        <c:lblAlgn val="ctr"/>
        <c:lblOffset val="100"/>
        <c:noMultiLvlLbl val="1"/>
      </c:catAx>
      <c:valAx>
        <c:axId val="21837196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8370432"/>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1.4599500363659363E-2"/>
          <c:y val="0.15234127992065508"/>
          <c:w val="0.96850628611182643"/>
          <c:h val="0.65608669884006432"/>
        </c:manualLayout>
      </c:layout>
      <c:barChart>
        <c:barDir val="col"/>
        <c:grouping val="stacked"/>
        <c:varyColors val="1"/>
        <c:ser>
          <c:idx val="0"/>
          <c:order val="0"/>
          <c:tx>
            <c:strRef>
              <c:f>'VEIC. ENV. EM ACID. COM VÍTIMAS'!$D$15</c:f>
              <c:strCache>
                <c:ptCount val="1"/>
                <c:pt idx="0">
                  <c:v>ÔNIBUS/ MICROÔNIBUS</c:v>
                </c:pt>
              </c:strCache>
            </c:strRef>
          </c:tx>
          <c:spPr>
            <a:solidFill>
              <a:srgbClr val="4F81BD"/>
            </a:solidFill>
          </c:spPr>
          <c:invertIfNegative val="1"/>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VÍTIMAS'!$E$15:$O$15</c:f>
              <c:numCache>
                <c:formatCode>#,##0</c:formatCode>
                <c:ptCount val="11"/>
                <c:pt idx="0">
                  <c:v>101</c:v>
                </c:pt>
                <c:pt idx="1">
                  <c:v>84</c:v>
                </c:pt>
                <c:pt idx="2">
                  <c:v>116</c:v>
                </c:pt>
                <c:pt idx="3">
                  <c:v>129</c:v>
                </c:pt>
                <c:pt idx="4">
                  <c:v>117</c:v>
                </c:pt>
                <c:pt idx="5">
                  <c:v>208</c:v>
                </c:pt>
                <c:pt idx="6">
                  <c:v>167</c:v>
                </c:pt>
                <c:pt idx="7">
                  <c:v>228</c:v>
                </c:pt>
                <c:pt idx="8">
                  <c:v>270</c:v>
                </c:pt>
                <c:pt idx="9">
                  <c:v>320</c:v>
                </c:pt>
                <c:pt idx="10">
                  <c:v>283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'VEIC. ENV. EM ACID. COM VÍTIMAS'!$D$16</c:f>
              <c:strCache>
                <c:ptCount val="1"/>
                <c:pt idx="0">
                  <c:v>CAMINHÃO/CAMINHONETE</c:v>
                </c:pt>
              </c:strCache>
            </c:strRef>
          </c:tx>
          <c:spPr>
            <a:solidFill>
              <a:srgbClr val="C0504D"/>
            </a:solidFill>
          </c:spPr>
          <c:invertIfNegative val="1"/>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VÍTIMAS'!$E$16:$O$16</c:f>
              <c:numCache>
                <c:formatCode>#,##0</c:formatCode>
                <c:ptCount val="11"/>
                <c:pt idx="0">
                  <c:v>306</c:v>
                </c:pt>
                <c:pt idx="1">
                  <c:v>248</c:v>
                </c:pt>
                <c:pt idx="2">
                  <c:v>589</c:v>
                </c:pt>
                <c:pt idx="3">
                  <c:v>468</c:v>
                </c:pt>
                <c:pt idx="4">
                  <c:v>544</c:v>
                </c:pt>
                <c:pt idx="5">
                  <c:v>683</c:v>
                </c:pt>
                <c:pt idx="6">
                  <c:v>1553</c:v>
                </c:pt>
                <c:pt idx="7">
                  <c:v>1915</c:v>
                </c:pt>
                <c:pt idx="8">
                  <c:v>2018</c:v>
                </c:pt>
                <c:pt idx="9">
                  <c:v>2169</c:v>
                </c:pt>
                <c:pt idx="10">
                  <c:v>2133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'VEIC. ENV. EM ACID. COM VÍTIMAS'!$D$17</c:f>
              <c:strCache>
                <c:ptCount val="1"/>
                <c:pt idx="0">
                  <c:v>REBOQUE/SEMI-REBOQUE</c:v>
                </c:pt>
              </c:strCache>
            </c:strRef>
          </c:tx>
          <c:spPr>
            <a:solidFill>
              <a:srgbClr val="9BBB59"/>
            </a:solidFill>
          </c:spPr>
          <c:invertIfNegative val="1"/>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VÍTIMAS'!$E$17:$O$17</c:f>
              <c:numCache>
                <c:formatCode>#,##0</c:formatCode>
                <c:ptCount val="11"/>
                <c:pt idx="0">
                  <c:v>72</c:v>
                </c:pt>
                <c:pt idx="1">
                  <c:v>51</c:v>
                </c:pt>
                <c:pt idx="2">
                  <c:v>87</c:v>
                </c:pt>
                <c:pt idx="3">
                  <c:v>84</c:v>
                </c:pt>
                <c:pt idx="4">
                  <c:v>107</c:v>
                </c:pt>
                <c:pt idx="5">
                  <c:v>165</c:v>
                </c:pt>
                <c:pt idx="6">
                  <c:v>124</c:v>
                </c:pt>
                <c:pt idx="7">
                  <c:v>42</c:v>
                </c:pt>
                <c:pt idx="8">
                  <c:v>26</c:v>
                </c:pt>
                <c:pt idx="9">
                  <c:v>35</c:v>
                </c:pt>
                <c:pt idx="10">
                  <c:v>28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'VEIC. ENV. EM ACID. COM VÍTIMAS'!$D$20</c:f>
              <c:strCache>
                <c:ptCount val="1"/>
                <c:pt idx="0">
                  <c:v>OUTROS</c:v>
                </c:pt>
              </c:strCache>
            </c:strRef>
          </c:tx>
          <c:spPr>
            <a:solidFill>
              <a:srgbClr val="8064A2"/>
            </a:solidFill>
          </c:spPr>
          <c:invertIfNegative val="1"/>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VÍTIMAS'!$E$20:$O$20</c:f>
              <c:numCache>
                <c:formatCode>#,##0</c:formatCode>
                <c:ptCount val="11"/>
                <c:pt idx="0">
                  <c:v>51</c:v>
                </c:pt>
                <c:pt idx="1">
                  <c:v>53</c:v>
                </c:pt>
                <c:pt idx="2">
                  <c:v>110</c:v>
                </c:pt>
                <c:pt idx="3">
                  <c:v>177</c:v>
                </c:pt>
                <c:pt idx="4">
                  <c:v>155</c:v>
                </c:pt>
                <c:pt idx="5">
                  <c:v>157</c:v>
                </c:pt>
                <c:pt idx="6">
                  <c:v>187</c:v>
                </c:pt>
                <c:pt idx="7">
                  <c:v>122</c:v>
                </c:pt>
                <c:pt idx="8">
                  <c:v>97</c:v>
                </c:pt>
                <c:pt idx="9">
                  <c:v>102</c:v>
                </c:pt>
                <c:pt idx="10">
                  <c:v>124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18414464"/>
        <c:axId val="218416256"/>
      </c:barChart>
      <c:catAx>
        <c:axId val="21841446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8416256"/>
        <c:crosses val="autoZero"/>
        <c:auto val="1"/>
        <c:lblAlgn val="ctr"/>
        <c:lblOffset val="100"/>
        <c:noMultiLvlLbl val="1"/>
      </c:catAx>
      <c:valAx>
        <c:axId val="21841625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8414464"/>
        <c:crosses val="autoZero"/>
        <c:crossBetween val="between"/>
      </c:valAx>
      <c:spPr>
        <a:solidFill>
          <a:srgbClr val="FFFFFF"/>
        </a:solidFill>
      </c:spPr>
    </c:plotArea>
    <c:legend>
      <c:legendPos val="t"/>
      <c:overlay val="0"/>
      <c:txPr>
        <a:bodyPr/>
        <a:lstStyle/>
        <a:p>
          <a:pPr>
            <a:defRPr sz="1000">
              <a:solidFill>
                <a:srgbClr val="000000"/>
              </a:solidFill>
            </a:defRPr>
          </a:pPr>
          <a:endParaRPr lang="pt-BR"/>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589998444425692E-2"/>
          <c:y val="7.749723227724617E-2"/>
          <c:w val="0.96058819231269443"/>
          <c:h val="0.70924755258673955"/>
        </c:manualLayout>
      </c:layout>
      <c:lineChart>
        <c:grouping val="standard"/>
        <c:varyColors val="0"/>
        <c:ser>
          <c:idx val="0"/>
          <c:order val="0"/>
          <c:spPr>
            <a:ln w="25400" cmpd="sng">
              <a:solidFill>
                <a:srgbClr val="F79646"/>
              </a:solidFill>
            </a:ln>
          </c:spPr>
          <c:marker>
            <c:symbol val="circle"/>
            <c:size val="11"/>
            <c:spPr>
              <a:solidFill>
                <a:srgbClr val="F79646"/>
              </a:solidFill>
              <a:ln cmpd="sng">
                <a:solidFill>
                  <a:srgbClr val="F79646"/>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'VEIC. ENV. EM ACID. COM VÍTIMAS'!$E$13:$O$13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'VEIC. ENV. EM ACID. COM VÍTIMAS'!$E$22:$O$22</c:f>
              <c:numCache>
                <c:formatCode>#,##0</c:formatCode>
                <c:ptCount val="11"/>
                <c:pt idx="0">
                  <c:v>6315</c:v>
                </c:pt>
                <c:pt idx="1">
                  <c:v>5963</c:v>
                </c:pt>
                <c:pt idx="2">
                  <c:v>8199</c:v>
                </c:pt>
                <c:pt idx="3">
                  <c:v>8845</c:v>
                </c:pt>
                <c:pt idx="4">
                  <c:v>8499</c:v>
                </c:pt>
                <c:pt idx="5">
                  <c:v>15858</c:v>
                </c:pt>
                <c:pt idx="6">
                  <c:v>17880</c:v>
                </c:pt>
                <c:pt idx="7">
                  <c:v>21202</c:v>
                </c:pt>
                <c:pt idx="8">
                  <c:v>23706</c:v>
                </c:pt>
                <c:pt idx="9">
                  <c:v>25223</c:v>
                </c:pt>
                <c:pt idx="10">
                  <c:v>24991</c:v>
                </c:pt>
              </c:numCache>
            </c:numRef>
          </c:val>
          <c:smooth val="0"/>
        </c:ser>
        <c:dLbls>
          <c:showLegendKey val="0"/>
          <c:showVal val="0"/>
          <c:showCatName val="0"/>
          <c:showSerName val="0"/>
          <c:showPercent val="0"/>
          <c:showBubbleSize val="0"/>
        </c:dLbls>
        <c:marker val="1"/>
        <c:smooth val="0"/>
        <c:axId val="218506752"/>
        <c:axId val="218508288"/>
      </c:lineChart>
      <c:catAx>
        <c:axId val="21850675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8508288"/>
        <c:crosses val="autoZero"/>
        <c:auto val="1"/>
        <c:lblAlgn val="ctr"/>
        <c:lblOffset val="100"/>
        <c:noMultiLvlLbl val="1"/>
      </c:catAx>
      <c:valAx>
        <c:axId val="21850828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18506752"/>
        <c:crosses val="autoZero"/>
        <c:crossBetween val="between"/>
      </c:valAx>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b="1" i="0"/>
            </a:pPr>
            <a:r>
              <a:t>DISTRIBUIÇÃO DE VÍTIMAS FATAIS EM 2012</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F81BD"/>
              </a:solidFill>
            </c:spPr>
          </c:dPt>
          <c:dPt>
            <c:idx val="1"/>
            <c:bubble3D val="0"/>
            <c:spPr>
              <a:solidFill>
                <a:srgbClr val="C0504D"/>
              </a:solidFill>
            </c:spPr>
          </c:dPt>
          <c:dPt>
            <c:idx val="2"/>
            <c:bubble3D val="0"/>
            <c:spPr>
              <a:solidFill>
                <a:srgbClr val="9BBB59"/>
              </a:solidFill>
            </c:spPr>
          </c:dPt>
          <c:dPt>
            <c:idx val="3"/>
            <c:bubble3D val="0"/>
            <c:spPr>
              <a:solidFill>
                <a:srgbClr val="8064A2"/>
              </a:solidFill>
            </c:spPr>
          </c:dPt>
          <c:dLbls>
            <c:showLegendKey val="0"/>
            <c:showVal val="0"/>
            <c:showCatName val="0"/>
            <c:showSerName val="0"/>
            <c:showPercent val="1"/>
            <c:showBubbleSize val="0"/>
            <c:showLeaderLines val="1"/>
          </c:dLbls>
          <c:cat>
            <c:strRef>
              <c:f>'VEIC. ENV. EM ACID. COM VÍTIMAS'!$Q$29:$T$29</c:f>
              <c:strCache>
                <c:ptCount val="4"/>
                <c:pt idx="0">
                  <c:v>INTERIOR</c:v>
                </c:pt>
                <c:pt idx="1">
                  <c:v>CAPITAL</c:v>
                </c:pt>
                <c:pt idx="2">
                  <c:v>RODOVIAS ESTADUAIS</c:v>
                </c:pt>
                <c:pt idx="3">
                  <c:v>RODOVIAS FEDERAIS</c:v>
                </c:pt>
              </c:strCache>
            </c:strRef>
          </c:cat>
          <c:val>
            <c:numRef>
              <c:f>'VEIC. ENV. EM ACID. COM VÍTIMAS'!$Q$38:$T$38</c:f>
              <c:numCache>
                <c:formatCode>#,##0</c:formatCode>
                <c:ptCount val="4"/>
                <c:pt idx="0">
                  <c:v>11760</c:v>
                </c:pt>
                <c:pt idx="1">
                  <c:v>8565</c:v>
                </c:pt>
                <c:pt idx="2">
                  <c:v>1304</c:v>
                </c:pt>
                <c:pt idx="3">
                  <c:v>3362</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691358024691416E-2"/>
          <c:y val="0.20832579185520494"/>
          <c:w val="0.9506172839506174"/>
          <c:h val="0.60683744848636001"/>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'INDICES RONDÔNIA'!$E$27:$O$27</c:f>
              <c:numCache>
                <c:formatCode>0.0</c:formatCode>
                <c:ptCount val="11"/>
                <c:pt idx="0">
                  <c:v>14.871170580334788</c:v>
                </c:pt>
                <c:pt idx="1">
                  <c:v>16.288196979614771</c:v>
                </c:pt>
                <c:pt idx="2">
                  <c:v>17.183059820688374</c:v>
                </c:pt>
                <c:pt idx="3">
                  <c:v>19.368901481434179</c:v>
                </c:pt>
                <c:pt idx="4">
                  <c:v>21.071967342905253</c:v>
                </c:pt>
                <c:pt idx="5">
                  <c:v>25.550711398611597</c:v>
                </c:pt>
                <c:pt idx="6">
                  <c:v>28.94073646561317</c:v>
                </c:pt>
                <c:pt idx="7">
                  <c:v>32.704557664994603</c:v>
                </c:pt>
                <c:pt idx="8">
                  <c:v>36.501098901098899</c:v>
                </c:pt>
                <c:pt idx="9">
                  <c:v>40.244020798986057</c:v>
                </c:pt>
                <c:pt idx="10">
                  <c:v>43.948375199920001</c:v>
                </c:pt>
              </c:numCache>
            </c:numRef>
          </c:val>
          <c:smooth val="0"/>
        </c:ser>
        <c:dLbls>
          <c:showLegendKey val="0"/>
          <c:showVal val="0"/>
          <c:showCatName val="0"/>
          <c:showSerName val="0"/>
          <c:showPercent val="0"/>
          <c:showBubbleSize val="0"/>
        </c:dLbls>
        <c:marker val="1"/>
        <c:smooth val="0"/>
        <c:axId val="215756800"/>
        <c:axId val="215758336"/>
      </c:lineChart>
      <c:catAx>
        <c:axId val="215756800"/>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5758336"/>
        <c:crosses val="autoZero"/>
        <c:auto val="1"/>
        <c:lblAlgn val="ctr"/>
        <c:lblOffset val="100"/>
        <c:noMultiLvlLbl val="1"/>
      </c:catAx>
      <c:valAx>
        <c:axId val="215758336"/>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a:pPr>
            <a:endParaRPr lang="pt-BR"/>
          </a:p>
        </c:txPr>
        <c:crossAx val="215756800"/>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608496783720589E-2"/>
          <c:y val="0.16529595015576554"/>
          <c:w val="0.95078300643255953"/>
          <c:h val="0.65005175754901412"/>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'INDICES RONDÔNIA'!$E$30:$O$30</c:f>
              <c:numCache>
                <c:formatCode>0.0</c:formatCode>
                <c:ptCount val="11"/>
                <c:pt idx="0">
                  <c:v>9.111317759555142</c:v>
                </c:pt>
                <c:pt idx="1">
                  <c:v>8.012110938218191</c:v>
                </c:pt>
                <c:pt idx="2">
                  <c:v>13.337605341003078</c:v>
                </c:pt>
                <c:pt idx="3">
                  <c:v>11.001433214235249</c:v>
                </c:pt>
                <c:pt idx="4">
                  <c:v>9.5069738057053996</c:v>
                </c:pt>
                <c:pt idx="5">
                  <c:v>9.7995665576330282</c:v>
                </c:pt>
                <c:pt idx="6">
                  <c:v>10.919631971386863</c:v>
                </c:pt>
                <c:pt idx="7">
                  <c:v>8.5391366932803088</c:v>
                </c:pt>
                <c:pt idx="8">
                  <c:v>8.6348390779990005</c:v>
                </c:pt>
                <c:pt idx="9">
                  <c:v>7.8970265567072708</c:v>
                </c:pt>
                <c:pt idx="10">
                  <c:v>8.7437605898246105</c:v>
                </c:pt>
              </c:numCache>
            </c:numRef>
          </c:val>
          <c:smooth val="0"/>
        </c:ser>
        <c:dLbls>
          <c:showLegendKey val="0"/>
          <c:showVal val="0"/>
          <c:showCatName val="0"/>
          <c:showSerName val="0"/>
          <c:showPercent val="0"/>
          <c:showBubbleSize val="0"/>
        </c:dLbls>
        <c:marker val="1"/>
        <c:smooth val="0"/>
        <c:axId val="215770624"/>
        <c:axId val="215772160"/>
      </c:lineChart>
      <c:catAx>
        <c:axId val="21577062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5772160"/>
        <c:crosses val="autoZero"/>
        <c:auto val="1"/>
        <c:lblAlgn val="ctr"/>
        <c:lblOffset val="100"/>
        <c:noMultiLvlLbl val="1"/>
      </c:catAx>
      <c:valAx>
        <c:axId val="215772160"/>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a:pPr>
            <a:endParaRPr lang="pt-BR"/>
          </a:p>
        </c:txPr>
        <c:crossAx val="21577062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444444444444446E-2"/>
          <c:y val="0.19467299464279292"/>
          <c:w val="0.95111111111111113"/>
          <c:h val="0.62489051882213364"/>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'INDICES RONDÔNIA'!$E$31:$O$31</c:f>
              <c:numCache>
                <c:formatCode>0.0</c:formatCode>
                <c:ptCount val="11"/>
                <c:pt idx="0">
                  <c:v>13.54959606139783</c:v>
                </c:pt>
                <c:pt idx="1">
                  <c:v>13.050284118422399</c:v>
                </c:pt>
                <c:pt idx="2">
                  <c:v>22.918087043918863</c:v>
                </c:pt>
                <c:pt idx="3">
                  <c:v>21.308567608110028</c:v>
                </c:pt>
                <c:pt idx="4">
                  <c:v>20.033064156367985</c:v>
                </c:pt>
                <c:pt idx="5">
                  <c:v>25.03858969455672</c:v>
                </c:pt>
                <c:pt idx="6">
                  <c:v>31.602219118539121</c:v>
                </c:pt>
                <c:pt idx="7">
                  <c:v>27.926868839465719</c:v>
                </c:pt>
                <c:pt idx="8">
                  <c:v>31.518111518111517</c:v>
                </c:pt>
                <c:pt idx="9">
                  <c:v>31.780810099827267</c:v>
                </c:pt>
                <c:pt idx="10">
                  <c:v>38.427407105988578</c:v>
                </c:pt>
              </c:numCache>
            </c:numRef>
          </c:val>
          <c:smooth val="0"/>
        </c:ser>
        <c:dLbls>
          <c:showLegendKey val="0"/>
          <c:showVal val="0"/>
          <c:showCatName val="0"/>
          <c:showSerName val="0"/>
          <c:showPercent val="0"/>
          <c:showBubbleSize val="0"/>
        </c:dLbls>
        <c:marker val="1"/>
        <c:smooth val="0"/>
        <c:axId val="215809024"/>
        <c:axId val="217203456"/>
      </c:lineChart>
      <c:catAx>
        <c:axId val="21580902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7203456"/>
        <c:crosses val="autoZero"/>
        <c:auto val="1"/>
        <c:lblAlgn val="ctr"/>
        <c:lblOffset val="100"/>
        <c:noMultiLvlLbl val="1"/>
      </c:catAx>
      <c:valAx>
        <c:axId val="217203456"/>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a:pPr>
            <a:endParaRPr lang="pt-BR"/>
          </a:p>
        </c:txPr>
        <c:crossAx val="21580902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1017475982488753"/>
          <c:y val="0.17102213638389541"/>
          <c:w val="0.86167424849245822"/>
          <c:h val="0.64258356856336352"/>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'INDICES RONDÔNIA'!$E$32:$O$32</c:f>
              <c:numCache>
                <c:formatCode>0.0</c:formatCode>
                <c:ptCount val="11"/>
                <c:pt idx="0">
                  <c:v>201.24740515306075</c:v>
                </c:pt>
                <c:pt idx="1">
                  <c:v>174.83269447290851</c:v>
                </c:pt>
                <c:pt idx="2">
                  <c:v>226.29222022696283</c:v>
                </c:pt>
                <c:pt idx="3">
                  <c:v>216.86617277969546</c:v>
                </c:pt>
                <c:pt idx="4">
                  <c:v>202.531953151577</c:v>
                </c:pt>
                <c:pt idx="5">
                  <c:v>310.1132065312496</c:v>
                </c:pt>
                <c:pt idx="6">
                  <c:v>336.51899715210448</c:v>
                </c:pt>
                <c:pt idx="7">
                  <c:v>372.04205321508664</c:v>
                </c:pt>
                <c:pt idx="8">
                  <c:v>363.53742952972237</c:v>
                </c:pt>
                <c:pt idx="9">
                  <c:v>343.33938614410732</c:v>
                </c:pt>
                <c:pt idx="10">
                  <c:v>306.36076384118695</c:v>
                </c:pt>
              </c:numCache>
            </c:numRef>
          </c:val>
          <c:smooth val="0"/>
        </c:ser>
        <c:dLbls>
          <c:showLegendKey val="0"/>
          <c:showVal val="0"/>
          <c:showCatName val="0"/>
          <c:showSerName val="0"/>
          <c:showPercent val="0"/>
          <c:showBubbleSize val="0"/>
        </c:dLbls>
        <c:marker val="1"/>
        <c:smooth val="0"/>
        <c:axId val="215810816"/>
        <c:axId val="215812352"/>
      </c:lineChart>
      <c:catAx>
        <c:axId val="21581081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5812352"/>
        <c:crosses val="autoZero"/>
        <c:auto val="1"/>
        <c:lblAlgn val="ctr"/>
        <c:lblOffset val="100"/>
        <c:noMultiLvlLbl val="1"/>
      </c:catAx>
      <c:valAx>
        <c:axId val="215812352"/>
        <c:scaling>
          <c:orientation val="minMax"/>
        </c:scaling>
        <c:delete val="0"/>
        <c:axPos val="l"/>
        <c:majorGridlines>
          <c:spPr>
            <a:ln>
              <a:solidFill>
                <a:srgbClr val="FFFFFF"/>
              </a:solidFill>
            </a:ln>
          </c:spPr>
        </c:majorGridlines>
        <c:numFmt formatCode="0.0" sourceLinked="1"/>
        <c:majorTickMark val="cross"/>
        <c:minorTickMark val="cross"/>
        <c:tickLblPos val="nextTo"/>
        <c:spPr>
          <a:ln w="47625">
            <a:noFill/>
          </a:ln>
        </c:spPr>
        <c:txPr>
          <a:bodyPr/>
          <a:lstStyle/>
          <a:p>
            <a:pPr>
              <a:defRPr sz="1000" b="0" i="0">
                <a:solidFill>
                  <a:srgbClr val="000000"/>
                </a:solidFill>
              </a:defRPr>
            </a:pPr>
            <a:endParaRPr lang="pt-BR"/>
          </a:p>
        </c:txPr>
        <c:crossAx val="215810816"/>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0809990559089715"/>
          <c:y val="0.20982718336678519"/>
          <c:w val="0.86427925322894961"/>
          <c:h val="0.60807328495702739"/>
        </c:manualLayout>
      </c:layout>
      <c:lineChart>
        <c:grouping val="standard"/>
        <c:varyColors val="0"/>
        <c:ser>
          <c:idx val="0"/>
          <c:order val="0"/>
          <c:spPr>
            <a:ln w="25400" cmpd="sng">
              <a:solidFill>
                <a:srgbClr val="7C4B23"/>
              </a:solidFill>
            </a:ln>
          </c:spPr>
          <c:marker>
            <c:symbol val="circle"/>
            <c:size val="11"/>
            <c:spPr>
              <a:solidFill>
                <a:srgbClr val="7C4B23"/>
              </a:solidFill>
              <a:ln cmpd="sng">
                <a:solidFill>
                  <a:srgbClr val="7C4B23"/>
                </a:solidFill>
              </a:ln>
            </c:spPr>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'INDICES RONDÔNIA'!$E$13:$O$13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'INDICES RONDÔNIA'!$E$14:$O$14</c:f>
              <c:numCache>
                <c:formatCode>#,##0</c:formatCode>
                <c:ptCount val="11"/>
                <c:pt idx="0">
                  <c:v>1431777</c:v>
                </c:pt>
                <c:pt idx="1">
                  <c:v>1455907</c:v>
                </c:pt>
                <c:pt idx="2">
                  <c:v>1562085</c:v>
                </c:pt>
                <c:pt idx="3">
                  <c:v>1534594</c:v>
                </c:pt>
                <c:pt idx="4">
                  <c:v>1562417</c:v>
                </c:pt>
                <c:pt idx="5">
                  <c:v>1453756</c:v>
                </c:pt>
                <c:pt idx="6">
                  <c:v>1493566</c:v>
                </c:pt>
                <c:pt idx="7">
                  <c:v>1503928</c:v>
                </c:pt>
                <c:pt idx="8">
                  <c:v>1535625</c:v>
                </c:pt>
                <c:pt idx="9">
                  <c:v>1576423</c:v>
                </c:pt>
                <c:pt idx="10">
                  <c:v>1590011</c:v>
                </c:pt>
              </c:numCache>
            </c:numRef>
          </c:val>
          <c:smooth val="0"/>
        </c:ser>
        <c:dLbls>
          <c:showLegendKey val="0"/>
          <c:showVal val="0"/>
          <c:showCatName val="0"/>
          <c:showSerName val="0"/>
          <c:showPercent val="0"/>
          <c:showBubbleSize val="0"/>
        </c:dLbls>
        <c:marker val="1"/>
        <c:smooth val="0"/>
        <c:axId val="215841024"/>
        <c:axId val="215851008"/>
      </c:lineChart>
      <c:catAx>
        <c:axId val="21584102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5851008"/>
        <c:crosses val="autoZero"/>
        <c:auto val="1"/>
        <c:lblAlgn val="ctr"/>
        <c:lblOffset val="100"/>
        <c:noMultiLvlLbl val="1"/>
      </c:catAx>
      <c:valAx>
        <c:axId val="21585100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0" i="0">
                <a:solidFill>
                  <a:srgbClr val="000000"/>
                </a:solidFill>
              </a:defRPr>
            </a:pPr>
            <a:endParaRPr lang="pt-BR"/>
          </a:p>
        </c:txPr>
        <c:crossAx val="21584102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9.9611274974993058E-2"/>
          <c:y val="7.3161711301460694E-2"/>
          <c:w val="0.88236968198741517"/>
          <c:h val="0.5860353517757102"/>
        </c:manualLayout>
      </c:layout>
      <c:barChart>
        <c:barDir val="col"/>
        <c:grouping val="clustered"/>
        <c:varyColors val="1"/>
        <c:ser>
          <c:idx val="0"/>
          <c:order val="0"/>
          <c:tx>
            <c:strRef>
              <c:f>'ACIDENTES POR DIA DA SEMANA'!$Q$11</c:f>
              <c:strCache>
                <c:ptCount val="1"/>
                <c:pt idx="0">
                  <c:v>TOTAL</c:v>
                </c:pt>
              </c:strCache>
            </c:strRef>
          </c:tx>
          <c:spPr>
            <a:solidFill>
              <a:srgbClr val="4F81BD"/>
            </a:solidFill>
          </c:spPr>
          <c:invertIfNegative val="1"/>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strRef>
              <c:f>'ACIDENTES POR DIA DA SEMANA'!$D$12:$D$18</c:f>
              <c:strCache>
                <c:ptCount val="7"/>
                <c:pt idx="0">
                  <c:v>Domingo</c:v>
                </c:pt>
                <c:pt idx="1">
                  <c:v>Segunda-feira</c:v>
                </c:pt>
                <c:pt idx="2">
                  <c:v>terça-feira</c:v>
                </c:pt>
                <c:pt idx="3">
                  <c:v>quarta-feira</c:v>
                </c:pt>
                <c:pt idx="4">
                  <c:v>quinta-feira</c:v>
                </c:pt>
                <c:pt idx="5">
                  <c:v>sexta-feira</c:v>
                </c:pt>
                <c:pt idx="6">
                  <c:v>sábado</c:v>
                </c:pt>
              </c:strCache>
            </c:strRef>
          </c:cat>
          <c:val>
            <c:numRef>
              <c:f>'ACIDENTES POR DIA DA SEMANA'!$Q$12:$Q$18</c:f>
              <c:numCache>
                <c:formatCode>#,##0_);\(#,##0\)</c:formatCode>
                <c:ptCount val="7"/>
                <c:pt idx="0">
                  <c:v>2118</c:v>
                </c:pt>
                <c:pt idx="1">
                  <c:v>1726</c:v>
                </c:pt>
                <c:pt idx="2">
                  <c:v>1572</c:v>
                </c:pt>
                <c:pt idx="3">
                  <c:v>1537</c:v>
                </c:pt>
                <c:pt idx="4">
                  <c:v>1675</c:v>
                </c:pt>
                <c:pt idx="5">
                  <c:v>1858</c:v>
                </c:pt>
                <c:pt idx="6">
                  <c:v>2328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20415104"/>
        <c:axId val="220416640"/>
      </c:barChart>
      <c:catAx>
        <c:axId val="220415104"/>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20416640"/>
        <c:crosses val="autoZero"/>
        <c:auto val="1"/>
        <c:lblAlgn val="ctr"/>
        <c:lblOffset val="100"/>
        <c:noMultiLvlLbl val="1"/>
      </c:catAx>
      <c:valAx>
        <c:axId val="220416640"/>
        <c:scaling>
          <c:orientation val="minMax"/>
        </c:scaling>
        <c:delete val="0"/>
        <c:axPos val="l"/>
        <c:majorGridlines>
          <c:spPr>
            <a:ln>
              <a:solidFill>
                <a:srgbClr val="D7E4BD"/>
              </a:solidFill>
            </a:ln>
          </c:spPr>
        </c:majorGridlines>
        <c:numFmt formatCode="#,##0_);\(#,##0\)" sourceLinked="1"/>
        <c:majorTickMark val="cross"/>
        <c:minorTickMark val="cross"/>
        <c:tickLblPos val="nextTo"/>
        <c:spPr>
          <a:ln w="47625">
            <a:noFill/>
          </a:ln>
        </c:spPr>
        <c:txPr>
          <a:bodyPr/>
          <a:lstStyle/>
          <a:p>
            <a:pPr>
              <a:defRPr sz="1000" b="1" i="0">
                <a:solidFill>
                  <a:srgbClr val="000000"/>
                </a:solidFill>
              </a:defRPr>
            </a:pPr>
            <a:endParaRPr lang="pt-BR"/>
          </a:p>
        </c:txPr>
        <c:crossAx val="220415104"/>
        <c:crosses val="autoZero"/>
        <c:crossBetween val="between"/>
      </c:valAx>
      <c:spPr>
        <a:solidFill>
          <a:srgbClr val="D7E4BD"/>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1022010739664782"/>
          <c:y val="0.22037924839902667"/>
          <c:w val="0.86485777911393469"/>
          <c:h val="0.53815833230270294"/>
        </c:manualLayout>
      </c:layout>
      <c:barChart>
        <c:barDir val="col"/>
        <c:grouping val="clustered"/>
        <c:varyColors val="1"/>
        <c:ser>
          <c:idx val="0"/>
          <c:order val="0"/>
          <c:tx>
            <c:strRef>
              <c:f>'ACIDENTES COM VÍTIMAS'!$D$25</c:f>
              <c:strCache>
                <c:ptCount val="1"/>
                <c:pt idx="0">
                  <c:v>URBANA</c:v>
                </c:pt>
              </c:strCache>
            </c:strRef>
          </c:tx>
          <c:spPr>
            <a:solidFill>
              <a:srgbClr val="4F81BD"/>
            </a:solidFill>
          </c:spPr>
          <c:invertIfNegative val="1"/>
          <c:cat>
            <c:numRef>
              <c:f>'ACIDENTES COM VÍTIMAS'!$E$11:$O$11</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VÍTIMAS'!$E$25:$O$25</c:f>
              <c:numCache>
                <c:formatCode>#,##0</c:formatCode>
                <c:ptCount val="11"/>
                <c:pt idx="0">
                  <c:v>2673</c:v>
                </c:pt>
                <c:pt idx="1">
                  <c:v>2642</c:v>
                </c:pt>
                <c:pt idx="2">
                  <c:v>3161</c:v>
                </c:pt>
                <c:pt idx="3">
                  <c:v>3787</c:v>
                </c:pt>
                <c:pt idx="4">
                  <c:v>3733</c:v>
                </c:pt>
                <c:pt idx="5">
                  <c:v>5637</c:v>
                </c:pt>
                <c:pt idx="6">
                  <c:v>7278</c:v>
                </c:pt>
                <c:pt idx="7">
                  <c:v>9376</c:v>
                </c:pt>
                <c:pt idx="8">
                  <c:v>10367</c:v>
                </c:pt>
                <c:pt idx="9">
                  <c:v>10436</c:v>
                </c:pt>
                <c:pt idx="10">
                  <c:v>12338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'ACIDENTES COM VÍTIMAS'!$D$26</c:f>
              <c:strCache>
                <c:ptCount val="1"/>
                <c:pt idx="0">
                  <c:v>RURAL</c:v>
                </c:pt>
              </c:strCache>
            </c:strRef>
          </c:tx>
          <c:spPr>
            <a:solidFill>
              <a:srgbClr val="C0504D"/>
            </a:solidFill>
          </c:spPr>
          <c:invertIfNegative val="1"/>
          <c:cat>
            <c:numRef>
              <c:f>'ACIDENTES COM VÍTIMAS'!$E$11:$O$11</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VÍTIMAS'!$E$26:$O$26</c:f>
              <c:numCache>
                <c:formatCode>#,##0</c:formatCode>
                <c:ptCount val="11"/>
                <c:pt idx="0">
                  <c:v>380</c:v>
                </c:pt>
                <c:pt idx="1">
                  <c:v>378</c:v>
                </c:pt>
                <c:pt idx="2">
                  <c:v>1080</c:v>
                </c:pt>
                <c:pt idx="3">
                  <c:v>756</c:v>
                </c:pt>
                <c:pt idx="4">
                  <c:v>779</c:v>
                </c:pt>
                <c:pt idx="5">
                  <c:v>855</c:v>
                </c:pt>
                <c:pt idx="6">
                  <c:v>1267</c:v>
                </c:pt>
                <c:pt idx="7">
                  <c:v>1274</c:v>
                </c:pt>
                <c:pt idx="8">
                  <c:v>1615</c:v>
                </c:pt>
                <c:pt idx="9">
                  <c:v>2267</c:v>
                </c:pt>
                <c:pt idx="10">
                  <c:v>2063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6445696"/>
        <c:axId val="196447232"/>
      </c:barChart>
      <c:catAx>
        <c:axId val="19644569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196447232"/>
        <c:crosses val="autoZero"/>
        <c:auto val="1"/>
        <c:lblAlgn val="ctr"/>
        <c:lblOffset val="100"/>
        <c:noMultiLvlLbl val="1"/>
      </c:catAx>
      <c:valAx>
        <c:axId val="19644723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100" b="1" i="0">
                <a:solidFill>
                  <a:srgbClr val="000000"/>
                </a:solidFill>
              </a:defRPr>
            </a:pPr>
            <a:endParaRPr lang="pt-BR"/>
          </a:p>
        </c:txPr>
        <c:crossAx val="196445696"/>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9.482680217298714E-2"/>
          <c:y val="0.13627115576070234"/>
          <c:w val="0.88236968198741494"/>
          <c:h val="0.58603535177570998"/>
        </c:manualLayout>
      </c:layout>
      <c:barChart>
        <c:barDir val="col"/>
        <c:grouping val="clustered"/>
        <c:varyColors val="1"/>
        <c:ser>
          <c:idx val="0"/>
          <c:order val="0"/>
          <c:spPr>
            <a:solidFill>
              <a:srgbClr val="4F81BD"/>
            </a:solidFill>
          </c:spPr>
          <c:invertIfNegative val="1"/>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strRef>
              <c:f>'ACIDENTES POR DIA DA SEMANA'!$E$11:$P$11</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'ACIDENTES POR DIA DA SEMANA'!$E$19:$P$19</c:f>
              <c:numCache>
                <c:formatCode>#,##0_);\(#,##0\)</c:formatCode>
                <c:ptCount val="12"/>
                <c:pt idx="0">
                  <c:v>930</c:v>
                </c:pt>
                <c:pt idx="1">
                  <c:v>832</c:v>
                </c:pt>
                <c:pt idx="2">
                  <c:v>976</c:v>
                </c:pt>
                <c:pt idx="3">
                  <c:v>901</c:v>
                </c:pt>
                <c:pt idx="4">
                  <c:v>1094</c:v>
                </c:pt>
                <c:pt idx="5">
                  <c:v>1148</c:v>
                </c:pt>
                <c:pt idx="6">
                  <c:v>1196</c:v>
                </c:pt>
                <c:pt idx="7">
                  <c:v>1153</c:v>
                </c:pt>
                <c:pt idx="8">
                  <c:v>1169</c:v>
                </c:pt>
                <c:pt idx="9">
                  <c:v>1192</c:v>
                </c:pt>
                <c:pt idx="10">
                  <c:v>1042</c:v>
                </c:pt>
                <c:pt idx="11">
                  <c:v>1181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20461696"/>
        <c:axId val="220332416"/>
      </c:barChart>
      <c:catAx>
        <c:axId val="220461696"/>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20332416"/>
        <c:crosses val="autoZero"/>
        <c:auto val="1"/>
        <c:lblAlgn val="ctr"/>
        <c:lblOffset val="100"/>
        <c:noMultiLvlLbl val="1"/>
      </c:catAx>
      <c:valAx>
        <c:axId val="220332416"/>
        <c:scaling>
          <c:orientation val="minMax"/>
        </c:scaling>
        <c:delete val="0"/>
        <c:axPos val="l"/>
        <c:majorGridlines>
          <c:spPr>
            <a:ln>
              <a:solidFill>
                <a:srgbClr val="D7E4BD"/>
              </a:solidFill>
            </a:ln>
          </c:spPr>
        </c:majorGridlines>
        <c:numFmt formatCode="#,##0_);\(#,##0\)" sourceLinked="1"/>
        <c:majorTickMark val="cross"/>
        <c:minorTickMark val="cross"/>
        <c:tickLblPos val="nextTo"/>
        <c:spPr>
          <a:ln w="47625">
            <a:noFill/>
          </a:ln>
        </c:spPr>
        <c:txPr>
          <a:bodyPr/>
          <a:lstStyle/>
          <a:p>
            <a:pPr>
              <a:defRPr sz="1000" b="1" i="0">
                <a:solidFill>
                  <a:srgbClr val="000000"/>
                </a:solidFill>
              </a:defRPr>
            </a:pPr>
            <a:endParaRPr lang="pt-BR"/>
          </a:p>
        </c:txPr>
        <c:crossAx val="220461696"/>
        <c:crosses val="autoZero"/>
        <c:crossBetween val="between"/>
      </c:valAx>
      <c:spPr>
        <a:solidFill>
          <a:srgbClr val="D7E4BD"/>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800" b="1" i="0">
                <a:solidFill>
                  <a:srgbClr val="000000"/>
                </a:solidFill>
              </a:defRPr>
            </a:pPr>
            <a:r>
              <a:t>HORÁRIO DOS ACIDENTES EM RONDÔNIA - 2012</a:t>
            </a:r>
          </a:p>
        </c:rich>
      </c:tx>
      <c:overlay val="0"/>
    </c:title>
    <c:autoTitleDeleted val="0"/>
    <c:plotArea>
      <c:layout>
        <c:manualLayout>
          <c:xMode val="edge"/>
          <c:yMode val="edge"/>
          <c:x val="6.9960501260871832E-2"/>
          <c:y val="0.14576791537421471"/>
          <c:w val="0.87349904791313771"/>
          <c:h val="0.46330581404597182"/>
        </c:manualLayout>
      </c:layout>
      <c:lineChart>
        <c:grouping val="standard"/>
        <c:varyColors val="0"/>
        <c:ser>
          <c:idx val="0"/>
          <c:order val="0"/>
          <c:spPr>
            <a:ln w="25400" cmpd="sng">
              <a:solidFill>
                <a:srgbClr val="7992B1"/>
              </a:solidFill>
            </a:ln>
          </c:spPr>
          <c:marker>
            <c:symbol val="none"/>
          </c:marker>
          <c:cat>
            <c:strRef>
              <c:f>'HORÁRIO DOS ACIDENTES'!$C$12:$C$35</c:f>
              <c:strCache>
                <c:ptCount val="24"/>
                <c:pt idx="0">
                  <c:v>Entre 00:00 e 01:00</c:v>
                </c:pt>
                <c:pt idx="1">
                  <c:v>Entre 01:00 e 02:00</c:v>
                </c:pt>
                <c:pt idx="2">
                  <c:v>Entre 02:00 e 03:00</c:v>
                </c:pt>
                <c:pt idx="3">
                  <c:v>Entre 03:00 e 04:00</c:v>
                </c:pt>
                <c:pt idx="4">
                  <c:v>Entre 04:00 e 05:00</c:v>
                </c:pt>
                <c:pt idx="5">
                  <c:v>Entre 05:00 e 06:00</c:v>
                </c:pt>
                <c:pt idx="6">
                  <c:v>Entre 06:00 e 07:00</c:v>
                </c:pt>
                <c:pt idx="7">
                  <c:v>Entre 07:00 e 08:00</c:v>
                </c:pt>
                <c:pt idx="8">
                  <c:v>Entre 08:00 e 09:00</c:v>
                </c:pt>
                <c:pt idx="9">
                  <c:v>Entre 09:00 e 10:00</c:v>
                </c:pt>
                <c:pt idx="10">
                  <c:v>Entre 10:00 e 11:00</c:v>
                </c:pt>
                <c:pt idx="11">
                  <c:v>Entre 11:00 e 12:00</c:v>
                </c:pt>
                <c:pt idx="12">
                  <c:v>Entre 12:00 e 13:00</c:v>
                </c:pt>
                <c:pt idx="13">
                  <c:v>Entre 13:00 e 14:00</c:v>
                </c:pt>
                <c:pt idx="14">
                  <c:v>Entre 14:00 e 15:00</c:v>
                </c:pt>
                <c:pt idx="15">
                  <c:v>Entre 15:00 e 16:00</c:v>
                </c:pt>
                <c:pt idx="16">
                  <c:v>Entre 16:00 e 17:00</c:v>
                </c:pt>
                <c:pt idx="17">
                  <c:v>Entre 17:00 e 18:00</c:v>
                </c:pt>
                <c:pt idx="18">
                  <c:v>Entre 18:00 e 19:00</c:v>
                </c:pt>
                <c:pt idx="19">
                  <c:v>Entre 19:00 e 20:00</c:v>
                </c:pt>
                <c:pt idx="20">
                  <c:v>Entre 20:00 e 21:00</c:v>
                </c:pt>
                <c:pt idx="21">
                  <c:v>Entre 21:00 e 22:00</c:v>
                </c:pt>
                <c:pt idx="22">
                  <c:v>Entre 22:00 e 23:00</c:v>
                </c:pt>
                <c:pt idx="23">
                  <c:v>Entre 23:00 e 00:00</c:v>
                </c:pt>
              </c:strCache>
            </c:strRef>
          </c:cat>
          <c:val>
            <c:numRef>
              <c:f>'HORÁRIO DOS ACIDENTES'!$P$12:$P$35</c:f>
              <c:numCache>
                <c:formatCode>#,##0_);\(#,##0\)</c:formatCode>
                <c:ptCount val="24"/>
                <c:pt idx="0">
                  <c:v>305</c:v>
                </c:pt>
                <c:pt idx="1">
                  <c:v>236</c:v>
                </c:pt>
                <c:pt idx="2">
                  <c:v>162</c:v>
                </c:pt>
                <c:pt idx="3">
                  <c:v>172</c:v>
                </c:pt>
                <c:pt idx="4">
                  <c:v>212</c:v>
                </c:pt>
                <c:pt idx="5">
                  <c:v>194</c:v>
                </c:pt>
                <c:pt idx="6">
                  <c:v>296</c:v>
                </c:pt>
                <c:pt idx="7">
                  <c:v>842</c:v>
                </c:pt>
                <c:pt idx="8">
                  <c:v>897</c:v>
                </c:pt>
                <c:pt idx="9">
                  <c:v>967</c:v>
                </c:pt>
                <c:pt idx="10">
                  <c:v>1045</c:v>
                </c:pt>
                <c:pt idx="11">
                  <c:v>1232</c:v>
                </c:pt>
                <c:pt idx="12">
                  <c:v>1020</c:v>
                </c:pt>
                <c:pt idx="13">
                  <c:v>932</c:v>
                </c:pt>
                <c:pt idx="14">
                  <c:v>996</c:v>
                </c:pt>
                <c:pt idx="15">
                  <c:v>980</c:v>
                </c:pt>
                <c:pt idx="16">
                  <c:v>981</c:v>
                </c:pt>
                <c:pt idx="17">
                  <c:v>1229</c:v>
                </c:pt>
                <c:pt idx="18">
                  <c:v>1299</c:v>
                </c:pt>
                <c:pt idx="19">
                  <c:v>1282</c:v>
                </c:pt>
                <c:pt idx="20">
                  <c:v>802</c:v>
                </c:pt>
                <c:pt idx="21">
                  <c:v>633</c:v>
                </c:pt>
                <c:pt idx="22">
                  <c:v>529</c:v>
                </c:pt>
                <c:pt idx="23">
                  <c:v>413</c:v>
                </c:pt>
              </c:numCache>
            </c:numRef>
          </c:val>
          <c:smooth val="0"/>
        </c:ser>
        <c:dLbls>
          <c:showLegendKey val="0"/>
          <c:showVal val="0"/>
          <c:showCatName val="0"/>
          <c:showSerName val="0"/>
          <c:showPercent val="0"/>
          <c:showBubbleSize val="0"/>
        </c:dLbls>
        <c:marker val="1"/>
        <c:smooth val="0"/>
        <c:axId val="220364800"/>
        <c:axId val="220366336"/>
      </c:lineChart>
      <c:catAx>
        <c:axId val="220364800"/>
        <c:scaling>
          <c:orientation val="minMax"/>
        </c:scaling>
        <c:delete val="0"/>
        <c:axPos val="b"/>
        <c:majorTickMark val="cross"/>
        <c:minorTickMark val="cross"/>
        <c:tickLblPos val="nextTo"/>
        <c:txPr>
          <a:bodyPr/>
          <a:lstStyle/>
          <a:p>
            <a:pPr>
              <a:defRPr sz="1000" b="1" i="0">
                <a:solidFill>
                  <a:srgbClr val="000000"/>
                </a:solidFill>
              </a:defRPr>
            </a:pPr>
            <a:endParaRPr lang="pt-BR"/>
          </a:p>
        </c:txPr>
        <c:crossAx val="220366336"/>
        <c:crosses val="autoZero"/>
        <c:auto val="1"/>
        <c:lblAlgn val="ctr"/>
        <c:lblOffset val="100"/>
        <c:noMultiLvlLbl val="1"/>
      </c:catAx>
      <c:valAx>
        <c:axId val="220366336"/>
        <c:scaling>
          <c:orientation val="minMax"/>
        </c:scaling>
        <c:delete val="0"/>
        <c:axPos val="l"/>
        <c:majorGridlines>
          <c:spPr>
            <a:ln>
              <a:solidFill>
                <a:srgbClr val="B7B7B7"/>
              </a:solidFill>
            </a:ln>
          </c:spPr>
        </c:majorGridlines>
        <c:numFmt formatCode="#,##0_);\(#,##0\)" sourceLinked="1"/>
        <c:majorTickMark val="cross"/>
        <c:minorTickMark val="cross"/>
        <c:tickLblPos val="nextTo"/>
        <c:spPr>
          <a:ln w="47625">
            <a:noFill/>
          </a:ln>
        </c:spPr>
        <c:txPr>
          <a:bodyPr/>
          <a:lstStyle/>
          <a:p>
            <a:pPr>
              <a:defRPr sz="1000" b="1" i="0">
                <a:solidFill>
                  <a:srgbClr val="000000"/>
                </a:solidFill>
              </a:defRPr>
            </a:pPr>
            <a:endParaRPr lang="pt-BR"/>
          </a:p>
        </c:txPr>
        <c:crossAx val="220364800"/>
        <c:crosses val="autoZero"/>
        <c:crossBetween val="between"/>
      </c:valAx>
      <c:spPr>
        <a:solidFill>
          <a:srgbClr val="FFFFFF"/>
        </a:solidFill>
      </c:spPr>
    </c:plotArea>
    <c:plotVisOnly val="1"/>
    <c:dispBlanksAs val="zero"/>
    <c:showDLblsOverMax val="1"/>
  </c:chart>
  <c:spPr>
    <a:solidFill>
      <a:srgbClr val="262626"/>
    </a:solid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200" b="1" i="0"/>
            </a:pPr>
            <a:r>
              <a:t> ACIDENTES MENSAL EM RONDÔNIA - 2012</a:t>
            </a:r>
          </a:p>
        </c:rich>
      </c:tx>
      <c:overlay val="0"/>
    </c:title>
    <c:autoTitleDeleted val="0"/>
    <c:plotArea>
      <c:layout>
        <c:manualLayout>
          <c:xMode val="edge"/>
          <c:yMode val="edge"/>
          <c:x val="6.9960501260871832E-2"/>
          <c:y val="0.19227939530814461"/>
          <c:w val="0.87349904791313804"/>
          <c:h val="0.64935237746444485"/>
        </c:manualLayout>
      </c:layout>
      <c:lineChart>
        <c:grouping val="standard"/>
        <c:varyColors val="0"/>
        <c:ser>
          <c:idx val="0"/>
          <c:order val="0"/>
          <c:spPr>
            <a:ln w="25400" cmpd="sng">
              <a:solidFill>
                <a:srgbClr val="7992B1"/>
              </a:solidFill>
            </a:ln>
          </c:spPr>
          <c:marker>
            <c:symbol val="none"/>
          </c:marker>
          <c:cat>
            <c:strRef>
              <c:f>'HORÁRIO DOS ACIDENTES'!$D$11:$O$11</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'HORÁRIO DOS ACIDENTES'!$D$37:$O$37</c:f>
              <c:numCache>
                <c:formatCode>#,##0_);\(#,##0\)</c:formatCode>
                <c:ptCount val="12"/>
                <c:pt idx="0">
                  <c:v>1371</c:v>
                </c:pt>
                <c:pt idx="1">
                  <c:v>1237</c:v>
                </c:pt>
                <c:pt idx="2">
                  <c:v>1449</c:v>
                </c:pt>
                <c:pt idx="3">
                  <c:v>1366</c:v>
                </c:pt>
                <c:pt idx="4">
                  <c:v>1581</c:v>
                </c:pt>
                <c:pt idx="5">
                  <c:v>1684</c:v>
                </c:pt>
                <c:pt idx="6">
                  <c:v>1704</c:v>
                </c:pt>
                <c:pt idx="7">
                  <c:v>1661</c:v>
                </c:pt>
                <c:pt idx="8">
                  <c:v>1577</c:v>
                </c:pt>
                <c:pt idx="9">
                  <c:v>1652</c:v>
                </c:pt>
                <c:pt idx="10">
                  <c:v>1443</c:v>
                </c:pt>
                <c:pt idx="11">
                  <c:v>1703</c:v>
                </c:pt>
              </c:numCache>
            </c:numRef>
          </c:val>
          <c:smooth val="0"/>
        </c:ser>
        <c:dLbls>
          <c:showLegendKey val="0"/>
          <c:showVal val="0"/>
          <c:showCatName val="0"/>
          <c:showSerName val="0"/>
          <c:showPercent val="0"/>
          <c:showBubbleSize val="0"/>
        </c:dLbls>
        <c:marker val="1"/>
        <c:smooth val="0"/>
        <c:axId val="220394624"/>
        <c:axId val="220396160"/>
      </c:lineChart>
      <c:catAx>
        <c:axId val="220394624"/>
        <c:scaling>
          <c:orientation val="minMax"/>
        </c:scaling>
        <c:delete val="0"/>
        <c:axPos val="b"/>
        <c:majorTickMark val="cross"/>
        <c:minorTickMark val="cross"/>
        <c:tickLblPos val="nextTo"/>
        <c:txPr>
          <a:bodyPr/>
          <a:lstStyle/>
          <a:p>
            <a:pPr>
              <a:defRPr b="1" i="0"/>
            </a:pPr>
            <a:endParaRPr lang="pt-BR"/>
          </a:p>
        </c:txPr>
        <c:crossAx val="220396160"/>
        <c:crosses val="autoZero"/>
        <c:auto val="1"/>
        <c:lblAlgn val="ctr"/>
        <c:lblOffset val="100"/>
        <c:noMultiLvlLbl val="1"/>
      </c:catAx>
      <c:valAx>
        <c:axId val="220396160"/>
        <c:scaling>
          <c:orientation val="minMax"/>
        </c:scaling>
        <c:delete val="0"/>
        <c:axPos val="l"/>
        <c:majorGridlines>
          <c:spPr>
            <a:ln>
              <a:solidFill>
                <a:srgbClr val="B7B7B7"/>
              </a:solidFill>
            </a:ln>
          </c:spPr>
        </c:majorGridlines>
        <c:numFmt formatCode="#,##0_);\(#,##0\)" sourceLinked="1"/>
        <c:majorTickMark val="cross"/>
        <c:minorTickMark val="cross"/>
        <c:tickLblPos val="nextTo"/>
        <c:spPr>
          <a:ln w="47625">
            <a:noFill/>
          </a:ln>
        </c:spPr>
        <c:txPr>
          <a:bodyPr/>
          <a:lstStyle/>
          <a:p>
            <a:pPr>
              <a:defRPr b="1" i="0"/>
            </a:pPr>
            <a:endParaRPr lang="pt-BR"/>
          </a:p>
        </c:txPr>
        <c:crossAx val="220394624"/>
        <c:crosses val="autoZero"/>
        <c:crossBetween val="between"/>
      </c:valAx>
      <c:spPr>
        <a:solidFill>
          <a:srgbClr val="FFFFFF"/>
        </a:solidFill>
      </c:spPr>
    </c:plotArea>
    <c:plotVisOnly val="1"/>
    <c:dispBlanksAs val="zero"/>
    <c:showDLblsOverMax val="1"/>
  </c:chart>
  <c:spPr>
    <a:solidFill>
      <a:srgbClr val="262626"/>
    </a:solid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400" b="1" i="0">
                <a:solidFill>
                  <a:srgbClr val="000000"/>
                </a:solidFill>
              </a:defRPr>
            </a:pPr>
            <a:r>
              <a:t>DISTRIBUIÇÃO DE HABILITADOS SEGUNDO O SEXO</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F81BD"/>
              </a:solidFill>
            </c:spPr>
          </c:dPt>
          <c:dPt>
            <c:idx val="1"/>
            <c:bubble3D val="0"/>
            <c:spPr>
              <a:solidFill>
                <a:srgbClr val="C0504D"/>
              </a:solidFill>
            </c:spPr>
          </c:dPt>
          <c:dLbls>
            <c:showLegendKey val="0"/>
            <c:showVal val="0"/>
            <c:showCatName val="0"/>
            <c:showSerName val="0"/>
            <c:showPercent val="1"/>
            <c:showBubbleSize val="0"/>
            <c:showLeaderLines val="1"/>
          </c:dLbls>
          <c:cat>
            <c:strRef>
              <c:f>'HABILITAÇÃO '!$O$693:$P$693</c:f>
              <c:strCache>
                <c:ptCount val="2"/>
                <c:pt idx="0">
                  <c:v>MASC</c:v>
                </c:pt>
                <c:pt idx="1">
                  <c:v>FEM</c:v>
                </c:pt>
              </c:strCache>
            </c:strRef>
          </c:cat>
          <c:val>
            <c:numRef>
              <c:f>'HABILITAÇÃO '!$U$703:$V$703</c:f>
              <c:numCache>
                <c:formatCode>#,##0</c:formatCode>
                <c:ptCount val="2"/>
                <c:pt idx="0">
                  <c:v>402123</c:v>
                </c:pt>
                <c:pt idx="1">
                  <c:v>172005</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0D0D0D"/>
    </a:solid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sz="1000" b="1" i="0">
                <a:solidFill>
                  <a:srgbClr val="000000"/>
                </a:solidFill>
              </a:defRPr>
            </a:pPr>
            <a:r>
              <a:t>DISTRIBUIÇÃO DE HABILITADOS SEGUNDO  SEXO E CATEGORIA</a:t>
            </a:r>
          </a:p>
        </c:rich>
      </c:tx>
      <c:overlay val="0"/>
    </c:title>
    <c:autoTitleDeleted val="0"/>
    <c:plotArea>
      <c:layout/>
      <c:barChart>
        <c:barDir val="col"/>
        <c:grouping val="stacked"/>
        <c:varyColors val="1"/>
        <c:ser>
          <c:idx val="0"/>
          <c:order val="0"/>
          <c:spPr>
            <a:solidFill>
              <a:srgbClr val="4F81BD"/>
            </a:solidFill>
          </c:spPr>
          <c:invertIfNegative val="1"/>
          <c:cat>
            <c:strRef>
              <c:f>'HABILITAÇÃO '!$D$694:$D$702</c:f>
              <c:strCache>
                <c:ptCount val="9"/>
                <c:pt idx="0">
                  <c:v>A</c:v>
                </c:pt>
                <c:pt idx="1">
                  <c:v>AB</c:v>
                </c:pt>
                <c:pt idx="2">
                  <c:v>AC</c:v>
                </c:pt>
                <c:pt idx="3">
                  <c:v>AD</c:v>
                </c:pt>
                <c:pt idx="4">
                  <c:v>AE</c:v>
                </c:pt>
                <c:pt idx="5">
                  <c:v>B</c:v>
                </c:pt>
                <c:pt idx="6">
                  <c:v>C</c:v>
                </c:pt>
                <c:pt idx="7">
                  <c:v>D</c:v>
                </c:pt>
                <c:pt idx="8">
                  <c:v>E</c:v>
                </c:pt>
              </c:strCache>
            </c:strRef>
          </c:cat>
          <c:val>
            <c:numRef>
              <c:f>'HABILITAÇÃO '!$U$694:$U$702</c:f>
              <c:numCache>
                <c:formatCode>#,##0</c:formatCode>
                <c:ptCount val="9"/>
                <c:pt idx="0">
                  <c:v>20153</c:v>
                </c:pt>
                <c:pt idx="1">
                  <c:v>245242</c:v>
                </c:pt>
                <c:pt idx="2">
                  <c:v>30910</c:v>
                </c:pt>
                <c:pt idx="3">
                  <c:v>21375</c:v>
                </c:pt>
                <c:pt idx="4">
                  <c:v>11053</c:v>
                </c:pt>
                <c:pt idx="5">
                  <c:v>41456</c:v>
                </c:pt>
                <c:pt idx="6">
                  <c:v>14998</c:v>
                </c:pt>
                <c:pt idx="7">
                  <c:v>10712</c:v>
                </c:pt>
                <c:pt idx="8">
                  <c:v>6224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C0504D"/>
            </a:solidFill>
          </c:spPr>
          <c:invertIfNegative val="1"/>
          <c:cat>
            <c:strRef>
              <c:f>'HABILITAÇÃO '!$D$694:$D$702</c:f>
              <c:strCache>
                <c:ptCount val="9"/>
                <c:pt idx="0">
                  <c:v>A</c:v>
                </c:pt>
                <c:pt idx="1">
                  <c:v>AB</c:v>
                </c:pt>
                <c:pt idx="2">
                  <c:v>AC</c:v>
                </c:pt>
                <c:pt idx="3">
                  <c:v>AD</c:v>
                </c:pt>
                <c:pt idx="4">
                  <c:v>AE</c:v>
                </c:pt>
                <c:pt idx="5">
                  <c:v>B</c:v>
                </c:pt>
                <c:pt idx="6">
                  <c:v>C</c:v>
                </c:pt>
                <c:pt idx="7">
                  <c:v>D</c:v>
                </c:pt>
                <c:pt idx="8">
                  <c:v>E</c:v>
                </c:pt>
              </c:strCache>
            </c:strRef>
          </c:cat>
          <c:val>
            <c:numRef>
              <c:f>'HABILITAÇÃO '!$V$694:$V$702</c:f>
              <c:numCache>
                <c:formatCode>#,##0</c:formatCode>
                <c:ptCount val="9"/>
                <c:pt idx="0">
                  <c:v>13407</c:v>
                </c:pt>
                <c:pt idx="1">
                  <c:v>108312</c:v>
                </c:pt>
                <c:pt idx="2">
                  <c:v>880</c:v>
                </c:pt>
                <c:pt idx="3">
                  <c:v>330</c:v>
                </c:pt>
                <c:pt idx="4">
                  <c:v>82</c:v>
                </c:pt>
                <c:pt idx="5">
                  <c:v>48294</c:v>
                </c:pt>
                <c:pt idx="6">
                  <c:v>479</c:v>
                </c:pt>
                <c:pt idx="7">
                  <c:v>181</c:v>
                </c:pt>
                <c:pt idx="8">
                  <c:v>40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21502080"/>
        <c:axId val="222241152"/>
      </c:barChart>
      <c:catAx>
        <c:axId val="221502080"/>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22241152"/>
        <c:crosses val="autoZero"/>
        <c:auto val="1"/>
        <c:lblAlgn val="ctr"/>
        <c:lblOffset val="100"/>
        <c:noMultiLvlLbl val="1"/>
      </c:catAx>
      <c:valAx>
        <c:axId val="22224115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1" i="0">
                <a:solidFill>
                  <a:srgbClr val="000000"/>
                </a:solidFill>
              </a:defRPr>
            </a:pPr>
            <a:endParaRPr lang="pt-BR"/>
          </a:p>
        </c:txPr>
        <c:crossAx val="221502080"/>
        <c:crosses val="autoZero"/>
        <c:crossBetween val="between"/>
      </c:valAx>
      <c:spPr>
        <a:solidFill>
          <a:srgbClr val="FFFFFF"/>
        </a:solidFill>
      </c:spPr>
    </c:plotArea>
    <c:legend>
      <c:legendPos val="t"/>
      <c:overlay val="0"/>
      <c:txPr>
        <a:bodyPr/>
        <a:lstStyle/>
        <a:p>
          <a:pPr>
            <a:defRPr sz="1600">
              <a:solidFill>
                <a:srgbClr val="000000"/>
              </a:solidFill>
            </a:defRPr>
          </a:pPr>
          <a:endParaRPr lang="pt-BR"/>
        </a:p>
      </c:txPr>
    </c:legend>
    <c:plotVisOnly val="1"/>
    <c:dispBlanksAs val="zero"/>
    <c:showDLblsOverMax val="1"/>
  </c:chart>
  <c:spPr>
    <a:solidFill>
      <a:srgbClr val="0D0D0D"/>
    </a:solidFill>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b="1" i="0"/>
            </a:pPr>
            <a:r>
              <a:t>DISTRIBUIÇÃO DE HABILITADOS PELA FAIXA ETÁRIA</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8.557682212800527E-2"/>
          <c:y val="0.35410188277548932"/>
          <c:w val="0.81858994548758313"/>
          <c:h val="0.59293142536749466"/>
        </c:manualLayout>
      </c:layout>
      <c:pie3DChart>
        <c:varyColors val="1"/>
        <c:ser>
          <c:idx val="0"/>
          <c:order val="0"/>
          <c:dPt>
            <c:idx val="0"/>
            <c:bubble3D val="0"/>
            <c:spPr>
              <a:solidFill>
                <a:srgbClr val="4F81BD"/>
              </a:solidFill>
            </c:spPr>
          </c:dPt>
          <c:dPt>
            <c:idx val="1"/>
            <c:bubble3D val="0"/>
            <c:spPr>
              <a:solidFill>
                <a:srgbClr val="C0504D"/>
              </a:solidFill>
            </c:spPr>
          </c:dPt>
          <c:dPt>
            <c:idx val="2"/>
            <c:bubble3D val="0"/>
            <c:spPr>
              <a:solidFill>
                <a:srgbClr val="9BBB59"/>
              </a:solidFill>
            </c:spPr>
          </c:dPt>
          <c:dPt>
            <c:idx val="3"/>
            <c:bubble3D val="0"/>
            <c:spPr>
              <a:solidFill>
                <a:srgbClr val="8064A2"/>
              </a:solidFill>
            </c:spPr>
          </c:dPt>
          <c:dLbls>
            <c:showLegendKey val="0"/>
            <c:showVal val="0"/>
            <c:showCatName val="0"/>
            <c:showSerName val="0"/>
            <c:showPercent val="1"/>
            <c:showBubbleSize val="0"/>
            <c:showLeaderLines val="1"/>
          </c:dLbls>
          <c:cat>
            <c:strRef>
              <c:f>'HABILITAÇÃO  F.E'!$M$723:$P$723</c:f>
              <c:strCache>
                <c:ptCount val="4"/>
                <c:pt idx="0">
                  <c:v>18 À 29</c:v>
                </c:pt>
                <c:pt idx="1">
                  <c:v>30 À 41</c:v>
                </c:pt>
                <c:pt idx="2">
                  <c:v>42 À 53</c:v>
                </c:pt>
                <c:pt idx="3">
                  <c:v>54 OU MAIS</c:v>
                </c:pt>
              </c:strCache>
            </c:strRef>
          </c:cat>
          <c:val>
            <c:numRef>
              <c:f>'HABILITAÇÃO  F.E'!$M$724:$P$724</c:f>
              <c:numCache>
                <c:formatCode>0.0%</c:formatCode>
                <c:ptCount val="4"/>
                <c:pt idx="0">
                  <c:v>0.48533074717254948</c:v>
                </c:pt>
                <c:pt idx="1">
                  <c:v>0.30454485198183173</c:v>
                </c:pt>
                <c:pt idx="2">
                  <c:v>0.15373411848430513</c:v>
                </c:pt>
                <c:pt idx="3">
                  <c:v>5.6390282361313639E-2</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1"/>
  <c:lang val="pt-BR"/>
  <c:roundedCorners val="1"/>
  <c:style val="2"/>
  <c:chart>
    <c:title>
      <c:tx>
        <c:rich>
          <a:bodyPr/>
          <a:lstStyle/>
          <a:p>
            <a:pPr>
              <a:defRPr sz="1000" b="1" i="0">
                <a:solidFill>
                  <a:srgbClr val="000000"/>
                </a:solidFill>
              </a:defRPr>
            </a:pPr>
            <a:r>
              <a:t>DISTRIBUIÇÃO DE HABILITADOS SEGUNDO  SEXO E  A  FAIXA ETÁRIA</a:t>
            </a:r>
          </a:p>
        </c:rich>
      </c:tx>
      <c:overlay val="0"/>
    </c:title>
    <c:autoTitleDeleted val="0"/>
    <c:plotArea>
      <c:layout/>
      <c:barChart>
        <c:barDir val="col"/>
        <c:grouping val="stacked"/>
        <c:varyColors val="1"/>
        <c:dLbls>
          <c:showLegendKey val="0"/>
          <c:showVal val="0"/>
          <c:showCatName val="0"/>
          <c:showSerName val="0"/>
          <c:showPercent val="0"/>
          <c:showBubbleSize val="0"/>
        </c:dLbls>
        <c:gapWidth val="150"/>
        <c:overlap val="100"/>
        <c:axId val="221650944"/>
        <c:axId val="221652480"/>
      </c:barChart>
      <c:catAx>
        <c:axId val="221650944"/>
        <c:scaling>
          <c:orientation val="minMax"/>
        </c:scaling>
        <c:delete val="0"/>
        <c:axPos val="b"/>
        <c:majorTickMark val="cross"/>
        <c:minorTickMark val="cross"/>
        <c:tickLblPos val="nextTo"/>
        <c:txPr>
          <a:bodyPr/>
          <a:lstStyle/>
          <a:p>
            <a:pPr>
              <a:defRPr sz="1100" b="1" i="0">
                <a:solidFill>
                  <a:srgbClr val="000000"/>
                </a:solidFill>
              </a:defRPr>
            </a:pPr>
            <a:endParaRPr lang="pt-BR"/>
          </a:p>
        </c:txPr>
        <c:crossAx val="221652480"/>
        <c:crosses val="autoZero"/>
        <c:auto val="1"/>
        <c:lblAlgn val="ctr"/>
        <c:lblOffset val="100"/>
        <c:noMultiLvlLbl val="1"/>
      </c:catAx>
      <c:valAx>
        <c:axId val="221652480"/>
        <c:scaling>
          <c:orientation val="minMax"/>
        </c:scaling>
        <c:delete val="0"/>
        <c:axPos val="l"/>
        <c:majorGridlines>
          <c:spPr>
            <a:ln>
              <a:solidFill>
                <a:srgbClr val="FFFFFF"/>
              </a:solidFill>
            </a:ln>
          </c:spPr>
        </c:majorGridlines>
        <c:numFmt formatCode="General" sourceLinked="1"/>
        <c:majorTickMark val="cross"/>
        <c:minorTickMark val="cross"/>
        <c:tickLblPos val="nextTo"/>
        <c:spPr>
          <a:ln w="47625">
            <a:noFill/>
          </a:ln>
        </c:spPr>
        <c:txPr>
          <a:bodyPr/>
          <a:lstStyle/>
          <a:p>
            <a:pPr>
              <a:defRPr sz="1000" b="1" i="0">
                <a:solidFill>
                  <a:srgbClr val="000000"/>
                </a:solidFill>
              </a:defRPr>
            </a:pPr>
            <a:endParaRPr lang="pt-BR"/>
          </a:p>
        </c:txPr>
        <c:crossAx val="221650944"/>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lineChart>
        <c:grouping val="standard"/>
        <c:varyColors val="0"/>
        <c:ser>
          <c:idx val="0"/>
          <c:order val="0"/>
          <c:spPr>
            <a:ln w="25400" cmpd="sng">
              <a:solidFill>
                <a:srgbClr val="C0504D"/>
              </a:solidFill>
            </a:ln>
          </c:spPr>
          <c:marker>
            <c:symbol val="none"/>
          </c:marker>
          <c:dLbls>
            <c:txPr>
              <a:bodyPr/>
              <a:lstStyle/>
              <a:p>
                <a:pPr>
                  <a:defRPr sz="1100" b="1" i="0">
                    <a:solidFill>
                      <a:srgbClr val="000000"/>
                    </a:solidFill>
                  </a:defRPr>
                </a:pPr>
                <a:endParaRPr lang="pt-BR"/>
              </a:p>
            </c:txPr>
            <c:showLegendKey val="0"/>
            <c:showVal val="1"/>
            <c:showCatName val="0"/>
            <c:showSerName val="0"/>
            <c:showPercent val="0"/>
            <c:showBubbleSize val="0"/>
            <c:showLeaderLines val="0"/>
          </c:dLbls>
          <c:cat>
            <c:numRef>
              <c:f>MULTAS!$D$14:$N$14</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MULTAS!$D$19:$N$19</c:f>
              <c:numCache>
                <c:formatCode>#,##0</c:formatCode>
                <c:ptCount val="11"/>
                <c:pt idx="0">
                  <c:v>18785</c:v>
                </c:pt>
                <c:pt idx="1">
                  <c:v>25723</c:v>
                </c:pt>
                <c:pt idx="2">
                  <c:v>32356</c:v>
                </c:pt>
                <c:pt idx="3">
                  <c:v>32032</c:v>
                </c:pt>
                <c:pt idx="4">
                  <c:v>41308</c:v>
                </c:pt>
                <c:pt idx="5">
                  <c:v>71286</c:v>
                </c:pt>
                <c:pt idx="6">
                  <c:v>72603</c:v>
                </c:pt>
                <c:pt idx="7">
                  <c:v>76027</c:v>
                </c:pt>
                <c:pt idx="8">
                  <c:v>110111</c:v>
                </c:pt>
                <c:pt idx="9">
                  <c:v>147349</c:v>
                </c:pt>
                <c:pt idx="10">
                  <c:v>170047</c:v>
                </c:pt>
              </c:numCache>
            </c:numRef>
          </c:val>
          <c:smooth val="0"/>
        </c:ser>
        <c:dLbls>
          <c:showLegendKey val="0"/>
          <c:showVal val="0"/>
          <c:showCatName val="0"/>
          <c:showSerName val="0"/>
          <c:showPercent val="0"/>
          <c:showBubbleSize val="0"/>
        </c:dLbls>
        <c:marker val="1"/>
        <c:smooth val="0"/>
        <c:axId val="222063232"/>
        <c:axId val="222065024"/>
      </c:lineChart>
      <c:catAx>
        <c:axId val="222063232"/>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22065024"/>
        <c:crosses val="autoZero"/>
        <c:auto val="1"/>
        <c:lblAlgn val="ctr"/>
        <c:lblOffset val="100"/>
        <c:noMultiLvlLbl val="1"/>
      </c:catAx>
      <c:valAx>
        <c:axId val="222065024"/>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22063232"/>
        <c:crosses val="autoZero"/>
        <c:crossBetween val="between"/>
      </c:valAx>
      <c:spPr>
        <a:solidFill>
          <a:srgbClr val="FFFFFF"/>
        </a:solidFill>
      </c:spPr>
    </c:plotArea>
    <c:plotVisOnly val="1"/>
    <c:dispBlanksAs val="zero"/>
    <c:showDLblsOverMax val="1"/>
  </c:chart>
  <c:spPr>
    <a:solidFill>
      <a:srgbClr val="181817"/>
    </a:solidFill>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2.4242424242424229E-2"/>
          <c:y val="0.14484553244074094"/>
          <c:w val="0.96033057851239656"/>
          <c:h val="0.70515028033947824"/>
        </c:manualLayout>
      </c:layout>
      <c:barChart>
        <c:barDir val="col"/>
        <c:grouping val="stacked"/>
        <c:varyColors val="1"/>
        <c:ser>
          <c:idx val="0"/>
          <c:order val="0"/>
          <c:tx>
            <c:strRef>
              <c:f>MULTAS!$C$15</c:f>
              <c:strCache>
                <c:ptCount val="1"/>
                <c:pt idx="0">
                  <c:v>LEVE </c:v>
                </c:pt>
              </c:strCache>
            </c:strRef>
          </c:tx>
          <c:spPr>
            <a:solidFill>
              <a:srgbClr val="4F81BD"/>
            </a:solidFill>
          </c:spPr>
          <c:invertIfNegative val="1"/>
          <c:cat>
            <c:numRef>
              <c:f>MULTAS!$D$14:$N$14</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MULTAS!$D$15:$N$15</c:f>
              <c:numCache>
                <c:formatCode>#,##0</c:formatCode>
                <c:ptCount val="11"/>
                <c:pt idx="0">
                  <c:v>2659</c:v>
                </c:pt>
                <c:pt idx="1">
                  <c:v>4087</c:v>
                </c:pt>
                <c:pt idx="2">
                  <c:v>5192</c:v>
                </c:pt>
                <c:pt idx="3">
                  <c:v>4853</c:v>
                </c:pt>
                <c:pt idx="4">
                  <c:v>5254</c:v>
                </c:pt>
                <c:pt idx="5">
                  <c:v>8488</c:v>
                </c:pt>
                <c:pt idx="6">
                  <c:v>8450</c:v>
                </c:pt>
                <c:pt idx="7">
                  <c:v>10047</c:v>
                </c:pt>
                <c:pt idx="8">
                  <c:v>13730</c:v>
                </c:pt>
                <c:pt idx="9">
                  <c:v>17519</c:v>
                </c:pt>
                <c:pt idx="10">
                  <c:v>18735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MULTAS!$C$16</c:f>
              <c:strCache>
                <c:ptCount val="1"/>
                <c:pt idx="0">
                  <c:v>MÉDIA </c:v>
                </c:pt>
              </c:strCache>
            </c:strRef>
          </c:tx>
          <c:spPr>
            <a:solidFill>
              <a:srgbClr val="C0504D"/>
            </a:solidFill>
          </c:spPr>
          <c:invertIfNegative val="1"/>
          <c:cat>
            <c:numRef>
              <c:f>MULTAS!$D$14:$N$14</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MULTAS!$D$16:$N$16</c:f>
              <c:numCache>
                <c:formatCode>#,##0</c:formatCode>
                <c:ptCount val="11"/>
                <c:pt idx="0">
                  <c:v>557</c:v>
                </c:pt>
                <c:pt idx="1">
                  <c:v>1025</c:v>
                </c:pt>
                <c:pt idx="2">
                  <c:v>1632</c:v>
                </c:pt>
                <c:pt idx="3">
                  <c:v>1961</c:v>
                </c:pt>
                <c:pt idx="4">
                  <c:v>3075</c:v>
                </c:pt>
                <c:pt idx="5">
                  <c:v>7074</c:v>
                </c:pt>
                <c:pt idx="6">
                  <c:v>9290</c:v>
                </c:pt>
                <c:pt idx="7">
                  <c:v>6622</c:v>
                </c:pt>
                <c:pt idx="8">
                  <c:v>14812</c:v>
                </c:pt>
                <c:pt idx="9">
                  <c:v>20643</c:v>
                </c:pt>
                <c:pt idx="10">
                  <c:v>26794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MULTAS!$C$17</c:f>
              <c:strCache>
                <c:ptCount val="1"/>
                <c:pt idx="0">
                  <c:v>GRAVE</c:v>
                </c:pt>
              </c:strCache>
            </c:strRef>
          </c:tx>
          <c:spPr>
            <a:solidFill>
              <a:srgbClr val="9BBB59"/>
            </a:solidFill>
          </c:spPr>
          <c:invertIfNegative val="1"/>
          <c:cat>
            <c:numRef>
              <c:f>MULTAS!$D$14:$N$14</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MULTAS!$D$17:$N$17</c:f>
              <c:numCache>
                <c:formatCode>#,##0</c:formatCode>
                <c:ptCount val="11"/>
                <c:pt idx="0">
                  <c:v>3138</c:v>
                </c:pt>
                <c:pt idx="1">
                  <c:v>4551</c:v>
                </c:pt>
                <c:pt idx="2">
                  <c:v>6364</c:v>
                </c:pt>
                <c:pt idx="3">
                  <c:v>7509</c:v>
                </c:pt>
                <c:pt idx="4">
                  <c:v>9586</c:v>
                </c:pt>
                <c:pt idx="5">
                  <c:v>15205</c:v>
                </c:pt>
                <c:pt idx="6">
                  <c:v>17503</c:v>
                </c:pt>
                <c:pt idx="7">
                  <c:v>16286</c:v>
                </c:pt>
                <c:pt idx="8">
                  <c:v>26437</c:v>
                </c:pt>
                <c:pt idx="9">
                  <c:v>38667</c:v>
                </c:pt>
                <c:pt idx="10">
                  <c:v>43609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MULTAS!$C$18</c:f>
              <c:strCache>
                <c:ptCount val="1"/>
                <c:pt idx="0">
                  <c:v>GRAVISSÍMA</c:v>
                </c:pt>
              </c:strCache>
            </c:strRef>
          </c:tx>
          <c:spPr>
            <a:solidFill>
              <a:srgbClr val="8064A2"/>
            </a:solidFill>
          </c:spPr>
          <c:invertIfNegative val="1"/>
          <c:cat>
            <c:numRef>
              <c:f>MULTAS!$D$14:$N$14</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MULTAS!$D$18:$N$18</c:f>
              <c:numCache>
                <c:formatCode>#,##0</c:formatCode>
                <c:ptCount val="11"/>
                <c:pt idx="0">
                  <c:v>12431</c:v>
                </c:pt>
                <c:pt idx="1">
                  <c:v>16060</c:v>
                </c:pt>
                <c:pt idx="2">
                  <c:v>19168</c:v>
                </c:pt>
                <c:pt idx="3">
                  <c:v>17709</c:v>
                </c:pt>
                <c:pt idx="4">
                  <c:v>23393</c:v>
                </c:pt>
                <c:pt idx="5">
                  <c:v>40519</c:v>
                </c:pt>
                <c:pt idx="6">
                  <c:v>37360</c:v>
                </c:pt>
                <c:pt idx="7">
                  <c:v>43072</c:v>
                </c:pt>
                <c:pt idx="8">
                  <c:v>55132</c:v>
                </c:pt>
                <c:pt idx="9">
                  <c:v>70520</c:v>
                </c:pt>
                <c:pt idx="10">
                  <c:v>80909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222091136"/>
        <c:axId val="222092672"/>
      </c:barChart>
      <c:catAx>
        <c:axId val="222091136"/>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22092672"/>
        <c:crosses val="autoZero"/>
        <c:auto val="1"/>
        <c:lblAlgn val="ctr"/>
        <c:lblOffset val="100"/>
        <c:noMultiLvlLbl val="1"/>
      </c:catAx>
      <c:valAx>
        <c:axId val="222092672"/>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222091136"/>
        <c:crosses val="autoZero"/>
        <c:crossBetween val="between"/>
      </c:valAx>
      <c:spPr>
        <a:solidFill>
          <a:srgbClr val="FFFFFF"/>
        </a:solidFill>
      </c:spPr>
    </c:plotArea>
    <c:legend>
      <c:legendPos val="t"/>
      <c:overlay val="0"/>
      <c:txPr>
        <a:bodyPr/>
        <a:lstStyle/>
        <a:p>
          <a:pPr>
            <a:defRPr sz="1400">
              <a:solidFill>
                <a:srgbClr val="000000"/>
              </a:solidFill>
            </a:defRPr>
          </a:pPr>
          <a:endParaRPr lang="pt-BR"/>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barChart>
        <c:barDir val="col"/>
        <c:grouping val="clustered"/>
        <c:varyColors val="1"/>
        <c:ser>
          <c:idx val="0"/>
          <c:order val="0"/>
          <c:tx>
            <c:strRef>
              <c:f>'ACIDENTES COM VÍTIMAS'!$D$13</c:f>
              <c:strCache>
                <c:ptCount val="1"/>
                <c:pt idx="0">
                  <c:v>TOMBAM./CAPOTAGEM</c:v>
                </c:pt>
              </c:strCache>
            </c:strRef>
          </c:tx>
          <c:spPr>
            <a:solidFill>
              <a:srgbClr val="4F81BD"/>
            </a:solidFill>
          </c:spPr>
          <c:invertIfNegative val="1"/>
          <c:cat>
            <c:numRef>
              <c:f>'ACIDENTES COM VÍTIMAS'!$E$107:$O$107</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VÍTIMAS'!$E$13:$O$13</c:f>
              <c:numCache>
                <c:formatCode>#,##0</c:formatCode>
                <c:ptCount val="11"/>
                <c:pt idx="0">
                  <c:v>127</c:v>
                </c:pt>
                <c:pt idx="1">
                  <c:v>145</c:v>
                </c:pt>
                <c:pt idx="2">
                  <c:v>283</c:v>
                </c:pt>
                <c:pt idx="3">
                  <c:v>332</c:v>
                </c:pt>
                <c:pt idx="4">
                  <c:v>269</c:v>
                </c:pt>
                <c:pt idx="5">
                  <c:v>473</c:v>
                </c:pt>
                <c:pt idx="6">
                  <c:v>1405</c:v>
                </c:pt>
                <c:pt idx="7">
                  <c:v>1844</c:v>
                </c:pt>
                <c:pt idx="8">
                  <c:v>2035</c:v>
                </c:pt>
                <c:pt idx="9">
                  <c:v>2357</c:v>
                </c:pt>
                <c:pt idx="10">
                  <c:v>2375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'ACIDENTES COM VÍTIMAS'!$D$15</c:f>
              <c:strCache>
                <c:ptCount val="1"/>
                <c:pt idx="0">
                  <c:v>CHOQUE C/ OBJETO FIXO</c:v>
                </c:pt>
              </c:strCache>
            </c:strRef>
          </c:tx>
          <c:spPr>
            <a:solidFill>
              <a:srgbClr val="C0504D"/>
            </a:solidFill>
          </c:spPr>
          <c:invertIfNegative val="1"/>
          <c:cat>
            <c:numRef>
              <c:f>'ACIDENTES COM VÍTIMAS'!$E$107:$O$107</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VÍTIMAS'!$E$15:$O$15</c:f>
              <c:numCache>
                <c:formatCode>#,##0</c:formatCode>
                <c:ptCount val="11"/>
                <c:pt idx="0">
                  <c:v>150</c:v>
                </c:pt>
                <c:pt idx="1">
                  <c:v>143</c:v>
                </c:pt>
                <c:pt idx="2">
                  <c:v>179</c:v>
                </c:pt>
                <c:pt idx="3">
                  <c:v>163</c:v>
                </c:pt>
                <c:pt idx="4">
                  <c:v>185</c:v>
                </c:pt>
                <c:pt idx="5">
                  <c:v>279</c:v>
                </c:pt>
                <c:pt idx="6">
                  <c:v>376</c:v>
                </c:pt>
                <c:pt idx="7">
                  <c:v>610</c:v>
                </c:pt>
                <c:pt idx="8">
                  <c:v>674</c:v>
                </c:pt>
                <c:pt idx="9">
                  <c:v>697</c:v>
                </c:pt>
                <c:pt idx="10">
                  <c:v>680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97539712"/>
        <c:axId val="197541248"/>
      </c:barChart>
      <c:catAx>
        <c:axId val="197539712"/>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197541248"/>
        <c:crosses val="autoZero"/>
        <c:auto val="1"/>
        <c:lblAlgn val="ctr"/>
        <c:lblOffset val="100"/>
        <c:noMultiLvlLbl val="1"/>
      </c:catAx>
      <c:valAx>
        <c:axId val="197541248"/>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000" b="1" i="0">
                <a:solidFill>
                  <a:srgbClr val="000000"/>
                </a:solidFill>
              </a:defRPr>
            </a:pPr>
            <a:endParaRPr lang="pt-BR"/>
          </a:p>
        </c:txPr>
        <c:crossAx val="197539712"/>
        <c:crosses val="autoZero"/>
        <c:crossBetween val="between"/>
      </c:valAx>
      <c:spPr>
        <a:solidFill>
          <a:srgbClr val="FFFFFF"/>
        </a:solidFill>
      </c:spPr>
    </c:plotArea>
    <c:legend>
      <c:legendPos val="t"/>
      <c:overlay val="0"/>
      <c:txPr>
        <a:bodyPr/>
        <a:lstStyle/>
        <a:p>
          <a:pPr>
            <a:defRPr sz="11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8.6500164157598067E-3"/>
          <c:y val="8.191449890753183E-2"/>
          <c:w val="0.96979059388946165"/>
          <c:h val="0.71119759244754799"/>
        </c:manualLayout>
      </c:layout>
      <c:lineChart>
        <c:grouping val="standard"/>
        <c:varyColors val="0"/>
        <c:ser>
          <c:idx val="0"/>
          <c:order val="0"/>
          <c:spPr>
            <a:ln w="25400" cmpd="sng">
              <a:solidFill>
                <a:srgbClr val="C0504D"/>
              </a:solidFill>
            </a:ln>
          </c:spPr>
          <c:marker>
            <c:symbol val="circle"/>
            <c:size val="10"/>
            <c:spPr>
              <a:solidFill>
                <a:srgbClr val="C0504D"/>
              </a:solidFill>
              <a:ln cmpd="sng">
                <a:solidFill>
                  <a:srgbClr val="C0504D"/>
                </a:solidFill>
              </a:ln>
            </c:spPr>
          </c:marker>
          <c:dLbls>
            <c:txPr>
              <a:bodyPr/>
              <a:lstStyle/>
              <a:p>
                <a:pPr>
                  <a:defRPr sz="1000" b="1" i="0">
                    <a:solidFill>
                      <a:srgbClr val="000000"/>
                    </a:solidFill>
                  </a:defRPr>
                </a:pPr>
                <a:endParaRPr lang="pt-BR"/>
              </a:p>
            </c:txPr>
            <c:showLegendKey val="0"/>
            <c:showVal val="1"/>
            <c:showCatName val="0"/>
            <c:showSerName val="0"/>
            <c:showPercent val="0"/>
            <c:showBubbleSize val="0"/>
            <c:showLeaderLines val="0"/>
          </c:dLbls>
          <c:cat>
            <c:numRef>
              <c:f>'ACIDENTES COM VÍTIMAS'!$E$11:$O$11</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'ACIDENTES COM VÍTIMAS'!$E$28:$O$28</c:f>
              <c:numCache>
                <c:formatCode>#,##0</c:formatCode>
                <c:ptCount val="11"/>
                <c:pt idx="0">
                  <c:v>3151</c:v>
                </c:pt>
                <c:pt idx="1">
                  <c:v>3144</c:v>
                </c:pt>
                <c:pt idx="2">
                  <c:v>4341</c:v>
                </c:pt>
                <c:pt idx="3">
                  <c:v>4704</c:v>
                </c:pt>
                <c:pt idx="4">
                  <c:v>4599</c:v>
                </c:pt>
                <c:pt idx="5">
                  <c:v>7984</c:v>
                </c:pt>
                <c:pt idx="6">
                  <c:v>9941</c:v>
                </c:pt>
                <c:pt idx="7">
                  <c:v>12254</c:v>
                </c:pt>
                <c:pt idx="8">
                  <c:v>13646</c:v>
                </c:pt>
                <c:pt idx="9">
                  <c:v>14705</c:v>
                </c:pt>
                <c:pt idx="10">
                  <c:v>14499</c:v>
                </c:pt>
              </c:numCache>
            </c:numRef>
          </c:val>
          <c:smooth val="0"/>
        </c:ser>
        <c:dLbls>
          <c:showLegendKey val="0"/>
          <c:showVal val="0"/>
          <c:showCatName val="0"/>
          <c:showSerName val="0"/>
          <c:showPercent val="0"/>
          <c:showBubbleSize val="0"/>
        </c:dLbls>
        <c:marker val="1"/>
        <c:smooth val="0"/>
        <c:axId val="197570560"/>
        <c:axId val="197572096"/>
      </c:lineChart>
      <c:catAx>
        <c:axId val="197570560"/>
        <c:scaling>
          <c:orientation val="minMax"/>
        </c:scaling>
        <c:delete val="0"/>
        <c:axPos val="b"/>
        <c:numFmt formatCode="General" sourceLinked="1"/>
        <c:majorTickMark val="cross"/>
        <c:minorTickMark val="cross"/>
        <c:tickLblPos val="nextTo"/>
        <c:txPr>
          <a:bodyPr/>
          <a:lstStyle/>
          <a:p>
            <a:pPr>
              <a:defRPr sz="1000" b="1" i="0">
                <a:solidFill>
                  <a:srgbClr val="000000"/>
                </a:solidFill>
              </a:defRPr>
            </a:pPr>
            <a:endParaRPr lang="pt-BR"/>
          </a:p>
        </c:txPr>
        <c:crossAx val="197572096"/>
        <c:crosses val="autoZero"/>
        <c:auto val="1"/>
        <c:lblAlgn val="ctr"/>
        <c:lblOffset val="100"/>
        <c:noMultiLvlLbl val="1"/>
      </c:catAx>
      <c:valAx>
        <c:axId val="197572096"/>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a:pPr>
            <a:endParaRPr lang="pt-BR"/>
          </a:p>
        </c:txPr>
        <c:crossAx val="197570560"/>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title>
      <c:tx>
        <c:rich>
          <a:bodyPr/>
          <a:lstStyle/>
          <a:p>
            <a:pPr>
              <a:defRPr b="1" i="0"/>
            </a:pPr>
            <a:r>
              <a:t>DISTRIBUIÇÃO DOS ACIDENTES COM VÍTIMAS EM 2012</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F81BD"/>
              </a:solidFill>
            </c:spPr>
          </c:dPt>
          <c:dPt>
            <c:idx val="1"/>
            <c:bubble3D val="0"/>
            <c:spPr>
              <a:solidFill>
                <a:srgbClr val="C0504D"/>
              </a:solidFill>
            </c:spPr>
          </c:dPt>
          <c:dPt>
            <c:idx val="2"/>
            <c:bubble3D val="0"/>
            <c:spPr>
              <a:solidFill>
                <a:srgbClr val="9BBB59"/>
              </a:solidFill>
            </c:spPr>
          </c:dPt>
          <c:dPt>
            <c:idx val="3"/>
            <c:bubble3D val="0"/>
            <c:spPr>
              <a:solidFill>
                <a:srgbClr val="8064A2"/>
              </a:solidFill>
            </c:spPr>
          </c:dPt>
          <c:dLbls>
            <c:showLegendKey val="0"/>
            <c:showVal val="0"/>
            <c:showCatName val="0"/>
            <c:showSerName val="0"/>
            <c:showPercent val="1"/>
            <c:showBubbleSize val="0"/>
            <c:showLeaderLines val="1"/>
          </c:dLbls>
          <c:cat>
            <c:strRef>
              <c:f>'ACIDENTES COM VÍTIMAS'!$R$35:$U$35</c:f>
              <c:strCache>
                <c:ptCount val="4"/>
                <c:pt idx="0">
                  <c:v>INTERIOR</c:v>
                </c:pt>
                <c:pt idx="1">
                  <c:v>CAPITAL</c:v>
                </c:pt>
                <c:pt idx="2">
                  <c:v>RODOVIAS ESTADUAIS</c:v>
                </c:pt>
                <c:pt idx="3">
                  <c:v>RODOVIAS FEDERAIS</c:v>
                </c:pt>
              </c:strCache>
            </c:strRef>
          </c:cat>
          <c:val>
            <c:numRef>
              <c:f>'ACIDENTES COM VÍTIMAS'!$R$52:$U$52</c:f>
              <c:numCache>
                <c:formatCode>#,##0</c:formatCode>
                <c:ptCount val="4"/>
                <c:pt idx="0">
                  <c:v>6946</c:v>
                </c:pt>
                <c:pt idx="1">
                  <c:v>4726</c:v>
                </c:pt>
                <c:pt idx="2">
                  <c:v>884</c:v>
                </c:pt>
                <c:pt idx="3">
                  <c:v>1943</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EEECE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1"/>
  <c:style val="2"/>
  <c:chart>
    <c:autoTitleDeleted val="1"/>
    <c:plotArea>
      <c:layout>
        <c:manualLayout>
          <c:xMode val="edge"/>
          <c:yMode val="edge"/>
          <c:x val="0.10881551670447974"/>
          <c:y val="0.18472968656695937"/>
          <c:w val="0.86632572623338855"/>
          <c:h val="0.58612840061659677"/>
        </c:manualLayout>
      </c:layout>
      <c:barChart>
        <c:barDir val="col"/>
        <c:grouping val="clustered"/>
        <c:varyColors val="1"/>
        <c:ser>
          <c:idx val="0"/>
          <c:order val="0"/>
          <c:tx>
            <c:strRef>
              <c:f>'VÍTIMAS NÃO FATAIS'!$C$13</c:f>
              <c:strCache>
                <c:ptCount val="1"/>
                <c:pt idx="0">
                  <c:v>MASCULINO</c:v>
                </c:pt>
              </c:strCache>
            </c:strRef>
          </c:tx>
          <c:spPr>
            <a:solidFill>
              <a:srgbClr val="4F81BD"/>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FATAIS'!$D$13:$N$13</c:f>
              <c:numCache>
                <c:formatCode>#,##0</c:formatCode>
                <c:ptCount val="11"/>
                <c:pt idx="0">
                  <c:v>3087</c:v>
                </c:pt>
                <c:pt idx="1">
                  <c:v>2900</c:v>
                </c:pt>
                <c:pt idx="2">
                  <c:v>4372</c:v>
                </c:pt>
                <c:pt idx="3">
                  <c:v>4538</c:v>
                </c:pt>
                <c:pt idx="4">
                  <c:v>4717</c:v>
                </c:pt>
                <c:pt idx="5">
                  <c:v>8059</c:v>
                </c:pt>
                <c:pt idx="6">
                  <c:v>9996</c:v>
                </c:pt>
                <c:pt idx="7">
                  <c:v>12023</c:v>
                </c:pt>
                <c:pt idx="8">
                  <c:v>13585</c:v>
                </c:pt>
                <c:pt idx="9">
                  <c:v>14361</c:v>
                </c:pt>
                <c:pt idx="10">
                  <c:v>14258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'VÍTIMAS NÃO FATAIS'!$C$14</c:f>
              <c:strCache>
                <c:ptCount val="1"/>
                <c:pt idx="0">
                  <c:v>FEMININO</c:v>
                </c:pt>
              </c:strCache>
            </c:strRef>
          </c:tx>
          <c:spPr>
            <a:solidFill>
              <a:srgbClr val="C0504D"/>
            </a:solidFill>
          </c:spPr>
          <c:invertIfNegative val="1"/>
          <c:cat>
            <c:numRef>
              <c:f>'VÍTIMAS NÃO FATAIS'!$D$12:$N$12</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'VÍTIMAS NÃO FATAIS'!$D$14:$N$14</c:f>
              <c:numCache>
                <c:formatCode>#,##0</c:formatCode>
                <c:ptCount val="11"/>
                <c:pt idx="0">
                  <c:v>1125</c:v>
                </c:pt>
                <c:pt idx="1">
                  <c:v>1184</c:v>
                </c:pt>
                <c:pt idx="2">
                  <c:v>1667</c:v>
                </c:pt>
                <c:pt idx="3">
                  <c:v>1827</c:v>
                </c:pt>
                <c:pt idx="4">
                  <c:v>1862</c:v>
                </c:pt>
                <c:pt idx="5">
                  <c:v>3299</c:v>
                </c:pt>
                <c:pt idx="6">
                  <c:v>3964</c:v>
                </c:pt>
                <c:pt idx="7">
                  <c:v>4919</c:v>
                </c:pt>
                <c:pt idx="8">
                  <c:v>5490</c:v>
                </c:pt>
                <c:pt idx="9">
                  <c:v>6039</c:v>
                </c:pt>
                <c:pt idx="10">
                  <c:v>6252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02365184"/>
        <c:axId val="212418560"/>
      </c:barChart>
      <c:catAx>
        <c:axId val="202365184"/>
        <c:scaling>
          <c:orientation val="minMax"/>
        </c:scaling>
        <c:delete val="0"/>
        <c:axPos val="b"/>
        <c:numFmt formatCode="General" sourceLinked="1"/>
        <c:majorTickMark val="cross"/>
        <c:minorTickMark val="cross"/>
        <c:tickLblPos val="nextTo"/>
        <c:txPr>
          <a:bodyPr/>
          <a:lstStyle/>
          <a:p>
            <a:pPr>
              <a:defRPr sz="1100" b="1" i="0">
                <a:solidFill>
                  <a:srgbClr val="000000"/>
                </a:solidFill>
              </a:defRPr>
            </a:pPr>
            <a:endParaRPr lang="pt-BR"/>
          </a:p>
        </c:txPr>
        <c:crossAx val="212418560"/>
        <c:crosses val="autoZero"/>
        <c:auto val="1"/>
        <c:lblAlgn val="ctr"/>
        <c:lblOffset val="100"/>
        <c:noMultiLvlLbl val="1"/>
      </c:catAx>
      <c:valAx>
        <c:axId val="212418560"/>
        <c:scaling>
          <c:orientation val="minMax"/>
        </c:scaling>
        <c:delete val="0"/>
        <c:axPos val="l"/>
        <c:majorGridlines>
          <c:spPr>
            <a:ln>
              <a:solidFill>
                <a:srgbClr val="FFFFFF"/>
              </a:solidFill>
            </a:ln>
          </c:spPr>
        </c:majorGridlines>
        <c:numFmt formatCode="#,##0" sourceLinked="1"/>
        <c:majorTickMark val="cross"/>
        <c:minorTickMark val="cross"/>
        <c:tickLblPos val="nextTo"/>
        <c:spPr>
          <a:ln w="47625">
            <a:noFill/>
          </a:ln>
        </c:spPr>
        <c:txPr>
          <a:bodyPr/>
          <a:lstStyle/>
          <a:p>
            <a:pPr>
              <a:defRPr sz="1100" b="1" i="0">
                <a:solidFill>
                  <a:srgbClr val="000000"/>
                </a:solidFill>
              </a:defRPr>
            </a:pPr>
            <a:endParaRPr lang="pt-BR"/>
          </a:p>
        </c:txPr>
        <c:crossAx val="202365184"/>
        <c:crosses val="autoZero"/>
        <c:crossBetween val="between"/>
      </c:valAx>
      <c:spPr>
        <a:solidFill>
          <a:srgbClr val="FFFFFF"/>
        </a:solidFill>
      </c:spPr>
    </c:plotArea>
    <c:legend>
      <c:legendPos val="t"/>
      <c:overlay val="0"/>
      <c:txPr>
        <a:bodyPr/>
        <a:lstStyle/>
        <a:p>
          <a:pPr>
            <a:defRPr sz="1100">
              <a:solidFill>
                <a:srgbClr val="000000"/>
              </a:solidFill>
            </a:defRPr>
          </a:pPr>
          <a:endParaRPr lang="pt-BR"/>
        </a:p>
      </c:txPr>
    </c:legend>
    <c:plotVisOnly val="1"/>
    <c:dispBlanksAs val="zero"/>
    <c:showDLblsOverMax val="1"/>
  </c:chart>
  <c:spPr>
    <a:solidFill>
      <a:srgbClr val="EEECE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chart" Target="../charts/chart40.xml"/><Relationship Id="rId7" Type="http://schemas.openxmlformats.org/officeDocument/2006/relationships/image" Target="../media/image3.jpg"/><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image" Target="../media/image4.jpg"/><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image" Target="../media/image3.jpg"/><Relationship Id="rId5" Type="http://schemas.openxmlformats.org/officeDocument/2006/relationships/chart" Target="../charts/chart48.xml"/><Relationship Id="rId4"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image" Target="../media/image4.jpg"/><Relationship Id="rId4" Type="http://schemas.openxmlformats.org/officeDocument/2006/relationships/image" Target="../media/image3.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image" Target="../media/image4.jp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image" Target="../media/image4.jpg"/></Relationships>
</file>

<file path=xl/drawings/_rels/drawing18.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chart" Target="../charts/chart56.xml"/><Relationship Id="rId1" Type="http://schemas.openxmlformats.org/officeDocument/2006/relationships/chart" Target="../charts/chart55.xml"/><Relationship Id="rId5" Type="http://schemas.openxmlformats.org/officeDocument/2006/relationships/image" Target="../media/image4.jpg"/><Relationship Id="rId4" Type="http://schemas.openxmlformats.org/officeDocument/2006/relationships/image" Target="../media/image3.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8" Type="http://schemas.openxmlformats.org/officeDocument/2006/relationships/image" Target="../media/image3.jpg"/><Relationship Id="rId13" Type="http://schemas.openxmlformats.org/officeDocument/2006/relationships/image" Target="../media/image18.jpg"/><Relationship Id="rId18" Type="http://schemas.openxmlformats.org/officeDocument/2006/relationships/image" Target="../media/image23.png"/><Relationship Id="rId3" Type="http://schemas.openxmlformats.org/officeDocument/2006/relationships/image" Target="../media/image10.png"/><Relationship Id="rId21" Type="http://schemas.openxmlformats.org/officeDocument/2006/relationships/image" Target="../media/image26.png"/><Relationship Id="rId7" Type="http://schemas.openxmlformats.org/officeDocument/2006/relationships/image" Target="../media/image14.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9.png"/><Relationship Id="rId16" Type="http://schemas.openxmlformats.org/officeDocument/2006/relationships/image" Target="../media/image21.png"/><Relationship Id="rId20" Type="http://schemas.openxmlformats.org/officeDocument/2006/relationships/image" Target="../media/image25.jp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6.png"/><Relationship Id="rId5" Type="http://schemas.openxmlformats.org/officeDocument/2006/relationships/image" Target="../media/image12.png"/><Relationship Id="rId15" Type="http://schemas.openxmlformats.org/officeDocument/2006/relationships/image" Target="../media/image20.jpg"/><Relationship Id="rId10" Type="http://schemas.openxmlformats.org/officeDocument/2006/relationships/image" Target="../media/image15.png"/><Relationship Id="rId19" Type="http://schemas.openxmlformats.org/officeDocument/2006/relationships/image" Target="../media/image24.jpg"/><Relationship Id="rId4" Type="http://schemas.openxmlformats.org/officeDocument/2006/relationships/image" Target="../media/image11.png"/><Relationship Id="rId9" Type="http://schemas.openxmlformats.org/officeDocument/2006/relationships/image" Target="../media/image4.jpg"/><Relationship Id="rId14"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6.jpg"/><Relationship Id="rId1" Type="http://schemas.openxmlformats.org/officeDocument/2006/relationships/image" Target="../media/image5.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3.jpg"/><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image" Target="../media/image4.jpg"/></Relationships>
</file>

<file path=xl/drawings/_rels/drawing7.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4.jp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image" Target="../media/image3.jp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image" Target="../media/image4.jpg"/><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image" Target="../media/image3.jp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8" Type="http://schemas.openxmlformats.org/officeDocument/2006/relationships/image" Target="../media/image3.jpg"/><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5</xdr:col>
      <xdr:colOff>209550</xdr:colOff>
      <xdr:row>4</xdr:row>
      <xdr:rowOff>38100</xdr:rowOff>
    </xdr:from>
    <xdr:to>
      <xdr:col>13</xdr:col>
      <xdr:colOff>361950</xdr:colOff>
      <xdr:row>35</xdr:row>
      <xdr:rowOff>114300</xdr:rowOff>
    </xdr:to>
    <xdr:pic>
      <xdr:nvPicPr>
        <xdr:cNvPr id="2" name="image01.png" descr="CAPA ANUÁRIO RO.bmp"/>
        <xdr:cNvPicPr preferRelativeResize="0"/>
      </xdr:nvPicPr>
      <xdr:blipFill>
        <a:blip xmlns:r="http://schemas.openxmlformats.org/officeDocument/2006/relationships" r:embed="rId1" cstate="print"/>
        <a:stretch>
          <a:fillRect/>
        </a:stretch>
      </xdr:blipFill>
      <xdr:spPr>
        <a:xfrm>
          <a:off x="0" y="0"/>
          <a:ext cx="4829175" cy="6019800"/>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3</xdr:col>
      <xdr:colOff>266700</xdr:colOff>
      <xdr:row>118</xdr:row>
      <xdr:rowOff>19050</xdr:rowOff>
    </xdr:from>
    <xdr:to>
      <xdr:col>14</xdr:col>
      <xdr:colOff>180975</xdr:colOff>
      <xdr:row>127</xdr:row>
      <xdr:rowOff>133350</xdr:rowOff>
    </xdr:to>
    <xdr:graphicFrame macro="">
      <xdr:nvGraphicFramePr>
        <xdr:cNvPr id="15"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285750</xdr:colOff>
      <xdr:row>132</xdr:row>
      <xdr:rowOff>0</xdr:rowOff>
    </xdr:from>
    <xdr:to>
      <xdr:col>14</xdr:col>
      <xdr:colOff>209550</xdr:colOff>
      <xdr:row>141</xdr:row>
      <xdr:rowOff>38100</xdr:rowOff>
    </xdr:to>
    <xdr:graphicFrame macro="">
      <xdr:nvGraphicFramePr>
        <xdr:cNvPr id="21"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3</xdr:col>
      <xdr:colOff>304800</xdr:colOff>
      <xdr:row>146</xdr:row>
      <xdr:rowOff>38100</xdr:rowOff>
    </xdr:from>
    <xdr:to>
      <xdr:col>14</xdr:col>
      <xdr:colOff>190500</xdr:colOff>
      <xdr:row>155</xdr:row>
      <xdr:rowOff>76200</xdr:rowOff>
    </xdr:to>
    <xdr:graphicFrame macro="">
      <xdr:nvGraphicFramePr>
        <xdr:cNvPr id="25"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3</xdr:col>
      <xdr:colOff>238125</xdr:colOff>
      <xdr:row>159</xdr:row>
      <xdr:rowOff>76200</xdr:rowOff>
    </xdr:from>
    <xdr:to>
      <xdr:col>14</xdr:col>
      <xdr:colOff>190500</xdr:colOff>
      <xdr:row>170</xdr:row>
      <xdr:rowOff>57150</xdr:rowOff>
    </xdr:to>
    <xdr:graphicFrame macro="">
      <xdr:nvGraphicFramePr>
        <xdr:cNvPr id="30"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3</xdr:col>
      <xdr:colOff>304800</xdr:colOff>
      <xdr:row>61</xdr:row>
      <xdr:rowOff>47625</xdr:rowOff>
    </xdr:from>
    <xdr:to>
      <xdr:col>14</xdr:col>
      <xdr:colOff>180975</xdr:colOff>
      <xdr:row>63</xdr:row>
      <xdr:rowOff>333375</xdr:rowOff>
    </xdr:to>
    <xdr:graphicFrame macro="">
      <xdr:nvGraphicFramePr>
        <xdr:cNvPr id="34"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3</xdr:col>
      <xdr:colOff>685800</xdr:colOff>
      <xdr:row>41</xdr:row>
      <xdr:rowOff>19050</xdr:rowOff>
    </xdr:from>
    <xdr:to>
      <xdr:col>12</xdr:col>
      <xdr:colOff>247650</xdr:colOff>
      <xdr:row>56</xdr:row>
      <xdr:rowOff>19050</xdr:rowOff>
    </xdr:to>
    <xdr:graphicFrame macro="">
      <xdr:nvGraphicFramePr>
        <xdr:cNvPr id="36"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3</xdr:col>
      <xdr:colOff>419100</xdr:colOff>
      <xdr:row>3</xdr:row>
      <xdr:rowOff>0</xdr:rowOff>
    </xdr:from>
    <xdr:to>
      <xdr:col>3</xdr:col>
      <xdr:colOff>1162050</xdr:colOff>
      <xdr:row>7</xdr:row>
      <xdr:rowOff>47625</xdr:rowOff>
    </xdr:to>
    <xdr:pic>
      <xdr:nvPicPr>
        <xdr:cNvPr id="2" name="image00.jpg" descr="LOGO DETRAN PLÁSTICA.jpg"/>
        <xdr:cNvPicPr preferRelativeResize="0"/>
      </xdr:nvPicPr>
      <xdr:blipFill>
        <a:blip xmlns:r="http://schemas.openxmlformats.org/officeDocument/2006/relationships" r:embed="rId7" cstate="print"/>
        <a:stretch>
          <a:fillRect/>
        </a:stretch>
      </xdr:blipFill>
      <xdr:spPr>
        <a:xfrm>
          <a:off x="0" y="0"/>
          <a:ext cx="742950" cy="781050"/>
        </a:xfrm>
        <a:prstGeom prst="rect">
          <a:avLst/>
        </a:prstGeom>
        <a:noFill/>
      </xdr:spPr>
    </xdr:pic>
    <xdr:clientData fLocksWithSheet="0"/>
  </xdr:twoCellAnchor>
  <xdr:twoCellAnchor>
    <xdr:from>
      <xdr:col>12</xdr:col>
      <xdr:colOff>95250</xdr:colOff>
      <xdr:row>3</xdr:row>
      <xdr:rowOff>38100</xdr:rowOff>
    </xdr:from>
    <xdr:to>
      <xdr:col>13</xdr:col>
      <xdr:colOff>371475</xdr:colOff>
      <xdr:row>7</xdr:row>
      <xdr:rowOff>123825</xdr:rowOff>
    </xdr:to>
    <xdr:pic>
      <xdr:nvPicPr>
        <xdr:cNvPr id="3" name="image05.jpg" descr="BrasaoRondonia.jpg"/>
        <xdr:cNvPicPr preferRelativeResize="0"/>
      </xdr:nvPicPr>
      <xdr:blipFill>
        <a:blip xmlns:r="http://schemas.openxmlformats.org/officeDocument/2006/relationships" r:embed="rId8" cstate="print"/>
        <a:stretch>
          <a:fillRect/>
        </a:stretch>
      </xdr:blipFill>
      <xdr:spPr>
        <a:xfrm>
          <a:off x="0" y="0"/>
          <a:ext cx="695325" cy="819150"/>
        </a:xfrm>
        <a:prstGeom prst="rect">
          <a:avLst/>
        </a:prstGeom>
        <a:noFill/>
      </xdr:spPr>
    </xdr:pic>
    <xdr:clientData fLocksWithSheet="0"/>
  </xdr:twoCellAnchor>
  <xdr:twoCellAnchor>
    <xdr:from>
      <xdr:col>4</xdr:col>
      <xdr:colOff>619125</xdr:colOff>
      <xdr:row>4</xdr:row>
      <xdr:rowOff>76200</xdr:rowOff>
    </xdr:from>
    <xdr:to>
      <xdr:col>5</xdr:col>
      <xdr:colOff>381000</xdr:colOff>
      <xdr:row>5</xdr:row>
      <xdr:rowOff>142875</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122</xdr:row>
      <xdr:rowOff>76200</xdr:rowOff>
    </xdr:from>
    <xdr:to>
      <xdr:col>5</xdr:col>
      <xdr:colOff>381000</xdr:colOff>
      <xdr:row>123</xdr:row>
      <xdr:rowOff>152400</xdr:rowOff>
    </xdr:to>
    <xdr:sp macro="" textlink="">
      <xdr:nvSpPr>
        <xdr:cNvPr id="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135</xdr:row>
      <xdr:rowOff>76200</xdr:rowOff>
    </xdr:from>
    <xdr:to>
      <xdr:col>5</xdr:col>
      <xdr:colOff>381000</xdr:colOff>
      <xdr:row>136</xdr:row>
      <xdr:rowOff>152400</xdr:rowOff>
    </xdr:to>
    <xdr:sp macro="" textlink="">
      <xdr:nvSpPr>
        <xdr:cNvPr id="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146</xdr:row>
      <xdr:rowOff>0</xdr:rowOff>
    </xdr:from>
    <xdr:to>
      <xdr:col>5</xdr:col>
      <xdr:colOff>381000</xdr:colOff>
      <xdr:row>147</xdr:row>
      <xdr:rowOff>76200</xdr:rowOff>
    </xdr:to>
    <xdr:sp macro="" textlink="">
      <xdr:nvSpPr>
        <xdr:cNvPr id="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157</xdr:row>
      <xdr:rowOff>0</xdr:rowOff>
    </xdr:from>
    <xdr:to>
      <xdr:col>5</xdr:col>
      <xdr:colOff>190500</xdr:colOff>
      <xdr:row>158</xdr:row>
      <xdr:rowOff>19050</xdr:rowOff>
    </xdr:to>
    <xdr:sp macro="" textlink="">
      <xdr:nvSpPr>
        <xdr:cNvPr id="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171</xdr:row>
      <xdr:rowOff>0</xdr:rowOff>
    </xdr:from>
    <xdr:to>
      <xdr:col>5</xdr:col>
      <xdr:colOff>190500</xdr:colOff>
      <xdr:row>172</xdr:row>
      <xdr:rowOff>76200</xdr:rowOff>
    </xdr:to>
    <xdr:sp macro="" textlink="">
      <xdr:nvSpPr>
        <xdr:cNvPr id="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171</xdr:row>
      <xdr:rowOff>0</xdr:rowOff>
    </xdr:from>
    <xdr:to>
      <xdr:col>5</xdr:col>
      <xdr:colOff>190500</xdr:colOff>
      <xdr:row>172</xdr:row>
      <xdr:rowOff>76200</xdr:rowOff>
    </xdr:to>
    <xdr:sp macro="" textlink="">
      <xdr:nvSpPr>
        <xdr:cNvPr id="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171</xdr:row>
      <xdr:rowOff>0</xdr:rowOff>
    </xdr:from>
    <xdr:to>
      <xdr:col>5</xdr:col>
      <xdr:colOff>190500</xdr:colOff>
      <xdr:row>172</xdr:row>
      <xdr:rowOff>76200</xdr:rowOff>
    </xdr:to>
    <xdr:sp macro="" textlink="">
      <xdr:nvSpPr>
        <xdr:cNvPr id="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171</xdr:row>
      <xdr:rowOff>0</xdr:rowOff>
    </xdr:from>
    <xdr:to>
      <xdr:col>5</xdr:col>
      <xdr:colOff>190500</xdr:colOff>
      <xdr:row>172</xdr:row>
      <xdr:rowOff>76200</xdr:rowOff>
    </xdr:to>
    <xdr:sp macro="" textlink="">
      <xdr:nvSpPr>
        <xdr:cNvPr id="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171</xdr:row>
      <xdr:rowOff>0</xdr:rowOff>
    </xdr:from>
    <xdr:to>
      <xdr:col>5</xdr:col>
      <xdr:colOff>190500</xdr:colOff>
      <xdr:row>172</xdr:row>
      <xdr:rowOff>76200</xdr:rowOff>
    </xdr:to>
    <xdr:sp macro="" textlink="">
      <xdr:nvSpPr>
        <xdr:cNvPr id="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171</xdr:row>
      <xdr:rowOff>0</xdr:rowOff>
    </xdr:from>
    <xdr:to>
      <xdr:col>5</xdr:col>
      <xdr:colOff>190500</xdr:colOff>
      <xdr:row>172</xdr:row>
      <xdr:rowOff>76200</xdr:rowOff>
    </xdr:to>
    <xdr:sp macro="" textlink="">
      <xdr:nvSpPr>
        <xdr:cNvPr id="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204</xdr:row>
      <xdr:rowOff>76200</xdr:rowOff>
    </xdr:from>
    <xdr:to>
      <xdr:col>5</xdr:col>
      <xdr:colOff>190500</xdr:colOff>
      <xdr:row>205</xdr:row>
      <xdr:rowOff>152400</xdr:rowOff>
    </xdr:to>
    <xdr:sp macro="" textlink="">
      <xdr:nvSpPr>
        <xdr:cNvPr id="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0</xdr:rowOff>
    </xdr:from>
    <xdr:to>
      <xdr:col>5</xdr:col>
      <xdr:colOff>381000</xdr:colOff>
      <xdr:row>4</xdr:row>
      <xdr:rowOff>133350</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381000</xdr:colOff>
      <xdr:row>6</xdr:row>
      <xdr:rowOff>142875</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xdr:row>
      <xdr:rowOff>76200</xdr:rowOff>
    </xdr:from>
    <xdr:to>
      <xdr:col>5</xdr:col>
      <xdr:colOff>381000</xdr:colOff>
      <xdr:row>5</xdr:row>
      <xdr:rowOff>142875</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1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1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1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1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1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1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1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1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1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2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86</xdr:row>
      <xdr:rowOff>0</xdr:rowOff>
    </xdr:from>
    <xdr:to>
      <xdr:col>6</xdr:col>
      <xdr:colOff>390525</xdr:colOff>
      <xdr:row>86</xdr:row>
      <xdr:rowOff>266700</xdr:rowOff>
    </xdr:to>
    <xdr:sp macro="" textlink="">
      <xdr:nvSpPr>
        <xdr:cNvPr id="2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86</xdr:row>
      <xdr:rowOff>0</xdr:rowOff>
    </xdr:from>
    <xdr:to>
      <xdr:col>7</xdr:col>
      <xdr:colOff>371475</xdr:colOff>
      <xdr:row>86</xdr:row>
      <xdr:rowOff>266700</xdr:rowOff>
    </xdr:to>
    <xdr:sp macro="" textlink="">
      <xdr:nvSpPr>
        <xdr:cNvPr id="2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2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2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2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86</xdr:row>
      <xdr:rowOff>0</xdr:rowOff>
    </xdr:from>
    <xdr:to>
      <xdr:col>8</xdr:col>
      <xdr:colOff>390525</xdr:colOff>
      <xdr:row>86</xdr:row>
      <xdr:rowOff>266700</xdr:rowOff>
    </xdr:to>
    <xdr:sp macro="" textlink="">
      <xdr:nvSpPr>
        <xdr:cNvPr id="2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2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2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2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86</xdr:row>
      <xdr:rowOff>0</xdr:rowOff>
    </xdr:from>
    <xdr:to>
      <xdr:col>9</xdr:col>
      <xdr:colOff>390525</xdr:colOff>
      <xdr:row>86</xdr:row>
      <xdr:rowOff>266700</xdr:rowOff>
    </xdr:to>
    <xdr:sp macro="" textlink="">
      <xdr:nvSpPr>
        <xdr:cNvPr id="2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86</xdr:row>
      <xdr:rowOff>0</xdr:rowOff>
    </xdr:from>
    <xdr:to>
      <xdr:col>10</xdr:col>
      <xdr:colOff>371475</xdr:colOff>
      <xdr:row>86</xdr:row>
      <xdr:rowOff>266700</xdr:rowOff>
    </xdr:to>
    <xdr:sp macro="" textlink="">
      <xdr:nvSpPr>
        <xdr:cNvPr id="2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86</xdr:row>
      <xdr:rowOff>0</xdr:rowOff>
    </xdr:from>
    <xdr:to>
      <xdr:col>11</xdr:col>
      <xdr:colOff>371475</xdr:colOff>
      <xdr:row>86</xdr:row>
      <xdr:rowOff>266700</xdr:rowOff>
    </xdr:to>
    <xdr:sp macro="" textlink="">
      <xdr:nvSpPr>
        <xdr:cNvPr id="2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1.xml><?xml version="1.0" encoding="utf-8"?>
<xdr:wsDr xmlns:xdr="http://schemas.openxmlformats.org/drawingml/2006/spreadsheetDrawing" xmlns:a="http://schemas.openxmlformats.org/drawingml/2006/main">
  <xdr:twoCellAnchor>
    <xdr:from>
      <xdr:col>2</xdr:col>
      <xdr:colOff>495300</xdr:colOff>
      <xdr:row>58</xdr:row>
      <xdr:rowOff>123825</xdr:rowOff>
    </xdr:from>
    <xdr:to>
      <xdr:col>12</xdr:col>
      <xdr:colOff>114300</xdr:colOff>
      <xdr:row>69</xdr:row>
      <xdr:rowOff>123825</xdr:rowOff>
    </xdr:to>
    <xdr:graphicFrame macro="">
      <xdr:nvGraphicFramePr>
        <xdr:cNvPr id="44"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495300</xdr:colOff>
      <xdr:row>72</xdr:row>
      <xdr:rowOff>95250</xdr:rowOff>
    </xdr:from>
    <xdr:to>
      <xdr:col>12</xdr:col>
      <xdr:colOff>114300</xdr:colOff>
      <xdr:row>83</xdr:row>
      <xdr:rowOff>47625</xdr:rowOff>
    </xdr:to>
    <xdr:graphicFrame macro="">
      <xdr:nvGraphicFramePr>
        <xdr:cNvPr id="45"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619125</xdr:colOff>
      <xdr:row>87</xdr:row>
      <xdr:rowOff>152400</xdr:rowOff>
    </xdr:from>
    <xdr:to>
      <xdr:col>12</xdr:col>
      <xdr:colOff>38100</xdr:colOff>
      <xdr:row>98</xdr:row>
      <xdr:rowOff>114300</xdr:rowOff>
    </xdr:to>
    <xdr:graphicFrame macro="">
      <xdr:nvGraphicFramePr>
        <xdr:cNvPr id="46"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581025</xdr:colOff>
      <xdr:row>102</xdr:row>
      <xdr:rowOff>85725</xdr:rowOff>
    </xdr:from>
    <xdr:to>
      <xdr:col>12</xdr:col>
      <xdr:colOff>28575</xdr:colOff>
      <xdr:row>113</xdr:row>
      <xdr:rowOff>9525</xdr:rowOff>
    </xdr:to>
    <xdr:graphicFrame macro="">
      <xdr:nvGraphicFramePr>
        <xdr:cNvPr id="47"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571500</xdr:colOff>
      <xdr:row>116</xdr:row>
      <xdr:rowOff>114300</xdr:rowOff>
    </xdr:from>
    <xdr:to>
      <xdr:col>12</xdr:col>
      <xdr:colOff>142875</xdr:colOff>
      <xdr:row>129</xdr:row>
      <xdr:rowOff>76200</xdr:rowOff>
    </xdr:to>
    <xdr:graphicFrame macro="">
      <xdr:nvGraphicFramePr>
        <xdr:cNvPr id="48"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3</xdr:col>
      <xdr:colOff>361950</xdr:colOff>
      <xdr:row>2</xdr:row>
      <xdr:rowOff>114300</xdr:rowOff>
    </xdr:from>
    <xdr:to>
      <xdr:col>4</xdr:col>
      <xdr:colOff>38100</xdr:colOff>
      <xdr:row>6</xdr:row>
      <xdr:rowOff>114300</xdr:rowOff>
    </xdr:to>
    <xdr:pic>
      <xdr:nvPicPr>
        <xdr:cNvPr id="2" name="image00.jpg" descr="LOGO DETRAN PLÁSTICA.jpg"/>
        <xdr:cNvPicPr preferRelativeResize="0"/>
      </xdr:nvPicPr>
      <xdr:blipFill>
        <a:blip xmlns:r="http://schemas.openxmlformats.org/officeDocument/2006/relationships" r:embed="rId6" cstate="print"/>
        <a:stretch>
          <a:fillRect/>
        </a:stretch>
      </xdr:blipFill>
      <xdr:spPr>
        <a:xfrm>
          <a:off x="0" y="0"/>
          <a:ext cx="771525" cy="800100"/>
        </a:xfrm>
        <a:prstGeom prst="rect">
          <a:avLst/>
        </a:prstGeom>
        <a:noFill/>
      </xdr:spPr>
    </xdr:pic>
    <xdr:clientData fLocksWithSheet="0"/>
  </xdr:twoCellAnchor>
  <xdr:twoCellAnchor>
    <xdr:from>
      <xdr:col>11</xdr:col>
      <xdr:colOff>0</xdr:colOff>
      <xdr:row>2</xdr:row>
      <xdr:rowOff>152400</xdr:rowOff>
    </xdr:from>
    <xdr:to>
      <xdr:col>12</xdr:col>
      <xdr:colOff>123825</xdr:colOff>
      <xdr:row>6</xdr:row>
      <xdr:rowOff>171450</xdr:rowOff>
    </xdr:to>
    <xdr:pic>
      <xdr:nvPicPr>
        <xdr:cNvPr id="3" name="image05.jpg" descr="BrasaoRondonia.jpg"/>
        <xdr:cNvPicPr preferRelativeResize="0"/>
      </xdr:nvPicPr>
      <xdr:blipFill>
        <a:blip xmlns:r="http://schemas.openxmlformats.org/officeDocument/2006/relationships" r:embed="rId7" cstate="print"/>
        <a:stretch>
          <a:fillRect/>
        </a:stretch>
      </xdr:blipFill>
      <xdr:spPr>
        <a:xfrm>
          <a:off x="0" y="0"/>
          <a:ext cx="695325" cy="819150"/>
        </a:xfrm>
        <a:prstGeom prst="rect">
          <a:avLst/>
        </a:prstGeom>
        <a:noFill/>
      </xdr:spPr>
    </xdr:pic>
    <xdr:clientData fLocksWithSheet="0"/>
  </xdr:twoCellAnchor>
  <xdr:twoCellAnchor>
    <xdr:from>
      <xdr:col>3</xdr:col>
      <xdr:colOff>619125</xdr:colOff>
      <xdr:row>3</xdr:row>
      <xdr:rowOff>76200</xdr:rowOff>
    </xdr:from>
    <xdr:to>
      <xdr:col>3</xdr:col>
      <xdr:colOff>809625</xdr:colOff>
      <xdr:row>4</xdr:row>
      <xdr:rowOff>142875</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54</xdr:row>
      <xdr:rowOff>0</xdr:rowOff>
    </xdr:from>
    <xdr:to>
      <xdr:col>5</xdr:col>
      <xdr:colOff>238125</xdr:colOff>
      <xdr:row>55</xdr:row>
      <xdr:rowOff>114300</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54</xdr:row>
      <xdr:rowOff>0</xdr:rowOff>
    </xdr:from>
    <xdr:to>
      <xdr:col>5</xdr:col>
      <xdr:colOff>238125</xdr:colOff>
      <xdr:row>55</xdr:row>
      <xdr:rowOff>114300</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54</xdr:row>
      <xdr:rowOff>0</xdr:rowOff>
    </xdr:from>
    <xdr:to>
      <xdr:col>5</xdr:col>
      <xdr:colOff>238125</xdr:colOff>
      <xdr:row>55</xdr:row>
      <xdr:rowOff>114300</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56</xdr:row>
      <xdr:rowOff>0</xdr:rowOff>
    </xdr:from>
    <xdr:to>
      <xdr:col>5</xdr:col>
      <xdr:colOff>190500</xdr:colOff>
      <xdr:row>57</xdr:row>
      <xdr:rowOff>38100</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85</xdr:row>
      <xdr:rowOff>0</xdr:rowOff>
    </xdr:from>
    <xdr:to>
      <xdr:col>5</xdr:col>
      <xdr:colOff>190500</xdr:colOff>
      <xdr:row>86</xdr:row>
      <xdr:rowOff>76200</xdr:rowOff>
    </xdr:to>
    <xdr:sp macro="" textlink="">
      <xdr:nvSpPr>
        <xdr:cNvPr id="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125</xdr:row>
      <xdr:rowOff>76200</xdr:rowOff>
    </xdr:from>
    <xdr:to>
      <xdr:col>5</xdr:col>
      <xdr:colOff>190500</xdr:colOff>
      <xdr:row>126</xdr:row>
      <xdr:rowOff>152400</xdr:rowOff>
    </xdr:to>
    <xdr:sp macro="" textlink="">
      <xdr:nvSpPr>
        <xdr:cNvPr id="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170</xdr:row>
      <xdr:rowOff>76200</xdr:rowOff>
    </xdr:from>
    <xdr:to>
      <xdr:col>5</xdr:col>
      <xdr:colOff>190500</xdr:colOff>
      <xdr:row>171</xdr:row>
      <xdr:rowOff>152400</xdr:rowOff>
    </xdr:to>
    <xdr:sp macro="" textlink="">
      <xdr:nvSpPr>
        <xdr:cNvPr id="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213</xdr:row>
      <xdr:rowOff>76200</xdr:rowOff>
    </xdr:from>
    <xdr:to>
      <xdr:col>5</xdr:col>
      <xdr:colOff>190500</xdr:colOff>
      <xdr:row>214</xdr:row>
      <xdr:rowOff>152400</xdr:rowOff>
    </xdr:to>
    <xdr:sp macro="" textlink="">
      <xdr:nvSpPr>
        <xdr:cNvPr id="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264</xdr:row>
      <xdr:rowOff>76200</xdr:rowOff>
    </xdr:from>
    <xdr:to>
      <xdr:col>5</xdr:col>
      <xdr:colOff>190500</xdr:colOff>
      <xdr:row>265</xdr:row>
      <xdr:rowOff>152400</xdr:rowOff>
    </xdr:to>
    <xdr:sp macro="" textlink="">
      <xdr:nvSpPr>
        <xdr:cNvPr id="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315</xdr:row>
      <xdr:rowOff>76200</xdr:rowOff>
    </xdr:from>
    <xdr:to>
      <xdr:col>5</xdr:col>
      <xdr:colOff>190500</xdr:colOff>
      <xdr:row>316</xdr:row>
      <xdr:rowOff>152400</xdr:rowOff>
    </xdr:to>
    <xdr:sp macro="" textlink="">
      <xdr:nvSpPr>
        <xdr:cNvPr id="1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380</xdr:row>
      <xdr:rowOff>76200</xdr:rowOff>
    </xdr:from>
    <xdr:to>
      <xdr:col>5</xdr:col>
      <xdr:colOff>190500</xdr:colOff>
      <xdr:row>381</xdr:row>
      <xdr:rowOff>152400</xdr:rowOff>
    </xdr:to>
    <xdr:sp macro="" textlink="">
      <xdr:nvSpPr>
        <xdr:cNvPr id="1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441</xdr:row>
      <xdr:rowOff>76200</xdr:rowOff>
    </xdr:from>
    <xdr:to>
      <xdr:col>5</xdr:col>
      <xdr:colOff>190500</xdr:colOff>
      <xdr:row>442</xdr:row>
      <xdr:rowOff>152400</xdr:rowOff>
    </xdr:to>
    <xdr:sp macro="" textlink="">
      <xdr:nvSpPr>
        <xdr:cNvPr id="1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514</xdr:row>
      <xdr:rowOff>76200</xdr:rowOff>
    </xdr:from>
    <xdr:to>
      <xdr:col>5</xdr:col>
      <xdr:colOff>190500</xdr:colOff>
      <xdr:row>515</xdr:row>
      <xdr:rowOff>152400</xdr:rowOff>
    </xdr:to>
    <xdr:sp macro="" textlink="">
      <xdr:nvSpPr>
        <xdr:cNvPr id="1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0</xdr:rowOff>
    </xdr:from>
    <xdr:to>
      <xdr:col>3</xdr:col>
      <xdr:colOff>809625</xdr:colOff>
      <xdr:row>3</xdr:row>
      <xdr:rowOff>66675</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3</xdr:col>
      <xdr:colOff>809625</xdr:colOff>
      <xdr:row>4</xdr:row>
      <xdr:rowOff>142875</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1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1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1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1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1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1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1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1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1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2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42</xdr:row>
      <xdr:rowOff>0</xdr:rowOff>
    </xdr:from>
    <xdr:to>
      <xdr:col>6</xdr:col>
      <xdr:colOff>238125</xdr:colOff>
      <xdr:row>42</xdr:row>
      <xdr:rowOff>266700</xdr:rowOff>
    </xdr:to>
    <xdr:sp macro="" textlink="">
      <xdr:nvSpPr>
        <xdr:cNvPr id="2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42</xdr:row>
      <xdr:rowOff>0</xdr:rowOff>
    </xdr:from>
    <xdr:to>
      <xdr:col>7</xdr:col>
      <xdr:colOff>238125</xdr:colOff>
      <xdr:row>42</xdr:row>
      <xdr:rowOff>266700</xdr:rowOff>
    </xdr:to>
    <xdr:sp macro="" textlink="">
      <xdr:nvSpPr>
        <xdr:cNvPr id="2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42</xdr:row>
      <xdr:rowOff>0</xdr:rowOff>
    </xdr:from>
    <xdr:to>
      <xdr:col>8</xdr:col>
      <xdr:colOff>238125</xdr:colOff>
      <xdr:row>42</xdr:row>
      <xdr:rowOff>266700</xdr:rowOff>
    </xdr:to>
    <xdr:sp macro="" textlink="">
      <xdr:nvSpPr>
        <xdr:cNvPr id="2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2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2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2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42</xdr:row>
      <xdr:rowOff>0</xdr:rowOff>
    </xdr:from>
    <xdr:to>
      <xdr:col>9</xdr:col>
      <xdr:colOff>238125</xdr:colOff>
      <xdr:row>42</xdr:row>
      <xdr:rowOff>266700</xdr:rowOff>
    </xdr:to>
    <xdr:sp macro="" textlink="">
      <xdr:nvSpPr>
        <xdr:cNvPr id="2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42</xdr:row>
      <xdr:rowOff>0</xdr:rowOff>
    </xdr:from>
    <xdr:to>
      <xdr:col>10</xdr:col>
      <xdr:colOff>238125</xdr:colOff>
      <xdr:row>42</xdr:row>
      <xdr:rowOff>266700</xdr:rowOff>
    </xdr:to>
    <xdr:sp macro="" textlink="">
      <xdr:nvSpPr>
        <xdr:cNvPr id="2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42</xdr:row>
      <xdr:rowOff>0</xdr:rowOff>
    </xdr:from>
    <xdr:to>
      <xdr:col>11</xdr:col>
      <xdr:colOff>238125</xdr:colOff>
      <xdr:row>42</xdr:row>
      <xdr:rowOff>266700</xdr:rowOff>
    </xdr:to>
    <xdr:sp macro="" textlink="">
      <xdr:nvSpPr>
        <xdr:cNvPr id="2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3</xdr:col>
      <xdr:colOff>342900</xdr:colOff>
      <xdr:row>3</xdr:row>
      <xdr:rowOff>114300</xdr:rowOff>
    </xdr:from>
    <xdr:to>
      <xdr:col>3</xdr:col>
      <xdr:colOff>1085850</xdr:colOff>
      <xdr:row>7</xdr:row>
      <xdr:rowOff>123825</xdr:rowOff>
    </xdr:to>
    <xdr:pic>
      <xdr:nvPicPr>
        <xdr:cNvPr id="2" name="image00.jpg" descr="LOGO DETRAN PLÁSTICA.jpg"/>
        <xdr:cNvPicPr preferRelativeResize="0"/>
      </xdr:nvPicPr>
      <xdr:blipFill>
        <a:blip xmlns:r="http://schemas.openxmlformats.org/officeDocument/2006/relationships" r:embed="rId1" cstate="print"/>
        <a:stretch>
          <a:fillRect/>
        </a:stretch>
      </xdr:blipFill>
      <xdr:spPr>
        <a:xfrm>
          <a:off x="0" y="0"/>
          <a:ext cx="742950" cy="781050"/>
        </a:xfrm>
        <a:prstGeom prst="rect">
          <a:avLst/>
        </a:prstGeom>
        <a:noFill/>
      </xdr:spPr>
    </xdr:pic>
    <xdr:clientData fLocksWithSheet="0"/>
  </xdr:twoCellAnchor>
  <xdr:twoCellAnchor>
    <xdr:from>
      <xdr:col>10</xdr:col>
      <xdr:colOff>533400</xdr:colOff>
      <xdr:row>3</xdr:row>
      <xdr:rowOff>123825</xdr:rowOff>
    </xdr:from>
    <xdr:to>
      <xdr:col>12</xdr:col>
      <xdr:colOff>104775</xdr:colOff>
      <xdr:row>7</xdr:row>
      <xdr:rowOff>171450</xdr:rowOff>
    </xdr:to>
    <xdr:pic>
      <xdr:nvPicPr>
        <xdr:cNvPr id="3" name="image05.jpg" descr="BrasaoRondonia.jpg"/>
        <xdr:cNvPicPr preferRelativeResize="0"/>
      </xdr:nvPicPr>
      <xdr:blipFill>
        <a:blip xmlns:r="http://schemas.openxmlformats.org/officeDocument/2006/relationships" r:embed="rId2" cstate="print"/>
        <a:stretch>
          <a:fillRect/>
        </a:stretch>
      </xdr:blipFill>
      <xdr:spPr>
        <a:xfrm>
          <a:off x="0" y="0"/>
          <a:ext cx="704850" cy="819150"/>
        </a:xfrm>
        <a:prstGeom prst="rect">
          <a:avLst/>
        </a:prstGeom>
        <a:noFill/>
      </xdr:spPr>
    </xdr:pic>
    <xdr:clientData fLocksWithSheet="0"/>
  </xdr:twoCellAnchor>
  <xdr:twoCellAnchor>
    <xdr:from>
      <xdr:col>3</xdr:col>
      <xdr:colOff>619125</xdr:colOff>
      <xdr:row>3</xdr:row>
      <xdr:rowOff>76200</xdr:rowOff>
    </xdr:from>
    <xdr:to>
      <xdr:col>3</xdr:col>
      <xdr:colOff>809625</xdr:colOff>
      <xdr:row>4</xdr:row>
      <xdr:rowOff>133350</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0</xdr:rowOff>
    </xdr:from>
    <xdr:to>
      <xdr:col>3</xdr:col>
      <xdr:colOff>809625</xdr:colOff>
      <xdr:row>3</xdr:row>
      <xdr:rowOff>57150</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3</xdr:col>
      <xdr:colOff>809625</xdr:colOff>
      <xdr:row>4</xdr:row>
      <xdr:rowOff>133350</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4</xdr:row>
      <xdr:rowOff>76200</xdr:rowOff>
    </xdr:from>
    <xdr:to>
      <xdr:col>3</xdr:col>
      <xdr:colOff>809625</xdr:colOff>
      <xdr:row>5</xdr:row>
      <xdr:rowOff>133350</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0</xdr:rowOff>
    </xdr:from>
    <xdr:to>
      <xdr:col>3</xdr:col>
      <xdr:colOff>809625</xdr:colOff>
      <xdr:row>4</xdr:row>
      <xdr:rowOff>57150</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4</xdr:row>
      <xdr:rowOff>76200</xdr:rowOff>
    </xdr:from>
    <xdr:to>
      <xdr:col>3</xdr:col>
      <xdr:colOff>809625</xdr:colOff>
      <xdr:row>5</xdr:row>
      <xdr:rowOff>133350</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1</xdr:col>
      <xdr:colOff>304800</xdr:colOff>
      <xdr:row>1</xdr:row>
      <xdr:rowOff>95250</xdr:rowOff>
    </xdr:from>
    <xdr:to>
      <xdr:col>3</xdr:col>
      <xdr:colOff>266700</xdr:colOff>
      <xdr:row>5</xdr:row>
      <xdr:rowOff>85725</xdr:rowOff>
    </xdr:to>
    <xdr:pic>
      <xdr:nvPicPr>
        <xdr:cNvPr id="2" name="image00.jpg" descr="LOGO DETRAN PLÁSTICA.jpg"/>
        <xdr:cNvPicPr preferRelativeResize="0"/>
      </xdr:nvPicPr>
      <xdr:blipFill>
        <a:blip xmlns:r="http://schemas.openxmlformats.org/officeDocument/2006/relationships" r:embed="rId1" cstate="print"/>
        <a:stretch>
          <a:fillRect/>
        </a:stretch>
      </xdr:blipFill>
      <xdr:spPr>
        <a:xfrm>
          <a:off x="0" y="0"/>
          <a:ext cx="762000" cy="800100"/>
        </a:xfrm>
        <a:prstGeom prst="rect">
          <a:avLst/>
        </a:prstGeom>
        <a:noFill/>
      </xdr:spPr>
    </xdr:pic>
    <xdr:clientData fLocksWithSheet="0"/>
  </xdr:twoCellAnchor>
  <xdr:twoCellAnchor>
    <xdr:from>
      <xdr:col>8</xdr:col>
      <xdr:colOff>152400</xdr:colOff>
      <xdr:row>1</xdr:row>
      <xdr:rowOff>76200</xdr:rowOff>
    </xdr:from>
    <xdr:to>
      <xdr:col>9</xdr:col>
      <xdr:colOff>342900</xdr:colOff>
      <xdr:row>5</xdr:row>
      <xdr:rowOff>85725</xdr:rowOff>
    </xdr:to>
    <xdr:pic>
      <xdr:nvPicPr>
        <xdr:cNvPr id="3" name="image05.jpg" descr="BrasaoRondonia.jpg"/>
        <xdr:cNvPicPr preferRelativeResize="0"/>
      </xdr:nvPicPr>
      <xdr:blipFill>
        <a:blip xmlns:r="http://schemas.openxmlformats.org/officeDocument/2006/relationships" r:embed="rId2" cstate="print"/>
        <a:stretch>
          <a:fillRect/>
        </a:stretch>
      </xdr:blipFill>
      <xdr:spPr>
        <a:xfrm>
          <a:off x="0" y="0"/>
          <a:ext cx="695325" cy="819150"/>
        </a:xfrm>
        <a:prstGeom prst="rect">
          <a:avLst/>
        </a:prstGeom>
        <a:noFill/>
      </xdr:spPr>
    </xdr:pic>
    <xdr:clientData fLocksWithSheet="0"/>
  </xdr:twoCellAnchor>
  <xdr:twoCellAnchor>
    <xdr:from>
      <xdr:col>5</xdr:col>
      <xdr:colOff>619125</xdr:colOff>
      <xdr:row>3</xdr:row>
      <xdr:rowOff>76200</xdr:rowOff>
    </xdr:from>
    <xdr:to>
      <xdr:col>6</xdr:col>
      <xdr:colOff>361950</xdr:colOff>
      <xdr:row>4</xdr:row>
      <xdr:rowOff>142875</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31</xdr:row>
      <xdr:rowOff>0</xdr:rowOff>
    </xdr:from>
    <xdr:to>
      <xdr:col>5</xdr:col>
      <xdr:colOff>342900</xdr:colOff>
      <xdr:row>32</xdr:row>
      <xdr:rowOff>66675</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31</xdr:row>
      <xdr:rowOff>0</xdr:rowOff>
    </xdr:from>
    <xdr:to>
      <xdr:col>5</xdr:col>
      <xdr:colOff>342900</xdr:colOff>
      <xdr:row>32</xdr:row>
      <xdr:rowOff>66675</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31</xdr:row>
      <xdr:rowOff>0</xdr:rowOff>
    </xdr:from>
    <xdr:to>
      <xdr:col>5</xdr:col>
      <xdr:colOff>342900</xdr:colOff>
      <xdr:row>32</xdr:row>
      <xdr:rowOff>66675</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31</xdr:row>
      <xdr:rowOff>0</xdr:rowOff>
    </xdr:from>
    <xdr:to>
      <xdr:col>5</xdr:col>
      <xdr:colOff>190500</xdr:colOff>
      <xdr:row>32</xdr:row>
      <xdr:rowOff>66675</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31</xdr:row>
      <xdr:rowOff>0</xdr:rowOff>
    </xdr:from>
    <xdr:to>
      <xdr:col>5</xdr:col>
      <xdr:colOff>190500</xdr:colOff>
      <xdr:row>32</xdr:row>
      <xdr:rowOff>66675</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90</xdr:row>
      <xdr:rowOff>76200</xdr:rowOff>
    </xdr:from>
    <xdr:to>
      <xdr:col>5</xdr:col>
      <xdr:colOff>190500</xdr:colOff>
      <xdr:row>91</xdr:row>
      <xdr:rowOff>152400</xdr:rowOff>
    </xdr:to>
    <xdr:sp macro="" textlink="">
      <xdr:nvSpPr>
        <xdr:cNvPr id="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133</xdr:row>
      <xdr:rowOff>76200</xdr:rowOff>
    </xdr:from>
    <xdr:to>
      <xdr:col>5</xdr:col>
      <xdr:colOff>190500</xdr:colOff>
      <xdr:row>134</xdr:row>
      <xdr:rowOff>142875</xdr:rowOff>
    </xdr:to>
    <xdr:sp macro="" textlink="">
      <xdr:nvSpPr>
        <xdr:cNvPr id="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184</xdr:row>
      <xdr:rowOff>76200</xdr:rowOff>
    </xdr:from>
    <xdr:to>
      <xdr:col>5</xdr:col>
      <xdr:colOff>190500</xdr:colOff>
      <xdr:row>185</xdr:row>
      <xdr:rowOff>142875</xdr:rowOff>
    </xdr:to>
    <xdr:sp macro="" textlink="">
      <xdr:nvSpPr>
        <xdr:cNvPr id="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235</xdr:row>
      <xdr:rowOff>76200</xdr:rowOff>
    </xdr:from>
    <xdr:to>
      <xdr:col>5</xdr:col>
      <xdr:colOff>190500</xdr:colOff>
      <xdr:row>236</xdr:row>
      <xdr:rowOff>152400</xdr:rowOff>
    </xdr:to>
    <xdr:sp macro="" textlink="">
      <xdr:nvSpPr>
        <xdr:cNvPr id="1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300</xdr:row>
      <xdr:rowOff>76200</xdr:rowOff>
    </xdr:from>
    <xdr:to>
      <xdr:col>5</xdr:col>
      <xdr:colOff>190500</xdr:colOff>
      <xdr:row>301</xdr:row>
      <xdr:rowOff>142875</xdr:rowOff>
    </xdr:to>
    <xdr:sp macro="" textlink="">
      <xdr:nvSpPr>
        <xdr:cNvPr id="1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361</xdr:row>
      <xdr:rowOff>76200</xdr:rowOff>
    </xdr:from>
    <xdr:to>
      <xdr:col>5</xdr:col>
      <xdr:colOff>190500</xdr:colOff>
      <xdr:row>362</xdr:row>
      <xdr:rowOff>142875</xdr:rowOff>
    </xdr:to>
    <xdr:sp macro="" textlink="">
      <xdr:nvSpPr>
        <xdr:cNvPr id="1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434</xdr:row>
      <xdr:rowOff>76200</xdr:rowOff>
    </xdr:from>
    <xdr:to>
      <xdr:col>5</xdr:col>
      <xdr:colOff>190500</xdr:colOff>
      <xdr:row>435</xdr:row>
      <xdr:rowOff>152400</xdr:rowOff>
    </xdr:to>
    <xdr:sp macro="" textlink="">
      <xdr:nvSpPr>
        <xdr:cNvPr id="1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xdr:row>
      <xdr:rowOff>0</xdr:rowOff>
    </xdr:from>
    <xdr:to>
      <xdr:col>7</xdr:col>
      <xdr:colOff>371475</xdr:colOff>
      <xdr:row>3</xdr:row>
      <xdr:rowOff>66675</xdr:rowOff>
    </xdr:to>
    <xdr:sp macro="" textlink="">
      <xdr:nvSpPr>
        <xdr:cNvPr id="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0</xdr:rowOff>
    </xdr:from>
    <xdr:to>
      <xdr:col>5</xdr:col>
      <xdr:colOff>342900</xdr:colOff>
      <xdr:row>61</xdr:row>
      <xdr:rowOff>76200</xdr:rowOff>
    </xdr:to>
    <xdr:sp macro="" textlink="">
      <xdr:nvSpPr>
        <xdr:cNvPr id="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0</xdr:rowOff>
    </xdr:from>
    <xdr:to>
      <xdr:col>5</xdr:col>
      <xdr:colOff>342900</xdr:colOff>
      <xdr:row>61</xdr:row>
      <xdr:rowOff>76200</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0</xdr:rowOff>
    </xdr:from>
    <xdr:to>
      <xdr:col>5</xdr:col>
      <xdr:colOff>342900</xdr:colOff>
      <xdr:row>61</xdr:row>
      <xdr:rowOff>76200</xdr:rowOff>
    </xdr:to>
    <xdr:sp macro="" textlink="">
      <xdr:nvSpPr>
        <xdr:cNvPr id="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60</xdr:row>
      <xdr:rowOff>0</xdr:rowOff>
    </xdr:from>
    <xdr:to>
      <xdr:col>5</xdr:col>
      <xdr:colOff>190500</xdr:colOff>
      <xdr:row>61</xdr:row>
      <xdr:rowOff>76200</xdr:rowOff>
    </xdr:to>
    <xdr:sp macro="" textlink="">
      <xdr:nvSpPr>
        <xdr:cNvPr id="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60</xdr:row>
      <xdr:rowOff>0</xdr:rowOff>
    </xdr:from>
    <xdr:to>
      <xdr:col>5</xdr:col>
      <xdr:colOff>190500</xdr:colOff>
      <xdr:row>61</xdr:row>
      <xdr:rowOff>76200</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89</xdr:row>
      <xdr:rowOff>0</xdr:rowOff>
    </xdr:from>
    <xdr:to>
      <xdr:col>5</xdr:col>
      <xdr:colOff>342900</xdr:colOff>
      <xdr:row>90</xdr:row>
      <xdr:rowOff>76200</xdr:rowOff>
    </xdr:to>
    <xdr:sp macro="" textlink="">
      <xdr:nvSpPr>
        <xdr:cNvPr id="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89</xdr:row>
      <xdr:rowOff>0</xdr:rowOff>
    </xdr:from>
    <xdr:to>
      <xdr:col>5</xdr:col>
      <xdr:colOff>342900</xdr:colOff>
      <xdr:row>90</xdr:row>
      <xdr:rowOff>76200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89</xdr:row>
      <xdr:rowOff>0</xdr:rowOff>
    </xdr:from>
    <xdr:to>
      <xdr:col>5</xdr:col>
      <xdr:colOff>342900</xdr:colOff>
      <xdr:row>90</xdr:row>
      <xdr:rowOff>76200</xdr:rowOff>
    </xdr:to>
    <xdr:sp macro="" textlink="">
      <xdr:nvSpPr>
        <xdr:cNvPr id="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89</xdr:row>
      <xdr:rowOff>0</xdr:rowOff>
    </xdr:from>
    <xdr:to>
      <xdr:col>5</xdr:col>
      <xdr:colOff>190500</xdr:colOff>
      <xdr:row>90</xdr:row>
      <xdr:rowOff>76200</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89</xdr:row>
      <xdr:rowOff>0</xdr:rowOff>
    </xdr:from>
    <xdr:to>
      <xdr:col>5</xdr:col>
      <xdr:colOff>190500</xdr:colOff>
      <xdr:row>90</xdr:row>
      <xdr:rowOff>76200</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118</xdr:row>
      <xdr:rowOff>0</xdr:rowOff>
    </xdr:from>
    <xdr:to>
      <xdr:col>5</xdr:col>
      <xdr:colOff>342900</xdr:colOff>
      <xdr:row>119</xdr:row>
      <xdr:rowOff>76200</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118</xdr:row>
      <xdr:rowOff>0</xdr:rowOff>
    </xdr:from>
    <xdr:to>
      <xdr:col>5</xdr:col>
      <xdr:colOff>342900</xdr:colOff>
      <xdr:row>119</xdr:row>
      <xdr:rowOff>76200</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118</xdr:row>
      <xdr:rowOff>0</xdr:rowOff>
    </xdr:from>
    <xdr:to>
      <xdr:col>5</xdr:col>
      <xdr:colOff>342900</xdr:colOff>
      <xdr:row>119</xdr:row>
      <xdr:rowOff>76200</xdr:rowOff>
    </xdr:to>
    <xdr:sp macro="" textlink="">
      <xdr:nvSpPr>
        <xdr:cNvPr id="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118</xdr:row>
      <xdr:rowOff>0</xdr:rowOff>
    </xdr:from>
    <xdr:to>
      <xdr:col>5</xdr:col>
      <xdr:colOff>190500</xdr:colOff>
      <xdr:row>119</xdr:row>
      <xdr:rowOff>76200</xdr:rowOff>
    </xdr:to>
    <xdr:sp macro="" textlink="">
      <xdr:nvSpPr>
        <xdr:cNvPr id="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118</xdr:row>
      <xdr:rowOff>0</xdr:rowOff>
    </xdr:from>
    <xdr:to>
      <xdr:col>5</xdr:col>
      <xdr:colOff>190500</xdr:colOff>
      <xdr:row>119</xdr:row>
      <xdr:rowOff>76200</xdr:rowOff>
    </xdr:to>
    <xdr:sp macro="" textlink="">
      <xdr:nvSpPr>
        <xdr:cNvPr id="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147</xdr:row>
      <xdr:rowOff>0</xdr:rowOff>
    </xdr:from>
    <xdr:to>
      <xdr:col>5</xdr:col>
      <xdr:colOff>342900</xdr:colOff>
      <xdr:row>148</xdr:row>
      <xdr:rowOff>76200</xdr:rowOff>
    </xdr:to>
    <xdr:sp macro="" textlink="">
      <xdr:nvSpPr>
        <xdr:cNvPr id="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147</xdr:row>
      <xdr:rowOff>0</xdr:rowOff>
    </xdr:from>
    <xdr:to>
      <xdr:col>5</xdr:col>
      <xdr:colOff>342900</xdr:colOff>
      <xdr:row>148</xdr:row>
      <xdr:rowOff>76200</xdr:rowOff>
    </xdr:to>
    <xdr:sp macro="" textlink="">
      <xdr:nvSpPr>
        <xdr:cNvPr id="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147</xdr:row>
      <xdr:rowOff>0</xdr:rowOff>
    </xdr:from>
    <xdr:to>
      <xdr:col>5</xdr:col>
      <xdr:colOff>342900</xdr:colOff>
      <xdr:row>148</xdr:row>
      <xdr:rowOff>76200</xdr:rowOff>
    </xdr:to>
    <xdr:sp macro="" textlink="">
      <xdr:nvSpPr>
        <xdr:cNvPr id="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147</xdr:row>
      <xdr:rowOff>0</xdr:rowOff>
    </xdr:from>
    <xdr:to>
      <xdr:col>5</xdr:col>
      <xdr:colOff>190500</xdr:colOff>
      <xdr:row>148</xdr:row>
      <xdr:rowOff>76200</xdr:rowOff>
    </xdr:to>
    <xdr:sp macro="" textlink="">
      <xdr:nvSpPr>
        <xdr:cNvPr id="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147</xdr:row>
      <xdr:rowOff>0</xdr:rowOff>
    </xdr:from>
    <xdr:to>
      <xdr:col>5</xdr:col>
      <xdr:colOff>190500</xdr:colOff>
      <xdr:row>148</xdr:row>
      <xdr:rowOff>76200</xdr:rowOff>
    </xdr:to>
    <xdr:sp macro="" textlink="">
      <xdr:nvSpPr>
        <xdr:cNvPr id="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342900</xdr:colOff>
      <xdr:row>177</xdr:row>
      <xdr:rowOff>76200</xdr:rowOff>
    </xdr:to>
    <xdr:sp macro="" textlink="">
      <xdr:nvSpPr>
        <xdr:cNvPr id="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342900</xdr:colOff>
      <xdr:row>177</xdr:row>
      <xdr:rowOff>76200</xdr:rowOff>
    </xdr:to>
    <xdr:sp macro="" textlink="">
      <xdr:nvSpPr>
        <xdr:cNvPr id="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342900</xdr:colOff>
      <xdr:row>177</xdr:row>
      <xdr:rowOff>76200</xdr:rowOff>
    </xdr:to>
    <xdr:sp macro="" textlink="">
      <xdr:nvSpPr>
        <xdr:cNvPr id="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176</xdr:row>
      <xdr:rowOff>0</xdr:rowOff>
    </xdr:from>
    <xdr:to>
      <xdr:col>5</xdr:col>
      <xdr:colOff>190500</xdr:colOff>
      <xdr:row>177</xdr:row>
      <xdr:rowOff>76200</xdr:rowOff>
    </xdr:to>
    <xdr:sp macro="" textlink="">
      <xdr:nvSpPr>
        <xdr:cNvPr id="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176</xdr:row>
      <xdr:rowOff>0</xdr:rowOff>
    </xdr:from>
    <xdr:to>
      <xdr:col>5</xdr:col>
      <xdr:colOff>190500</xdr:colOff>
      <xdr:row>177</xdr:row>
      <xdr:rowOff>76200</xdr:rowOff>
    </xdr:to>
    <xdr:sp macro="" textlink="">
      <xdr:nvSpPr>
        <xdr:cNvPr id="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205</xdr:row>
      <xdr:rowOff>0</xdr:rowOff>
    </xdr:from>
    <xdr:to>
      <xdr:col>5</xdr:col>
      <xdr:colOff>342900</xdr:colOff>
      <xdr:row>206</xdr:row>
      <xdr:rowOff>76200</xdr:rowOff>
    </xdr:to>
    <xdr:sp macro="" textlink="">
      <xdr:nvSpPr>
        <xdr:cNvPr id="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205</xdr:row>
      <xdr:rowOff>0</xdr:rowOff>
    </xdr:from>
    <xdr:to>
      <xdr:col>5</xdr:col>
      <xdr:colOff>342900</xdr:colOff>
      <xdr:row>206</xdr:row>
      <xdr:rowOff>76200</xdr:rowOff>
    </xdr:to>
    <xdr:sp macro="" textlink="">
      <xdr:nvSpPr>
        <xdr:cNvPr id="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205</xdr:row>
      <xdr:rowOff>0</xdr:rowOff>
    </xdr:from>
    <xdr:to>
      <xdr:col>5</xdr:col>
      <xdr:colOff>342900</xdr:colOff>
      <xdr:row>206</xdr:row>
      <xdr:rowOff>76200</xdr:rowOff>
    </xdr:to>
    <xdr:sp macro="" textlink="">
      <xdr:nvSpPr>
        <xdr:cNvPr id="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205</xdr:row>
      <xdr:rowOff>0</xdr:rowOff>
    </xdr:from>
    <xdr:to>
      <xdr:col>5</xdr:col>
      <xdr:colOff>190500</xdr:colOff>
      <xdr:row>206</xdr:row>
      <xdr:rowOff>76200</xdr:rowOff>
    </xdr:to>
    <xdr:sp macro="" textlink="">
      <xdr:nvSpPr>
        <xdr:cNvPr id="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205</xdr:row>
      <xdr:rowOff>0</xdr:rowOff>
    </xdr:from>
    <xdr:to>
      <xdr:col>5</xdr:col>
      <xdr:colOff>190500</xdr:colOff>
      <xdr:row>206</xdr:row>
      <xdr:rowOff>76200</xdr:rowOff>
    </xdr:to>
    <xdr:sp macro="" textlink="">
      <xdr:nvSpPr>
        <xdr:cNvPr id="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234</xdr:row>
      <xdr:rowOff>0</xdr:rowOff>
    </xdr:from>
    <xdr:to>
      <xdr:col>5</xdr:col>
      <xdr:colOff>342900</xdr:colOff>
      <xdr:row>235</xdr:row>
      <xdr:rowOff>76200</xdr:rowOff>
    </xdr:to>
    <xdr:sp macro="" textlink="">
      <xdr:nvSpPr>
        <xdr:cNvPr id="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234</xdr:row>
      <xdr:rowOff>0</xdr:rowOff>
    </xdr:from>
    <xdr:to>
      <xdr:col>5</xdr:col>
      <xdr:colOff>342900</xdr:colOff>
      <xdr:row>235</xdr:row>
      <xdr:rowOff>76200</xdr:rowOff>
    </xdr:to>
    <xdr:sp macro="" textlink="">
      <xdr:nvSpPr>
        <xdr:cNvPr id="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234</xdr:row>
      <xdr:rowOff>0</xdr:rowOff>
    </xdr:from>
    <xdr:to>
      <xdr:col>5</xdr:col>
      <xdr:colOff>342900</xdr:colOff>
      <xdr:row>235</xdr:row>
      <xdr:rowOff>76200</xdr:rowOff>
    </xdr:to>
    <xdr:sp macro="" textlink="">
      <xdr:nvSpPr>
        <xdr:cNvPr id="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234</xdr:row>
      <xdr:rowOff>0</xdr:rowOff>
    </xdr:from>
    <xdr:to>
      <xdr:col>5</xdr:col>
      <xdr:colOff>190500</xdr:colOff>
      <xdr:row>235</xdr:row>
      <xdr:rowOff>76200</xdr:rowOff>
    </xdr:to>
    <xdr:sp macro="" textlink="">
      <xdr:nvSpPr>
        <xdr:cNvPr id="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234</xdr:row>
      <xdr:rowOff>0</xdr:rowOff>
    </xdr:from>
    <xdr:to>
      <xdr:col>5</xdr:col>
      <xdr:colOff>190500</xdr:colOff>
      <xdr:row>235</xdr:row>
      <xdr:rowOff>76200</xdr:rowOff>
    </xdr:to>
    <xdr:sp macro="" textlink="">
      <xdr:nvSpPr>
        <xdr:cNvPr id="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264</xdr:row>
      <xdr:rowOff>76200</xdr:rowOff>
    </xdr:to>
    <xdr:sp macro="" textlink="">
      <xdr:nvSpPr>
        <xdr:cNvPr id="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264</xdr:row>
      <xdr:rowOff>76200</xdr:rowOff>
    </xdr:to>
    <xdr:sp macro="" textlink="">
      <xdr:nvSpPr>
        <xdr:cNvPr id="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263</xdr:row>
      <xdr:rowOff>0</xdr:rowOff>
    </xdr:from>
    <xdr:to>
      <xdr:col>5</xdr:col>
      <xdr:colOff>342900</xdr:colOff>
      <xdr:row>264</xdr:row>
      <xdr:rowOff>76200</xdr:rowOff>
    </xdr:to>
    <xdr:sp macro="" textlink="">
      <xdr:nvSpPr>
        <xdr:cNvPr id="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263</xdr:row>
      <xdr:rowOff>0</xdr:rowOff>
    </xdr:from>
    <xdr:to>
      <xdr:col>5</xdr:col>
      <xdr:colOff>190500</xdr:colOff>
      <xdr:row>264</xdr:row>
      <xdr:rowOff>76200</xdr:rowOff>
    </xdr:to>
    <xdr:sp macro="" textlink="">
      <xdr:nvSpPr>
        <xdr:cNvPr id="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263</xdr:row>
      <xdr:rowOff>0</xdr:rowOff>
    </xdr:from>
    <xdr:to>
      <xdr:col>5</xdr:col>
      <xdr:colOff>190500</xdr:colOff>
      <xdr:row>264</xdr:row>
      <xdr:rowOff>76200</xdr:rowOff>
    </xdr:to>
    <xdr:sp macro="" textlink="">
      <xdr:nvSpPr>
        <xdr:cNvPr id="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292</xdr:row>
      <xdr:rowOff>0</xdr:rowOff>
    </xdr:from>
    <xdr:to>
      <xdr:col>5</xdr:col>
      <xdr:colOff>342900</xdr:colOff>
      <xdr:row>293</xdr:row>
      <xdr:rowOff>76200</xdr:rowOff>
    </xdr:to>
    <xdr:sp macro="" textlink="">
      <xdr:nvSpPr>
        <xdr:cNvPr id="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292</xdr:row>
      <xdr:rowOff>0</xdr:rowOff>
    </xdr:from>
    <xdr:to>
      <xdr:col>5</xdr:col>
      <xdr:colOff>342900</xdr:colOff>
      <xdr:row>293</xdr:row>
      <xdr:rowOff>76200</xdr:rowOff>
    </xdr:to>
    <xdr:sp macro="" textlink="">
      <xdr:nvSpPr>
        <xdr:cNvPr id="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292</xdr:row>
      <xdr:rowOff>0</xdr:rowOff>
    </xdr:from>
    <xdr:to>
      <xdr:col>5</xdr:col>
      <xdr:colOff>342900</xdr:colOff>
      <xdr:row>293</xdr:row>
      <xdr:rowOff>76200</xdr:rowOff>
    </xdr:to>
    <xdr:sp macro="" textlink="">
      <xdr:nvSpPr>
        <xdr:cNvPr id="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292</xdr:row>
      <xdr:rowOff>0</xdr:rowOff>
    </xdr:from>
    <xdr:to>
      <xdr:col>5</xdr:col>
      <xdr:colOff>190500</xdr:colOff>
      <xdr:row>293</xdr:row>
      <xdr:rowOff>76200</xdr:rowOff>
    </xdr:to>
    <xdr:sp macro="" textlink="">
      <xdr:nvSpPr>
        <xdr:cNvPr id="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292</xdr:row>
      <xdr:rowOff>0</xdr:rowOff>
    </xdr:from>
    <xdr:to>
      <xdr:col>5</xdr:col>
      <xdr:colOff>190500</xdr:colOff>
      <xdr:row>293</xdr:row>
      <xdr:rowOff>76200</xdr:rowOff>
    </xdr:to>
    <xdr:sp macro="" textlink="">
      <xdr:nvSpPr>
        <xdr:cNvPr id="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321</xdr:row>
      <xdr:rowOff>0</xdr:rowOff>
    </xdr:from>
    <xdr:to>
      <xdr:col>5</xdr:col>
      <xdr:colOff>342900</xdr:colOff>
      <xdr:row>322</xdr:row>
      <xdr:rowOff>76200</xdr:rowOff>
    </xdr:to>
    <xdr:sp macro="" textlink="">
      <xdr:nvSpPr>
        <xdr:cNvPr id="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321</xdr:row>
      <xdr:rowOff>0</xdr:rowOff>
    </xdr:from>
    <xdr:to>
      <xdr:col>5</xdr:col>
      <xdr:colOff>342900</xdr:colOff>
      <xdr:row>322</xdr:row>
      <xdr:rowOff>76200</xdr:rowOff>
    </xdr:to>
    <xdr:sp macro="" textlink="">
      <xdr:nvSpPr>
        <xdr:cNvPr id="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321</xdr:row>
      <xdr:rowOff>0</xdr:rowOff>
    </xdr:from>
    <xdr:to>
      <xdr:col>5</xdr:col>
      <xdr:colOff>342900</xdr:colOff>
      <xdr:row>322</xdr:row>
      <xdr:rowOff>76200</xdr:rowOff>
    </xdr:to>
    <xdr:sp macro="" textlink="">
      <xdr:nvSpPr>
        <xdr:cNvPr id="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321</xdr:row>
      <xdr:rowOff>0</xdr:rowOff>
    </xdr:from>
    <xdr:to>
      <xdr:col>5</xdr:col>
      <xdr:colOff>190500</xdr:colOff>
      <xdr:row>322</xdr:row>
      <xdr:rowOff>76200</xdr:rowOff>
    </xdr:to>
    <xdr:sp macro="" textlink="">
      <xdr:nvSpPr>
        <xdr:cNvPr id="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321</xdr:row>
      <xdr:rowOff>0</xdr:rowOff>
    </xdr:from>
    <xdr:to>
      <xdr:col>5</xdr:col>
      <xdr:colOff>190500</xdr:colOff>
      <xdr:row>322</xdr:row>
      <xdr:rowOff>76200</xdr:rowOff>
    </xdr:to>
    <xdr:sp macro="" textlink="">
      <xdr:nvSpPr>
        <xdr:cNvPr id="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350</xdr:row>
      <xdr:rowOff>0</xdr:rowOff>
    </xdr:from>
    <xdr:to>
      <xdr:col>5</xdr:col>
      <xdr:colOff>342900</xdr:colOff>
      <xdr:row>351</xdr:row>
      <xdr:rowOff>76200</xdr:rowOff>
    </xdr:to>
    <xdr:sp macro="" textlink="">
      <xdr:nvSpPr>
        <xdr:cNvPr id="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350</xdr:row>
      <xdr:rowOff>0</xdr:rowOff>
    </xdr:from>
    <xdr:to>
      <xdr:col>5</xdr:col>
      <xdr:colOff>342900</xdr:colOff>
      <xdr:row>351</xdr:row>
      <xdr:rowOff>76200</xdr:rowOff>
    </xdr:to>
    <xdr:sp macro="" textlink="">
      <xdr:nvSpPr>
        <xdr:cNvPr id="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350</xdr:row>
      <xdr:rowOff>0</xdr:rowOff>
    </xdr:from>
    <xdr:to>
      <xdr:col>5</xdr:col>
      <xdr:colOff>342900</xdr:colOff>
      <xdr:row>351</xdr:row>
      <xdr:rowOff>76200</xdr:rowOff>
    </xdr:to>
    <xdr:sp macro="" textlink="">
      <xdr:nvSpPr>
        <xdr:cNvPr id="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350</xdr:row>
      <xdr:rowOff>0</xdr:rowOff>
    </xdr:from>
    <xdr:to>
      <xdr:col>5</xdr:col>
      <xdr:colOff>190500</xdr:colOff>
      <xdr:row>351</xdr:row>
      <xdr:rowOff>76200</xdr:rowOff>
    </xdr:to>
    <xdr:sp macro="" textlink="">
      <xdr:nvSpPr>
        <xdr:cNvPr id="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350</xdr:row>
      <xdr:rowOff>0</xdr:rowOff>
    </xdr:from>
    <xdr:to>
      <xdr:col>5</xdr:col>
      <xdr:colOff>190500</xdr:colOff>
      <xdr:row>351</xdr:row>
      <xdr:rowOff>76200</xdr:rowOff>
    </xdr:to>
    <xdr:sp macro="" textlink="">
      <xdr:nvSpPr>
        <xdr:cNvPr id="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379</xdr:row>
      <xdr:rowOff>0</xdr:rowOff>
    </xdr:from>
    <xdr:to>
      <xdr:col>5</xdr:col>
      <xdr:colOff>342900</xdr:colOff>
      <xdr:row>380</xdr:row>
      <xdr:rowOff>76200</xdr:rowOff>
    </xdr:to>
    <xdr:sp macro="" textlink="">
      <xdr:nvSpPr>
        <xdr:cNvPr id="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379</xdr:row>
      <xdr:rowOff>0</xdr:rowOff>
    </xdr:from>
    <xdr:to>
      <xdr:col>5</xdr:col>
      <xdr:colOff>342900</xdr:colOff>
      <xdr:row>380</xdr:row>
      <xdr:rowOff>76200</xdr:rowOff>
    </xdr:to>
    <xdr:sp macro="" textlink="">
      <xdr:nvSpPr>
        <xdr:cNvPr id="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379</xdr:row>
      <xdr:rowOff>0</xdr:rowOff>
    </xdr:from>
    <xdr:to>
      <xdr:col>5</xdr:col>
      <xdr:colOff>342900</xdr:colOff>
      <xdr:row>380</xdr:row>
      <xdr:rowOff>76200</xdr:rowOff>
    </xdr:to>
    <xdr:sp macro="" textlink="">
      <xdr:nvSpPr>
        <xdr:cNvPr id="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379</xdr:row>
      <xdr:rowOff>0</xdr:rowOff>
    </xdr:from>
    <xdr:to>
      <xdr:col>5</xdr:col>
      <xdr:colOff>190500</xdr:colOff>
      <xdr:row>380</xdr:row>
      <xdr:rowOff>76200</xdr:rowOff>
    </xdr:to>
    <xdr:sp macro="" textlink="">
      <xdr:nvSpPr>
        <xdr:cNvPr id="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379</xdr:row>
      <xdr:rowOff>0</xdr:rowOff>
    </xdr:from>
    <xdr:to>
      <xdr:col>5</xdr:col>
      <xdr:colOff>190500</xdr:colOff>
      <xdr:row>380</xdr:row>
      <xdr:rowOff>76200</xdr:rowOff>
    </xdr:to>
    <xdr:sp macro="" textlink="">
      <xdr:nvSpPr>
        <xdr:cNvPr id="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408</xdr:row>
      <xdr:rowOff>0</xdr:rowOff>
    </xdr:from>
    <xdr:to>
      <xdr:col>5</xdr:col>
      <xdr:colOff>342900</xdr:colOff>
      <xdr:row>409</xdr:row>
      <xdr:rowOff>76200</xdr:rowOff>
    </xdr:to>
    <xdr:sp macro="" textlink="">
      <xdr:nvSpPr>
        <xdr:cNvPr id="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408</xdr:row>
      <xdr:rowOff>0</xdr:rowOff>
    </xdr:from>
    <xdr:to>
      <xdr:col>5</xdr:col>
      <xdr:colOff>342900</xdr:colOff>
      <xdr:row>409</xdr:row>
      <xdr:rowOff>76200</xdr:rowOff>
    </xdr:to>
    <xdr:sp macro="" textlink="">
      <xdr:nvSpPr>
        <xdr:cNvPr id="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408</xdr:row>
      <xdr:rowOff>0</xdr:rowOff>
    </xdr:from>
    <xdr:to>
      <xdr:col>5</xdr:col>
      <xdr:colOff>342900</xdr:colOff>
      <xdr:row>409</xdr:row>
      <xdr:rowOff>76200</xdr:rowOff>
    </xdr:to>
    <xdr:sp macro="" textlink="">
      <xdr:nvSpPr>
        <xdr:cNvPr id="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408</xdr:row>
      <xdr:rowOff>0</xdr:rowOff>
    </xdr:from>
    <xdr:to>
      <xdr:col>5</xdr:col>
      <xdr:colOff>190500</xdr:colOff>
      <xdr:row>409</xdr:row>
      <xdr:rowOff>76200</xdr:rowOff>
    </xdr:to>
    <xdr:sp macro="" textlink="">
      <xdr:nvSpPr>
        <xdr:cNvPr id="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408</xdr:row>
      <xdr:rowOff>0</xdr:rowOff>
    </xdr:from>
    <xdr:to>
      <xdr:col>5</xdr:col>
      <xdr:colOff>190500</xdr:colOff>
      <xdr:row>409</xdr:row>
      <xdr:rowOff>76200</xdr:rowOff>
    </xdr:to>
    <xdr:sp macro="" textlink="">
      <xdr:nvSpPr>
        <xdr:cNvPr id="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437</xdr:row>
      <xdr:rowOff>0</xdr:rowOff>
    </xdr:from>
    <xdr:to>
      <xdr:col>5</xdr:col>
      <xdr:colOff>342900</xdr:colOff>
      <xdr:row>438</xdr:row>
      <xdr:rowOff>76200</xdr:rowOff>
    </xdr:to>
    <xdr:sp macro="" textlink="">
      <xdr:nvSpPr>
        <xdr:cNvPr id="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437</xdr:row>
      <xdr:rowOff>0</xdr:rowOff>
    </xdr:from>
    <xdr:to>
      <xdr:col>5</xdr:col>
      <xdr:colOff>342900</xdr:colOff>
      <xdr:row>438</xdr:row>
      <xdr:rowOff>76200</xdr:rowOff>
    </xdr:to>
    <xdr:sp macro="" textlink="">
      <xdr:nvSpPr>
        <xdr:cNvPr id="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437</xdr:row>
      <xdr:rowOff>0</xdr:rowOff>
    </xdr:from>
    <xdr:to>
      <xdr:col>5</xdr:col>
      <xdr:colOff>342900</xdr:colOff>
      <xdr:row>438</xdr:row>
      <xdr:rowOff>76200</xdr:rowOff>
    </xdr:to>
    <xdr:sp macro="" textlink="">
      <xdr:nvSpPr>
        <xdr:cNvPr id="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437</xdr:row>
      <xdr:rowOff>0</xdr:rowOff>
    </xdr:from>
    <xdr:to>
      <xdr:col>5</xdr:col>
      <xdr:colOff>190500</xdr:colOff>
      <xdr:row>438</xdr:row>
      <xdr:rowOff>76200</xdr:rowOff>
    </xdr:to>
    <xdr:sp macro="" textlink="">
      <xdr:nvSpPr>
        <xdr:cNvPr id="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437</xdr:row>
      <xdr:rowOff>0</xdr:rowOff>
    </xdr:from>
    <xdr:to>
      <xdr:col>5</xdr:col>
      <xdr:colOff>190500</xdr:colOff>
      <xdr:row>438</xdr:row>
      <xdr:rowOff>76200</xdr:rowOff>
    </xdr:to>
    <xdr:sp macro="" textlink="">
      <xdr:nvSpPr>
        <xdr:cNvPr id="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466</xdr:row>
      <xdr:rowOff>0</xdr:rowOff>
    </xdr:from>
    <xdr:to>
      <xdr:col>5</xdr:col>
      <xdr:colOff>342900</xdr:colOff>
      <xdr:row>467</xdr:row>
      <xdr:rowOff>76200</xdr:rowOff>
    </xdr:to>
    <xdr:sp macro="" textlink="">
      <xdr:nvSpPr>
        <xdr:cNvPr id="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466</xdr:row>
      <xdr:rowOff>0</xdr:rowOff>
    </xdr:from>
    <xdr:to>
      <xdr:col>5</xdr:col>
      <xdr:colOff>342900</xdr:colOff>
      <xdr:row>467</xdr:row>
      <xdr:rowOff>76200</xdr:rowOff>
    </xdr:to>
    <xdr:sp macro="" textlink="">
      <xdr:nvSpPr>
        <xdr:cNvPr id="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466</xdr:row>
      <xdr:rowOff>0</xdr:rowOff>
    </xdr:from>
    <xdr:to>
      <xdr:col>5</xdr:col>
      <xdr:colOff>342900</xdr:colOff>
      <xdr:row>467</xdr:row>
      <xdr:rowOff>76200</xdr:rowOff>
    </xdr:to>
    <xdr:sp macro="" textlink="">
      <xdr:nvSpPr>
        <xdr:cNvPr id="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466</xdr:row>
      <xdr:rowOff>0</xdr:rowOff>
    </xdr:from>
    <xdr:to>
      <xdr:col>5</xdr:col>
      <xdr:colOff>190500</xdr:colOff>
      <xdr:row>467</xdr:row>
      <xdr:rowOff>76200</xdr:rowOff>
    </xdr:to>
    <xdr:sp macro="" textlink="">
      <xdr:nvSpPr>
        <xdr:cNvPr id="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466</xdr:row>
      <xdr:rowOff>0</xdr:rowOff>
    </xdr:from>
    <xdr:to>
      <xdr:col>5</xdr:col>
      <xdr:colOff>190500</xdr:colOff>
      <xdr:row>467</xdr:row>
      <xdr:rowOff>76200</xdr:rowOff>
    </xdr:to>
    <xdr:sp macro="" textlink="">
      <xdr:nvSpPr>
        <xdr:cNvPr id="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495</xdr:row>
      <xdr:rowOff>0</xdr:rowOff>
    </xdr:from>
    <xdr:to>
      <xdr:col>5</xdr:col>
      <xdr:colOff>342900</xdr:colOff>
      <xdr:row>496</xdr:row>
      <xdr:rowOff>76200</xdr:rowOff>
    </xdr:to>
    <xdr:sp macro="" textlink="">
      <xdr:nvSpPr>
        <xdr:cNvPr id="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495</xdr:row>
      <xdr:rowOff>0</xdr:rowOff>
    </xdr:from>
    <xdr:to>
      <xdr:col>5</xdr:col>
      <xdr:colOff>342900</xdr:colOff>
      <xdr:row>496</xdr:row>
      <xdr:rowOff>76200</xdr:rowOff>
    </xdr:to>
    <xdr:sp macro="" textlink="">
      <xdr:nvSpPr>
        <xdr:cNvPr id="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495</xdr:row>
      <xdr:rowOff>0</xdr:rowOff>
    </xdr:from>
    <xdr:to>
      <xdr:col>5</xdr:col>
      <xdr:colOff>342900</xdr:colOff>
      <xdr:row>496</xdr:row>
      <xdr:rowOff>76200</xdr:rowOff>
    </xdr:to>
    <xdr:sp macro="" textlink="">
      <xdr:nvSpPr>
        <xdr:cNvPr id="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495</xdr:row>
      <xdr:rowOff>0</xdr:rowOff>
    </xdr:from>
    <xdr:to>
      <xdr:col>5</xdr:col>
      <xdr:colOff>190500</xdr:colOff>
      <xdr:row>496</xdr:row>
      <xdr:rowOff>76200</xdr:rowOff>
    </xdr:to>
    <xdr:sp macro="" textlink="">
      <xdr:nvSpPr>
        <xdr:cNvPr id="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495</xdr:row>
      <xdr:rowOff>0</xdr:rowOff>
    </xdr:from>
    <xdr:to>
      <xdr:col>5</xdr:col>
      <xdr:colOff>190500</xdr:colOff>
      <xdr:row>496</xdr:row>
      <xdr:rowOff>76200</xdr:rowOff>
    </xdr:to>
    <xdr:sp macro="" textlink="">
      <xdr:nvSpPr>
        <xdr:cNvPr id="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524</xdr:row>
      <xdr:rowOff>0</xdr:rowOff>
    </xdr:from>
    <xdr:to>
      <xdr:col>5</xdr:col>
      <xdr:colOff>342900</xdr:colOff>
      <xdr:row>525</xdr:row>
      <xdr:rowOff>76200</xdr:rowOff>
    </xdr:to>
    <xdr:sp macro="" textlink="">
      <xdr:nvSpPr>
        <xdr:cNvPr id="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524</xdr:row>
      <xdr:rowOff>0</xdr:rowOff>
    </xdr:from>
    <xdr:to>
      <xdr:col>5</xdr:col>
      <xdr:colOff>342900</xdr:colOff>
      <xdr:row>525</xdr:row>
      <xdr:rowOff>76200</xdr:rowOff>
    </xdr:to>
    <xdr:sp macro="" textlink="">
      <xdr:nvSpPr>
        <xdr:cNvPr id="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524</xdr:row>
      <xdr:rowOff>0</xdr:rowOff>
    </xdr:from>
    <xdr:to>
      <xdr:col>5</xdr:col>
      <xdr:colOff>342900</xdr:colOff>
      <xdr:row>525</xdr:row>
      <xdr:rowOff>76200</xdr:rowOff>
    </xdr:to>
    <xdr:sp macro="" textlink="">
      <xdr:nvSpPr>
        <xdr:cNvPr id="1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524</xdr:row>
      <xdr:rowOff>0</xdr:rowOff>
    </xdr:from>
    <xdr:to>
      <xdr:col>5</xdr:col>
      <xdr:colOff>190500</xdr:colOff>
      <xdr:row>525</xdr:row>
      <xdr:rowOff>76200</xdr:rowOff>
    </xdr:to>
    <xdr:sp macro="" textlink="">
      <xdr:nvSpPr>
        <xdr:cNvPr id="1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524</xdr:row>
      <xdr:rowOff>0</xdr:rowOff>
    </xdr:from>
    <xdr:to>
      <xdr:col>5</xdr:col>
      <xdr:colOff>190500</xdr:colOff>
      <xdr:row>525</xdr:row>
      <xdr:rowOff>76200</xdr:rowOff>
    </xdr:to>
    <xdr:sp macro="" textlink="">
      <xdr:nvSpPr>
        <xdr:cNvPr id="1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553</xdr:row>
      <xdr:rowOff>0</xdr:rowOff>
    </xdr:from>
    <xdr:to>
      <xdr:col>5</xdr:col>
      <xdr:colOff>342900</xdr:colOff>
      <xdr:row>554</xdr:row>
      <xdr:rowOff>76200</xdr:rowOff>
    </xdr:to>
    <xdr:sp macro="" textlink="">
      <xdr:nvSpPr>
        <xdr:cNvPr id="1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553</xdr:row>
      <xdr:rowOff>0</xdr:rowOff>
    </xdr:from>
    <xdr:to>
      <xdr:col>5</xdr:col>
      <xdr:colOff>342900</xdr:colOff>
      <xdr:row>554</xdr:row>
      <xdr:rowOff>76200</xdr:rowOff>
    </xdr:to>
    <xdr:sp macro="" textlink="">
      <xdr:nvSpPr>
        <xdr:cNvPr id="1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553</xdr:row>
      <xdr:rowOff>0</xdr:rowOff>
    </xdr:from>
    <xdr:to>
      <xdr:col>5</xdr:col>
      <xdr:colOff>342900</xdr:colOff>
      <xdr:row>554</xdr:row>
      <xdr:rowOff>76200</xdr:rowOff>
    </xdr:to>
    <xdr:sp macro="" textlink="">
      <xdr:nvSpPr>
        <xdr:cNvPr id="1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553</xdr:row>
      <xdr:rowOff>0</xdr:rowOff>
    </xdr:from>
    <xdr:to>
      <xdr:col>5</xdr:col>
      <xdr:colOff>190500</xdr:colOff>
      <xdr:row>554</xdr:row>
      <xdr:rowOff>76200</xdr:rowOff>
    </xdr:to>
    <xdr:sp macro="" textlink="">
      <xdr:nvSpPr>
        <xdr:cNvPr id="1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553</xdr:row>
      <xdr:rowOff>0</xdr:rowOff>
    </xdr:from>
    <xdr:to>
      <xdr:col>5</xdr:col>
      <xdr:colOff>190500</xdr:colOff>
      <xdr:row>554</xdr:row>
      <xdr:rowOff>76200</xdr:rowOff>
    </xdr:to>
    <xdr:sp macro="" textlink="">
      <xdr:nvSpPr>
        <xdr:cNvPr id="1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582</xdr:row>
      <xdr:rowOff>0</xdr:rowOff>
    </xdr:from>
    <xdr:to>
      <xdr:col>5</xdr:col>
      <xdr:colOff>342900</xdr:colOff>
      <xdr:row>583</xdr:row>
      <xdr:rowOff>76200</xdr:rowOff>
    </xdr:to>
    <xdr:sp macro="" textlink="">
      <xdr:nvSpPr>
        <xdr:cNvPr id="1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582</xdr:row>
      <xdr:rowOff>0</xdr:rowOff>
    </xdr:from>
    <xdr:to>
      <xdr:col>5</xdr:col>
      <xdr:colOff>342900</xdr:colOff>
      <xdr:row>583</xdr:row>
      <xdr:rowOff>76200</xdr:rowOff>
    </xdr:to>
    <xdr:sp macro="" textlink="">
      <xdr:nvSpPr>
        <xdr:cNvPr id="1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582</xdr:row>
      <xdr:rowOff>0</xdr:rowOff>
    </xdr:from>
    <xdr:to>
      <xdr:col>5</xdr:col>
      <xdr:colOff>342900</xdr:colOff>
      <xdr:row>583</xdr:row>
      <xdr:rowOff>76200</xdr:rowOff>
    </xdr:to>
    <xdr:sp macro="" textlink="">
      <xdr:nvSpPr>
        <xdr:cNvPr id="1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582</xdr:row>
      <xdr:rowOff>0</xdr:rowOff>
    </xdr:from>
    <xdr:to>
      <xdr:col>5</xdr:col>
      <xdr:colOff>190500</xdr:colOff>
      <xdr:row>583</xdr:row>
      <xdr:rowOff>76200</xdr:rowOff>
    </xdr:to>
    <xdr:sp macro="" textlink="">
      <xdr:nvSpPr>
        <xdr:cNvPr id="1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582</xdr:row>
      <xdr:rowOff>0</xdr:rowOff>
    </xdr:from>
    <xdr:to>
      <xdr:col>5</xdr:col>
      <xdr:colOff>190500</xdr:colOff>
      <xdr:row>583</xdr:row>
      <xdr:rowOff>76200</xdr:rowOff>
    </xdr:to>
    <xdr:sp macro="" textlink="">
      <xdr:nvSpPr>
        <xdr:cNvPr id="1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611</xdr:row>
      <xdr:rowOff>0</xdr:rowOff>
    </xdr:from>
    <xdr:to>
      <xdr:col>5</xdr:col>
      <xdr:colOff>342900</xdr:colOff>
      <xdr:row>612</xdr:row>
      <xdr:rowOff>76200</xdr:rowOff>
    </xdr:to>
    <xdr:sp macro="" textlink="">
      <xdr:nvSpPr>
        <xdr:cNvPr id="1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611</xdr:row>
      <xdr:rowOff>0</xdr:rowOff>
    </xdr:from>
    <xdr:to>
      <xdr:col>5</xdr:col>
      <xdr:colOff>342900</xdr:colOff>
      <xdr:row>612</xdr:row>
      <xdr:rowOff>76200</xdr:rowOff>
    </xdr:to>
    <xdr:sp macro="" textlink="">
      <xdr:nvSpPr>
        <xdr:cNvPr id="1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611</xdr:row>
      <xdr:rowOff>0</xdr:rowOff>
    </xdr:from>
    <xdr:to>
      <xdr:col>5</xdr:col>
      <xdr:colOff>342900</xdr:colOff>
      <xdr:row>612</xdr:row>
      <xdr:rowOff>76200</xdr:rowOff>
    </xdr:to>
    <xdr:sp macro="" textlink="">
      <xdr:nvSpPr>
        <xdr:cNvPr id="1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611</xdr:row>
      <xdr:rowOff>0</xdr:rowOff>
    </xdr:from>
    <xdr:to>
      <xdr:col>5</xdr:col>
      <xdr:colOff>190500</xdr:colOff>
      <xdr:row>612</xdr:row>
      <xdr:rowOff>76200</xdr:rowOff>
    </xdr:to>
    <xdr:sp macro="" textlink="">
      <xdr:nvSpPr>
        <xdr:cNvPr id="1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611</xdr:row>
      <xdr:rowOff>0</xdr:rowOff>
    </xdr:from>
    <xdr:to>
      <xdr:col>5</xdr:col>
      <xdr:colOff>190500</xdr:colOff>
      <xdr:row>612</xdr:row>
      <xdr:rowOff>76200</xdr:rowOff>
    </xdr:to>
    <xdr:sp macro="" textlink="">
      <xdr:nvSpPr>
        <xdr:cNvPr id="1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640</xdr:row>
      <xdr:rowOff>0</xdr:rowOff>
    </xdr:from>
    <xdr:to>
      <xdr:col>5</xdr:col>
      <xdr:colOff>342900</xdr:colOff>
      <xdr:row>641</xdr:row>
      <xdr:rowOff>76200</xdr:rowOff>
    </xdr:to>
    <xdr:sp macro="" textlink="">
      <xdr:nvSpPr>
        <xdr:cNvPr id="1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640</xdr:row>
      <xdr:rowOff>0</xdr:rowOff>
    </xdr:from>
    <xdr:to>
      <xdr:col>5</xdr:col>
      <xdr:colOff>342900</xdr:colOff>
      <xdr:row>641</xdr:row>
      <xdr:rowOff>76200</xdr:rowOff>
    </xdr:to>
    <xdr:sp macro="" textlink="">
      <xdr:nvSpPr>
        <xdr:cNvPr id="1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640</xdr:row>
      <xdr:rowOff>0</xdr:rowOff>
    </xdr:from>
    <xdr:to>
      <xdr:col>5</xdr:col>
      <xdr:colOff>342900</xdr:colOff>
      <xdr:row>641</xdr:row>
      <xdr:rowOff>76200</xdr:rowOff>
    </xdr:to>
    <xdr:sp macro="" textlink="">
      <xdr:nvSpPr>
        <xdr:cNvPr id="1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640</xdr:row>
      <xdr:rowOff>0</xdr:rowOff>
    </xdr:from>
    <xdr:to>
      <xdr:col>5</xdr:col>
      <xdr:colOff>190500</xdr:colOff>
      <xdr:row>641</xdr:row>
      <xdr:rowOff>76200</xdr:rowOff>
    </xdr:to>
    <xdr:sp macro="" textlink="">
      <xdr:nvSpPr>
        <xdr:cNvPr id="1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640</xdr:row>
      <xdr:rowOff>0</xdr:rowOff>
    </xdr:from>
    <xdr:to>
      <xdr:col>5</xdr:col>
      <xdr:colOff>190500</xdr:colOff>
      <xdr:row>641</xdr:row>
      <xdr:rowOff>76200</xdr:rowOff>
    </xdr:to>
    <xdr:sp macro="" textlink="">
      <xdr:nvSpPr>
        <xdr:cNvPr id="1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669</xdr:row>
      <xdr:rowOff>0</xdr:rowOff>
    </xdr:from>
    <xdr:to>
      <xdr:col>5</xdr:col>
      <xdr:colOff>342900</xdr:colOff>
      <xdr:row>670</xdr:row>
      <xdr:rowOff>76200</xdr:rowOff>
    </xdr:to>
    <xdr:sp macro="" textlink="">
      <xdr:nvSpPr>
        <xdr:cNvPr id="1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669</xdr:row>
      <xdr:rowOff>0</xdr:rowOff>
    </xdr:from>
    <xdr:to>
      <xdr:col>5</xdr:col>
      <xdr:colOff>342900</xdr:colOff>
      <xdr:row>670</xdr:row>
      <xdr:rowOff>76200</xdr:rowOff>
    </xdr:to>
    <xdr:sp macro="" textlink="">
      <xdr:nvSpPr>
        <xdr:cNvPr id="1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669</xdr:row>
      <xdr:rowOff>0</xdr:rowOff>
    </xdr:from>
    <xdr:to>
      <xdr:col>5</xdr:col>
      <xdr:colOff>342900</xdr:colOff>
      <xdr:row>670</xdr:row>
      <xdr:rowOff>76200</xdr:rowOff>
    </xdr:to>
    <xdr:sp macro="" textlink="">
      <xdr:nvSpPr>
        <xdr:cNvPr id="1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669</xdr:row>
      <xdr:rowOff>0</xdr:rowOff>
    </xdr:from>
    <xdr:to>
      <xdr:col>5</xdr:col>
      <xdr:colOff>190500</xdr:colOff>
      <xdr:row>670</xdr:row>
      <xdr:rowOff>76200</xdr:rowOff>
    </xdr:to>
    <xdr:sp macro="" textlink="">
      <xdr:nvSpPr>
        <xdr:cNvPr id="1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669</xdr:row>
      <xdr:rowOff>0</xdr:rowOff>
    </xdr:from>
    <xdr:to>
      <xdr:col>5</xdr:col>
      <xdr:colOff>190500</xdr:colOff>
      <xdr:row>670</xdr:row>
      <xdr:rowOff>76200</xdr:rowOff>
    </xdr:to>
    <xdr:sp macro="" textlink="">
      <xdr:nvSpPr>
        <xdr:cNvPr id="1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698</xdr:row>
      <xdr:rowOff>0</xdr:rowOff>
    </xdr:from>
    <xdr:to>
      <xdr:col>5</xdr:col>
      <xdr:colOff>342900</xdr:colOff>
      <xdr:row>699</xdr:row>
      <xdr:rowOff>76200</xdr:rowOff>
    </xdr:to>
    <xdr:sp macro="" textlink="">
      <xdr:nvSpPr>
        <xdr:cNvPr id="1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698</xdr:row>
      <xdr:rowOff>0</xdr:rowOff>
    </xdr:from>
    <xdr:to>
      <xdr:col>5</xdr:col>
      <xdr:colOff>342900</xdr:colOff>
      <xdr:row>699</xdr:row>
      <xdr:rowOff>76200</xdr:rowOff>
    </xdr:to>
    <xdr:sp macro="" textlink="">
      <xdr:nvSpPr>
        <xdr:cNvPr id="1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698</xdr:row>
      <xdr:rowOff>0</xdr:rowOff>
    </xdr:from>
    <xdr:to>
      <xdr:col>5</xdr:col>
      <xdr:colOff>342900</xdr:colOff>
      <xdr:row>699</xdr:row>
      <xdr:rowOff>76200</xdr:rowOff>
    </xdr:to>
    <xdr:sp macro="" textlink="">
      <xdr:nvSpPr>
        <xdr:cNvPr id="1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698</xdr:row>
      <xdr:rowOff>0</xdr:rowOff>
    </xdr:from>
    <xdr:to>
      <xdr:col>5</xdr:col>
      <xdr:colOff>190500</xdr:colOff>
      <xdr:row>699</xdr:row>
      <xdr:rowOff>76200</xdr:rowOff>
    </xdr:to>
    <xdr:sp macro="" textlink="">
      <xdr:nvSpPr>
        <xdr:cNvPr id="1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698</xdr:row>
      <xdr:rowOff>0</xdr:rowOff>
    </xdr:from>
    <xdr:to>
      <xdr:col>5</xdr:col>
      <xdr:colOff>190500</xdr:colOff>
      <xdr:row>699</xdr:row>
      <xdr:rowOff>76200</xdr:rowOff>
    </xdr:to>
    <xdr:sp macro="" textlink="">
      <xdr:nvSpPr>
        <xdr:cNvPr id="1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727</xdr:row>
      <xdr:rowOff>0</xdr:rowOff>
    </xdr:from>
    <xdr:to>
      <xdr:col>5</xdr:col>
      <xdr:colOff>342900</xdr:colOff>
      <xdr:row>728</xdr:row>
      <xdr:rowOff>76200</xdr:rowOff>
    </xdr:to>
    <xdr:sp macro="" textlink="">
      <xdr:nvSpPr>
        <xdr:cNvPr id="1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727</xdr:row>
      <xdr:rowOff>0</xdr:rowOff>
    </xdr:from>
    <xdr:to>
      <xdr:col>5</xdr:col>
      <xdr:colOff>342900</xdr:colOff>
      <xdr:row>728</xdr:row>
      <xdr:rowOff>76200</xdr:rowOff>
    </xdr:to>
    <xdr:sp macro="" textlink="">
      <xdr:nvSpPr>
        <xdr:cNvPr id="1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727</xdr:row>
      <xdr:rowOff>0</xdr:rowOff>
    </xdr:from>
    <xdr:to>
      <xdr:col>5</xdr:col>
      <xdr:colOff>342900</xdr:colOff>
      <xdr:row>728</xdr:row>
      <xdr:rowOff>76200</xdr:rowOff>
    </xdr:to>
    <xdr:sp macro="" textlink="">
      <xdr:nvSpPr>
        <xdr:cNvPr id="1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727</xdr:row>
      <xdr:rowOff>0</xdr:rowOff>
    </xdr:from>
    <xdr:to>
      <xdr:col>5</xdr:col>
      <xdr:colOff>190500</xdr:colOff>
      <xdr:row>728</xdr:row>
      <xdr:rowOff>76200</xdr:rowOff>
    </xdr:to>
    <xdr:sp macro="" textlink="">
      <xdr:nvSpPr>
        <xdr:cNvPr id="1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727</xdr:row>
      <xdr:rowOff>0</xdr:rowOff>
    </xdr:from>
    <xdr:to>
      <xdr:col>5</xdr:col>
      <xdr:colOff>190500</xdr:colOff>
      <xdr:row>728</xdr:row>
      <xdr:rowOff>76200</xdr:rowOff>
    </xdr:to>
    <xdr:sp macro="" textlink="">
      <xdr:nvSpPr>
        <xdr:cNvPr id="1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756</xdr:row>
      <xdr:rowOff>0</xdr:rowOff>
    </xdr:from>
    <xdr:to>
      <xdr:col>5</xdr:col>
      <xdr:colOff>342900</xdr:colOff>
      <xdr:row>757</xdr:row>
      <xdr:rowOff>76200</xdr:rowOff>
    </xdr:to>
    <xdr:sp macro="" textlink="">
      <xdr:nvSpPr>
        <xdr:cNvPr id="1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756</xdr:row>
      <xdr:rowOff>0</xdr:rowOff>
    </xdr:from>
    <xdr:to>
      <xdr:col>5</xdr:col>
      <xdr:colOff>342900</xdr:colOff>
      <xdr:row>757</xdr:row>
      <xdr:rowOff>76200</xdr:rowOff>
    </xdr:to>
    <xdr:sp macro="" textlink="">
      <xdr:nvSpPr>
        <xdr:cNvPr id="1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756</xdr:row>
      <xdr:rowOff>0</xdr:rowOff>
    </xdr:from>
    <xdr:to>
      <xdr:col>5</xdr:col>
      <xdr:colOff>342900</xdr:colOff>
      <xdr:row>757</xdr:row>
      <xdr:rowOff>76200</xdr:rowOff>
    </xdr:to>
    <xdr:sp macro="" textlink="">
      <xdr:nvSpPr>
        <xdr:cNvPr id="1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756</xdr:row>
      <xdr:rowOff>0</xdr:rowOff>
    </xdr:from>
    <xdr:to>
      <xdr:col>5</xdr:col>
      <xdr:colOff>190500</xdr:colOff>
      <xdr:row>757</xdr:row>
      <xdr:rowOff>76200</xdr:rowOff>
    </xdr:to>
    <xdr:sp macro="" textlink="">
      <xdr:nvSpPr>
        <xdr:cNvPr id="1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756</xdr:row>
      <xdr:rowOff>0</xdr:rowOff>
    </xdr:from>
    <xdr:to>
      <xdr:col>5</xdr:col>
      <xdr:colOff>190500</xdr:colOff>
      <xdr:row>757</xdr:row>
      <xdr:rowOff>76200</xdr:rowOff>
    </xdr:to>
    <xdr:sp macro="" textlink="">
      <xdr:nvSpPr>
        <xdr:cNvPr id="1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785</xdr:row>
      <xdr:rowOff>0</xdr:rowOff>
    </xdr:from>
    <xdr:to>
      <xdr:col>5</xdr:col>
      <xdr:colOff>342900</xdr:colOff>
      <xdr:row>786</xdr:row>
      <xdr:rowOff>76200</xdr:rowOff>
    </xdr:to>
    <xdr:sp macro="" textlink="">
      <xdr:nvSpPr>
        <xdr:cNvPr id="1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785</xdr:row>
      <xdr:rowOff>0</xdr:rowOff>
    </xdr:from>
    <xdr:to>
      <xdr:col>5</xdr:col>
      <xdr:colOff>342900</xdr:colOff>
      <xdr:row>786</xdr:row>
      <xdr:rowOff>76200</xdr:rowOff>
    </xdr:to>
    <xdr:sp macro="" textlink="">
      <xdr:nvSpPr>
        <xdr:cNvPr id="1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785</xdr:row>
      <xdr:rowOff>0</xdr:rowOff>
    </xdr:from>
    <xdr:to>
      <xdr:col>5</xdr:col>
      <xdr:colOff>342900</xdr:colOff>
      <xdr:row>786</xdr:row>
      <xdr:rowOff>76200</xdr:rowOff>
    </xdr:to>
    <xdr:sp macro="" textlink="">
      <xdr:nvSpPr>
        <xdr:cNvPr id="1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785</xdr:row>
      <xdr:rowOff>0</xdr:rowOff>
    </xdr:from>
    <xdr:to>
      <xdr:col>5</xdr:col>
      <xdr:colOff>190500</xdr:colOff>
      <xdr:row>786</xdr:row>
      <xdr:rowOff>76200</xdr:rowOff>
    </xdr:to>
    <xdr:sp macro="" textlink="">
      <xdr:nvSpPr>
        <xdr:cNvPr id="1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785</xdr:row>
      <xdr:rowOff>0</xdr:rowOff>
    </xdr:from>
    <xdr:to>
      <xdr:col>5</xdr:col>
      <xdr:colOff>190500</xdr:colOff>
      <xdr:row>786</xdr:row>
      <xdr:rowOff>76200</xdr:rowOff>
    </xdr:to>
    <xdr:sp macro="" textlink="">
      <xdr:nvSpPr>
        <xdr:cNvPr id="1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814</xdr:row>
      <xdr:rowOff>0</xdr:rowOff>
    </xdr:from>
    <xdr:to>
      <xdr:col>5</xdr:col>
      <xdr:colOff>342900</xdr:colOff>
      <xdr:row>815</xdr:row>
      <xdr:rowOff>76200</xdr:rowOff>
    </xdr:to>
    <xdr:sp macro="" textlink="">
      <xdr:nvSpPr>
        <xdr:cNvPr id="1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814</xdr:row>
      <xdr:rowOff>0</xdr:rowOff>
    </xdr:from>
    <xdr:to>
      <xdr:col>5</xdr:col>
      <xdr:colOff>342900</xdr:colOff>
      <xdr:row>815</xdr:row>
      <xdr:rowOff>76200</xdr:rowOff>
    </xdr:to>
    <xdr:sp macro="" textlink="">
      <xdr:nvSpPr>
        <xdr:cNvPr id="1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814</xdr:row>
      <xdr:rowOff>0</xdr:rowOff>
    </xdr:from>
    <xdr:to>
      <xdr:col>5</xdr:col>
      <xdr:colOff>342900</xdr:colOff>
      <xdr:row>815</xdr:row>
      <xdr:rowOff>76200</xdr:rowOff>
    </xdr:to>
    <xdr:sp macro="" textlink="">
      <xdr:nvSpPr>
        <xdr:cNvPr id="1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814</xdr:row>
      <xdr:rowOff>0</xdr:rowOff>
    </xdr:from>
    <xdr:to>
      <xdr:col>5</xdr:col>
      <xdr:colOff>190500</xdr:colOff>
      <xdr:row>815</xdr:row>
      <xdr:rowOff>76200</xdr:rowOff>
    </xdr:to>
    <xdr:sp macro="" textlink="">
      <xdr:nvSpPr>
        <xdr:cNvPr id="1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814</xdr:row>
      <xdr:rowOff>0</xdr:rowOff>
    </xdr:from>
    <xdr:to>
      <xdr:col>5</xdr:col>
      <xdr:colOff>190500</xdr:colOff>
      <xdr:row>815</xdr:row>
      <xdr:rowOff>76200</xdr:rowOff>
    </xdr:to>
    <xdr:sp macro="" textlink="">
      <xdr:nvSpPr>
        <xdr:cNvPr id="1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843</xdr:row>
      <xdr:rowOff>0</xdr:rowOff>
    </xdr:from>
    <xdr:to>
      <xdr:col>5</xdr:col>
      <xdr:colOff>342900</xdr:colOff>
      <xdr:row>844</xdr:row>
      <xdr:rowOff>76200</xdr:rowOff>
    </xdr:to>
    <xdr:sp macro="" textlink="">
      <xdr:nvSpPr>
        <xdr:cNvPr id="1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843</xdr:row>
      <xdr:rowOff>0</xdr:rowOff>
    </xdr:from>
    <xdr:to>
      <xdr:col>5</xdr:col>
      <xdr:colOff>342900</xdr:colOff>
      <xdr:row>844</xdr:row>
      <xdr:rowOff>76200</xdr:rowOff>
    </xdr:to>
    <xdr:sp macro="" textlink="">
      <xdr:nvSpPr>
        <xdr:cNvPr id="1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843</xdr:row>
      <xdr:rowOff>0</xdr:rowOff>
    </xdr:from>
    <xdr:to>
      <xdr:col>5</xdr:col>
      <xdr:colOff>342900</xdr:colOff>
      <xdr:row>844</xdr:row>
      <xdr:rowOff>76200</xdr:rowOff>
    </xdr:to>
    <xdr:sp macro="" textlink="">
      <xdr:nvSpPr>
        <xdr:cNvPr id="1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843</xdr:row>
      <xdr:rowOff>0</xdr:rowOff>
    </xdr:from>
    <xdr:to>
      <xdr:col>5</xdr:col>
      <xdr:colOff>190500</xdr:colOff>
      <xdr:row>844</xdr:row>
      <xdr:rowOff>76200</xdr:rowOff>
    </xdr:to>
    <xdr:sp macro="" textlink="">
      <xdr:nvSpPr>
        <xdr:cNvPr id="1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843</xdr:row>
      <xdr:rowOff>0</xdr:rowOff>
    </xdr:from>
    <xdr:to>
      <xdr:col>5</xdr:col>
      <xdr:colOff>190500</xdr:colOff>
      <xdr:row>844</xdr:row>
      <xdr:rowOff>76200</xdr:rowOff>
    </xdr:to>
    <xdr:sp macro="" textlink="">
      <xdr:nvSpPr>
        <xdr:cNvPr id="1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872</xdr:row>
      <xdr:rowOff>0</xdr:rowOff>
    </xdr:from>
    <xdr:to>
      <xdr:col>5</xdr:col>
      <xdr:colOff>342900</xdr:colOff>
      <xdr:row>873</xdr:row>
      <xdr:rowOff>76200</xdr:rowOff>
    </xdr:to>
    <xdr:sp macro="" textlink="">
      <xdr:nvSpPr>
        <xdr:cNvPr id="1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872</xdr:row>
      <xdr:rowOff>0</xdr:rowOff>
    </xdr:from>
    <xdr:to>
      <xdr:col>5</xdr:col>
      <xdr:colOff>342900</xdr:colOff>
      <xdr:row>873</xdr:row>
      <xdr:rowOff>76200</xdr:rowOff>
    </xdr:to>
    <xdr:sp macro="" textlink="">
      <xdr:nvSpPr>
        <xdr:cNvPr id="1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872</xdr:row>
      <xdr:rowOff>0</xdr:rowOff>
    </xdr:from>
    <xdr:to>
      <xdr:col>5</xdr:col>
      <xdr:colOff>342900</xdr:colOff>
      <xdr:row>873</xdr:row>
      <xdr:rowOff>76200</xdr:rowOff>
    </xdr:to>
    <xdr:sp macro="" textlink="">
      <xdr:nvSpPr>
        <xdr:cNvPr id="1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872</xdr:row>
      <xdr:rowOff>0</xdr:rowOff>
    </xdr:from>
    <xdr:to>
      <xdr:col>5</xdr:col>
      <xdr:colOff>190500</xdr:colOff>
      <xdr:row>873</xdr:row>
      <xdr:rowOff>76200</xdr:rowOff>
    </xdr:to>
    <xdr:sp macro="" textlink="">
      <xdr:nvSpPr>
        <xdr:cNvPr id="1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872</xdr:row>
      <xdr:rowOff>0</xdr:rowOff>
    </xdr:from>
    <xdr:to>
      <xdr:col>5</xdr:col>
      <xdr:colOff>190500</xdr:colOff>
      <xdr:row>873</xdr:row>
      <xdr:rowOff>76200</xdr:rowOff>
    </xdr:to>
    <xdr:sp macro="" textlink="">
      <xdr:nvSpPr>
        <xdr:cNvPr id="1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901</xdr:row>
      <xdr:rowOff>0</xdr:rowOff>
    </xdr:from>
    <xdr:to>
      <xdr:col>5</xdr:col>
      <xdr:colOff>342900</xdr:colOff>
      <xdr:row>902</xdr:row>
      <xdr:rowOff>76200</xdr:rowOff>
    </xdr:to>
    <xdr:sp macro="" textlink="">
      <xdr:nvSpPr>
        <xdr:cNvPr id="1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901</xdr:row>
      <xdr:rowOff>0</xdr:rowOff>
    </xdr:from>
    <xdr:to>
      <xdr:col>5</xdr:col>
      <xdr:colOff>342900</xdr:colOff>
      <xdr:row>902</xdr:row>
      <xdr:rowOff>76200</xdr:rowOff>
    </xdr:to>
    <xdr:sp macro="" textlink="">
      <xdr:nvSpPr>
        <xdr:cNvPr id="1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901</xdr:row>
      <xdr:rowOff>0</xdr:rowOff>
    </xdr:from>
    <xdr:to>
      <xdr:col>5</xdr:col>
      <xdr:colOff>342900</xdr:colOff>
      <xdr:row>902</xdr:row>
      <xdr:rowOff>76200</xdr:rowOff>
    </xdr:to>
    <xdr:sp macro="" textlink="">
      <xdr:nvSpPr>
        <xdr:cNvPr id="1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901</xdr:row>
      <xdr:rowOff>0</xdr:rowOff>
    </xdr:from>
    <xdr:to>
      <xdr:col>5</xdr:col>
      <xdr:colOff>190500</xdr:colOff>
      <xdr:row>902</xdr:row>
      <xdr:rowOff>76200</xdr:rowOff>
    </xdr:to>
    <xdr:sp macro="" textlink="">
      <xdr:nvSpPr>
        <xdr:cNvPr id="1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901</xdr:row>
      <xdr:rowOff>0</xdr:rowOff>
    </xdr:from>
    <xdr:to>
      <xdr:col>5</xdr:col>
      <xdr:colOff>190500</xdr:colOff>
      <xdr:row>902</xdr:row>
      <xdr:rowOff>76200</xdr:rowOff>
    </xdr:to>
    <xdr:sp macro="" textlink="">
      <xdr:nvSpPr>
        <xdr:cNvPr id="1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930</xdr:row>
      <xdr:rowOff>0</xdr:rowOff>
    </xdr:from>
    <xdr:to>
      <xdr:col>5</xdr:col>
      <xdr:colOff>342900</xdr:colOff>
      <xdr:row>931</xdr:row>
      <xdr:rowOff>76200</xdr:rowOff>
    </xdr:to>
    <xdr:sp macro="" textlink="">
      <xdr:nvSpPr>
        <xdr:cNvPr id="1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930</xdr:row>
      <xdr:rowOff>0</xdr:rowOff>
    </xdr:from>
    <xdr:to>
      <xdr:col>5</xdr:col>
      <xdr:colOff>342900</xdr:colOff>
      <xdr:row>931</xdr:row>
      <xdr:rowOff>76200</xdr:rowOff>
    </xdr:to>
    <xdr:sp macro="" textlink="">
      <xdr:nvSpPr>
        <xdr:cNvPr id="1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930</xdr:row>
      <xdr:rowOff>0</xdr:rowOff>
    </xdr:from>
    <xdr:to>
      <xdr:col>5</xdr:col>
      <xdr:colOff>342900</xdr:colOff>
      <xdr:row>931</xdr:row>
      <xdr:rowOff>76200</xdr:rowOff>
    </xdr:to>
    <xdr:sp macro="" textlink="">
      <xdr:nvSpPr>
        <xdr:cNvPr id="1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930</xdr:row>
      <xdr:rowOff>0</xdr:rowOff>
    </xdr:from>
    <xdr:to>
      <xdr:col>5</xdr:col>
      <xdr:colOff>190500</xdr:colOff>
      <xdr:row>931</xdr:row>
      <xdr:rowOff>76200</xdr:rowOff>
    </xdr:to>
    <xdr:sp macro="" textlink="">
      <xdr:nvSpPr>
        <xdr:cNvPr id="1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930</xdr:row>
      <xdr:rowOff>0</xdr:rowOff>
    </xdr:from>
    <xdr:to>
      <xdr:col>5</xdr:col>
      <xdr:colOff>190500</xdr:colOff>
      <xdr:row>931</xdr:row>
      <xdr:rowOff>76200</xdr:rowOff>
    </xdr:to>
    <xdr:sp macro="" textlink="">
      <xdr:nvSpPr>
        <xdr:cNvPr id="1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959</xdr:row>
      <xdr:rowOff>0</xdr:rowOff>
    </xdr:from>
    <xdr:to>
      <xdr:col>5</xdr:col>
      <xdr:colOff>342900</xdr:colOff>
      <xdr:row>960</xdr:row>
      <xdr:rowOff>76200</xdr:rowOff>
    </xdr:to>
    <xdr:sp macro="" textlink="">
      <xdr:nvSpPr>
        <xdr:cNvPr id="1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959</xdr:row>
      <xdr:rowOff>0</xdr:rowOff>
    </xdr:from>
    <xdr:to>
      <xdr:col>5</xdr:col>
      <xdr:colOff>342900</xdr:colOff>
      <xdr:row>960</xdr:row>
      <xdr:rowOff>76200</xdr:rowOff>
    </xdr:to>
    <xdr:sp macro="" textlink="">
      <xdr:nvSpPr>
        <xdr:cNvPr id="1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959</xdr:row>
      <xdr:rowOff>0</xdr:rowOff>
    </xdr:from>
    <xdr:to>
      <xdr:col>5</xdr:col>
      <xdr:colOff>342900</xdr:colOff>
      <xdr:row>960</xdr:row>
      <xdr:rowOff>76200</xdr:rowOff>
    </xdr:to>
    <xdr:sp macro="" textlink="">
      <xdr:nvSpPr>
        <xdr:cNvPr id="1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959</xdr:row>
      <xdr:rowOff>0</xdr:rowOff>
    </xdr:from>
    <xdr:to>
      <xdr:col>5</xdr:col>
      <xdr:colOff>190500</xdr:colOff>
      <xdr:row>960</xdr:row>
      <xdr:rowOff>76200</xdr:rowOff>
    </xdr:to>
    <xdr:sp macro="" textlink="">
      <xdr:nvSpPr>
        <xdr:cNvPr id="1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959</xdr:row>
      <xdr:rowOff>0</xdr:rowOff>
    </xdr:from>
    <xdr:to>
      <xdr:col>5</xdr:col>
      <xdr:colOff>190500</xdr:colOff>
      <xdr:row>960</xdr:row>
      <xdr:rowOff>76200</xdr:rowOff>
    </xdr:to>
    <xdr:sp macro="" textlink="">
      <xdr:nvSpPr>
        <xdr:cNvPr id="1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988</xdr:row>
      <xdr:rowOff>0</xdr:rowOff>
    </xdr:from>
    <xdr:to>
      <xdr:col>5</xdr:col>
      <xdr:colOff>342900</xdr:colOff>
      <xdr:row>989</xdr:row>
      <xdr:rowOff>76200</xdr:rowOff>
    </xdr:to>
    <xdr:sp macro="" textlink="">
      <xdr:nvSpPr>
        <xdr:cNvPr id="1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988</xdr:row>
      <xdr:rowOff>0</xdr:rowOff>
    </xdr:from>
    <xdr:to>
      <xdr:col>5</xdr:col>
      <xdr:colOff>342900</xdr:colOff>
      <xdr:row>989</xdr:row>
      <xdr:rowOff>76200</xdr:rowOff>
    </xdr:to>
    <xdr:sp macro="" textlink="">
      <xdr:nvSpPr>
        <xdr:cNvPr id="1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988</xdr:row>
      <xdr:rowOff>0</xdr:rowOff>
    </xdr:from>
    <xdr:to>
      <xdr:col>5</xdr:col>
      <xdr:colOff>342900</xdr:colOff>
      <xdr:row>989</xdr:row>
      <xdr:rowOff>76200</xdr:rowOff>
    </xdr:to>
    <xdr:sp macro="" textlink="">
      <xdr:nvSpPr>
        <xdr:cNvPr id="1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988</xdr:row>
      <xdr:rowOff>0</xdr:rowOff>
    </xdr:from>
    <xdr:to>
      <xdr:col>5</xdr:col>
      <xdr:colOff>190500</xdr:colOff>
      <xdr:row>989</xdr:row>
      <xdr:rowOff>76200</xdr:rowOff>
    </xdr:to>
    <xdr:sp macro="" textlink="">
      <xdr:nvSpPr>
        <xdr:cNvPr id="1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988</xdr:row>
      <xdr:rowOff>0</xdr:rowOff>
    </xdr:from>
    <xdr:to>
      <xdr:col>5</xdr:col>
      <xdr:colOff>190500</xdr:colOff>
      <xdr:row>989</xdr:row>
      <xdr:rowOff>76200</xdr:rowOff>
    </xdr:to>
    <xdr:sp macro="" textlink="">
      <xdr:nvSpPr>
        <xdr:cNvPr id="1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1017</xdr:row>
      <xdr:rowOff>0</xdr:rowOff>
    </xdr:from>
    <xdr:to>
      <xdr:col>5</xdr:col>
      <xdr:colOff>342900</xdr:colOff>
      <xdr:row>1018</xdr:row>
      <xdr:rowOff>76200</xdr:rowOff>
    </xdr:to>
    <xdr:sp macro="" textlink="">
      <xdr:nvSpPr>
        <xdr:cNvPr id="1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1017</xdr:row>
      <xdr:rowOff>0</xdr:rowOff>
    </xdr:from>
    <xdr:to>
      <xdr:col>5</xdr:col>
      <xdr:colOff>342900</xdr:colOff>
      <xdr:row>1018</xdr:row>
      <xdr:rowOff>76200</xdr:rowOff>
    </xdr:to>
    <xdr:sp macro="" textlink="">
      <xdr:nvSpPr>
        <xdr:cNvPr id="1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1017</xdr:row>
      <xdr:rowOff>0</xdr:rowOff>
    </xdr:from>
    <xdr:to>
      <xdr:col>5</xdr:col>
      <xdr:colOff>342900</xdr:colOff>
      <xdr:row>1018</xdr:row>
      <xdr:rowOff>76200</xdr:rowOff>
    </xdr:to>
    <xdr:sp macro="" textlink="">
      <xdr:nvSpPr>
        <xdr:cNvPr id="1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1017</xdr:row>
      <xdr:rowOff>0</xdr:rowOff>
    </xdr:from>
    <xdr:to>
      <xdr:col>5</xdr:col>
      <xdr:colOff>190500</xdr:colOff>
      <xdr:row>1018</xdr:row>
      <xdr:rowOff>76200</xdr:rowOff>
    </xdr:to>
    <xdr:sp macro="" textlink="">
      <xdr:nvSpPr>
        <xdr:cNvPr id="1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1017</xdr:row>
      <xdr:rowOff>0</xdr:rowOff>
    </xdr:from>
    <xdr:to>
      <xdr:col>5</xdr:col>
      <xdr:colOff>190500</xdr:colOff>
      <xdr:row>1018</xdr:row>
      <xdr:rowOff>76200</xdr:rowOff>
    </xdr:to>
    <xdr:sp macro="" textlink="">
      <xdr:nvSpPr>
        <xdr:cNvPr id="1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1046</xdr:row>
      <xdr:rowOff>0</xdr:rowOff>
    </xdr:from>
    <xdr:to>
      <xdr:col>5</xdr:col>
      <xdr:colOff>342900</xdr:colOff>
      <xdr:row>1047</xdr:row>
      <xdr:rowOff>76200</xdr:rowOff>
    </xdr:to>
    <xdr:sp macro="" textlink="">
      <xdr:nvSpPr>
        <xdr:cNvPr id="1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1046</xdr:row>
      <xdr:rowOff>0</xdr:rowOff>
    </xdr:from>
    <xdr:to>
      <xdr:col>5</xdr:col>
      <xdr:colOff>342900</xdr:colOff>
      <xdr:row>1047</xdr:row>
      <xdr:rowOff>76200</xdr:rowOff>
    </xdr:to>
    <xdr:sp macro="" textlink="">
      <xdr:nvSpPr>
        <xdr:cNvPr id="1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1046</xdr:row>
      <xdr:rowOff>0</xdr:rowOff>
    </xdr:from>
    <xdr:to>
      <xdr:col>5</xdr:col>
      <xdr:colOff>342900</xdr:colOff>
      <xdr:row>1047</xdr:row>
      <xdr:rowOff>76200</xdr:rowOff>
    </xdr:to>
    <xdr:sp macro="" textlink="">
      <xdr:nvSpPr>
        <xdr:cNvPr id="1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1046</xdr:row>
      <xdr:rowOff>0</xdr:rowOff>
    </xdr:from>
    <xdr:to>
      <xdr:col>5</xdr:col>
      <xdr:colOff>190500</xdr:colOff>
      <xdr:row>1047</xdr:row>
      <xdr:rowOff>76200</xdr:rowOff>
    </xdr:to>
    <xdr:sp macro="" textlink="">
      <xdr:nvSpPr>
        <xdr:cNvPr id="1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1046</xdr:row>
      <xdr:rowOff>0</xdr:rowOff>
    </xdr:from>
    <xdr:to>
      <xdr:col>5</xdr:col>
      <xdr:colOff>190500</xdr:colOff>
      <xdr:row>1047</xdr:row>
      <xdr:rowOff>76200</xdr:rowOff>
    </xdr:to>
    <xdr:sp macro="" textlink="">
      <xdr:nvSpPr>
        <xdr:cNvPr id="1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1075</xdr:row>
      <xdr:rowOff>0</xdr:rowOff>
    </xdr:from>
    <xdr:to>
      <xdr:col>5</xdr:col>
      <xdr:colOff>342900</xdr:colOff>
      <xdr:row>1076</xdr:row>
      <xdr:rowOff>76200</xdr:rowOff>
    </xdr:to>
    <xdr:sp macro="" textlink="">
      <xdr:nvSpPr>
        <xdr:cNvPr id="1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1075</xdr:row>
      <xdr:rowOff>0</xdr:rowOff>
    </xdr:from>
    <xdr:to>
      <xdr:col>5</xdr:col>
      <xdr:colOff>342900</xdr:colOff>
      <xdr:row>1076</xdr:row>
      <xdr:rowOff>76200</xdr:rowOff>
    </xdr:to>
    <xdr:sp macro="" textlink="">
      <xdr:nvSpPr>
        <xdr:cNvPr id="1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1075</xdr:row>
      <xdr:rowOff>0</xdr:rowOff>
    </xdr:from>
    <xdr:to>
      <xdr:col>5</xdr:col>
      <xdr:colOff>342900</xdr:colOff>
      <xdr:row>1076</xdr:row>
      <xdr:rowOff>76200</xdr:rowOff>
    </xdr:to>
    <xdr:sp macro="" textlink="">
      <xdr:nvSpPr>
        <xdr:cNvPr id="1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1075</xdr:row>
      <xdr:rowOff>0</xdr:rowOff>
    </xdr:from>
    <xdr:to>
      <xdr:col>5</xdr:col>
      <xdr:colOff>190500</xdr:colOff>
      <xdr:row>1076</xdr:row>
      <xdr:rowOff>76200</xdr:rowOff>
    </xdr:to>
    <xdr:sp macro="" textlink="">
      <xdr:nvSpPr>
        <xdr:cNvPr id="1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1075</xdr:row>
      <xdr:rowOff>0</xdr:rowOff>
    </xdr:from>
    <xdr:to>
      <xdr:col>5</xdr:col>
      <xdr:colOff>190500</xdr:colOff>
      <xdr:row>1076</xdr:row>
      <xdr:rowOff>76200</xdr:rowOff>
    </xdr:to>
    <xdr:sp macro="" textlink="">
      <xdr:nvSpPr>
        <xdr:cNvPr id="1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1104</xdr:row>
      <xdr:rowOff>0</xdr:rowOff>
    </xdr:from>
    <xdr:to>
      <xdr:col>5</xdr:col>
      <xdr:colOff>342900</xdr:colOff>
      <xdr:row>1105</xdr:row>
      <xdr:rowOff>76200</xdr:rowOff>
    </xdr:to>
    <xdr:sp macro="" textlink="">
      <xdr:nvSpPr>
        <xdr:cNvPr id="1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1104</xdr:row>
      <xdr:rowOff>0</xdr:rowOff>
    </xdr:from>
    <xdr:to>
      <xdr:col>5</xdr:col>
      <xdr:colOff>342900</xdr:colOff>
      <xdr:row>1105</xdr:row>
      <xdr:rowOff>76200</xdr:rowOff>
    </xdr:to>
    <xdr:sp macro="" textlink="">
      <xdr:nvSpPr>
        <xdr:cNvPr id="1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1104</xdr:row>
      <xdr:rowOff>0</xdr:rowOff>
    </xdr:from>
    <xdr:to>
      <xdr:col>5</xdr:col>
      <xdr:colOff>342900</xdr:colOff>
      <xdr:row>1105</xdr:row>
      <xdr:rowOff>76200</xdr:rowOff>
    </xdr:to>
    <xdr:sp macro="" textlink="">
      <xdr:nvSpPr>
        <xdr:cNvPr id="2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1104</xdr:row>
      <xdr:rowOff>0</xdr:rowOff>
    </xdr:from>
    <xdr:to>
      <xdr:col>5</xdr:col>
      <xdr:colOff>190500</xdr:colOff>
      <xdr:row>1105</xdr:row>
      <xdr:rowOff>76200</xdr:rowOff>
    </xdr:to>
    <xdr:sp macro="" textlink="">
      <xdr:nvSpPr>
        <xdr:cNvPr id="2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1104</xdr:row>
      <xdr:rowOff>0</xdr:rowOff>
    </xdr:from>
    <xdr:to>
      <xdr:col>5</xdr:col>
      <xdr:colOff>190500</xdr:colOff>
      <xdr:row>1105</xdr:row>
      <xdr:rowOff>76200</xdr:rowOff>
    </xdr:to>
    <xdr:sp macro="" textlink="">
      <xdr:nvSpPr>
        <xdr:cNvPr id="2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1133</xdr:row>
      <xdr:rowOff>0</xdr:rowOff>
    </xdr:from>
    <xdr:to>
      <xdr:col>5</xdr:col>
      <xdr:colOff>342900</xdr:colOff>
      <xdr:row>1134</xdr:row>
      <xdr:rowOff>76200</xdr:rowOff>
    </xdr:to>
    <xdr:sp macro="" textlink="">
      <xdr:nvSpPr>
        <xdr:cNvPr id="2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1133</xdr:row>
      <xdr:rowOff>0</xdr:rowOff>
    </xdr:from>
    <xdr:to>
      <xdr:col>5</xdr:col>
      <xdr:colOff>342900</xdr:colOff>
      <xdr:row>1134</xdr:row>
      <xdr:rowOff>76200</xdr:rowOff>
    </xdr:to>
    <xdr:sp macro="" textlink="">
      <xdr:nvSpPr>
        <xdr:cNvPr id="2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1133</xdr:row>
      <xdr:rowOff>0</xdr:rowOff>
    </xdr:from>
    <xdr:to>
      <xdr:col>5</xdr:col>
      <xdr:colOff>342900</xdr:colOff>
      <xdr:row>1134</xdr:row>
      <xdr:rowOff>76200</xdr:rowOff>
    </xdr:to>
    <xdr:sp macro="" textlink="">
      <xdr:nvSpPr>
        <xdr:cNvPr id="2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1133</xdr:row>
      <xdr:rowOff>0</xdr:rowOff>
    </xdr:from>
    <xdr:to>
      <xdr:col>5</xdr:col>
      <xdr:colOff>190500</xdr:colOff>
      <xdr:row>1134</xdr:row>
      <xdr:rowOff>76200</xdr:rowOff>
    </xdr:to>
    <xdr:sp macro="" textlink="">
      <xdr:nvSpPr>
        <xdr:cNvPr id="2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1133</xdr:row>
      <xdr:rowOff>0</xdr:rowOff>
    </xdr:from>
    <xdr:to>
      <xdr:col>5</xdr:col>
      <xdr:colOff>190500</xdr:colOff>
      <xdr:row>1134</xdr:row>
      <xdr:rowOff>76200</xdr:rowOff>
    </xdr:to>
    <xdr:sp macro="" textlink="">
      <xdr:nvSpPr>
        <xdr:cNvPr id="2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1162</xdr:row>
      <xdr:rowOff>0</xdr:rowOff>
    </xdr:from>
    <xdr:to>
      <xdr:col>5</xdr:col>
      <xdr:colOff>342900</xdr:colOff>
      <xdr:row>1163</xdr:row>
      <xdr:rowOff>76200</xdr:rowOff>
    </xdr:to>
    <xdr:sp macro="" textlink="">
      <xdr:nvSpPr>
        <xdr:cNvPr id="2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1162</xdr:row>
      <xdr:rowOff>0</xdr:rowOff>
    </xdr:from>
    <xdr:to>
      <xdr:col>5</xdr:col>
      <xdr:colOff>342900</xdr:colOff>
      <xdr:row>1163</xdr:row>
      <xdr:rowOff>76200</xdr:rowOff>
    </xdr:to>
    <xdr:sp macro="" textlink="">
      <xdr:nvSpPr>
        <xdr:cNvPr id="20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1162</xdr:row>
      <xdr:rowOff>0</xdr:rowOff>
    </xdr:from>
    <xdr:to>
      <xdr:col>5</xdr:col>
      <xdr:colOff>342900</xdr:colOff>
      <xdr:row>1163</xdr:row>
      <xdr:rowOff>76200</xdr:rowOff>
    </xdr:to>
    <xdr:sp macro="" textlink="">
      <xdr:nvSpPr>
        <xdr:cNvPr id="2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1162</xdr:row>
      <xdr:rowOff>0</xdr:rowOff>
    </xdr:from>
    <xdr:to>
      <xdr:col>5</xdr:col>
      <xdr:colOff>190500</xdr:colOff>
      <xdr:row>1163</xdr:row>
      <xdr:rowOff>76200</xdr:rowOff>
    </xdr:to>
    <xdr:sp macro="" textlink="">
      <xdr:nvSpPr>
        <xdr:cNvPr id="2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1162</xdr:row>
      <xdr:rowOff>0</xdr:rowOff>
    </xdr:from>
    <xdr:to>
      <xdr:col>5</xdr:col>
      <xdr:colOff>190500</xdr:colOff>
      <xdr:row>1163</xdr:row>
      <xdr:rowOff>76200</xdr:rowOff>
    </xdr:to>
    <xdr:sp macro="" textlink="">
      <xdr:nvSpPr>
        <xdr:cNvPr id="2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1191</xdr:row>
      <xdr:rowOff>0</xdr:rowOff>
    </xdr:from>
    <xdr:to>
      <xdr:col>5</xdr:col>
      <xdr:colOff>342900</xdr:colOff>
      <xdr:row>1192</xdr:row>
      <xdr:rowOff>76200</xdr:rowOff>
    </xdr:to>
    <xdr:sp macro="" textlink="">
      <xdr:nvSpPr>
        <xdr:cNvPr id="2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1191</xdr:row>
      <xdr:rowOff>0</xdr:rowOff>
    </xdr:from>
    <xdr:to>
      <xdr:col>5</xdr:col>
      <xdr:colOff>342900</xdr:colOff>
      <xdr:row>1192</xdr:row>
      <xdr:rowOff>76200</xdr:rowOff>
    </xdr:to>
    <xdr:sp macro="" textlink="">
      <xdr:nvSpPr>
        <xdr:cNvPr id="2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1191</xdr:row>
      <xdr:rowOff>0</xdr:rowOff>
    </xdr:from>
    <xdr:to>
      <xdr:col>5</xdr:col>
      <xdr:colOff>342900</xdr:colOff>
      <xdr:row>1192</xdr:row>
      <xdr:rowOff>76200</xdr:rowOff>
    </xdr:to>
    <xdr:sp macro="" textlink="">
      <xdr:nvSpPr>
        <xdr:cNvPr id="21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1191</xdr:row>
      <xdr:rowOff>0</xdr:rowOff>
    </xdr:from>
    <xdr:to>
      <xdr:col>5</xdr:col>
      <xdr:colOff>190500</xdr:colOff>
      <xdr:row>1192</xdr:row>
      <xdr:rowOff>76200</xdr:rowOff>
    </xdr:to>
    <xdr:sp macro="" textlink="">
      <xdr:nvSpPr>
        <xdr:cNvPr id="21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1191</xdr:row>
      <xdr:rowOff>0</xdr:rowOff>
    </xdr:from>
    <xdr:to>
      <xdr:col>5</xdr:col>
      <xdr:colOff>190500</xdr:colOff>
      <xdr:row>1192</xdr:row>
      <xdr:rowOff>76200</xdr:rowOff>
    </xdr:to>
    <xdr:sp macro="" textlink="">
      <xdr:nvSpPr>
        <xdr:cNvPr id="21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1220</xdr:row>
      <xdr:rowOff>0</xdr:rowOff>
    </xdr:from>
    <xdr:to>
      <xdr:col>5</xdr:col>
      <xdr:colOff>342900</xdr:colOff>
      <xdr:row>1221</xdr:row>
      <xdr:rowOff>76200</xdr:rowOff>
    </xdr:to>
    <xdr:sp macro="" textlink="">
      <xdr:nvSpPr>
        <xdr:cNvPr id="21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1220</xdr:row>
      <xdr:rowOff>0</xdr:rowOff>
    </xdr:from>
    <xdr:to>
      <xdr:col>5</xdr:col>
      <xdr:colOff>342900</xdr:colOff>
      <xdr:row>1221</xdr:row>
      <xdr:rowOff>76200</xdr:rowOff>
    </xdr:to>
    <xdr:sp macro="" textlink="">
      <xdr:nvSpPr>
        <xdr:cNvPr id="2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1220</xdr:row>
      <xdr:rowOff>0</xdr:rowOff>
    </xdr:from>
    <xdr:to>
      <xdr:col>5</xdr:col>
      <xdr:colOff>342900</xdr:colOff>
      <xdr:row>1221</xdr:row>
      <xdr:rowOff>76200</xdr:rowOff>
    </xdr:to>
    <xdr:sp macro="" textlink="">
      <xdr:nvSpPr>
        <xdr:cNvPr id="22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1220</xdr:row>
      <xdr:rowOff>0</xdr:rowOff>
    </xdr:from>
    <xdr:to>
      <xdr:col>5</xdr:col>
      <xdr:colOff>190500</xdr:colOff>
      <xdr:row>1221</xdr:row>
      <xdr:rowOff>76200</xdr:rowOff>
    </xdr:to>
    <xdr:sp macro="" textlink="">
      <xdr:nvSpPr>
        <xdr:cNvPr id="2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1220</xdr:row>
      <xdr:rowOff>0</xdr:rowOff>
    </xdr:from>
    <xdr:to>
      <xdr:col>5</xdr:col>
      <xdr:colOff>190500</xdr:colOff>
      <xdr:row>1221</xdr:row>
      <xdr:rowOff>76200</xdr:rowOff>
    </xdr:to>
    <xdr:sp macro="" textlink="">
      <xdr:nvSpPr>
        <xdr:cNvPr id="2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1249</xdr:row>
      <xdr:rowOff>0</xdr:rowOff>
    </xdr:from>
    <xdr:to>
      <xdr:col>5</xdr:col>
      <xdr:colOff>342900</xdr:colOff>
      <xdr:row>1250</xdr:row>
      <xdr:rowOff>76200</xdr:rowOff>
    </xdr:to>
    <xdr:sp macro="" textlink="">
      <xdr:nvSpPr>
        <xdr:cNvPr id="2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1249</xdr:row>
      <xdr:rowOff>0</xdr:rowOff>
    </xdr:from>
    <xdr:to>
      <xdr:col>5</xdr:col>
      <xdr:colOff>342900</xdr:colOff>
      <xdr:row>1250</xdr:row>
      <xdr:rowOff>76200</xdr:rowOff>
    </xdr:to>
    <xdr:sp macro="" textlink="">
      <xdr:nvSpPr>
        <xdr:cNvPr id="2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1249</xdr:row>
      <xdr:rowOff>0</xdr:rowOff>
    </xdr:from>
    <xdr:to>
      <xdr:col>5</xdr:col>
      <xdr:colOff>342900</xdr:colOff>
      <xdr:row>1250</xdr:row>
      <xdr:rowOff>76200</xdr:rowOff>
    </xdr:to>
    <xdr:sp macro="" textlink="">
      <xdr:nvSpPr>
        <xdr:cNvPr id="2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1249</xdr:row>
      <xdr:rowOff>0</xdr:rowOff>
    </xdr:from>
    <xdr:to>
      <xdr:col>5</xdr:col>
      <xdr:colOff>190500</xdr:colOff>
      <xdr:row>1250</xdr:row>
      <xdr:rowOff>76200</xdr:rowOff>
    </xdr:to>
    <xdr:sp macro="" textlink="">
      <xdr:nvSpPr>
        <xdr:cNvPr id="2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1249</xdr:row>
      <xdr:rowOff>0</xdr:rowOff>
    </xdr:from>
    <xdr:to>
      <xdr:col>5</xdr:col>
      <xdr:colOff>190500</xdr:colOff>
      <xdr:row>1250</xdr:row>
      <xdr:rowOff>76200</xdr:rowOff>
    </xdr:to>
    <xdr:sp macro="" textlink="">
      <xdr:nvSpPr>
        <xdr:cNvPr id="2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1278</xdr:row>
      <xdr:rowOff>0</xdr:rowOff>
    </xdr:from>
    <xdr:to>
      <xdr:col>5</xdr:col>
      <xdr:colOff>342900</xdr:colOff>
      <xdr:row>1279</xdr:row>
      <xdr:rowOff>76200</xdr:rowOff>
    </xdr:to>
    <xdr:sp macro="" textlink="">
      <xdr:nvSpPr>
        <xdr:cNvPr id="2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1278</xdr:row>
      <xdr:rowOff>0</xdr:rowOff>
    </xdr:from>
    <xdr:to>
      <xdr:col>5</xdr:col>
      <xdr:colOff>342900</xdr:colOff>
      <xdr:row>1279</xdr:row>
      <xdr:rowOff>76200</xdr:rowOff>
    </xdr:to>
    <xdr:sp macro="" textlink="">
      <xdr:nvSpPr>
        <xdr:cNvPr id="2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1278</xdr:row>
      <xdr:rowOff>0</xdr:rowOff>
    </xdr:from>
    <xdr:to>
      <xdr:col>5</xdr:col>
      <xdr:colOff>342900</xdr:colOff>
      <xdr:row>1279</xdr:row>
      <xdr:rowOff>76200</xdr:rowOff>
    </xdr:to>
    <xdr:sp macro="" textlink="">
      <xdr:nvSpPr>
        <xdr:cNvPr id="23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1278</xdr:row>
      <xdr:rowOff>0</xdr:rowOff>
    </xdr:from>
    <xdr:to>
      <xdr:col>5</xdr:col>
      <xdr:colOff>190500</xdr:colOff>
      <xdr:row>1279</xdr:row>
      <xdr:rowOff>76200</xdr:rowOff>
    </xdr:to>
    <xdr:sp macro="" textlink="">
      <xdr:nvSpPr>
        <xdr:cNvPr id="23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1278</xdr:row>
      <xdr:rowOff>0</xdr:rowOff>
    </xdr:from>
    <xdr:to>
      <xdr:col>5</xdr:col>
      <xdr:colOff>190500</xdr:colOff>
      <xdr:row>1279</xdr:row>
      <xdr:rowOff>76200</xdr:rowOff>
    </xdr:to>
    <xdr:sp macro="" textlink="">
      <xdr:nvSpPr>
        <xdr:cNvPr id="23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1307</xdr:row>
      <xdr:rowOff>0</xdr:rowOff>
    </xdr:from>
    <xdr:to>
      <xdr:col>5</xdr:col>
      <xdr:colOff>342900</xdr:colOff>
      <xdr:row>1308</xdr:row>
      <xdr:rowOff>76200</xdr:rowOff>
    </xdr:to>
    <xdr:sp macro="" textlink="">
      <xdr:nvSpPr>
        <xdr:cNvPr id="23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1307</xdr:row>
      <xdr:rowOff>0</xdr:rowOff>
    </xdr:from>
    <xdr:to>
      <xdr:col>5</xdr:col>
      <xdr:colOff>342900</xdr:colOff>
      <xdr:row>1308</xdr:row>
      <xdr:rowOff>76200</xdr:rowOff>
    </xdr:to>
    <xdr:sp macro="" textlink="">
      <xdr:nvSpPr>
        <xdr:cNvPr id="23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1307</xdr:row>
      <xdr:rowOff>0</xdr:rowOff>
    </xdr:from>
    <xdr:to>
      <xdr:col>5</xdr:col>
      <xdr:colOff>342900</xdr:colOff>
      <xdr:row>1308</xdr:row>
      <xdr:rowOff>76200</xdr:rowOff>
    </xdr:to>
    <xdr:sp macro="" textlink="">
      <xdr:nvSpPr>
        <xdr:cNvPr id="23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1307</xdr:row>
      <xdr:rowOff>0</xdr:rowOff>
    </xdr:from>
    <xdr:to>
      <xdr:col>5</xdr:col>
      <xdr:colOff>190500</xdr:colOff>
      <xdr:row>1308</xdr:row>
      <xdr:rowOff>76200</xdr:rowOff>
    </xdr:to>
    <xdr:sp macro="" textlink="">
      <xdr:nvSpPr>
        <xdr:cNvPr id="23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1307</xdr:row>
      <xdr:rowOff>0</xdr:rowOff>
    </xdr:from>
    <xdr:to>
      <xdr:col>5</xdr:col>
      <xdr:colOff>190500</xdr:colOff>
      <xdr:row>1308</xdr:row>
      <xdr:rowOff>76200</xdr:rowOff>
    </xdr:to>
    <xdr:sp macro="" textlink="">
      <xdr:nvSpPr>
        <xdr:cNvPr id="23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1336</xdr:row>
      <xdr:rowOff>0</xdr:rowOff>
    </xdr:from>
    <xdr:to>
      <xdr:col>5</xdr:col>
      <xdr:colOff>342900</xdr:colOff>
      <xdr:row>1337</xdr:row>
      <xdr:rowOff>76200</xdr:rowOff>
    </xdr:to>
    <xdr:sp macro="" textlink="">
      <xdr:nvSpPr>
        <xdr:cNvPr id="23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1336</xdr:row>
      <xdr:rowOff>0</xdr:rowOff>
    </xdr:from>
    <xdr:to>
      <xdr:col>5</xdr:col>
      <xdr:colOff>342900</xdr:colOff>
      <xdr:row>1337</xdr:row>
      <xdr:rowOff>76200</xdr:rowOff>
    </xdr:to>
    <xdr:sp macro="" textlink="">
      <xdr:nvSpPr>
        <xdr:cNvPr id="23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1336</xdr:row>
      <xdr:rowOff>0</xdr:rowOff>
    </xdr:from>
    <xdr:to>
      <xdr:col>5</xdr:col>
      <xdr:colOff>342900</xdr:colOff>
      <xdr:row>1337</xdr:row>
      <xdr:rowOff>76200</xdr:rowOff>
    </xdr:to>
    <xdr:sp macro="" textlink="">
      <xdr:nvSpPr>
        <xdr:cNvPr id="24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1336</xdr:row>
      <xdr:rowOff>0</xdr:rowOff>
    </xdr:from>
    <xdr:to>
      <xdr:col>5</xdr:col>
      <xdr:colOff>190500</xdr:colOff>
      <xdr:row>1337</xdr:row>
      <xdr:rowOff>76200</xdr:rowOff>
    </xdr:to>
    <xdr:sp macro="" textlink="">
      <xdr:nvSpPr>
        <xdr:cNvPr id="24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1336</xdr:row>
      <xdr:rowOff>0</xdr:rowOff>
    </xdr:from>
    <xdr:to>
      <xdr:col>5</xdr:col>
      <xdr:colOff>190500</xdr:colOff>
      <xdr:row>1337</xdr:row>
      <xdr:rowOff>76200</xdr:rowOff>
    </xdr:to>
    <xdr:sp macro="" textlink="">
      <xdr:nvSpPr>
        <xdr:cNvPr id="24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1365</xdr:row>
      <xdr:rowOff>0</xdr:rowOff>
    </xdr:from>
    <xdr:to>
      <xdr:col>5</xdr:col>
      <xdr:colOff>342900</xdr:colOff>
      <xdr:row>1366</xdr:row>
      <xdr:rowOff>76200</xdr:rowOff>
    </xdr:to>
    <xdr:sp macro="" textlink="">
      <xdr:nvSpPr>
        <xdr:cNvPr id="24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1365</xdr:row>
      <xdr:rowOff>0</xdr:rowOff>
    </xdr:from>
    <xdr:to>
      <xdr:col>5</xdr:col>
      <xdr:colOff>342900</xdr:colOff>
      <xdr:row>1366</xdr:row>
      <xdr:rowOff>76200</xdr:rowOff>
    </xdr:to>
    <xdr:sp macro="" textlink="">
      <xdr:nvSpPr>
        <xdr:cNvPr id="24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1365</xdr:row>
      <xdr:rowOff>0</xdr:rowOff>
    </xdr:from>
    <xdr:to>
      <xdr:col>5</xdr:col>
      <xdr:colOff>342900</xdr:colOff>
      <xdr:row>1366</xdr:row>
      <xdr:rowOff>76200</xdr:rowOff>
    </xdr:to>
    <xdr:sp macro="" textlink="">
      <xdr:nvSpPr>
        <xdr:cNvPr id="24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1365</xdr:row>
      <xdr:rowOff>0</xdr:rowOff>
    </xdr:from>
    <xdr:to>
      <xdr:col>5</xdr:col>
      <xdr:colOff>190500</xdr:colOff>
      <xdr:row>1366</xdr:row>
      <xdr:rowOff>76200</xdr:rowOff>
    </xdr:to>
    <xdr:sp macro="" textlink="">
      <xdr:nvSpPr>
        <xdr:cNvPr id="24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1365</xdr:row>
      <xdr:rowOff>0</xdr:rowOff>
    </xdr:from>
    <xdr:to>
      <xdr:col>5</xdr:col>
      <xdr:colOff>190500</xdr:colOff>
      <xdr:row>1366</xdr:row>
      <xdr:rowOff>76200</xdr:rowOff>
    </xdr:to>
    <xdr:sp macro="" textlink="">
      <xdr:nvSpPr>
        <xdr:cNvPr id="24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1394</xdr:row>
      <xdr:rowOff>0</xdr:rowOff>
    </xdr:from>
    <xdr:to>
      <xdr:col>5</xdr:col>
      <xdr:colOff>342900</xdr:colOff>
      <xdr:row>1395</xdr:row>
      <xdr:rowOff>76200</xdr:rowOff>
    </xdr:to>
    <xdr:sp macro="" textlink="">
      <xdr:nvSpPr>
        <xdr:cNvPr id="24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1394</xdr:row>
      <xdr:rowOff>0</xdr:rowOff>
    </xdr:from>
    <xdr:to>
      <xdr:col>5</xdr:col>
      <xdr:colOff>342900</xdr:colOff>
      <xdr:row>1395</xdr:row>
      <xdr:rowOff>76200</xdr:rowOff>
    </xdr:to>
    <xdr:sp macro="" textlink="">
      <xdr:nvSpPr>
        <xdr:cNvPr id="24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1394</xdr:row>
      <xdr:rowOff>0</xdr:rowOff>
    </xdr:from>
    <xdr:to>
      <xdr:col>5</xdr:col>
      <xdr:colOff>342900</xdr:colOff>
      <xdr:row>1395</xdr:row>
      <xdr:rowOff>76200</xdr:rowOff>
    </xdr:to>
    <xdr:sp macro="" textlink="">
      <xdr:nvSpPr>
        <xdr:cNvPr id="25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1394</xdr:row>
      <xdr:rowOff>0</xdr:rowOff>
    </xdr:from>
    <xdr:to>
      <xdr:col>5</xdr:col>
      <xdr:colOff>190500</xdr:colOff>
      <xdr:row>1395</xdr:row>
      <xdr:rowOff>76200</xdr:rowOff>
    </xdr:to>
    <xdr:sp macro="" textlink="">
      <xdr:nvSpPr>
        <xdr:cNvPr id="2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1394</xdr:row>
      <xdr:rowOff>0</xdr:rowOff>
    </xdr:from>
    <xdr:to>
      <xdr:col>5</xdr:col>
      <xdr:colOff>190500</xdr:colOff>
      <xdr:row>1395</xdr:row>
      <xdr:rowOff>76200</xdr:rowOff>
    </xdr:to>
    <xdr:sp macro="" textlink="">
      <xdr:nvSpPr>
        <xdr:cNvPr id="25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1423</xdr:row>
      <xdr:rowOff>0</xdr:rowOff>
    </xdr:from>
    <xdr:to>
      <xdr:col>5</xdr:col>
      <xdr:colOff>342900</xdr:colOff>
      <xdr:row>1424</xdr:row>
      <xdr:rowOff>76200</xdr:rowOff>
    </xdr:to>
    <xdr:sp macro="" textlink="">
      <xdr:nvSpPr>
        <xdr:cNvPr id="25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1423</xdr:row>
      <xdr:rowOff>0</xdr:rowOff>
    </xdr:from>
    <xdr:to>
      <xdr:col>5</xdr:col>
      <xdr:colOff>342900</xdr:colOff>
      <xdr:row>1424</xdr:row>
      <xdr:rowOff>76200</xdr:rowOff>
    </xdr:to>
    <xdr:sp macro="" textlink="">
      <xdr:nvSpPr>
        <xdr:cNvPr id="25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1423</xdr:row>
      <xdr:rowOff>0</xdr:rowOff>
    </xdr:from>
    <xdr:to>
      <xdr:col>5</xdr:col>
      <xdr:colOff>342900</xdr:colOff>
      <xdr:row>1424</xdr:row>
      <xdr:rowOff>76200</xdr:rowOff>
    </xdr:to>
    <xdr:sp macro="" textlink="">
      <xdr:nvSpPr>
        <xdr:cNvPr id="25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1423</xdr:row>
      <xdr:rowOff>0</xdr:rowOff>
    </xdr:from>
    <xdr:to>
      <xdr:col>5</xdr:col>
      <xdr:colOff>190500</xdr:colOff>
      <xdr:row>1424</xdr:row>
      <xdr:rowOff>76200</xdr:rowOff>
    </xdr:to>
    <xdr:sp macro="" textlink="">
      <xdr:nvSpPr>
        <xdr:cNvPr id="25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1423</xdr:row>
      <xdr:rowOff>0</xdr:rowOff>
    </xdr:from>
    <xdr:to>
      <xdr:col>5</xdr:col>
      <xdr:colOff>190500</xdr:colOff>
      <xdr:row>1424</xdr:row>
      <xdr:rowOff>76200</xdr:rowOff>
    </xdr:to>
    <xdr:sp macro="" textlink="">
      <xdr:nvSpPr>
        <xdr:cNvPr id="25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1452</xdr:row>
      <xdr:rowOff>0</xdr:rowOff>
    </xdr:from>
    <xdr:to>
      <xdr:col>5</xdr:col>
      <xdr:colOff>342900</xdr:colOff>
      <xdr:row>1453</xdr:row>
      <xdr:rowOff>76200</xdr:rowOff>
    </xdr:to>
    <xdr:sp macro="" textlink="">
      <xdr:nvSpPr>
        <xdr:cNvPr id="25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1452</xdr:row>
      <xdr:rowOff>0</xdr:rowOff>
    </xdr:from>
    <xdr:to>
      <xdr:col>5</xdr:col>
      <xdr:colOff>342900</xdr:colOff>
      <xdr:row>1453</xdr:row>
      <xdr:rowOff>76200</xdr:rowOff>
    </xdr:to>
    <xdr:sp macro="" textlink="">
      <xdr:nvSpPr>
        <xdr:cNvPr id="25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1452</xdr:row>
      <xdr:rowOff>0</xdr:rowOff>
    </xdr:from>
    <xdr:to>
      <xdr:col>5</xdr:col>
      <xdr:colOff>342900</xdr:colOff>
      <xdr:row>1453</xdr:row>
      <xdr:rowOff>76200</xdr:rowOff>
    </xdr:to>
    <xdr:sp macro="" textlink="">
      <xdr:nvSpPr>
        <xdr:cNvPr id="26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1452</xdr:row>
      <xdr:rowOff>0</xdr:rowOff>
    </xdr:from>
    <xdr:to>
      <xdr:col>5</xdr:col>
      <xdr:colOff>190500</xdr:colOff>
      <xdr:row>1453</xdr:row>
      <xdr:rowOff>76200</xdr:rowOff>
    </xdr:to>
    <xdr:sp macro="" textlink="">
      <xdr:nvSpPr>
        <xdr:cNvPr id="2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1452</xdr:row>
      <xdr:rowOff>0</xdr:rowOff>
    </xdr:from>
    <xdr:to>
      <xdr:col>5</xdr:col>
      <xdr:colOff>190500</xdr:colOff>
      <xdr:row>1453</xdr:row>
      <xdr:rowOff>76200</xdr:rowOff>
    </xdr:to>
    <xdr:sp macro="" textlink="">
      <xdr:nvSpPr>
        <xdr:cNvPr id="2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1481</xdr:row>
      <xdr:rowOff>0</xdr:rowOff>
    </xdr:from>
    <xdr:to>
      <xdr:col>5</xdr:col>
      <xdr:colOff>342900</xdr:colOff>
      <xdr:row>1482</xdr:row>
      <xdr:rowOff>76200</xdr:rowOff>
    </xdr:to>
    <xdr:sp macro="" textlink="">
      <xdr:nvSpPr>
        <xdr:cNvPr id="2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1481</xdr:row>
      <xdr:rowOff>0</xdr:rowOff>
    </xdr:from>
    <xdr:to>
      <xdr:col>5</xdr:col>
      <xdr:colOff>342900</xdr:colOff>
      <xdr:row>1482</xdr:row>
      <xdr:rowOff>76200</xdr:rowOff>
    </xdr:to>
    <xdr:sp macro="" textlink="">
      <xdr:nvSpPr>
        <xdr:cNvPr id="2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1481</xdr:row>
      <xdr:rowOff>0</xdr:rowOff>
    </xdr:from>
    <xdr:to>
      <xdr:col>5</xdr:col>
      <xdr:colOff>342900</xdr:colOff>
      <xdr:row>1482</xdr:row>
      <xdr:rowOff>76200</xdr:rowOff>
    </xdr:to>
    <xdr:sp macro="" textlink="">
      <xdr:nvSpPr>
        <xdr:cNvPr id="2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1481</xdr:row>
      <xdr:rowOff>0</xdr:rowOff>
    </xdr:from>
    <xdr:to>
      <xdr:col>5</xdr:col>
      <xdr:colOff>190500</xdr:colOff>
      <xdr:row>1482</xdr:row>
      <xdr:rowOff>76200</xdr:rowOff>
    </xdr:to>
    <xdr:sp macro="" textlink="">
      <xdr:nvSpPr>
        <xdr:cNvPr id="2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1481</xdr:row>
      <xdr:rowOff>0</xdr:rowOff>
    </xdr:from>
    <xdr:to>
      <xdr:col>5</xdr:col>
      <xdr:colOff>190500</xdr:colOff>
      <xdr:row>1482</xdr:row>
      <xdr:rowOff>76200</xdr:rowOff>
    </xdr:to>
    <xdr:sp macro="" textlink="">
      <xdr:nvSpPr>
        <xdr:cNvPr id="2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1510</xdr:row>
      <xdr:rowOff>0</xdr:rowOff>
    </xdr:from>
    <xdr:to>
      <xdr:col>5</xdr:col>
      <xdr:colOff>342900</xdr:colOff>
      <xdr:row>1511</xdr:row>
      <xdr:rowOff>76200</xdr:rowOff>
    </xdr:to>
    <xdr:sp macro="" textlink="">
      <xdr:nvSpPr>
        <xdr:cNvPr id="2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1510</xdr:row>
      <xdr:rowOff>0</xdr:rowOff>
    </xdr:from>
    <xdr:to>
      <xdr:col>5</xdr:col>
      <xdr:colOff>342900</xdr:colOff>
      <xdr:row>1511</xdr:row>
      <xdr:rowOff>76200</xdr:rowOff>
    </xdr:to>
    <xdr:sp macro="" textlink="">
      <xdr:nvSpPr>
        <xdr:cNvPr id="2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1510</xdr:row>
      <xdr:rowOff>0</xdr:rowOff>
    </xdr:from>
    <xdr:to>
      <xdr:col>5</xdr:col>
      <xdr:colOff>342900</xdr:colOff>
      <xdr:row>1511</xdr:row>
      <xdr:rowOff>76200</xdr:rowOff>
    </xdr:to>
    <xdr:sp macro="" textlink="">
      <xdr:nvSpPr>
        <xdr:cNvPr id="2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1510</xdr:row>
      <xdr:rowOff>0</xdr:rowOff>
    </xdr:from>
    <xdr:to>
      <xdr:col>5</xdr:col>
      <xdr:colOff>190500</xdr:colOff>
      <xdr:row>1511</xdr:row>
      <xdr:rowOff>76200</xdr:rowOff>
    </xdr:to>
    <xdr:sp macro="" textlink="">
      <xdr:nvSpPr>
        <xdr:cNvPr id="2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0</xdr:colOff>
      <xdr:row>1510</xdr:row>
      <xdr:rowOff>0</xdr:rowOff>
    </xdr:from>
    <xdr:to>
      <xdr:col>5</xdr:col>
      <xdr:colOff>190500</xdr:colOff>
      <xdr:row>1511</xdr:row>
      <xdr:rowOff>76200</xdr:rowOff>
    </xdr:to>
    <xdr:sp macro="" textlink="">
      <xdr:nvSpPr>
        <xdr:cNvPr id="2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0</xdr:row>
      <xdr:rowOff>0</xdr:rowOff>
    </xdr:from>
    <xdr:to>
      <xdr:col>3</xdr:col>
      <xdr:colOff>361950</xdr:colOff>
      <xdr:row>1</xdr:row>
      <xdr:rowOff>66675</xdr:rowOff>
    </xdr:to>
    <xdr:sp macro="" textlink="">
      <xdr:nvSpPr>
        <xdr:cNvPr id="2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0</xdr:colOff>
      <xdr:row>133</xdr:row>
      <xdr:rowOff>76200</xdr:rowOff>
    </xdr:from>
    <xdr:to>
      <xdr:col>6</xdr:col>
      <xdr:colOff>190500</xdr:colOff>
      <xdr:row>134</xdr:row>
      <xdr:rowOff>142875</xdr:rowOff>
    </xdr:to>
    <xdr:sp macro="" textlink="">
      <xdr:nvSpPr>
        <xdr:cNvPr id="2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4</xdr:row>
      <xdr:rowOff>76200</xdr:rowOff>
    </xdr:from>
    <xdr:to>
      <xdr:col>6</xdr:col>
      <xdr:colOff>361950</xdr:colOff>
      <xdr:row>5</xdr:row>
      <xdr:rowOff>142875</xdr:rowOff>
    </xdr:to>
    <xdr:sp macro="" textlink="">
      <xdr:nvSpPr>
        <xdr:cNvPr id="2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0</xdr:colOff>
      <xdr:row>133</xdr:row>
      <xdr:rowOff>76200</xdr:rowOff>
    </xdr:from>
    <xdr:to>
      <xdr:col>6</xdr:col>
      <xdr:colOff>190500</xdr:colOff>
      <xdr:row>134</xdr:row>
      <xdr:rowOff>142875</xdr:rowOff>
    </xdr:to>
    <xdr:sp macro="" textlink="">
      <xdr:nvSpPr>
        <xdr:cNvPr id="2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0</xdr:colOff>
      <xdr:row>133</xdr:row>
      <xdr:rowOff>76200</xdr:rowOff>
    </xdr:from>
    <xdr:to>
      <xdr:col>7</xdr:col>
      <xdr:colOff>190500</xdr:colOff>
      <xdr:row>134</xdr:row>
      <xdr:rowOff>142875</xdr:rowOff>
    </xdr:to>
    <xdr:sp macro="" textlink="">
      <xdr:nvSpPr>
        <xdr:cNvPr id="2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4.xml><?xml version="1.0" encoding="utf-8"?>
<xdr:wsDr xmlns:xdr="http://schemas.openxmlformats.org/drawingml/2006/spreadsheetDrawing" xmlns:a="http://schemas.openxmlformats.org/drawingml/2006/main">
  <xdr:twoCellAnchor>
    <xdr:from>
      <xdr:col>4</xdr:col>
      <xdr:colOff>342900</xdr:colOff>
      <xdr:row>1</xdr:row>
      <xdr:rowOff>190500</xdr:rowOff>
    </xdr:from>
    <xdr:to>
      <xdr:col>4</xdr:col>
      <xdr:colOff>1123950</xdr:colOff>
      <xdr:row>5</xdr:row>
      <xdr:rowOff>133350</xdr:rowOff>
    </xdr:to>
    <xdr:pic>
      <xdr:nvPicPr>
        <xdr:cNvPr id="2" name="image00.jpg" descr="LOGO DETRAN PLÁSTICA.jpg"/>
        <xdr:cNvPicPr preferRelativeResize="0"/>
      </xdr:nvPicPr>
      <xdr:blipFill>
        <a:blip xmlns:r="http://schemas.openxmlformats.org/officeDocument/2006/relationships" r:embed="rId1" cstate="print"/>
        <a:stretch>
          <a:fillRect/>
        </a:stretch>
      </xdr:blipFill>
      <xdr:spPr>
        <a:xfrm>
          <a:off x="0" y="0"/>
          <a:ext cx="781050" cy="742950"/>
        </a:xfrm>
        <a:prstGeom prst="rect">
          <a:avLst/>
        </a:prstGeom>
        <a:noFill/>
      </xdr:spPr>
    </xdr:pic>
    <xdr:clientData fLocksWithSheet="0"/>
  </xdr:twoCellAnchor>
  <xdr:twoCellAnchor>
    <xdr:from>
      <xdr:col>11</xdr:col>
      <xdr:colOff>95250</xdr:colOff>
      <xdr:row>1</xdr:row>
      <xdr:rowOff>133350</xdr:rowOff>
    </xdr:from>
    <xdr:to>
      <xdr:col>12</xdr:col>
      <xdr:colOff>295275</xdr:colOff>
      <xdr:row>6</xdr:row>
      <xdr:rowOff>19050</xdr:rowOff>
    </xdr:to>
    <xdr:pic>
      <xdr:nvPicPr>
        <xdr:cNvPr id="3" name="image05.jpg" descr="BrasaoRondonia.jpg"/>
        <xdr:cNvPicPr preferRelativeResize="0"/>
      </xdr:nvPicPr>
      <xdr:blipFill>
        <a:blip xmlns:r="http://schemas.openxmlformats.org/officeDocument/2006/relationships" r:embed="rId2" cstate="print"/>
        <a:stretch>
          <a:fillRect/>
        </a:stretch>
      </xdr:blipFill>
      <xdr:spPr>
        <a:xfrm>
          <a:off x="0" y="0"/>
          <a:ext cx="733425" cy="885825"/>
        </a:xfrm>
        <a:prstGeom prst="rect">
          <a:avLst/>
        </a:prstGeom>
        <a:noFill/>
      </xdr:spPr>
    </xdr:pic>
    <xdr:clientData fLocksWithSheet="0"/>
  </xdr:twoCellAnchor>
  <xdr:twoCellAnchor>
    <xdr:from>
      <xdr:col>3</xdr:col>
      <xdr:colOff>0</xdr:colOff>
      <xdr:row>9</xdr:row>
      <xdr:rowOff>0</xdr:rowOff>
    </xdr:from>
    <xdr:to>
      <xdr:col>3</xdr:col>
      <xdr:colOff>190500</xdr:colOff>
      <xdr:row>10</xdr:row>
      <xdr:rowOff>104775</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9</xdr:row>
      <xdr:rowOff>0</xdr:rowOff>
    </xdr:from>
    <xdr:to>
      <xdr:col>3</xdr:col>
      <xdr:colOff>190500</xdr:colOff>
      <xdr:row>10</xdr:row>
      <xdr:rowOff>104775</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157</xdr:row>
      <xdr:rowOff>76200</xdr:rowOff>
    </xdr:from>
    <xdr:to>
      <xdr:col>3</xdr:col>
      <xdr:colOff>190500</xdr:colOff>
      <xdr:row>158</xdr:row>
      <xdr:rowOff>142875</xdr:rowOff>
    </xdr:to>
    <xdr:sp macro="" textlink="">
      <xdr:nvSpPr>
        <xdr:cNvPr id="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407</xdr:row>
      <xdr:rowOff>76200</xdr:rowOff>
    </xdr:from>
    <xdr:to>
      <xdr:col>3</xdr:col>
      <xdr:colOff>190500</xdr:colOff>
      <xdr:row>408</xdr:row>
      <xdr:rowOff>142875</xdr:rowOff>
    </xdr:to>
    <xdr:sp macro="" textlink="">
      <xdr:nvSpPr>
        <xdr:cNvPr id="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2</xdr:row>
      <xdr:rowOff>76200</xdr:rowOff>
    </xdr:from>
    <xdr:to>
      <xdr:col>4</xdr:col>
      <xdr:colOff>257175</xdr:colOff>
      <xdr:row>3</xdr:row>
      <xdr:rowOff>142875</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2</xdr:row>
      <xdr:rowOff>76200</xdr:rowOff>
    </xdr:from>
    <xdr:to>
      <xdr:col>4</xdr:col>
      <xdr:colOff>257175</xdr:colOff>
      <xdr:row>3</xdr:row>
      <xdr:rowOff>142875</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3</xdr:col>
      <xdr:colOff>533400</xdr:colOff>
      <xdr:row>25</xdr:row>
      <xdr:rowOff>0</xdr:rowOff>
    </xdr:from>
    <xdr:to>
      <xdr:col>15</xdr:col>
      <xdr:colOff>228600</xdr:colOff>
      <xdr:row>38</xdr:row>
      <xdr:rowOff>95250</xdr:rowOff>
    </xdr:to>
    <xdr:graphicFrame macro="">
      <xdr:nvGraphicFramePr>
        <xdr:cNvPr id="49"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495300</xdr:colOff>
      <xdr:row>43</xdr:row>
      <xdr:rowOff>57150</xdr:rowOff>
    </xdr:from>
    <xdr:to>
      <xdr:col>16</xdr:col>
      <xdr:colOff>152400</xdr:colOff>
      <xdr:row>57</xdr:row>
      <xdr:rowOff>9525</xdr:rowOff>
    </xdr:to>
    <xdr:graphicFrame macro="">
      <xdr:nvGraphicFramePr>
        <xdr:cNvPr id="51"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10</xdr:col>
      <xdr:colOff>733425</xdr:colOff>
      <xdr:row>1</xdr:row>
      <xdr:rowOff>0</xdr:rowOff>
    </xdr:from>
    <xdr:to>
      <xdr:col>11</xdr:col>
      <xdr:colOff>0</xdr:colOff>
      <xdr:row>4</xdr:row>
      <xdr:rowOff>57150</xdr:rowOff>
    </xdr:to>
    <xdr:pic>
      <xdr:nvPicPr>
        <xdr:cNvPr id="2" name="image06.jpg" descr="LOGO DETRAN PLÁSTICA.jpg"/>
        <xdr:cNvPicPr preferRelativeResize="0"/>
      </xdr:nvPicPr>
      <xdr:blipFill>
        <a:blip xmlns:r="http://schemas.openxmlformats.org/officeDocument/2006/relationships" r:embed="rId3" cstate="print"/>
        <a:stretch>
          <a:fillRect/>
        </a:stretch>
      </xdr:blipFill>
      <xdr:spPr>
        <a:xfrm>
          <a:off x="0" y="0"/>
          <a:ext cx="0" cy="666750"/>
        </a:xfrm>
        <a:prstGeom prst="rect">
          <a:avLst/>
        </a:prstGeom>
        <a:noFill/>
      </xdr:spPr>
    </xdr:pic>
    <xdr:clientData fLocksWithSheet="0"/>
  </xdr:twoCellAnchor>
  <xdr:twoCellAnchor>
    <xdr:from>
      <xdr:col>3</xdr:col>
      <xdr:colOff>609600</xdr:colOff>
      <xdr:row>2</xdr:row>
      <xdr:rowOff>171450</xdr:rowOff>
    </xdr:from>
    <xdr:to>
      <xdr:col>4</xdr:col>
      <xdr:colOff>371475</xdr:colOff>
      <xdr:row>6</xdr:row>
      <xdr:rowOff>171450</xdr:rowOff>
    </xdr:to>
    <xdr:pic>
      <xdr:nvPicPr>
        <xdr:cNvPr id="3" name="image00.jpg" descr="LOGO DETRAN PLÁSTICA.jpg"/>
        <xdr:cNvPicPr preferRelativeResize="0"/>
      </xdr:nvPicPr>
      <xdr:blipFill>
        <a:blip xmlns:r="http://schemas.openxmlformats.org/officeDocument/2006/relationships" r:embed="rId4" cstate="print"/>
        <a:stretch>
          <a:fillRect/>
        </a:stretch>
      </xdr:blipFill>
      <xdr:spPr>
        <a:xfrm>
          <a:off x="0" y="0"/>
          <a:ext cx="809625" cy="809625"/>
        </a:xfrm>
        <a:prstGeom prst="rect">
          <a:avLst/>
        </a:prstGeom>
        <a:noFill/>
      </xdr:spPr>
    </xdr:pic>
    <xdr:clientData fLocksWithSheet="0"/>
  </xdr:twoCellAnchor>
  <xdr:twoCellAnchor>
    <xdr:from>
      <xdr:col>13</xdr:col>
      <xdr:colOff>438150</xdr:colOff>
      <xdr:row>2</xdr:row>
      <xdr:rowOff>161925</xdr:rowOff>
    </xdr:from>
    <xdr:to>
      <xdr:col>15</xdr:col>
      <xdr:colOff>314325</xdr:colOff>
      <xdr:row>7</xdr:row>
      <xdr:rowOff>47625</xdr:rowOff>
    </xdr:to>
    <xdr:pic>
      <xdr:nvPicPr>
        <xdr:cNvPr id="4" name="image05.jpg" descr="BrasaoRondonia.jpg"/>
        <xdr:cNvPicPr preferRelativeResize="0"/>
      </xdr:nvPicPr>
      <xdr:blipFill>
        <a:blip xmlns:r="http://schemas.openxmlformats.org/officeDocument/2006/relationships" r:embed="rId5" cstate="print"/>
        <a:stretch>
          <a:fillRect/>
        </a:stretch>
      </xdr:blipFill>
      <xdr:spPr>
        <a:xfrm>
          <a:off x="0" y="0"/>
          <a:ext cx="733425" cy="895350"/>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39</xdr:row>
      <xdr:rowOff>38100</xdr:rowOff>
    </xdr:from>
    <xdr:to>
      <xdr:col>17</xdr:col>
      <xdr:colOff>38100</xdr:colOff>
      <xdr:row>56</xdr:row>
      <xdr:rowOff>38100</xdr:rowOff>
    </xdr:to>
    <xdr:graphicFrame macro="">
      <xdr:nvGraphicFramePr>
        <xdr:cNvPr id="50"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1343025</xdr:colOff>
      <xdr:row>57</xdr:row>
      <xdr:rowOff>76200</xdr:rowOff>
    </xdr:from>
    <xdr:to>
      <xdr:col>17</xdr:col>
      <xdr:colOff>66675</xdr:colOff>
      <xdr:row>70</xdr:row>
      <xdr:rowOff>66675</xdr:rowOff>
    </xdr:to>
    <xdr:graphicFrame macro="">
      <xdr:nvGraphicFramePr>
        <xdr:cNvPr id="52"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857250</xdr:colOff>
      <xdr:row>3</xdr:row>
      <xdr:rowOff>9525</xdr:rowOff>
    </xdr:from>
    <xdr:to>
      <xdr:col>3</xdr:col>
      <xdr:colOff>352425</xdr:colOff>
      <xdr:row>7</xdr:row>
      <xdr:rowOff>28575</xdr:rowOff>
    </xdr:to>
    <xdr:pic>
      <xdr:nvPicPr>
        <xdr:cNvPr id="2" name="image00.jpg" descr="LOGO DETRAN PLÁSTICA.jpg"/>
        <xdr:cNvPicPr preferRelativeResize="0"/>
      </xdr:nvPicPr>
      <xdr:blipFill>
        <a:blip xmlns:r="http://schemas.openxmlformats.org/officeDocument/2006/relationships" r:embed="rId3" cstate="print"/>
        <a:stretch>
          <a:fillRect/>
        </a:stretch>
      </xdr:blipFill>
      <xdr:spPr>
        <a:xfrm>
          <a:off x="0" y="0"/>
          <a:ext cx="809625" cy="790575"/>
        </a:xfrm>
        <a:prstGeom prst="rect">
          <a:avLst/>
        </a:prstGeom>
        <a:noFill/>
      </xdr:spPr>
    </xdr:pic>
    <xdr:clientData fLocksWithSheet="0"/>
  </xdr:twoCellAnchor>
  <xdr:twoCellAnchor>
    <xdr:from>
      <xdr:col>12</xdr:col>
      <xdr:colOff>342900</xdr:colOff>
      <xdr:row>3</xdr:row>
      <xdr:rowOff>0</xdr:rowOff>
    </xdr:from>
    <xdr:to>
      <xdr:col>14</xdr:col>
      <xdr:colOff>142875</xdr:colOff>
      <xdr:row>7</xdr:row>
      <xdr:rowOff>95250</xdr:rowOff>
    </xdr:to>
    <xdr:pic>
      <xdr:nvPicPr>
        <xdr:cNvPr id="3" name="image05.jpg" descr="BrasaoRondonia.jpg"/>
        <xdr:cNvPicPr preferRelativeResize="0"/>
      </xdr:nvPicPr>
      <xdr:blipFill>
        <a:blip xmlns:r="http://schemas.openxmlformats.org/officeDocument/2006/relationships" r:embed="rId4" cstate="print"/>
        <a:stretch>
          <a:fillRect/>
        </a:stretch>
      </xdr:blipFill>
      <xdr:spPr>
        <a:xfrm>
          <a:off x="0" y="0"/>
          <a:ext cx="752475" cy="866775"/>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6</xdr:col>
      <xdr:colOff>390525</xdr:colOff>
      <xdr:row>739</xdr:row>
      <xdr:rowOff>19050</xdr:rowOff>
    </xdr:from>
    <xdr:to>
      <xdr:col>16</xdr:col>
      <xdr:colOff>152400</xdr:colOff>
      <xdr:row>753</xdr:row>
      <xdr:rowOff>95250</xdr:rowOff>
    </xdr:to>
    <xdr:graphicFrame macro="">
      <xdr:nvGraphicFramePr>
        <xdr:cNvPr id="53"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6</xdr:col>
      <xdr:colOff>123825</xdr:colOff>
      <xdr:row>755</xdr:row>
      <xdr:rowOff>123825</xdr:rowOff>
    </xdr:from>
    <xdr:to>
      <xdr:col>16</xdr:col>
      <xdr:colOff>409575</xdr:colOff>
      <xdr:row>770</xdr:row>
      <xdr:rowOff>9525</xdr:rowOff>
    </xdr:to>
    <xdr:graphicFrame macro="">
      <xdr:nvGraphicFramePr>
        <xdr:cNvPr id="54"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57150</xdr:colOff>
      <xdr:row>2</xdr:row>
      <xdr:rowOff>200025</xdr:rowOff>
    </xdr:from>
    <xdr:to>
      <xdr:col>8</xdr:col>
      <xdr:colOff>371475</xdr:colOff>
      <xdr:row>6</xdr:row>
      <xdr:rowOff>190500</xdr:rowOff>
    </xdr:to>
    <xdr:pic>
      <xdr:nvPicPr>
        <xdr:cNvPr id="2" name="image00.jpg" descr="LOGO DETRAN PLÁSTICA.jpg"/>
        <xdr:cNvPicPr preferRelativeResize="0"/>
      </xdr:nvPicPr>
      <xdr:blipFill>
        <a:blip xmlns:r="http://schemas.openxmlformats.org/officeDocument/2006/relationships" r:embed="rId3" cstate="print"/>
        <a:stretch>
          <a:fillRect/>
        </a:stretch>
      </xdr:blipFill>
      <xdr:spPr>
        <a:xfrm>
          <a:off x="0" y="0"/>
          <a:ext cx="790575" cy="800100"/>
        </a:xfrm>
        <a:prstGeom prst="rect">
          <a:avLst/>
        </a:prstGeom>
        <a:noFill/>
      </xdr:spPr>
    </xdr:pic>
    <xdr:clientData fLocksWithSheet="0"/>
  </xdr:twoCellAnchor>
  <xdr:twoCellAnchor>
    <xdr:from>
      <xdr:col>16</xdr:col>
      <xdr:colOff>361950</xdr:colOff>
      <xdr:row>2</xdr:row>
      <xdr:rowOff>190500</xdr:rowOff>
    </xdr:from>
    <xdr:to>
      <xdr:col>18</xdr:col>
      <xdr:colOff>47625</xdr:colOff>
      <xdr:row>7</xdr:row>
      <xdr:rowOff>66675</xdr:rowOff>
    </xdr:to>
    <xdr:pic>
      <xdr:nvPicPr>
        <xdr:cNvPr id="3" name="image05.jpg" descr="BrasaoRondonia.jpg"/>
        <xdr:cNvPicPr preferRelativeResize="0"/>
      </xdr:nvPicPr>
      <xdr:blipFill>
        <a:blip xmlns:r="http://schemas.openxmlformats.org/officeDocument/2006/relationships" r:embed="rId4" cstate="print"/>
        <a:stretch>
          <a:fillRect/>
        </a:stretch>
      </xdr:blipFill>
      <xdr:spPr>
        <a:xfrm>
          <a:off x="0" y="0"/>
          <a:ext cx="790575" cy="885825"/>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2</xdr:col>
      <xdr:colOff>133350</xdr:colOff>
      <xdr:row>722</xdr:row>
      <xdr:rowOff>9525</xdr:rowOff>
    </xdr:from>
    <xdr:to>
      <xdr:col>11</xdr:col>
      <xdr:colOff>400050</xdr:colOff>
      <xdr:row>738</xdr:row>
      <xdr:rowOff>28575</xdr:rowOff>
    </xdr:to>
    <xdr:graphicFrame macro="">
      <xdr:nvGraphicFramePr>
        <xdr:cNvPr id="57"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762000</xdr:colOff>
      <xdr:row>739</xdr:row>
      <xdr:rowOff>57150</xdr:rowOff>
    </xdr:from>
    <xdr:to>
      <xdr:col>13</xdr:col>
      <xdr:colOff>0</xdr:colOff>
      <xdr:row>755</xdr:row>
      <xdr:rowOff>57150</xdr:rowOff>
    </xdr:to>
    <xdr:graphicFrame macro="">
      <xdr:nvGraphicFramePr>
        <xdr:cNvPr id="58"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8</xdr:col>
      <xdr:colOff>733425</xdr:colOff>
      <xdr:row>0</xdr:row>
      <xdr:rowOff>0</xdr:rowOff>
    </xdr:from>
    <xdr:to>
      <xdr:col>9</xdr:col>
      <xdr:colOff>0</xdr:colOff>
      <xdr:row>3</xdr:row>
      <xdr:rowOff>161925</xdr:rowOff>
    </xdr:to>
    <xdr:pic>
      <xdr:nvPicPr>
        <xdr:cNvPr id="2" name="image06.jpg" descr="LOGO DETRAN PLÁSTICA.jpg"/>
        <xdr:cNvPicPr preferRelativeResize="0"/>
      </xdr:nvPicPr>
      <xdr:blipFill>
        <a:blip xmlns:r="http://schemas.openxmlformats.org/officeDocument/2006/relationships" r:embed="rId3" cstate="print"/>
        <a:stretch>
          <a:fillRect/>
        </a:stretch>
      </xdr:blipFill>
      <xdr:spPr>
        <a:xfrm>
          <a:off x="0" y="0"/>
          <a:ext cx="0" cy="590550"/>
        </a:xfrm>
        <a:prstGeom prst="rect">
          <a:avLst/>
        </a:prstGeom>
        <a:noFill/>
      </xdr:spPr>
    </xdr:pic>
    <xdr:clientData fLocksWithSheet="0"/>
  </xdr:twoCellAnchor>
  <xdr:twoCellAnchor>
    <xdr:from>
      <xdr:col>2</xdr:col>
      <xdr:colOff>247650</xdr:colOff>
      <xdr:row>2</xdr:row>
      <xdr:rowOff>85725</xdr:rowOff>
    </xdr:from>
    <xdr:to>
      <xdr:col>3</xdr:col>
      <xdr:colOff>552450</xdr:colOff>
      <xdr:row>6</xdr:row>
      <xdr:rowOff>47625</xdr:rowOff>
    </xdr:to>
    <xdr:pic>
      <xdr:nvPicPr>
        <xdr:cNvPr id="3" name="image00.jpg" descr="LOGO DETRAN PLÁSTICA.jpg"/>
        <xdr:cNvPicPr preferRelativeResize="0"/>
      </xdr:nvPicPr>
      <xdr:blipFill>
        <a:blip xmlns:r="http://schemas.openxmlformats.org/officeDocument/2006/relationships" r:embed="rId4" cstate="print"/>
        <a:stretch>
          <a:fillRect/>
        </a:stretch>
      </xdr:blipFill>
      <xdr:spPr>
        <a:xfrm>
          <a:off x="0" y="0"/>
          <a:ext cx="714375" cy="733425"/>
        </a:xfrm>
        <a:prstGeom prst="rect">
          <a:avLst/>
        </a:prstGeom>
        <a:noFill/>
      </xdr:spPr>
    </xdr:pic>
    <xdr:clientData fLocksWithSheet="0"/>
  </xdr:twoCellAnchor>
  <xdr:twoCellAnchor>
    <xdr:from>
      <xdr:col>10</xdr:col>
      <xdr:colOff>285750</xdr:colOff>
      <xdr:row>2</xdr:row>
      <xdr:rowOff>47625</xdr:rowOff>
    </xdr:from>
    <xdr:to>
      <xdr:col>12</xdr:col>
      <xdr:colOff>0</xdr:colOff>
      <xdr:row>6</xdr:row>
      <xdr:rowOff>47625</xdr:rowOff>
    </xdr:to>
    <xdr:pic>
      <xdr:nvPicPr>
        <xdr:cNvPr id="4" name="image05.jpg" descr="BrasaoRondonia.jpg"/>
        <xdr:cNvPicPr preferRelativeResize="0"/>
      </xdr:nvPicPr>
      <xdr:blipFill>
        <a:blip xmlns:r="http://schemas.openxmlformats.org/officeDocument/2006/relationships" r:embed="rId5" cstate="print"/>
        <a:stretch>
          <a:fillRect/>
        </a:stretch>
      </xdr:blipFill>
      <xdr:spPr>
        <a:xfrm>
          <a:off x="0" y="0"/>
          <a:ext cx="666750" cy="771525"/>
        </a:xfrm>
        <a:prstGeom prst="rect">
          <a:avLst/>
        </a:prstGeom>
        <a:noFill/>
      </xdr:spPr>
    </xdr:pic>
    <xdr:clientData fLocksWithSheet="0"/>
  </xdr:twoCellAnchor>
</xdr:wsDr>
</file>

<file path=xl/drawings/drawing19.xml><?xml version="1.0" encoding="utf-8"?>
<xdr:wsDr xmlns:xdr="http://schemas.openxmlformats.org/drawingml/2006/spreadsheetDrawing" xmlns:a="http://schemas.openxmlformats.org/drawingml/2006/main">
  <xdr:twoCellAnchor>
    <xdr:from>
      <xdr:col>2</xdr:col>
      <xdr:colOff>390525</xdr:colOff>
      <xdr:row>46</xdr:row>
      <xdr:rowOff>133350</xdr:rowOff>
    </xdr:from>
    <xdr:to>
      <xdr:col>13</xdr:col>
      <xdr:colOff>123825</xdr:colOff>
      <xdr:row>59</xdr:row>
      <xdr:rowOff>57150</xdr:rowOff>
    </xdr:to>
    <xdr:graphicFrame macro="">
      <xdr:nvGraphicFramePr>
        <xdr:cNvPr id="55"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352425</xdr:colOff>
      <xdr:row>63</xdr:row>
      <xdr:rowOff>47625</xdr:rowOff>
    </xdr:from>
    <xdr:to>
      <xdr:col>13</xdr:col>
      <xdr:colOff>161925</xdr:colOff>
      <xdr:row>76</xdr:row>
      <xdr:rowOff>28575</xdr:rowOff>
    </xdr:to>
    <xdr:graphicFrame macro="">
      <xdr:nvGraphicFramePr>
        <xdr:cNvPr id="56"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495300</xdr:colOff>
      <xdr:row>1</xdr:row>
      <xdr:rowOff>133350</xdr:rowOff>
    </xdr:from>
    <xdr:to>
      <xdr:col>3</xdr:col>
      <xdr:colOff>28575</xdr:colOff>
      <xdr:row>5</xdr:row>
      <xdr:rowOff>142875</xdr:rowOff>
    </xdr:to>
    <xdr:pic>
      <xdr:nvPicPr>
        <xdr:cNvPr id="2" name="image00.jpg" descr="LOGO DETRAN PLÁSTICA.jpg"/>
        <xdr:cNvPicPr preferRelativeResize="0"/>
      </xdr:nvPicPr>
      <xdr:blipFill>
        <a:blip xmlns:r="http://schemas.openxmlformats.org/officeDocument/2006/relationships" r:embed="rId3" cstate="print"/>
        <a:stretch>
          <a:fillRect/>
        </a:stretch>
      </xdr:blipFill>
      <xdr:spPr>
        <a:xfrm>
          <a:off x="0" y="0"/>
          <a:ext cx="752475" cy="800100"/>
        </a:xfrm>
        <a:prstGeom prst="rect">
          <a:avLst/>
        </a:prstGeom>
        <a:noFill/>
      </xdr:spPr>
    </xdr:pic>
    <xdr:clientData fLocksWithSheet="0"/>
  </xdr:twoCellAnchor>
  <xdr:twoCellAnchor>
    <xdr:from>
      <xdr:col>11</xdr:col>
      <xdr:colOff>171450</xdr:colOff>
      <xdr:row>1</xdr:row>
      <xdr:rowOff>123825</xdr:rowOff>
    </xdr:from>
    <xdr:to>
      <xdr:col>12</xdr:col>
      <xdr:colOff>361950</xdr:colOff>
      <xdr:row>5</xdr:row>
      <xdr:rowOff>161925</xdr:rowOff>
    </xdr:to>
    <xdr:pic>
      <xdr:nvPicPr>
        <xdr:cNvPr id="3" name="image05.jpg" descr="BrasaoRondonia.jpg"/>
        <xdr:cNvPicPr preferRelativeResize="0"/>
      </xdr:nvPicPr>
      <xdr:blipFill>
        <a:blip xmlns:r="http://schemas.openxmlformats.org/officeDocument/2006/relationships" r:embed="rId4" cstate="print"/>
        <a:stretch>
          <a:fillRect/>
        </a:stretch>
      </xdr:blipFill>
      <xdr:spPr>
        <a:xfrm>
          <a:off x="0" y="0"/>
          <a:ext cx="695325" cy="828675"/>
        </a:xfrm>
        <a:prstGeom prst="rect">
          <a:avLst/>
        </a:prstGeom>
        <a:noFill/>
      </xdr:spPr>
    </xdr:pic>
    <xdr:clientData fLocksWithSheet="0"/>
  </xdr:twoCellAnchor>
  <xdr:twoCellAnchor>
    <xdr:from>
      <xdr:col>3</xdr:col>
      <xdr:colOff>619125</xdr:colOff>
      <xdr:row>8</xdr:row>
      <xdr:rowOff>76200</xdr:rowOff>
    </xdr:from>
    <xdr:to>
      <xdr:col>4</xdr:col>
      <xdr:colOff>342900</xdr:colOff>
      <xdr:row>10</xdr:row>
      <xdr:rowOff>9525</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4</xdr:col>
      <xdr:colOff>342900</xdr:colOff>
      <xdr:row>4</xdr:row>
      <xdr:rowOff>142875</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xdr:row>
      <xdr:rowOff>0</xdr:rowOff>
    </xdr:from>
    <xdr:to>
      <xdr:col>5</xdr:col>
      <xdr:colOff>342900</xdr:colOff>
      <xdr:row>3</xdr:row>
      <xdr:rowOff>76200</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xdr:row>
      <xdr:rowOff>76200</xdr:rowOff>
    </xdr:from>
    <xdr:to>
      <xdr:col>5</xdr:col>
      <xdr:colOff>342900</xdr:colOff>
      <xdr:row>4</xdr:row>
      <xdr:rowOff>142875</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xdr:row>
      <xdr:rowOff>76200</xdr:rowOff>
    </xdr:from>
    <xdr:to>
      <xdr:col>5</xdr:col>
      <xdr:colOff>342900</xdr:colOff>
      <xdr:row>10</xdr:row>
      <xdr:rowOff>200025</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21</xdr:row>
      <xdr:rowOff>76200</xdr:rowOff>
    </xdr:from>
    <xdr:to>
      <xdr:col>5</xdr:col>
      <xdr:colOff>342900</xdr:colOff>
      <xdr:row>22</xdr:row>
      <xdr:rowOff>152400</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33</xdr:row>
      <xdr:rowOff>76200</xdr:rowOff>
    </xdr:from>
    <xdr:to>
      <xdr:col>5</xdr:col>
      <xdr:colOff>342900</xdr:colOff>
      <xdr:row>34</xdr:row>
      <xdr:rowOff>152400</xdr:rowOff>
    </xdr:to>
    <xdr:sp macro="" textlink="">
      <xdr:nvSpPr>
        <xdr:cNvPr id="1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21</xdr:row>
      <xdr:rowOff>76200</xdr:rowOff>
    </xdr:from>
    <xdr:to>
      <xdr:col>5</xdr:col>
      <xdr:colOff>342900</xdr:colOff>
      <xdr:row>22</xdr:row>
      <xdr:rowOff>152400</xdr:rowOff>
    </xdr:to>
    <xdr:sp macro="" textlink="">
      <xdr:nvSpPr>
        <xdr:cNvPr id="1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44</xdr:row>
      <xdr:rowOff>76200</xdr:rowOff>
    </xdr:from>
    <xdr:to>
      <xdr:col>5</xdr:col>
      <xdr:colOff>342900</xdr:colOff>
      <xdr:row>45</xdr:row>
      <xdr:rowOff>152400</xdr:rowOff>
    </xdr:to>
    <xdr:sp macro="" textlink="">
      <xdr:nvSpPr>
        <xdr:cNvPr id="1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60</xdr:row>
      <xdr:rowOff>76200</xdr:rowOff>
    </xdr:from>
    <xdr:to>
      <xdr:col>5</xdr:col>
      <xdr:colOff>342900</xdr:colOff>
      <xdr:row>61</xdr:row>
      <xdr:rowOff>152400</xdr:rowOff>
    </xdr:to>
    <xdr:sp macro="" textlink="">
      <xdr:nvSpPr>
        <xdr:cNvPr id="2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76</xdr:row>
      <xdr:rowOff>76200</xdr:rowOff>
    </xdr:from>
    <xdr:to>
      <xdr:col>5</xdr:col>
      <xdr:colOff>342900</xdr:colOff>
      <xdr:row>77</xdr:row>
      <xdr:rowOff>152400</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93</xdr:row>
      <xdr:rowOff>0</xdr:rowOff>
    </xdr:from>
    <xdr:to>
      <xdr:col>5</xdr:col>
      <xdr:colOff>342900</xdr:colOff>
      <xdr:row>94</xdr:row>
      <xdr:rowOff>76200</xdr:rowOff>
    </xdr:to>
    <xdr:sp macro="" textlink="">
      <xdr:nvSpPr>
        <xdr:cNvPr id="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76200</xdr:rowOff>
    </xdr:from>
    <xdr:to>
      <xdr:col>4</xdr:col>
      <xdr:colOff>342900</xdr:colOff>
      <xdr:row>3</xdr:row>
      <xdr:rowOff>152400</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xdr:row>
      <xdr:rowOff>0</xdr:rowOff>
    </xdr:from>
    <xdr:to>
      <xdr:col>4</xdr:col>
      <xdr:colOff>342900</xdr:colOff>
      <xdr:row>2</xdr:row>
      <xdr:rowOff>66675</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2</xdr:row>
      <xdr:rowOff>76200</xdr:rowOff>
    </xdr:from>
    <xdr:to>
      <xdr:col>4</xdr:col>
      <xdr:colOff>342900</xdr:colOff>
      <xdr:row>3</xdr:row>
      <xdr:rowOff>152400</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29</xdr:row>
      <xdr:rowOff>114300</xdr:rowOff>
    </xdr:from>
    <xdr:to>
      <xdr:col>10</xdr:col>
      <xdr:colOff>57150</xdr:colOff>
      <xdr:row>32</xdr:row>
      <xdr:rowOff>152400</xdr:rowOff>
    </xdr:to>
    <xdr:pic>
      <xdr:nvPicPr>
        <xdr:cNvPr id="2" name="image03.jpg" descr="LogoGovRondonia web.jpg"/>
        <xdr:cNvPicPr preferRelativeResize="0"/>
      </xdr:nvPicPr>
      <xdr:blipFill>
        <a:blip xmlns:r="http://schemas.openxmlformats.org/officeDocument/2006/relationships" r:embed="rId1" cstate="print"/>
        <a:stretch>
          <a:fillRect/>
        </a:stretch>
      </xdr:blipFill>
      <xdr:spPr>
        <a:xfrm>
          <a:off x="0" y="0"/>
          <a:ext cx="3381375" cy="609600"/>
        </a:xfrm>
        <a:prstGeom prst="rect">
          <a:avLst/>
        </a:prstGeom>
        <a:noFill/>
      </xdr:spPr>
    </xdr:pic>
    <xdr:clientData fLocksWithSheet="0"/>
  </xdr:twoCellAnchor>
  <xdr:twoCellAnchor>
    <xdr:from>
      <xdr:col>2</xdr:col>
      <xdr:colOff>266700</xdr:colOff>
      <xdr:row>1</xdr:row>
      <xdr:rowOff>228600</xdr:rowOff>
    </xdr:from>
    <xdr:to>
      <xdr:col>4</xdr:col>
      <xdr:colOff>352425</xdr:colOff>
      <xdr:row>4</xdr:row>
      <xdr:rowOff>171450</xdr:rowOff>
    </xdr:to>
    <xdr:pic>
      <xdr:nvPicPr>
        <xdr:cNvPr id="3" name="image00.jpg" descr="LOGO DETRAN PLÁSTICA.jpg"/>
        <xdr:cNvPicPr preferRelativeResize="0"/>
      </xdr:nvPicPr>
      <xdr:blipFill>
        <a:blip xmlns:r="http://schemas.openxmlformats.org/officeDocument/2006/relationships" r:embed="rId2" cstate="print"/>
        <a:stretch>
          <a:fillRect/>
        </a:stretch>
      </xdr:blipFill>
      <xdr:spPr>
        <a:xfrm>
          <a:off x="0" y="0"/>
          <a:ext cx="790575" cy="838200"/>
        </a:xfrm>
        <a:prstGeom prst="rect">
          <a:avLst/>
        </a:prstGeom>
        <a:noFill/>
      </xdr:spPr>
    </xdr:pic>
    <xdr:clientData fLocksWithSheet="0"/>
  </xdr:twoCellAnchor>
  <xdr:twoCellAnchor>
    <xdr:from>
      <xdr:col>11</xdr:col>
      <xdr:colOff>133350</xdr:colOff>
      <xdr:row>1</xdr:row>
      <xdr:rowOff>228600</xdr:rowOff>
    </xdr:from>
    <xdr:to>
      <xdr:col>12</xdr:col>
      <xdr:colOff>257175</xdr:colOff>
      <xdr:row>5</xdr:row>
      <xdr:rowOff>28575</xdr:rowOff>
    </xdr:to>
    <xdr:pic>
      <xdr:nvPicPr>
        <xdr:cNvPr id="4" name="image05.jpg" descr="BrasaoRondonia.jpg"/>
        <xdr:cNvPicPr preferRelativeResize="0"/>
      </xdr:nvPicPr>
      <xdr:blipFill>
        <a:blip xmlns:r="http://schemas.openxmlformats.org/officeDocument/2006/relationships" r:embed="rId3" cstate="print"/>
        <a:stretch>
          <a:fillRect/>
        </a:stretch>
      </xdr:blipFill>
      <xdr:spPr>
        <a:xfrm>
          <a:off x="0" y="0"/>
          <a:ext cx="733425" cy="895350"/>
        </a:xfrm>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1</xdr:col>
      <xdr:colOff>914400</xdr:colOff>
      <xdr:row>14</xdr:row>
      <xdr:rowOff>-95250</xdr:rowOff>
    </xdr:from>
    <xdr:to>
      <xdr:col>11</xdr:col>
      <xdr:colOff>476250</xdr:colOff>
      <xdr:row>38</xdr:row>
      <xdr:rowOff>180975</xdr:rowOff>
    </xdr:to>
    <xdr:pic>
      <xdr:nvPicPr>
        <xdr:cNvPr id="2" name="image13.png" descr="imagem1.bmp"/>
        <xdr:cNvPicPr preferRelativeResize="0"/>
      </xdr:nvPicPr>
      <xdr:blipFill>
        <a:blip xmlns:r="http://schemas.openxmlformats.org/officeDocument/2006/relationships" r:embed="rId1" cstate="print"/>
        <a:stretch>
          <a:fillRect/>
        </a:stretch>
      </xdr:blipFill>
      <xdr:spPr>
        <a:xfrm>
          <a:off x="0" y="0"/>
          <a:ext cx="5314950" cy="4848225"/>
        </a:xfrm>
        <a:prstGeom prst="rect">
          <a:avLst/>
        </a:prstGeom>
        <a:noFill/>
      </xdr:spPr>
    </xdr:pic>
    <xdr:clientData fLocksWithSheet="0"/>
  </xdr:twoCellAnchor>
  <xdr:twoCellAnchor>
    <xdr:from>
      <xdr:col>1</xdr:col>
      <xdr:colOff>9525</xdr:colOff>
      <xdr:row>12</xdr:row>
      <xdr:rowOff>0</xdr:rowOff>
    </xdr:from>
    <xdr:to>
      <xdr:col>4</xdr:col>
      <xdr:colOff>9525</xdr:colOff>
      <xdr:row>19</xdr:row>
      <xdr:rowOff>76200</xdr:rowOff>
    </xdr:to>
    <xdr:pic>
      <xdr:nvPicPr>
        <xdr:cNvPr id="3" name="image11.png" descr="criancas_paz.jpg"/>
        <xdr:cNvPicPr preferRelativeResize="0"/>
      </xdr:nvPicPr>
      <xdr:blipFill>
        <a:blip xmlns:r="http://schemas.openxmlformats.org/officeDocument/2006/relationships" r:embed="rId2" cstate="print"/>
        <a:stretch>
          <a:fillRect/>
        </a:stretch>
      </xdr:blipFill>
      <xdr:spPr>
        <a:xfrm>
          <a:off x="0" y="0"/>
          <a:ext cx="1685925" cy="1409700"/>
        </a:xfrm>
        <a:prstGeom prst="rect">
          <a:avLst/>
        </a:prstGeom>
        <a:noFill/>
      </xdr:spPr>
    </xdr:pic>
    <xdr:clientData fLocksWithSheet="0"/>
  </xdr:twoCellAnchor>
  <xdr:twoCellAnchor>
    <xdr:from>
      <xdr:col>1</xdr:col>
      <xdr:colOff>838200</xdr:colOff>
      <xdr:row>38</xdr:row>
      <xdr:rowOff>-190500</xdr:rowOff>
    </xdr:from>
    <xdr:to>
      <xdr:col>11</xdr:col>
      <xdr:colOff>514350</xdr:colOff>
      <xdr:row>63</xdr:row>
      <xdr:rowOff>0</xdr:rowOff>
    </xdr:to>
    <xdr:pic>
      <xdr:nvPicPr>
        <xdr:cNvPr id="4" name="image09.png" descr="imagem2.bmp"/>
        <xdr:cNvPicPr preferRelativeResize="0"/>
      </xdr:nvPicPr>
      <xdr:blipFill>
        <a:blip xmlns:r="http://schemas.openxmlformats.org/officeDocument/2006/relationships" r:embed="rId3" cstate="print"/>
        <a:stretch>
          <a:fillRect/>
        </a:stretch>
      </xdr:blipFill>
      <xdr:spPr>
        <a:xfrm>
          <a:off x="0" y="0"/>
          <a:ext cx="5429250" cy="4953000"/>
        </a:xfrm>
        <a:prstGeom prst="rect">
          <a:avLst/>
        </a:prstGeom>
        <a:noFill/>
      </xdr:spPr>
    </xdr:pic>
    <xdr:clientData fLocksWithSheet="0"/>
  </xdr:twoCellAnchor>
  <xdr:twoCellAnchor>
    <xdr:from>
      <xdr:col>7</xdr:col>
      <xdr:colOff>161925</xdr:colOff>
      <xdr:row>34</xdr:row>
      <xdr:rowOff>38100</xdr:rowOff>
    </xdr:from>
    <xdr:to>
      <xdr:col>9</xdr:col>
      <xdr:colOff>0</xdr:colOff>
      <xdr:row>40</xdr:row>
      <xdr:rowOff>9525</xdr:rowOff>
    </xdr:to>
    <xdr:pic>
      <xdr:nvPicPr>
        <xdr:cNvPr id="5" name="image10.png" descr="PAZ.jpg"/>
        <xdr:cNvPicPr preferRelativeResize="0"/>
      </xdr:nvPicPr>
      <xdr:blipFill>
        <a:blip xmlns:r="http://schemas.openxmlformats.org/officeDocument/2006/relationships" r:embed="rId4" cstate="print"/>
        <a:stretch>
          <a:fillRect/>
        </a:stretch>
      </xdr:blipFill>
      <xdr:spPr>
        <a:xfrm>
          <a:off x="0" y="0"/>
          <a:ext cx="1000125" cy="1114425"/>
        </a:xfrm>
        <a:prstGeom prst="rect">
          <a:avLst/>
        </a:prstGeom>
        <a:noFill/>
      </xdr:spPr>
    </xdr:pic>
    <xdr:clientData fLocksWithSheet="0"/>
  </xdr:twoCellAnchor>
  <xdr:twoCellAnchor>
    <xdr:from>
      <xdr:col>2</xdr:col>
      <xdr:colOff>-114300</xdr:colOff>
      <xdr:row>152</xdr:row>
      <xdr:rowOff>-200025</xdr:rowOff>
    </xdr:from>
    <xdr:to>
      <xdr:col>12</xdr:col>
      <xdr:colOff>47625</xdr:colOff>
      <xdr:row>172</xdr:row>
      <xdr:rowOff>123825</xdr:rowOff>
    </xdr:to>
    <xdr:pic>
      <xdr:nvPicPr>
        <xdr:cNvPr id="6" name="image12.png" descr="imagem7.bmp"/>
        <xdr:cNvPicPr preferRelativeResize="0"/>
      </xdr:nvPicPr>
      <xdr:blipFill>
        <a:blip xmlns:r="http://schemas.openxmlformats.org/officeDocument/2006/relationships" r:embed="rId5" cstate="print"/>
        <a:stretch>
          <a:fillRect/>
        </a:stretch>
      </xdr:blipFill>
      <xdr:spPr>
        <a:xfrm>
          <a:off x="0" y="0"/>
          <a:ext cx="6191250" cy="4133850"/>
        </a:xfrm>
        <a:prstGeom prst="rect">
          <a:avLst/>
        </a:prstGeom>
        <a:noFill/>
      </xdr:spPr>
    </xdr:pic>
    <xdr:clientData fLocksWithSheet="0"/>
  </xdr:twoCellAnchor>
  <xdr:twoCellAnchor>
    <xdr:from>
      <xdr:col>0</xdr:col>
      <xdr:colOff>2152650</xdr:colOff>
      <xdr:row>172</xdr:row>
      <xdr:rowOff>-304800</xdr:rowOff>
    </xdr:from>
    <xdr:to>
      <xdr:col>11</xdr:col>
      <xdr:colOff>180975</xdr:colOff>
      <xdr:row>189</xdr:row>
      <xdr:rowOff>95250</xdr:rowOff>
    </xdr:to>
    <xdr:pic>
      <xdr:nvPicPr>
        <xdr:cNvPr id="7" name="image08.png" descr="imagem8.bmp"/>
        <xdr:cNvPicPr preferRelativeResize="0"/>
      </xdr:nvPicPr>
      <xdr:blipFill>
        <a:blip xmlns:r="http://schemas.openxmlformats.org/officeDocument/2006/relationships" r:embed="rId6" cstate="print"/>
        <a:stretch>
          <a:fillRect/>
        </a:stretch>
      </xdr:blipFill>
      <xdr:spPr>
        <a:xfrm>
          <a:off x="0" y="0"/>
          <a:ext cx="6219825" cy="3638550"/>
        </a:xfrm>
        <a:prstGeom prst="rect">
          <a:avLst/>
        </a:prstGeom>
        <a:noFill/>
      </xdr:spPr>
    </xdr:pic>
    <xdr:clientData fLocksWithSheet="0"/>
  </xdr:twoCellAnchor>
  <xdr:twoCellAnchor>
    <xdr:from>
      <xdr:col>8</xdr:col>
      <xdr:colOff>476250</xdr:colOff>
      <xdr:row>168</xdr:row>
      <xdr:rowOff>38100</xdr:rowOff>
    </xdr:from>
    <xdr:to>
      <xdr:col>11</xdr:col>
      <xdr:colOff>228600</xdr:colOff>
      <xdr:row>176</xdr:row>
      <xdr:rowOff>161925</xdr:rowOff>
    </xdr:to>
    <xdr:pic>
      <xdr:nvPicPr>
        <xdr:cNvPr id="8" name="image07.png" descr="fotos-do-educacao-para-o-transito.jpg"/>
        <xdr:cNvPicPr preferRelativeResize="0"/>
      </xdr:nvPicPr>
      <xdr:blipFill>
        <a:blip xmlns:r="http://schemas.openxmlformats.org/officeDocument/2006/relationships" r:embed="rId7" cstate="print"/>
        <a:stretch>
          <a:fillRect/>
        </a:stretch>
      </xdr:blipFill>
      <xdr:spPr>
        <a:xfrm>
          <a:off x="0" y="0"/>
          <a:ext cx="1495425" cy="1647825"/>
        </a:xfrm>
        <a:prstGeom prst="rect">
          <a:avLst/>
        </a:prstGeom>
        <a:noFill/>
      </xdr:spPr>
    </xdr:pic>
    <xdr:clientData fLocksWithSheet="0"/>
  </xdr:twoCellAnchor>
  <xdr:twoCellAnchor>
    <xdr:from>
      <xdr:col>2</xdr:col>
      <xdr:colOff>228600</xdr:colOff>
      <xdr:row>4</xdr:row>
      <xdr:rowOff>171450</xdr:rowOff>
    </xdr:from>
    <xdr:to>
      <xdr:col>3</xdr:col>
      <xdr:colOff>180975</xdr:colOff>
      <xdr:row>9</xdr:row>
      <xdr:rowOff>0</xdr:rowOff>
    </xdr:to>
    <xdr:pic>
      <xdr:nvPicPr>
        <xdr:cNvPr id="9" name="image00.jpg" descr="LOGO DETRAN PLÁSTICA.jpg"/>
        <xdr:cNvPicPr preferRelativeResize="0"/>
      </xdr:nvPicPr>
      <xdr:blipFill>
        <a:blip xmlns:r="http://schemas.openxmlformats.org/officeDocument/2006/relationships" r:embed="rId8" cstate="print"/>
        <a:stretch>
          <a:fillRect/>
        </a:stretch>
      </xdr:blipFill>
      <xdr:spPr>
        <a:xfrm>
          <a:off x="0" y="0"/>
          <a:ext cx="752475" cy="819150"/>
        </a:xfrm>
        <a:prstGeom prst="rect">
          <a:avLst/>
        </a:prstGeom>
        <a:noFill/>
      </xdr:spPr>
    </xdr:pic>
    <xdr:clientData fLocksWithSheet="0"/>
  </xdr:twoCellAnchor>
  <xdr:twoCellAnchor>
    <xdr:from>
      <xdr:col>9</xdr:col>
      <xdr:colOff>209550</xdr:colOff>
      <xdr:row>5</xdr:row>
      <xdr:rowOff>0</xdr:rowOff>
    </xdr:from>
    <xdr:to>
      <xdr:col>10</xdr:col>
      <xdr:colOff>295275</xdr:colOff>
      <xdr:row>9</xdr:row>
      <xdr:rowOff>38100</xdr:rowOff>
    </xdr:to>
    <xdr:pic>
      <xdr:nvPicPr>
        <xdr:cNvPr id="10" name="image05.jpg" descr="BrasaoRondonia.jpg"/>
        <xdr:cNvPicPr preferRelativeResize="0"/>
      </xdr:nvPicPr>
      <xdr:blipFill>
        <a:blip xmlns:r="http://schemas.openxmlformats.org/officeDocument/2006/relationships" r:embed="rId9" cstate="print"/>
        <a:stretch>
          <a:fillRect/>
        </a:stretch>
      </xdr:blipFill>
      <xdr:spPr>
        <a:xfrm>
          <a:off x="0" y="0"/>
          <a:ext cx="666750" cy="828675"/>
        </a:xfrm>
        <a:prstGeom prst="rect">
          <a:avLst/>
        </a:prstGeom>
        <a:noFill/>
      </xdr:spPr>
    </xdr:pic>
    <xdr:clientData fLocksWithSheet="0"/>
  </xdr:twoCellAnchor>
  <xdr:twoCellAnchor>
    <xdr:from>
      <xdr:col>1</xdr:col>
      <xdr:colOff>-38100</xdr:colOff>
      <xdr:row>59</xdr:row>
      <xdr:rowOff>-76200</xdr:rowOff>
    </xdr:from>
    <xdr:to>
      <xdr:col>11</xdr:col>
      <xdr:colOff>323850</xdr:colOff>
      <xdr:row>84</xdr:row>
      <xdr:rowOff>95250</xdr:rowOff>
    </xdr:to>
    <xdr:pic>
      <xdr:nvPicPr>
        <xdr:cNvPr id="11" name="image14.png" descr="bip bip.bmp"/>
        <xdr:cNvPicPr preferRelativeResize="0"/>
      </xdr:nvPicPr>
      <xdr:blipFill>
        <a:blip xmlns:r="http://schemas.openxmlformats.org/officeDocument/2006/relationships" r:embed="rId10" cstate="print"/>
        <a:stretch>
          <a:fillRect/>
        </a:stretch>
      </xdr:blipFill>
      <xdr:spPr>
        <a:xfrm>
          <a:off x="0" y="0"/>
          <a:ext cx="6115050" cy="4933950"/>
        </a:xfrm>
        <a:prstGeom prst="rect">
          <a:avLst/>
        </a:prstGeom>
        <a:noFill/>
      </xdr:spPr>
    </xdr:pic>
    <xdr:clientData fLocksWithSheet="0"/>
  </xdr:twoCellAnchor>
  <xdr:twoCellAnchor>
    <xdr:from>
      <xdr:col>1</xdr:col>
      <xdr:colOff>0</xdr:colOff>
      <xdr:row>56</xdr:row>
      <xdr:rowOff>95250</xdr:rowOff>
    </xdr:from>
    <xdr:to>
      <xdr:col>3</xdr:col>
      <xdr:colOff>285750</xdr:colOff>
      <xdr:row>63</xdr:row>
      <xdr:rowOff>47625</xdr:rowOff>
    </xdr:to>
    <xdr:pic>
      <xdr:nvPicPr>
        <xdr:cNvPr id="12" name="image15.png" descr="EDUCAÇÃO.jpg"/>
        <xdr:cNvPicPr preferRelativeResize="0"/>
      </xdr:nvPicPr>
      <xdr:blipFill>
        <a:blip xmlns:r="http://schemas.openxmlformats.org/officeDocument/2006/relationships" r:embed="rId11" cstate="print"/>
        <a:stretch>
          <a:fillRect/>
        </a:stretch>
      </xdr:blipFill>
      <xdr:spPr>
        <a:xfrm>
          <a:off x="0" y="0"/>
          <a:ext cx="1390650" cy="1285875"/>
        </a:xfrm>
        <a:prstGeom prst="rect">
          <a:avLst/>
        </a:prstGeom>
        <a:noFill/>
      </xdr:spPr>
    </xdr:pic>
    <xdr:clientData fLocksWithSheet="0"/>
  </xdr:twoCellAnchor>
  <xdr:twoCellAnchor>
    <xdr:from>
      <xdr:col>1</xdr:col>
      <xdr:colOff>114300</xdr:colOff>
      <xdr:row>85</xdr:row>
      <xdr:rowOff>0</xdr:rowOff>
    </xdr:from>
    <xdr:to>
      <xdr:col>11</xdr:col>
      <xdr:colOff>533400</xdr:colOff>
      <xdr:row>96</xdr:row>
      <xdr:rowOff>133350</xdr:rowOff>
    </xdr:to>
    <xdr:pic>
      <xdr:nvPicPr>
        <xdr:cNvPr id="13" name="image18.png" descr="condutoresem acao.bmp"/>
        <xdr:cNvPicPr preferRelativeResize="0"/>
      </xdr:nvPicPr>
      <xdr:blipFill>
        <a:blip xmlns:r="http://schemas.openxmlformats.org/officeDocument/2006/relationships" r:embed="rId12" cstate="print"/>
        <a:stretch>
          <a:fillRect/>
        </a:stretch>
      </xdr:blipFill>
      <xdr:spPr>
        <a:xfrm>
          <a:off x="0" y="0"/>
          <a:ext cx="6172200" cy="2228850"/>
        </a:xfrm>
        <a:prstGeom prst="rect">
          <a:avLst/>
        </a:prstGeom>
        <a:noFill/>
      </xdr:spPr>
    </xdr:pic>
    <xdr:clientData fLocksWithSheet="0"/>
  </xdr:twoCellAnchor>
  <xdr:twoCellAnchor>
    <xdr:from>
      <xdr:col>1</xdr:col>
      <xdr:colOff>238125</xdr:colOff>
      <xdr:row>77</xdr:row>
      <xdr:rowOff>171450</xdr:rowOff>
    </xdr:from>
    <xdr:to>
      <xdr:col>3</xdr:col>
      <xdr:colOff>180975</xdr:colOff>
      <xdr:row>87</xdr:row>
      <xdr:rowOff>38100</xdr:rowOff>
    </xdr:to>
    <xdr:pic>
      <xdr:nvPicPr>
        <xdr:cNvPr id="14" name="image16.jpg" descr="2002_camp1_01.jpg"/>
        <xdr:cNvPicPr preferRelativeResize="0"/>
      </xdr:nvPicPr>
      <xdr:blipFill>
        <a:blip xmlns:r="http://schemas.openxmlformats.org/officeDocument/2006/relationships" r:embed="rId13" cstate="print"/>
        <a:stretch>
          <a:fillRect/>
        </a:stretch>
      </xdr:blipFill>
      <xdr:spPr>
        <a:xfrm>
          <a:off x="0" y="0"/>
          <a:ext cx="1047750" cy="1771650"/>
        </a:xfrm>
        <a:prstGeom prst="rect">
          <a:avLst/>
        </a:prstGeom>
        <a:noFill/>
      </xdr:spPr>
    </xdr:pic>
    <xdr:clientData fLocksWithSheet="0"/>
  </xdr:twoCellAnchor>
  <xdr:twoCellAnchor>
    <xdr:from>
      <xdr:col>1</xdr:col>
      <xdr:colOff>95250</xdr:colOff>
      <xdr:row>100</xdr:row>
      <xdr:rowOff>-133350</xdr:rowOff>
    </xdr:from>
    <xdr:to>
      <xdr:col>12</xdr:col>
      <xdr:colOff>19050</xdr:colOff>
      <xdr:row>125</xdr:row>
      <xdr:rowOff>133350</xdr:rowOff>
    </xdr:to>
    <xdr:pic>
      <xdr:nvPicPr>
        <xdr:cNvPr id="15" name="image19.png" descr="epa.bmp"/>
        <xdr:cNvPicPr preferRelativeResize="0"/>
      </xdr:nvPicPr>
      <xdr:blipFill>
        <a:blip xmlns:r="http://schemas.openxmlformats.org/officeDocument/2006/relationships" r:embed="rId14" cstate="print"/>
        <a:stretch>
          <a:fillRect/>
        </a:stretch>
      </xdr:blipFill>
      <xdr:spPr>
        <a:xfrm>
          <a:off x="0" y="0"/>
          <a:ext cx="6257925" cy="5029200"/>
        </a:xfrm>
        <a:prstGeom prst="rect">
          <a:avLst/>
        </a:prstGeom>
        <a:noFill/>
      </xdr:spPr>
    </xdr:pic>
    <xdr:clientData fLocksWithSheet="0"/>
  </xdr:twoCellAnchor>
  <xdr:twoCellAnchor>
    <xdr:from>
      <xdr:col>8</xdr:col>
      <xdr:colOff>228600</xdr:colOff>
      <xdr:row>92</xdr:row>
      <xdr:rowOff>161925</xdr:rowOff>
    </xdr:from>
    <xdr:to>
      <xdr:col>11</xdr:col>
      <xdr:colOff>466725</xdr:colOff>
      <xdr:row>104</xdr:row>
      <xdr:rowOff>85725</xdr:rowOff>
    </xdr:to>
    <xdr:pic>
      <xdr:nvPicPr>
        <xdr:cNvPr id="16" name="image21.jpg" descr="images.jpeg"/>
        <xdr:cNvPicPr preferRelativeResize="0"/>
      </xdr:nvPicPr>
      <xdr:blipFill>
        <a:blip xmlns:r="http://schemas.openxmlformats.org/officeDocument/2006/relationships" r:embed="rId15" cstate="print"/>
        <a:stretch>
          <a:fillRect/>
        </a:stretch>
      </xdr:blipFill>
      <xdr:spPr>
        <a:xfrm>
          <a:off x="0" y="0"/>
          <a:ext cx="1981200" cy="2209800"/>
        </a:xfrm>
        <a:prstGeom prst="rect">
          <a:avLst/>
        </a:prstGeom>
        <a:noFill/>
      </xdr:spPr>
    </xdr:pic>
    <xdr:clientData fLocksWithSheet="0"/>
  </xdr:twoCellAnchor>
  <xdr:twoCellAnchor>
    <xdr:from>
      <xdr:col>1</xdr:col>
      <xdr:colOff>285750</xdr:colOff>
      <xdr:row>124</xdr:row>
      <xdr:rowOff>161925</xdr:rowOff>
    </xdr:from>
    <xdr:to>
      <xdr:col>11</xdr:col>
      <xdr:colOff>476250</xdr:colOff>
      <xdr:row>149</xdr:row>
      <xdr:rowOff>76200</xdr:rowOff>
    </xdr:to>
    <xdr:pic>
      <xdr:nvPicPr>
        <xdr:cNvPr id="17" name="image25.png" descr="encontro pedagogico.bmp"/>
        <xdr:cNvPicPr preferRelativeResize="0"/>
      </xdr:nvPicPr>
      <xdr:blipFill>
        <a:blip xmlns:r="http://schemas.openxmlformats.org/officeDocument/2006/relationships" r:embed="rId16" cstate="print"/>
        <a:stretch>
          <a:fillRect/>
        </a:stretch>
      </xdr:blipFill>
      <xdr:spPr>
        <a:xfrm>
          <a:off x="0" y="0"/>
          <a:ext cx="5943600" cy="4676775"/>
        </a:xfrm>
        <a:prstGeom prst="rect">
          <a:avLst/>
        </a:prstGeom>
        <a:noFill/>
      </xdr:spPr>
    </xdr:pic>
    <xdr:clientData fLocksWithSheet="0"/>
  </xdr:twoCellAnchor>
  <xdr:twoCellAnchor>
    <xdr:from>
      <xdr:col>9</xdr:col>
      <xdr:colOff>-57150</xdr:colOff>
      <xdr:row>144</xdr:row>
      <xdr:rowOff>-9525</xdr:rowOff>
    </xdr:from>
    <xdr:to>
      <xdr:col>14</xdr:col>
      <xdr:colOff>47625</xdr:colOff>
      <xdr:row>154</xdr:row>
      <xdr:rowOff>180975</xdr:rowOff>
    </xdr:to>
    <xdr:pic>
      <xdr:nvPicPr>
        <xdr:cNvPr id="18" name="image17.png" descr="OIMM...jpg"/>
        <xdr:cNvPicPr preferRelativeResize="0"/>
      </xdr:nvPicPr>
      <xdr:blipFill>
        <a:blip xmlns:r="http://schemas.openxmlformats.org/officeDocument/2006/relationships" r:embed="rId17" cstate="print"/>
        <a:stretch>
          <a:fillRect/>
        </a:stretch>
      </xdr:blipFill>
      <xdr:spPr>
        <a:xfrm>
          <a:off x="0" y="0"/>
          <a:ext cx="2847975" cy="2095500"/>
        </a:xfrm>
        <a:prstGeom prst="rect">
          <a:avLst/>
        </a:prstGeom>
        <a:noFill/>
      </xdr:spPr>
    </xdr:pic>
    <xdr:clientData fLocksWithSheet="0"/>
  </xdr:twoCellAnchor>
  <xdr:twoCellAnchor>
    <xdr:from>
      <xdr:col>0</xdr:col>
      <xdr:colOff>2305050</xdr:colOff>
      <xdr:row>188</xdr:row>
      <xdr:rowOff>19050</xdr:rowOff>
    </xdr:from>
    <xdr:to>
      <xdr:col>10</xdr:col>
      <xdr:colOff>266700</xdr:colOff>
      <xdr:row>206</xdr:row>
      <xdr:rowOff>66675</xdr:rowOff>
    </xdr:to>
    <xdr:pic>
      <xdr:nvPicPr>
        <xdr:cNvPr id="19" name="image24.png" descr="cet itinerante.bmp"/>
        <xdr:cNvPicPr preferRelativeResize="0"/>
      </xdr:nvPicPr>
      <xdr:blipFill>
        <a:blip xmlns:r="http://schemas.openxmlformats.org/officeDocument/2006/relationships" r:embed="rId18" cstate="print"/>
        <a:stretch>
          <a:fillRect/>
        </a:stretch>
      </xdr:blipFill>
      <xdr:spPr>
        <a:xfrm>
          <a:off x="0" y="0"/>
          <a:ext cx="5572125" cy="3476625"/>
        </a:xfrm>
        <a:prstGeom prst="rect">
          <a:avLst/>
        </a:prstGeom>
        <a:noFill/>
      </xdr:spPr>
    </xdr:pic>
    <xdr:clientData fLocksWithSheet="0"/>
  </xdr:twoCellAnchor>
  <xdr:twoCellAnchor>
    <xdr:from>
      <xdr:col>0</xdr:col>
      <xdr:colOff>2381250</xdr:colOff>
      <xdr:row>207</xdr:row>
      <xdr:rowOff>76200</xdr:rowOff>
    </xdr:from>
    <xdr:to>
      <xdr:col>10</xdr:col>
      <xdr:colOff>514350</xdr:colOff>
      <xdr:row>224</xdr:row>
      <xdr:rowOff>114300</xdr:rowOff>
    </xdr:to>
    <xdr:pic>
      <xdr:nvPicPr>
        <xdr:cNvPr id="20" name="image20.jpg" descr="semana nacional.bmp"/>
        <xdr:cNvPicPr preferRelativeResize="0"/>
      </xdr:nvPicPr>
      <xdr:blipFill>
        <a:blip xmlns:r="http://schemas.openxmlformats.org/officeDocument/2006/relationships" r:embed="rId19" cstate="print"/>
        <a:stretch>
          <a:fillRect/>
        </a:stretch>
      </xdr:blipFill>
      <xdr:spPr>
        <a:xfrm>
          <a:off x="0" y="0"/>
          <a:ext cx="5743575" cy="3276600"/>
        </a:xfrm>
        <a:prstGeom prst="rect">
          <a:avLst/>
        </a:prstGeom>
        <a:noFill/>
      </xdr:spPr>
    </xdr:pic>
    <xdr:clientData fLocksWithSheet="0"/>
  </xdr:twoCellAnchor>
  <xdr:twoCellAnchor>
    <xdr:from>
      <xdr:col>8</xdr:col>
      <xdr:colOff>304800</xdr:colOff>
      <xdr:row>202</xdr:row>
      <xdr:rowOff>47625</xdr:rowOff>
    </xdr:from>
    <xdr:to>
      <xdr:col>11</xdr:col>
      <xdr:colOff>9525</xdr:colOff>
      <xdr:row>207</xdr:row>
      <xdr:rowOff>47625</xdr:rowOff>
    </xdr:to>
    <xdr:pic>
      <xdr:nvPicPr>
        <xdr:cNvPr id="21" name="image26.jpg" descr="imagesy.jpg"/>
        <xdr:cNvPicPr preferRelativeResize="0"/>
      </xdr:nvPicPr>
      <xdr:blipFill>
        <a:blip xmlns:r="http://schemas.openxmlformats.org/officeDocument/2006/relationships" r:embed="rId20" cstate="print"/>
        <a:stretch>
          <a:fillRect/>
        </a:stretch>
      </xdr:blipFill>
      <xdr:spPr>
        <a:xfrm>
          <a:off x="0" y="0"/>
          <a:ext cx="1447800" cy="952500"/>
        </a:xfrm>
        <a:prstGeom prst="rect">
          <a:avLst/>
        </a:prstGeom>
        <a:noFill/>
      </xdr:spPr>
    </xdr:pic>
    <xdr:clientData fLocksWithSheet="0"/>
  </xdr:twoCellAnchor>
  <xdr:twoCellAnchor>
    <xdr:from>
      <xdr:col>2</xdr:col>
      <xdr:colOff>0</xdr:colOff>
      <xdr:row>166</xdr:row>
      <xdr:rowOff>0</xdr:rowOff>
    </xdr:from>
    <xdr:to>
      <xdr:col>3</xdr:col>
      <xdr:colOff>542925</xdr:colOff>
      <xdr:row>172</xdr:row>
      <xdr:rowOff>76200</xdr:rowOff>
    </xdr:to>
    <xdr:pic>
      <xdr:nvPicPr>
        <xdr:cNvPr id="22" name="image22.png" descr="EDUCAÇÃO.jpg"/>
        <xdr:cNvPicPr preferRelativeResize="0"/>
      </xdr:nvPicPr>
      <xdr:blipFill>
        <a:blip xmlns:r="http://schemas.openxmlformats.org/officeDocument/2006/relationships" r:embed="rId21" cstate="print"/>
        <a:stretch>
          <a:fillRect/>
        </a:stretch>
      </xdr:blipFill>
      <xdr:spPr>
        <a:xfrm>
          <a:off x="0" y="0"/>
          <a:ext cx="1343025" cy="1219200"/>
        </a:xfrm>
        <a:prstGeom prst="rect">
          <a:avLst/>
        </a:prstGeom>
        <a:noFill/>
      </xdr:spPr>
    </xdr:pic>
    <xdr:clientData fLocksWithSheet="0"/>
  </xdr:twoCellAnchor>
  <xdr:twoCellAnchor>
    <xdr:from>
      <xdr:col>3</xdr:col>
      <xdr:colOff>619125</xdr:colOff>
      <xdr:row>5</xdr:row>
      <xdr:rowOff>76200</xdr:rowOff>
    </xdr:from>
    <xdr:to>
      <xdr:col>4</xdr:col>
      <xdr:colOff>228600</xdr:colOff>
      <xdr:row>6</xdr:row>
      <xdr:rowOff>142875</xdr:rowOff>
    </xdr:to>
    <xdr:sp macro="" textlink="">
      <xdr:nvSpPr>
        <xdr:cNvPr id="2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4</xdr:row>
      <xdr:rowOff>0</xdr:rowOff>
    </xdr:from>
    <xdr:to>
      <xdr:col>5</xdr:col>
      <xdr:colOff>228600</xdr:colOff>
      <xdr:row>5</xdr:row>
      <xdr:rowOff>66675</xdr:rowOff>
    </xdr:to>
    <xdr:sp macro="" textlink="">
      <xdr:nvSpPr>
        <xdr:cNvPr id="2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xdr:row>
      <xdr:rowOff>76200</xdr:rowOff>
    </xdr:from>
    <xdr:to>
      <xdr:col>5</xdr:col>
      <xdr:colOff>228600</xdr:colOff>
      <xdr:row>6</xdr:row>
      <xdr:rowOff>142875</xdr:rowOff>
    </xdr:to>
    <xdr:sp macro="" textlink="">
      <xdr:nvSpPr>
        <xdr:cNvPr id="2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21.xml><?xml version="1.0" encoding="utf-8"?>
<xdr:wsDr xmlns:xdr="http://schemas.openxmlformats.org/drawingml/2006/spreadsheetDrawing" xmlns:a="http://schemas.openxmlformats.org/drawingml/2006/main">
  <xdr:twoCellAnchor>
    <xdr:from>
      <xdr:col>4</xdr:col>
      <xdr:colOff>247650</xdr:colOff>
      <xdr:row>2</xdr:row>
      <xdr:rowOff>171450</xdr:rowOff>
    </xdr:from>
    <xdr:to>
      <xdr:col>5</xdr:col>
      <xdr:colOff>371475</xdr:colOff>
      <xdr:row>7</xdr:row>
      <xdr:rowOff>0</xdr:rowOff>
    </xdr:to>
    <xdr:pic>
      <xdr:nvPicPr>
        <xdr:cNvPr id="2" name="image00.jpg" descr="LOGO DETRAN PLÁSTICA.jpg"/>
        <xdr:cNvPicPr preferRelativeResize="0"/>
      </xdr:nvPicPr>
      <xdr:blipFill>
        <a:blip xmlns:r="http://schemas.openxmlformats.org/officeDocument/2006/relationships" r:embed="rId1" cstate="print"/>
        <a:stretch>
          <a:fillRect/>
        </a:stretch>
      </xdr:blipFill>
      <xdr:spPr>
        <a:xfrm>
          <a:off x="0" y="0"/>
          <a:ext cx="704850" cy="819150"/>
        </a:xfrm>
        <a:prstGeom prst="rect">
          <a:avLst/>
        </a:prstGeom>
        <a:noFill/>
      </xdr:spPr>
    </xdr:pic>
    <xdr:clientData fLocksWithSheet="0"/>
  </xdr:twoCellAnchor>
  <xdr:twoCellAnchor>
    <xdr:from>
      <xdr:col>11</xdr:col>
      <xdr:colOff>238125</xdr:colOff>
      <xdr:row>2</xdr:row>
      <xdr:rowOff>152400</xdr:rowOff>
    </xdr:from>
    <xdr:to>
      <xdr:col>12</xdr:col>
      <xdr:colOff>323850</xdr:colOff>
      <xdr:row>7</xdr:row>
      <xdr:rowOff>0</xdr:rowOff>
    </xdr:to>
    <xdr:pic>
      <xdr:nvPicPr>
        <xdr:cNvPr id="3" name="image05.jpg" descr="BrasaoRondonia.jpg"/>
        <xdr:cNvPicPr preferRelativeResize="0"/>
      </xdr:nvPicPr>
      <xdr:blipFill>
        <a:blip xmlns:r="http://schemas.openxmlformats.org/officeDocument/2006/relationships" r:embed="rId2" cstate="print"/>
        <a:stretch>
          <a:fillRect/>
        </a:stretch>
      </xdr:blipFill>
      <xdr:spPr>
        <a:xfrm>
          <a:off x="0" y="0"/>
          <a:ext cx="666750" cy="838200"/>
        </a:xfrm>
        <a:prstGeom prst="rect">
          <a:avLst/>
        </a:prstGeom>
        <a:noFill/>
      </xdr:spPr>
    </xdr:pic>
    <xdr:clientData fLocksWithSheet="0"/>
  </xdr:twoCellAnchor>
  <xdr:twoCellAnchor>
    <xdr:from>
      <xdr:col>3</xdr:col>
      <xdr:colOff>57150</xdr:colOff>
      <xdr:row>9</xdr:row>
      <xdr:rowOff>161925</xdr:rowOff>
    </xdr:from>
    <xdr:to>
      <xdr:col>13</xdr:col>
      <xdr:colOff>381000</xdr:colOff>
      <xdr:row>49</xdr:row>
      <xdr:rowOff>152400</xdr:rowOff>
    </xdr:to>
    <xdr:pic>
      <xdr:nvPicPr>
        <xdr:cNvPr id="4" name="image23.png" descr="AGRADECIEMNTOS.bmp"/>
        <xdr:cNvPicPr preferRelativeResize="0"/>
      </xdr:nvPicPr>
      <xdr:blipFill>
        <a:blip xmlns:r="http://schemas.openxmlformats.org/officeDocument/2006/relationships" r:embed="rId3" cstate="print"/>
        <a:stretch>
          <a:fillRect/>
        </a:stretch>
      </xdr:blipFill>
      <xdr:spPr>
        <a:xfrm>
          <a:off x="0" y="0"/>
          <a:ext cx="6134100" cy="7620000"/>
        </a:xfrm>
        <a:prstGeom prst="rect">
          <a:avLst/>
        </a:prstGeom>
        <a:noFill/>
      </xdr:spPr>
    </xdr:pic>
    <xdr:clientData fLocksWithSheet="0"/>
  </xdr:twoCellAnchor>
  <xdr:twoCellAnchor>
    <xdr:from>
      <xdr:col>5</xdr:col>
      <xdr:colOff>619125</xdr:colOff>
      <xdr:row>3</xdr:row>
      <xdr:rowOff>76200</xdr:rowOff>
    </xdr:from>
    <xdr:to>
      <xdr:col>6</xdr:col>
      <xdr:colOff>228600</xdr:colOff>
      <xdr:row>4</xdr:row>
      <xdr:rowOff>142875</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xdr:row>
      <xdr:rowOff>0</xdr:rowOff>
    </xdr:from>
    <xdr:to>
      <xdr:col>7</xdr:col>
      <xdr:colOff>228600</xdr:colOff>
      <xdr:row>3</xdr:row>
      <xdr:rowOff>66675</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3</xdr:row>
      <xdr:rowOff>76200</xdr:rowOff>
    </xdr:from>
    <xdr:to>
      <xdr:col>7</xdr:col>
      <xdr:colOff>228600</xdr:colOff>
      <xdr:row>4</xdr:row>
      <xdr:rowOff>142875</xdr:rowOff>
    </xdr:to>
    <xdr:sp macro="" textlink="">
      <xdr:nvSpPr>
        <xdr:cNvPr id="1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4</xdr:col>
      <xdr:colOff>504825</xdr:colOff>
      <xdr:row>38</xdr:row>
      <xdr:rowOff>38100</xdr:rowOff>
    </xdr:from>
    <xdr:to>
      <xdr:col>8</xdr:col>
      <xdr:colOff>161925</xdr:colOff>
      <xdr:row>43</xdr:row>
      <xdr:rowOff>161925</xdr:rowOff>
    </xdr:to>
    <xdr:pic>
      <xdr:nvPicPr>
        <xdr:cNvPr id="2" name="image04.jpg" descr="ASSINATURA AIRTON.jpg"/>
        <xdr:cNvPicPr preferRelativeResize="0"/>
      </xdr:nvPicPr>
      <xdr:blipFill>
        <a:blip xmlns:r="http://schemas.openxmlformats.org/officeDocument/2006/relationships" r:embed="rId1" cstate="print"/>
        <a:stretch>
          <a:fillRect/>
        </a:stretch>
      </xdr:blipFill>
      <xdr:spPr>
        <a:xfrm>
          <a:off x="0" y="0"/>
          <a:ext cx="1971675" cy="1076325"/>
        </a:xfrm>
        <a:prstGeom prst="rect">
          <a:avLst/>
        </a:prstGeom>
        <a:noFill/>
      </xdr:spPr>
    </xdr:pic>
    <xdr:clientData fLocksWithSheet="0"/>
  </xdr:twoCellAnchor>
  <xdr:twoCellAnchor>
    <xdr:from>
      <xdr:col>9</xdr:col>
      <xdr:colOff>514350</xdr:colOff>
      <xdr:row>38</xdr:row>
      <xdr:rowOff>95250</xdr:rowOff>
    </xdr:from>
    <xdr:to>
      <xdr:col>12</xdr:col>
      <xdr:colOff>476250</xdr:colOff>
      <xdr:row>43</xdr:row>
      <xdr:rowOff>114300</xdr:rowOff>
    </xdr:to>
    <xdr:pic>
      <xdr:nvPicPr>
        <xdr:cNvPr id="3" name="image02.jpg" descr="Assinatura Carvalho.jpg"/>
        <xdr:cNvPicPr preferRelativeResize="0"/>
      </xdr:nvPicPr>
      <xdr:blipFill>
        <a:blip xmlns:r="http://schemas.openxmlformats.org/officeDocument/2006/relationships" r:embed="rId2" cstate="print"/>
        <a:stretch>
          <a:fillRect/>
        </a:stretch>
      </xdr:blipFill>
      <xdr:spPr>
        <a:xfrm>
          <a:off x="0" y="0"/>
          <a:ext cx="1790700" cy="971550"/>
        </a:xfrm>
        <a:prstGeom prst="rect">
          <a:avLst/>
        </a:prstGeom>
        <a:noFill/>
      </xdr:spPr>
    </xdr:pic>
    <xdr:clientData fLocksWithSheet="0"/>
  </xdr:twoCellAnchor>
  <xdr:twoCellAnchor>
    <xdr:from>
      <xdr:col>4</xdr:col>
      <xdr:colOff>457200</xdr:colOff>
      <xdr:row>3</xdr:row>
      <xdr:rowOff>85725</xdr:rowOff>
    </xdr:from>
    <xdr:to>
      <xdr:col>6</xdr:col>
      <xdr:colOff>171450</xdr:colOff>
      <xdr:row>7</xdr:row>
      <xdr:rowOff>180975</xdr:rowOff>
    </xdr:to>
    <xdr:pic>
      <xdr:nvPicPr>
        <xdr:cNvPr id="4" name="image00.jpg" descr="LOGO DETRAN PLÁSTICA.jpg"/>
        <xdr:cNvPicPr preferRelativeResize="0"/>
      </xdr:nvPicPr>
      <xdr:blipFill>
        <a:blip xmlns:r="http://schemas.openxmlformats.org/officeDocument/2006/relationships" r:embed="rId3" cstate="print"/>
        <a:stretch>
          <a:fillRect/>
        </a:stretch>
      </xdr:blipFill>
      <xdr:spPr>
        <a:xfrm>
          <a:off x="0" y="0"/>
          <a:ext cx="809625" cy="809625"/>
        </a:xfrm>
        <a:prstGeom prst="rect">
          <a:avLst/>
        </a:prstGeom>
        <a:noFill/>
      </xdr:spPr>
    </xdr:pic>
    <xdr:clientData fLocksWithSheet="0"/>
  </xdr:twoCellAnchor>
  <xdr:twoCellAnchor>
    <xdr:from>
      <xdr:col>11</xdr:col>
      <xdr:colOff>466725</xdr:colOff>
      <xdr:row>3</xdr:row>
      <xdr:rowOff>47625</xdr:rowOff>
    </xdr:from>
    <xdr:to>
      <xdr:col>13</xdr:col>
      <xdr:colOff>0</xdr:colOff>
      <xdr:row>7</xdr:row>
      <xdr:rowOff>209550</xdr:rowOff>
    </xdr:to>
    <xdr:pic>
      <xdr:nvPicPr>
        <xdr:cNvPr id="5" name="image05.jpg" descr="BrasaoRondonia.jpg"/>
        <xdr:cNvPicPr preferRelativeResize="0"/>
      </xdr:nvPicPr>
      <xdr:blipFill>
        <a:blip xmlns:r="http://schemas.openxmlformats.org/officeDocument/2006/relationships" r:embed="rId4" cstate="print"/>
        <a:stretch>
          <a:fillRect/>
        </a:stretch>
      </xdr:blipFill>
      <xdr:spPr>
        <a:xfrm>
          <a:off x="0" y="0"/>
          <a:ext cx="752475" cy="876300"/>
        </a:xfrm>
        <a:prstGeom prst="rect">
          <a:avLst/>
        </a:prstGeom>
        <a:noFill/>
      </xdr:spPr>
    </xdr:pic>
    <xdr:clientData fLocksWithSheet="0"/>
  </xdr:twoCellAnchor>
  <xdr:twoCellAnchor>
    <xdr:from>
      <xdr:col>4</xdr:col>
      <xdr:colOff>19050</xdr:colOff>
      <xdr:row>11</xdr:row>
      <xdr:rowOff>114300</xdr:rowOff>
    </xdr:from>
    <xdr:to>
      <xdr:col>13</xdr:col>
      <xdr:colOff>504825</xdr:colOff>
      <xdr:row>46</xdr:row>
      <xdr:rowOff>114300</xdr:rowOff>
    </xdr:to>
    <xdr:sp macro="" textlink="">
      <xdr:nvSpPr>
        <xdr:cNvPr id="6" name="Shape 2"/>
        <xdr:cNvSpPr txBox="1"/>
      </xdr:nvSpPr>
      <xdr:spPr>
        <a:xfrm>
          <a:off x="2431350" y="455775"/>
          <a:ext cx="5829299" cy="6648450"/>
        </a:xfrm>
        <a:prstGeom prst="rect">
          <a:avLst/>
        </a:prstGeom>
        <a:solidFill>
          <a:schemeClr val="lt1"/>
        </a:solidFill>
        <a:ln w="25400" cap="flat" cmpd="sng">
          <a:solidFill>
            <a:schemeClr val="dk1"/>
          </a:solidFill>
          <a:prstDash val="solid"/>
          <a:round/>
          <a:headEnd type="none" w="med" len="med"/>
          <a:tailEnd type="none" w="med" len="med"/>
        </a:ln>
      </xdr:spPr>
      <xdr:txBody>
        <a:bodyPr lIns="91425" tIns="45700" rIns="91425" bIns="45700" anchor="t" anchorCtr="0">
          <a:noAutofit/>
        </a:bodyPr>
        <a:lstStyle/>
        <a:p>
          <a:pPr marL="0" marR="0" lvl="0" indent="457200" algn="ctr" rtl="0">
            <a:spcBef>
              <a:spcPts val="0"/>
            </a:spcBef>
            <a:buNone/>
          </a:pPr>
          <a:endParaRPr sz="1100" b="1" i="0" u="none" strike="noStrike" cap="none" baseline="0">
            <a:solidFill>
              <a:schemeClr val="dk1"/>
            </a:solidFill>
            <a:latin typeface="Arial"/>
            <a:ea typeface="Arial"/>
            <a:cs typeface="Arial"/>
            <a:sym typeface="Arial"/>
          </a:endParaRPr>
        </a:p>
        <a:p>
          <a:pPr marL="0" marR="0" lvl="0" indent="457200" algn="l" rtl="0">
            <a:spcBef>
              <a:spcPts val="0"/>
            </a:spcBef>
            <a:buSzPct val="25000"/>
            <a:buNone/>
          </a:pPr>
          <a:r>
            <a:rPr lang="en-US" sz="1600" b="1" i="0" u="none" strike="noStrike" cap="none" baseline="0">
              <a:solidFill>
                <a:schemeClr val="dk1"/>
              </a:solidFill>
              <a:latin typeface="Arial"/>
              <a:ea typeface="Arial"/>
              <a:cs typeface="Arial"/>
              <a:sym typeface="Arial"/>
            </a:rPr>
            <a:t>                        </a:t>
          </a: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É com satisfação que apresentamos a 4ª edição do Anuário Estatístico de Trânsito, que reúne dados referentes ao ano de 2012. Temos a pretensão de nos consolidarmos como principal fonte de informações para pesquisadores, estudantes, gestores públicos e privados e demais interessados sobre o Trânsito.</a:t>
          </a:r>
        </a:p>
        <a:p>
          <a:pPr marL="0" marR="0" lvl="0" indent="0" algn="just" rtl="0">
            <a:spcBef>
              <a:spcPts val="0"/>
            </a:spcBef>
            <a:buNone/>
          </a:pPr>
          <a:endParaRPr sz="11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Neste Anuário são apresentados dados sobre frota de veículos, habilitação e infrações do Estado de Rondônia. Desta forma, é possível construir um estudo mais preciso acerca da realidade do trânsito, possibilitando estratégias para elaboração de campanhas educativas, focando a diminuição de danos materiais, feridos e vítimas fatais. </a:t>
          </a:r>
        </a:p>
        <a:p>
          <a:pPr marL="0" marR="0" lvl="0" indent="0" algn="just" rtl="0">
            <a:spcBef>
              <a:spcPts val="0"/>
            </a:spcBef>
            <a:buNone/>
          </a:pPr>
          <a:endParaRPr sz="11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O anuário compacta a realidade autêntica da situação do Trânsito no Estado de Rondônia, apresentando agravos, fatos, acompanhamento de números, indicadores de causa, crescimento de dados, aspectos alarmantes e pontos obscuros. </a:t>
          </a:r>
        </a:p>
        <a:p>
          <a:pPr marL="0" marR="0" lvl="0" indent="0" algn="just" rtl="0">
            <a:spcBef>
              <a:spcPts val="0"/>
            </a:spcBef>
            <a:buNone/>
          </a:pPr>
          <a:endParaRPr sz="11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O banco de dados referencia informações para pesquisa científica, sugestões para produções de conteúdos jornalísticos e planejamento de ações por parte do poder executivo no que tange à fiscalização orientação e engenharia de tráfego de trânsito.</a:t>
          </a:r>
        </a:p>
        <a:p>
          <a:pPr marL="0" marR="0" lvl="0" indent="0" algn="just" rtl="0">
            <a:spcBef>
              <a:spcPts val="0"/>
            </a:spcBef>
            <a:buNone/>
          </a:pPr>
          <a:endParaRPr sz="11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Em função do lançamento, pela ONU, da Década de Ações pela Segurança no Trânsito (2011 a 2020), esperamos que a cada novo anuário, os dados sobre acidentes de trânsito mostrem uma considerável redução de acidentes, considerando o vasto trabalho educativo e fiscalizatório que temos desempenhado em todo o Estado.</a:t>
          </a:r>
        </a:p>
        <a:p>
          <a:pPr marL="0" marR="0" lvl="0" indent="0" algn="just" rtl="0">
            <a:spcBef>
              <a:spcPts val="0"/>
            </a:spcBef>
            <a:buNone/>
          </a:pPr>
          <a:endParaRPr sz="1100" b="1"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Válido comentar que a base deste documento é ferramenta de contribuição com órgãos das demais esferas governamentais, não governamentais e sociedade em suma escala.</a:t>
          </a:r>
        </a:p>
        <a:p>
          <a:pPr marL="0" marR="0" lvl="0" indent="0" algn="just" rtl="0">
            <a:spcBef>
              <a:spcPts val="0"/>
            </a:spcBef>
            <a:buNone/>
          </a:pPr>
          <a:endParaRPr sz="1200" b="1" i="0" u="none" strike="noStrike" cap="none" baseline="0"/>
        </a:p>
      </xdr:txBody>
    </xdr:sp>
    <xdr:clientData fLocksWithSheet="0"/>
  </xdr:twoCellAnchor>
  <xdr:twoCellAnchor>
    <xdr:from>
      <xdr:col>8</xdr:col>
      <xdr:colOff>619125</xdr:colOff>
      <xdr:row>4</xdr:row>
      <xdr:rowOff>76200</xdr:rowOff>
    </xdr:from>
    <xdr:to>
      <xdr:col>9</xdr:col>
      <xdr:colOff>200025</xdr:colOff>
      <xdr:row>5</xdr:row>
      <xdr:rowOff>142875</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209550</xdr:colOff>
      <xdr:row>8</xdr:row>
      <xdr:rowOff>161925</xdr:rowOff>
    </xdr:from>
    <xdr:to>
      <xdr:col>10</xdr:col>
      <xdr:colOff>209550</xdr:colOff>
      <xdr:row>10</xdr:row>
      <xdr:rowOff>161925</xdr:rowOff>
    </xdr:to>
    <xdr:sp macro="" textlink="">
      <xdr:nvSpPr>
        <xdr:cNvPr id="8" name="Shape 4"/>
        <xdr:cNvSpPr/>
      </xdr:nvSpPr>
      <xdr:spPr>
        <a:xfrm>
          <a:off x="4434735" y="3591764"/>
          <a:ext cx="1822529" cy="376472"/>
        </a:xfrm>
        <a:prstGeom prst="rect">
          <a:avLst/>
        </a:prstGeom>
        <a:noFill/>
        <a:ln>
          <a:noFill/>
        </a:ln>
      </xdr:spPr>
      <xdr:txBody>
        <a:bodyPr lIns="91425" tIns="45700" rIns="91425" bIns="45700" anchor="t" anchorCtr="0">
          <a:noAutofit/>
        </a:bodyPr>
        <a:lstStyle/>
        <a:p>
          <a:pPr marL="0" marR="0" lvl="0" indent="0" algn="ctr" rtl="0">
            <a:spcBef>
              <a:spcPts val="0"/>
            </a:spcBef>
            <a:buSzPct val="25000"/>
            <a:buNone/>
          </a:pPr>
          <a:r>
            <a:rPr lang="en-US" sz="2000" b="1" i="0" u="none" strike="noStrike" cap="none" baseline="0">
              <a:solidFill>
                <a:schemeClr val="dk1"/>
              </a:solidFill>
            </a:rPr>
            <a:t>APRESENTAÇÃO</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6</xdr:col>
      <xdr:colOff>171450</xdr:colOff>
      <xdr:row>5</xdr:row>
      <xdr:rowOff>19050</xdr:rowOff>
    </xdr:from>
    <xdr:to>
      <xdr:col>7</xdr:col>
      <xdr:colOff>342900</xdr:colOff>
      <xdr:row>9</xdr:row>
      <xdr:rowOff>38100</xdr:rowOff>
    </xdr:to>
    <xdr:pic>
      <xdr:nvPicPr>
        <xdr:cNvPr id="2" name="image00.jpg" descr="LOGO DETRAN PLÁSTICA.jpg"/>
        <xdr:cNvPicPr preferRelativeResize="0"/>
      </xdr:nvPicPr>
      <xdr:blipFill>
        <a:blip xmlns:r="http://schemas.openxmlformats.org/officeDocument/2006/relationships" r:embed="rId1" cstate="print"/>
        <a:stretch>
          <a:fillRect/>
        </a:stretch>
      </xdr:blipFill>
      <xdr:spPr>
        <a:xfrm>
          <a:off x="0" y="0"/>
          <a:ext cx="781050" cy="809625"/>
        </a:xfrm>
        <a:prstGeom prst="rect">
          <a:avLst/>
        </a:prstGeom>
        <a:noFill/>
      </xdr:spPr>
    </xdr:pic>
    <xdr:clientData fLocksWithSheet="0"/>
  </xdr:twoCellAnchor>
  <xdr:twoCellAnchor>
    <xdr:from>
      <xdr:col>13</xdr:col>
      <xdr:colOff>342900</xdr:colOff>
      <xdr:row>4</xdr:row>
      <xdr:rowOff>114300</xdr:rowOff>
    </xdr:from>
    <xdr:to>
      <xdr:col>14</xdr:col>
      <xdr:colOff>466725</xdr:colOff>
      <xdr:row>9</xdr:row>
      <xdr:rowOff>28575</xdr:rowOff>
    </xdr:to>
    <xdr:pic>
      <xdr:nvPicPr>
        <xdr:cNvPr id="3" name="image05.jpg" descr="BrasaoRondonia.jpg"/>
        <xdr:cNvPicPr preferRelativeResize="0"/>
      </xdr:nvPicPr>
      <xdr:blipFill>
        <a:blip xmlns:r="http://schemas.openxmlformats.org/officeDocument/2006/relationships" r:embed="rId2" cstate="print"/>
        <a:stretch>
          <a:fillRect/>
        </a:stretch>
      </xdr:blipFill>
      <xdr:spPr>
        <a:xfrm>
          <a:off x="0" y="0"/>
          <a:ext cx="733425" cy="895350"/>
        </a:xfrm>
        <a:prstGeom prst="rect">
          <a:avLst/>
        </a:prstGeom>
        <a:noFill/>
      </xdr:spPr>
    </xdr:pic>
    <xdr:clientData fLocksWithSheet="0"/>
  </xdr:twoCellAnchor>
  <xdr:twoCellAnchor>
    <xdr:from>
      <xdr:col>9</xdr:col>
      <xdr:colOff>57150</xdr:colOff>
      <xdr:row>9</xdr:row>
      <xdr:rowOff>200025</xdr:rowOff>
    </xdr:from>
    <xdr:to>
      <xdr:col>11</xdr:col>
      <xdr:colOff>419100</xdr:colOff>
      <xdr:row>10</xdr:row>
      <xdr:rowOff>304800</xdr:rowOff>
    </xdr:to>
    <xdr:sp macro="" textlink="">
      <xdr:nvSpPr>
        <xdr:cNvPr id="4" name="Shape 2"/>
        <xdr:cNvSpPr/>
      </xdr:nvSpPr>
      <xdr:spPr>
        <a:xfrm>
          <a:off x="4553944" y="3596142"/>
          <a:ext cx="1584111" cy="367716"/>
        </a:xfrm>
        <a:prstGeom prst="rect">
          <a:avLst/>
        </a:prstGeom>
        <a:noFill/>
        <a:ln>
          <a:noFill/>
        </a:ln>
      </xdr:spPr>
      <xdr:txBody>
        <a:bodyPr lIns="91425" tIns="45700" rIns="91425" bIns="45700" anchor="t" anchorCtr="0">
          <a:noAutofit/>
        </a:bodyPr>
        <a:lstStyle/>
        <a:p>
          <a:pPr marL="0" marR="0" lvl="0" indent="0" algn="ctr" rtl="0">
            <a:spcBef>
              <a:spcPts val="0"/>
            </a:spcBef>
            <a:buSzPct val="25000"/>
            <a:buNone/>
          </a:pPr>
          <a:r>
            <a:rPr lang="en-US" sz="2000" b="1" i="0" u="none" strike="noStrike" cap="none" baseline="0">
              <a:solidFill>
                <a:schemeClr val="dk1"/>
              </a:solidFill>
            </a:rPr>
            <a:t>INTRODUÇÃO</a:t>
          </a:r>
        </a:p>
      </xdr:txBody>
    </xdr:sp>
    <xdr:clientData fLocksWithSheet="0"/>
  </xdr:twoCellAnchor>
  <xdr:twoCellAnchor>
    <xdr:from>
      <xdr:col>5</xdr:col>
      <xdr:colOff>200025</xdr:colOff>
      <xdr:row>11</xdr:row>
      <xdr:rowOff>9525</xdr:rowOff>
    </xdr:from>
    <xdr:to>
      <xdr:col>16</xdr:col>
      <xdr:colOff>142875</xdr:colOff>
      <xdr:row>74</xdr:row>
      <xdr:rowOff>95250</xdr:rowOff>
    </xdr:to>
    <xdr:sp macro="" textlink="">
      <xdr:nvSpPr>
        <xdr:cNvPr id="5" name="Shape 3"/>
        <xdr:cNvSpPr txBox="1"/>
      </xdr:nvSpPr>
      <xdr:spPr>
        <a:xfrm>
          <a:off x="2050350" y="0"/>
          <a:ext cx="6591299" cy="7559999"/>
        </a:xfrm>
        <a:prstGeom prst="rect">
          <a:avLst/>
        </a:prstGeom>
        <a:solidFill>
          <a:srgbClr val="F2F2F2"/>
        </a:solidFill>
        <a:ln w="57150" cap="flat" cmpd="sng">
          <a:solidFill>
            <a:srgbClr val="000000"/>
          </a:solidFill>
          <a:prstDash val="solid"/>
          <a:round/>
          <a:headEnd type="none" w="med" len="med"/>
          <a:tailEnd type="none" w="med" len="med"/>
        </a:ln>
      </xdr:spPr>
      <xdr:txBody>
        <a:bodyPr lIns="91425" tIns="45700" rIns="91425" bIns="45700" anchor="t" anchorCtr="0">
          <a:noAutofit/>
        </a:bodyPr>
        <a:lstStyle/>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t>
          </a: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As informações sobre acidentes de trânsito, aqui relatadas são provenientes de uma base de dados coletados na Polícia Civil, batalhões da Polícia Militar, Polícia Rodoviária Federal e Instituto Médico Legal. </a:t>
          </a: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t>
          </a: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O Sistema de informações de acidente e trânsito do DETRAN-RO segue orientações da Associação Brasileira de Normas Técnicas pela NBR 10697 - Pesquisas de Acidentes de Trânsito, junho/89. Portanto essa metodologia causa divergências com relação aos dados gerados pelo sistema do Ministério da Saúde, tendo em vista que o ministério não usa a referida NBR.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O sistema de coleta de dados do DETRAN-RO segue o seguinte Organograma:</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As questões e os problemas de acidentes de trânsito no Brasil alcançam um patamar alarmante pelo índice de mortos e feridos, gerando um grande ônus financeiro para administração pública e trauma para as vítimas e familiares.</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Neste contexto, o Estado de Rondônia por sua vez, contribui com este quadro de degradação social. O Departamento Estadual de Trânsito de Rondônia - DETRAN RO faz a publicação de um anuário com informações completas dos últimos anos para que a sociedade tome conhecimento desses índices e faça uma reflexão para inverter esse quadro.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O crescimento da frota do Estado em 2012 foi da ordem de 10,15%. O Estado de Rondônia é predominantemente motociclista, 54,60% da frota corresponde a esse tipo de veículo. Chama atenção em 2012, pela primeira vez nos últimos 10 (dez) anos, a frota de automóveis/camioneta cresceu mais que a frota de motocicletas 16,56% contra 9,49%. </a:t>
          </a: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t>
          </a: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No ano de 2012 foram registrados no Estado de Rondônia 14.499 acidentes com vítimas o que representa uma queda de -1,4%. A maioria dos acidentes durante o dia (62,6%). O número de vítimas não fatais em 2012 (21.408) diminuiu -1,7%, enquanto as vítimas fatais (611) teve um aumento de 22,0%. O ano de 2012 teve a maior mortalidade quantitativa em toda a história do estado de Rondônia.</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Analisando as ocorrências de acidentes de trânsito, decorre que o fator contribuinte para a imensa maioria dos acidentes é a imprudência e a imperícia dos usuários da via pública.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 infração de trânsito mais comum no Estado em 2012 foi: “</a:t>
          </a:r>
          <a:r>
            <a:rPr lang="en-US" sz="1100" b="0" i="1" u="none" strike="noStrike" cap="none" baseline="0">
              <a:solidFill>
                <a:schemeClr val="dk1"/>
              </a:solidFill>
              <a:latin typeface="Arial"/>
              <a:ea typeface="Arial"/>
              <a:cs typeface="Arial"/>
              <a:sym typeface="Arial"/>
            </a:rPr>
            <a:t>DEIXAR O CONDUTOR OU PASSAGEIRO DE USAR O CINTO DE SEGURANÇA</a:t>
          </a:r>
          <a:r>
            <a:rPr lang="en-US" sz="1100" b="0" i="0" u="none" strike="noStrike" cap="none" baseline="0">
              <a:solidFill>
                <a:schemeClr val="dk1"/>
              </a:solidFill>
              <a:latin typeface="Arial"/>
              <a:ea typeface="Arial"/>
              <a:cs typeface="Arial"/>
              <a:sym typeface="Arial"/>
            </a:rPr>
            <a:t>”. Houve um aumento de 15,4% no número de autuações se comparada com o ano de 2011. O detalhamento dessas e outras informações estão mais bem representados nos quadros deste anuário.</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O DETRAN-RO também atua de forma intensa na educação de trânsito, representado pela CET (Coordenadoria de Educação de Trânsito), nas escolas, em campanhas publicitárias nos veículos de comunicação de massa nas atividades de rua através das blitz educativas e campanhas.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Acreditamos que o Anuário Estatístico de Acidentes de Trânsito 2012 seja uma importante ferramenta de orientação para o DETRAN-RO, assim como para os demais órgãos da administração pública e a sociedade civil organizada.  Esperamos que cada usuário, em geral, o tenha como um alerta para mudanças de atitudes que preservem a vida. </a:t>
          </a:r>
        </a:p>
        <a:p>
          <a:pPr marL="0" marR="0" lvl="0" indent="0" algn="just" rtl="0">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0" i="0" u="none" strike="noStrike" cap="none" baseline="0">
              <a:solidFill>
                <a:schemeClr val="dk1"/>
              </a:solidFill>
              <a:latin typeface="Arial"/>
              <a:ea typeface="Arial"/>
              <a:cs typeface="Arial"/>
              <a:sym typeface="Arial"/>
            </a:rPr>
            <a:t> 	Que cada rondoniense dê preferência à vida.</a:t>
          </a:r>
        </a:p>
        <a:p>
          <a:pPr>
            <a:spcBef>
              <a:spcPts val="0"/>
            </a:spcBef>
            <a:buNone/>
          </a:pPr>
          <a:endParaRPr sz="1100" b="0" i="0" u="none" strike="noStrike" cap="none" baseline="0">
            <a:solidFill>
              <a:schemeClr val="dk1"/>
            </a:solidFill>
            <a:latin typeface="Arial"/>
            <a:ea typeface="Arial"/>
            <a:cs typeface="Arial"/>
            <a:sym typeface="Arial"/>
          </a:endParaRPr>
        </a:p>
        <a:p>
          <a:pPr marL="0" marR="0" lvl="0" indent="0" algn="just" rtl="0">
            <a:spcBef>
              <a:spcPts val="0"/>
            </a:spcBef>
            <a:buSzPct val="25000"/>
            <a:buNone/>
          </a:pPr>
          <a:r>
            <a:rPr lang="en-US" sz="1100" b="1" i="0" u="none" strike="noStrike" cap="none" baseline="0">
              <a:solidFill>
                <a:schemeClr val="dk1"/>
              </a:solidFill>
              <a:latin typeface="Arial"/>
              <a:ea typeface="Arial"/>
              <a:cs typeface="Arial"/>
              <a:sym typeface="Arial"/>
            </a:rPr>
            <a:t> </a:t>
          </a:r>
        </a:p>
        <a:p>
          <a:pPr marL="0" marR="0" lvl="0" indent="0" algn="just" rtl="0">
            <a:lnSpc>
              <a:spcPct val="145454"/>
            </a:lnSpc>
            <a:spcBef>
              <a:spcPts val="0"/>
            </a:spcBef>
            <a:buNone/>
          </a:pPr>
          <a:endParaRPr sz="1100" b="1" i="0" u="none" strike="noStrike" cap="none" baseline="0"/>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1962150</xdr:colOff>
      <xdr:row>77</xdr:row>
      <xdr:rowOff>152400</xdr:rowOff>
    </xdr:from>
    <xdr:to>
      <xdr:col>12</xdr:col>
      <xdr:colOff>38100</xdr:colOff>
      <xdr:row>79</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590550</xdr:colOff>
      <xdr:row>2</xdr:row>
      <xdr:rowOff>9525</xdr:rowOff>
    </xdr:from>
    <xdr:to>
      <xdr:col>2</xdr:col>
      <xdr:colOff>1371600</xdr:colOff>
      <xdr:row>5</xdr:row>
      <xdr:rowOff>171450</xdr:rowOff>
    </xdr:to>
    <xdr:pic>
      <xdr:nvPicPr>
        <xdr:cNvPr id="3" name="image00.jpg" descr="LOGO DETRAN PLÁSTICA.jpg"/>
        <xdr:cNvPicPr preferRelativeResize="0"/>
      </xdr:nvPicPr>
      <xdr:blipFill>
        <a:blip xmlns:r="http://schemas.openxmlformats.org/officeDocument/2006/relationships" r:embed="rId2" cstate="print"/>
        <a:stretch>
          <a:fillRect/>
        </a:stretch>
      </xdr:blipFill>
      <xdr:spPr>
        <a:xfrm>
          <a:off x="0" y="0"/>
          <a:ext cx="781050" cy="819150"/>
        </a:xfrm>
        <a:prstGeom prst="rect">
          <a:avLst/>
        </a:prstGeom>
        <a:noFill/>
      </xdr:spPr>
    </xdr:pic>
    <xdr:clientData fLocksWithSheet="0"/>
  </xdr:twoCellAnchor>
  <xdr:twoCellAnchor>
    <xdr:from>
      <xdr:col>10</xdr:col>
      <xdr:colOff>238125</xdr:colOff>
      <xdr:row>2</xdr:row>
      <xdr:rowOff>0</xdr:rowOff>
    </xdr:from>
    <xdr:to>
      <xdr:col>11</xdr:col>
      <xdr:colOff>466725</xdr:colOff>
      <xdr:row>6</xdr:row>
      <xdr:rowOff>0</xdr:rowOff>
    </xdr:to>
    <xdr:pic>
      <xdr:nvPicPr>
        <xdr:cNvPr id="4" name="image05.jpg" descr="BrasaoRondonia.jpg"/>
        <xdr:cNvPicPr preferRelativeResize="0"/>
      </xdr:nvPicPr>
      <xdr:blipFill>
        <a:blip xmlns:r="http://schemas.openxmlformats.org/officeDocument/2006/relationships" r:embed="rId3" cstate="print"/>
        <a:stretch>
          <a:fillRect/>
        </a:stretch>
      </xdr:blipFill>
      <xdr:spPr>
        <a:xfrm>
          <a:off x="0" y="0"/>
          <a:ext cx="742950" cy="876300"/>
        </a:xfrm>
        <a:prstGeom prst="rect">
          <a:avLst/>
        </a:prstGeom>
        <a:noFill/>
      </xdr:spPr>
    </xdr:pic>
    <xdr:clientData fLocksWithSheet="0"/>
  </xdr:twoCellAnchor>
  <xdr:twoCellAnchor>
    <xdr:from>
      <xdr:col>3</xdr:col>
      <xdr:colOff>0</xdr:colOff>
      <xdr:row>2</xdr:row>
      <xdr:rowOff>76200</xdr:rowOff>
    </xdr:from>
    <xdr:to>
      <xdr:col>3</xdr:col>
      <xdr:colOff>190500</xdr:colOff>
      <xdr:row>3</xdr:row>
      <xdr:rowOff>123825</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123825</xdr:rowOff>
    </xdr:to>
    <xdr:sp macro="" textlink="">
      <xdr:nvSpPr>
        <xdr:cNvPr id="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123825</xdr:rowOff>
    </xdr:to>
    <xdr:sp macro="" textlink="">
      <xdr:nvSpPr>
        <xdr:cNvPr id="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1</xdr:row>
      <xdr:rowOff>0</xdr:rowOff>
    </xdr:from>
    <xdr:to>
      <xdr:col>3</xdr:col>
      <xdr:colOff>190500</xdr:colOff>
      <xdr:row>2</xdr:row>
      <xdr:rowOff>57150</xdr:rowOff>
    </xdr:to>
    <xdr:sp macro="" textlink="">
      <xdr:nvSpPr>
        <xdr:cNvPr id="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123825</xdr:rowOff>
    </xdr:to>
    <xdr:sp macro="" textlink="">
      <xdr:nvSpPr>
        <xdr:cNvPr id="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0</xdr:colOff>
      <xdr:row>2</xdr:row>
      <xdr:rowOff>76200</xdr:rowOff>
    </xdr:from>
    <xdr:to>
      <xdr:col>3</xdr:col>
      <xdr:colOff>190500</xdr:colOff>
      <xdr:row>3</xdr:row>
      <xdr:rowOff>123825</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57</xdr:row>
      <xdr:rowOff>0</xdr:rowOff>
    </xdr:from>
    <xdr:to>
      <xdr:col>2</xdr:col>
      <xdr:colOff>809625</xdr:colOff>
      <xdr:row>57</xdr:row>
      <xdr:rowOff>266700</xdr:rowOff>
    </xdr:to>
    <xdr:sp macro="" textlink="">
      <xdr:nvSpPr>
        <xdr:cNvPr id="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619125</xdr:colOff>
      <xdr:row>57</xdr:row>
      <xdr:rowOff>0</xdr:rowOff>
    </xdr:from>
    <xdr:to>
      <xdr:col>2</xdr:col>
      <xdr:colOff>809625</xdr:colOff>
      <xdr:row>57</xdr:row>
      <xdr:rowOff>266700</xdr:rowOff>
    </xdr:to>
    <xdr:sp macro="" textlink="">
      <xdr:nvSpPr>
        <xdr:cNvPr id="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295275</xdr:colOff>
      <xdr:row>57</xdr:row>
      <xdr:rowOff>266700</xdr:rowOff>
    </xdr:to>
    <xdr:sp macro="" textlink="">
      <xdr:nvSpPr>
        <xdr:cNvPr id="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295275</xdr:colOff>
      <xdr:row>57</xdr:row>
      <xdr:rowOff>266700</xdr:rowOff>
    </xdr:to>
    <xdr:sp macro="" textlink="">
      <xdr:nvSpPr>
        <xdr:cNvPr id="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295275</xdr:colOff>
      <xdr:row>57</xdr:row>
      <xdr:rowOff>266700</xdr:rowOff>
    </xdr:to>
    <xdr:sp macro="" textlink="">
      <xdr:nvSpPr>
        <xdr:cNvPr id="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57</xdr:row>
      <xdr:rowOff>0</xdr:rowOff>
    </xdr:from>
    <xdr:to>
      <xdr:col>4</xdr:col>
      <xdr:colOff>295275</xdr:colOff>
      <xdr:row>57</xdr:row>
      <xdr:rowOff>266700</xdr:rowOff>
    </xdr:to>
    <xdr:sp macro="" textlink="">
      <xdr:nvSpPr>
        <xdr:cNvPr id="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295275</xdr:colOff>
      <xdr:row>57</xdr:row>
      <xdr:rowOff>266700</xdr:rowOff>
    </xdr:to>
    <xdr:sp macro="" textlink="">
      <xdr:nvSpPr>
        <xdr:cNvPr id="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295275</xdr:colOff>
      <xdr:row>57</xdr:row>
      <xdr:rowOff>266700</xdr:rowOff>
    </xdr:to>
    <xdr:sp macro="" textlink="">
      <xdr:nvSpPr>
        <xdr:cNvPr id="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295275</xdr:colOff>
      <xdr:row>57</xdr:row>
      <xdr:rowOff>266700</xdr:rowOff>
    </xdr:to>
    <xdr:sp macro="" textlink="">
      <xdr:nvSpPr>
        <xdr:cNvPr id="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57</xdr:row>
      <xdr:rowOff>0</xdr:rowOff>
    </xdr:from>
    <xdr:to>
      <xdr:col>5</xdr:col>
      <xdr:colOff>295275</xdr:colOff>
      <xdr:row>57</xdr:row>
      <xdr:rowOff>266700</xdr:rowOff>
    </xdr:to>
    <xdr:sp macro="" textlink="">
      <xdr:nvSpPr>
        <xdr:cNvPr id="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295275</xdr:colOff>
      <xdr:row>57</xdr:row>
      <xdr:rowOff>266700</xdr:rowOff>
    </xdr:to>
    <xdr:sp macro="" textlink="">
      <xdr:nvSpPr>
        <xdr:cNvPr id="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295275</xdr:colOff>
      <xdr:row>57</xdr:row>
      <xdr:rowOff>266700</xdr:rowOff>
    </xdr:to>
    <xdr:sp macro="" textlink="">
      <xdr:nvSpPr>
        <xdr:cNvPr id="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295275</xdr:colOff>
      <xdr:row>57</xdr:row>
      <xdr:rowOff>266700</xdr:rowOff>
    </xdr:to>
    <xdr:sp macro="" textlink="">
      <xdr:nvSpPr>
        <xdr:cNvPr id="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57</xdr:row>
      <xdr:rowOff>0</xdr:rowOff>
    </xdr:from>
    <xdr:to>
      <xdr:col>6</xdr:col>
      <xdr:colOff>295275</xdr:colOff>
      <xdr:row>57</xdr:row>
      <xdr:rowOff>266700</xdr:rowOff>
    </xdr:to>
    <xdr:sp macro="" textlink="">
      <xdr:nvSpPr>
        <xdr:cNvPr id="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57</xdr:row>
      <xdr:rowOff>0</xdr:rowOff>
    </xdr:from>
    <xdr:to>
      <xdr:col>7</xdr:col>
      <xdr:colOff>295275</xdr:colOff>
      <xdr:row>57</xdr:row>
      <xdr:rowOff>266700</xdr:rowOff>
    </xdr:to>
    <xdr:sp macro="" textlink="">
      <xdr:nvSpPr>
        <xdr:cNvPr id="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57</xdr:row>
      <xdr:rowOff>0</xdr:rowOff>
    </xdr:from>
    <xdr:to>
      <xdr:col>8</xdr:col>
      <xdr:colOff>295275</xdr:colOff>
      <xdr:row>57</xdr:row>
      <xdr:rowOff>266700</xdr:rowOff>
    </xdr:to>
    <xdr:sp macro="" textlink="">
      <xdr:nvSpPr>
        <xdr:cNvPr id="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3</xdr:col>
      <xdr:colOff>276225</xdr:colOff>
      <xdr:row>132</xdr:row>
      <xdr:rowOff>19050</xdr:rowOff>
    </xdr:from>
    <xdr:to>
      <xdr:col>13</xdr:col>
      <xdr:colOff>400050</xdr:colOff>
      <xdr:row>141</xdr:row>
      <xdr:rowOff>142875</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247650</xdr:colOff>
      <xdr:row>146</xdr:row>
      <xdr:rowOff>38100</xdr:rowOff>
    </xdr:from>
    <xdr:to>
      <xdr:col>14</xdr:col>
      <xdr:colOff>19050</xdr:colOff>
      <xdr:row>155</xdr:row>
      <xdr:rowOff>133350</xdr:rowOff>
    </xdr:to>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3</xdr:col>
      <xdr:colOff>266700</xdr:colOff>
      <xdr:row>191</xdr:row>
      <xdr:rowOff>95250</xdr:rowOff>
    </xdr:from>
    <xdr:to>
      <xdr:col>13</xdr:col>
      <xdr:colOff>419100</xdr:colOff>
      <xdr:row>201</xdr:row>
      <xdr:rowOff>104775</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3</xdr:col>
      <xdr:colOff>352425</xdr:colOff>
      <xdr:row>239</xdr:row>
      <xdr:rowOff>38100</xdr:rowOff>
    </xdr:from>
    <xdr:to>
      <xdr:col>14</xdr:col>
      <xdr:colOff>85725</xdr:colOff>
      <xdr:row>249</xdr:row>
      <xdr:rowOff>0</xdr:rowOff>
    </xdr:to>
    <xdr:graphicFrame macro="">
      <xdr:nvGraphicFramePr>
        <xdr:cNvPr id="5"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3</xdr:col>
      <xdr:colOff>266700</xdr:colOff>
      <xdr:row>118</xdr:row>
      <xdr:rowOff>38100</xdr:rowOff>
    </xdr:from>
    <xdr:to>
      <xdr:col>14</xdr:col>
      <xdr:colOff>19050</xdr:colOff>
      <xdr:row>128</xdr:row>
      <xdr:rowOff>38100</xdr:rowOff>
    </xdr:to>
    <xdr:graphicFrame macro="">
      <xdr:nvGraphicFramePr>
        <xdr:cNvPr id="6"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3</xdr:col>
      <xdr:colOff>276225</xdr:colOff>
      <xdr:row>73</xdr:row>
      <xdr:rowOff>38100</xdr:rowOff>
    </xdr:from>
    <xdr:to>
      <xdr:col>14</xdr:col>
      <xdr:colOff>66675</xdr:colOff>
      <xdr:row>73</xdr:row>
      <xdr:rowOff>1847850</xdr:rowOff>
    </xdr:to>
    <xdr:graphicFrame macro="">
      <xdr:nvGraphicFramePr>
        <xdr:cNvPr id="8"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3</xdr:col>
      <xdr:colOff>742950</xdr:colOff>
      <xdr:row>54</xdr:row>
      <xdr:rowOff>161925</xdr:rowOff>
    </xdr:from>
    <xdr:to>
      <xdr:col>12</xdr:col>
      <xdr:colOff>171450</xdr:colOff>
      <xdr:row>68</xdr:row>
      <xdr:rowOff>85725</xdr:rowOff>
    </xdr:to>
    <xdr:graphicFrame macro="">
      <xdr:nvGraphicFramePr>
        <xdr:cNvPr id="11"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3</xdr:col>
      <xdr:colOff>400050</xdr:colOff>
      <xdr:row>1</xdr:row>
      <xdr:rowOff>190500</xdr:rowOff>
    </xdr:from>
    <xdr:to>
      <xdr:col>3</xdr:col>
      <xdr:colOff>1181100</xdr:colOff>
      <xdr:row>6</xdr:row>
      <xdr:rowOff>133350</xdr:rowOff>
    </xdr:to>
    <xdr:pic>
      <xdr:nvPicPr>
        <xdr:cNvPr id="7" name="image00.jpg" descr="LOGO DETRAN PLÁSTICA.jpg"/>
        <xdr:cNvPicPr preferRelativeResize="0"/>
      </xdr:nvPicPr>
      <xdr:blipFill>
        <a:blip xmlns:r="http://schemas.openxmlformats.org/officeDocument/2006/relationships" r:embed="rId8" cstate="print"/>
        <a:stretch>
          <a:fillRect/>
        </a:stretch>
      </xdr:blipFill>
      <xdr:spPr>
        <a:xfrm>
          <a:off x="0" y="0"/>
          <a:ext cx="781050" cy="828675"/>
        </a:xfrm>
        <a:prstGeom prst="rect">
          <a:avLst/>
        </a:prstGeom>
        <a:noFill/>
      </xdr:spPr>
    </xdr:pic>
    <xdr:clientData fLocksWithSheet="0"/>
  </xdr:twoCellAnchor>
  <xdr:twoCellAnchor>
    <xdr:from>
      <xdr:col>12</xdr:col>
      <xdr:colOff>152400</xdr:colOff>
      <xdr:row>1</xdr:row>
      <xdr:rowOff>152400</xdr:rowOff>
    </xdr:from>
    <xdr:to>
      <xdr:col>14</xdr:col>
      <xdr:colOff>28575</xdr:colOff>
      <xdr:row>6</xdr:row>
      <xdr:rowOff>152400</xdr:rowOff>
    </xdr:to>
    <xdr:pic>
      <xdr:nvPicPr>
        <xdr:cNvPr id="9" name="image05.jpg" descr="BrasaoRondonia.jpg"/>
        <xdr:cNvPicPr preferRelativeResize="0"/>
      </xdr:nvPicPr>
      <xdr:blipFill>
        <a:blip xmlns:r="http://schemas.openxmlformats.org/officeDocument/2006/relationships" r:embed="rId9" cstate="print"/>
        <a:stretch>
          <a:fillRect/>
        </a:stretch>
      </xdr:blipFill>
      <xdr:spPr>
        <a:xfrm>
          <a:off x="0" y="0"/>
          <a:ext cx="752475" cy="885825"/>
        </a:xfrm>
        <a:prstGeom prst="rect">
          <a:avLst/>
        </a:prstGeom>
        <a:noFill/>
      </xdr:spPr>
    </xdr:pic>
    <xdr:clientData fLocksWithSheet="0"/>
  </xdr:twoCellAnchor>
  <xdr:twoCellAnchor>
    <xdr:from>
      <xdr:col>4</xdr:col>
      <xdr:colOff>0</xdr:colOff>
      <xdr:row>2</xdr:row>
      <xdr:rowOff>76200</xdr:rowOff>
    </xdr:from>
    <xdr:to>
      <xdr:col>4</xdr:col>
      <xdr:colOff>190500</xdr:colOff>
      <xdr:row>3</xdr:row>
      <xdr:rowOff>142875</xdr:rowOff>
    </xdr:to>
    <xdr:sp macro="" textlink="">
      <xdr:nvSpPr>
        <xdr:cNvPr id="1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97</xdr:row>
      <xdr:rowOff>76200</xdr:rowOff>
    </xdr:from>
    <xdr:to>
      <xdr:col>4</xdr:col>
      <xdr:colOff>190500</xdr:colOff>
      <xdr:row>98</xdr:row>
      <xdr:rowOff>152400</xdr:rowOff>
    </xdr:to>
    <xdr:sp macro="" textlink="">
      <xdr:nvSpPr>
        <xdr:cNvPr id="1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173</xdr:row>
      <xdr:rowOff>0</xdr:rowOff>
    </xdr:from>
    <xdr:to>
      <xdr:col>4</xdr:col>
      <xdr:colOff>190500</xdr:colOff>
      <xdr:row>174</xdr:row>
      <xdr:rowOff>66675</xdr:rowOff>
    </xdr:to>
    <xdr:sp macro="" textlink="">
      <xdr:nvSpPr>
        <xdr:cNvPr id="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173</xdr:row>
      <xdr:rowOff>0</xdr:rowOff>
    </xdr:from>
    <xdr:to>
      <xdr:col>5</xdr:col>
      <xdr:colOff>371475</xdr:colOff>
      <xdr:row>174</xdr:row>
      <xdr:rowOff>66675</xdr:rowOff>
    </xdr:to>
    <xdr:sp macro="" textlink="">
      <xdr:nvSpPr>
        <xdr:cNvPr id="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173</xdr:row>
      <xdr:rowOff>0</xdr:rowOff>
    </xdr:from>
    <xdr:to>
      <xdr:col>5</xdr:col>
      <xdr:colOff>371475</xdr:colOff>
      <xdr:row>174</xdr:row>
      <xdr:rowOff>66675</xdr:rowOff>
    </xdr:to>
    <xdr:sp macro="" textlink="">
      <xdr:nvSpPr>
        <xdr:cNvPr id="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173</xdr:row>
      <xdr:rowOff>0</xdr:rowOff>
    </xdr:from>
    <xdr:to>
      <xdr:col>6</xdr:col>
      <xdr:colOff>371475</xdr:colOff>
      <xdr:row>174</xdr:row>
      <xdr:rowOff>66675</xdr:rowOff>
    </xdr:to>
    <xdr:sp macro="" textlink="">
      <xdr:nvSpPr>
        <xdr:cNvPr id="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173</xdr:row>
      <xdr:rowOff>0</xdr:rowOff>
    </xdr:from>
    <xdr:to>
      <xdr:col>6</xdr:col>
      <xdr:colOff>371475</xdr:colOff>
      <xdr:row>174</xdr:row>
      <xdr:rowOff>66675</xdr:rowOff>
    </xdr:to>
    <xdr:sp macro="" textlink="">
      <xdr:nvSpPr>
        <xdr:cNvPr id="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173</xdr:row>
      <xdr:rowOff>0</xdr:rowOff>
    </xdr:from>
    <xdr:to>
      <xdr:col>7</xdr:col>
      <xdr:colOff>371475</xdr:colOff>
      <xdr:row>174</xdr:row>
      <xdr:rowOff>66675</xdr:rowOff>
    </xdr:to>
    <xdr:sp macro="" textlink="">
      <xdr:nvSpPr>
        <xdr:cNvPr id="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173</xdr:row>
      <xdr:rowOff>0</xdr:rowOff>
    </xdr:from>
    <xdr:to>
      <xdr:col>7</xdr:col>
      <xdr:colOff>371475</xdr:colOff>
      <xdr:row>174</xdr:row>
      <xdr:rowOff>66675</xdr:rowOff>
    </xdr:to>
    <xdr:sp macro="" textlink="">
      <xdr:nvSpPr>
        <xdr:cNvPr id="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173</xdr:row>
      <xdr:rowOff>0</xdr:rowOff>
    </xdr:from>
    <xdr:to>
      <xdr:col>8</xdr:col>
      <xdr:colOff>371475</xdr:colOff>
      <xdr:row>174</xdr:row>
      <xdr:rowOff>66675</xdr:rowOff>
    </xdr:to>
    <xdr:sp macro="" textlink="">
      <xdr:nvSpPr>
        <xdr:cNvPr id="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173</xdr:row>
      <xdr:rowOff>0</xdr:rowOff>
    </xdr:from>
    <xdr:to>
      <xdr:col>8</xdr:col>
      <xdr:colOff>371475</xdr:colOff>
      <xdr:row>174</xdr:row>
      <xdr:rowOff>66675</xdr:rowOff>
    </xdr:to>
    <xdr:sp macro="" textlink="">
      <xdr:nvSpPr>
        <xdr:cNvPr id="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174</xdr:row>
      <xdr:rowOff>0</xdr:rowOff>
    </xdr:from>
    <xdr:to>
      <xdr:col>4</xdr:col>
      <xdr:colOff>190500</xdr:colOff>
      <xdr:row>175</xdr:row>
      <xdr:rowOff>66675</xdr:rowOff>
    </xdr:to>
    <xdr:sp macro="" textlink="">
      <xdr:nvSpPr>
        <xdr:cNvPr id="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174</xdr:row>
      <xdr:rowOff>0</xdr:rowOff>
    </xdr:from>
    <xdr:to>
      <xdr:col>5</xdr:col>
      <xdr:colOff>371475</xdr:colOff>
      <xdr:row>175</xdr:row>
      <xdr:rowOff>66675</xdr:rowOff>
    </xdr:to>
    <xdr:sp macro="" textlink="">
      <xdr:nvSpPr>
        <xdr:cNvPr id="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174</xdr:row>
      <xdr:rowOff>0</xdr:rowOff>
    </xdr:from>
    <xdr:to>
      <xdr:col>5</xdr:col>
      <xdr:colOff>371475</xdr:colOff>
      <xdr:row>175</xdr:row>
      <xdr:rowOff>66675</xdr:rowOff>
    </xdr:to>
    <xdr:sp macro="" textlink="">
      <xdr:nvSpPr>
        <xdr:cNvPr id="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175</xdr:row>
      <xdr:rowOff>0</xdr:rowOff>
    </xdr:from>
    <xdr:to>
      <xdr:col>4</xdr:col>
      <xdr:colOff>190500</xdr:colOff>
      <xdr:row>176</xdr:row>
      <xdr:rowOff>57150</xdr:rowOff>
    </xdr:to>
    <xdr:sp macro="" textlink="">
      <xdr:nvSpPr>
        <xdr:cNvPr id="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175</xdr:row>
      <xdr:rowOff>0</xdr:rowOff>
    </xdr:from>
    <xdr:to>
      <xdr:col>5</xdr:col>
      <xdr:colOff>371475</xdr:colOff>
      <xdr:row>176</xdr:row>
      <xdr:rowOff>57150</xdr:rowOff>
    </xdr:to>
    <xdr:sp macro="" textlink="">
      <xdr:nvSpPr>
        <xdr:cNvPr id="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175</xdr:row>
      <xdr:rowOff>0</xdr:rowOff>
    </xdr:from>
    <xdr:to>
      <xdr:col>5</xdr:col>
      <xdr:colOff>371475</xdr:colOff>
      <xdr:row>176</xdr:row>
      <xdr:rowOff>57150</xdr:rowOff>
    </xdr:to>
    <xdr:sp macro="" textlink="">
      <xdr:nvSpPr>
        <xdr:cNvPr id="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176</xdr:row>
      <xdr:rowOff>0</xdr:rowOff>
    </xdr:from>
    <xdr:to>
      <xdr:col>4</xdr:col>
      <xdr:colOff>190500</xdr:colOff>
      <xdr:row>176</xdr:row>
      <xdr:rowOff>266700</xdr:rowOff>
    </xdr:to>
    <xdr:sp macro="" textlink="">
      <xdr:nvSpPr>
        <xdr:cNvPr id="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371475</xdr:colOff>
      <xdr:row>176</xdr:row>
      <xdr:rowOff>266700</xdr:rowOff>
    </xdr:to>
    <xdr:sp macro="" textlink="">
      <xdr:nvSpPr>
        <xdr:cNvPr id="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176</xdr:row>
      <xdr:rowOff>0</xdr:rowOff>
    </xdr:from>
    <xdr:to>
      <xdr:col>5</xdr:col>
      <xdr:colOff>371475</xdr:colOff>
      <xdr:row>176</xdr:row>
      <xdr:rowOff>266700</xdr:rowOff>
    </xdr:to>
    <xdr:sp macro="" textlink="">
      <xdr:nvSpPr>
        <xdr:cNvPr id="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172</xdr:row>
      <xdr:rowOff>0</xdr:rowOff>
    </xdr:from>
    <xdr:to>
      <xdr:col>5</xdr:col>
      <xdr:colOff>371475</xdr:colOff>
      <xdr:row>172</xdr:row>
      <xdr:rowOff>266700</xdr:rowOff>
    </xdr:to>
    <xdr:sp macro="" textlink="">
      <xdr:nvSpPr>
        <xdr:cNvPr id="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172</xdr:row>
      <xdr:rowOff>0</xdr:rowOff>
    </xdr:from>
    <xdr:to>
      <xdr:col>5</xdr:col>
      <xdr:colOff>371475</xdr:colOff>
      <xdr:row>172</xdr:row>
      <xdr:rowOff>266700</xdr:rowOff>
    </xdr:to>
    <xdr:sp macro="" textlink="">
      <xdr:nvSpPr>
        <xdr:cNvPr id="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172</xdr:row>
      <xdr:rowOff>0</xdr:rowOff>
    </xdr:from>
    <xdr:to>
      <xdr:col>6</xdr:col>
      <xdr:colOff>371475</xdr:colOff>
      <xdr:row>172</xdr:row>
      <xdr:rowOff>266700</xdr:rowOff>
    </xdr:to>
    <xdr:sp macro="" textlink="">
      <xdr:nvSpPr>
        <xdr:cNvPr id="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172</xdr:row>
      <xdr:rowOff>0</xdr:rowOff>
    </xdr:from>
    <xdr:to>
      <xdr:col>6</xdr:col>
      <xdr:colOff>371475</xdr:colOff>
      <xdr:row>172</xdr:row>
      <xdr:rowOff>266700</xdr:rowOff>
    </xdr:to>
    <xdr:sp macro="" textlink="">
      <xdr:nvSpPr>
        <xdr:cNvPr id="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173</xdr:row>
      <xdr:rowOff>0</xdr:rowOff>
    </xdr:from>
    <xdr:to>
      <xdr:col>5</xdr:col>
      <xdr:colOff>371475</xdr:colOff>
      <xdr:row>174</xdr:row>
      <xdr:rowOff>66675</xdr:rowOff>
    </xdr:to>
    <xdr:sp macro="" textlink="">
      <xdr:nvSpPr>
        <xdr:cNvPr id="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173</xdr:row>
      <xdr:rowOff>0</xdr:rowOff>
    </xdr:from>
    <xdr:to>
      <xdr:col>5</xdr:col>
      <xdr:colOff>371475</xdr:colOff>
      <xdr:row>174</xdr:row>
      <xdr:rowOff>66675</xdr:rowOff>
    </xdr:to>
    <xdr:sp macro="" textlink="">
      <xdr:nvSpPr>
        <xdr:cNvPr id="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174</xdr:row>
      <xdr:rowOff>0</xdr:rowOff>
    </xdr:from>
    <xdr:to>
      <xdr:col>5</xdr:col>
      <xdr:colOff>371475</xdr:colOff>
      <xdr:row>175</xdr:row>
      <xdr:rowOff>66675</xdr:rowOff>
    </xdr:to>
    <xdr:sp macro="" textlink="">
      <xdr:nvSpPr>
        <xdr:cNvPr id="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174</xdr:row>
      <xdr:rowOff>0</xdr:rowOff>
    </xdr:from>
    <xdr:to>
      <xdr:col>5</xdr:col>
      <xdr:colOff>371475</xdr:colOff>
      <xdr:row>175</xdr:row>
      <xdr:rowOff>66675</xdr:rowOff>
    </xdr:to>
    <xdr:sp macro="" textlink="">
      <xdr:nvSpPr>
        <xdr:cNvPr id="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174</xdr:row>
      <xdr:rowOff>0</xdr:rowOff>
    </xdr:from>
    <xdr:to>
      <xdr:col>6</xdr:col>
      <xdr:colOff>371475</xdr:colOff>
      <xdr:row>175</xdr:row>
      <xdr:rowOff>66675</xdr:rowOff>
    </xdr:to>
    <xdr:sp macro="" textlink="">
      <xdr:nvSpPr>
        <xdr:cNvPr id="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174</xdr:row>
      <xdr:rowOff>0</xdr:rowOff>
    </xdr:from>
    <xdr:to>
      <xdr:col>6</xdr:col>
      <xdr:colOff>371475</xdr:colOff>
      <xdr:row>175</xdr:row>
      <xdr:rowOff>66675</xdr:rowOff>
    </xdr:to>
    <xdr:sp macro="" textlink="">
      <xdr:nvSpPr>
        <xdr:cNvPr id="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175</xdr:row>
      <xdr:rowOff>0</xdr:rowOff>
    </xdr:from>
    <xdr:to>
      <xdr:col>5</xdr:col>
      <xdr:colOff>371475</xdr:colOff>
      <xdr:row>176</xdr:row>
      <xdr:rowOff>57150</xdr:rowOff>
    </xdr:to>
    <xdr:sp macro="" textlink="">
      <xdr:nvSpPr>
        <xdr:cNvPr id="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175</xdr:row>
      <xdr:rowOff>0</xdr:rowOff>
    </xdr:from>
    <xdr:to>
      <xdr:col>5</xdr:col>
      <xdr:colOff>371475</xdr:colOff>
      <xdr:row>176</xdr:row>
      <xdr:rowOff>57150</xdr:rowOff>
    </xdr:to>
    <xdr:sp macro="" textlink="">
      <xdr:nvSpPr>
        <xdr:cNvPr id="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174</xdr:row>
      <xdr:rowOff>0</xdr:rowOff>
    </xdr:from>
    <xdr:to>
      <xdr:col>5</xdr:col>
      <xdr:colOff>371475</xdr:colOff>
      <xdr:row>175</xdr:row>
      <xdr:rowOff>66675</xdr:rowOff>
    </xdr:to>
    <xdr:sp macro="" textlink="">
      <xdr:nvSpPr>
        <xdr:cNvPr id="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174</xdr:row>
      <xdr:rowOff>0</xdr:rowOff>
    </xdr:from>
    <xdr:to>
      <xdr:col>5</xdr:col>
      <xdr:colOff>371475</xdr:colOff>
      <xdr:row>175</xdr:row>
      <xdr:rowOff>66675</xdr:rowOff>
    </xdr:to>
    <xdr:sp macro="" textlink="">
      <xdr:nvSpPr>
        <xdr:cNvPr id="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172</xdr:row>
      <xdr:rowOff>0</xdr:rowOff>
    </xdr:from>
    <xdr:to>
      <xdr:col>6</xdr:col>
      <xdr:colOff>371475</xdr:colOff>
      <xdr:row>172</xdr:row>
      <xdr:rowOff>266700</xdr:rowOff>
    </xdr:to>
    <xdr:sp macro="" textlink="">
      <xdr:nvSpPr>
        <xdr:cNvPr id="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172</xdr:row>
      <xdr:rowOff>0</xdr:rowOff>
    </xdr:from>
    <xdr:to>
      <xdr:col>6</xdr:col>
      <xdr:colOff>371475</xdr:colOff>
      <xdr:row>172</xdr:row>
      <xdr:rowOff>266700</xdr:rowOff>
    </xdr:to>
    <xdr:sp macro="" textlink="">
      <xdr:nvSpPr>
        <xdr:cNvPr id="1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172</xdr:row>
      <xdr:rowOff>0</xdr:rowOff>
    </xdr:from>
    <xdr:to>
      <xdr:col>7</xdr:col>
      <xdr:colOff>371475</xdr:colOff>
      <xdr:row>172</xdr:row>
      <xdr:rowOff>266700</xdr:rowOff>
    </xdr:to>
    <xdr:sp macro="" textlink="">
      <xdr:nvSpPr>
        <xdr:cNvPr id="1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172</xdr:row>
      <xdr:rowOff>0</xdr:rowOff>
    </xdr:from>
    <xdr:to>
      <xdr:col>7</xdr:col>
      <xdr:colOff>371475</xdr:colOff>
      <xdr:row>172</xdr:row>
      <xdr:rowOff>266700</xdr:rowOff>
    </xdr:to>
    <xdr:sp macro="" textlink="">
      <xdr:nvSpPr>
        <xdr:cNvPr id="1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173</xdr:row>
      <xdr:rowOff>0</xdr:rowOff>
    </xdr:from>
    <xdr:to>
      <xdr:col>6</xdr:col>
      <xdr:colOff>371475</xdr:colOff>
      <xdr:row>174</xdr:row>
      <xdr:rowOff>66675</xdr:rowOff>
    </xdr:to>
    <xdr:sp macro="" textlink="">
      <xdr:nvSpPr>
        <xdr:cNvPr id="1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173</xdr:row>
      <xdr:rowOff>0</xdr:rowOff>
    </xdr:from>
    <xdr:to>
      <xdr:col>6</xdr:col>
      <xdr:colOff>371475</xdr:colOff>
      <xdr:row>174</xdr:row>
      <xdr:rowOff>66675</xdr:rowOff>
    </xdr:to>
    <xdr:sp macro="" textlink="">
      <xdr:nvSpPr>
        <xdr:cNvPr id="1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175</xdr:row>
      <xdr:rowOff>0</xdr:rowOff>
    </xdr:from>
    <xdr:to>
      <xdr:col>6</xdr:col>
      <xdr:colOff>371475</xdr:colOff>
      <xdr:row>176</xdr:row>
      <xdr:rowOff>57150</xdr:rowOff>
    </xdr:to>
    <xdr:sp macro="" textlink="">
      <xdr:nvSpPr>
        <xdr:cNvPr id="1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175</xdr:row>
      <xdr:rowOff>0</xdr:rowOff>
    </xdr:from>
    <xdr:to>
      <xdr:col>6</xdr:col>
      <xdr:colOff>371475</xdr:colOff>
      <xdr:row>176</xdr:row>
      <xdr:rowOff>57150</xdr:rowOff>
    </xdr:to>
    <xdr:sp macro="" textlink="">
      <xdr:nvSpPr>
        <xdr:cNvPr id="1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175</xdr:row>
      <xdr:rowOff>0</xdr:rowOff>
    </xdr:from>
    <xdr:to>
      <xdr:col>7</xdr:col>
      <xdr:colOff>371475</xdr:colOff>
      <xdr:row>176</xdr:row>
      <xdr:rowOff>57150</xdr:rowOff>
    </xdr:to>
    <xdr:sp macro="" textlink="">
      <xdr:nvSpPr>
        <xdr:cNvPr id="1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175</xdr:row>
      <xdr:rowOff>0</xdr:rowOff>
    </xdr:from>
    <xdr:to>
      <xdr:col>7</xdr:col>
      <xdr:colOff>371475</xdr:colOff>
      <xdr:row>176</xdr:row>
      <xdr:rowOff>57150</xdr:rowOff>
    </xdr:to>
    <xdr:sp macro="" textlink="">
      <xdr:nvSpPr>
        <xdr:cNvPr id="1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176</xdr:row>
      <xdr:rowOff>0</xdr:rowOff>
    </xdr:from>
    <xdr:to>
      <xdr:col>6</xdr:col>
      <xdr:colOff>371475</xdr:colOff>
      <xdr:row>176</xdr:row>
      <xdr:rowOff>266700</xdr:rowOff>
    </xdr:to>
    <xdr:sp macro="" textlink="">
      <xdr:nvSpPr>
        <xdr:cNvPr id="1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176</xdr:row>
      <xdr:rowOff>0</xdr:rowOff>
    </xdr:from>
    <xdr:to>
      <xdr:col>6</xdr:col>
      <xdr:colOff>371475</xdr:colOff>
      <xdr:row>176</xdr:row>
      <xdr:rowOff>266700</xdr:rowOff>
    </xdr:to>
    <xdr:sp macro="" textlink="">
      <xdr:nvSpPr>
        <xdr:cNvPr id="1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175</xdr:row>
      <xdr:rowOff>0</xdr:rowOff>
    </xdr:from>
    <xdr:to>
      <xdr:col>6</xdr:col>
      <xdr:colOff>371475</xdr:colOff>
      <xdr:row>176</xdr:row>
      <xdr:rowOff>57150</xdr:rowOff>
    </xdr:to>
    <xdr:sp macro="" textlink="">
      <xdr:nvSpPr>
        <xdr:cNvPr id="1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175</xdr:row>
      <xdr:rowOff>0</xdr:rowOff>
    </xdr:from>
    <xdr:to>
      <xdr:col>6</xdr:col>
      <xdr:colOff>371475</xdr:colOff>
      <xdr:row>176</xdr:row>
      <xdr:rowOff>57150</xdr:rowOff>
    </xdr:to>
    <xdr:sp macro="" textlink="">
      <xdr:nvSpPr>
        <xdr:cNvPr id="1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172</xdr:row>
      <xdr:rowOff>0</xdr:rowOff>
    </xdr:from>
    <xdr:to>
      <xdr:col>7</xdr:col>
      <xdr:colOff>371475</xdr:colOff>
      <xdr:row>172</xdr:row>
      <xdr:rowOff>266700</xdr:rowOff>
    </xdr:to>
    <xdr:sp macro="" textlink="">
      <xdr:nvSpPr>
        <xdr:cNvPr id="1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172</xdr:row>
      <xdr:rowOff>0</xdr:rowOff>
    </xdr:from>
    <xdr:to>
      <xdr:col>7</xdr:col>
      <xdr:colOff>371475</xdr:colOff>
      <xdr:row>172</xdr:row>
      <xdr:rowOff>266700</xdr:rowOff>
    </xdr:to>
    <xdr:sp macro="" textlink="">
      <xdr:nvSpPr>
        <xdr:cNvPr id="1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172</xdr:row>
      <xdr:rowOff>0</xdr:rowOff>
    </xdr:from>
    <xdr:to>
      <xdr:col>8</xdr:col>
      <xdr:colOff>371475</xdr:colOff>
      <xdr:row>172</xdr:row>
      <xdr:rowOff>266700</xdr:rowOff>
    </xdr:to>
    <xdr:sp macro="" textlink="">
      <xdr:nvSpPr>
        <xdr:cNvPr id="1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172</xdr:row>
      <xdr:rowOff>0</xdr:rowOff>
    </xdr:from>
    <xdr:to>
      <xdr:col>8</xdr:col>
      <xdr:colOff>371475</xdr:colOff>
      <xdr:row>172</xdr:row>
      <xdr:rowOff>266700</xdr:rowOff>
    </xdr:to>
    <xdr:sp macro="" textlink="">
      <xdr:nvSpPr>
        <xdr:cNvPr id="1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175</xdr:row>
      <xdr:rowOff>0</xdr:rowOff>
    </xdr:from>
    <xdr:to>
      <xdr:col>7</xdr:col>
      <xdr:colOff>371475</xdr:colOff>
      <xdr:row>176</xdr:row>
      <xdr:rowOff>57150</xdr:rowOff>
    </xdr:to>
    <xdr:sp macro="" textlink="">
      <xdr:nvSpPr>
        <xdr:cNvPr id="1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175</xdr:row>
      <xdr:rowOff>0</xdr:rowOff>
    </xdr:from>
    <xdr:to>
      <xdr:col>7</xdr:col>
      <xdr:colOff>371475</xdr:colOff>
      <xdr:row>176</xdr:row>
      <xdr:rowOff>57150</xdr:rowOff>
    </xdr:to>
    <xdr:sp macro="" textlink="">
      <xdr:nvSpPr>
        <xdr:cNvPr id="1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175</xdr:row>
      <xdr:rowOff>0</xdr:rowOff>
    </xdr:from>
    <xdr:to>
      <xdr:col>8</xdr:col>
      <xdr:colOff>371475</xdr:colOff>
      <xdr:row>176</xdr:row>
      <xdr:rowOff>57150</xdr:rowOff>
    </xdr:to>
    <xdr:sp macro="" textlink="">
      <xdr:nvSpPr>
        <xdr:cNvPr id="1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175</xdr:row>
      <xdr:rowOff>0</xdr:rowOff>
    </xdr:from>
    <xdr:to>
      <xdr:col>8</xdr:col>
      <xdr:colOff>371475</xdr:colOff>
      <xdr:row>176</xdr:row>
      <xdr:rowOff>57150</xdr:rowOff>
    </xdr:to>
    <xdr:sp macro="" textlink="">
      <xdr:nvSpPr>
        <xdr:cNvPr id="1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172</xdr:row>
      <xdr:rowOff>0</xdr:rowOff>
    </xdr:from>
    <xdr:to>
      <xdr:col>8</xdr:col>
      <xdr:colOff>371475</xdr:colOff>
      <xdr:row>172</xdr:row>
      <xdr:rowOff>266700</xdr:rowOff>
    </xdr:to>
    <xdr:sp macro="" textlink="">
      <xdr:nvSpPr>
        <xdr:cNvPr id="1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172</xdr:row>
      <xdr:rowOff>0</xdr:rowOff>
    </xdr:from>
    <xdr:to>
      <xdr:col>8</xdr:col>
      <xdr:colOff>371475</xdr:colOff>
      <xdr:row>172</xdr:row>
      <xdr:rowOff>266700</xdr:rowOff>
    </xdr:to>
    <xdr:sp macro="" textlink="">
      <xdr:nvSpPr>
        <xdr:cNvPr id="1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175</xdr:row>
      <xdr:rowOff>0</xdr:rowOff>
    </xdr:from>
    <xdr:to>
      <xdr:col>8</xdr:col>
      <xdr:colOff>371475</xdr:colOff>
      <xdr:row>176</xdr:row>
      <xdr:rowOff>57150</xdr:rowOff>
    </xdr:to>
    <xdr:sp macro="" textlink="">
      <xdr:nvSpPr>
        <xdr:cNvPr id="1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175</xdr:row>
      <xdr:rowOff>0</xdr:rowOff>
    </xdr:from>
    <xdr:to>
      <xdr:col>8</xdr:col>
      <xdr:colOff>371475</xdr:colOff>
      <xdr:row>176</xdr:row>
      <xdr:rowOff>57150</xdr:rowOff>
    </xdr:to>
    <xdr:sp macro="" textlink="">
      <xdr:nvSpPr>
        <xdr:cNvPr id="1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218</xdr:row>
      <xdr:rowOff>0</xdr:rowOff>
    </xdr:from>
    <xdr:to>
      <xdr:col>5</xdr:col>
      <xdr:colOff>371475</xdr:colOff>
      <xdr:row>218</xdr:row>
      <xdr:rowOff>266700</xdr:rowOff>
    </xdr:to>
    <xdr:sp macro="" textlink="">
      <xdr:nvSpPr>
        <xdr:cNvPr id="1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218</xdr:row>
      <xdr:rowOff>0</xdr:rowOff>
    </xdr:from>
    <xdr:to>
      <xdr:col>5</xdr:col>
      <xdr:colOff>371475</xdr:colOff>
      <xdr:row>218</xdr:row>
      <xdr:rowOff>266700</xdr:rowOff>
    </xdr:to>
    <xdr:sp macro="" textlink="">
      <xdr:nvSpPr>
        <xdr:cNvPr id="1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218</xdr:row>
      <xdr:rowOff>0</xdr:rowOff>
    </xdr:from>
    <xdr:to>
      <xdr:col>6</xdr:col>
      <xdr:colOff>371475</xdr:colOff>
      <xdr:row>218</xdr:row>
      <xdr:rowOff>266700</xdr:rowOff>
    </xdr:to>
    <xdr:sp macro="" textlink="">
      <xdr:nvSpPr>
        <xdr:cNvPr id="1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218</xdr:row>
      <xdr:rowOff>0</xdr:rowOff>
    </xdr:from>
    <xdr:to>
      <xdr:col>6</xdr:col>
      <xdr:colOff>371475</xdr:colOff>
      <xdr:row>218</xdr:row>
      <xdr:rowOff>266700</xdr:rowOff>
    </xdr:to>
    <xdr:sp macro="" textlink="">
      <xdr:nvSpPr>
        <xdr:cNvPr id="1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218</xdr:row>
      <xdr:rowOff>0</xdr:rowOff>
    </xdr:from>
    <xdr:to>
      <xdr:col>6</xdr:col>
      <xdr:colOff>371475</xdr:colOff>
      <xdr:row>218</xdr:row>
      <xdr:rowOff>266700</xdr:rowOff>
    </xdr:to>
    <xdr:sp macro="" textlink="">
      <xdr:nvSpPr>
        <xdr:cNvPr id="1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218</xdr:row>
      <xdr:rowOff>0</xdr:rowOff>
    </xdr:from>
    <xdr:to>
      <xdr:col>6</xdr:col>
      <xdr:colOff>371475</xdr:colOff>
      <xdr:row>218</xdr:row>
      <xdr:rowOff>266700</xdr:rowOff>
    </xdr:to>
    <xdr:sp macro="" textlink="">
      <xdr:nvSpPr>
        <xdr:cNvPr id="1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218</xdr:row>
      <xdr:rowOff>0</xdr:rowOff>
    </xdr:from>
    <xdr:to>
      <xdr:col>7</xdr:col>
      <xdr:colOff>371475</xdr:colOff>
      <xdr:row>218</xdr:row>
      <xdr:rowOff>266700</xdr:rowOff>
    </xdr:to>
    <xdr:sp macro="" textlink="">
      <xdr:nvSpPr>
        <xdr:cNvPr id="1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218</xdr:row>
      <xdr:rowOff>0</xdr:rowOff>
    </xdr:from>
    <xdr:to>
      <xdr:col>7</xdr:col>
      <xdr:colOff>371475</xdr:colOff>
      <xdr:row>218</xdr:row>
      <xdr:rowOff>266700</xdr:rowOff>
    </xdr:to>
    <xdr:sp macro="" textlink="">
      <xdr:nvSpPr>
        <xdr:cNvPr id="1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218</xdr:row>
      <xdr:rowOff>0</xdr:rowOff>
    </xdr:from>
    <xdr:to>
      <xdr:col>7</xdr:col>
      <xdr:colOff>371475</xdr:colOff>
      <xdr:row>218</xdr:row>
      <xdr:rowOff>266700</xdr:rowOff>
    </xdr:to>
    <xdr:sp macro="" textlink="">
      <xdr:nvSpPr>
        <xdr:cNvPr id="1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218</xdr:row>
      <xdr:rowOff>0</xdr:rowOff>
    </xdr:from>
    <xdr:to>
      <xdr:col>7</xdr:col>
      <xdr:colOff>371475</xdr:colOff>
      <xdr:row>218</xdr:row>
      <xdr:rowOff>266700</xdr:rowOff>
    </xdr:to>
    <xdr:sp macro="" textlink="">
      <xdr:nvSpPr>
        <xdr:cNvPr id="1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218</xdr:row>
      <xdr:rowOff>0</xdr:rowOff>
    </xdr:from>
    <xdr:to>
      <xdr:col>8</xdr:col>
      <xdr:colOff>371475</xdr:colOff>
      <xdr:row>218</xdr:row>
      <xdr:rowOff>266700</xdr:rowOff>
    </xdr:to>
    <xdr:sp macro="" textlink="">
      <xdr:nvSpPr>
        <xdr:cNvPr id="1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218</xdr:row>
      <xdr:rowOff>0</xdr:rowOff>
    </xdr:from>
    <xdr:to>
      <xdr:col>8</xdr:col>
      <xdr:colOff>371475</xdr:colOff>
      <xdr:row>218</xdr:row>
      <xdr:rowOff>266700</xdr:rowOff>
    </xdr:to>
    <xdr:sp macro="" textlink="">
      <xdr:nvSpPr>
        <xdr:cNvPr id="1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218</xdr:row>
      <xdr:rowOff>0</xdr:rowOff>
    </xdr:from>
    <xdr:to>
      <xdr:col>8</xdr:col>
      <xdr:colOff>371475</xdr:colOff>
      <xdr:row>218</xdr:row>
      <xdr:rowOff>266700</xdr:rowOff>
    </xdr:to>
    <xdr:sp macro="" textlink="">
      <xdr:nvSpPr>
        <xdr:cNvPr id="1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218</xdr:row>
      <xdr:rowOff>0</xdr:rowOff>
    </xdr:from>
    <xdr:to>
      <xdr:col>8</xdr:col>
      <xdr:colOff>371475</xdr:colOff>
      <xdr:row>218</xdr:row>
      <xdr:rowOff>266700</xdr:rowOff>
    </xdr:to>
    <xdr:sp macro="" textlink="">
      <xdr:nvSpPr>
        <xdr:cNvPr id="1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1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1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97</xdr:row>
      <xdr:rowOff>76200</xdr:rowOff>
    </xdr:from>
    <xdr:to>
      <xdr:col>5</xdr:col>
      <xdr:colOff>371475</xdr:colOff>
      <xdr:row>98</xdr:row>
      <xdr:rowOff>152400</xdr:rowOff>
    </xdr:to>
    <xdr:sp macro="" textlink="">
      <xdr:nvSpPr>
        <xdr:cNvPr id="15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172</xdr:row>
      <xdr:rowOff>0</xdr:rowOff>
    </xdr:from>
    <xdr:to>
      <xdr:col>9</xdr:col>
      <xdr:colOff>352425</xdr:colOff>
      <xdr:row>172</xdr:row>
      <xdr:rowOff>266700</xdr:rowOff>
    </xdr:to>
    <xdr:sp macro="" textlink="">
      <xdr:nvSpPr>
        <xdr:cNvPr id="1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173</xdr:row>
      <xdr:rowOff>0</xdr:rowOff>
    </xdr:from>
    <xdr:to>
      <xdr:col>9</xdr:col>
      <xdr:colOff>352425</xdr:colOff>
      <xdr:row>174</xdr:row>
      <xdr:rowOff>66675</xdr:rowOff>
    </xdr:to>
    <xdr:sp macro="" textlink="">
      <xdr:nvSpPr>
        <xdr:cNvPr id="1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173</xdr:row>
      <xdr:rowOff>0</xdr:rowOff>
    </xdr:from>
    <xdr:to>
      <xdr:col>9</xdr:col>
      <xdr:colOff>352425</xdr:colOff>
      <xdr:row>174</xdr:row>
      <xdr:rowOff>66675</xdr:rowOff>
    </xdr:to>
    <xdr:sp macro="" textlink="">
      <xdr:nvSpPr>
        <xdr:cNvPr id="1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173</xdr:row>
      <xdr:rowOff>0</xdr:rowOff>
    </xdr:from>
    <xdr:to>
      <xdr:col>9</xdr:col>
      <xdr:colOff>352425</xdr:colOff>
      <xdr:row>174</xdr:row>
      <xdr:rowOff>66675</xdr:rowOff>
    </xdr:to>
    <xdr:sp macro="" textlink="">
      <xdr:nvSpPr>
        <xdr:cNvPr id="1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173</xdr:row>
      <xdr:rowOff>0</xdr:rowOff>
    </xdr:from>
    <xdr:to>
      <xdr:col>9</xdr:col>
      <xdr:colOff>352425</xdr:colOff>
      <xdr:row>174</xdr:row>
      <xdr:rowOff>66675</xdr:rowOff>
    </xdr:to>
    <xdr:sp macro="" textlink="">
      <xdr:nvSpPr>
        <xdr:cNvPr id="1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175</xdr:row>
      <xdr:rowOff>0</xdr:rowOff>
    </xdr:from>
    <xdr:to>
      <xdr:col>9</xdr:col>
      <xdr:colOff>352425</xdr:colOff>
      <xdr:row>176</xdr:row>
      <xdr:rowOff>57150</xdr:rowOff>
    </xdr:to>
    <xdr:sp macro="" textlink="">
      <xdr:nvSpPr>
        <xdr:cNvPr id="1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218</xdr:row>
      <xdr:rowOff>0</xdr:rowOff>
    </xdr:from>
    <xdr:to>
      <xdr:col>9</xdr:col>
      <xdr:colOff>352425</xdr:colOff>
      <xdr:row>218</xdr:row>
      <xdr:rowOff>266700</xdr:rowOff>
    </xdr:to>
    <xdr:sp macro="" textlink="">
      <xdr:nvSpPr>
        <xdr:cNvPr id="1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1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1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1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1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172</xdr:row>
      <xdr:rowOff>0</xdr:rowOff>
    </xdr:from>
    <xdr:to>
      <xdr:col>10</xdr:col>
      <xdr:colOff>371475</xdr:colOff>
      <xdr:row>172</xdr:row>
      <xdr:rowOff>266700</xdr:rowOff>
    </xdr:to>
    <xdr:sp macro="" textlink="">
      <xdr:nvSpPr>
        <xdr:cNvPr id="1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173</xdr:row>
      <xdr:rowOff>0</xdr:rowOff>
    </xdr:from>
    <xdr:to>
      <xdr:col>10</xdr:col>
      <xdr:colOff>371475</xdr:colOff>
      <xdr:row>174</xdr:row>
      <xdr:rowOff>66675</xdr:rowOff>
    </xdr:to>
    <xdr:sp macro="" textlink="">
      <xdr:nvSpPr>
        <xdr:cNvPr id="1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1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1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1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1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175</xdr:row>
      <xdr:rowOff>0</xdr:rowOff>
    </xdr:from>
    <xdr:to>
      <xdr:col>10</xdr:col>
      <xdr:colOff>371475</xdr:colOff>
      <xdr:row>176</xdr:row>
      <xdr:rowOff>57150</xdr:rowOff>
    </xdr:to>
    <xdr:sp macro="" textlink="">
      <xdr:nvSpPr>
        <xdr:cNvPr id="2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218</xdr:row>
      <xdr:rowOff>0</xdr:rowOff>
    </xdr:from>
    <xdr:to>
      <xdr:col>10</xdr:col>
      <xdr:colOff>371475</xdr:colOff>
      <xdr:row>218</xdr:row>
      <xdr:rowOff>266700</xdr:rowOff>
    </xdr:to>
    <xdr:sp macro="" textlink="">
      <xdr:nvSpPr>
        <xdr:cNvPr id="2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173</xdr:row>
      <xdr:rowOff>0</xdr:rowOff>
    </xdr:from>
    <xdr:to>
      <xdr:col>11</xdr:col>
      <xdr:colOff>371475</xdr:colOff>
      <xdr:row>174</xdr:row>
      <xdr:rowOff>66675</xdr:rowOff>
    </xdr:to>
    <xdr:sp macro="" textlink="">
      <xdr:nvSpPr>
        <xdr:cNvPr id="2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10</xdr:col>
      <xdr:colOff>619125</xdr:colOff>
      <xdr:row>175</xdr:row>
      <xdr:rowOff>0</xdr:rowOff>
    </xdr:from>
    <xdr:to>
      <xdr:col>11</xdr:col>
      <xdr:colOff>371475</xdr:colOff>
      <xdr:row>176</xdr:row>
      <xdr:rowOff>57150</xdr:rowOff>
    </xdr:to>
    <xdr:sp macro="" textlink="">
      <xdr:nvSpPr>
        <xdr:cNvPr id="2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173</xdr:row>
      <xdr:rowOff>0</xdr:rowOff>
    </xdr:from>
    <xdr:to>
      <xdr:col>12</xdr:col>
      <xdr:colOff>371475</xdr:colOff>
      <xdr:row>174</xdr:row>
      <xdr:rowOff>66675</xdr:rowOff>
    </xdr:to>
    <xdr:sp macro="" textlink="">
      <xdr:nvSpPr>
        <xdr:cNvPr id="2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2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11</xdr:col>
      <xdr:colOff>619125</xdr:colOff>
      <xdr:row>175</xdr:row>
      <xdr:rowOff>0</xdr:rowOff>
    </xdr:from>
    <xdr:to>
      <xdr:col>12</xdr:col>
      <xdr:colOff>371475</xdr:colOff>
      <xdr:row>176</xdr:row>
      <xdr:rowOff>57150</xdr:rowOff>
    </xdr:to>
    <xdr:sp macro="" textlink="">
      <xdr:nvSpPr>
        <xdr:cNvPr id="3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173</xdr:row>
      <xdr:rowOff>0</xdr:rowOff>
    </xdr:from>
    <xdr:to>
      <xdr:col>13</xdr:col>
      <xdr:colOff>371475</xdr:colOff>
      <xdr:row>174</xdr:row>
      <xdr:rowOff>66675</xdr:rowOff>
    </xdr:to>
    <xdr:sp macro="" textlink="">
      <xdr:nvSpPr>
        <xdr:cNvPr id="3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173</xdr:row>
      <xdr:rowOff>0</xdr:rowOff>
    </xdr:from>
    <xdr:to>
      <xdr:col>13</xdr:col>
      <xdr:colOff>371475</xdr:colOff>
      <xdr:row>174</xdr:row>
      <xdr:rowOff>66675</xdr:rowOff>
    </xdr:to>
    <xdr:sp macro="" textlink="">
      <xdr:nvSpPr>
        <xdr:cNvPr id="3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173</xdr:row>
      <xdr:rowOff>0</xdr:rowOff>
    </xdr:from>
    <xdr:to>
      <xdr:col>13</xdr:col>
      <xdr:colOff>371475</xdr:colOff>
      <xdr:row>174</xdr:row>
      <xdr:rowOff>66675</xdr:rowOff>
    </xdr:to>
    <xdr:sp macro="" textlink="">
      <xdr:nvSpPr>
        <xdr:cNvPr id="3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173</xdr:row>
      <xdr:rowOff>0</xdr:rowOff>
    </xdr:from>
    <xdr:to>
      <xdr:col>13</xdr:col>
      <xdr:colOff>371475</xdr:colOff>
      <xdr:row>174</xdr:row>
      <xdr:rowOff>66675</xdr:rowOff>
    </xdr:to>
    <xdr:sp macro="" textlink="">
      <xdr:nvSpPr>
        <xdr:cNvPr id="3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173</xdr:row>
      <xdr:rowOff>0</xdr:rowOff>
    </xdr:from>
    <xdr:to>
      <xdr:col>13</xdr:col>
      <xdr:colOff>371475</xdr:colOff>
      <xdr:row>174</xdr:row>
      <xdr:rowOff>66675</xdr:rowOff>
    </xdr:to>
    <xdr:sp macro="" textlink="">
      <xdr:nvSpPr>
        <xdr:cNvPr id="3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173</xdr:row>
      <xdr:rowOff>0</xdr:rowOff>
    </xdr:from>
    <xdr:to>
      <xdr:col>13</xdr:col>
      <xdr:colOff>371475</xdr:colOff>
      <xdr:row>174</xdr:row>
      <xdr:rowOff>66675</xdr:rowOff>
    </xdr:to>
    <xdr:sp macro="" textlink="">
      <xdr:nvSpPr>
        <xdr:cNvPr id="3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12</xdr:col>
      <xdr:colOff>619125</xdr:colOff>
      <xdr:row>175</xdr:row>
      <xdr:rowOff>0</xdr:rowOff>
    </xdr:from>
    <xdr:to>
      <xdr:col>13</xdr:col>
      <xdr:colOff>371475</xdr:colOff>
      <xdr:row>176</xdr:row>
      <xdr:rowOff>57150</xdr:rowOff>
    </xdr:to>
    <xdr:sp macro="" textlink="">
      <xdr:nvSpPr>
        <xdr:cNvPr id="3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152400</xdr:colOff>
      <xdr:row>132</xdr:row>
      <xdr:rowOff>47625</xdr:rowOff>
    </xdr:from>
    <xdr:to>
      <xdr:col>13</xdr:col>
      <xdr:colOff>276225</xdr:colOff>
      <xdr:row>143</xdr:row>
      <xdr:rowOff>95250</xdr:rowOff>
    </xdr:to>
    <xdr:graphicFrame macro="">
      <xdr:nvGraphicFramePr>
        <xdr:cNvPr id="10"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400050</xdr:colOff>
      <xdr:row>191</xdr:row>
      <xdr:rowOff>85725</xdr:rowOff>
    </xdr:from>
    <xdr:to>
      <xdr:col>13</xdr:col>
      <xdr:colOff>76200</xdr:colOff>
      <xdr:row>201</xdr:row>
      <xdr:rowOff>9525</xdr:rowOff>
    </xdr:to>
    <xdr:graphicFrame macro="">
      <xdr:nvGraphicFramePr>
        <xdr:cNvPr id="13"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419100</xdr:colOff>
      <xdr:row>205</xdr:row>
      <xdr:rowOff>0</xdr:rowOff>
    </xdr:from>
    <xdr:to>
      <xdr:col>13</xdr:col>
      <xdr:colOff>38100</xdr:colOff>
      <xdr:row>214</xdr:row>
      <xdr:rowOff>161925</xdr:rowOff>
    </xdr:to>
    <xdr:graphicFrame macro="">
      <xdr:nvGraphicFramePr>
        <xdr:cNvPr id="17"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419100</xdr:colOff>
      <xdr:row>219</xdr:row>
      <xdr:rowOff>38100</xdr:rowOff>
    </xdr:from>
    <xdr:to>
      <xdr:col>13</xdr:col>
      <xdr:colOff>76200</xdr:colOff>
      <xdr:row>230</xdr:row>
      <xdr:rowOff>28575</xdr:rowOff>
    </xdr:to>
    <xdr:graphicFrame macro="">
      <xdr:nvGraphicFramePr>
        <xdr:cNvPr id="20"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419100</xdr:colOff>
      <xdr:row>233</xdr:row>
      <xdr:rowOff>0</xdr:rowOff>
    </xdr:from>
    <xdr:to>
      <xdr:col>13</xdr:col>
      <xdr:colOff>114300</xdr:colOff>
      <xdr:row>242</xdr:row>
      <xdr:rowOff>114300</xdr:rowOff>
    </xdr:to>
    <xdr:graphicFrame macro="">
      <xdr:nvGraphicFramePr>
        <xdr:cNvPr id="24"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2</xdr:col>
      <xdr:colOff>428625</xdr:colOff>
      <xdr:row>247</xdr:row>
      <xdr:rowOff>38100</xdr:rowOff>
    </xdr:from>
    <xdr:to>
      <xdr:col>13</xdr:col>
      <xdr:colOff>142875</xdr:colOff>
      <xdr:row>257</xdr:row>
      <xdr:rowOff>28575</xdr:rowOff>
    </xdr:to>
    <xdr:graphicFrame macro="">
      <xdr:nvGraphicFramePr>
        <xdr:cNvPr id="28"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2</xdr:col>
      <xdr:colOff>161925</xdr:colOff>
      <xdr:row>325</xdr:row>
      <xdr:rowOff>57150</xdr:rowOff>
    </xdr:from>
    <xdr:to>
      <xdr:col>13</xdr:col>
      <xdr:colOff>257175</xdr:colOff>
      <xdr:row>336</xdr:row>
      <xdr:rowOff>95250</xdr:rowOff>
    </xdr:to>
    <xdr:graphicFrame macro="">
      <xdr:nvGraphicFramePr>
        <xdr:cNvPr id="33"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2</xdr:col>
      <xdr:colOff>247650</xdr:colOff>
      <xdr:row>87</xdr:row>
      <xdr:rowOff>76200</xdr:rowOff>
    </xdr:from>
    <xdr:to>
      <xdr:col>13</xdr:col>
      <xdr:colOff>247650</xdr:colOff>
      <xdr:row>96</xdr:row>
      <xdr:rowOff>133350</xdr:rowOff>
    </xdr:to>
    <xdr:graphicFrame macro="">
      <xdr:nvGraphicFramePr>
        <xdr:cNvPr id="37"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2</xdr:col>
      <xdr:colOff>438150</xdr:colOff>
      <xdr:row>261</xdr:row>
      <xdr:rowOff>19050</xdr:rowOff>
    </xdr:from>
    <xdr:to>
      <xdr:col>13</xdr:col>
      <xdr:colOff>133350</xdr:colOff>
      <xdr:row>271</xdr:row>
      <xdr:rowOff>9525</xdr:rowOff>
    </xdr:to>
    <xdr:graphicFrame macro="">
      <xdr:nvGraphicFramePr>
        <xdr:cNvPr id="39"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2</xdr:col>
      <xdr:colOff>85725</xdr:colOff>
      <xdr:row>274</xdr:row>
      <xdr:rowOff>76200</xdr:rowOff>
    </xdr:from>
    <xdr:to>
      <xdr:col>13</xdr:col>
      <xdr:colOff>352425</xdr:colOff>
      <xdr:row>276</xdr:row>
      <xdr:rowOff>1866900</xdr:rowOff>
    </xdr:to>
    <xdr:graphicFrame macro="">
      <xdr:nvGraphicFramePr>
        <xdr:cNvPr id="42"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2</xdr:col>
      <xdr:colOff>628650</xdr:colOff>
      <xdr:row>69</xdr:row>
      <xdr:rowOff>161925</xdr:rowOff>
    </xdr:from>
    <xdr:to>
      <xdr:col>11</xdr:col>
      <xdr:colOff>390525</xdr:colOff>
      <xdr:row>83</xdr:row>
      <xdr:rowOff>9525</xdr:rowOff>
    </xdr:to>
    <xdr:graphicFrame macro="">
      <xdr:nvGraphicFramePr>
        <xdr:cNvPr id="43"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2</xdr:col>
      <xdr:colOff>381000</xdr:colOff>
      <xdr:row>2</xdr:row>
      <xdr:rowOff>190500</xdr:rowOff>
    </xdr:from>
    <xdr:to>
      <xdr:col>2</xdr:col>
      <xdr:colOff>1143000</xdr:colOff>
      <xdr:row>7</xdr:row>
      <xdr:rowOff>0</xdr:rowOff>
    </xdr:to>
    <xdr:pic>
      <xdr:nvPicPr>
        <xdr:cNvPr id="2" name="image00.jpg" descr="LOGO DETRAN PLÁSTICA.jpg"/>
        <xdr:cNvPicPr preferRelativeResize="0"/>
      </xdr:nvPicPr>
      <xdr:blipFill>
        <a:blip xmlns:r="http://schemas.openxmlformats.org/officeDocument/2006/relationships" r:embed="rId12" cstate="print"/>
        <a:stretch>
          <a:fillRect/>
        </a:stretch>
      </xdr:blipFill>
      <xdr:spPr>
        <a:xfrm>
          <a:off x="0" y="0"/>
          <a:ext cx="762000" cy="819150"/>
        </a:xfrm>
        <a:prstGeom prst="rect">
          <a:avLst/>
        </a:prstGeom>
        <a:noFill/>
      </xdr:spPr>
    </xdr:pic>
    <xdr:clientData fLocksWithSheet="0"/>
  </xdr:twoCellAnchor>
  <xdr:twoCellAnchor>
    <xdr:from>
      <xdr:col>11</xdr:col>
      <xdr:colOff>285750</xdr:colOff>
      <xdr:row>2</xdr:row>
      <xdr:rowOff>123825</xdr:rowOff>
    </xdr:from>
    <xdr:to>
      <xdr:col>13</xdr:col>
      <xdr:colOff>95250</xdr:colOff>
      <xdr:row>7</xdr:row>
      <xdr:rowOff>9525</xdr:rowOff>
    </xdr:to>
    <xdr:pic>
      <xdr:nvPicPr>
        <xdr:cNvPr id="3" name="image05.jpg" descr="BrasaoRondonia.jpg"/>
        <xdr:cNvPicPr preferRelativeResize="0"/>
      </xdr:nvPicPr>
      <xdr:blipFill>
        <a:blip xmlns:r="http://schemas.openxmlformats.org/officeDocument/2006/relationships" r:embed="rId13" cstate="print"/>
        <a:stretch>
          <a:fillRect/>
        </a:stretch>
      </xdr:blipFill>
      <xdr:spPr>
        <a:xfrm>
          <a:off x="0" y="0"/>
          <a:ext cx="752475" cy="895350"/>
        </a:xfrm>
        <a:prstGeom prst="rect">
          <a:avLst/>
        </a:prstGeom>
        <a:noFill/>
      </xdr:spPr>
    </xdr:pic>
    <xdr:clientData fLocksWithSheet="0"/>
  </xdr:twoCellAnchor>
  <xdr:twoCellAnchor>
    <xdr:from>
      <xdr:col>3</xdr:col>
      <xdr:colOff>619125</xdr:colOff>
      <xdr:row>3</xdr:row>
      <xdr:rowOff>76200</xdr:rowOff>
    </xdr:from>
    <xdr:to>
      <xdr:col>4</xdr:col>
      <xdr:colOff>371475</xdr:colOff>
      <xdr:row>4</xdr:row>
      <xdr:rowOff>142875</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138</xdr:row>
      <xdr:rowOff>0</xdr:rowOff>
    </xdr:from>
    <xdr:to>
      <xdr:col>4</xdr:col>
      <xdr:colOff>371475</xdr:colOff>
      <xdr:row>139</xdr:row>
      <xdr:rowOff>76200</xdr:rowOff>
    </xdr:to>
    <xdr:sp macro="" textlink="">
      <xdr:nvSpPr>
        <xdr:cNvPr id="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138</xdr:row>
      <xdr:rowOff>0</xdr:rowOff>
    </xdr:from>
    <xdr:to>
      <xdr:col>4</xdr:col>
      <xdr:colOff>371475</xdr:colOff>
      <xdr:row>139</xdr:row>
      <xdr:rowOff>76200</xdr:rowOff>
    </xdr:to>
    <xdr:sp macro="" textlink="">
      <xdr:nvSpPr>
        <xdr:cNvPr id="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138</xdr:row>
      <xdr:rowOff>0</xdr:rowOff>
    </xdr:from>
    <xdr:to>
      <xdr:col>4</xdr:col>
      <xdr:colOff>371475</xdr:colOff>
      <xdr:row>139</xdr:row>
      <xdr:rowOff>76200</xdr:rowOff>
    </xdr:to>
    <xdr:sp macro="" textlink="">
      <xdr:nvSpPr>
        <xdr:cNvPr id="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138</xdr:row>
      <xdr:rowOff>0</xdr:rowOff>
    </xdr:from>
    <xdr:to>
      <xdr:col>4</xdr:col>
      <xdr:colOff>190500</xdr:colOff>
      <xdr:row>139</xdr:row>
      <xdr:rowOff>76200</xdr:rowOff>
    </xdr:to>
    <xdr:sp macro="" textlink="">
      <xdr:nvSpPr>
        <xdr:cNvPr id="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76200</xdr:rowOff>
    </xdr:from>
    <xdr:to>
      <xdr:col>4</xdr:col>
      <xdr:colOff>190500</xdr:colOff>
      <xdr:row>170</xdr:row>
      <xdr:rowOff>152400</xdr:rowOff>
    </xdr:to>
    <xdr:sp macro="" textlink="">
      <xdr:nvSpPr>
        <xdr:cNvPr id="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244</xdr:row>
      <xdr:rowOff>0</xdr:rowOff>
    </xdr:from>
    <xdr:to>
      <xdr:col>4</xdr:col>
      <xdr:colOff>190500</xdr:colOff>
      <xdr:row>245</xdr:row>
      <xdr:rowOff>76200</xdr:rowOff>
    </xdr:to>
    <xdr:sp macro="" textlink="">
      <xdr:nvSpPr>
        <xdr:cNvPr id="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296</xdr:row>
      <xdr:rowOff>0</xdr:rowOff>
    </xdr:from>
    <xdr:to>
      <xdr:col>5</xdr:col>
      <xdr:colOff>371475</xdr:colOff>
      <xdr:row>296</xdr:row>
      <xdr:rowOff>266700</xdr:rowOff>
    </xdr:to>
    <xdr:sp macro="" textlink="">
      <xdr:nvSpPr>
        <xdr:cNvPr id="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296</xdr:row>
      <xdr:rowOff>0</xdr:rowOff>
    </xdr:from>
    <xdr:to>
      <xdr:col>5</xdr:col>
      <xdr:colOff>371475</xdr:colOff>
      <xdr:row>296</xdr:row>
      <xdr:rowOff>266700</xdr:rowOff>
    </xdr:to>
    <xdr:sp macro="" textlink="">
      <xdr:nvSpPr>
        <xdr:cNvPr id="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163</xdr:row>
      <xdr:rowOff>0</xdr:rowOff>
    </xdr:from>
    <xdr:to>
      <xdr:col>5</xdr:col>
      <xdr:colOff>371475</xdr:colOff>
      <xdr:row>163</xdr:row>
      <xdr:rowOff>266700</xdr:rowOff>
    </xdr:to>
    <xdr:sp macro="" textlink="">
      <xdr:nvSpPr>
        <xdr:cNvPr id="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163</xdr:row>
      <xdr:rowOff>0</xdr:rowOff>
    </xdr:from>
    <xdr:to>
      <xdr:col>5</xdr:col>
      <xdr:colOff>371475</xdr:colOff>
      <xdr:row>163</xdr:row>
      <xdr:rowOff>266700</xdr:rowOff>
    </xdr:to>
    <xdr:sp macro="" textlink="">
      <xdr:nvSpPr>
        <xdr:cNvPr id="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xdr:row>
      <xdr:rowOff>0</xdr:rowOff>
    </xdr:from>
    <xdr:to>
      <xdr:col>5</xdr:col>
      <xdr:colOff>371475</xdr:colOff>
      <xdr:row>113</xdr:row>
      <xdr:rowOff>266700</xdr:rowOff>
    </xdr:to>
    <xdr:sp macro="" textlink="">
      <xdr:nvSpPr>
        <xdr:cNvPr id="1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113</xdr:row>
      <xdr:rowOff>0</xdr:rowOff>
    </xdr:from>
    <xdr:to>
      <xdr:col>5</xdr:col>
      <xdr:colOff>371475</xdr:colOff>
      <xdr:row>113</xdr:row>
      <xdr:rowOff>266700</xdr:rowOff>
    </xdr:to>
    <xdr:sp macro="" textlink="">
      <xdr:nvSpPr>
        <xdr:cNvPr id="1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113</xdr:row>
      <xdr:rowOff>0</xdr:rowOff>
    </xdr:from>
    <xdr:to>
      <xdr:col>6</xdr:col>
      <xdr:colOff>371475</xdr:colOff>
      <xdr:row>113</xdr:row>
      <xdr:rowOff>266700</xdr:rowOff>
    </xdr:to>
    <xdr:sp macro="" textlink="">
      <xdr:nvSpPr>
        <xdr:cNvPr id="1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113</xdr:row>
      <xdr:rowOff>0</xdr:rowOff>
    </xdr:from>
    <xdr:to>
      <xdr:col>6</xdr:col>
      <xdr:colOff>371475</xdr:colOff>
      <xdr:row>113</xdr:row>
      <xdr:rowOff>266700</xdr:rowOff>
    </xdr:to>
    <xdr:sp macro="" textlink="">
      <xdr:nvSpPr>
        <xdr:cNvPr id="1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113</xdr:row>
      <xdr:rowOff>0</xdr:rowOff>
    </xdr:from>
    <xdr:to>
      <xdr:col>6</xdr:col>
      <xdr:colOff>371475</xdr:colOff>
      <xdr:row>113</xdr:row>
      <xdr:rowOff>266700</xdr:rowOff>
    </xdr:to>
    <xdr:sp macro="" textlink="">
      <xdr:nvSpPr>
        <xdr:cNvPr id="1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113</xdr:row>
      <xdr:rowOff>0</xdr:rowOff>
    </xdr:from>
    <xdr:to>
      <xdr:col>6</xdr:col>
      <xdr:colOff>371475</xdr:colOff>
      <xdr:row>113</xdr:row>
      <xdr:rowOff>266700</xdr:rowOff>
    </xdr:to>
    <xdr:sp macro="" textlink="">
      <xdr:nvSpPr>
        <xdr:cNvPr id="1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113</xdr:row>
      <xdr:rowOff>0</xdr:rowOff>
    </xdr:from>
    <xdr:to>
      <xdr:col>7</xdr:col>
      <xdr:colOff>361950</xdr:colOff>
      <xdr:row>113</xdr:row>
      <xdr:rowOff>266700</xdr:rowOff>
    </xdr:to>
    <xdr:sp macro="" textlink="">
      <xdr:nvSpPr>
        <xdr:cNvPr id="1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113</xdr:row>
      <xdr:rowOff>0</xdr:rowOff>
    </xdr:from>
    <xdr:to>
      <xdr:col>7</xdr:col>
      <xdr:colOff>361950</xdr:colOff>
      <xdr:row>113</xdr:row>
      <xdr:rowOff>266700</xdr:rowOff>
    </xdr:to>
    <xdr:sp macro="" textlink="">
      <xdr:nvSpPr>
        <xdr:cNvPr id="1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113</xdr:row>
      <xdr:rowOff>0</xdr:rowOff>
    </xdr:from>
    <xdr:to>
      <xdr:col>7</xdr:col>
      <xdr:colOff>361950</xdr:colOff>
      <xdr:row>113</xdr:row>
      <xdr:rowOff>266700</xdr:rowOff>
    </xdr:to>
    <xdr:sp macro="" textlink="">
      <xdr:nvSpPr>
        <xdr:cNvPr id="1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113</xdr:row>
      <xdr:rowOff>0</xdr:rowOff>
    </xdr:from>
    <xdr:to>
      <xdr:col>7</xdr:col>
      <xdr:colOff>361950</xdr:colOff>
      <xdr:row>113</xdr:row>
      <xdr:rowOff>266700</xdr:rowOff>
    </xdr:to>
    <xdr:sp macro="" textlink="">
      <xdr:nvSpPr>
        <xdr:cNvPr id="1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113</xdr:row>
      <xdr:rowOff>0</xdr:rowOff>
    </xdr:from>
    <xdr:to>
      <xdr:col>8</xdr:col>
      <xdr:colOff>371475</xdr:colOff>
      <xdr:row>113</xdr:row>
      <xdr:rowOff>266700</xdr:rowOff>
    </xdr:to>
    <xdr:sp macro="" textlink="">
      <xdr:nvSpPr>
        <xdr:cNvPr id="1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113</xdr:row>
      <xdr:rowOff>0</xdr:rowOff>
    </xdr:from>
    <xdr:to>
      <xdr:col>8</xdr:col>
      <xdr:colOff>371475</xdr:colOff>
      <xdr:row>113</xdr:row>
      <xdr:rowOff>266700</xdr:rowOff>
    </xdr:to>
    <xdr:sp macro="" textlink="">
      <xdr:nvSpPr>
        <xdr:cNvPr id="1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113</xdr:row>
      <xdr:rowOff>0</xdr:rowOff>
    </xdr:from>
    <xdr:to>
      <xdr:col>8</xdr:col>
      <xdr:colOff>371475</xdr:colOff>
      <xdr:row>113</xdr:row>
      <xdr:rowOff>266700</xdr:rowOff>
    </xdr:to>
    <xdr:sp macro="" textlink="">
      <xdr:nvSpPr>
        <xdr:cNvPr id="1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113</xdr:row>
      <xdr:rowOff>0</xdr:rowOff>
    </xdr:from>
    <xdr:to>
      <xdr:col>8</xdr:col>
      <xdr:colOff>371475</xdr:colOff>
      <xdr:row>113</xdr:row>
      <xdr:rowOff>266700</xdr:rowOff>
    </xdr:to>
    <xdr:sp macro="" textlink="">
      <xdr:nvSpPr>
        <xdr:cNvPr id="1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113</xdr:row>
      <xdr:rowOff>0</xdr:rowOff>
    </xdr:from>
    <xdr:to>
      <xdr:col>9</xdr:col>
      <xdr:colOff>371475</xdr:colOff>
      <xdr:row>113</xdr:row>
      <xdr:rowOff>266700</xdr:rowOff>
    </xdr:to>
    <xdr:sp macro="" textlink="">
      <xdr:nvSpPr>
        <xdr:cNvPr id="1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113</xdr:row>
      <xdr:rowOff>0</xdr:rowOff>
    </xdr:from>
    <xdr:to>
      <xdr:col>10</xdr:col>
      <xdr:colOff>361950</xdr:colOff>
      <xdr:row>113</xdr:row>
      <xdr:rowOff>266700</xdr:rowOff>
    </xdr:to>
    <xdr:sp macro="" textlink="">
      <xdr:nvSpPr>
        <xdr:cNvPr id="1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163</xdr:row>
      <xdr:rowOff>0</xdr:rowOff>
    </xdr:from>
    <xdr:to>
      <xdr:col>5</xdr:col>
      <xdr:colOff>371475</xdr:colOff>
      <xdr:row>163</xdr:row>
      <xdr:rowOff>266700</xdr:rowOff>
    </xdr:to>
    <xdr:sp macro="" textlink="">
      <xdr:nvSpPr>
        <xdr:cNvPr id="1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163</xdr:row>
      <xdr:rowOff>0</xdr:rowOff>
    </xdr:from>
    <xdr:to>
      <xdr:col>5</xdr:col>
      <xdr:colOff>371475</xdr:colOff>
      <xdr:row>163</xdr:row>
      <xdr:rowOff>266700</xdr:rowOff>
    </xdr:to>
    <xdr:sp macro="" textlink="">
      <xdr:nvSpPr>
        <xdr:cNvPr id="1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1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1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1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163</xdr:row>
      <xdr:rowOff>0</xdr:rowOff>
    </xdr:from>
    <xdr:to>
      <xdr:col>6</xdr:col>
      <xdr:colOff>371475</xdr:colOff>
      <xdr:row>163</xdr:row>
      <xdr:rowOff>266700</xdr:rowOff>
    </xdr:to>
    <xdr:sp macro="" textlink="">
      <xdr:nvSpPr>
        <xdr:cNvPr id="1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1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1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1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163</xdr:row>
      <xdr:rowOff>0</xdr:rowOff>
    </xdr:from>
    <xdr:to>
      <xdr:col>7</xdr:col>
      <xdr:colOff>361950</xdr:colOff>
      <xdr:row>163</xdr:row>
      <xdr:rowOff>266700</xdr:rowOff>
    </xdr:to>
    <xdr:sp macro="" textlink="">
      <xdr:nvSpPr>
        <xdr:cNvPr id="1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1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1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1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163</xdr:row>
      <xdr:rowOff>0</xdr:rowOff>
    </xdr:from>
    <xdr:to>
      <xdr:col>8</xdr:col>
      <xdr:colOff>371475</xdr:colOff>
      <xdr:row>163</xdr:row>
      <xdr:rowOff>266700</xdr:rowOff>
    </xdr:to>
    <xdr:sp macro="" textlink="">
      <xdr:nvSpPr>
        <xdr:cNvPr id="1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163</xdr:row>
      <xdr:rowOff>0</xdr:rowOff>
    </xdr:from>
    <xdr:to>
      <xdr:col>9</xdr:col>
      <xdr:colOff>371475</xdr:colOff>
      <xdr:row>163</xdr:row>
      <xdr:rowOff>266700</xdr:rowOff>
    </xdr:to>
    <xdr:sp macro="" textlink="">
      <xdr:nvSpPr>
        <xdr:cNvPr id="1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163</xdr:row>
      <xdr:rowOff>0</xdr:rowOff>
    </xdr:from>
    <xdr:to>
      <xdr:col>10</xdr:col>
      <xdr:colOff>361950</xdr:colOff>
      <xdr:row>163</xdr:row>
      <xdr:rowOff>266700</xdr:rowOff>
    </xdr:to>
    <xdr:sp macro="" textlink="">
      <xdr:nvSpPr>
        <xdr:cNvPr id="1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296</xdr:row>
      <xdr:rowOff>0</xdr:rowOff>
    </xdr:from>
    <xdr:to>
      <xdr:col>5</xdr:col>
      <xdr:colOff>371475</xdr:colOff>
      <xdr:row>296</xdr:row>
      <xdr:rowOff>266700</xdr:rowOff>
    </xdr:to>
    <xdr:sp macro="" textlink="">
      <xdr:nvSpPr>
        <xdr:cNvPr id="1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296</xdr:row>
      <xdr:rowOff>0</xdr:rowOff>
    </xdr:from>
    <xdr:to>
      <xdr:col>5</xdr:col>
      <xdr:colOff>371475</xdr:colOff>
      <xdr:row>296</xdr:row>
      <xdr:rowOff>266700</xdr:rowOff>
    </xdr:to>
    <xdr:sp macro="" textlink="">
      <xdr:nvSpPr>
        <xdr:cNvPr id="1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1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1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1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1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1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1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1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1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1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1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1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1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1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1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1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1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1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1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296</xdr:row>
      <xdr:rowOff>0</xdr:rowOff>
    </xdr:from>
    <xdr:to>
      <xdr:col>5</xdr:col>
      <xdr:colOff>371475</xdr:colOff>
      <xdr:row>296</xdr:row>
      <xdr:rowOff>266700</xdr:rowOff>
    </xdr:to>
    <xdr:sp macro="" textlink="">
      <xdr:nvSpPr>
        <xdr:cNvPr id="2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296</xdr:row>
      <xdr:rowOff>0</xdr:rowOff>
    </xdr:from>
    <xdr:to>
      <xdr:col>5</xdr:col>
      <xdr:colOff>371475</xdr:colOff>
      <xdr:row>296</xdr:row>
      <xdr:rowOff>266700</xdr:rowOff>
    </xdr:to>
    <xdr:sp macro="" textlink="">
      <xdr:nvSpPr>
        <xdr:cNvPr id="2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296</xdr:row>
      <xdr:rowOff>0</xdr:rowOff>
    </xdr:from>
    <xdr:to>
      <xdr:col>6</xdr:col>
      <xdr:colOff>371475</xdr:colOff>
      <xdr:row>296</xdr:row>
      <xdr:rowOff>266700</xdr:rowOff>
    </xdr:to>
    <xdr:sp macro="" textlink="">
      <xdr:nvSpPr>
        <xdr:cNvPr id="2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2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2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2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296</xdr:row>
      <xdr:rowOff>0</xdr:rowOff>
    </xdr:from>
    <xdr:to>
      <xdr:col>7</xdr:col>
      <xdr:colOff>361950</xdr:colOff>
      <xdr:row>296</xdr:row>
      <xdr:rowOff>266700</xdr:rowOff>
    </xdr:to>
    <xdr:sp macro="" textlink="">
      <xdr:nvSpPr>
        <xdr:cNvPr id="2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2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2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2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296</xdr:row>
      <xdr:rowOff>0</xdr:rowOff>
    </xdr:from>
    <xdr:to>
      <xdr:col>8</xdr:col>
      <xdr:colOff>371475</xdr:colOff>
      <xdr:row>296</xdr:row>
      <xdr:rowOff>266700</xdr:rowOff>
    </xdr:to>
    <xdr:sp macro="" textlink="">
      <xdr:nvSpPr>
        <xdr:cNvPr id="2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296</xdr:row>
      <xdr:rowOff>0</xdr:rowOff>
    </xdr:from>
    <xdr:to>
      <xdr:col>9</xdr:col>
      <xdr:colOff>371475</xdr:colOff>
      <xdr:row>296</xdr:row>
      <xdr:rowOff>266700</xdr:rowOff>
    </xdr:to>
    <xdr:sp macro="" textlink="">
      <xdr:nvSpPr>
        <xdr:cNvPr id="2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296</xdr:row>
      <xdr:rowOff>0</xdr:rowOff>
    </xdr:from>
    <xdr:to>
      <xdr:col>10</xdr:col>
      <xdr:colOff>361950</xdr:colOff>
      <xdr:row>296</xdr:row>
      <xdr:rowOff>266700</xdr:rowOff>
    </xdr:to>
    <xdr:sp macro="" textlink="">
      <xdr:nvSpPr>
        <xdr:cNvPr id="2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2</xdr:col>
      <xdr:colOff>209550</xdr:colOff>
      <xdr:row>128</xdr:row>
      <xdr:rowOff>0</xdr:rowOff>
    </xdr:from>
    <xdr:to>
      <xdr:col>13</xdr:col>
      <xdr:colOff>257175</xdr:colOff>
      <xdr:row>138</xdr:row>
      <xdr:rowOff>9525</xdr:rowOff>
    </xdr:to>
    <xdr:graphicFrame macro="">
      <xdr:nvGraphicFramePr>
        <xdr:cNvPr id="7"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266700</xdr:colOff>
      <xdr:row>189</xdr:row>
      <xdr:rowOff>19050</xdr:rowOff>
    </xdr:from>
    <xdr:to>
      <xdr:col>13</xdr:col>
      <xdr:colOff>266700</xdr:colOff>
      <xdr:row>197</xdr:row>
      <xdr:rowOff>38100</xdr:rowOff>
    </xdr:to>
    <xdr:graphicFrame macro="">
      <xdr:nvGraphicFramePr>
        <xdr:cNvPr id="9"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304800</xdr:colOff>
      <xdr:row>201</xdr:row>
      <xdr:rowOff>85725</xdr:rowOff>
    </xdr:from>
    <xdr:to>
      <xdr:col>13</xdr:col>
      <xdr:colOff>304800</xdr:colOff>
      <xdr:row>210</xdr:row>
      <xdr:rowOff>0</xdr:rowOff>
    </xdr:to>
    <xdr:graphicFrame macro="">
      <xdr:nvGraphicFramePr>
        <xdr:cNvPr id="12"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285750</xdr:colOff>
      <xdr:row>214</xdr:row>
      <xdr:rowOff>57150</xdr:rowOff>
    </xdr:from>
    <xdr:to>
      <xdr:col>13</xdr:col>
      <xdr:colOff>295275</xdr:colOff>
      <xdr:row>222</xdr:row>
      <xdr:rowOff>152400</xdr:rowOff>
    </xdr:to>
    <xdr:graphicFrame macro="">
      <xdr:nvGraphicFramePr>
        <xdr:cNvPr id="16"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276225</xdr:colOff>
      <xdr:row>227</xdr:row>
      <xdr:rowOff>0</xdr:rowOff>
    </xdr:from>
    <xdr:to>
      <xdr:col>13</xdr:col>
      <xdr:colOff>314325</xdr:colOff>
      <xdr:row>236</xdr:row>
      <xdr:rowOff>0</xdr:rowOff>
    </xdr:to>
    <xdr:graphicFrame macro="">
      <xdr:nvGraphicFramePr>
        <xdr:cNvPr id="19"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2</xdr:col>
      <xdr:colOff>276225</xdr:colOff>
      <xdr:row>239</xdr:row>
      <xdr:rowOff>85725</xdr:rowOff>
    </xdr:from>
    <xdr:to>
      <xdr:col>13</xdr:col>
      <xdr:colOff>314325</xdr:colOff>
      <xdr:row>248</xdr:row>
      <xdr:rowOff>123825</xdr:rowOff>
    </xdr:to>
    <xdr:graphicFrame macro="">
      <xdr:nvGraphicFramePr>
        <xdr:cNvPr id="23"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2</xdr:col>
      <xdr:colOff>276225</xdr:colOff>
      <xdr:row>252</xdr:row>
      <xdr:rowOff>57150</xdr:rowOff>
    </xdr:from>
    <xdr:to>
      <xdr:col>13</xdr:col>
      <xdr:colOff>314325</xdr:colOff>
      <xdr:row>262</xdr:row>
      <xdr:rowOff>95250</xdr:rowOff>
    </xdr:to>
    <xdr:graphicFrame macro="">
      <xdr:nvGraphicFramePr>
        <xdr:cNvPr id="27"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2</xdr:col>
      <xdr:colOff>0</xdr:colOff>
      <xdr:row>267</xdr:row>
      <xdr:rowOff>19050</xdr:rowOff>
    </xdr:from>
    <xdr:to>
      <xdr:col>14</xdr:col>
      <xdr:colOff>0</xdr:colOff>
      <xdr:row>279</xdr:row>
      <xdr:rowOff>57150</xdr:rowOff>
    </xdr:to>
    <xdr:graphicFrame macro="">
      <xdr:nvGraphicFramePr>
        <xdr:cNvPr id="32"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1</xdr:col>
      <xdr:colOff>1028700</xdr:colOff>
      <xdr:row>328</xdr:row>
      <xdr:rowOff>0</xdr:rowOff>
    </xdr:from>
    <xdr:to>
      <xdr:col>14</xdr:col>
      <xdr:colOff>0</xdr:colOff>
      <xdr:row>339</xdr:row>
      <xdr:rowOff>123825</xdr:rowOff>
    </xdr:to>
    <xdr:graphicFrame macro="">
      <xdr:nvGraphicFramePr>
        <xdr:cNvPr id="38"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2</xdr:col>
      <xdr:colOff>304800</xdr:colOff>
      <xdr:row>84</xdr:row>
      <xdr:rowOff>76200</xdr:rowOff>
    </xdr:from>
    <xdr:to>
      <xdr:col>13</xdr:col>
      <xdr:colOff>142875</xdr:colOff>
      <xdr:row>92</xdr:row>
      <xdr:rowOff>314325</xdr:rowOff>
    </xdr:to>
    <xdr:graphicFrame macro="">
      <xdr:nvGraphicFramePr>
        <xdr:cNvPr id="40"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2</xdr:col>
      <xdr:colOff>742950</xdr:colOff>
      <xdr:row>67</xdr:row>
      <xdr:rowOff>114300</xdr:rowOff>
    </xdr:from>
    <xdr:to>
      <xdr:col>11</xdr:col>
      <xdr:colOff>438150</xdr:colOff>
      <xdr:row>79</xdr:row>
      <xdr:rowOff>200025</xdr:rowOff>
    </xdr:to>
    <xdr:graphicFrame macro="">
      <xdr:nvGraphicFramePr>
        <xdr:cNvPr id="41"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2</xdr:col>
      <xdr:colOff>314325</xdr:colOff>
      <xdr:row>2</xdr:row>
      <xdr:rowOff>152400</xdr:rowOff>
    </xdr:from>
    <xdr:to>
      <xdr:col>2</xdr:col>
      <xdr:colOff>1095375</xdr:colOff>
      <xdr:row>7</xdr:row>
      <xdr:rowOff>19050</xdr:rowOff>
    </xdr:to>
    <xdr:pic>
      <xdr:nvPicPr>
        <xdr:cNvPr id="2" name="image00.jpg" descr="LOGO DETRAN PLÁSTICA.jpg"/>
        <xdr:cNvPicPr preferRelativeResize="0"/>
      </xdr:nvPicPr>
      <xdr:blipFill>
        <a:blip xmlns:r="http://schemas.openxmlformats.org/officeDocument/2006/relationships" r:embed="rId12" cstate="print"/>
        <a:stretch>
          <a:fillRect/>
        </a:stretch>
      </xdr:blipFill>
      <xdr:spPr>
        <a:xfrm>
          <a:off x="0" y="0"/>
          <a:ext cx="781050" cy="857250"/>
        </a:xfrm>
        <a:prstGeom prst="rect">
          <a:avLst/>
        </a:prstGeom>
        <a:noFill/>
      </xdr:spPr>
    </xdr:pic>
    <xdr:clientData fLocksWithSheet="0"/>
  </xdr:twoCellAnchor>
  <xdr:twoCellAnchor>
    <xdr:from>
      <xdr:col>11</xdr:col>
      <xdr:colOff>342900</xdr:colOff>
      <xdr:row>2</xdr:row>
      <xdr:rowOff>133350</xdr:rowOff>
    </xdr:from>
    <xdr:to>
      <xdr:col>13</xdr:col>
      <xdr:colOff>142875</xdr:colOff>
      <xdr:row>7</xdr:row>
      <xdr:rowOff>38100</xdr:rowOff>
    </xdr:to>
    <xdr:pic>
      <xdr:nvPicPr>
        <xdr:cNvPr id="3" name="image05.jpg" descr="BrasaoRondonia.jpg"/>
        <xdr:cNvPicPr preferRelativeResize="0"/>
      </xdr:nvPicPr>
      <xdr:blipFill>
        <a:blip xmlns:r="http://schemas.openxmlformats.org/officeDocument/2006/relationships" r:embed="rId13" cstate="print"/>
        <a:stretch>
          <a:fillRect/>
        </a:stretch>
      </xdr:blipFill>
      <xdr:spPr>
        <a:xfrm>
          <a:off x="0" y="0"/>
          <a:ext cx="752475" cy="895350"/>
        </a:xfrm>
        <a:prstGeom prst="rect">
          <a:avLst/>
        </a:prstGeom>
        <a:noFill/>
      </xdr:spPr>
    </xdr:pic>
    <xdr:clientData fLocksWithSheet="0"/>
  </xdr:twoCellAnchor>
  <xdr:twoCellAnchor>
    <xdr:from>
      <xdr:col>3</xdr:col>
      <xdr:colOff>619125</xdr:colOff>
      <xdr:row>2</xdr:row>
      <xdr:rowOff>0</xdr:rowOff>
    </xdr:from>
    <xdr:to>
      <xdr:col>4</xdr:col>
      <xdr:colOff>381000</xdr:colOff>
      <xdr:row>3</xdr:row>
      <xdr:rowOff>57150</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111</xdr:row>
      <xdr:rowOff>76200</xdr:rowOff>
    </xdr:from>
    <xdr:to>
      <xdr:col>4</xdr:col>
      <xdr:colOff>381000</xdr:colOff>
      <xdr:row>112</xdr:row>
      <xdr:rowOff>66675</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123</xdr:row>
      <xdr:rowOff>0</xdr:rowOff>
    </xdr:from>
    <xdr:to>
      <xdr:col>4</xdr:col>
      <xdr:colOff>381000</xdr:colOff>
      <xdr:row>123</xdr:row>
      <xdr:rowOff>266700</xdr:rowOff>
    </xdr:to>
    <xdr:sp macro="" textlink="">
      <xdr:nvSpPr>
        <xdr:cNvPr id="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123</xdr:row>
      <xdr:rowOff>0</xdr:rowOff>
    </xdr:from>
    <xdr:to>
      <xdr:col>4</xdr:col>
      <xdr:colOff>381000</xdr:colOff>
      <xdr:row>123</xdr:row>
      <xdr:rowOff>266700</xdr:rowOff>
    </xdr:to>
    <xdr:sp macro="" textlink="">
      <xdr:nvSpPr>
        <xdr:cNvPr id="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123</xdr:row>
      <xdr:rowOff>0</xdr:rowOff>
    </xdr:from>
    <xdr:to>
      <xdr:col>4</xdr:col>
      <xdr:colOff>190500</xdr:colOff>
      <xdr:row>123</xdr:row>
      <xdr:rowOff>266700</xdr:rowOff>
    </xdr:to>
    <xdr:sp macro="" textlink="">
      <xdr:nvSpPr>
        <xdr:cNvPr id="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233</xdr:row>
      <xdr:rowOff>76200</xdr:rowOff>
    </xdr:from>
    <xdr:to>
      <xdr:col>4</xdr:col>
      <xdr:colOff>190500</xdr:colOff>
      <xdr:row>234</xdr:row>
      <xdr:rowOff>152400</xdr:rowOff>
    </xdr:to>
    <xdr:sp macro="" textlink="">
      <xdr:nvSpPr>
        <xdr:cNvPr id="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4</xdr:col>
      <xdr:colOff>381000</xdr:colOff>
      <xdr:row>4</xdr:row>
      <xdr:rowOff>142875</xdr:rowOff>
    </xdr:to>
    <xdr:sp macro="" textlink="">
      <xdr:nvSpPr>
        <xdr:cNvPr id="2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xdr:row>
      <xdr:rowOff>76200</xdr:rowOff>
    </xdr:from>
    <xdr:to>
      <xdr:col>4</xdr:col>
      <xdr:colOff>381000</xdr:colOff>
      <xdr:row>4</xdr:row>
      <xdr:rowOff>142875</xdr:rowOff>
    </xdr:to>
    <xdr:sp macro="" textlink="">
      <xdr:nvSpPr>
        <xdr:cNvPr id="2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122</xdr:row>
      <xdr:rowOff>76200</xdr:rowOff>
    </xdr:from>
    <xdr:to>
      <xdr:col>4</xdr:col>
      <xdr:colOff>381000</xdr:colOff>
      <xdr:row>123</xdr:row>
      <xdr:rowOff>66675</xdr:rowOff>
    </xdr:to>
    <xdr:sp macro="" textlink="">
      <xdr:nvSpPr>
        <xdr:cNvPr id="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154</xdr:row>
      <xdr:rowOff>0</xdr:rowOff>
    </xdr:from>
    <xdr:to>
      <xdr:col>4</xdr:col>
      <xdr:colOff>381000</xdr:colOff>
      <xdr:row>154</xdr:row>
      <xdr:rowOff>266700</xdr:rowOff>
    </xdr:to>
    <xdr:sp macro="" textlink="">
      <xdr:nvSpPr>
        <xdr:cNvPr id="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154</xdr:row>
      <xdr:rowOff>0</xdr:rowOff>
    </xdr:from>
    <xdr:to>
      <xdr:col>4</xdr:col>
      <xdr:colOff>381000</xdr:colOff>
      <xdr:row>154</xdr:row>
      <xdr:rowOff>266700</xdr:rowOff>
    </xdr:to>
    <xdr:sp macro="" textlink="">
      <xdr:nvSpPr>
        <xdr:cNvPr id="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154</xdr:row>
      <xdr:rowOff>0</xdr:rowOff>
    </xdr:from>
    <xdr:to>
      <xdr:col>4</xdr:col>
      <xdr:colOff>190500</xdr:colOff>
      <xdr:row>154</xdr:row>
      <xdr:rowOff>266700</xdr:rowOff>
    </xdr:to>
    <xdr:sp macro="" textlink="">
      <xdr:nvSpPr>
        <xdr:cNvPr id="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153</xdr:row>
      <xdr:rowOff>76200</xdr:rowOff>
    </xdr:from>
    <xdr:to>
      <xdr:col>4</xdr:col>
      <xdr:colOff>381000</xdr:colOff>
      <xdr:row>154</xdr:row>
      <xdr:rowOff>66675</xdr:rowOff>
    </xdr:to>
    <xdr:sp macro="" textlink="">
      <xdr:nvSpPr>
        <xdr:cNvPr id="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169</xdr:row>
      <xdr:rowOff>0</xdr:rowOff>
    </xdr:from>
    <xdr:to>
      <xdr:col>4</xdr:col>
      <xdr:colOff>381000</xdr:colOff>
      <xdr:row>169</xdr:row>
      <xdr:rowOff>266700</xdr:rowOff>
    </xdr:to>
    <xdr:sp macro="" textlink="">
      <xdr:nvSpPr>
        <xdr:cNvPr id="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169</xdr:row>
      <xdr:rowOff>0</xdr:rowOff>
    </xdr:from>
    <xdr:to>
      <xdr:col>4</xdr:col>
      <xdr:colOff>381000</xdr:colOff>
      <xdr:row>169</xdr:row>
      <xdr:rowOff>266700</xdr:rowOff>
    </xdr:to>
    <xdr:sp macro="" textlink="">
      <xdr:nvSpPr>
        <xdr:cNvPr id="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169</xdr:row>
      <xdr:rowOff>0</xdr:rowOff>
    </xdr:from>
    <xdr:to>
      <xdr:col>4</xdr:col>
      <xdr:colOff>190500</xdr:colOff>
      <xdr:row>169</xdr:row>
      <xdr:rowOff>266700</xdr:rowOff>
    </xdr:to>
    <xdr:sp macro="" textlink="">
      <xdr:nvSpPr>
        <xdr:cNvPr id="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184</xdr:row>
      <xdr:rowOff>0</xdr:rowOff>
    </xdr:from>
    <xdr:to>
      <xdr:col>4</xdr:col>
      <xdr:colOff>381000</xdr:colOff>
      <xdr:row>184</xdr:row>
      <xdr:rowOff>266700</xdr:rowOff>
    </xdr:to>
    <xdr:sp macro="" textlink="">
      <xdr:nvSpPr>
        <xdr:cNvPr id="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184</xdr:row>
      <xdr:rowOff>0</xdr:rowOff>
    </xdr:from>
    <xdr:to>
      <xdr:col>4</xdr:col>
      <xdr:colOff>381000</xdr:colOff>
      <xdr:row>184</xdr:row>
      <xdr:rowOff>266700</xdr:rowOff>
    </xdr:to>
    <xdr:sp macro="" textlink="">
      <xdr:nvSpPr>
        <xdr:cNvPr id="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184</xdr:row>
      <xdr:rowOff>0</xdr:rowOff>
    </xdr:from>
    <xdr:to>
      <xdr:col>4</xdr:col>
      <xdr:colOff>190500</xdr:colOff>
      <xdr:row>184</xdr:row>
      <xdr:rowOff>266700</xdr:rowOff>
    </xdr:to>
    <xdr:sp macro="" textlink="">
      <xdr:nvSpPr>
        <xdr:cNvPr id="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184</xdr:row>
      <xdr:rowOff>0</xdr:rowOff>
    </xdr:from>
    <xdr:to>
      <xdr:col>4</xdr:col>
      <xdr:colOff>190500</xdr:colOff>
      <xdr:row>184</xdr:row>
      <xdr:rowOff>266700</xdr:rowOff>
    </xdr:to>
    <xdr:sp macro="" textlink="">
      <xdr:nvSpPr>
        <xdr:cNvPr id="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184</xdr:row>
      <xdr:rowOff>0</xdr:rowOff>
    </xdr:from>
    <xdr:to>
      <xdr:col>4</xdr:col>
      <xdr:colOff>190500</xdr:colOff>
      <xdr:row>184</xdr:row>
      <xdr:rowOff>266700</xdr:rowOff>
    </xdr:to>
    <xdr:sp macro="" textlink="">
      <xdr:nvSpPr>
        <xdr:cNvPr id="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184</xdr:row>
      <xdr:rowOff>0</xdr:rowOff>
    </xdr:from>
    <xdr:to>
      <xdr:col>4</xdr:col>
      <xdr:colOff>190500</xdr:colOff>
      <xdr:row>184</xdr:row>
      <xdr:rowOff>266700</xdr:rowOff>
    </xdr:to>
    <xdr:sp macro="" textlink="">
      <xdr:nvSpPr>
        <xdr:cNvPr id="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184</xdr:row>
      <xdr:rowOff>0</xdr:rowOff>
    </xdr:from>
    <xdr:to>
      <xdr:col>4</xdr:col>
      <xdr:colOff>190500</xdr:colOff>
      <xdr:row>184</xdr:row>
      <xdr:rowOff>266700</xdr:rowOff>
    </xdr:to>
    <xdr:sp macro="" textlink="">
      <xdr:nvSpPr>
        <xdr:cNvPr id="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184</xdr:row>
      <xdr:rowOff>0</xdr:rowOff>
    </xdr:from>
    <xdr:to>
      <xdr:col>4</xdr:col>
      <xdr:colOff>190500</xdr:colOff>
      <xdr:row>184</xdr:row>
      <xdr:rowOff>266700</xdr:rowOff>
    </xdr:to>
    <xdr:sp macro="" textlink="">
      <xdr:nvSpPr>
        <xdr:cNvPr id="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184</xdr:row>
      <xdr:rowOff>0</xdr:rowOff>
    </xdr:from>
    <xdr:to>
      <xdr:col>4</xdr:col>
      <xdr:colOff>190500</xdr:colOff>
      <xdr:row>184</xdr:row>
      <xdr:rowOff>266700</xdr:rowOff>
    </xdr:to>
    <xdr:sp macro="" textlink="">
      <xdr:nvSpPr>
        <xdr:cNvPr id="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323</xdr:row>
      <xdr:rowOff>0</xdr:rowOff>
    </xdr:from>
    <xdr:to>
      <xdr:col>4</xdr:col>
      <xdr:colOff>381000</xdr:colOff>
      <xdr:row>323</xdr:row>
      <xdr:rowOff>266700</xdr:rowOff>
    </xdr:to>
    <xdr:sp macro="" textlink="">
      <xdr:nvSpPr>
        <xdr:cNvPr id="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323</xdr:row>
      <xdr:rowOff>0</xdr:rowOff>
    </xdr:from>
    <xdr:to>
      <xdr:col>4</xdr:col>
      <xdr:colOff>381000</xdr:colOff>
      <xdr:row>323</xdr:row>
      <xdr:rowOff>266700</xdr:rowOff>
    </xdr:to>
    <xdr:sp macro="" textlink="">
      <xdr:nvSpPr>
        <xdr:cNvPr id="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323</xdr:row>
      <xdr:rowOff>0</xdr:rowOff>
    </xdr:from>
    <xdr:to>
      <xdr:col>4</xdr:col>
      <xdr:colOff>190500</xdr:colOff>
      <xdr:row>323</xdr:row>
      <xdr:rowOff>266700</xdr:rowOff>
    </xdr:to>
    <xdr:sp macro="" textlink="">
      <xdr:nvSpPr>
        <xdr:cNvPr id="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340</xdr:row>
      <xdr:rowOff>0</xdr:rowOff>
    </xdr:from>
    <xdr:to>
      <xdr:col>1</xdr:col>
      <xdr:colOff>809625</xdr:colOff>
      <xdr:row>341</xdr:row>
      <xdr:rowOff>76200</xdr:rowOff>
    </xdr:to>
    <xdr:sp macro="" textlink="">
      <xdr:nvSpPr>
        <xdr:cNvPr id="71"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340</xdr:row>
      <xdr:rowOff>0</xdr:rowOff>
    </xdr:from>
    <xdr:to>
      <xdr:col>1</xdr:col>
      <xdr:colOff>809625</xdr:colOff>
      <xdr:row>341</xdr:row>
      <xdr:rowOff>76200</xdr:rowOff>
    </xdr:to>
    <xdr:sp macro="" textlink="">
      <xdr:nvSpPr>
        <xdr:cNvPr id="72"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7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7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7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7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7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78"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79"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0"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340</xdr:row>
      <xdr:rowOff>0</xdr:rowOff>
    </xdr:from>
    <xdr:to>
      <xdr:col>1</xdr:col>
      <xdr:colOff>809625</xdr:colOff>
      <xdr:row>341</xdr:row>
      <xdr:rowOff>76200</xdr:rowOff>
    </xdr:to>
    <xdr:sp macro="" textlink="">
      <xdr:nvSpPr>
        <xdr:cNvPr id="81"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1</xdr:col>
      <xdr:colOff>619125</xdr:colOff>
      <xdr:row>340</xdr:row>
      <xdr:rowOff>0</xdr:rowOff>
    </xdr:from>
    <xdr:to>
      <xdr:col>1</xdr:col>
      <xdr:colOff>809625</xdr:colOff>
      <xdr:row>341</xdr:row>
      <xdr:rowOff>76200</xdr:rowOff>
    </xdr:to>
    <xdr:sp macro="" textlink="">
      <xdr:nvSpPr>
        <xdr:cNvPr id="82"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8"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89"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0"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1"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2"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3"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4"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5"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6"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7"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8"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99"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2</xdr:col>
      <xdr:colOff>0</xdr:colOff>
      <xdr:row>340</xdr:row>
      <xdr:rowOff>0</xdr:rowOff>
    </xdr:from>
    <xdr:to>
      <xdr:col>2</xdr:col>
      <xdr:colOff>190500</xdr:colOff>
      <xdr:row>341</xdr:row>
      <xdr:rowOff>76200</xdr:rowOff>
    </xdr:to>
    <xdr:sp macro="" textlink="">
      <xdr:nvSpPr>
        <xdr:cNvPr id="100" name="Shape 6"/>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xdr:row>
      <xdr:rowOff>0</xdr:rowOff>
    </xdr:from>
    <xdr:to>
      <xdr:col>5</xdr:col>
      <xdr:colOff>342900</xdr:colOff>
      <xdr:row>107</xdr:row>
      <xdr:rowOff>266700</xdr:rowOff>
    </xdr:to>
    <xdr:sp macro="" textlink="">
      <xdr:nvSpPr>
        <xdr:cNvPr id="1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xdr:row>
      <xdr:rowOff>0</xdr:rowOff>
    </xdr:from>
    <xdr:to>
      <xdr:col>5</xdr:col>
      <xdr:colOff>342900</xdr:colOff>
      <xdr:row>107</xdr:row>
      <xdr:rowOff>266700</xdr:rowOff>
    </xdr:to>
    <xdr:sp macro="" textlink="">
      <xdr:nvSpPr>
        <xdr:cNvPr id="1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1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1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1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1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1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1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1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1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1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1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1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1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1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1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1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1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xdr:row>
      <xdr:rowOff>0</xdr:rowOff>
    </xdr:from>
    <xdr:to>
      <xdr:col>5</xdr:col>
      <xdr:colOff>342900</xdr:colOff>
      <xdr:row>107</xdr:row>
      <xdr:rowOff>266700</xdr:rowOff>
    </xdr:to>
    <xdr:sp macro="" textlink="">
      <xdr:nvSpPr>
        <xdr:cNvPr id="1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xdr:row>
      <xdr:rowOff>0</xdr:rowOff>
    </xdr:from>
    <xdr:to>
      <xdr:col>5</xdr:col>
      <xdr:colOff>342900</xdr:colOff>
      <xdr:row>107</xdr:row>
      <xdr:rowOff>266700</xdr:rowOff>
    </xdr:to>
    <xdr:sp macro="" textlink="">
      <xdr:nvSpPr>
        <xdr:cNvPr id="1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1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1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1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1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9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9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19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0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2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2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2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2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2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2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2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2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2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2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2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2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2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2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2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2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xdr:row>
      <xdr:rowOff>0</xdr:rowOff>
    </xdr:from>
    <xdr:to>
      <xdr:col>5</xdr:col>
      <xdr:colOff>342900</xdr:colOff>
      <xdr:row>107</xdr:row>
      <xdr:rowOff>266700</xdr:rowOff>
    </xdr:to>
    <xdr:sp macro="" textlink="">
      <xdr:nvSpPr>
        <xdr:cNvPr id="2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107</xdr:row>
      <xdr:rowOff>0</xdr:rowOff>
    </xdr:from>
    <xdr:to>
      <xdr:col>5</xdr:col>
      <xdr:colOff>342900</xdr:colOff>
      <xdr:row>107</xdr:row>
      <xdr:rowOff>266700</xdr:rowOff>
    </xdr:to>
    <xdr:sp macro="" textlink="">
      <xdr:nvSpPr>
        <xdr:cNvPr id="2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2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2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2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107</xdr:row>
      <xdr:rowOff>0</xdr:rowOff>
    </xdr:from>
    <xdr:to>
      <xdr:col>6</xdr:col>
      <xdr:colOff>381000</xdr:colOff>
      <xdr:row>107</xdr:row>
      <xdr:rowOff>266700</xdr:rowOff>
    </xdr:to>
    <xdr:sp macro="" textlink="">
      <xdr:nvSpPr>
        <xdr:cNvPr id="2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2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2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2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107</xdr:row>
      <xdr:rowOff>0</xdr:rowOff>
    </xdr:from>
    <xdr:to>
      <xdr:col>7</xdr:col>
      <xdr:colOff>371475</xdr:colOff>
      <xdr:row>107</xdr:row>
      <xdr:rowOff>266700</xdr:rowOff>
    </xdr:to>
    <xdr:sp macro="" textlink="">
      <xdr:nvSpPr>
        <xdr:cNvPr id="2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2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2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2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107</xdr:row>
      <xdr:rowOff>0</xdr:rowOff>
    </xdr:from>
    <xdr:to>
      <xdr:col>8</xdr:col>
      <xdr:colOff>400050</xdr:colOff>
      <xdr:row>107</xdr:row>
      <xdr:rowOff>266700</xdr:rowOff>
    </xdr:to>
    <xdr:sp macro="" textlink="">
      <xdr:nvSpPr>
        <xdr:cNvPr id="2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107</xdr:row>
      <xdr:rowOff>0</xdr:rowOff>
    </xdr:from>
    <xdr:to>
      <xdr:col>9</xdr:col>
      <xdr:colOff>371475</xdr:colOff>
      <xdr:row>107</xdr:row>
      <xdr:rowOff>266700</xdr:rowOff>
    </xdr:to>
    <xdr:sp macro="" textlink="">
      <xdr:nvSpPr>
        <xdr:cNvPr id="2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107</xdr:row>
      <xdr:rowOff>0</xdr:rowOff>
    </xdr:from>
    <xdr:to>
      <xdr:col>10</xdr:col>
      <xdr:colOff>314325</xdr:colOff>
      <xdr:row>107</xdr:row>
      <xdr:rowOff>266700</xdr:rowOff>
    </xdr:to>
    <xdr:sp macro="" textlink="">
      <xdr:nvSpPr>
        <xdr:cNvPr id="2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2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2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2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2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2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2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2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2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2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2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2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2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2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2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2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2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2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2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2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3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3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3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160</xdr:row>
      <xdr:rowOff>0</xdr:rowOff>
    </xdr:from>
    <xdr:to>
      <xdr:col>5</xdr:col>
      <xdr:colOff>342900</xdr:colOff>
      <xdr:row>160</xdr:row>
      <xdr:rowOff>266700</xdr:rowOff>
    </xdr:to>
    <xdr:sp macro="" textlink="">
      <xdr:nvSpPr>
        <xdr:cNvPr id="3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160</xdr:row>
      <xdr:rowOff>0</xdr:rowOff>
    </xdr:from>
    <xdr:to>
      <xdr:col>6</xdr:col>
      <xdr:colOff>381000</xdr:colOff>
      <xdr:row>160</xdr:row>
      <xdr:rowOff>266700</xdr:rowOff>
    </xdr:to>
    <xdr:sp macro="" textlink="">
      <xdr:nvSpPr>
        <xdr:cNvPr id="3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160</xdr:row>
      <xdr:rowOff>0</xdr:rowOff>
    </xdr:from>
    <xdr:to>
      <xdr:col>7</xdr:col>
      <xdr:colOff>371475</xdr:colOff>
      <xdr:row>160</xdr:row>
      <xdr:rowOff>266700</xdr:rowOff>
    </xdr:to>
    <xdr:sp macro="" textlink="">
      <xdr:nvSpPr>
        <xdr:cNvPr id="3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160</xdr:row>
      <xdr:rowOff>0</xdr:rowOff>
    </xdr:from>
    <xdr:to>
      <xdr:col>8</xdr:col>
      <xdr:colOff>400050</xdr:colOff>
      <xdr:row>160</xdr:row>
      <xdr:rowOff>266700</xdr:rowOff>
    </xdr:to>
    <xdr:sp macro="" textlink="">
      <xdr:nvSpPr>
        <xdr:cNvPr id="3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160</xdr:row>
      <xdr:rowOff>0</xdr:rowOff>
    </xdr:from>
    <xdr:to>
      <xdr:col>9</xdr:col>
      <xdr:colOff>371475</xdr:colOff>
      <xdr:row>160</xdr:row>
      <xdr:rowOff>266700</xdr:rowOff>
    </xdr:to>
    <xdr:sp macro="" textlink="">
      <xdr:nvSpPr>
        <xdr:cNvPr id="3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160</xdr:row>
      <xdr:rowOff>0</xdr:rowOff>
    </xdr:from>
    <xdr:to>
      <xdr:col>10</xdr:col>
      <xdr:colOff>314325</xdr:colOff>
      <xdr:row>160</xdr:row>
      <xdr:rowOff>266700</xdr:rowOff>
    </xdr:to>
    <xdr:sp macro="" textlink="">
      <xdr:nvSpPr>
        <xdr:cNvPr id="3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3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3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3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3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3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3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3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3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3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3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3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4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4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4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4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4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4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4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4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4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299</xdr:row>
      <xdr:rowOff>0</xdr:rowOff>
    </xdr:from>
    <xdr:to>
      <xdr:col>5</xdr:col>
      <xdr:colOff>342900</xdr:colOff>
      <xdr:row>299</xdr:row>
      <xdr:rowOff>266700</xdr:rowOff>
    </xdr:to>
    <xdr:sp macro="" textlink="">
      <xdr:nvSpPr>
        <xdr:cNvPr id="4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4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5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5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299</xdr:row>
      <xdr:rowOff>0</xdr:rowOff>
    </xdr:from>
    <xdr:to>
      <xdr:col>6</xdr:col>
      <xdr:colOff>381000</xdr:colOff>
      <xdr:row>299</xdr:row>
      <xdr:rowOff>266700</xdr:rowOff>
    </xdr:to>
    <xdr:sp macro="" textlink="">
      <xdr:nvSpPr>
        <xdr:cNvPr id="5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5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5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5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299</xdr:row>
      <xdr:rowOff>0</xdr:rowOff>
    </xdr:from>
    <xdr:to>
      <xdr:col>7</xdr:col>
      <xdr:colOff>371475</xdr:colOff>
      <xdr:row>299</xdr:row>
      <xdr:rowOff>266700</xdr:rowOff>
    </xdr:to>
    <xdr:sp macro="" textlink="">
      <xdr:nvSpPr>
        <xdr:cNvPr id="5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5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5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5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299</xdr:row>
      <xdr:rowOff>0</xdr:rowOff>
    </xdr:from>
    <xdr:to>
      <xdr:col>8</xdr:col>
      <xdr:colOff>400050</xdr:colOff>
      <xdr:row>299</xdr:row>
      <xdr:rowOff>266700</xdr:rowOff>
    </xdr:to>
    <xdr:sp macro="" textlink="">
      <xdr:nvSpPr>
        <xdr:cNvPr id="5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299</xdr:row>
      <xdr:rowOff>0</xdr:rowOff>
    </xdr:from>
    <xdr:to>
      <xdr:col>9</xdr:col>
      <xdr:colOff>371475</xdr:colOff>
      <xdr:row>299</xdr:row>
      <xdr:rowOff>266700</xdr:rowOff>
    </xdr:to>
    <xdr:sp macro="" textlink="">
      <xdr:nvSpPr>
        <xdr:cNvPr id="5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299</xdr:row>
      <xdr:rowOff>0</xdr:rowOff>
    </xdr:from>
    <xdr:to>
      <xdr:col>10</xdr:col>
      <xdr:colOff>314325</xdr:colOff>
      <xdr:row>299</xdr:row>
      <xdr:rowOff>266700</xdr:rowOff>
    </xdr:to>
    <xdr:sp macro="" textlink="">
      <xdr:nvSpPr>
        <xdr:cNvPr id="5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2</xdr:col>
      <xdr:colOff>228600</xdr:colOff>
      <xdr:row>128</xdr:row>
      <xdr:rowOff>47625</xdr:rowOff>
    </xdr:from>
    <xdr:to>
      <xdr:col>13</xdr:col>
      <xdr:colOff>190500</xdr:colOff>
      <xdr:row>137</xdr:row>
      <xdr:rowOff>161925</xdr:rowOff>
    </xdr:to>
    <xdr:graphicFrame macro="">
      <xdr:nvGraphicFramePr>
        <xdr:cNvPr id="14"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228600</xdr:colOff>
      <xdr:row>142</xdr:row>
      <xdr:rowOff>76200</xdr:rowOff>
    </xdr:from>
    <xdr:to>
      <xdr:col>13</xdr:col>
      <xdr:colOff>190500</xdr:colOff>
      <xdr:row>152</xdr:row>
      <xdr:rowOff>0</xdr:rowOff>
    </xdr:to>
    <xdr:graphicFrame macro="">
      <xdr:nvGraphicFramePr>
        <xdr:cNvPr id="18"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161925</xdr:colOff>
      <xdr:row>157</xdr:row>
      <xdr:rowOff>85725</xdr:rowOff>
    </xdr:from>
    <xdr:to>
      <xdr:col>13</xdr:col>
      <xdr:colOff>247650</xdr:colOff>
      <xdr:row>168</xdr:row>
      <xdr:rowOff>85725</xdr:rowOff>
    </xdr:to>
    <xdr:graphicFrame macro="">
      <xdr:nvGraphicFramePr>
        <xdr:cNvPr id="22"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0</xdr:colOff>
      <xdr:row>213</xdr:row>
      <xdr:rowOff>0</xdr:rowOff>
    </xdr:from>
    <xdr:to>
      <xdr:col>13</xdr:col>
      <xdr:colOff>381000</xdr:colOff>
      <xdr:row>223</xdr:row>
      <xdr:rowOff>114300</xdr:rowOff>
    </xdr:to>
    <xdr:graphicFrame macro="">
      <xdr:nvGraphicFramePr>
        <xdr:cNvPr id="26"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266700</xdr:colOff>
      <xdr:row>259</xdr:row>
      <xdr:rowOff>9525</xdr:rowOff>
    </xdr:from>
    <xdr:to>
      <xdr:col>13</xdr:col>
      <xdr:colOff>190500</xdr:colOff>
      <xdr:row>269</xdr:row>
      <xdr:rowOff>57150</xdr:rowOff>
    </xdr:to>
    <xdr:graphicFrame macro="">
      <xdr:nvGraphicFramePr>
        <xdr:cNvPr id="29"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2</xdr:col>
      <xdr:colOff>247650</xdr:colOff>
      <xdr:row>75</xdr:row>
      <xdr:rowOff>85725</xdr:rowOff>
    </xdr:from>
    <xdr:to>
      <xdr:col>13</xdr:col>
      <xdr:colOff>57150</xdr:colOff>
      <xdr:row>84</xdr:row>
      <xdr:rowOff>161925</xdr:rowOff>
    </xdr:to>
    <xdr:graphicFrame macro="">
      <xdr:nvGraphicFramePr>
        <xdr:cNvPr id="31"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2</xdr:col>
      <xdr:colOff>581025</xdr:colOff>
      <xdr:row>57</xdr:row>
      <xdr:rowOff>133350</xdr:rowOff>
    </xdr:from>
    <xdr:to>
      <xdr:col>12</xdr:col>
      <xdr:colOff>9525</xdr:colOff>
      <xdr:row>71</xdr:row>
      <xdr:rowOff>57150</xdr:rowOff>
    </xdr:to>
    <xdr:graphicFrame macro="">
      <xdr:nvGraphicFramePr>
        <xdr:cNvPr id="35"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2</xdr:col>
      <xdr:colOff>419100</xdr:colOff>
      <xdr:row>2</xdr:row>
      <xdr:rowOff>85725</xdr:rowOff>
    </xdr:from>
    <xdr:to>
      <xdr:col>2</xdr:col>
      <xdr:colOff>1162050</xdr:colOff>
      <xdr:row>6</xdr:row>
      <xdr:rowOff>85725</xdr:rowOff>
    </xdr:to>
    <xdr:pic>
      <xdr:nvPicPr>
        <xdr:cNvPr id="2" name="image00.jpg" descr="LOGO DETRAN PLÁSTICA.jpg"/>
        <xdr:cNvPicPr preferRelativeResize="0"/>
      </xdr:nvPicPr>
      <xdr:blipFill>
        <a:blip xmlns:r="http://schemas.openxmlformats.org/officeDocument/2006/relationships" r:embed="rId8" cstate="print"/>
        <a:stretch>
          <a:fillRect/>
        </a:stretch>
      </xdr:blipFill>
      <xdr:spPr>
        <a:xfrm>
          <a:off x="0" y="0"/>
          <a:ext cx="742950" cy="790575"/>
        </a:xfrm>
        <a:prstGeom prst="rect">
          <a:avLst/>
        </a:prstGeom>
        <a:noFill/>
      </xdr:spPr>
    </xdr:pic>
    <xdr:clientData fLocksWithSheet="0"/>
  </xdr:twoCellAnchor>
  <xdr:twoCellAnchor>
    <xdr:from>
      <xdr:col>11</xdr:col>
      <xdr:colOff>152400</xdr:colOff>
      <xdr:row>2</xdr:row>
      <xdr:rowOff>114300</xdr:rowOff>
    </xdr:from>
    <xdr:to>
      <xdr:col>13</xdr:col>
      <xdr:colOff>28575</xdr:colOff>
      <xdr:row>6</xdr:row>
      <xdr:rowOff>152400</xdr:rowOff>
    </xdr:to>
    <xdr:pic>
      <xdr:nvPicPr>
        <xdr:cNvPr id="3" name="image05.jpg" descr="BrasaoRondonia.jpg"/>
        <xdr:cNvPicPr preferRelativeResize="0"/>
      </xdr:nvPicPr>
      <xdr:blipFill>
        <a:blip xmlns:r="http://schemas.openxmlformats.org/officeDocument/2006/relationships" r:embed="rId9" cstate="print"/>
        <a:stretch>
          <a:fillRect/>
        </a:stretch>
      </xdr:blipFill>
      <xdr:spPr>
        <a:xfrm>
          <a:off x="0" y="0"/>
          <a:ext cx="714375" cy="828675"/>
        </a:xfrm>
        <a:prstGeom prst="rect">
          <a:avLst/>
        </a:prstGeom>
        <a:noFill/>
      </xdr:spPr>
    </xdr:pic>
    <xdr:clientData fLocksWithSheet="0"/>
  </xdr:twoCellAnchor>
  <xdr:twoCellAnchor>
    <xdr:from>
      <xdr:col>3</xdr:col>
      <xdr:colOff>619125</xdr:colOff>
      <xdr:row>2</xdr:row>
      <xdr:rowOff>0</xdr:rowOff>
    </xdr:from>
    <xdr:to>
      <xdr:col>4</xdr:col>
      <xdr:colOff>381000</xdr:colOff>
      <xdr:row>3</xdr:row>
      <xdr:rowOff>57150</xdr:rowOff>
    </xdr:to>
    <xdr:sp macro="" textlink="">
      <xdr:nvSpPr>
        <xdr:cNvPr id="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4</xdr:row>
      <xdr:rowOff>76200</xdr:rowOff>
    </xdr:from>
    <xdr:to>
      <xdr:col>4</xdr:col>
      <xdr:colOff>381000</xdr:colOff>
      <xdr:row>5</xdr:row>
      <xdr:rowOff>142875</xdr:rowOff>
    </xdr:to>
    <xdr:sp macro="" textlink="">
      <xdr:nvSpPr>
        <xdr:cNvPr id="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133</xdr:row>
      <xdr:rowOff>0</xdr:rowOff>
    </xdr:from>
    <xdr:to>
      <xdr:col>4</xdr:col>
      <xdr:colOff>381000</xdr:colOff>
      <xdr:row>134</xdr:row>
      <xdr:rowOff>76200</xdr:rowOff>
    </xdr:to>
    <xdr:sp macro="" textlink="">
      <xdr:nvSpPr>
        <xdr:cNvPr id="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3</xdr:col>
      <xdr:colOff>619125</xdr:colOff>
      <xdr:row>133</xdr:row>
      <xdr:rowOff>0</xdr:rowOff>
    </xdr:from>
    <xdr:to>
      <xdr:col>4</xdr:col>
      <xdr:colOff>381000</xdr:colOff>
      <xdr:row>134</xdr:row>
      <xdr:rowOff>76200</xdr:rowOff>
    </xdr:to>
    <xdr:sp macro="" textlink="">
      <xdr:nvSpPr>
        <xdr:cNvPr id="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0</xdr:colOff>
      <xdr:row>133</xdr:row>
      <xdr:rowOff>0</xdr:rowOff>
    </xdr:from>
    <xdr:to>
      <xdr:col>4</xdr:col>
      <xdr:colOff>190500</xdr:colOff>
      <xdr:row>134</xdr:row>
      <xdr:rowOff>76200</xdr:rowOff>
    </xdr:to>
    <xdr:sp macro="" textlink="">
      <xdr:nvSpPr>
        <xdr:cNvPr id="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6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6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6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6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6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6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6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6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6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7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7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7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7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7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7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7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7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7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7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8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8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8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8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8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8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8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87"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88"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89"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90"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91"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92"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93"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94"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95"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96" name="Shape 3"/>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1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1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1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1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1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1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1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1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1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1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1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1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1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1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1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1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1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1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1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1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1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1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2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2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2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103</xdr:row>
      <xdr:rowOff>0</xdr:rowOff>
    </xdr:from>
    <xdr:to>
      <xdr:col>5</xdr:col>
      <xdr:colOff>390525</xdr:colOff>
      <xdr:row>103</xdr:row>
      <xdr:rowOff>266700</xdr:rowOff>
    </xdr:to>
    <xdr:sp macro="" textlink="">
      <xdr:nvSpPr>
        <xdr:cNvPr id="2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103</xdr:row>
      <xdr:rowOff>0</xdr:rowOff>
    </xdr:from>
    <xdr:to>
      <xdr:col>6</xdr:col>
      <xdr:colOff>390525</xdr:colOff>
      <xdr:row>103</xdr:row>
      <xdr:rowOff>266700</xdr:rowOff>
    </xdr:to>
    <xdr:sp macro="" textlink="">
      <xdr:nvSpPr>
        <xdr:cNvPr id="2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103</xdr:row>
      <xdr:rowOff>0</xdr:rowOff>
    </xdr:from>
    <xdr:to>
      <xdr:col>7</xdr:col>
      <xdr:colOff>371475</xdr:colOff>
      <xdr:row>103</xdr:row>
      <xdr:rowOff>266700</xdr:rowOff>
    </xdr:to>
    <xdr:sp macro="" textlink="">
      <xdr:nvSpPr>
        <xdr:cNvPr id="2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103</xdr:row>
      <xdr:rowOff>0</xdr:rowOff>
    </xdr:from>
    <xdr:to>
      <xdr:col>8</xdr:col>
      <xdr:colOff>381000</xdr:colOff>
      <xdr:row>103</xdr:row>
      <xdr:rowOff>266700</xdr:rowOff>
    </xdr:to>
    <xdr:sp macro="" textlink="">
      <xdr:nvSpPr>
        <xdr:cNvPr id="2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103</xdr:row>
      <xdr:rowOff>0</xdr:rowOff>
    </xdr:from>
    <xdr:to>
      <xdr:col>9</xdr:col>
      <xdr:colOff>361950</xdr:colOff>
      <xdr:row>103</xdr:row>
      <xdr:rowOff>266700</xdr:rowOff>
    </xdr:to>
    <xdr:sp macro="" textlink="">
      <xdr:nvSpPr>
        <xdr:cNvPr id="2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103</xdr:row>
      <xdr:rowOff>0</xdr:rowOff>
    </xdr:from>
    <xdr:to>
      <xdr:col>10</xdr:col>
      <xdr:colOff>352425</xdr:colOff>
      <xdr:row>103</xdr:row>
      <xdr:rowOff>266700</xdr:rowOff>
    </xdr:to>
    <xdr:sp macro="" textlink="">
      <xdr:nvSpPr>
        <xdr:cNvPr id="2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2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2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2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2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2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2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2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2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2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2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2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2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2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2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2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2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2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2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2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2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2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2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2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3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3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3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3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3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3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3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3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3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3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3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4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187</xdr:row>
      <xdr:rowOff>0</xdr:rowOff>
    </xdr:from>
    <xdr:to>
      <xdr:col>5</xdr:col>
      <xdr:colOff>390525</xdr:colOff>
      <xdr:row>187</xdr:row>
      <xdr:rowOff>266700</xdr:rowOff>
    </xdr:to>
    <xdr:sp macro="" textlink="">
      <xdr:nvSpPr>
        <xdr:cNvPr id="4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4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4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4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187</xdr:row>
      <xdr:rowOff>0</xdr:rowOff>
    </xdr:from>
    <xdr:to>
      <xdr:col>6</xdr:col>
      <xdr:colOff>390525</xdr:colOff>
      <xdr:row>187</xdr:row>
      <xdr:rowOff>266700</xdr:rowOff>
    </xdr:to>
    <xdr:sp macro="" textlink="">
      <xdr:nvSpPr>
        <xdr:cNvPr id="4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4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4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4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187</xdr:row>
      <xdr:rowOff>0</xdr:rowOff>
    </xdr:from>
    <xdr:to>
      <xdr:col>7</xdr:col>
      <xdr:colOff>371475</xdr:colOff>
      <xdr:row>187</xdr:row>
      <xdr:rowOff>266700</xdr:rowOff>
    </xdr:to>
    <xdr:sp macro="" textlink="">
      <xdr:nvSpPr>
        <xdr:cNvPr id="4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4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4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4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187</xdr:row>
      <xdr:rowOff>0</xdr:rowOff>
    </xdr:from>
    <xdr:to>
      <xdr:col>8</xdr:col>
      <xdr:colOff>381000</xdr:colOff>
      <xdr:row>187</xdr:row>
      <xdr:rowOff>266700</xdr:rowOff>
    </xdr:to>
    <xdr:sp macro="" textlink="">
      <xdr:nvSpPr>
        <xdr:cNvPr id="4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187</xdr:row>
      <xdr:rowOff>0</xdr:rowOff>
    </xdr:from>
    <xdr:to>
      <xdr:col>9</xdr:col>
      <xdr:colOff>361950</xdr:colOff>
      <xdr:row>187</xdr:row>
      <xdr:rowOff>266700</xdr:rowOff>
    </xdr:to>
    <xdr:sp macro="" textlink="">
      <xdr:nvSpPr>
        <xdr:cNvPr id="4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187</xdr:row>
      <xdr:rowOff>0</xdr:rowOff>
    </xdr:from>
    <xdr:to>
      <xdr:col>10</xdr:col>
      <xdr:colOff>352425</xdr:colOff>
      <xdr:row>187</xdr:row>
      <xdr:rowOff>266700</xdr:rowOff>
    </xdr:to>
    <xdr:sp macro="" textlink="">
      <xdr:nvSpPr>
        <xdr:cNvPr id="4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4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4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4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4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4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4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4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4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4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4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4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4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4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4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4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4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5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5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5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5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5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7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57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7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7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7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57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7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8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8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8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8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8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8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8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8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58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8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59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0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60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60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0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0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0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0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0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0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0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1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1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1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1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1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1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1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1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1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1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2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2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2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2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2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2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2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2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2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2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3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3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3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3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3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3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3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63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4</xdr:col>
      <xdr:colOff>619125</xdr:colOff>
      <xdr:row>238</xdr:row>
      <xdr:rowOff>0</xdr:rowOff>
    </xdr:from>
    <xdr:to>
      <xdr:col>5</xdr:col>
      <xdr:colOff>390525</xdr:colOff>
      <xdr:row>238</xdr:row>
      <xdr:rowOff>266700</xdr:rowOff>
    </xdr:to>
    <xdr:sp macro="" textlink="">
      <xdr:nvSpPr>
        <xdr:cNvPr id="63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3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4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4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5</xdr:col>
      <xdr:colOff>619125</xdr:colOff>
      <xdr:row>238</xdr:row>
      <xdr:rowOff>0</xdr:rowOff>
    </xdr:from>
    <xdr:to>
      <xdr:col>6</xdr:col>
      <xdr:colOff>390525</xdr:colOff>
      <xdr:row>238</xdr:row>
      <xdr:rowOff>266700</xdr:rowOff>
    </xdr:to>
    <xdr:sp macro="" textlink="">
      <xdr:nvSpPr>
        <xdr:cNvPr id="64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4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4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4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6</xdr:col>
      <xdr:colOff>619125</xdr:colOff>
      <xdr:row>238</xdr:row>
      <xdr:rowOff>0</xdr:rowOff>
    </xdr:from>
    <xdr:to>
      <xdr:col>7</xdr:col>
      <xdr:colOff>371475</xdr:colOff>
      <xdr:row>238</xdr:row>
      <xdr:rowOff>266700</xdr:rowOff>
    </xdr:to>
    <xdr:sp macro="" textlink="">
      <xdr:nvSpPr>
        <xdr:cNvPr id="64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4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4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4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7</xdr:col>
      <xdr:colOff>619125</xdr:colOff>
      <xdr:row>238</xdr:row>
      <xdr:rowOff>0</xdr:rowOff>
    </xdr:from>
    <xdr:to>
      <xdr:col>8</xdr:col>
      <xdr:colOff>381000</xdr:colOff>
      <xdr:row>238</xdr:row>
      <xdr:rowOff>266700</xdr:rowOff>
    </xdr:to>
    <xdr:sp macro="" textlink="">
      <xdr:nvSpPr>
        <xdr:cNvPr id="65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5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5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5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5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5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5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5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5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5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8</xdr:col>
      <xdr:colOff>619125</xdr:colOff>
      <xdr:row>238</xdr:row>
      <xdr:rowOff>0</xdr:rowOff>
    </xdr:from>
    <xdr:to>
      <xdr:col>9</xdr:col>
      <xdr:colOff>361950</xdr:colOff>
      <xdr:row>238</xdr:row>
      <xdr:rowOff>266700</xdr:rowOff>
    </xdr:to>
    <xdr:sp macro="" textlink="">
      <xdr:nvSpPr>
        <xdr:cNvPr id="66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3"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4"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5"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6"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7"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8"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69"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70"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71"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twoCellAnchor>
    <xdr:from>
      <xdr:col>9</xdr:col>
      <xdr:colOff>619125</xdr:colOff>
      <xdr:row>238</xdr:row>
      <xdr:rowOff>0</xdr:rowOff>
    </xdr:from>
    <xdr:to>
      <xdr:col>10</xdr:col>
      <xdr:colOff>352425</xdr:colOff>
      <xdr:row>238</xdr:row>
      <xdr:rowOff>266700</xdr:rowOff>
    </xdr:to>
    <xdr:sp macro="" textlink="">
      <xdr:nvSpPr>
        <xdr:cNvPr id="672" name="Shape 5"/>
        <xdr:cNvSpPr txBox="1"/>
      </xdr:nvSpPr>
      <xdr:spPr>
        <a:xfrm>
          <a:off x="5253635" y="3647719"/>
          <a:ext cx="184730" cy="264559"/>
        </a:xfrm>
        <a:prstGeom prst="rect">
          <a:avLst/>
        </a:prstGeom>
        <a:noFill/>
        <a:ln w="9525" cap="flat" cmpd="sng">
          <a:solidFill>
            <a:srgbClr val="000000"/>
          </a:solidFill>
          <a:prstDash val="solid"/>
          <a:round/>
          <a:headEnd type="none" w="med" len="med"/>
          <a:tailEnd type="none" w="med" len="med"/>
        </a:ln>
      </xdr:spPr>
      <xdr:txBody>
        <a:bodyPr lIns="91425" tIns="45700" rIns="91425" bIns="45700" anchor="t" anchorCtr="0">
          <a:noAutofit/>
        </a:bodyPr>
        <a:lstStyle/>
        <a:p>
          <a:pPr>
            <a:spcBef>
              <a:spcPts val="0"/>
            </a:spcBef>
            <a:buNone/>
          </a:pPr>
          <a:endParaRPr sz="1800" b="0" i="0" u="none" strike="noStrike" cap="none" baseline="0"/>
        </a:p>
      </xdr:txBody>
    </xdr:sp>
    <xdr:clientData fLocksWithSheet="0"/>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7" customWidth="1"/>
    <col min="2" max="3" width="3.85546875" customWidth="1"/>
    <col min="4" max="6" width="8" customWidth="1"/>
    <col min="7" max="26" width="7.5703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8" customHeight="1">
      <c r="A14" s="1"/>
      <c r="B14" s="1"/>
      <c r="C14" s="1"/>
      <c r="D14" s="824" t="s">
        <v>0</v>
      </c>
      <c r="E14" s="825"/>
      <c r="F14" s="1"/>
      <c r="G14" s="1"/>
      <c r="H14" s="1"/>
      <c r="I14" s="1"/>
      <c r="J14" s="1"/>
      <c r="K14" s="1"/>
      <c r="L14" s="1"/>
      <c r="M14" s="1"/>
      <c r="N14" s="1"/>
      <c r="O14" s="1"/>
      <c r="P14" s="1"/>
      <c r="Q14" s="1"/>
      <c r="R14" s="1"/>
      <c r="S14" s="1"/>
      <c r="T14" s="1"/>
      <c r="U14" s="1"/>
      <c r="V14" s="1"/>
      <c r="W14" s="1"/>
      <c r="X14" s="1"/>
      <c r="Y14" s="1"/>
      <c r="Z14" s="1"/>
    </row>
    <row r="15" spans="1:26">
      <c r="A15" s="1"/>
      <c r="B15" s="1"/>
      <c r="C15" s="1"/>
      <c r="D15" s="826"/>
      <c r="E15" s="825"/>
      <c r="F15" s="1"/>
      <c r="G15" s="1"/>
      <c r="H15" s="1"/>
      <c r="I15" s="1"/>
      <c r="J15" s="1"/>
      <c r="K15" s="1"/>
      <c r="L15" s="1"/>
      <c r="M15" s="1"/>
      <c r="N15" s="1"/>
      <c r="O15" s="1"/>
      <c r="P15" s="1"/>
      <c r="Q15" s="1"/>
      <c r="R15" s="1"/>
      <c r="S15" s="1"/>
      <c r="T15" s="1"/>
      <c r="U15" s="1"/>
      <c r="V15" s="1"/>
      <c r="W15" s="1"/>
      <c r="X15" s="1"/>
      <c r="Y15" s="1"/>
      <c r="Z15" s="1"/>
    </row>
    <row r="16" spans="1:26">
      <c r="A16" s="1"/>
      <c r="B16" s="1"/>
      <c r="C16" s="1"/>
      <c r="D16" s="826"/>
      <c r="E16" s="825"/>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D14:E14"/>
    <mergeCell ref="D15:E15"/>
    <mergeCell ref="D16:E1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showGridLines="0" workbookViewId="0"/>
  </sheetViews>
  <sheetFormatPr baseColWidth="10" defaultColWidth="15.140625" defaultRowHeight="15" customHeight="1"/>
  <cols>
    <col min="1" max="1" width="9.42578125" customWidth="1"/>
    <col min="2" max="2" width="10.140625" customWidth="1"/>
    <col min="3" max="3" width="9.28515625" customWidth="1"/>
    <col min="4" max="4" width="23" customWidth="1"/>
    <col min="5" max="5" width="5.5703125" customWidth="1"/>
    <col min="6" max="6" width="5.42578125" customWidth="1"/>
    <col min="7" max="7" width="5.7109375" customWidth="1"/>
    <col min="8" max="9" width="5.42578125" customWidth="1"/>
    <col min="10" max="11" width="5.7109375" customWidth="1"/>
    <col min="12" max="15" width="5.42578125" customWidth="1"/>
    <col min="16" max="16" width="2.5703125" customWidth="1"/>
    <col min="17" max="19" width="8.5703125" customWidth="1"/>
    <col min="20" max="26" width="7.5703125" customWidth="1"/>
  </cols>
  <sheetData>
    <row r="1" spans="1:19">
      <c r="A1" s="10"/>
      <c r="B1" s="10"/>
      <c r="C1" s="10"/>
      <c r="D1" s="10"/>
      <c r="E1" s="10"/>
      <c r="F1" s="10"/>
      <c r="G1" s="10"/>
      <c r="H1" s="10"/>
      <c r="I1" s="10"/>
      <c r="J1" s="10"/>
      <c r="K1" s="10"/>
      <c r="L1" s="10"/>
      <c r="M1" s="10"/>
      <c r="N1" s="10"/>
      <c r="O1" s="10"/>
      <c r="P1" s="10"/>
      <c r="Q1" s="10"/>
      <c r="R1" s="10"/>
      <c r="S1" s="10"/>
    </row>
    <row r="2" spans="1:19" ht="15.75" customHeight="1">
      <c r="A2" s="10"/>
      <c r="B2" s="10"/>
      <c r="C2" s="10"/>
      <c r="D2" s="10"/>
      <c r="E2" s="10"/>
      <c r="F2" s="10"/>
      <c r="G2" s="10"/>
      <c r="H2" s="10"/>
      <c r="I2" s="10"/>
      <c r="J2" s="10"/>
      <c r="K2" s="10"/>
      <c r="L2" s="10"/>
      <c r="M2" s="10"/>
      <c r="N2" s="10"/>
      <c r="O2" s="10"/>
      <c r="P2" s="10"/>
      <c r="Q2" s="10"/>
      <c r="R2" s="10"/>
      <c r="S2" s="10"/>
    </row>
    <row r="3" spans="1:19" ht="9.75" customHeight="1">
      <c r="A3" s="10"/>
      <c r="B3" s="10"/>
      <c r="C3" s="10"/>
      <c r="D3" s="124"/>
      <c r="E3" s="125"/>
      <c r="F3" s="125"/>
      <c r="G3" s="125"/>
      <c r="H3" s="125"/>
      <c r="I3" s="125"/>
      <c r="J3" s="125"/>
      <c r="K3" s="125"/>
      <c r="L3" s="125"/>
      <c r="M3" s="125"/>
      <c r="N3" s="125"/>
      <c r="O3" s="126"/>
      <c r="P3" s="10"/>
      <c r="Q3" s="10"/>
      <c r="R3" s="10"/>
      <c r="S3" s="10"/>
    </row>
    <row r="4" spans="1:19" ht="10.5" customHeight="1">
      <c r="A4" s="10"/>
      <c r="B4" s="10"/>
      <c r="C4" s="10"/>
      <c r="D4" s="888"/>
      <c r="E4" s="825"/>
      <c r="F4" s="825"/>
      <c r="G4" s="825"/>
      <c r="H4" s="825"/>
      <c r="I4" s="825"/>
      <c r="J4" s="825"/>
      <c r="K4" s="825"/>
      <c r="L4" s="825"/>
      <c r="M4" s="825"/>
      <c r="N4" s="825"/>
      <c r="O4" s="844"/>
      <c r="P4" s="10"/>
      <c r="Q4" s="10"/>
      <c r="R4" s="10"/>
      <c r="S4" s="10"/>
    </row>
    <row r="5" spans="1:19" ht="15.75" customHeight="1">
      <c r="A5" s="10"/>
      <c r="B5" s="10"/>
      <c r="C5" s="10"/>
      <c r="D5" s="888" t="s">
        <v>2</v>
      </c>
      <c r="E5" s="825"/>
      <c r="F5" s="825"/>
      <c r="G5" s="825"/>
      <c r="H5" s="825"/>
      <c r="I5" s="825"/>
      <c r="J5" s="825"/>
      <c r="K5" s="825"/>
      <c r="L5" s="825"/>
      <c r="M5" s="825"/>
      <c r="N5" s="825"/>
      <c r="O5" s="844"/>
      <c r="P5" s="10"/>
      <c r="Q5" s="10"/>
      <c r="R5" s="10"/>
      <c r="S5" s="10"/>
    </row>
    <row r="6" spans="1:19" ht="15.75" customHeight="1">
      <c r="A6" s="10"/>
      <c r="B6" s="10"/>
      <c r="C6" s="10"/>
      <c r="D6" s="888" t="s">
        <v>3</v>
      </c>
      <c r="E6" s="825"/>
      <c r="F6" s="825"/>
      <c r="G6" s="825"/>
      <c r="H6" s="825"/>
      <c r="I6" s="825"/>
      <c r="J6" s="825"/>
      <c r="K6" s="825"/>
      <c r="L6" s="825"/>
      <c r="M6" s="825"/>
      <c r="N6" s="825"/>
      <c r="O6" s="844"/>
      <c r="P6" s="10"/>
      <c r="Q6" s="10"/>
      <c r="R6" s="10"/>
      <c r="S6" s="10"/>
    </row>
    <row r="7" spans="1:19" ht="15.75" customHeight="1">
      <c r="A7" s="10"/>
      <c r="B7" s="10"/>
      <c r="C7" s="10"/>
      <c r="D7" s="888" t="s">
        <v>4</v>
      </c>
      <c r="E7" s="825"/>
      <c r="F7" s="825"/>
      <c r="G7" s="825"/>
      <c r="H7" s="825"/>
      <c r="I7" s="825"/>
      <c r="J7" s="825"/>
      <c r="K7" s="825"/>
      <c r="L7" s="825"/>
      <c r="M7" s="825"/>
      <c r="N7" s="825"/>
      <c r="O7" s="844"/>
      <c r="P7" s="10"/>
      <c r="Q7" s="10"/>
      <c r="R7" s="10"/>
      <c r="S7" s="10"/>
    </row>
    <row r="8" spans="1:19" ht="12.75" customHeight="1">
      <c r="A8" s="10"/>
      <c r="B8" s="10"/>
      <c r="C8" s="10"/>
      <c r="D8" s="888"/>
      <c r="E8" s="825"/>
      <c r="F8" s="825"/>
      <c r="G8" s="825"/>
      <c r="H8" s="825"/>
      <c r="I8" s="825"/>
      <c r="J8" s="825"/>
      <c r="K8" s="825"/>
      <c r="L8" s="825"/>
      <c r="M8" s="825"/>
      <c r="N8" s="825"/>
      <c r="O8" s="844"/>
      <c r="P8" s="10"/>
      <c r="Q8" s="10"/>
      <c r="R8" s="10"/>
      <c r="S8" s="10"/>
    </row>
    <row r="9" spans="1:19" ht="14.25" customHeight="1">
      <c r="A9" s="10"/>
      <c r="B9" s="10"/>
      <c r="C9" s="10"/>
      <c r="D9" s="926" t="s">
        <v>100</v>
      </c>
      <c r="E9" s="825"/>
      <c r="F9" s="825"/>
      <c r="G9" s="825"/>
      <c r="H9" s="825"/>
      <c r="I9" s="825"/>
      <c r="J9" s="825"/>
      <c r="K9" s="825"/>
      <c r="L9" s="825"/>
      <c r="M9" s="825"/>
      <c r="N9" s="825"/>
      <c r="O9" s="844"/>
      <c r="P9" s="10"/>
      <c r="Q9" s="10"/>
      <c r="R9" s="10"/>
      <c r="S9" s="10"/>
    </row>
    <row r="10" spans="1:19" ht="21" customHeight="1">
      <c r="A10" s="10"/>
      <c r="B10" s="10"/>
      <c r="C10" s="10"/>
      <c r="D10" s="889" t="s">
        <v>102</v>
      </c>
      <c r="E10" s="849"/>
      <c r="F10" s="849"/>
      <c r="G10" s="849"/>
      <c r="H10" s="849"/>
      <c r="I10" s="849"/>
      <c r="J10" s="849"/>
      <c r="K10" s="849"/>
      <c r="L10" s="849"/>
      <c r="M10" s="849"/>
      <c r="N10" s="849"/>
      <c r="O10" s="850"/>
      <c r="P10" s="10"/>
      <c r="Q10" s="10"/>
      <c r="R10" s="10"/>
      <c r="S10" s="10"/>
    </row>
    <row r="11" spans="1:19" ht="6" customHeight="1">
      <c r="A11" s="10"/>
      <c r="B11" s="10"/>
      <c r="C11" s="10"/>
      <c r="D11" s="10"/>
      <c r="E11" s="10"/>
      <c r="F11" s="10"/>
      <c r="G11" s="10"/>
      <c r="H11" s="10"/>
      <c r="I11" s="10"/>
      <c r="J11" s="10"/>
      <c r="K11" s="10"/>
      <c r="L11" s="10"/>
      <c r="M11" s="10"/>
      <c r="N11" s="10"/>
      <c r="O11" s="10"/>
      <c r="P11" s="10"/>
      <c r="Q11" s="10"/>
      <c r="R11" s="10"/>
      <c r="S11" s="10"/>
    </row>
    <row r="12" spans="1:19" ht="15" customHeight="1">
      <c r="A12" s="10"/>
      <c r="B12" s="10"/>
      <c r="C12" s="10"/>
      <c r="D12" s="853" t="s">
        <v>87</v>
      </c>
      <c r="E12" s="127" t="s">
        <v>88</v>
      </c>
      <c r="F12" s="127" t="s">
        <v>88</v>
      </c>
      <c r="G12" s="127" t="s">
        <v>88</v>
      </c>
      <c r="H12" s="127" t="s">
        <v>88</v>
      </c>
      <c r="I12" s="127" t="s">
        <v>88</v>
      </c>
      <c r="J12" s="127" t="s">
        <v>88</v>
      </c>
      <c r="K12" s="127" t="s">
        <v>88</v>
      </c>
      <c r="L12" s="127" t="s">
        <v>88</v>
      </c>
      <c r="M12" s="127" t="s">
        <v>88</v>
      </c>
      <c r="N12" s="127" t="s">
        <v>88</v>
      </c>
      <c r="O12" s="128" t="s">
        <v>88</v>
      </c>
      <c r="P12" s="129"/>
      <c r="Q12" s="129"/>
      <c r="R12" s="129"/>
      <c r="S12" s="129"/>
    </row>
    <row r="13" spans="1:19" ht="16.5" customHeight="1">
      <c r="A13" s="10"/>
      <c r="B13" s="835" t="s">
        <v>0</v>
      </c>
      <c r="C13" s="832"/>
      <c r="D13" s="854"/>
      <c r="E13" s="130">
        <v>2002</v>
      </c>
      <c r="F13" s="130">
        <v>2003</v>
      </c>
      <c r="G13" s="130">
        <v>2004</v>
      </c>
      <c r="H13" s="130">
        <v>2005</v>
      </c>
      <c r="I13" s="130">
        <v>2006</v>
      </c>
      <c r="J13" s="130">
        <v>2007</v>
      </c>
      <c r="K13" s="130">
        <v>2008</v>
      </c>
      <c r="L13" s="130">
        <v>2009</v>
      </c>
      <c r="M13" s="130">
        <v>2010</v>
      </c>
      <c r="N13" s="130">
        <v>2011</v>
      </c>
      <c r="O13" s="131">
        <v>2012</v>
      </c>
      <c r="P13" s="129"/>
      <c r="Q13" s="129"/>
      <c r="R13" s="129"/>
      <c r="S13" s="129"/>
    </row>
    <row r="14" spans="1:19" ht="15.75" customHeight="1">
      <c r="A14" s="10"/>
      <c r="B14" s="835" t="s">
        <v>5</v>
      </c>
      <c r="C14" s="832"/>
      <c r="D14" s="153" t="s">
        <v>104</v>
      </c>
      <c r="E14" s="27">
        <v>2010</v>
      </c>
      <c r="F14" s="27">
        <v>1851</v>
      </c>
      <c r="G14" s="27">
        <v>2536</v>
      </c>
      <c r="H14" s="27">
        <v>2868</v>
      </c>
      <c r="I14" s="27">
        <v>2711</v>
      </c>
      <c r="J14" s="27">
        <v>5149</v>
      </c>
      <c r="K14" s="27">
        <v>4947</v>
      </c>
      <c r="L14" s="27">
        <v>6035</v>
      </c>
      <c r="M14" s="27">
        <v>7078</v>
      </c>
      <c r="N14" s="27">
        <v>7447</v>
      </c>
      <c r="O14" s="154">
        <v>7405</v>
      </c>
      <c r="P14" s="155"/>
      <c r="Q14" s="155"/>
      <c r="R14" s="155"/>
      <c r="S14" s="155"/>
    </row>
    <row r="15" spans="1:19" ht="15.75" customHeight="1">
      <c r="A15" s="10"/>
      <c r="B15" s="835" t="s">
        <v>6</v>
      </c>
      <c r="C15" s="832"/>
      <c r="D15" s="156" t="s">
        <v>107</v>
      </c>
      <c r="E15" s="137">
        <v>101</v>
      </c>
      <c r="F15" s="137">
        <v>84</v>
      </c>
      <c r="G15" s="137">
        <v>116</v>
      </c>
      <c r="H15" s="137">
        <v>129</v>
      </c>
      <c r="I15" s="137">
        <v>117</v>
      </c>
      <c r="J15" s="137">
        <v>208</v>
      </c>
      <c r="K15" s="137">
        <v>167</v>
      </c>
      <c r="L15" s="137">
        <v>228</v>
      </c>
      <c r="M15" s="137">
        <v>270</v>
      </c>
      <c r="N15" s="137">
        <v>320</v>
      </c>
      <c r="O15" s="138">
        <v>283</v>
      </c>
      <c r="P15" s="155"/>
      <c r="Q15" s="155"/>
      <c r="R15" s="155"/>
      <c r="S15" s="155"/>
    </row>
    <row r="16" spans="1:19" ht="15.75" customHeight="1">
      <c r="A16" s="10"/>
      <c r="B16" s="10"/>
      <c r="C16" s="10"/>
      <c r="D16" s="157" t="s">
        <v>109</v>
      </c>
      <c r="E16" s="44">
        <v>306</v>
      </c>
      <c r="F16" s="44">
        <v>248</v>
      </c>
      <c r="G16" s="44">
        <v>589</v>
      </c>
      <c r="H16" s="44">
        <v>468</v>
      </c>
      <c r="I16" s="44">
        <v>544</v>
      </c>
      <c r="J16" s="44">
        <v>683</v>
      </c>
      <c r="K16" s="44">
        <v>1553</v>
      </c>
      <c r="L16" s="44">
        <v>1915</v>
      </c>
      <c r="M16" s="44">
        <v>2018</v>
      </c>
      <c r="N16" s="44">
        <v>2169</v>
      </c>
      <c r="O16" s="46">
        <v>2133</v>
      </c>
      <c r="P16" s="155"/>
      <c r="Q16" s="155"/>
      <c r="R16" s="155"/>
      <c r="S16" s="155"/>
    </row>
    <row r="17" spans="1:26" ht="15.75" customHeight="1">
      <c r="A17" s="10"/>
      <c r="B17" s="10"/>
      <c r="C17" s="10"/>
      <c r="D17" s="156" t="s">
        <v>111</v>
      </c>
      <c r="E17" s="137">
        <v>72</v>
      </c>
      <c r="F17" s="137">
        <v>51</v>
      </c>
      <c r="G17" s="137">
        <v>87</v>
      </c>
      <c r="H17" s="137">
        <v>84</v>
      </c>
      <c r="I17" s="137">
        <v>107</v>
      </c>
      <c r="J17" s="137">
        <v>165</v>
      </c>
      <c r="K17" s="137">
        <v>124</v>
      </c>
      <c r="L17" s="137">
        <v>42</v>
      </c>
      <c r="M17" s="137">
        <v>26</v>
      </c>
      <c r="N17" s="137">
        <v>35</v>
      </c>
      <c r="O17" s="138">
        <v>28</v>
      </c>
      <c r="P17" s="155"/>
      <c r="Q17" s="155"/>
      <c r="R17" s="155"/>
      <c r="S17" s="155"/>
    </row>
    <row r="18" spans="1:26" ht="15.75" customHeight="1">
      <c r="A18" s="10"/>
      <c r="B18" s="10"/>
      <c r="C18" s="10"/>
      <c r="D18" s="158" t="s">
        <v>112</v>
      </c>
      <c r="E18" s="44">
        <v>2221</v>
      </c>
      <c r="F18" s="44">
        <v>2123</v>
      </c>
      <c r="G18" s="44">
        <v>2960</v>
      </c>
      <c r="H18" s="44">
        <v>3359</v>
      </c>
      <c r="I18" s="44">
        <v>3596</v>
      </c>
      <c r="J18" s="44">
        <v>6489</v>
      </c>
      <c r="K18" s="44">
        <v>8495</v>
      </c>
      <c r="L18" s="44">
        <v>10786</v>
      </c>
      <c r="M18" s="44">
        <v>12350</v>
      </c>
      <c r="N18" s="44">
        <v>13244</v>
      </c>
      <c r="O18" s="46">
        <v>13400</v>
      </c>
      <c r="P18" s="155"/>
      <c r="Q18" s="155"/>
      <c r="R18" s="155"/>
      <c r="S18" s="155"/>
    </row>
    <row r="19" spans="1:26" ht="15.75" customHeight="1">
      <c r="A19" s="10"/>
      <c r="B19" s="10"/>
      <c r="C19" s="10"/>
      <c r="D19" s="156" t="s">
        <v>113</v>
      </c>
      <c r="E19" s="137">
        <v>848</v>
      </c>
      <c r="F19" s="137">
        <v>875</v>
      </c>
      <c r="G19" s="137">
        <v>956</v>
      </c>
      <c r="H19" s="137">
        <v>1027</v>
      </c>
      <c r="I19" s="137">
        <v>917</v>
      </c>
      <c r="J19" s="137">
        <v>1693</v>
      </c>
      <c r="K19" s="137">
        <v>1747</v>
      </c>
      <c r="L19" s="137">
        <v>1819</v>
      </c>
      <c r="M19" s="137">
        <v>1581</v>
      </c>
      <c r="N19" s="137">
        <v>1515</v>
      </c>
      <c r="O19" s="138">
        <v>1349</v>
      </c>
      <c r="P19" s="155"/>
      <c r="Q19" s="155"/>
      <c r="R19" s="155"/>
      <c r="S19" s="155"/>
    </row>
    <row r="20" spans="1:26" ht="15.75" customHeight="1">
      <c r="A20" s="10"/>
      <c r="B20" s="10"/>
      <c r="C20" s="10"/>
      <c r="D20" s="157" t="s">
        <v>15</v>
      </c>
      <c r="E20" s="44">
        <v>51</v>
      </c>
      <c r="F20" s="44">
        <v>53</v>
      </c>
      <c r="G20" s="44">
        <v>110</v>
      </c>
      <c r="H20" s="44">
        <v>177</v>
      </c>
      <c r="I20" s="44">
        <v>155</v>
      </c>
      <c r="J20" s="44">
        <v>157</v>
      </c>
      <c r="K20" s="44">
        <v>187</v>
      </c>
      <c r="L20" s="44">
        <v>122</v>
      </c>
      <c r="M20" s="44">
        <v>97</v>
      </c>
      <c r="N20" s="44">
        <v>102</v>
      </c>
      <c r="O20" s="46">
        <v>124</v>
      </c>
      <c r="P20" s="155"/>
      <c r="Q20" s="155"/>
      <c r="R20" s="155"/>
      <c r="S20" s="155"/>
    </row>
    <row r="21" spans="1:26" ht="15.75" customHeight="1">
      <c r="A21" s="10"/>
      <c r="B21" s="10"/>
      <c r="C21" s="10"/>
      <c r="D21" s="159" t="s">
        <v>114</v>
      </c>
      <c r="E21" s="143">
        <v>706</v>
      </c>
      <c r="F21" s="143">
        <v>678</v>
      </c>
      <c r="G21" s="143">
        <v>845</v>
      </c>
      <c r="H21" s="143">
        <v>733</v>
      </c>
      <c r="I21" s="143">
        <v>352</v>
      </c>
      <c r="J21" s="143">
        <v>1314</v>
      </c>
      <c r="K21" s="143">
        <v>660</v>
      </c>
      <c r="L21" s="143">
        <v>255</v>
      </c>
      <c r="M21" s="143">
        <v>286</v>
      </c>
      <c r="N21" s="143">
        <v>391</v>
      </c>
      <c r="O21" s="144">
        <v>269</v>
      </c>
      <c r="P21" s="155"/>
      <c r="Q21" s="155"/>
      <c r="R21" s="155"/>
      <c r="S21" s="155"/>
    </row>
    <row r="22" spans="1:26" ht="21.75" customHeight="1">
      <c r="A22" s="10"/>
      <c r="B22" s="10"/>
      <c r="C22" s="10"/>
      <c r="D22" s="53" t="s">
        <v>28</v>
      </c>
      <c r="E22" s="54">
        <f t="shared" ref="E22:O22" si="0">SUM(E14:E21)</f>
        <v>6315</v>
      </c>
      <c r="F22" s="54">
        <f t="shared" si="0"/>
        <v>5963</v>
      </c>
      <c r="G22" s="54">
        <f t="shared" si="0"/>
        <v>8199</v>
      </c>
      <c r="H22" s="54">
        <f t="shared" si="0"/>
        <v>8845</v>
      </c>
      <c r="I22" s="54">
        <f t="shared" si="0"/>
        <v>8499</v>
      </c>
      <c r="J22" s="148">
        <f t="shared" si="0"/>
        <v>15858</v>
      </c>
      <c r="K22" s="54">
        <f t="shared" si="0"/>
        <v>17880</v>
      </c>
      <c r="L22" s="54">
        <f t="shared" si="0"/>
        <v>21202</v>
      </c>
      <c r="M22" s="54">
        <f t="shared" si="0"/>
        <v>23706</v>
      </c>
      <c r="N22" s="54">
        <f t="shared" si="0"/>
        <v>25223</v>
      </c>
      <c r="O22" s="56">
        <f t="shared" si="0"/>
        <v>24991</v>
      </c>
      <c r="P22" s="161"/>
      <c r="Q22" s="161"/>
      <c r="R22" s="161"/>
      <c r="S22" s="161"/>
    </row>
    <row r="23" spans="1:26" ht="15.75" customHeight="1">
      <c r="A23" s="10"/>
      <c r="B23" s="10"/>
      <c r="C23" s="10"/>
      <c r="D23" s="162" t="s">
        <v>101</v>
      </c>
      <c r="E23" s="151"/>
      <c r="F23" s="151"/>
      <c r="G23" s="151"/>
      <c r="H23" s="151"/>
      <c r="I23" s="151"/>
      <c r="J23" s="151"/>
      <c r="K23" s="151"/>
      <c r="L23" s="10"/>
      <c r="M23" s="10"/>
      <c r="N23" s="10"/>
      <c r="O23" s="10"/>
      <c r="P23" s="10"/>
      <c r="Q23" s="10"/>
      <c r="R23" s="10"/>
      <c r="S23" s="10"/>
    </row>
    <row r="24" spans="1:26" ht="15.75" customHeight="1">
      <c r="A24" s="10"/>
      <c r="B24" s="10"/>
      <c r="C24" s="10"/>
      <c r="D24" s="925"/>
      <c r="E24" s="832"/>
      <c r="F24" s="832"/>
      <c r="G24" s="832"/>
      <c r="H24" s="832"/>
      <c r="I24" s="832"/>
      <c r="J24" s="10"/>
      <c r="K24" s="10"/>
      <c r="L24" s="10"/>
      <c r="M24" s="10"/>
      <c r="N24" s="10"/>
      <c r="O24" s="10"/>
      <c r="P24" s="10"/>
      <c r="Q24" s="10"/>
      <c r="R24" s="10"/>
      <c r="S24" s="10"/>
    </row>
    <row r="25" spans="1:26" ht="14.25" customHeight="1">
      <c r="A25" s="3"/>
      <c r="B25" s="3"/>
      <c r="C25" s="3"/>
      <c r="D25" s="163"/>
      <c r="E25" s="163"/>
      <c r="F25" s="163"/>
      <c r="G25" s="163"/>
      <c r="H25" s="163"/>
      <c r="I25" s="163"/>
      <c r="J25" s="3"/>
      <c r="K25" s="3"/>
      <c r="L25" s="3"/>
      <c r="M25" s="3"/>
      <c r="N25" s="3"/>
      <c r="O25" s="3"/>
      <c r="P25" s="3"/>
      <c r="Q25" s="3"/>
      <c r="R25" s="3"/>
      <c r="S25" s="3"/>
      <c r="T25" s="3"/>
      <c r="U25" s="3"/>
      <c r="V25" s="3"/>
      <c r="W25" s="3"/>
      <c r="X25" s="3"/>
      <c r="Y25" s="3"/>
      <c r="Z25" s="3"/>
    </row>
    <row r="26" spans="1:26" ht="31.5" customHeight="1">
      <c r="A26" s="3"/>
      <c r="B26" s="3"/>
      <c r="C26" s="3"/>
      <c r="D26" s="851" t="s">
        <v>115</v>
      </c>
      <c r="E26" s="825"/>
      <c r="F26" s="825"/>
      <c r="G26" s="825"/>
      <c r="H26" s="825"/>
      <c r="I26" s="825"/>
      <c r="J26" s="825"/>
      <c r="K26" s="825"/>
      <c r="L26" s="825"/>
      <c r="M26" s="825"/>
      <c r="N26" s="825"/>
      <c r="O26" s="3"/>
      <c r="P26" s="3"/>
      <c r="Q26" s="3"/>
      <c r="R26" s="3"/>
      <c r="S26" s="3"/>
      <c r="T26" s="3"/>
      <c r="U26" s="3"/>
      <c r="V26" s="3"/>
      <c r="W26" s="3"/>
      <c r="X26" s="3"/>
      <c r="Y26" s="3"/>
      <c r="Z26" s="3"/>
    </row>
    <row r="27" spans="1:26" ht="7.5" customHeight="1">
      <c r="A27" s="3"/>
      <c r="B27" s="3"/>
      <c r="C27" s="3"/>
      <c r="D27" s="57"/>
      <c r="E27" s="57"/>
      <c r="F27" s="57"/>
      <c r="G27" s="57"/>
      <c r="H27" s="57"/>
      <c r="I27" s="57"/>
      <c r="J27" s="3"/>
      <c r="K27" s="3"/>
      <c r="L27" s="3"/>
      <c r="M27" s="3"/>
      <c r="N27" s="3"/>
      <c r="O27" s="3"/>
      <c r="P27" s="3"/>
      <c r="Q27" s="3"/>
      <c r="R27" s="3"/>
      <c r="S27" s="3"/>
      <c r="T27" s="3"/>
      <c r="U27" s="3"/>
      <c r="V27" s="3"/>
      <c r="W27" s="3"/>
      <c r="X27" s="3"/>
      <c r="Y27" s="3"/>
      <c r="Z27" s="3"/>
    </row>
    <row r="28" spans="1:26" ht="14.25" customHeight="1">
      <c r="A28" s="3"/>
      <c r="B28" s="3"/>
      <c r="C28" s="3"/>
      <c r="D28" s="919" t="s">
        <v>87</v>
      </c>
      <c r="E28" s="880" t="s">
        <v>105</v>
      </c>
      <c r="F28" s="881"/>
      <c r="G28" s="884" t="s">
        <v>106</v>
      </c>
      <c r="H28" s="881"/>
      <c r="I28" s="876" t="s">
        <v>108</v>
      </c>
      <c r="J28" s="881"/>
      <c r="K28" s="876" t="s">
        <v>110</v>
      </c>
      <c r="L28" s="881"/>
      <c r="M28" s="876" t="s">
        <v>28</v>
      </c>
      <c r="N28" s="877"/>
      <c r="O28" s="3"/>
      <c r="P28" s="3"/>
      <c r="Q28" s="3"/>
      <c r="R28" s="3"/>
      <c r="S28" s="3"/>
      <c r="T28" s="3"/>
      <c r="U28" s="3"/>
      <c r="V28" s="3"/>
      <c r="W28" s="3"/>
      <c r="X28" s="3"/>
      <c r="Y28" s="3"/>
      <c r="Z28" s="3"/>
    </row>
    <row r="29" spans="1:26" ht="14.25" customHeight="1">
      <c r="A29" s="3"/>
      <c r="B29" s="3"/>
      <c r="C29" s="3"/>
      <c r="D29" s="920"/>
      <c r="E29" s="882"/>
      <c r="F29" s="883"/>
      <c r="G29" s="885"/>
      <c r="H29" s="883"/>
      <c r="I29" s="878"/>
      <c r="J29" s="883"/>
      <c r="K29" s="878"/>
      <c r="L29" s="883"/>
      <c r="M29" s="878"/>
      <c r="N29" s="879"/>
      <c r="O29" s="3"/>
      <c r="P29" s="3"/>
      <c r="Q29" s="160" t="str">
        <f>E28</f>
        <v>INTERIOR</v>
      </c>
      <c r="R29" s="160" t="str">
        <f>G28</f>
        <v>CAPITAL</v>
      </c>
      <c r="S29" s="160" t="str">
        <f>I28</f>
        <v>RODOVIAS ESTADUAIS</v>
      </c>
      <c r="T29" s="160" t="str">
        <f>K28</f>
        <v>RODOVIAS FEDERAIS</v>
      </c>
      <c r="U29" s="3"/>
      <c r="V29" s="3"/>
      <c r="W29" s="3"/>
      <c r="X29" s="3"/>
      <c r="Y29" s="3"/>
      <c r="Z29" s="3"/>
    </row>
    <row r="30" spans="1:26" ht="14.25" customHeight="1">
      <c r="A30" s="3"/>
      <c r="B30" s="3"/>
      <c r="C30" s="3"/>
      <c r="D30" s="165" t="s">
        <v>104</v>
      </c>
      <c r="E30" s="897">
        <v>2879</v>
      </c>
      <c r="F30" s="893"/>
      <c r="G30" s="892">
        <v>3061</v>
      </c>
      <c r="H30" s="893"/>
      <c r="I30" s="892">
        <v>377</v>
      </c>
      <c r="J30" s="893"/>
      <c r="K30" s="892">
        <v>1088</v>
      </c>
      <c r="L30" s="893"/>
      <c r="M30" s="894">
        <f t="shared" ref="M30:M37" si="1">SUM(E30:L30)</f>
        <v>7405</v>
      </c>
      <c r="N30" s="895"/>
      <c r="O30" s="3"/>
      <c r="P30" s="3"/>
      <c r="Q30" s="47"/>
      <c r="R30" s="47"/>
      <c r="S30" s="47"/>
      <c r="T30" s="47"/>
      <c r="U30" s="3"/>
      <c r="V30" s="3"/>
      <c r="W30" s="3"/>
      <c r="X30" s="3"/>
      <c r="Y30" s="3"/>
      <c r="Z30" s="3"/>
    </row>
    <row r="31" spans="1:26" ht="14.25" customHeight="1">
      <c r="A31" s="3"/>
      <c r="B31" s="3"/>
      <c r="C31" s="3"/>
      <c r="D31" s="156" t="s">
        <v>107</v>
      </c>
      <c r="E31" s="887">
        <v>88</v>
      </c>
      <c r="F31" s="860"/>
      <c r="G31" s="861">
        <v>96</v>
      </c>
      <c r="H31" s="860"/>
      <c r="I31" s="861">
        <v>10</v>
      </c>
      <c r="J31" s="860"/>
      <c r="K31" s="861">
        <v>89</v>
      </c>
      <c r="L31" s="860"/>
      <c r="M31" s="870">
        <f t="shared" si="1"/>
        <v>283</v>
      </c>
      <c r="N31" s="891"/>
      <c r="O31" s="3"/>
      <c r="P31" s="3"/>
      <c r="Q31" s="47"/>
      <c r="R31" s="47"/>
      <c r="S31" s="47"/>
      <c r="T31" s="47"/>
      <c r="U31" s="3"/>
      <c r="V31" s="3"/>
      <c r="W31" s="3"/>
      <c r="X31" s="3"/>
      <c r="Y31" s="3"/>
      <c r="Z31" s="3"/>
    </row>
    <row r="32" spans="1:26" ht="14.25" customHeight="1">
      <c r="A32" s="3"/>
      <c r="B32" s="3"/>
      <c r="C32" s="3"/>
      <c r="D32" s="157" t="s">
        <v>109</v>
      </c>
      <c r="E32" s="897">
        <v>855</v>
      </c>
      <c r="F32" s="893"/>
      <c r="G32" s="892">
        <v>510</v>
      </c>
      <c r="H32" s="893"/>
      <c r="I32" s="892">
        <v>121</v>
      </c>
      <c r="J32" s="893"/>
      <c r="K32" s="892">
        <v>647</v>
      </c>
      <c r="L32" s="893"/>
      <c r="M32" s="859">
        <f t="shared" si="1"/>
        <v>2133</v>
      </c>
      <c r="N32" s="891"/>
      <c r="O32" s="3"/>
      <c r="P32" s="3"/>
      <c r="Q32" s="47"/>
      <c r="R32" s="47"/>
      <c r="S32" s="47"/>
      <c r="T32" s="47"/>
      <c r="U32" s="3"/>
      <c r="V32" s="3"/>
      <c r="W32" s="3"/>
      <c r="X32" s="3"/>
      <c r="Y32" s="3"/>
      <c r="Z32" s="3"/>
    </row>
    <row r="33" spans="1:26" ht="14.25" customHeight="1">
      <c r="A33" s="3"/>
      <c r="B33" s="3"/>
      <c r="C33" s="3"/>
      <c r="D33" s="156" t="s">
        <v>111</v>
      </c>
      <c r="E33" s="887">
        <v>17</v>
      </c>
      <c r="F33" s="860"/>
      <c r="G33" s="861">
        <v>1</v>
      </c>
      <c r="H33" s="860"/>
      <c r="I33" s="861">
        <v>2</v>
      </c>
      <c r="J33" s="860"/>
      <c r="K33" s="861">
        <v>8</v>
      </c>
      <c r="L33" s="860"/>
      <c r="M33" s="904">
        <f t="shared" si="1"/>
        <v>28</v>
      </c>
      <c r="N33" s="895"/>
      <c r="O33" s="3"/>
      <c r="P33" s="3"/>
      <c r="Q33" s="47"/>
      <c r="R33" s="47"/>
      <c r="S33" s="47"/>
      <c r="T33" s="47"/>
      <c r="U33" s="3"/>
      <c r="V33" s="3"/>
      <c r="W33" s="3"/>
      <c r="X33" s="3"/>
      <c r="Y33" s="3"/>
      <c r="Z33" s="3"/>
    </row>
    <row r="34" spans="1:26" ht="14.25" customHeight="1">
      <c r="A34" s="3"/>
      <c r="B34" s="3"/>
      <c r="C34" s="3"/>
      <c r="D34" s="157" t="s">
        <v>112</v>
      </c>
      <c r="E34" s="886">
        <v>7074</v>
      </c>
      <c r="F34" s="860"/>
      <c r="G34" s="859">
        <v>4278</v>
      </c>
      <c r="H34" s="860"/>
      <c r="I34" s="859">
        <v>732</v>
      </c>
      <c r="J34" s="860"/>
      <c r="K34" s="859">
        <v>1316</v>
      </c>
      <c r="L34" s="860"/>
      <c r="M34" s="859">
        <f t="shared" si="1"/>
        <v>13400</v>
      </c>
      <c r="N34" s="891"/>
      <c r="O34" s="3"/>
      <c r="P34" s="3"/>
      <c r="Q34" s="47"/>
      <c r="R34" s="47"/>
      <c r="S34" s="47"/>
      <c r="T34" s="47"/>
      <c r="U34" s="3"/>
      <c r="V34" s="3"/>
      <c r="W34" s="3"/>
      <c r="X34" s="3"/>
      <c r="Y34" s="3"/>
      <c r="Z34" s="3"/>
    </row>
    <row r="35" spans="1:26" ht="14.25" customHeight="1">
      <c r="A35" s="3"/>
      <c r="B35" s="3"/>
      <c r="C35" s="3"/>
      <c r="D35" s="156" t="s">
        <v>113</v>
      </c>
      <c r="E35" s="887">
        <v>696</v>
      </c>
      <c r="F35" s="860"/>
      <c r="G35" s="861">
        <v>484</v>
      </c>
      <c r="H35" s="860"/>
      <c r="I35" s="861">
        <v>37</v>
      </c>
      <c r="J35" s="860"/>
      <c r="K35" s="861">
        <v>132</v>
      </c>
      <c r="L35" s="860"/>
      <c r="M35" s="904">
        <f t="shared" si="1"/>
        <v>1349</v>
      </c>
      <c r="N35" s="895"/>
      <c r="O35" s="3"/>
      <c r="P35" s="3"/>
      <c r="Q35" s="47"/>
      <c r="R35" s="47"/>
      <c r="S35" s="47"/>
      <c r="T35" s="47"/>
      <c r="U35" s="3"/>
      <c r="V35" s="3"/>
      <c r="W35" s="3"/>
      <c r="X35" s="3"/>
      <c r="Y35" s="3"/>
      <c r="Z35" s="3"/>
    </row>
    <row r="36" spans="1:26" ht="14.25" customHeight="1">
      <c r="A36" s="3"/>
      <c r="B36" s="3"/>
      <c r="C36" s="3"/>
      <c r="D36" s="157" t="s">
        <v>15</v>
      </c>
      <c r="E36" s="886">
        <v>65</v>
      </c>
      <c r="F36" s="860"/>
      <c r="G36" s="859">
        <v>40</v>
      </c>
      <c r="H36" s="860"/>
      <c r="I36" s="859">
        <v>14</v>
      </c>
      <c r="J36" s="860"/>
      <c r="K36" s="859">
        <v>5</v>
      </c>
      <c r="L36" s="860"/>
      <c r="M36" s="859">
        <f t="shared" si="1"/>
        <v>124</v>
      </c>
      <c r="N36" s="891"/>
      <c r="O36" s="3"/>
      <c r="P36" s="3"/>
      <c r="Q36" s="47"/>
      <c r="R36" s="47"/>
      <c r="S36" s="47"/>
      <c r="T36" s="47"/>
      <c r="U36" s="3"/>
      <c r="V36" s="3"/>
      <c r="W36" s="3"/>
      <c r="X36" s="3"/>
      <c r="Y36" s="3"/>
      <c r="Z36" s="3"/>
    </row>
    <row r="37" spans="1:26" ht="14.25" customHeight="1">
      <c r="A37" s="3"/>
      <c r="B37" s="3"/>
      <c r="C37" s="3"/>
      <c r="D37" s="159" t="s">
        <v>114</v>
      </c>
      <c r="E37" s="900">
        <v>86</v>
      </c>
      <c r="F37" s="856"/>
      <c r="G37" s="855">
        <v>95</v>
      </c>
      <c r="H37" s="856"/>
      <c r="I37" s="855">
        <v>11</v>
      </c>
      <c r="J37" s="856"/>
      <c r="K37" s="855">
        <v>77</v>
      </c>
      <c r="L37" s="856"/>
      <c r="M37" s="910">
        <f t="shared" si="1"/>
        <v>269</v>
      </c>
      <c r="N37" s="879"/>
      <c r="O37" s="3"/>
      <c r="P37" s="3"/>
      <c r="Q37" s="47"/>
      <c r="R37" s="47"/>
      <c r="S37" s="47"/>
      <c r="T37" s="47"/>
      <c r="U37" s="3"/>
      <c r="V37" s="3"/>
      <c r="W37" s="3"/>
      <c r="X37" s="3"/>
      <c r="Y37" s="3"/>
      <c r="Z37" s="3"/>
    </row>
    <row r="38" spans="1:26" ht="21" customHeight="1">
      <c r="A38" s="3"/>
      <c r="B38" s="3"/>
      <c r="C38" s="3"/>
      <c r="D38" s="53" t="s">
        <v>28</v>
      </c>
      <c r="E38" s="909">
        <f>SUM(E30:E37)</f>
        <v>11760</v>
      </c>
      <c r="F38" s="908"/>
      <c r="G38" s="907">
        <f>SUM(G30:G37)</f>
        <v>8565</v>
      </c>
      <c r="H38" s="908"/>
      <c r="I38" s="907">
        <f>SUM(I30:I37)</f>
        <v>1304</v>
      </c>
      <c r="J38" s="908"/>
      <c r="K38" s="899">
        <f>SUM(K30:K37)</f>
        <v>3362</v>
      </c>
      <c r="L38" s="858"/>
      <c r="M38" s="899">
        <f>SUM(M30:M37)</f>
        <v>24991</v>
      </c>
      <c r="N38" s="850"/>
      <c r="O38" s="3"/>
      <c r="P38" s="3"/>
      <c r="Q38" s="48">
        <f>E38</f>
        <v>11760</v>
      </c>
      <c r="R38" s="48">
        <f>G38</f>
        <v>8565</v>
      </c>
      <c r="S38" s="48">
        <f>I38</f>
        <v>1304</v>
      </c>
      <c r="T38" s="48">
        <f>K38</f>
        <v>3362</v>
      </c>
      <c r="U38" s="3"/>
      <c r="V38" s="3"/>
      <c r="W38" s="3"/>
      <c r="X38" s="3"/>
      <c r="Y38" s="3"/>
      <c r="Z38" s="3"/>
    </row>
    <row r="39" spans="1:26" ht="14.25" customHeight="1">
      <c r="A39" s="3"/>
      <c r="B39" s="3"/>
      <c r="C39" s="3"/>
      <c r="D39" s="162" t="s">
        <v>101</v>
      </c>
      <c r="E39" s="163"/>
      <c r="F39" s="163"/>
      <c r="G39" s="163"/>
      <c r="H39" s="163"/>
      <c r="I39" s="163"/>
      <c r="J39" s="3"/>
      <c r="K39" s="3"/>
      <c r="L39" s="3"/>
      <c r="M39" s="3"/>
      <c r="N39" s="3"/>
      <c r="O39" s="3"/>
      <c r="P39" s="3"/>
      <c r="Q39" s="3"/>
      <c r="R39" s="3"/>
      <c r="S39" s="3"/>
      <c r="T39" s="3"/>
      <c r="U39" s="3"/>
      <c r="V39" s="3"/>
      <c r="W39" s="3"/>
      <c r="X39" s="3"/>
      <c r="Y39" s="3"/>
      <c r="Z39" s="3"/>
    </row>
    <row r="40" spans="1:26" ht="14.25" customHeight="1">
      <c r="A40" s="3"/>
      <c r="B40" s="3"/>
      <c r="C40" s="3"/>
      <c r="D40" s="163"/>
      <c r="E40" s="163"/>
      <c r="F40" s="163"/>
      <c r="G40" s="163"/>
      <c r="H40" s="163"/>
      <c r="I40" s="163"/>
      <c r="J40" s="3"/>
      <c r="K40" s="3"/>
      <c r="L40" s="3"/>
      <c r="M40" s="3"/>
      <c r="N40" s="3"/>
      <c r="O40" s="3"/>
      <c r="P40" s="3"/>
      <c r="Q40" s="3"/>
      <c r="R40" s="3"/>
      <c r="S40" s="3"/>
      <c r="T40" s="3"/>
      <c r="U40" s="3"/>
      <c r="V40" s="3"/>
      <c r="W40" s="3"/>
      <c r="X40" s="3"/>
      <c r="Y40" s="3"/>
      <c r="Z40" s="3"/>
    </row>
    <row r="41" spans="1:26" ht="14.25" customHeight="1">
      <c r="A41" s="3"/>
      <c r="B41" s="3"/>
      <c r="C41" s="3"/>
      <c r="D41" s="163"/>
      <c r="E41" s="163"/>
      <c r="F41" s="163"/>
      <c r="G41" s="163"/>
      <c r="H41" s="163"/>
      <c r="I41" s="163"/>
      <c r="J41" s="3"/>
      <c r="K41" s="3"/>
      <c r="L41" s="3"/>
      <c r="M41" s="3"/>
      <c r="N41" s="3"/>
      <c r="O41" s="3"/>
      <c r="P41" s="3"/>
      <c r="Q41" s="3"/>
      <c r="R41" s="3"/>
      <c r="S41" s="3"/>
      <c r="T41" s="3"/>
      <c r="U41" s="3"/>
      <c r="V41" s="3"/>
      <c r="W41" s="3"/>
      <c r="X41" s="3"/>
      <c r="Y41" s="3"/>
      <c r="Z41" s="3"/>
    </row>
    <row r="42" spans="1:26" ht="14.25" customHeight="1">
      <c r="A42" s="3"/>
      <c r="B42" s="3"/>
      <c r="C42" s="3"/>
      <c r="D42" s="163"/>
      <c r="E42" s="163"/>
      <c r="F42" s="163"/>
      <c r="G42" s="163"/>
      <c r="H42" s="163"/>
      <c r="I42" s="163"/>
      <c r="J42" s="3"/>
      <c r="K42" s="3"/>
      <c r="L42" s="3"/>
      <c r="M42" s="3"/>
      <c r="N42" s="3"/>
      <c r="O42" s="3"/>
      <c r="P42" s="3"/>
      <c r="Q42" s="3"/>
      <c r="R42" s="3"/>
      <c r="S42" s="3"/>
      <c r="T42" s="3"/>
      <c r="U42" s="3"/>
      <c r="V42" s="3"/>
      <c r="W42" s="3"/>
      <c r="X42" s="3"/>
      <c r="Y42" s="3"/>
      <c r="Z42" s="3"/>
    </row>
    <row r="43" spans="1:26" ht="14.25" customHeight="1">
      <c r="A43" s="3"/>
      <c r="B43" s="3"/>
      <c r="C43" s="3"/>
      <c r="D43" s="163"/>
      <c r="E43" s="163"/>
      <c r="F43" s="163"/>
      <c r="G43" s="163"/>
      <c r="H43" s="163"/>
      <c r="I43" s="163"/>
      <c r="J43" s="3"/>
      <c r="K43" s="3"/>
      <c r="L43" s="3"/>
      <c r="M43" s="3"/>
      <c r="N43" s="3"/>
      <c r="O43" s="3"/>
      <c r="P43" s="3"/>
      <c r="Q43" s="3"/>
      <c r="R43" s="3"/>
      <c r="S43" s="3"/>
      <c r="T43" s="3"/>
      <c r="U43" s="3"/>
      <c r="V43" s="3"/>
      <c r="W43" s="3"/>
      <c r="X43" s="3"/>
      <c r="Y43" s="3"/>
      <c r="Z43" s="3"/>
    </row>
    <row r="44" spans="1:26" ht="14.25" customHeight="1">
      <c r="A44" s="3"/>
      <c r="B44" s="3"/>
      <c r="C44" s="3"/>
      <c r="D44" s="163"/>
      <c r="E44" s="163"/>
      <c r="F44" s="163"/>
      <c r="G44" s="163"/>
      <c r="H44" s="163"/>
      <c r="I44" s="163"/>
      <c r="J44" s="3"/>
      <c r="K44" s="3"/>
      <c r="L44" s="3"/>
      <c r="M44" s="3"/>
      <c r="N44" s="3"/>
      <c r="O44" s="3"/>
      <c r="P44" s="3"/>
      <c r="Q44" s="3"/>
      <c r="R44" s="3"/>
      <c r="S44" s="3"/>
      <c r="T44" s="3"/>
      <c r="U44" s="3"/>
      <c r="V44" s="3"/>
      <c r="W44" s="3"/>
      <c r="X44" s="3"/>
      <c r="Y44" s="3"/>
      <c r="Z44" s="3"/>
    </row>
    <row r="45" spans="1:26" ht="14.25" customHeight="1">
      <c r="A45" s="3"/>
      <c r="B45" s="3"/>
      <c r="C45" s="3"/>
      <c r="D45" s="163"/>
      <c r="E45" s="163"/>
      <c r="F45" s="163"/>
      <c r="G45" s="163"/>
      <c r="H45" s="163"/>
      <c r="I45" s="163"/>
      <c r="J45" s="3"/>
      <c r="K45" s="3"/>
      <c r="L45" s="3"/>
      <c r="M45" s="3"/>
      <c r="N45" s="3"/>
      <c r="O45" s="3"/>
      <c r="P45" s="3"/>
      <c r="Q45" s="3"/>
      <c r="R45" s="3"/>
      <c r="S45" s="3"/>
      <c r="T45" s="3"/>
      <c r="U45" s="3"/>
      <c r="V45" s="3"/>
      <c r="W45" s="3"/>
      <c r="X45" s="3"/>
      <c r="Y45" s="3"/>
      <c r="Z45" s="3"/>
    </row>
    <row r="46" spans="1:26" ht="14.25" customHeight="1">
      <c r="A46" s="3"/>
      <c r="B46" s="3"/>
      <c r="C46" s="3"/>
      <c r="D46" s="163"/>
      <c r="E46" s="163"/>
      <c r="F46" s="163"/>
      <c r="G46" s="163"/>
      <c r="H46" s="163"/>
      <c r="I46" s="163"/>
      <c r="J46" s="3"/>
      <c r="K46" s="3"/>
      <c r="L46" s="3"/>
      <c r="M46" s="3"/>
      <c r="N46" s="3"/>
      <c r="O46" s="3"/>
      <c r="P46" s="3"/>
      <c r="Q46" s="3"/>
      <c r="R46" s="3"/>
      <c r="S46" s="3"/>
      <c r="T46" s="3"/>
      <c r="U46" s="3"/>
      <c r="V46" s="3"/>
      <c r="W46" s="3"/>
      <c r="X46" s="3"/>
      <c r="Y46" s="3"/>
      <c r="Z46" s="3"/>
    </row>
    <row r="47" spans="1:26" ht="14.25" customHeight="1">
      <c r="A47" s="3"/>
      <c r="B47" s="3"/>
      <c r="C47" s="3"/>
      <c r="D47" s="163"/>
      <c r="E47" s="163"/>
      <c r="F47" s="163"/>
      <c r="G47" s="163"/>
      <c r="H47" s="163"/>
      <c r="I47" s="163"/>
      <c r="J47" s="3"/>
      <c r="K47" s="3"/>
      <c r="L47" s="3"/>
      <c r="M47" s="3"/>
      <c r="N47" s="3"/>
      <c r="O47" s="3"/>
      <c r="P47" s="3"/>
      <c r="Q47" s="3"/>
      <c r="R47" s="3"/>
      <c r="S47" s="3"/>
      <c r="T47" s="3"/>
      <c r="U47" s="3"/>
      <c r="V47" s="3"/>
      <c r="W47" s="3"/>
      <c r="X47" s="3"/>
      <c r="Y47" s="3"/>
      <c r="Z47" s="3"/>
    </row>
    <row r="48" spans="1:26" ht="14.25" customHeight="1">
      <c r="A48" s="3"/>
      <c r="B48" s="3"/>
      <c r="C48" s="3"/>
      <c r="D48" s="163"/>
      <c r="E48" s="163"/>
      <c r="F48" s="163"/>
      <c r="G48" s="163"/>
      <c r="H48" s="163"/>
      <c r="I48" s="163"/>
      <c r="J48" s="3"/>
      <c r="K48" s="3"/>
      <c r="L48" s="3"/>
      <c r="M48" s="3"/>
      <c r="N48" s="3"/>
      <c r="O48" s="3"/>
      <c r="P48" s="3"/>
      <c r="Q48" s="3"/>
      <c r="R48" s="3"/>
      <c r="S48" s="3"/>
      <c r="T48" s="3"/>
      <c r="U48" s="3"/>
      <c r="V48" s="3"/>
      <c r="W48" s="3"/>
      <c r="X48" s="3"/>
      <c r="Y48" s="3"/>
      <c r="Z48" s="3"/>
    </row>
    <row r="49" spans="1:26" ht="14.25" customHeight="1">
      <c r="A49" s="3"/>
      <c r="B49" s="3"/>
      <c r="C49" s="3"/>
      <c r="D49" s="163"/>
      <c r="E49" s="163"/>
      <c r="F49" s="163"/>
      <c r="G49" s="163"/>
      <c r="H49" s="163"/>
      <c r="I49" s="163"/>
      <c r="J49" s="3"/>
      <c r="K49" s="3"/>
      <c r="L49" s="3"/>
      <c r="M49" s="3"/>
      <c r="N49" s="3"/>
      <c r="O49" s="3"/>
      <c r="P49" s="3"/>
      <c r="Q49" s="3"/>
      <c r="R49" s="3"/>
      <c r="S49" s="3"/>
      <c r="T49" s="3"/>
      <c r="U49" s="3"/>
      <c r="V49" s="3"/>
      <c r="W49" s="3"/>
      <c r="X49" s="3"/>
      <c r="Y49" s="3"/>
      <c r="Z49" s="3"/>
    </row>
    <row r="50" spans="1:26" ht="14.25" customHeight="1">
      <c r="A50" s="3"/>
      <c r="B50" s="3"/>
      <c r="C50" s="3"/>
      <c r="D50" s="163"/>
      <c r="E50" s="163"/>
      <c r="F50" s="163"/>
      <c r="G50" s="163"/>
      <c r="H50" s="163"/>
      <c r="I50" s="163"/>
      <c r="J50" s="3"/>
      <c r="K50" s="3"/>
      <c r="L50" s="3"/>
      <c r="M50" s="3"/>
      <c r="N50" s="3"/>
      <c r="O50" s="3"/>
      <c r="P50" s="3"/>
      <c r="Q50" s="3"/>
      <c r="R50" s="3"/>
      <c r="S50" s="3"/>
      <c r="T50" s="3"/>
      <c r="U50" s="3"/>
      <c r="V50" s="3"/>
      <c r="W50" s="3"/>
      <c r="X50" s="3"/>
      <c r="Y50" s="3"/>
      <c r="Z50" s="3"/>
    </row>
    <row r="51" spans="1:26" ht="14.25" customHeight="1">
      <c r="A51" s="3"/>
      <c r="B51" s="3"/>
      <c r="C51" s="3"/>
      <c r="D51" s="163"/>
      <c r="E51" s="163"/>
      <c r="F51" s="163"/>
      <c r="G51" s="163"/>
      <c r="H51" s="163"/>
      <c r="I51" s="163"/>
      <c r="J51" s="3"/>
      <c r="K51" s="3"/>
      <c r="L51" s="3"/>
      <c r="M51" s="3"/>
      <c r="N51" s="3"/>
      <c r="O51" s="3"/>
      <c r="P51" s="3"/>
      <c r="Q51" s="3"/>
      <c r="R51" s="3"/>
      <c r="S51" s="3"/>
      <c r="T51" s="3"/>
      <c r="U51" s="3"/>
      <c r="V51" s="3"/>
      <c r="W51" s="3"/>
      <c r="X51" s="3"/>
      <c r="Y51" s="3"/>
      <c r="Z51" s="3"/>
    </row>
    <row r="52" spans="1:26" ht="14.25" customHeight="1">
      <c r="A52" s="3"/>
      <c r="B52" s="3"/>
      <c r="C52" s="3"/>
      <c r="D52" s="163"/>
      <c r="E52" s="163"/>
      <c r="F52" s="163"/>
      <c r="G52" s="163"/>
      <c r="H52" s="163"/>
      <c r="I52" s="163"/>
      <c r="J52" s="3"/>
      <c r="K52" s="3"/>
      <c r="L52" s="3"/>
      <c r="M52" s="3"/>
      <c r="N52" s="3"/>
      <c r="O52" s="3"/>
      <c r="P52" s="3"/>
      <c r="Q52" s="3"/>
      <c r="R52" s="3"/>
      <c r="S52" s="3"/>
      <c r="T52" s="3"/>
      <c r="U52" s="3"/>
      <c r="V52" s="3"/>
      <c r="W52" s="3"/>
      <c r="X52" s="3"/>
      <c r="Y52" s="3"/>
      <c r="Z52" s="3"/>
    </row>
    <row r="53" spans="1:26" ht="14.25" customHeight="1">
      <c r="A53" s="3"/>
      <c r="B53" s="3"/>
      <c r="C53" s="3"/>
      <c r="D53" s="163"/>
      <c r="E53" s="163"/>
      <c r="F53" s="163"/>
      <c r="G53" s="163"/>
      <c r="H53" s="163"/>
      <c r="I53" s="163"/>
      <c r="J53" s="3"/>
      <c r="K53" s="3"/>
      <c r="L53" s="3"/>
      <c r="M53" s="3"/>
      <c r="N53" s="3"/>
      <c r="O53" s="3"/>
      <c r="P53" s="3"/>
      <c r="Q53" s="3"/>
      <c r="R53" s="3"/>
      <c r="S53" s="3"/>
      <c r="T53" s="3"/>
      <c r="U53" s="3"/>
      <c r="V53" s="3"/>
      <c r="W53" s="3"/>
      <c r="X53" s="3"/>
      <c r="Y53" s="3"/>
      <c r="Z53" s="3"/>
    </row>
    <row r="54" spans="1:26" ht="14.25" customHeight="1">
      <c r="A54" s="3"/>
      <c r="B54" s="3"/>
      <c r="C54" s="3"/>
      <c r="D54" s="163"/>
      <c r="E54" s="163"/>
      <c r="F54" s="163"/>
      <c r="G54" s="163"/>
      <c r="H54" s="163"/>
      <c r="I54" s="163"/>
      <c r="J54" s="3"/>
      <c r="K54" s="3"/>
      <c r="L54" s="3"/>
      <c r="M54" s="3"/>
      <c r="N54" s="3"/>
      <c r="O54" s="3"/>
      <c r="P54" s="3"/>
      <c r="Q54" s="3"/>
      <c r="R54" s="3"/>
      <c r="S54" s="3"/>
      <c r="T54" s="3"/>
      <c r="U54" s="3"/>
      <c r="V54" s="3"/>
      <c r="W54" s="3"/>
      <c r="X54" s="3"/>
      <c r="Y54" s="3"/>
      <c r="Z54" s="3"/>
    </row>
    <row r="55" spans="1:26" ht="14.25" customHeight="1">
      <c r="A55" s="3"/>
      <c r="B55" s="3"/>
      <c r="C55" s="3"/>
      <c r="D55" s="163"/>
      <c r="E55" s="163"/>
      <c r="F55" s="163"/>
      <c r="G55" s="163"/>
      <c r="H55" s="163"/>
      <c r="I55" s="163"/>
      <c r="J55" s="3"/>
      <c r="K55" s="3"/>
      <c r="L55" s="3"/>
      <c r="M55" s="3"/>
      <c r="N55" s="3"/>
      <c r="O55" s="3"/>
      <c r="P55" s="3"/>
      <c r="Q55" s="3"/>
      <c r="R55" s="3"/>
      <c r="S55" s="3"/>
      <c r="T55" s="3"/>
      <c r="U55" s="3"/>
      <c r="V55" s="3"/>
      <c r="W55" s="3"/>
      <c r="X55" s="3"/>
      <c r="Y55" s="3"/>
      <c r="Z55" s="3"/>
    </row>
    <row r="56" spans="1:26" ht="14.25" customHeight="1">
      <c r="A56" s="3"/>
      <c r="B56" s="3"/>
      <c r="C56" s="3"/>
      <c r="D56" s="163"/>
      <c r="E56" s="163"/>
      <c r="F56" s="163"/>
      <c r="G56" s="163"/>
      <c r="H56" s="163"/>
      <c r="I56" s="163"/>
      <c r="J56" s="3"/>
      <c r="K56" s="3"/>
      <c r="L56" s="3"/>
      <c r="M56" s="3"/>
      <c r="N56" s="3"/>
      <c r="O56" s="3"/>
      <c r="P56" s="3"/>
      <c r="Q56" s="3"/>
      <c r="R56" s="3"/>
      <c r="S56" s="3"/>
      <c r="T56" s="3"/>
      <c r="U56" s="3"/>
      <c r="V56" s="3"/>
      <c r="W56" s="3"/>
      <c r="X56" s="3"/>
      <c r="Y56" s="3"/>
      <c r="Z56" s="3"/>
    </row>
    <row r="57" spans="1:26" ht="11.25" customHeight="1">
      <c r="A57" s="3"/>
      <c r="B57" s="3"/>
      <c r="C57" s="3"/>
      <c r="D57" s="163"/>
      <c r="E57" s="163"/>
      <c r="F57" s="163"/>
      <c r="G57" s="163"/>
      <c r="H57" s="163"/>
      <c r="I57" s="163"/>
      <c r="J57" s="3"/>
      <c r="K57" s="3"/>
      <c r="L57" s="3"/>
      <c r="M57" s="3"/>
      <c r="N57" s="3"/>
      <c r="O57" s="3"/>
      <c r="P57" s="3"/>
      <c r="Q57" s="3"/>
      <c r="R57" s="3"/>
      <c r="S57" s="3"/>
      <c r="T57" s="3"/>
      <c r="U57" s="3"/>
      <c r="V57" s="3"/>
      <c r="W57" s="3"/>
      <c r="X57" s="3"/>
      <c r="Y57" s="3"/>
      <c r="Z57" s="3"/>
    </row>
    <row r="58" spans="1:26" ht="10.5" customHeight="1">
      <c r="A58" s="10"/>
      <c r="B58" s="10"/>
      <c r="C58" s="10"/>
      <c r="D58" s="151"/>
      <c r="E58" s="151"/>
      <c r="F58" s="151"/>
      <c r="G58" s="151"/>
      <c r="H58" s="151"/>
      <c r="I58" s="151"/>
      <c r="J58" s="10"/>
      <c r="K58" s="10"/>
      <c r="L58" s="10"/>
      <c r="M58" s="10"/>
      <c r="N58" s="10"/>
      <c r="O58" s="10"/>
      <c r="P58" s="10"/>
      <c r="Q58" s="10"/>
      <c r="R58" s="10"/>
      <c r="S58" s="10"/>
    </row>
    <row r="59" spans="1:26" ht="15" customHeight="1">
      <c r="A59" s="10"/>
      <c r="B59" s="10"/>
      <c r="C59" s="10"/>
      <c r="D59" s="151"/>
      <c r="E59" s="151"/>
      <c r="F59" s="151"/>
      <c r="G59" s="151"/>
      <c r="H59" s="151"/>
      <c r="I59" s="151"/>
      <c r="J59" s="10"/>
      <c r="K59" s="10"/>
      <c r="L59" s="10"/>
      <c r="M59" s="10"/>
      <c r="N59" s="10"/>
      <c r="O59" s="10"/>
      <c r="P59" s="10"/>
      <c r="Q59" s="10"/>
      <c r="R59" s="10"/>
      <c r="S59" s="10"/>
    </row>
    <row r="60" spans="1:26" ht="22.5" customHeight="1">
      <c r="A60" s="10"/>
      <c r="B60" s="10"/>
      <c r="C60" s="10"/>
      <c r="D60" s="924" t="s">
        <v>116</v>
      </c>
      <c r="E60" s="825"/>
      <c r="F60" s="825"/>
      <c r="G60" s="825"/>
      <c r="H60" s="825"/>
      <c r="I60" s="825"/>
      <c r="J60" s="825"/>
      <c r="K60" s="825"/>
      <c r="L60" s="825"/>
      <c r="M60" s="825"/>
      <c r="N60" s="825"/>
      <c r="O60" s="825"/>
      <c r="P60" s="10"/>
      <c r="Q60" s="10"/>
      <c r="R60" s="10"/>
      <c r="S60" s="10"/>
    </row>
    <row r="61" spans="1:26" ht="6" customHeight="1">
      <c r="A61" s="10"/>
      <c r="B61" s="10"/>
      <c r="C61" s="10"/>
      <c r="D61" s="151"/>
      <c r="E61" s="151"/>
      <c r="F61" s="151"/>
      <c r="G61" s="151"/>
      <c r="H61" s="151"/>
      <c r="I61" s="151"/>
      <c r="J61" s="10"/>
      <c r="K61" s="10"/>
      <c r="L61" s="10"/>
      <c r="M61" s="10"/>
      <c r="N61" s="10"/>
      <c r="O61" s="10"/>
      <c r="P61" s="10"/>
      <c r="Q61" s="10"/>
      <c r="R61" s="10"/>
      <c r="S61" s="10"/>
    </row>
    <row r="62" spans="1:26" ht="69.75" customHeight="1">
      <c r="A62" s="10"/>
      <c r="B62" s="10"/>
      <c r="C62" s="10"/>
      <c r="D62" s="151"/>
      <c r="E62" s="151"/>
      <c r="F62" s="151"/>
      <c r="G62" s="151"/>
      <c r="H62" s="151"/>
      <c r="I62" s="151"/>
      <c r="J62" s="10"/>
      <c r="K62" s="10"/>
      <c r="L62" s="10"/>
      <c r="M62" s="10"/>
      <c r="N62" s="10"/>
      <c r="O62" s="10"/>
      <c r="P62" s="10"/>
      <c r="Q62" s="10"/>
      <c r="R62" s="10"/>
      <c r="S62" s="10"/>
    </row>
    <row r="63" spans="1:26" ht="65.25" customHeight="1">
      <c r="A63" s="10"/>
      <c r="B63" s="10"/>
      <c r="C63" s="10"/>
      <c r="D63" s="151"/>
      <c r="E63" s="151"/>
      <c r="F63" s="151"/>
      <c r="G63" s="151"/>
      <c r="H63" s="151"/>
      <c r="I63" s="151"/>
      <c r="J63" s="10"/>
      <c r="K63" s="10"/>
      <c r="L63" s="10"/>
      <c r="M63" s="10"/>
      <c r="N63" s="10"/>
      <c r="O63" s="10"/>
      <c r="P63" s="10"/>
      <c r="Q63" s="10"/>
      <c r="R63" s="10"/>
      <c r="S63" s="10"/>
    </row>
    <row r="64" spans="1:26" ht="44.25" customHeight="1">
      <c r="A64" s="10"/>
      <c r="B64" s="10"/>
      <c r="C64" s="10"/>
      <c r="D64" s="151"/>
      <c r="E64" s="151"/>
      <c r="F64" s="151"/>
      <c r="G64" s="151"/>
      <c r="H64" s="151"/>
      <c r="I64" s="151"/>
      <c r="J64" s="10"/>
      <c r="K64" s="10"/>
      <c r="L64" s="10"/>
      <c r="M64" s="10"/>
      <c r="N64" s="10"/>
      <c r="O64" s="10"/>
      <c r="P64" s="10"/>
      <c r="Q64" s="10"/>
      <c r="R64" s="10"/>
      <c r="S64" s="10"/>
    </row>
    <row r="65" spans="1:19" ht="15" customHeight="1">
      <c r="A65" s="10"/>
      <c r="B65" s="10"/>
      <c r="C65" s="10"/>
      <c r="D65" s="151"/>
      <c r="E65" s="151"/>
      <c r="F65" s="151"/>
      <c r="G65" s="151"/>
      <c r="H65" s="151"/>
      <c r="I65" s="151"/>
      <c r="J65" s="10"/>
      <c r="K65" s="10"/>
      <c r="L65" s="10"/>
      <c r="M65" s="10"/>
      <c r="N65" s="10"/>
      <c r="O65" s="10"/>
      <c r="P65" s="10"/>
      <c r="Q65" s="10"/>
      <c r="R65" s="10"/>
      <c r="S65" s="10"/>
    </row>
    <row r="66" spans="1:19" ht="8.25" customHeight="1">
      <c r="A66" s="10"/>
      <c r="B66" s="10"/>
      <c r="C66" s="10"/>
      <c r="D66" s="151"/>
      <c r="E66" s="151"/>
      <c r="F66" s="151"/>
      <c r="G66" s="151"/>
      <c r="H66" s="151"/>
      <c r="I66" s="151"/>
      <c r="J66" s="10"/>
      <c r="K66" s="10"/>
      <c r="L66" s="10"/>
      <c r="M66" s="10"/>
      <c r="N66" s="10"/>
      <c r="O66" s="10"/>
      <c r="P66" s="10"/>
      <c r="Q66" s="10"/>
      <c r="R66" s="10"/>
      <c r="S66" s="10"/>
    </row>
    <row r="67" spans="1:19" ht="18.75" customHeight="1">
      <c r="A67" s="10"/>
      <c r="B67" s="10"/>
      <c r="C67" s="10"/>
      <c r="D67" s="163"/>
      <c r="E67" s="163"/>
      <c r="F67" s="163"/>
      <c r="G67" s="163"/>
      <c r="H67" s="163"/>
      <c r="I67" s="163"/>
      <c r="J67" s="10"/>
      <c r="K67" s="10"/>
      <c r="L67" s="10"/>
      <c r="M67" s="10"/>
      <c r="N67" s="10"/>
      <c r="O67" s="10"/>
      <c r="P67" s="10"/>
      <c r="Q67" s="10"/>
      <c r="R67" s="10"/>
      <c r="S67" s="10"/>
    </row>
    <row r="68" spans="1:19" ht="21" customHeight="1">
      <c r="A68" s="10"/>
      <c r="B68" s="10"/>
      <c r="C68" s="10"/>
      <c r="D68" s="924" t="s">
        <v>117</v>
      </c>
      <c r="E68" s="825"/>
      <c r="F68" s="825"/>
      <c r="G68" s="825"/>
      <c r="H68" s="825"/>
      <c r="I68" s="825"/>
      <c r="J68" s="825"/>
      <c r="K68" s="825"/>
      <c r="L68" s="825"/>
      <c r="M68" s="825"/>
      <c r="N68" s="825"/>
      <c r="O68" s="825"/>
      <c r="P68" s="10"/>
      <c r="Q68" s="10"/>
      <c r="R68" s="10"/>
      <c r="S68" s="10"/>
    </row>
    <row r="69" spans="1:19" ht="6" customHeight="1">
      <c r="A69" s="10"/>
      <c r="B69" s="10"/>
      <c r="C69" s="10"/>
      <c r="D69" s="163"/>
      <c r="E69" s="163"/>
      <c r="F69" s="163"/>
      <c r="G69" s="163"/>
      <c r="H69" s="163"/>
      <c r="I69" s="163"/>
      <c r="J69" s="10"/>
      <c r="K69" s="10"/>
      <c r="L69" s="10"/>
      <c r="M69" s="10"/>
      <c r="N69" s="10"/>
      <c r="O69" s="10"/>
      <c r="P69" s="10"/>
      <c r="Q69" s="10"/>
      <c r="R69" s="10"/>
      <c r="S69" s="10"/>
    </row>
    <row r="70" spans="1:19" ht="15.75" customHeight="1">
      <c r="A70" s="10"/>
      <c r="B70" s="10"/>
      <c r="C70" s="10"/>
      <c r="D70" s="853" t="s">
        <v>87</v>
      </c>
      <c r="E70" s="127" t="s">
        <v>88</v>
      </c>
      <c r="F70" s="127" t="s">
        <v>88</v>
      </c>
      <c r="G70" s="127" t="s">
        <v>88</v>
      </c>
      <c r="H70" s="127" t="s">
        <v>88</v>
      </c>
      <c r="I70" s="127" t="s">
        <v>88</v>
      </c>
      <c r="J70" s="127" t="s">
        <v>88</v>
      </c>
      <c r="K70" s="127" t="s">
        <v>88</v>
      </c>
      <c r="L70" s="127" t="s">
        <v>88</v>
      </c>
      <c r="M70" s="127" t="s">
        <v>88</v>
      </c>
      <c r="N70" s="127" t="s">
        <v>88</v>
      </c>
      <c r="O70" s="128" t="s">
        <v>88</v>
      </c>
      <c r="P70" s="10"/>
      <c r="Q70" s="10"/>
      <c r="R70" s="10"/>
      <c r="S70" s="10"/>
    </row>
    <row r="71" spans="1:19" ht="15" customHeight="1">
      <c r="A71" s="10"/>
      <c r="B71" s="10"/>
      <c r="C71" s="10"/>
      <c r="D71" s="854"/>
      <c r="E71" s="130">
        <v>2002</v>
      </c>
      <c r="F71" s="130">
        <v>2003</v>
      </c>
      <c r="G71" s="130">
        <v>2004</v>
      </c>
      <c r="H71" s="130">
        <v>2005</v>
      </c>
      <c r="I71" s="130">
        <v>2006</v>
      </c>
      <c r="J71" s="130">
        <v>2007</v>
      </c>
      <c r="K71" s="130">
        <v>2008</v>
      </c>
      <c r="L71" s="130">
        <v>2009</v>
      </c>
      <c r="M71" s="130">
        <v>2010</v>
      </c>
      <c r="N71" s="130">
        <v>2011</v>
      </c>
      <c r="O71" s="131">
        <v>2012</v>
      </c>
      <c r="P71" s="10"/>
      <c r="Q71" s="10"/>
      <c r="R71" s="10"/>
      <c r="S71" s="10"/>
    </row>
    <row r="72" spans="1:19" ht="15" customHeight="1">
      <c r="A72" s="10"/>
      <c r="B72" s="10"/>
      <c r="C72" s="10"/>
      <c r="D72" s="153" t="s">
        <v>104</v>
      </c>
      <c r="E72" s="27">
        <v>2010</v>
      </c>
      <c r="F72" s="27">
        <v>1851</v>
      </c>
      <c r="G72" s="27">
        <v>2536</v>
      </c>
      <c r="H72" s="27">
        <v>2868</v>
      </c>
      <c r="I72" s="27">
        <v>2711</v>
      </c>
      <c r="J72" s="27">
        <v>5149</v>
      </c>
      <c r="K72" s="27">
        <v>4947</v>
      </c>
      <c r="L72" s="27">
        <v>6035</v>
      </c>
      <c r="M72" s="27">
        <v>7078</v>
      </c>
      <c r="N72" s="27">
        <v>7447</v>
      </c>
      <c r="O72" s="154">
        <v>7405</v>
      </c>
      <c r="P72" s="10"/>
      <c r="Q72" s="10"/>
      <c r="R72" s="10"/>
      <c r="S72" s="10"/>
    </row>
    <row r="73" spans="1:19" ht="15" customHeight="1">
      <c r="A73" s="10"/>
      <c r="B73" s="10"/>
      <c r="C73" s="10"/>
      <c r="D73" s="156" t="s">
        <v>107</v>
      </c>
      <c r="E73" s="137">
        <v>101</v>
      </c>
      <c r="F73" s="137">
        <v>84</v>
      </c>
      <c r="G73" s="137">
        <v>116</v>
      </c>
      <c r="H73" s="137">
        <v>129</v>
      </c>
      <c r="I73" s="137">
        <v>117</v>
      </c>
      <c r="J73" s="137">
        <v>208</v>
      </c>
      <c r="K73" s="137">
        <v>167</v>
      </c>
      <c r="L73" s="137">
        <v>228</v>
      </c>
      <c r="M73" s="137">
        <v>270</v>
      </c>
      <c r="N73" s="137">
        <v>320</v>
      </c>
      <c r="O73" s="138">
        <v>283</v>
      </c>
      <c r="P73" s="10"/>
      <c r="Q73" s="10"/>
      <c r="R73" s="10"/>
      <c r="S73" s="10"/>
    </row>
    <row r="74" spans="1:19" ht="15" customHeight="1">
      <c r="A74" s="10"/>
      <c r="B74" s="10"/>
      <c r="C74" s="10"/>
      <c r="D74" s="157" t="s">
        <v>109</v>
      </c>
      <c r="E74" s="44">
        <v>306</v>
      </c>
      <c r="F74" s="44">
        <v>248</v>
      </c>
      <c r="G74" s="44">
        <v>589</v>
      </c>
      <c r="H74" s="44">
        <v>468</v>
      </c>
      <c r="I74" s="44">
        <v>544</v>
      </c>
      <c r="J74" s="44">
        <v>683</v>
      </c>
      <c r="K74" s="44">
        <v>1553</v>
      </c>
      <c r="L74" s="44">
        <v>1915</v>
      </c>
      <c r="M74" s="44">
        <v>2018</v>
      </c>
      <c r="N74" s="44">
        <v>2169</v>
      </c>
      <c r="O74" s="46">
        <v>2133</v>
      </c>
      <c r="P74" s="10"/>
      <c r="Q74" s="10"/>
      <c r="R74" s="10"/>
      <c r="S74" s="10"/>
    </row>
    <row r="75" spans="1:19" ht="15" customHeight="1">
      <c r="A75" s="10"/>
      <c r="B75" s="10"/>
      <c r="C75" s="10"/>
      <c r="D75" s="156" t="s">
        <v>111</v>
      </c>
      <c r="E75" s="137">
        <v>72</v>
      </c>
      <c r="F75" s="137">
        <v>51</v>
      </c>
      <c r="G75" s="137">
        <v>87</v>
      </c>
      <c r="H75" s="137">
        <v>84</v>
      </c>
      <c r="I75" s="137">
        <v>107</v>
      </c>
      <c r="J75" s="137">
        <v>165</v>
      </c>
      <c r="K75" s="137">
        <v>124</v>
      </c>
      <c r="L75" s="137">
        <v>42</v>
      </c>
      <c r="M75" s="137">
        <v>26</v>
      </c>
      <c r="N75" s="137">
        <v>35</v>
      </c>
      <c r="O75" s="138">
        <v>28</v>
      </c>
      <c r="P75" s="10"/>
      <c r="Q75" s="10"/>
      <c r="R75" s="10"/>
      <c r="S75" s="10"/>
    </row>
    <row r="76" spans="1:19" ht="15" customHeight="1">
      <c r="A76" s="10"/>
      <c r="B76" s="10"/>
      <c r="C76" s="10"/>
      <c r="D76" s="158" t="s">
        <v>112</v>
      </c>
      <c r="E76" s="44">
        <v>2221</v>
      </c>
      <c r="F76" s="44">
        <v>2123</v>
      </c>
      <c r="G76" s="44">
        <v>2960</v>
      </c>
      <c r="H76" s="44">
        <v>3359</v>
      </c>
      <c r="I76" s="44">
        <v>3596</v>
      </c>
      <c r="J76" s="44">
        <v>6489</v>
      </c>
      <c r="K76" s="44">
        <v>8495</v>
      </c>
      <c r="L76" s="44">
        <v>10786</v>
      </c>
      <c r="M76" s="44">
        <v>12350</v>
      </c>
      <c r="N76" s="44">
        <v>13244</v>
      </c>
      <c r="O76" s="46">
        <v>13400</v>
      </c>
      <c r="P76" s="10"/>
      <c r="Q76" s="10"/>
      <c r="R76" s="10"/>
      <c r="S76" s="10"/>
    </row>
    <row r="77" spans="1:19" ht="15" customHeight="1">
      <c r="A77" s="10"/>
      <c r="B77" s="10"/>
      <c r="C77" s="10"/>
      <c r="D77" s="156" t="s">
        <v>113</v>
      </c>
      <c r="E77" s="137">
        <v>848</v>
      </c>
      <c r="F77" s="137">
        <v>875</v>
      </c>
      <c r="G77" s="137">
        <v>956</v>
      </c>
      <c r="H77" s="137">
        <v>1027</v>
      </c>
      <c r="I77" s="137">
        <v>917</v>
      </c>
      <c r="J77" s="137">
        <v>1693</v>
      </c>
      <c r="K77" s="137">
        <v>1747</v>
      </c>
      <c r="L77" s="137">
        <v>1819</v>
      </c>
      <c r="M77" s="137">
        <v>1581</v>
      </c>
      <c r="N77" s="137">
        <v>1515</v>
      </c>
      <c r="O77" s="138">
        <v>1349</v>
      </c>
      <c r="P77" s="10"/>
      <c r="Q77" s="10"/>
      <c r="R77" s="10"/>
      <c r="S77" s="10"/>
    </row>
    <row r="78" spans="1:19" ht="15" customHeight="1">
      <c r="A78" s="10"/>
      <c r="B78" s="10"/>
      <c r="C78" s="10"/>
      <c r="D78" s="157" t="s">
        <v>15</v>
      </c>
      <c r="E78" s="44">
        <v>51</v>
      </c>
      <c r="F78" s="44">
        <v>53</v>
      </c>
      <c r="G78" s="44">
        <v>110</v>
      </c>
      <c r="H78" s="44">
        <v>177</v>
      </c>
      <c r="I78" s="44">
        <v>155</v>
      </c>
      <c r="J78" s="44">
        <v>157</v>
      </c>
      <c r="K78" s="44">
        <v>187</v>
      </c>
      <c r="L78" s="44">
        <v>122</v>
      </c>
      <c r="M78" s="44">
        <v>97</v>
      </c>
      <c r="N78" s="44">
        <v>102</v>
      </c>
      <c r="O78" s="46">
        <v>124</v>
      </c>
      <c r="P78" s="10"/>
      <c r="Q78" s="10"/>
      <c r="R78" s="10"/>
      <c r="S78" s="10"/>
    </row>
    <row r="79" spans="1:19" ht="15" customHeight="1">
      <c r="A79" s="10"/>
      <c r="B79" s="10"/>
      <c r="C79" s="10"/>
      <c r="D79" s="159" t="s">
        <v>114</v>
      </c>
      <c r="E79" s="143">
        <v>706</v>
      </c>
      <c r="F79" s="143">
        <v>678</v>
      </c>
      <c r="G79" s="143">
        <v>845</v>
      </c>
      <c r="H79" s="143">
        <v>733</v>
      </c>
      <c r="I79" s="143">
        <v>352</v>
      </c>
      <c r="J79" s="143">
        <v>1314</v>
      </c>
      <c r="K79" s="143">
        <v>660</v>
      </c>
      <c r="L79" s="143">
        <v>255</v>
      </c>
      <c r="M79" s="143">
        <v>286</v>
      </c>
      <c r="N79" s="143">
        <v>391</v>
      </c>
      <c r="O79" s="144">
        <v>269</v>
      </c>
      <c r="P79" s="10"/>
      <c r="Q79" s="10"/>
      <c r="R79" s="10"/>
      <c r="S79" s="10"/>
    </row>
    <row r="80" spans="1:19" ht="21.75" customHeight="1">
      <c r="A80" s="10"/>
      <c r="B80" s="10"/>
      <c r="C80" s="10"/>
      <c r="D80" s="53" t="s">
        <v>28</v>
      </c>
      <c r="E80" s="54">
        <f t="shared" ref="E80:O80" si="2">SUM(E72:E79)</f>
        <v>6315</v>
      </c>
      <c r="F80" s="54">
        <f t="shared" si="2"/>
        <v>5963</v>
      </c>
      <c r="G80" s="54">
        <f t="shared" si="2"/>
        <v>8199</v>
      </c>
      <c r="H80" s="54">
        <f t="shared" si="2"/>
        <v>8845</v>
      </c>
      <c r="I80" s="54">
        <f t="shared" si="2"/>
        <v>8499</v>
      </c>
      <c r="J80" s="148">
        <f t="shared" si="2"/>
        <v>15858</v>
      </c>
      <c r="K80" s="54">
        <f t="shared" si="2"/>
        <v>17880</v>
      </c>
      <c r="L80" s="54">
        <f t="shared" si="2"/>
        <v>21202</v>
      </c>
      <c r="M80" s="54">
        <f t="shared" si="2"/>
        <v>23706</v>
      </c>
      <c r="N80" s="54">
        <f t="shared" si="2"/>
        <v>25223</v>
      </c>
      <c r="O80" s="56">
        <f t="shared" si="2"/>
        <v>24991</v>
      </c>
      <c r="P80" s="10"/>
      <c r="Q80" s="10"/>
      <c r="R80" s="10"/>
      <c r="S80" s="10"/>
    </row>
    <row r="81" spans="1:19" ht="18.75" customHeight="1">
      <c r="A81" s="10"/>
      <c r="B81" s="10"/>
      <c r="C81" s="10"/>
      <c r="D81" s="151" t="s">
        <v>101</v>
      </c>
      <c r="E81" s="151"/>
      <c r="F81" s="151"/>
      <c r="G81" s="151"/>
      <c r="H81" s="151"/>
      <c r="I81" s="151"/>
      <c r="J81" s="151"/>
      <c r="K81" s="151"/>
      <c r="L81" s="10"/>
      <c r="M81" s="10"/>
      <c r="N81" s="10"/>
      <c r="O81" s="10"/>
      <c r="P81" s="10"/>
      <c r="Q81" s="10"/>
      <c r="R81" s="10"/>
      <c r="S81" s="10"/>
    </row>
    <row r="82" spans="1:19" ht="18.75" customHeight="1">
      <c r="A82" s="10"/>
      <c r="B82" s="10"/>
      <c r="C82" s="10"/>
      <c r="D82" s="163"/>
      <c r="E82" s="163"/>
      <c r="F82" s="163"/>
      <c r="G82" s="163"/>
      <c r="H82" s="163"/>
      <c r="I82" s="163"/>
      <c r="J82" s="10"/>
      <c r="K82" s="10"/>
      <c r="L82" s="10"/>
      <c r="M82" s="10"/>
      <c r="N82" s="10"/>
      <c r="O82" s="10"/>
      <c r="P82" s="10"/>
      <c r="Q82" s="10"/>
      <c r="R82" s="10"/>
      <c r="S82" s="10"/>
    </row>
    <row r="83" spans="1:19" ht="15" customHeight="1">
      <c r="A83" s="10"/>
      <c r="B83" s="10"/>
      <c r="C83" s="10"/>
      <c r="D83" s="10" t="s">
        <v>118</v>
      </c>
      <c r="E83" s="10"/>
      <c r="F83" s="10"/>
      <c r="G83" s="10"/>
      <c r="H83" s="10"/>
      <c r="I83" s="10"/>
      <c r="J83" s="10"/>
      <c r="K83" s="10"/>
      <c r="L83" s="10"/>
      <c r="M83" s="10"/>
      <c r="N83" s="10"/>
      <c r="O83" s="10"/>
      <c r="P83" s="10"/>
      <c r="Q83" s="10"/>
      <c r="R83" s="10"/>
      <c r="S83" s="10"/>
    </row>
    <row r="84" spans="1:19" ht="16.5" customHeight="1">
      <c r="A84" s="10"/>
      <c r="B84" s="10"/>
      <c r="C84" s="10"/>
      <c r="D84" s="924" t="s">
        <v>119</v>
      </c>
      <c r="E84" s="825"/>
      <c r="F84" s="825"/>
      <c r="G84" s="825"/>
      <c r="H84" s="825"/>
      <c r="I84" s="825"/>
      <c r="J84" s="825"/>
      <c r="K84" s="825"/>
      <c r="L84" s="825"/>
      <c r="M84" s="825"/>
      <c r="N84" s="825"/>
      <c r="O84" s="825"/>
      <c r="P84" s="172"/>
      <c r="Q84" s="172"/>
      <c r="R84" s="172"/>
      <c r="S84" s="3"/>
    </row>
    <row r="85" spans="1:19" ht="14.25" customHeight="1">
      <c r="A85" s="10"/>
      <c r="B85" s="10"/>
      <c r="C85" s="10"/>
      <c r="D85" s="924" t="s">
        <v>120</v>
      </c>
      <c r="E85" s="825"/>
      <c r="F85" s="825"/>
      <c r="G85" s="825"/>
      <c r="H85" s="825"/>
      <c r="I85" s="825"/>
      <c r="J85" s="825"/>
      <c r="K85" s="825"/>
      <c r="L85" s="825"/>
      <c r="M85" s="825"/>
      <c r="N85" s="825"/>
      <c r="O85" s="825"/>
      <c r="P85" s="172"/>
      <c r="Q85" s="172"/>
      <c r="R85" s="172"/>
      <c r="S85" s="3"/>
    </row>
    <row r="86" spans="1:19" ht="4.5" customHeight="1">
      <c r="A86" s="10"/>
      <c r="B86" s="10"/>
      <c r="C86" s="10"/>
      <c r="D86" s="10"/>
      <c r="E86" s="10"/>
      <c r="F86" s="10"/>
      <c r="G86" s="10"/>
      <c r="H86" s="10"/>
      <c r="I86" s="10"/>
      <c r="J86" s="10"/>
      <c r="K86" s="10"/>
      <c r="L86" s="10"/>
      <c r="M86" s="10"/>
      <c r="N86" s="10"/>
      <c r="O86" s="10"/>
      <c r="P86" s="10"/>
      <c r="Q86" s="10"/>
      <c r="R86" s="10"/>
      <c r="S86" s="10"/>
    </row>
    <row r="87" spans="1:19" ht="39.75" customHeight="1">
      <c r="A87" s="10"/>
      <c r="B87" s="10"/>
      <c r="C87" s="10"/>
      <c r="D87" s="173" t="s">
        <v>121</v>
      </c>
      <c r="E87" s="84" t="s">
        <v>122</v>
      </c>
      <c r="F87" s="84" t="s">
        <v>33</v>
      </c>
      <c r="G87" s="84" t="s">
        <v>34</v>
      </c>
      <c r="H87" s="84" t="s">
        <v>35</v>
      </c>
      <c r="I87" s="85" t="s">
        <v>36</v>
      </c>
      <c r="J87" s="84" t="s">
        <v>37</v>
      </c>
      <c r="K87" s="84" t="s">
        <v>38</v>
      </c>
      <c r="L87" s="84" t="s">
        <v>39</v>
      </c>
      <c r="M87" s="84" t="s">
        <v>40</v>
      </c>
      <c r="N87" s="86" t="s">
        <v>41</v>
      </c>
      <c r="O87" s="174"/>
      <c r="P87" s="174"/>
      <c r="Q87" s="174"/>
      <c r="R87" s="174"/>
      <c r="S87" s="10"/>
    </row>
    <row r="88" spans="1:19" ht="15" customHeight="1">
      <c r="A88" s="10"/>
      <c r="B88" s="10"/>
      <c r="C88" s="10"/>
      <c r="D88" s="153" t="s">
        <v>104</v>
      </c>
      <c r="E88" s="175">
        <f t="shared" ref="E88:N88" si="3">(F14-E14)/E14</f>
        <v>-7.9104477611940296E-2</v>
      </c>
      <c r="F88" s="175">
        <f t="shared" si="3"/>
        <v>0.37007023230686115</v>
      </c>
      <c r="G88" s="175">
        <f t="shared" si="3"/>
        <v>0.1309148264984227</v>
      </c>
      <c r="H88" s="175">
        <f t="shared" si="3"/>
        <v>-5.4741980474198045E-2</v>
      </c>
      <c r="I88" s="175">
        <f t="shared" si="3"/>
        <v>0.89929915160457397</v>
      </c>
      <c r="J88" s="175">
        <f t="shared" si="3"/>
        <v>-3.9230918624975721E-2</v>
      </c>
      <c r="K88" s="175">
        <f t="shared" si="3"/>
        <v>0.21993127147766323</v>
      </c>
      <c r="L88" s="175">
        <f t="shared" si="3"/>
        <v>0.1728251864125932</v>
      </c>
      <c r="M88" s="175">
        <f t="shared" si="3"/>
        <v>5.2133371008759539E-2</v>
      </c>
      <c r="N88" s="176">
        <f t="shared" si="3"/>
        <v>-5.6398549751577815E-3</v>
      </c>
      <c r="O88" s="155"/>
      <c r="P88" s="155"/>
      <c r="Q88" s="155"/>
      <c r="R88" s="155"/>
      <c r="S88" s="10"/>
    </row>
    <row r="89" spans="1:19" ht="15" customHeight="1">
      <c r="A89" s="10"/>
      <c r="B89" s="10"/>
      <c r="C89" s="10"/>
      <c r="D89" s="156" t="s">
        <v>107</v>
      </c>
      <c r="E89" s="177">
        <f t="shared" ref="E89:N89" si="4">(F15-E15)/E15</f>
        <v>-0.16831683168316833</v>
      </c>
      <c r="F89" s="177">
        <f t="shared" si="4"/>
        <v>0.38095238095238093</v>
      </c>
      <c r="G89" s="177">
        <f t="shared" si="4"/>
        <v>0.11206896551724138</v>
      </c>
      <c r="H89" s="178">
        <f t="shared" si="4"/>
        <v>-9.3023255813953487E-2</v>
      </c>
      <c r="I89" s="177">
        <f t="shared" si="4"/>
        <v>0.77777777777777779</v>
      </c>
      <c r="J89" s="177">
        <f t="shared" si="4"/>
        <v>-0.19711538461538461</v>
      </c>
      <c r="K89" s="177">
        <f t="shared" si="4"/>
        <v>0.3652694610778443</v>
      </c>
      <c r="L89" s="177">
        <f t="shared" si="4"/>
        <v>0.18421052631578946</v>
      </c>
      <c r="M89" s="177">
        <f t="shared" si="4"/>
        <v>0.18518518518518517</v>
      </c>
      <c r="N89" s="179">
        <f t="shared" si="4"/>
        <v>-0.11562500000000001</v>
      </c>
      <c r="O89" s="155"/>
      <c r="P89" s="155"/>
      <c r="Q89" s="155"/>
      <c r="R89" s="155"/>
      <c r="S89" s="10"/>
    </row>
    <row r="90" spans="1:19" ht="15" customHeight="1">
      <c r="A90" s="10"/>
      <c r="B90" s="10"/>
      <c r="C90" s="10"/>
      <c r="D90" s="157" t="s">
        <v>109</v>
      </c>
      <c r="E90" s="180">
        <f t="shared" ref="E90:N90" si="5">(F16-E16)/E16</f>
        <v>-0.18954248366013071</v>
      </c>
      <c r="F90" s="181">
        <f t="shared" si="5"/>
        <v>1.375</v>
      </c>
      <c r="G90" s="180">
        <f t="shared" si="5"/>
        <v>-0.20543293718166383</v>
      </c>
      <c r="H90" s="180">
        <f t="shared" si="5"/>
        <v>0.1623931623931624</v>
      </c>
      <c r="I90" s="180">
        <f t="shared" si="5"/>
        <v>0.25551470588235292</v>
      </c>
      <c r="J90" s="180">
        <f t="shared" si="5"/>
        <v>1.273792093704246</v>
      </c>
      <c r="K90" s="180">
        <f t="shared" si="5"/>
        <v>0.23309723116548617</v>
      </c>
      <c r="L90" s="180">
        <f t="shared" si="5"/>
        <v>5.3785900783289819E-2</v>
      </c>
      <c r="M90" s="180">
        <f t="shared" si="5"/>
        <v>7.4826560951437068E-2</v>
      </c>
      <c r="N90" s="182">
        <f t="shared" si="5"/>
        <v>-1.6597510373443983E-2</v>
      </c>
      <c r="O90" s="155"/>
      <c r="P90" s="155"/>
      <c r="Q90" s="155"/>
      <c r="R90" s="155"/>
      <c r="S90" s="10"/>
    </row>
    <row r="91" spans="1:19" ht="15" customHeight="1">
      <c r="A91" s="10"/>
      <c r="B91" s="10"/>
      <c r="C91" s="10"/>
      <c r="D91" s="156" t="s">
        <v>111</v>
      </c>
      <c r="E91" s="177">
        <f t="shared" ref="E91:N91" si="6">(F17-E17)/E17</f>
        <v>-0.29166666666666669</v>
      </c>
      <c r="F91" s="177">
        <f t="shared" si="6"/>
        <v>0.70588235294117652</v>
      </c>
      <c r="G91" s="177">
        <f t="shared" si="6"/>
        <v>-3.4482758620689655E-2</v>
      </c>
      <c r="H91" s="178">
        <f t="shared" si="6"/>
        <v>0.27380952380952384</v>
      </c>
      <c r="I91" s="177">
        <f t="shared" si="6"/>
        <v>0.54205607476635509</v>
      </c>
      <c r="J91" s="177">
        <f t="shared" si="6"/>
        <v>-0.24848484848484848</v>
      </c>
      <c r="K91" s="177">
        <f t="shared" si="6"/>
        <v>-0.66129032258064513</v>
      </c>
      <c r="L91" s="177">
        <f t="shared" si="6"/>
        <v>-0.38095238095238093</v>
      </c>
      <c r="M91" s="177">
        <f t="shared" si="6"/>
        <v>0.34615384615384615</v>
      </c>
      <c r="N91" s="179">
        <f t="shared" si="6"/>
        <v>-0.2</v>
      </c>
      <c r="O91" s="155"/>
      <c r="P91" s="155"/>
      <c r="Q91" s="155"/>
      <c r="R91" s="155"/>
      <c r="S91" s="10"/>
    </row>
    <row r="92" spans="1:19" ht="15" customHeight="1">
      <c r="A92" s="10"/>
      <c r="B92" s="10"/>
      <c r="C92" s="10"/>
      <c r="D92" s="157" t="s">
        <v>112</v>
      </c>
      <c r="E92" s="180">
        <f t="shared" ref="E92:N92" si="7">(F18-E18)/E18</f>
        <v>-4.4124268347591172E-2</v>
      </c>
      <c r="F92" s="180">
        <f t="shared" si="7"/>
        <v>0.39425341497880356</v>
      </c>
      <c r="G92" s="180">
        <f t="shared" si="7"/>
        <v>0.13479729729729731</v>
      </c>
      <c r="H92" s="180">
        <f t="shared" si="7"/>
        <v>7.0556713307532007E-2</v>
      </c>
      <c r="I92" s="180">
        <f t="shared" si="7"/>
        <v>0.80450500556173521</v>
      </c>
      <c r="J92" s="180">
        <f t="shared" si="7"/>
        <v>0.30913854214825087</v>
      </c>
      <c r="K92" s="180">
        <f t="shared" si="7"/>
        <v>0.26968805179517363</v>
      </c>
      <c r="L92" s="180">
        <f t="shared" si="7"/>
        <v>0.1450027813832746</v>
      </c>
      <c r="M92" s="180">
        <f t="shared" si="7"/>
        <v>7.238866396761133E-2</v>
      </c>
      <c r="N92" s="182">
        <f t="shared" si="7"/>
        <v>1.1778918755662941E-2</v>
      </c>
      <c r="O92" s="155"/>
      <c r="P92" s="155"/>
      <c r="Q92" s="155"/>
      <c r="R92" s="155"/>
      <c r="S92" s="10"/>
    </row>
    <row r="93" spans="1:19" ht="15" customHeight="1">
      <c r="A93" s="10"/>
      <c r="B93" s="10"/>
      <c r="C93" s="10"/>
      <c r="D93" s="156" t="s">
        <v>113</v>
      </c>
      <c r="E93" s="177">
        <f t="shared" ref="E93:N93" si="8">(F19-E19)/E19</f>
        <v>3.1839622641509434E-2</v>
      </c>
      <c r="F93" s="177">
        <f t="shared" si="8"/>
        <v>9.2571428571428568E-2</v>
      </c>
      <c r="G93" s="177">
        <f t="shared" si="8"/>
        <v>7.4267782426778242E-2</v>
      </c>
      <c r="H93" s="178">
        <f t="shared" si="8"/>
        <v>-0.10710808179162609</v>
      </c>
      <c r="I93" s="177">
        <f t="shared" si="8"/>
        <v>0.84623773173391492</v>
      </c>
      <c r="J93" s="177">
        <f t="shared" si="8"/>
        <v>3.1896042528056702E-2</v>
      </c>
      <c r="K93" s="177">
        <f t="shared" si="8"/>
        <v>4.1213508872352603E-2</v>
      </c>
      <c r="L93" s="177">
        <f t="shared" si="8"/>
        <v>-0.13084112149532709</v>
      </c>
      <c r="M93" s="177">
        <f t="shared" si="8"/>
        <v>-4.1745730550284632E-2</v>
      </c>
      <c r="N93" s="179">
        <f t="shared" si="8"/>
        <v>-0.10957095709570958</v>
      </c>
      <c r="O93" s="155"/>
      <c r="P93" s="155"/>
      <c r="Q93" s="155"/>
      <c r="R93" s="155"/>
      <c r="S93" s="10"/>
    </row>
    <row r="94" spans="1:19" ht="15" customHeight="1">
      <c r="A94" s="10"/>
      <c r="B94" s="10"/>
      <c r="C94" s="10"/>
      <c r="D94" s="157" t="s">
        <v>125</v>
      </c>
      <c r="E94" s="180">
        <f t="shared" ref="E94:N94" si="9">(F20-E20)/E20</f>
        <v>3.9215686274509803E-2</v>
      </c>
      <c r="F94" s="181">
        <f t="shared" si="9"/>
        <v>1.0754716981132075</v>
      </c>
      <c r="G94" s="180">
        <f t="shared" si="9"/>
        <v>0.60909090909090913</v>
      </c>
      <c r="H94" s="180">
        <f t="shared" si="9"/>
        <v>-0.12429378531073447</v>
      </c>
      <c r="I94" s="180">
        <f t="shared" si="9"/>
        <v>1.2903225806451613E-2</v>
      </c>
      <c r="J94" s="180">
        <f t="shared" si="9"/>
        <v>0.19108280254777071</v>
      </c>
      <c r="K94" s="180">
        <f t="shared" si="9"/>
        <v>-0.34759358288770054</v>
      </c>
      <c r="L94" s="180">
        <f t="shared" si="9"/>
        <v>-0.20491803278688525</v>
      </c>
      <c r="M94" s="180">
        <f t="shared" si="9"/>
        <v>5.1546391752577317E-2</v>
      </c>
      <c r="N94" s="182">
        <f t="shared" si="9"/>
        <v>0.21568627450980393</v>
      </c>
      <c r="O94" s="155"/>
      <c r="P94" s="155"/>
      <c r="Q94" s="155"/>
      <c r="R94" s="155"/>
      <c r="S94" s="10"/>
    </row>
    <row r="95" spans="1:19" ht="15" customHeight="1">
      <c r="A95" s="10"/>
      <c r="B95" s="10"/>
      <c r="C95" s="10"/>
      <c r="D95" s="156" t="s">
        <v>114</v>
      </c>
      <c r="E95" s="177">
        <f t="shared" ref="E95:N95" si="10">(F21-E21)/E21</f>
        <v>-3.9660056657223795E-2</v>
      </c>
      <c r="F95" s="177">
        <f t="shared" si="10"/>
        <v>0.24631268436578171</v>
      </c>
      <c r="G95" s="177">
        <f t="shared" si="10"/>
        <v>-0.13254437869822486</v>
      </c>
      <c r="H95" s="178">
        <f t="shared" si="10"/>
        <v>-0.51978171896316505</v>
      </c>
      <c r="I95" s="185">
        <f t="shared" si="10"/>
        <v>2.7329545454545454</v>
      </c>
      <c r="J95" s="177">
        <f t="shared" si="10"/>
        <v>-0.49771689497716892</v>
      </c>
      <c r="K95" s="177">
        <f t="shared" si="10"/>
        <v>-0.61363636363636365</v>
      </c>
      <c r="L95" s="177">
        <f t="shared" si="10"/>
        <v>0.12156862745098039</v>
      </c>
      <c r="M95" s="177">
        <f t="shared" si="10"/>
        <v>0.36713286713286714</v>
      </c>
      <c r="N95" s="179">
        <f t="shared" si="10"/>
        <v>-0.31202046035805625</v>
      </c>
      <c r="O95" s="155"/>
      <c r="P95" s="155"/>
      <c r="Q95" s="155"/>
      <c r="R95" s="155"/>
      <c r="S95" s="10"/>
    </row>
    <row r="96" spans="1:19" ht="21" customHeight="1">
      <c r="A96" s="10"/>
      <c r="B96" s="10"/>
      <c r="C96" s="10"/>
      <c r="D96" s="186" t="s">
        <v>126</v>
      </c>
      <c r="E96" s="80">
        <f t="shared" ref="E96:N96" si="11">(F22-E22)/E22</f>
        <v>-5.57403008709422E-2</v>
      </c>
      <c r="F96" s="188">
        <f t="shared" si="11"/>
        <v>0.37497903739728322</v>
      </c>
      <c r="G96" s="80">
        <f t="shared" si="11"/>
        <v>7.8790096353213809E-2</v>
      </c>
      <c r="H96" s="80">
        <f t="shared" si="11"/>
        <v>-3.9118145845110232E-2</v>
      </c>
      <c r="I96" s="80">
        <f t="shared" si="11"/>
        <v>0.86586657253794563</v>
      </c>
      <c r="J96" s="80">
        <f t="shared" si="11"/>
        <v>0.12750662126371548</v>
      </c>
      <c r="K96" s="80">
        <f t="shared" si="11"/>
        <v>0.18579418344519016</v>
      </c>
      <c r="L96" s="80">
        <f t="shared" si="11"/>
        <v>0.11810206584284501</v>
      </c>
      <c r="M96" s="80">
        <f t="shared" si="11"/>
        <v>6.3992238251919339E-2</v>
      </c>
      <c r="N96" s="189">
        <f t="shared" si="11"/>
        <v>-9.197954248106887E-3</v>
      </c>
      <c r="O96" s="194"/>
      <c r="P96" s="194"/>
      <c r="Q96" s="194"/>
      <c r="R96" s="194"/>
      <c r="S96" s="10"/>
    </row>
    <row r="97" spans="1:19" ht="15.75" customHeight="1">
      <c r="A97" s="10"/>
      <c r="B97" s="10"/>
      <c r="C97" s="10"/>
      <c r="D97" s="151" t="s">
        <v>101</v>
      </c>
      <c r="E97" s="151"/>
      <c r="F97" s="151"/>
      <c r="G97" s="151"/>
      <c r="H97" s="151"/>
      <c r="I97" s="151"/>
      <c r="J97" s="10"/>
      <c r="K97" s="10"/>
      <c r="L97" s="10"/>
      <c r="M97" s="10"/>
      <c r="N97" s="10"/>
      <c r="O97" s="10"/>
      <c r="P97" s="10"/>
      <c r="Q97" s="10"/>
      <c r="R97" s="10"/>
      <c r="S97" s="10"/>
    </row>
    <row r="98" spans="1:19">
      <c r="A98" s="10"/>
      <c r="B98" s="10"/>
      <c r="C98" s="10"/>
      <c r="D98" s="10"/>
      <c r="E98" s="10"/>
      <c r="F98" s="10"/>
      <c r="G98" s="10"/>
      <c r="H98" s="10"/>
      <c r="I98" s="10"/>
      <c r="J98" s="10"/>
      <c r="K98" s="10"/>
      <c r="L98" s="10"/>
      <c r="M98" s="10"/>
      <c r="N98" s="10"/>
      <c r="O98" s="10"/>
      <c r="P98" s="10"/>
      <c r="Q98" s="10"/>
      <c r="R98" s="10"/>
      <c r="S98" s="10"/>
    </row>
    <row r="99" spans="1:19">
      <c r="A99" s="10"/>
      <c r="B99" s="10"/>
      <c r="C99" s="10"/>
      <c r="D99" s="10"/>
      <c r="E99" s="10"/>
      <c r="F99" s="10"/>
      <c r="G99" s="10"/>
      <c r="H99" s="10"/>
      <c r="I99" s="10"/>
      <c r="J99" s="10"/>
      <c r="K99" s="10"/>
      <c r="L99" s="10"/>
      <c r="M99" s="10"/>
      <c r="N99" s="10"/>
      <c r="O99" s="10"/>
      <c r="P99" s="10"/>
      <c r="Q99" s="10"/>
      <c r="R99" s="10"/>
      <c r="S99" s="10"/>
    </row>
    <row r="100" spans="1:19" ht="15" customHeight="1">
      <c r="A100" s="10"/>
      <c r="B100" s="10"/>
      <c r="C100" s="10"/>
      <c r="D100" s="924" t="s">
        <v>128</v>
      </c>
      <c r="E100" s="825"/>
      <c r="F100" s="825"/>
      <c r="G100" s="825"/>
      <c r="H100" s="825"/>
      <c r="I100" s="825"/>
      <c r="J100" s="825"/>
      <c r="K100" s="825"/>
      <c r="L100" s="825"/>
      <c r="M100" s="825"/>
      <c r="N100" s="825"/>
      <c r="O100" s="825"/>
      <c r="P100" s="172"/>
      <c r="Q100" s="172"/>
      <c r="R100" s="172"/>
      <c r="S100" s="10"/>
    </row>
    <row r="101" spans="1:19" ht="14.25" customHeight="1">
      <c r="A101" s="10"/>
      <c r="B101" s="10"/>
      <c r="C101" s="10"/>
      <c r="D101" s="924" t="s">
        <v>129</v>
      </c>
      <c r="E101" s="825"/>
      <c r="F101" s="825"/>
      <c r="G101" s="825"/>
      <c r="H101" s="825"/>
      <c r="I101" s="825"/>
      <c r="J101" s="825"/>
      <c r="K101" s="825"/>
      <c r="L101" s="825"/>
      <c r="M101" s="825"/>
      <c r="N101" s="825"/>
      <c r="O101" s="825"/>
      <c r="P101" s="172"/>
      <c r="Q101" s="172"/>
      <c r="R101" s="172"/>
      <c r="S101" s="10"/>
    </row>
    <row r="102" spans="1:19" ht="3.75" customHeight="1">
      <c r="A102" s="10"/>
      <c r="B102" s="10"/>
      <c r="C102" s="10"/>
      <c r="D102" s="10"/>
      <c r="E102" s="10"/>
      <c r="F102" s="10"/>
      <c r="G102" s="10"/>
      <c r="H102" s="10"/>
      <c r="I102" s="10"/>
      <c r="J102" s="10"/>
      <c r="K102" s="10"/>
      <c r="L102" s="10"/>
      <c r="M102" s="10"/>
      <c r="N102" s="10"/>
      <c r="O102" s="10"/>
      <c r="P102" s="10"/>
      <c r="Q102" s="10"/>
      <c r="R102" s="10"/>
      <c r="S102" s="10"/>
    </row>
    <row r="103" spans="1:19" ht="18.75" customHeight="1">
      <c r="A103" s="10"/>
      <c r="B103" s="10"/>
      <c r="C103" s="10"/>
      <c r="D103" s="853" t="s">
        <v>87</v>
      </c>
      <c r="E103" s="127" t="s">
        <v>88</v>
      </c>
      <c r="F103" s="127" t="s">
        <v>88</v>
      </c>
      <c r="G103" s="127" t="s">
        <v>88</v>
      </c>
      <c r="H103" s="127" t="s">
        <v>88</v>
      </c>
      <c r="I103" s="127" t="s">
        <v>88</v>
      </c>
      <c r="J103" s="127" t="s">
        <v>88</v>
      </c>
      <c r="K103" s="127" t="s">
        <v>88</v>
      </c>
      <c r="L103" s="127" t="s">
        <v>88</v>
      </c>
      <c r="M103" s="127" t="s">
        <v>88</v>
      </c>
      <c r="N103" s="127" t="s">
        <v>88</v>
      </c>
      <c r="O103" s="128" t="s">
        <v>88</v>
      </c>
      <c r="P103" s="129"/>
      <c r="Q103" s="129"/>
      <c r="R103" s="129"/>
      <c r="S103" s="129"/>
    </row>
    <row r="104" spans="1:19" ht="16.5" customHeight="1">
      <c r="A104" s="10"/>
      <c r="B104" s="10"/>
      <c r="C104" s="10"/>
      <c r="D104" s="854"/>
      <c r="E104" s="130">
        <v>2002</v>
      </c>
      <c r="F104" s="130">
        <v>2003</v>
      </c>
      <c r="G104" s="130">
        <v>2004</v>
      </c>
      <c r="H104" s="130">
        <v>2005</v>
      </c>
      <c r="I104" s="130">
        <v>2006</v>
      </c>
      <c r="J104" s="130">
        <v>2007</v>
      </c>
      <c r="K104" s="130">
        <v>2008</v>
      </c>
      <c r="L104" s="130">
        <v>2009</v>
      </c>
      <c r="M104" s="130">
        <v>2010</v>
      </c>
      <c r="N104" s="130">
        <v>2011</v>
      </c>
      <c r="O104" s="131">
        <v>2012</v>
      </c>
      <c r="P104" s="129"/>
      <c r="Q104" s="129"/>
      <c r="R104" s="129"/>
      <c r="S104" s="129"/>
    </row>
    <row r="105" spans="1:19" ht="15" customHeight="1">
      <c r="A105" s="10"/>
      <c r="B105" s="10"/>
      <c r="C105" s="10"/>
      <c r="D105" s="199" t="s">
        <v>104</v>
      </c>
      <c r="E105" s="175">
        <f t="shared" ref="E105:E112" si="12">E14/$E$22</f>
        <v>0.31828978622327792</v>
      </c>
      <c r="F105" s="175">
        <f t="shared" ref="F105:F112" si="13">F14/$F$22</f>
        <v>0.31041422102968302</v>
      </c>
      <c r="G105" s="175">
        <f t="shared" ref="G105:G112" si="14">G14/$G$22</f>
        <v>0.30930601292840593</v>
      </c>
      <c r="H105" s="175">
        <f t="shared" ref="H105:H112" si="15">H14/$H$22</f>
        <v>0.3242509892594686</v>
      </c>
      <c r="I105" s="175">
        <f t="shared" ref="I105:I112" si="16">I14/$I$22</f>
        <v>0.31897870337686784</v>
      </c>
      <c r="J105" s="202">
        <f t="shared" ref="J105:J112" si="17">J14/$J$22</f>
        <v>0.32469416067599949</v>
      </c>
      <c r="K105" s="175">
        <f t="shared" ref="K105:K112" si="18">K14/$K$22</f>
        <v>0.27667785234899328</v>
      </c>
      <c r="L105" s="175">
        <f t="shared" ref="L105:L112" si="19">L14/$L$22</f>
        <v>0.28464295821148949</v>
      </c>
      <c r="M105" s="202">
        <f t="shared" ref="M105:M112" si="20">M14/$M$22</f>
        <v>0.2985742006243145</v>
      </c>
      <c r="N105" s="175">
        <f t="shared" ref="N105:N112" si="21">N14/$N$22</f>
        <v>0.29524640209332753</v>
      </c>
      <c r="O105" s="176">
        <f t="shared" ref="O105:O112" si="22">O14/$O$22</f>
        <v>0.29630667040134451</v>
      </c>
      <c r="P105" s="155"/>
      <c r="Q105" s="155"/>
      <c r="R105" s="155"/>
      <c r="S105" s="155"/>
    </row>
    <row r="106" spans="1:19" ht="15" customHeight="1">
      <c r="A106" s="10"/>
      <c r="B106" s="10"/>
      <c r="C106" s="10"/>
      <c r="D106" s="156" t="s">
        <v>107</v>
      </c>
      <c r="E106" s="177">
        <f t="shared" si="12"/>
        <v>1.5993665874901031E-2</v>
      </c>
      <c r="F106" s="177">
        <f t="shared" si="13"/>
        <v>1.4086869025658226E-2</v>
      </c>
      <c r="G106" s="177">
        <f t="shared" si="14"/>
        <v>1.4148066837419197E-2</v>
      </c>
      <c r="H106" s="197">
        <f t="shared" si="15"/>
        <v>1.4584511023176936E-2</v>
      </c>
      <c r="I106" s="177">
        <f t="shared" si="16"/>
        <v>1.3766325450052947E-2</v>
      </c>
      <c r="J106" s="177">
        <f t="shared" si="17"/>
        <v>1.311640812208349E-2</v>
      </c>
      <c r="K106" s="177">
        <f t="shared" si="18"/>
        <v>9.3400447427293073E-3</v>
      </c>
      <c r="L106" s="177">
        <f t="shared" si="19"/>
        <v>1.0753702480898028E-2</v>
      </c>
      <c r="M106" s="177">
        <f t="shared" si="20"/>
        <v>1.1389521640091117E-2</v>
      </c>
      <c r="N106" s="177">
        <f t="shared" si="21"/>
        <v>1.2686833445664672E-2</v>
      </c>
      <c r="O106" s="179">
        <f t="shared" si="22"/>
        <v>1.1324076667600337E-2</v>
      </c>
      <c r="P106" s="155"/>
      <c r="Q106" s="155"/>
      <c r="R106" s="155"/>
      <c r="S106" s="155"/>
    </row>
    <row r="107" spans="1:19" ht="15" customHeight="1">
      <c r="A107" s="10"/>
      <c r="B107" s="10"/>
      <c r="C107" s="10"/>
      <c r="D107" s="205" t="s">
        <v>109</v>
      </c>
      <c r="E107" s="180">
        <f t="shared" si="12"/>
        <v>4.8456057007125894E-2</v>
      </c>
      <c r="F107" s="180">
        <f t="shared" si="13"/>
        <v>4.1589803790038571E-2</v>
      </c>
      <c r="G107" s="180">
        <f t="shared" si="14"/>
        <v>7.1838029027930239E-2</v>
      </c>
      <c r="H107" s="180">
        <f t="shared" si="15"/>
        <v>5.2911249293386094E-2</v>
      </c>
      <c r="I107" s="180">
        <f t="shared" si="16"/>
        <v>6.400753029768208E-2</v>
      </c>
      <c r="J107" s="207">
        <f t="shared" si="17"/>
        <v>4.3069743977802999E-2</v>
      </c>
      <c r="K107" s="180">
        <f t="shared" si="18"/>
        <v>8.6856823266219241E-2</v>
      </c>
      <c r="L107" s="180">
        <f t="shared" si="19"/>
        <v>9.0321667767191777E-2</v>
      </c>
      <c r="M107" s="207">
        <f t="shared" si="20"/>
        <v>8.5126128406310633E-2</v>
      </c>
      <c r="N107" s="180">
        <f t="shared" si="21"/>
        <v>8.5992942948895854E-2</v>
      </c>
      <c r="O107" s="182">
        <f t="shared" si="22"/>
        <v>8.5350726261454124E-2</v>
      </c>
      <c r="P107" s="155"/>
      <c r="Q107" s="155"/>
      <c r="R107" s="155"/>
      <c r="S107" s="155"/>
    </row>
    <row r="108" spans="1:19" ht="15" customHeight="1">
      <c r="A108" s="10"/>
      <c r="B108" s="10"/>
      <c r="C108" s="10"/>
      <c r="D108" s="156" t="s">
        <v>111</v>
      </c>
      <c r="E108" s="177">
        <f t="shared" si="12"/>
        <v>1.1401425178147269E-2</v>
      </c>
      <c r="F108" s="177">
        <f t="shared" si="13"/>
        <v>8.5527419084353521E-3</v>
      </c>
      <c r="G108" s="177">
        <f t="shared" si="14"/>
        <v>1.0611050128064398E-2</v>
      </c>
      <c r="H108" s="197">
        <f t="shared" si="15"/>
        <v>9.4968908988128879E-3</v>
      </c>
      <c r="I108" s="177">
        <f t="shared" si="16"/>
        <v>1.2589716437227909E-2</v>
      </c>
      <c r="J108" s="177">
        <f t="shared" si="17"/>
        <v>1.0404842981460462E-2</v>
      </c>
      <c r="K108" s="177">
        <f t="shared" si="18"/>
        <v>6.9351230425055924E-3</v>
      </c>
      <c r="L108" s="177">
        <f t="shared" si="19"/>
        <v>1.9809451938496369E-3</v>
      </c>
      <c r="M108" s="177">
        <f t="shared" si="20"/>
        <v>1.0967687505272926E-3</v>
      </c>
      <c r="N108" s="177">
        <f t="shared" si="21"/>
        <v>1.3876224081195733E-3</v>
      </c>
      <c r="O108" s="179">
        <f t="shared" si="22"/>
        <v>1.1204033452042734E-3</v>
      </c>
      <c r="P108" s="155"/>
      <c r="Q108" s="155"/>
      <c r="R108" s="155"/>
      <c r="S108" s="155"/>
    </row>
    <row r="109" spans="1:19" ht="15" customHeight="1">
      <c r="A109" s="10"/>
      <c r="B109" s="10"/>
      <c r="C109" s="10"/>
      <c r="D109" s="157" t="s">
        <v>112</v>
      </c>
      <c r="E109" s="180">
        <f t="shared" si="12"/>
        <v>0.35170229612034837</v>
      </c>
      <c r="F109" s="180">
        <f t="shared" si="13"/>
        <v>0.35602884454133826</v>
      </c>
      <c r="G109" s="180">
        <f t="shared" si="14"/>
        <v>0.36101963654104158</v>
      </c>
      <c r="H109" s="180">
        <f t="shared" si="15"/>
        <v>0.37976257772752969</v>
      </c>
      <c r="I109" s="180">
        <f t="shared" si="16"/>
        <v>0.42310860101188374</v>
      </c>
      <c r="J109" s="207">
        <f t="shared" si="17"/>
        <v>0.40919409761634506</v>
      </c>
      <c r="K109" s="180">
        <f t="shared" si="18"/>
        <v>0.47511185682326623</v>
      </c>
      <c r="L109" s="180">
        <f t="shared" si="19"/>
        <v>0.5087255919252901</v>
      </c>
      <c r="M109" s="207">
        <f t="shared" si="20"/>
        <v>0.52096515650046404</v>
      </c>
      <c r="N109" s="180">
        <f t="shared" si="21"/>
        <v>0.52507631923244658</v>
      </c>
      <c r="O109" s="182">
        <f t="shared" si="22"/>
        <v>0.53619302949061665</v>
      </c>
      <c r="P109" s="155"/>
      <c r="Q109" s="155"/>
      <c r="R109" s="155"/>
      <c r="S109" s="155"/>
    </row>
    <row r="110" spans="1:19" ht="15" customHeight="1">
      <c r="A110" s="10"/>
      <c r="B110" s="10"/>
      <c r="C110" s="10"/>
      <c r="D110" s="156" t="s">
        <v>113</v>
      </c>
      <c r="E110" s="177">
        <f t="shared" si="12"/>
        <v>0.13428345209817893</v>
      </c>
      <c r="F110" s="177">
        <f t="shared" si="13"/>
        <v>0.14673821901727319</v>
      </c>
      <c r="G110" s="177">
        <f t="shared" si="14"/>
        <v>0.11659958531528235</v>
      </c>
      <c r="H110" s="197">
        <f t="shared" si="15"/>
        <v>0.11611079706048615</v>
      </c>
      <c r="I110" s="177">
        <f t="shared" si="16"/>
        <v>0.10789504647605601</v>
      </c>
      <c r="J110" s="177">
        <f t="shared" si="17"/>
        <v>0.10675999495522764</v>
      </c>
      <c r="K110" s="177">
        <f t="shared" si="18"/>
        <v>9.7706935123042502E-2</v>
      </c>
      <c r="L110" s="177">
        <f t="shared" si="19"/>
        <v>8.5793793038392602E-2</v>
      </c>
      <c r="M110" s="177">
        <f t="shared" si="20"/>
        <v>6.6691976714755755E-2</v>
      </c>
      <c r="N110" s="177">
        <f t="shared" si="21"/>
        <v>6.0064227094318676E-2</v>
      </c>
      <c r="O110" s="179">
        <f t="shared" si="22"/>
        <v>5.3979432595734463E-2</v>
      </c>
      <c r="P110" s="155"/>
      <c r="Q110" s="155"/>
      <c r="R110" s="155"/>
      <c r="S110" s="155"/>
    </row>
    <row r="111" spans="1:19" ht="15" customHeight="1">
      <c r="A111" s="10"/>
      <c r="B111" s="10"/>
      <c r="C111" s="10"/>
      <c r="D111" s="157" t="s">
        <v>125</v>
      </c>
      <c r="E111" s="180">
        <f t="shared" si="12"/>
        <v>8.076009501187649E-3</v>
      </c>
      <c r="F111" s="180">
        <f t="shared" si="13"/>
        <v>8.8881435519034043E-3</v>
      </c>
      <c r="G111" s="180">
        <f t="shared" si="14"/>
        <v>1.3416270276863032E-2</v>
      </c>
      <c r="H111" s="180">
        <f t="shared" si="15"/>
        <v>2.0011305822498587E-2</v>
      </c>
      <c r="I111" s="180">
        <f t="shared" si="16"/>
        <v>1.8237439698788091E-2</v>
      </c>
      <c r="J111" s="207">
        <f t="shared" si="17"/>
        <v>9.9003657459957126E-3</v>
      </c>
      <c r="K111" s="180">
        <f t="shared" si="18"/>
        <v>1.0458612975391499E-2</v>
      </c>
      <c r="L111" s="180">
        <f t="shared" si="19"/>
        <v>5.7541741345156121E-3</v>
      </c>
      <c r="M111" s="207">
        <f t="shared" si="20"/>
        <v>4.0917911077364378E-3</v>
      </c>
      <c r="N111" s="180">
        <f t="shared" si="21"/>
        <v>4.0439281608056141E-3</v>
      </c>
      <c r="O111" s="182">
        <f t="shared" si="22"/>
        <v>4.9617862430474972E-3</v>
      </c>
      <c r="P111" s="155"/>
      <c r="Q111" s="155"/>
      <c r="R111" s="155"/>
      <c r="S111" s="155"/>
    </row>
    <row r="112" spans="1:19" ht="15" customHeight="1">
      <c r="A112" s="10"/>
      <c r="B112" s="10"/>
      <c r="C112" s="10"/>
      <c r="D112" s="156" t="s">
        <v>114</v>
      </c>
      <c r="E112" s="177">
        <f t="shared" si="12"/>
        <v>0.11179730799683293</v>
      </c>
      <c r="F112" s="177">
        <f t="shared" si="13"/>
        <v>0.11370115713566996</v>
      </c>
      <c r="G112" s="177">
        <f t="shared" si="14"/>
        <v>0.10306134894499329</v>
      </c>
      <c r="H112" s="197">
        <f t="shared" si="15"/>
        <v>8.2871678914641034E-2</v>
      </c>
      <c r="I112" s="177">
        <f t="shared" si="16"/>
        <v>4.1416637251441346E-2</v>
      </c>
      <c r="J112" s="177">
        <f t="shared" si="17"/>
        <v>8.2860385925085128E-2</v>
      </c>
      <c r="K112" s="177">
        <f t="shared" si="18"/>
        <v>3.6912751677852351E-2</v>
      </c>
      <c r="L112" s="177">
        <f t="shared" si="19"/>
        <v>1.2027167248372795E-2</v>
      </c>
      <c r="M112" s="177">
        <f t="shared" si="20"/>
        <v>1.2064456255800219E-2</v>
      </c>
      <c r="N112" s="177">
        <f t="shared" si="21"/>
        <v>1.5501724616421519E-2</v>
      </c>
      <c r="O112" s="179">
        <f t="shared" si="22"/>
        <v>1.07638749949982E-2</v>
      </c>
      <c r="P112" s="155"/>
      <c r="Q112" s="155"/>
      <c r="R112" s="155"/>
      <c r="S112" s="155"/>
    </row>
    <row r="113" spans="1:26" ht="19.5" customHeight="1">
      <c r="A113" s="10"/>
      <c r="B113" s="10"/>
      <c r="C113" s="10"/>
      <c r="D113" s="186" t="s">
        <v>28</v>
      </c>
      <c r="E113" s="212">
        <f t="shared" ref="E113:O113" si="23">SUM(E105:E112)</f>
        <v>1</v>
      </c>
      <c r="F113" s="213">
        <f t="shared" si="23"/>
        <v>1</v>
      </c>
      <c r="G113" s="212">
        <f t="shared" si="23"/>
        <v>1</v>
      </c>
      <c r="H113" s="212">
        <f t="shared" si="23"/>
        <v>1</v>
      </c>
      <c r="I113" s="212">
        <f t="shared" si="23"/>
        <v>1</v>
      </c>
      <c r="J113" s="212">
        <f t="shared" si="23"/>
        <v>1</v>
      </c>
      <c r="K113" s="212">
        <f t="shared" si="23"/>
        <v>1</v>
      </c>
      <c r="L113" s="212">
        <f t="shared" si="23"/>
        <v>1</v>
      </c>
      <c r="M113" s="212">
        <f t="shared" si="23"/>
        <v>1</v>
      </c>
      <c r="N113" s="212">
        <f t="shared" si="23"/>
        <v>1</v>
      </c>
      <c r="O113" s="214">
        <f t="shared" si="23"/>
        <v>1</v>
      </c>
      <c r="P113" s="215"/>
      <c r="Q113" s="215"/>
      <c r="R113" s="215"/>
      <c r="S113" s="215"/>
    </row>
    <row r="114" spans="1:26" ht="15" customHeight="1">
      <c r="A114" s="3"/>
      <c r="B114" s="3"/>
      <c r="C114" s="3"/>
      <c r="D114" s="151" t="s">
        <v>101</v>
      </c>
      <c r="E114" s="151"/>
      <c r="F114" s="151"/>
      <c r="G114" s="151"/>
      <c r="H114" s="151"/>
      <c r="I114" s="151"/>
      <c r="J114" s="215"/>
      <c r="K114" s="215"/>
      <c r="L114" s="215"/>
      <c r="M114" s="215"/>
      <c r="N114" s="215"/>
      <c r="O114" s="215"/>
      <c r="P114" s="215"/>
      <c r="Q114" s="215"/>
      <c r="R114" s="215"/>
      <c r="S114" s="215"/>
      <c r="T114" s="3"/>
      <c r="U114" s="3"/>
      <c r="V114" s="3"/>
      <c r="W114" s="3"/>
      <c r="X114" s="3"/>
      <c r="Y114" s="3"/>
      <c r="Z114" s="3"/>
    </row>
    <row r="115" spans="1:26">
      <c r="A115" s="10"/>
      <c r="B115" s="10"/>
      <c r="C115" s="10"/>
      <c r="D115" s="10"/>
      <c r="E115" s="10"/>
      <c r="F115" s="10"/>
      <c r="G115" s="10"/>
      <c r="H115" s="10"/>
      <c r="I115" s="10"/>
      <c r="J115" s="10"/>
      <c r="K115" s="10"/>
      <c r="L115" s="10"/>
      <c r="M115" s="10"/>
      <c r="N115" s="10"/>
      <c r="O115" s="10"/>
      <c r="P115" s="10"/>
      <c r="Q115" s="10"/>
      <c r="R115" s="10"/>
      <c r="S115" s="10"/>
    </row>
    <row r="116" spans="1:26">
      <c r="A116" s="10"/>
      <c r="B116" s="10"/>
      <c r="C116" s="10"/>
      <c r="D116" s="10"/>
      <c r="E116" s="10"/>
      <c r="F116" s="10"/>
      <c r="G116" s="10"/>
      <c r="H116" s="10"/>
      <c r="I116" s="10"/>
      <c r="J116" s="10"/>
      <c r="K116" s="10"/>
      <c r="L116" s="10"/>
      <c r="M116" s="10"/>
      <c r="N116" s="10"/>
      <c r="O116" s="10"/>
      <c r="P116" s="10"/>
      <c r="Q116" s="10"/>
      <c r="R116" s="10"/>
      <c r="S116" s="10"/>
    </row>
    <row r="117" spans="1:26" ht="23.25" customHeight="1">
      <c r="A117" s="10"/>
      <c r="B117" s="10"/>
      <c r="C117" s="10"/>
      <c r="D117" s="924" t="s">
        <v>132</v>
      </c>
      <c r="E117" s="825"/>
      <c r="F117" s="825"/>
      <c r="G117" s="825"/>
      <c r="H117" s="825"/>
      <c r="I117" s="825"/>
      <c r="J117" s="825"/>
      <c r="K117" s="825"/>
      <c r="L117" s="825"/>
      <c r="M117" s="825"/>
      <c r="N117" s="825"/>
      <c r="O117" s="825"/>
      <c r="P117" s="172"/>
      <c r="Q117" s="172"/>
      <c r="R117" s="172"/>
      <c r="S117" s="10"/>
    </row>
    <row r="118" spans="1:26" ht="3" customHeight="1">
      <c r="A118" s="10"/>
      <c r="B118" s="10"/>
      <c r="C118" s="10"/>
      <c r="D118" s="10"/>
      <c r="E118" s="10"/>
      <c r="F118" s="10"/>
      <c r="G118" s="10"/>
      <c r="H118" s="10"/>
      <c r="I118" s="10"/>
      <c r="J118" s="10"/>
      <c r="K118" s="10"/>
      <c r="L118" s="10"/>
      <c r="M118" s="10"/>
      <c r="N118" s="10"/>
      <c r="O118" s="10"/>
      <c r="P118" s="10"/>
      <c r="Q118" s="10"/>
      <c r="R118" s="10"/>
      <c r="S118" s="10"/>
    </row>
    <row r="119" spans="1:26">
      <c r="A119" s="10"/>
      <c r="B119" s="10"/>
      <c r="C119" s="10"/>
      <c r="D119" s="10"/>
      <c r="E119" s="10"/>
      <c r="F119" s="10"/>
      <c r="G119" s="10"/>
      <c r="H119" s="10"/>
      <c r="I119" s="10"/>
      <c r="J119" s="10"/>
      <c r="K119" s="10"/>
      <c r="L119" s="10"/>
      <c r="M119" s="10"/>
      <c r="N119" s="10"/>
      <c r="O119" s="10"/>
      <c r="P119" s="10"/>
      <c r="Q119" s="10"/>
      <c r="R119" s="10"/>
      <c r="S119" s="10"/>
    </row>
    <row r="120" spans="1:26">
      <c r="A120" s="10"/>
      <c r="B120" s="10"/>
      <c r="C120" s="10"/>
      <c r="D120" s="10"/>
      <c r="E120" s="10"/>
      <c r="F120" s="10"/>
      <c r="G120" s="10"/>
      <c r="H120" s="10"/>
      <c r="I120" s="10"/>
      <c r="J120" s="10"/>
      <c r="K120" s="10"/>
      <c r="L120" s="10"/>
      <c r="M120" s="10"/>
      <c r="N120" s="10"/>
      <c r="O120" s="10"/>
      <c r="P120" s="10"/>
      <c r="Q120" s="10"/>
      <c r="R120" s="10"/>
      <c r="S120" s="10"/>
    </row>
    <row r="121" spans="1:26">
      <c r="A121" s="10"/>
      <c r="B121" s="10"/>
      <c r="C121" s="10"/>
      <c r="D121" s="10"/>
      <c r="E121" s="10"/>
      <c r="F121" s="10"/>
      <c r="G121" s="10"/>
      <c r="H121" s="10"/>
      <c r="I121" s="10"/>
      <c r="J121" s="10"/>
      <c r="K121" s="10"/>
      <c r="L121" s="10"/>
      <c r="M121" s="10"/>
      <c r="N121" s="10"/>
      <c r="O121" s="10"/>
      <c r="P121" s="10"/>
      <c r="Q121" s="10"/>
      <c r="R121" s="10"/>
      <c r="S121" s="10"/>
    </row>
    <row r="122" spans="1:26">
      <c r="A122" s="10"/>
      <c r="B122" s="10"/>
      <c r="C122" s="10"/>
      <c r="D122" s="10"/>
      <c r="E122" s="10"/>
      <c r="F122" s="10"/>
      <c r="G122" s="10"/>
      <c r="H122" s="10"/>
      <c r="I122" s="10"/>
      <c r="J122" s="10"/>
      <c r="K122" s="10"/>
      <c r="L122" s="10"/>
      <c r="M122" s="10"/>
      <c r="N122" s="10"/>
      <c r="O122" s="10"/>
      <c r="P122" s="10"/>
      <c r="Q122" s="10"/>
      <c r="R122" s="10"/>
      <c r="S122" s="10"/>
    </row>
    <row r="123" spans="1:26">
      <c r="A123" s="10"/>
      <c r="B123" s="10"/>
      <c r="C123" s="10"/>
      <c r="D123" s="10"/>
      <c r="E123" s="10"/>
      <c r="F123" s="10"/>
      <c r="G123" s="10"/>
      <c r="H123" s="10"/>
      <c r="I123" s="10"/>
      <c r="J123" s="10"/>
      <c r="K123" s="10"/>
      <c r="L123" s="10"/>
      <c r="M123" s="10"/>
      <c r="N123" s="10"/>
      <c r="O123" s="10"/>
      <c r="P123" s="10"/>
      <c r="Q123" s="10"/>
      <c r="R123" s="10"/>
      <c r="S123" s="10"/>
    </row>
    <row r="124" spans="1:26">
      <c r="A124" s="10"/>
      <c r="B124" s="10"/>
      <c r="C124" s="10"/>
      <c r="D124" s="925"/>
      <c r="E124" s="832"/>
      <c r="F124" s="832"/>
      <c r="G124" s="832"/>
      <c r="H124" s="832"/>
      <c r="I124" s="832"/>
      <c r="J124" s="10"/>
      <c r="K124" s="10"/>
      <c r="L124" s="10"/>
      <c r="M124" s="10"/>
      <c r="N124" s="10"/>
      <c r="O124" s="10"/>
      <c r="P124" s="10"/>
      <c r="Q124" s="10"/>
      <c r="R124" s="10"/>
      <c r="S124" s="10"/>
    </row>
    <row r="125" spans="1:26">
      <c r="A125" s="10"/>
      <c r="B125" s="10"/>
      <c r="C125" s="10"/>
      <c r="D125" s="10"/>
      <c r="E125" s="10"/>
      <c r="F125" s="10"/>
      <c r="G125" s="10"/>
      <c r="H125" s="10"/>
      <c r="I125" s="10"/>
      <c r="J125" s="10"/>
      <c r="K125" s="10"/>
      <c r="L125" s="10"/>
      <c r="M125" s="10"/>
      <c r="N125" s="10"/>
      <c r="O125" s="10"/>
      <c r="P125" s="10"/>
      <c r="Q125" s="10"/>
      <c r="R125" s="10"/>
      <c r="S125" s="10"/>
    </row>
    <row r="126" spans="1:26">
      <c r="A126" s="10"/>
      <c r="B126" s="10"/>
      <c r="C126" s="10"/>
      <c r="D126" s="10"/>
      <c r="E126" s="10"/>
      <c r="F126" s="10"/>
      <c r="G126" s="10"/>
      <c r="H126" s="10"/>
      <c r="I126" s="10"/>
      <c r="J126" s="10"/>
      <c r="K126" s="10"/>
      <c r="L126" s="10"/>
      <c r="M126" s="10"/>
      <c r="N126" s="10"/>
      <c r="O126" s="10"/>
      <c r="P126" s="10"/>
      <c r="Q126" s="10"/>
      <c r="R126" s="10"/>
      <c r="S126" s="10"/>
    </row>
    <row r="127" spans="1:26">
      <c r="A127" s="10"/>
      <c r="B127" s="10"/>
      <c r="C127" s="10"/>
      <c r="D127" s="10"/>
      <c r="E127" s="10"/>
      <c r="F127" s="10"/>
      <c r="G127" s="10"/>
      <c r="H127" s="10"/>
      <c r="I127" s="10"/>
      <c r="J127" s="10"/>
      <c r="K127" s="10"/>
      <c r="L127" s="10"/>
      <c r="M127" s="10"/>
      <c r="N127" s="10"/>
      <c r="O127" s="10"/>
      <c r="P127" s="10"/>
      <c r="Q127" s="10"/>
      <c r="R127" s="10"/>
      <c r="S127" s="10"/>
    </row>
    <row r="128" spans="1:26">
      <c r="A128" s="10"/>
      <c r="B128" s="10"/>
      <c r="C128" s="10"/>
      <c r="D128" s="10"/>
      <c r="E128" s="10"/>
      <c r="F128" s="10"/>
      <c r="G128" s="10"/>
      <c r="H128" s="10"/>
      <c r="I128" s="10"/>
      <c r="J128" s="10"/>
      <c r="K128" s="10"/>
      <c r="L128" s="10"/>
      <c r="M128" s="10"/>
      <c r="N128" s="10"/>
      <c r="O128" s="10"/>
      <c r="P128" s="10"/>
      <c r="Q128" s="10"/>
      <c r="R128" s="10"/>
      <c r="S128" s="10"/>
    </row>
    <row r="129" spans="1:19">
      <c r="A129" s="10"/>
      <c r="B129" s="10"/>
      <c r="C129" s="10"/>
      <c r="D129" s="10"/>
      <c r="E129" s="10"/>
      <c r="F129" s="10"/>
      <c r="G129" s="10"/>
      <c r="H129" s="10"/>
      <c r="I129" s="10"/>
      <c r="J129" s="10"/>
      <c r="K129" s="10"/>
      <c r="L129" s="10"/>
      <c r="M129" s="10"/>
      <c r="N129" s="10"/>
      <c r="O129" s="10"/>
      <c r="P129" s="10"/>
      <c r="Q129" s="10"/>
      <c r="R129" s="10"/>
      <c r="S129" s="10"/>
    </row>
    <row r="130" spans="1:19">
      <c r="A130" s="10"/>
      <c r="B130" s="10"/>
      <c r="C130" s="10"/>
      <c r="D130" s="10"/>
      <c r="E130" s="10"/>
      <c r="F130" s="10"/>
      <c r="G130" s="10"/>
      <c r="H130" s="10"/>
      <c r="I130" s="10"/>
      <c r="J130" s="10"/>
      <c r="K130" s="10"/>
      <c r="L130" s="10"/>
      <c r="M130" s="10"/>
      <c r="N130" s="10"/>
      <c r="O130" s="10"/>
      <c r="P130" s="10"/>
      <c r="Q130" s="10"/>
      <c r="R130" s="10"/>
      <c r="S130" s="10"/>
    </row>
    <row r="131" spans="1:19" ht="21.75" customHeight="1">
      <c r="A131" s="10"/>
      <c r="B131" s="10"/>
      <c r="C131" s="10"/>
      <c r="D131" s="924" t="s">
        <v>132</v>
      </c>
      <c r="E131" s="825"/>
      <c r="F131" s="825"/>
      <c r="G131" s="825"/>
      <c r="H131" s="825"/>
      <c r="I131" s="825"/>
      <c r="J131" s="825"/>
      <c r="K131" s="825"/>
      <c r="L131" s="825"/>
      <c r="M131" s="825"/>
      <c r="N131" s="825"/>
      <c r="O131" s="825"/>
      <c r="P131" s="172"/>
      <c r="Q131" s="172"/>
      <c r="R131" s="172"/>
      <c r="S131" s="10"/>
    </row>
    <row r="132" spans="1:19" ht="6" customHeight="1">
      <c r="A132" s="10"/>
      <c r="B132" s="10"/>
      <c r="C132" s="10"/>
      <c r="D132" s="10"/>
      <c r="E132" s="10"/>
      <c r="F132" s="10"/>
      <c r="G132" s="10"/>
      <c r="H132" s="10"/>
      <c r="I132" s="10"/>
      <c r="J132" s="10"/>
      <c r="K132" s="10"/>
      <c r="L132" s="10"/>
      <c r="M132" s="10"/>
      <c r="N132" s="10"/>
      <c r="O132" s="10"/>
      <c r="P132" s="10"/>
      <c r="Q132" s="10"/>
      <c r="R132" s="10"/>
      <c r="S132" s="10"/>
    </row>
    <row r="133" spans="1:19">
      <c r="A133" s="10"/>
      <c r="B133" s="10"/>
      <c r="C133" s="10"/>
      <c r="D133" s="10"/>
      <c r="E133" s="10"/>
      <c r="F133" s="10"/>
      <c r="G133" s="10"/>
      <c r="H133" s="10"/>
      <c r="I133" s="10"/>
      <c r="J133" s="10"/>
      <c r="K133" s="10"/>
      <c r="L133" s="10"/>
      <c r="M133" s="10"/>
      <c r="N133" s="10"/>
      <c r="O133" s="10"/>
      <c r="P133" s="10"/>
      <c r="Q133" s="10"/>
      <c r="R133" s="10"/>
      <c r="S133" s="10"/>
    </row>
    <row r="134" spans="1:19">
      <c r="A134" s="10"/>
      <c r="B134" s="10"/>
      <c r="C134" s="10"/>
      <c r="D134" s="10"/>
      <c r="E134" s="10"/>
      <c r="F134" s="10"/>
      <c r="G134" s="10"/>
      <c r="H134" s="10"/>
      <c r="I134" s="10"/>
      <c r="J134" s="10"/>
      <c r="K134" s="10"/>
      <c r="L134" s="10"/>
      <c r="M134" s="10"/>
      <c r="N134" s="10"/>
      <c r="O134" s="10"/>
      <c r="P134" s="10"/>
      <c r="Q134" s="10"/>
      <c r="R134" s="10"/>
      <c r="S134" s="10"/>
    </row>
    <row r="135" spans="1:19">
      <c r="A135" s="10"/>
      <c r="B135" s="10"/>
      <c r="C135" s="10"/>
      <c r="D135" s="10"/>
      <c r="E135" s="10"/>
      <c r="F135" s="10"/>
      <c r="G135" s="10"/>
      <c r="H135" s="10"/>
      <c r="I135" s="10"/>
      <c r="J135" s="10"/>
      <c r="K135" s="10"/>
      <c r="L135" s="10"/>
      <c r="M135" s="10"/>
      <c r="N135" s="10"/>
      <c r="O135" s="10"/>
      <c r="P135" s="10"/>
      <c r="Q135" s="10"/>
      <c r="R135" s="10"/>
      <c r="S135" s="10"/>
    </row>
    <row r="136" spans="1:19">
      <c r="A136" s="10"/>
      <c r="B136" s="10"/>
      <c r="C136" s="10"/>
      <c r="D136" s="10"/>
      <c r="E136" s="10"/>
      <c r="F136" s="10"/>
      <c r="G136" s="10"/>
      <c r="H136" s="10"/>
      <c r="I136" s="10"/>
      <c r="J136" s="10"/>
      <c r="K136" s="10"/>
      <c r="L136" s="10"/>
      <c r="M136" s="10"/>
      <c r="N136" s="10"/>
      <c r="O136" s="10"/>
      <c r="P136" s="10"/>
      <c r="Q136" s="10"/>
      <c r="R136" s="10"/>
      <c r="S136" s="10"/>
    </row>
    <row r="137" spans="1:19">
      <c r="A137" s="10"/>
      <c r="B137" s="10"/>
      <c r="C137" s="10"/>
      <c r="D137" s="10"/>
      <c r="E137" s="10"/>
      <c r="F137" s="10"/>
      <c r="G137" s="10"/>
      <c r="H137" s="10"/>
      <c r="I137" s="10"/>
      <c r="J137" s="10"/>
      <c r="K137" s="10"/>
      <c r="L137" s="10"/>
      <c r="M137" s="10"/>
      <c r="N137" s="10"/>
      <c r="O137" s="10"/>
      <c r="P137" s="10"/>
      <c r="Q137" s="10"/>
      <c r="R137" s="10"/>
      <c r="S137" s="10"/>
    </row>
    <row r="138" spans="1:19">
      <c r="A138" s="10"/>
      <c r="B138" s="10"/>
      <c r="C138" s="10"/>
      <c r="D138" s="925"/>
      <c r="E138" s="832"/>
      <c r="F138" s="832"/>
      <c r="G138" s="832"/>
      <c r="H138" s="832"/>
      <c r="I138" s="832"/>
      <c r="J138" s="10"/>
      <c r="K138" s="10"/>
      <c r="L138" s="10"/>
      <c r="M138" s="10"/>
      <c r="N138" s="10"/>
      <c r="O138" s="10"/>
      <c r="P138" s="10"/>
      <c r="Q138" s="10"/>
      <c r="R138" s="10"/>
      <c r="S138" s="10"/>
    </row>
    <row r="139" spans="1:19">
      <c r="A139" s="10"/>
      <c r="B139" s="10"/>
      <c r="C139" s="10"/>
      <c r="D139" s="10"/>
      <c r="E139" s="10"/>
      <c r="F139" s="10"/>
      <c r="G139" s="10"/>
      <c r="H139" s="10"/>
      <c r="I139" s="10"/>
      <c r="J139" s="10"/>
      <c r="K139" s="10"/>
      <c r="L139" s="10"/>
      <c r="M139" s="10"/>
      <c r="N139" s="10"/>
      <c r="O139" s="10"/>
      <c r="P139" s="10"/>
      <c r="Q139" s="10"/>
      <c r="R139" s="10"/>
      <c r="S139" s="10"/>
    </row>
    <row r="140" spans="1:19">
      <c r="A140" s="10"/>
      <c r="B140" s="10"/>
      <c r="C140" s="10"/>
      <c r="D140" s="10"/>
      <c r="E140" s="10"/>
      <c r="F140" s="10"/>
      <c r="G140" s="10"/>
      <c r="H140" s="10"/>
      <c r="I140" s="10"/>
      <c r="J140" s="10"/>
      <c r="K140" s="10"/>
      <c r="L140" s="10"/>
      <c r="M140" s="10"/>
      <c r="N140" s="10"/>
      <c r="O140" s="10"/>
      <c r="P140" s="10"/>
      <c r="Q140" s="10"/>
      <c r="R140" s="10"/>
      <c r="S140" s="10"/>
    </row>
    <row r="141" spans="1:19">
      <c r="A141" s="10"/>
      <c r="B141" s="10"/>
      <c r="C141" s="10"/>
      <c r="D141" s="10"/>
      <c r="E141" s="10"/>
      <c r="F141" s="10"/>
      <c r="G141" s="10"/>
      <c r="H141" s="10"/>
      <c r="I141" s="10"/>
      <c r="J141" s="10"/>
      <c r="K141" s="10"/>
      <c r="L141" s="10"/>
      <c r="M141" s="10"/>
      <c r="N141" s="10"/>
      <c r="O141" s="10"/>
      <c r="P141" s="10"/>
      <c r="Q141" s="10"/>
      <c r="R141" s="10"/>
      <c r="S141" s="10"/>
    </row>
    <row r="142" spans="1:19">
      <c r="A142" s="10"/>
      <c r="B142" s="10"/>
      <c r="C142" s="10"/>
      <c r="D142" s="10"/>
      <c r="E142" s="10"/>
      <c r="F142" s="10"/>
      <c r="G142" s="10"/>
      <c r="H142" s="10"/>
      <c r="I142" s="10"/>
      <c r="J142" s="10"/>
      <c r="K142" s="10"/>
      <c r="L142" s="10"/>
      <c r="M142" s="10"/>
      <c r="N142" s="10"/>
      <c r="O142" s="10"/>
      <c r="P142" s="10"/>
      <c r="Q142" s="10"/>
      <c r="R142" s="10"/>
      <c r="S142" s="10"/>
    </row>
    <row r="143" spans="1:19">
      <c r="A143" s="10"/>
      <c r="B143" s="10"/>
      <c r="C143" s="10"/>
      <c r="D143" s="151"/>
      <c r="E143" s="151"/>
      <c r="F143" s="151"/>
      <c r="G143" s="151"/>
      <c r="H143" s="151"/>
      <c r="I143" s="151"/>
      <c r="J143" s="10"/>
      <c r="K143" s="10"/>
      <c r="L143" s="10"/>
      <c r="M143" s="10"/>
      <c r="N143" s="10"/>
      <c r="O143" s="10"/>
      <c r="P143" s="10"/>
      <c r="Q143" s="10"/>
      <c r="R143" s="10"/>
      <c r="S143" s="10"/>
    </row>
    <row r="144" spans="1:19" ht="16.5" customHeight="1">
      <c r="A144" s="10"/>
      <c r="B144" s="10"/>
      <c r="C144" s="10"/>
      <c r="D144" s="10"/>
      <c r="E144" s="10"/>
      <c r="F144" s="10"/>
      <c r="G144" s="10"/>
      <c r="H144" s="10"/>
      <c r="I144" s="10"/>
      <c r="J144" s="10"/>
      <c r="K144" s="10"/>
      <c r="L144" s="10"/>
      <c r="M144" s="10"/>
      <c r="N144" s="10"/>
      <c r="O144" s="10"/>
      <c r="P144" s="10"/>
      <c r="Q144" s="10"/>
      <c r="R144" s="10"/>
      <c r="S144" s="10"/>
    </row>
    <row r="145" spans="1:19" ht="21" customHeight="1">
      <c r="A145" s="10"/>
      <c r="B145" s="10"/>
      <c r="C145" s="10"/>
      <c r="D145" s="924" t="s">
        <v>132</v>
      </c>
      <c r="E145" s="825"/>
      <c r="F145" s="825"/>
      <c r="G145" s="825"/>
      <c r="H145" s="825"/>
      <c r="I145" s="825"/>
      <c r="J145" s="825"/>
      <c r="K145" s="825"/>
      <c r="L145" s="825"/>
      <c r="M145" s="825"/>
      <c r="N145" s="825"/>
      <c r="O145" s="825"/>
      <c r="P145" s="172"/>
      <c r="Q145" s="172"/>
      <c r="R145" s="172"/>
      <c r="S145" s="10"/>
    </row>
    <row r="146" spans="1:19" ht="3.75" customHeight="1">
      <c r="A146" s="10"/>
      <c r="B146" s="10"/>
      <c r="C146" s="10"/>
      <c r="D146" s="10"/>
      <c r="E146" s="10"/>
      <c r="F146" s="10"/>
      <c r="G146" s="10"/>
      <c r="H146" s="10"/>
      <c r="I146" s="10"/>
      <c r="J146" s="10"/>
      <c r="K146" s="10"/>
      <c r="L146" s="10"/>
      <c r="M146" s="10"/>
      <c r="N146" s="10"/>
      <c r="O146" s="10"/>
      <c r="P146" s="10"/>
      <c r="Q146" s="10"/>
      <c r="R146" s="10"/>
      <c r="S146" s="10"/>
    </row>
    <row r="147" spans="1:19">
      <c r="A147" s="10"/>
      <c r="B147" s="10"/>
      <c r="C147" s="10"/>
      <c r="D147" s="10"/>
      <c r="E147" s="10"/>
      <c r="F147" s="10"/>
      <c r="G147" s="10"/>
      <c r="H147" s="10"/>
      <c r="I147" s="10"/>
      <c r="J147" s="10"/>
      <c r="K147" s="10"/>
      <c r="L147" s="10"/>
      <c r="M147" s="10"/>
      <c r="N147" s="10"/>
      <c r="O147" s="10"/>
      <c r="P147" s="10"/>
      <c r="Q147" s="10"/>
      <c r="R147" s="10"/>
      <c r="S147" s="10"/>
    </row>
    <row r="148" spans="1:19">
      <c r="A148" s="10"/>
      <c r="B148" s="10"/>
      <c r="C148" s="10"/>
      <c r="D148" s="10"/>
      <c r="E148" s="10"/>
      <c r="F148" s="10"/>
      <c r="G148" s="10"/>
      <c r="H148" s="10"/>
      <c r="I148" s="10"/>
      <c r="J148" s="10"/>
      <c r="K148" s="10"/>
      <c r="L148" s="10"/>
      <c r="M148" s="10"/>
      <c r="N148" s="10"/>
      <c r="O148" s="10"/>
      <c r="P148" s="10"/>
      <c r="Q148" s="10"/>
      <c r="R148" s="10"/>
      <c r="S148" s="10"/>
    </row>
    <row r="149" spans="1:19">
      <c r="A149" s="10"/>
      <c r="B149" s="10"/>
      <c r="C149" s="10"/>
      <c r="D149" s="10"/>
      <c r="E149" s="10"/>
      <c r="F149" s="10"/>
      <c r="G149" s="10"/>
      <c r="H149" s="10"/>
      <c r="I149" s="10"/>
      <c r="J149" s="10"/>
      <c r="K149" s="10"/>
      <c r="L149" s="10"/>
      <c r="M149" s="10"/>
      <c r="N149" s="10"/>
      <c r="O149" s="10"/>
      <c r="P149" s="10"/>
      <c r="Q149" s="10"/>
      <c r="R149" s="10"/>
      <c r="S149" s="10"/>
    </row>
    <row r="150" spans="1:19">
      <c r="A150" s="10"/>
      <c r="B150" s="10"/>
      <c r="C150" s="10"/>
      <c r="D150" s="10"/>
      <c r="E150" s="10"/>
      <c r="F150" s="10"/>
      <c r="G150" s="10"/>
      <c r="H150" s="10"/>
      <c r="I150" s="10"/>
      <c r="J150" s="10"/>
      <c r="K150" s="10"/>
      <c r="L150" s="10"/>
      <c r="M150" s="10"/>
      <c r="N150" s="10"/>
      <c r="O150" s="10"/>
      <c r="P150" s="10"/>
      <c r="Q150" s="10"/>
      <c r="R150" s="10"/>
      <c r="S150" s="10"/>
    </row>
    <row r="151" spans="1:19">
      <c r="A151" s="10"/>
      <c r="B151" s="10"/>
      <c r="C151" s="10"/>
      <c r="D151" s="10"/>
      <c r="E151" s="10"/>
      <c r="F151" s="10"/>
      <c r="G151" s="10"/>
      <c r="H151" s="10"/>
      <c r="I151" s="10"/>
      <c r="J151" s="10"/>
      <c r="K151" s="10"/>
      <c r="L151" s="10"/>
      <c r="M151" s="10"/>
      <c r="N151" s="10"/>
      <c r="O151" s="10"/>
      <c r="P151" s="10"/>
      <c r="Q151" s="10"/>
      <c r="R151" s="10"/>
      <c r="S151" s="10"/>
    </row>
    <row r="152" spans="1:19">
      <c r="A152" s="10"/>
      <c r="B152" s="10"/>
      <c r="C152" s="10"/>
      <c r="D152" s="10"/>
      <c r="E152" s="10"/>
      <c r="F152" s="10"/>
      <c r="G152" s="10"/>
      <c r="H152" s="10"/>
      <c r="I152" s="10"/>
      <c r="J152" s="10"/>
      <c r="K152" s="10"/>
      <c r="L152" s="10"/>
      <c r="M152" s="10"/>
      <c r="N152" s="10"/>
      <c r="O152" s="10"/>
      <c r="P152" s="10"/>
      <c r="Q152" s="10"/>
      <c r="R152" s="10"/>
      <c r="S152" s="10"/>
    </row>
    <row r="153" spans="1:19">
      <c r="A153" s="10"/>
      <c r="B153" s="10"/>
      <c r="C153" s="10"/>
      <c r="D153" s="10"/>
      <c r="E153" s="10"/>
      <c r="F153" s="10"/>
      <c r="G153" s="10"/>
      <c r="H153" s="10"/>
      <c r="I153" s="10"/>
      <c r="J153" s="10"/>
      <c r="K153" s="10"/>
      <c r="L153" s="10"/>
      <c r="M153" s="10"/>
      <c r="N153" s="10"/>
      <c r="O153" s="10"/>
      <c r="P153" s="10"/>
      <c r="Q153" s="10"/>
      <c r="R153" s="10"/>
      <c r="S153" s="10"/>
    </row>
    <row r="154" spans="1:19">
      <c r="A154" s="10"/>
      <c r="B154" s="10"/>
      <c r="C154" s="10"/>
      <c r="D154" s="10"/>
      <c r="E154" s="10"/>
      <c r="F154" s="10"/>
      <c r="G154" s="10"/>
      <c r="H154" s="10"/>
      <c r="I154" s="10"/>
      <c r="J154" s="10"/>
      <c r="K154" s="10"/>
      <c r="L154" s="10"/>
      <c r="M154" s="10"/>
      <c r="N154" s="10"/>
      <c r="O154" s="10"/>
      <c r="P154" s="10"/>
      <c r="Q154" s="10"/>
      <c r="R154" s="10"/>
      <c r="S154" s="10"/>
    </row>
    <row r="155" spans="1:19">
      <c r="A155" s="10"/>
      <c r="B155" s="10"/>
      <c r="C155" s="10"/>
      <c r="D155" s="10"/>
      <c r="E155" s="10"/>
      <c r="F155" s="10"/>
      <c r="G155" s="10"/>
      <c r="H155" s="10"/>
      <c r="I155" s="10"/>
      <c r="J155" s="10"/>
      <c r="K155" s="10"/>
      <c r="L155" s="10"/>
      <c r="M155" s="10"/>
      <c r="N155" s="10"/>
      <c r="O155" s="10"/>
      <c r="P155" s="10"/>
      <c r="Q155" s="10"/>
      <c r="R155" s="10"/>
      <c r="S155" s="10"/>
    </row>
    <row r="156" spans="1:19">
      <c r="A156" s="10"/>
      <c r="B156" s="10"/>
      <c r="C156" s="10"/>
      <c r="D156" s="10"/>
      <c r="E156" s="10"/>
      <c r="F156" s="10"/>
      <c r="G156" s="10"/>
      <c r="H156" s="10"/>
      <c r="I156" s="10"/>
      <c r="J156" s="10"/>
      <c r="K156" s="10"/>
      <c r="L156" s="10"/>
      <c r="M156" s="10"/>
      <c r="N156" s="10"/>
      <c r="O156" s="10"/>
      <c r="P156" s="10"/>
      <c r="Q156" s="10"/>
      <c r="R156" s="10"/>
      <c r="S156" s="10"/>
    </row>
    <row r="157" spans="1:19">
      <c r="A157" s="10"/>
      <c r="B157" s="10"/>
      <c r="C157" s="10"/>
      <c r="D157" s="10"/>
      <c r="E157" s="10"/>
      <c r="F157" s="10"/>
      <c r="G157" s="10"/>
      <c r="H157" s="10"/>
      <c r="I157" s="10"/>
      <c r="J157" s="10"/>
      <c r="K157" s="10"/>
      <c r="L157" s="10"/>
      <c r="M157" s="10"/>
      <c r="N157" s="10"/>
      <c r="O157" s="10"/>
      <c r="P157" s="10"/>
      <c r="Q157" s="10"/>
      <c r="R157" s="10"/>
      <c r="S157" s="10"/>
    </row>
    <row r="158" spans="1:19" ht="19.5" customHeight="1">
      <c r="A158" s="10"/>
      <c r="B158" s="10"/>
      <c r="C158" s="10"/>
      <c r="D158" s="924" t="s">
        <v>132</v>
      </c>
      <c r="E158" s="825"/>
      <c r="F158" s="825"/>
      <c r="G158" s="825"/>
      <c r="H158" s="825"/>
      <c r="I158" s="825"/>
      <c r="J158" s="825"/>
      <c r="K158" s="825"/>
      <c r="L158" s="825"/>
      <c r="M158" s="825"/>
      <c r="N158" s="825"/>
      <c r="O158" s="825"/>
      <c r="P158" s="172"/>
      <c r="Q158" s="172"/>
      <c r="R158" s="172"/>
      <c r="S158" s="10"/>
    </row>
    <row r="159" spans="1:19" ht="3.75" customHeight="1">
      <c r="A159" s="10"/>
      <c r="B159" s="10"/>
      <c r="C159" s="10"/>
      <c r="D159" s="10"/>
      <c r="E159" s="10"/>
      <c r="F159" s="10"/>
      <c r="G159" s="10"/>
      <c r="H159" s="10"/>
      <c r="I159" s="10"/>
      <c r="J159" s="10"/>
      <c r="K159" s="10"/>
      <c r="L159" s="10"/>
      <c r="M159" s="10"/>
      <c r="N159" s="10"/>
      <c r="O159" s="10"/>
      <c r="P159" s="10"/>
      <c r="Q159" s="10"/>
      <c r="R159" s="10"/>
      <c r="S159" s="10"/>
    </row>
    <row r="160" spans="1:19">
      <c r="A160" s="10"/>
      <c r="B160" s="10"/>
      <c r="C160" s="10"/>
      <c r="D160" s="10"/>
      <c r="E160" s="10"/>
      <c r="F160" s="10"/>
      <c r="G160" s="10"/>
      <c r="H160" s="10"/>
      <c r="I160" s="10"/>
      <c r="J160" s="10"/>
      <c r="K160" s="10"/>
      <c r="L160" s="10"/>
      <c r="M160" s="10"/>
      <c r="N160" s="10"/>
      <c r="O160" s="10"/>
      <c r="P160" s="10"/>
      <c r="Q160" s="10"/>
      <c r="R160" s="10"/>
      <c r="S160" s="10"/>
    </row>
    <row r="161" spans="1:19">
      <c r="A161" s="10"/>
      <c r="B161" s="10"/>
      <c r="C161" s="10"/>
      <c r="D161" s="10"/>
      <c r="E161" s="10"/>
      <c r="F161" s="10"/>
      <c r="G161" s="10"/>
      <c r="H161" s="10"/>
      <c r="I161" s="10"/>
      <c r="J161" s="10"/>
      <c r="K161" s="10"/>
      <c r="L161" s="10"/>
      <c r="M161" s="10"/>
      <c r="N161" s="10"/>
      <c r="O161" s="10"/>
      <c r="P161" s="10"/>
      <c r="Q161" s="10"/>
      <c r="R161" s="10"/>
      <c r="S161" s="10"/>
    </row>
    <row r="162" spans="1:19">
      <c r="A162" s="10"/>
      <c r="B162" s="10"/>
      <c r="C162" s="10"/>
      <c r="D162" s="10"/>
      <c r="E162" s="10"/>
      <c r="F162" s="10"/>
      <c r="G162" s="10"/>
      <c r="H162" s="10"/>
      <c r="I162" s="10"/>
      <c r="J162" s="10"/>
      <c r="K162" s="10"/>
      <c r="L162" s="10"/>
      <c r="M162" s="10"/>
      <c r="N162" s="10"/>
      <c r="O162" s="10"/>
      <c r="P162" s="10"/>
      <c r="Q162" s="10"/>
      <c r="R162" s="10"/>
      <c r="S162" s="10"/>
    </row>
    <row r="163" spans="1:19">
      <c r="A163" s="10"/>
      <c r="B163" s="10"/>
      <c r="C163" s="10"/>
      <c r="D163" s="10"/>
      <c r="E163" s="10"/>
      <c r="F163" s="10"/>
      <c r="G163" s="10"/>
      <c r="H163" s="10"/>
      <c r="I163" s="10"/>
      <c r="J163" s="10"/>
      <c r="K163" s="10"/>
      <c r="L163" s="10"/>
      <c r="M163" s="10"/>
      <c r="N163" s="10"/>
      <c r="O163" s="10"/>
      <c r="P163" s="10"/>
      <c r="Q163" s="10"/>
      <c r="R163" s="10"/>
      <c r="S163" s="10"/>
    </row>
    <row r="164" spans="1:19">
      <c r="A164" s="10"/>
      <c r="B164" s="10"/>
      <c r="C164" s="10"/>
      <c r="D164" s="10"/>
      <c r="E164" s="10"/>
      <c r="F164" s="10"/>
      <c r="G164" s="10"/>
      <c r="H164" s="10"/>
      <c r="I164" s="10"/>
      <c r="J164" s="10"/>
      <c r="K164" s="10"/>
      <c r="L164" s="10"/>
      <c r="M164" s="10"/>
      <c r="N164" s="10"/>
      <c r="O164" s="10"/>
      <c r="P164" s="10"/>
      <c r="Q164" s="10"/>
      <c r="R164" s="10"/>
      <c r="S164" s="10"/>
    </row>
    <row r="165" spans="1:19">
      <c r="A165" s="10"/>
      <c r="B165" s="10"/>
      <c r="C165" s="10"/>
      <c r="D165" s="10"/>
      <c r="E165" s="10"/>
      <c r="F165" s="10"/>
      <c r="G165" s="10"/>
      <c r="H165" s="10"/>
      <c r="I165" s="10"/>
      <c r="J165" s="10"/>
      <c r="K165" s="10"/>
      <c r="L165" s="10"/>
      <c r="M165" s="10"/>
      <c r="N165" s="10"/>
      <c r="O165" s="10"/>
      <c r="P165" s="10"/>
      <c r="Q165" s="10"/>
      <c r="R165" s="10"/>
      <c r="S165" s="10"/>
    </row>
    <row r="166" spans="1:19">
      <c r="A166" s="10"/>
      <c r="B166" s="10"/>
      <c r="C166" s="10"/>
      <c r="D166" s="10"/>
      <c r="E166" s="10"/>
      <c r="F166" s="10"/>
      <c r="G166" s="10"/>
      <c r="H166" s="10"/>
      <c r="I166" s="10"/>
      <c r="J166" s="10"/>
      <c r="K166" s="10"/>
      <c r="L166" s="10"/>
      <c r="M166" s="10"/>
      <c r="N166" s="10"/>
      <c r="O166" s="10"/>
      <c r="P166" s="10"/>
      <c r="Q166" s="10"/>
      <c r="R166" s="10"/>
      <c r="S166" s="10"/>
    </row>
    <row r="167" spans="1:19">
      <c r="A167" s="10"/>
      <c r="B167" s="10"/>
      <c r="C167" s="10"/>
      <c r="D167" s="10"/>
      <c r="E167" s="10"/>
      <c r="F167" s="10"/>
      <c r="G167" s="10"/>
      <c r="H167" s="10"/>
      <c r="I167" s="10"/>
      <c r="J167" s="10"/>
      <c r="K167" s="10"/>
      <c r="L167" s="10"/>
      <c r="M167" s="10"/>
      <c r="N167" s="10"/>
      <c r="O167" s="10"/>
      <c r="P167" s="10"/>
      <c r="Q167" s="10"/>
      <c r="R167" s="10"/>
      <c r="S167" s="10"/>
    </row>
    <row r="168" spans="1:19">
      <c r="A168" s="10"/>
      <c r="B168" s="10"/>
      <c r="C168" s="10"/>
      <c r="D168" s="10"/>
      <c r="E168" s="10"/>
      <c r="F168" s="10"/>
      <c r="G168" s="10"/>
      <c r="H168" s="10"/>
      <c r="I168" s="10"/>
      <c r="J168" s="10"/>
      <c r="K168" s="10"/>
      <c r="L168" s="10"/>
      <c r="M168" s="10"/>
      <c r="N168" s="10"/>
      <c r="O168" s="10"/>
      <c r="P168" s="10"/>
      <c r="Q168" s="10"/>
      <c r="R168" s="10"/>
      <c r="S168" s="10"/>
    </row>
    <row r="169" spans="1:19">
      <c r="A169" s="10"/>
      <c r="B169" s="10"/>
      <c r="C169" s="10"/>
      <c r="D169" s="10"/>
      <c r="E169" s="10"/>
      <c r="F169" s="10"/>
      <c r="G169" s="10"/>
      <c r="H169" s="10"/>
      <c r="I169" s="10"/>
      <c r="J169" s="10"/>
      <c r="K169" s="10"/>
      <c r="L169" s="10"/>
      <c r="M169" s="10"/>
      <c r="N169" s="10"/>
      <c r="O169" s="10"/>
      <c r="P169" s="10"/>
      <c r="Q169" s="10"/>
      <c r="R169" s="10"/>
      <c r="S169" s="10"/>
    </row>
    <row r="170" spans="1:19">
      <c r="A170" s="10"/>
      <c r="B170" s="10"/>
      <c r="C170" s="10"/>
      <c r="D170" s="10"/>
      <c r="E170" s="10"/>
      <c r="F170" s="10"/>
      <c r="G170" s="10"/>
      <c r="H170" s="10"/>
      <c r="I170" s="10"/>
      <c r="J170" s="10"/>
      <c r="K170" s="10"/>
      <c r="L170" s="10"/>
      <c r="M170" s="10"/>
      <c r="N170" s="10"/>
      <c r="O170" s="10"/>
      <c r="P170" s="10"/>
      <c r="Q170" s="10"/>
      <c r="R170" s="10"/>
      <c r="S170" s="10"/>
    </row>
    <row r="171" spans="1:19" ht="9.75" customHeight="1">
      <c r="A171" s="10"/>
      <c r="B171" s="10"/>
      <c r="C171" s="10"/>
      <c r="D171" s="10"/>
      <c r="E171" s="10"/>
      <c r="F171" s="10"/>
      <c r="G171" s="10"/>
      <c r="H171" s="10"/>
      <c r="I171" s="10"/>
      <c r="J171" s="10"/>
      <c r="K171" s="10"/>
      <c r="L171" s="10"/>
      <c r="M171" s="10"/>
      <c r="N171" s="10"/>
      <c r="O171" s="10"/>
      <c r="P171" s="10"/>
      <c r="Q171" s="10"/>
      <c r="R171" s="10"/>
      <c r="S171" s="10"/>
    </row>
    <row r="172" spans="1:19">
      <c r="A172" s="10"/>
      <c r="B172" s="10"/>
      <c r="C172" s="10"/>
      <c r="D172" s="10"/>
      <c r="E172" s="10"/>
      <c r="F172" s="10"/>
      <c r="G172" s="10"/>
      <c r="H172" s="10"/>
      <c r="I172" s="10"/>
      <c r="J172" s="10"/>
      <c r="K172" s="10"/>
      <c r="L172" s="10"/>
      <c r="M172" s="10"/>
      <c r="N172" s="10"/>
      <c r="O172" s="10"/>
      <c r="P172" s="10"/>
      <c r="Q172" s="10"/>
      <c r="R172" s="10"/>
      <c r="S172" s="10"/>
    </row>
    <row r="173" spans="1:19">
      <c r="A173" s="10"/>
      <c r="B173" s="10"/>
      <c r="C173" s="10"/>
      <c r="D173" s="10"/>
      <c r="E173" s="10"/>
      <c r="F173" s="121"/>
      <c r="G173" s="121"/>
      <c r="H173" s="835" t="s">
        <v>0</v>
      </c>
      <c r="I173" s="832"/>
      <c r="J173" s="10"/>
      <c r="K173" s="10"/>
      <c r="L173" s="10"/>
      <c r="M173" s="10"/>
      <c r="N173" s="10"/>
      <c r="O173" s="10"/>
      <c r="P173" s="10"/>
      <c r="Q173" s="10"/>
      <c r="R173" s="10"/>
      <c r="S173" s="10"/>
    </row>
    <row r="174" spans="1:19">
      <c r="A174" s="10"/>
      <c r="B174" s="10"/>
      <c r="C174" s="10"/>
      <c r="D174" s="10"/>
      <c r="E174" s="10"/>
      <c r="F174" s="121"/>
      <c r="G174" s="121"/>
      <c r="H174" s="835" t="s">
        <v>5</v>
      </c>
      <c r="I174" s="832"/>
      <c r="J174" s="835"/>
      <c r="K174" s="832"/>
      <c r="L174" s="10"/>
      <c r="M174" s="10"/>
      <c r="N174" s="10"/>
      <c r="O174" s="10"/>
      <c r="P174" s="10"/>
      <c r="Q174" s="10"/>
      <c r="R174" s="10"/>
      <c r="S174" s="10"/>
    </row>
    <row r="175" spans="1:19">
      <c r="A175" s="10"/>
      <c r="B175" s="10"/>
      <c r="C175" s="10"/>
      <c r="D175" s="10"/>
      <c r="E175" s="10"/>
      <c r="F175" s="121"/>
      <c r="G175" s="121"/>
      <c r="H175" s="835" t="s">
        <v>6</v>
      </c>
      <c r="I175" s="832"/>
      <c r="J175" s="835"/>
      <c r="K175" s="832"/>
      <c r="L175" s="10"/>
      <c r="M175" s="10"/>
      <c r="N175" s="10"/>
      <c r="O175" s="10"/>
      <c r="P175" s="10"/>
      <c r="Q175" s="10"/>
      <c r="R175" s="10"/>
      <c r="S175" s="10"/>
    </row>
    <row r="176" spans="1:19">
      <c r="A176" s="10"/>
      <c r="B176" s="10"/>
      <c r="C176" s="10"/>
      <c r="D176" s="10"/>
      <c r="E176" s="10"/>
      <c r="F176" s="10"/>
      <c r="G176" s="10"/>
      <c r="H176" s="10"/>
      <c r="I176" s="10"/>
      <c r="J176" s="10"/>
      <c r="K176" s="10"/>
      <c r="L176" s="10"/>
      <c r="M176" s="10"/>
      <c r="N176" s="10"/>
      <c r="O176" s="10"/>
      <c r="P176" s="10"/>
      <c r="Q176" s="10"/>
      <c r="R176" s="10"/>
      <c r="S176" s="10"/>
    </row>
    <row r="177" spans="1:19">
      <c r="A177" s="10"/>
      <c r="B177" s="10"/>
      <c r="C177" s="10"/>
      <c r="D177" s="10"/>
      <c r="E177" s="10"/>
      <c r="F177" s="10"/>
      <c r="G177" s="10"/>
      <c r="H177" s="10"/>
      <c r="I177" s="10"/>
      <c r="J177" s="10"/>
      <c r="K177" s="10"/>
      <c r="L177" s="10"/>
      <c r="M177" s="10"/>
      <c r="N177" s="10"/>
      <c r="O177" s="10"/>
      <c r="P177" s="10"/>
      <c r="Q177" s="10"/>
      <c r="R177" s="10"/>
      <c r="S177" s="10"/>
    </row>
    <row r="178" spans="1:19">
      <c r="A178" s="10"/>
      <c r="B178" s="10"/>
      <c r="C178" s="10"/>
      <c r="D178" s="10"/>
      <c r="E178" s="10"/>
      <c r="F178" s="10"/>
      <c r="G178" s="10"/>
      <c r="H178" s="10"/>
      <c r="I178" s="10"/>
      <c r="J178" s="10"/>
      <c r="K178" s="10"/>
      <c r="L178" s="10"/>
      <c r="M178" s="10"/>
      <c r="N178" s="10"/>
      <c r="O178" s="10"/>
      <c r="P178" s="10"/>
      <c r="Q178" s="10"/>
      <c r="R178" s="10"/>
      <c r="S178" s="10"/>
    </row>
    <row r="179" spans="1:19">
      <c r="A179" s="10"/>
      <c r="B179" s="10"/>
      <c r="C179" s="10"/>
      <c r="D179" s="10"/>
      <c r="E179" s="10"/>
      <c r="F179" s="10"/>
      <c r="G179" s="10"/>
      <c r="H179" s="10"/>
      <c r="I179" s="10"/>
      <c r="J179" s="10"/>
      <c r="K179" s="10"/>
      <c r="L179" s="10"/>
      <c r="M179" s="10"/>
      <c r="N179" s="10"/>
      <c r="O179" s="10"/>
      <c r="P179" s="10"/>
      <c r="Q179" s="10"/>
      <c r="R179" s="10"/>
      <c r="S179" s="10"/>
    </row>
    <row r="180" spans="1:19">
      <c r="A180" s="10"/>
      <c r="B180" s="10"/>
      <c r="C180" s="10"/>
      <c r="D180" s="10"/>
      <c r="E180" s="10"/>
      <c r="F180" s="10"/>
      <c r="G180" s="10"/>
      <c r="H180" s="10"/>
      <c r="I180" s="10"/>
      <c r="J180" s="10"/>
      <c r="K180" s="10"/>
      <c r="L180" s="10"/>
      <c r="M180" s="10"/>
      <c r="N180" s="10"/>
      <c r="O180" s="10"/>
      <c r="P180" s="10"/>
      <c r="Q180" s="10"/>
      <c r="R180" s="10"/>
      <c r="S180" s="10"/>
    </row>
    <row r="181" spans="1:19">
      <c r="A181" s="10"/>
      <c r="B181" s="10"/>
      <c r="C181" s="10"/>
      <c r="D181" s="10"/>
      <c r="E181" s="10"/>
      <c r="F181" s="10"/>
      <c r="G181" s="10"/>
      <c r="H181" s="10"/>
      <c r="I181" s="10"/>
      <c r="J181" s="10"/>
      <c r="K181" s="10"/>
      <c r="L181" s="10"/>
      <c r="M181" s="10"/>
      <c r="N181" s="10"/>
      <c r="O181" s="10"/>
      <c r="P181" s="10"/>
      <c r="Q181" s="10"/>
      <c r="R181" s="10"/>
      <c r="S181" s="10"/>
    </row>
    <row r="182" spans="1:19">
      <c r="A182" s="10"/>
      <c r="B182" s="10"/>
      <c r="C182" s="10"/>
      <c r="D182" s="10"/>
      <c r="E182" s="10"/>
      <c r="F182" s="10"/>
      <c r="G182" s="10"/>
      <c r="H182" s="10"/>
      <c r="I182" s="10"/>
      <c r="J182" s="10"/>
      <c r="K182" s="10"/>
      <c r="L182" s="10"/>
      <c r="M182" s="10"/>
      <c r="N182" s="10"/>
      <c r="O182" s="10"/>
      <c r="P182" s="10"/>
      <c r="Q182" s="10"/>
      <c r="R182" s="10"/>
      <c r="S182" s="10"/>
    </row>
    <row r="183" spans="1:19">
      <c r="A183" s="10"/>
      <c r="B183" s="10"/>
      <c r="C183" s="10"/>
      <c r="D183" s="10"/>
      <c r="E183" s="10"/>
      <c r="F183" s="10"/>
      <c r="G183" s="10"/>
      <c r="H183" s="10"/>
      <c r="I183" s="10"/>
      <c r="J183" s="10"/>
      <c r="K183" s="10"/>
      <c r="L183" s="10"/>
      <c r="M183" s="10"/>
      <c r="N183" s="10"/>
      <c r="O183" s="10"/>
      <c r="P183" s="10"/>
      <c r="Q183" s="10"/>
      <c r="R183" s="10"/>
      <c r="S183" s="10"/>
    </row>
    <row r="184" spans="1:19">
      <c r="A184" s="10"/>
      <c r="B184" s="10"/>
      <c r="C184" s="10"/>
      <c r="D184" s="10"/>
      <c r="E184" s="10"/>
      <c r="F184" s="10"/>
      <c r="G184" s="10"/>
      <c r="H184" s="10"/>
      <c r="I184" s="10"/>
      <c r="J184" s="10"/>
      <c r="K184" s="10"/>
      <c r="L184" s="10"/>
      <c r="M184" s="10"/>
      <c r="N184" s="10"/>
      <c r="O184" s="10"/>
      <c r="P184" s="10"/>
      <c r="Q184" s="10"/>
      <c r="R184" s="10"/>
      <c r="S184" s="10"/>
    </row>
    <row r="185" spans="1:19">
      <c r="A185" s="10"/>
      <c r="B185" s="10"/>
      <c r="C185" s="10"/>
      <c r="D185" s="10"/>
      <c r="E185" s="10"/>
      <c r="F185" s="10"/>
      <c r="G185" s="10"/>
      <c r="H185" s="10"/>
      <c r="I185" s="10"/>
      <c r="J185" s="10"/>
      <c r="K185" s="10"/>
      <c r="L185" s="10"/>
      <c r="M185" s="10"/>
      <c r="N185" s="10"/>
      <c r="O185" s="10"/>
      <c r="P185" s="10"/>
      <c r="Q185" s="10"/>
      <c r="R185" s="10"/>
      <c r="S185" s="10"/>
    </row>
    <row r="186" spans="1:19">
      <c r="A186" s="10"/>
      <c r="B186" s="10"/>
      <c r="C186" s="10"/>
      <c r="D186" s="10"/>
      <c r="E186" s="10"/>
      <c r="F186" s="10"/>
      <c r="G186" s="10"/>
      <c r="H186" s="10"/>
      <c r="I186" s="10"/>
      <c r="J186" s="10"/>
      <c r="K186" s="10"/>
      <c r="L186" s="10"/>
      <c r="M186" s="10"/>
      <c r="N186" s="10"/>
      <c r="O186" s="10"/>
      <c r="P186" s="10"/>
      <c r="Q186" s="10"/>
      <c r="R186" s="10"/>
      <c r="S186" s="10"/>
    </row>
    <row r="187" spans="1:19">
      <c r="A187" s="10"/>
      <c r="B187" s="10"/>
      <c r="C187" s="10"/>
      <c r="D187" s="10"/>
      <c r="E187" s="10"/>
      <c r="F187" s="10"/>
      <c r="G187" s="10"/>
      <c r="H187" s="10"/>
      <c r="I187" s="10"/>
      <c r="J187" s="10"/>
      <c r="K187" s="10"/>
      <c r="L187" s="10"/>
      <c r="M187" s="10"/>
      <c r="N187" s="10"/>
      <c r="O187" s="10"/>
      <c r="P187" s="10"/>
      <c r="Q187" s="10"/>
      <c r="R187" s="10"/>
      <c r="S187" s="10"/>
    </row>
    <row r="188" spans="1:19">
      <c r="A188" s="10"/>
      <c r="B188" s="10"/>
      <c r="C188" s="10"/>
      <c r="D188" s="10"/>
      <c r="E188" s="10"/>
      <c r="F188" s="10"/>
      <c r="G188" s="10"/>
      <c r="H188" s="10"/>
      <c r="I188" s="10"/>
      <c r="J188" s="10"/>
      <c r="K188" s="10"/>
      <c r="L188" s="10"/>
      <c r="M188" s="10"/>
      <c r="N188" s="10"/>
      <c r="O188" s="10"/>
      <c r="P188" s="10"/>
      <c r="Q188" s="10"/>
      <c r="R188" s="10"/>
      <c r="S188" s="10"/>
    </row>
    <row r="189" spans="1:19">
      <c r="A189" s="10"/>
      <c r="B189" s="10"/>
      <c r="C189" s="10"/>
      <c r="D189" s="10"/>
      <c r="E189" s="10"/>
      <c r="F189" s="10"/>
      <c r="G189" s="10"/>
      <c r="H189" s="10"/>
      <c r="I189" s="10"/>
      <c r="J189" s="10"/>
      <c r="K189" s="10"/>
      <c r="L189" s="10"/>
      <c r="M189" s="10"/>
      <c r="N189" s="10"/>
      <c r="O189" s="10"/>
      <c r="P189" s="10"/>
      <c r="Q189" s="10"/>
      <c r="R189" s="10"/>
      <c r="S189" s="10"/>
    </row>
    <row r="190" spans="1:19">
      <c r="A190" s="10"/>
      <c r="B190" s="10"/>
      <c r="C190" s="10"/>
      <c r="D190" s="10"/>
      <c r="E190" s="10"/>
      <c r="F190" s="10"/>
      <c r="G190" s="10"/>
      <c r="H190" s="10"/>
      <c r="I190" s="10"/>
      <c r="J190" s="10"/>
      <c r="K190" s="10"/>
      <c r="L190" s="10"/>
      <c r="M190" s="10"/>
      <c r="N190" s="10"/>
      <c r="O190" s="10"/>
      <c r="P190" s="10"/>
      <c r="Q190" s="10"/>
      <c r="R190" s="10"/>
      <c r="S190" s="10"/>
    </row>
    <row r="191" spans="1:19">
      <c r="A191" s="10"/>
      <c r="B191" s="10"/>
      <c r="C191" s="10"/>
      <c r="D191" s="10"/>
      <c r="E191" s="10"/>
      <c r="F191" s="10"/>
      <c r="G191" s="10"/>
      <c r="H191" s="10"/>
      <c r="I191" s="10"/>
      <c r="J191" s="10"/>
      <c r="K191" s="10"/>
      <c r="L191" s="10"/>
      <c r="M191" s="10"/>
      <c r="N191" s="10"/>
      <c r="O191" s="10"/>
      <c r="P191" s="10"/>
      <c r="Q191" s="10"/>
      <c r="R191" s="10"/>
      <c r="S191" s="10"/>
    </row>
    <row r="192" spans="1:19">
      <c r="A192" s="10"/>
      <c r="B192" s="10"/>
      <c r="C192" s="10"/>
      <c r="D192" s="10"/>
      <c r="E192" s="10"/>
      <c r="F192" s="10"/>
      <c r="G192" s="10"/>
      <c r="H192" s="10"/>
      <c r="I192" s="10"/>
      <c r="J192" s="10"/>
      <c r="K192" s="10"/>
      <c r="L192" s="10"/>
      <c r="M192" s="10"/>
      <c r="N192" s="10"/>
      <c r="O192" s="10"/>
      <c r="P192" s="10"/>
      <c r="Q192" s="10"/>
      <c r="R192" s="10"/>
      <c r="S192" s="10"/>
    </row>
    <row r="193" spans="1:19">
      <c r="A193" s="10"/>
      <c r="B193" s="10"/>
      <c r="C193" s="10"/>
      <c r="D193" s="10"/>
      <c r="E193" s="10"/>
      <c r="F193" s="10"/>
      <c r="G193" s="10"/>
      <c r="H193" s="10"/>
      <c r="I193" s="10"/>
      <c r="J193" s="10"/>
      <c r="K193" s="10"/>
      <c r="L193" s="10"/>
      <c r="M193" s="10"/>
      <c r="N193" s="10"/>
      <c r="O193" s="10"/>
      <c r="P193" s="10"/>
      <c r="Q193" s="10"/>
      <c r="R193" s="10"/>
      <c r="S193" s="10"/>
    </row>
    <row r="194" spans="1:19">
      <c r="A194" s="10"/>
      <c r="B194" s="10"/>
      <c r="C194" s="10"/>
      <c r="D194" s="10"/>
      <c r="E194" s="10"/>
      <c r="F194" s="10"/>
      <c r="G194" s="10"/>
      <c r="H194" s="10"/>
      <c r="I194" s="10"/>
      <c r="J194" s="10"/>
      <c r="K194" s="10"/>
      <c r="L194" s="10"/>
      <c r="M194" s="10"/>
      <c r="N194" s="10"/>
      <c r="O194" s="10"/>
      <c r="P194" s="10"/>
      <c r="Q194" s="10"/>
      <c r="R194" s="10"/>
      <c r="S194" s="10"/>
    </row>
    <row r="195" spans="1:19">
      <c r="A195" s="10"/>
      <c r="B195" s="10"/>
      <c r="C195" s="10"/>
      <c r="D195" s="10"/>
      <c r="E195" s="10"/>
      <c r="F195" s="10"/>
      <c r="G195" s="10"/>
      <c r="H195" s="10"/>
      <c r="I195" s="10"/>
      <c r="J195" s="10"/>
      <c r="K195" s="10"/>
      <c r="L195" s="10"/>
      <c r="M195" s="10"/>
      <c r="N195" s="10"/>
      <c r="O195" s="10"/>
      <c r="P195" s="10"/>
      <c r="Q195" s="10"/>
      <c r="R195" s="10"/>
      <c r="S195" s="10"/>
    </row>
    <row r="196" spans="1:19">
      <c r="A196" s="10"/>
      <c r="B196" s="10"/>
      <c r="C196" s="10"/>
      <c r="D196" s="10"/>
      <c r="E196" s="10"/>
      <c r="F196" s="10"/>
      <c r="G196" s="10"/>
      <c r="H196" s="10"/>
      <c r="I196" s="10"/>
      <c r="J196" s="10"/>
      <c r="K196" s="10"/>
      <c r="L196" s="10"/>
      <c r="M196" s="10"/>
      <c r="N196" s="10"/>
      <c r="O196" s="10"/>
      <c r="P196" s="10"/>
      <c r="Q196" s="10"/>
      <c r="R196" s="10"/>
      <c r="S196" s="10"/>
    </row>
    <row r="197" spans="1:19">
      <c r="A197" s="10"/>
      <c r="B197" s="10"/>
      <c r="C197" s="10"/>
      <c r="D197" s="10"/>
      <c r="E197" s="10"/>
      <c r="F197" s="10"/>
      <c r="G197" s="10"/>
      <c r="H197" s="10"/>
      <c r="I197" s="10"/>
      <c r="J197" s="10"/>
      <c r="K197" s="10"/>
      <c r="L197" s="10"/>
      <c r="M197" s="10"/>
      <c r="N197" s="10"/>
      <c r="O197" s="10"/>
      <c r="P197" s="10"/>
      <c r="Q197" s="10"/>
      <c r="R197" s="10"/>
      <c r="S197" s="10"/>
    </row>
    <row r="198" spans="1:19">
      <c r="A198" s="10"/>
      <c r="B198" s="10"/>
      <c r="C198" s="10"/>
      <c r="D198" s="10"/>
      <c r="E198" s="10"/>
      <c r="F198" s="10"/>
      <c r="G198" s="10"/>
      <c r="H198" s="10"/>
      <c r="I198" s="10"/>
      <c r="J198" s="10"/>
      <c r="K198" s="10"/>
      <c r="L198" s="10"/>
      <c r="M198" s="10"/>
      <c r="N198" s="10"/>
      <c r="O198" s="10"/>
      <c r="P198" s="10"/>
      <c r="Q198" s="10"/>
      <c r="R198" s="10"/>
      <c r="S198" s="10"/>
    </row>
    <row r="199" spans="1:19">
      <c r="A199" s="10"/>
      <c r="B199" s="10"/>
      <c r="C199" s="10"/>
      <c r="D199" s="10"/>
      <c r="E199" s="10"/>
      <c r="F199" s="10"/>
      <c r="G199" s="10"/>
      <c r="H199" s="10"/>
      <c r="I199" s="10"/>
      <c r="J199" s="10"/>
      <c r="K199" s="10"/>
      <c r="L199" s="10"/>
      <c r="M199" s="10"/>
      <c r="N199" s="10"/>
      <c r="O199" s="10"/>
      <c r="P199" s="10"/>
      <c r="Q199" s="10"/>
      <c r="R199" s="10"/>
      <c r="S199" s="10"/>
    </row>
    <row r="200" spans="1:19">
      <c r="A200" s="10"/>
      <c r="B200" s="10"/>
      <c r="C200" s="10"/>
      <c r="D200" s="10"/>
      <c r="E200" s="10"/>
      <c r="F200" s="10"/>
      <c r="G200" s="10"/>
      <c r="H200" s="10"/>
      <c r="I200" s="10"/>
      <c r="J200" s="10"/>
      <c r="K200" s="10"/>
      <c r="L200" s="10"/>
      <c r="M200" s="10"/>
      <c r="N200" s="10"/>
      <c r="O200" s="10"/>
      <c r="P200" s="10"/>
      <c r="Q200" s="10"/>
      <c r="R200" s="10"/>
      <c r="S200" s="10"/>
    </row>
    <row r="201" spans="1:19">
      <c r="A201" s="10"/>
      <c r="B201" s="10"/>
      <c r="C201" s="10"/>
      <c r="D201" s="10"/>
      <c r="E201" s="10"/>
      <c r="F201" s="10"/>
      <c r="G201" s="10"/>
      <c r="H201" s="10"/>
      <c r="I201" s="10"/>
      <c r="J201" s="10"/>
      <c r="K201" s="10"/>
      <c r="L201" s="10"/>
      <c r="M201" s="10"/>
      <c r="N201" s="10"/>
      <c r="O201" s="10"/>
      <c r="P201" s="10"/>
      <c r="Q201" s="10"/>
      <c r="R201" s="10"/>
      <c r="S201" s="10"/>
    </row>
    <row r="202" spans="1:19">
      <c r="A202" s="10"/>
      <c r="B202" s="10"/>
      <c r="C202" s="10"/>
      <c r="D202" s="10"/>
      <c r="E202" s="10"/>
      <c r="F202" s="10"/>
      <c r="G202" s="10"/>
      <c r="H202" s="10"/>
      <c r="I202" s="10"/>
      <c r="J202" s="10"/>
      <c r="K202" s="10"/>
      <c r="L202" s="10"/>
      <c r="M202" s="10"/>
      <c r="N202" s="10"/>
      <c r="O202" s="10"/>
      <c r="P202" s="10"/>
      <c r="Q202" s="10"/>
      <c r="R202" s="10"/>
      <c r="S202" s="10"/>
    </row>
    <row r="203" spans="1:19">
      <c r="A203" s="10"/>
      <c r="B203" s="10"/>
      <c r="C203" s="10"/>
      <c r="D203" s="10"/>
      <c r="E203" s="10"/>
      <c r="F203" s="10"/>
      <c r="G203" s="10"/>
      <c r="H203" s="10"/>
      <c r="I203" s="10"/>
      <c r="J203" s="10"/>
      <c r="K203" s="10"/>
      <c r="L203" s="10"/>
      <c r="M203" s="10"/>
      <c r="N203" s="10"/>
      <c r="O203" s="10"/>
      <c r="P203" s="10"/>
      <c r="Q203" s="10"/>
      <c r="R203" s="10"/>
      <c r="S203" s="10"/>
    </row>
    <row r="204" spans="1:19">
      <c r="A204" s="10"/>
      <c r="B204" s="10"/>
      <c r="C204" s="10"/>
      <c r="D204" s="10"/>
      <c r="E204" s="10"/>
      <c r="F204" s="10"/>
      <c r="G204" s="10"/>
      <c r="H204" s="10"/>
      <c r="I204" s="10"/>
      <c r="J204" s="10"/>
      <c r="K204" s="10"/>
      <c r="L204" s="10"/>
      <c r="M204" s="10"/>
      <c r="N204" s="10"/>
      <c r="O204" s="10"/>
      <c r="P204" s="10"/>
      <c r="Q204" s="10"/>
      <c r="R204" s="10"/>
      <c r="S204" s="10"/>
    </row>
    <row r="205" spans="1:19">
      <c r="A205" s="10"/>
      <c r="B205" s="10"/>
      <c r="C205" s="10"/>
      <c r="D205" s="10"/>
      <c r="E205" s="10"/>
      <c r="F205" s="10"/>
      <c r="G205" s="10"/>
      <c r="H205" s="10"/>
      <c r="I205" s="10"/>
      <c r="J205" s="10"/>
      <c r="K205" s="10"/>
      <c r="L205" s="10"/>
      <c r="M205" s="10"/>
      <c r="N205" s="10"/>
      <c r="O205" s="10"/>
      <c r="P205" s="10"/>
      <c r="Q205" s="10"/>
      <c r="R205" s="10"/>
      <c r="S205" s="10"/>
    </row>
    <row r="206" spans="1:19">
      <c r="A206" s="10"/>
      <c r="B206" s="10"/>
      <c r="C206" s="10"/>
      <c r="D206" s="10"/>
      <c r="E206" s="10"/>
      <c r="F206" s="10"/>
      <c r="G206" s="10"/>
      <c r="H206" s="10"/>
      <c r="I206" s="10"/>
      <c r="J206" s="10"/>
      <c r="K206" s="10"/>
      <c r="L206" s="10"/>
      <c r="M206" s="10"/>
      <c r="N206" s="10"/>
      <c r="O206" s="10"/>
      <c r="P206" s="10"/>
      <c r="Q206" s="10"/>
      <c r="R206" s="10"/>
      <c r="S206" s="10"/>
    </row>
    <row r="207" spans="1:19">
      <c r="A207" s="10"/>
      <c r="B207" s="10"/>
      <c r="C207" s="10"/>
      <c r="D207" s="10"/>
      <c r="E207" s="10"/>
      <c r="F207" s="10"/>
      <c r="G207" s="10"/>
      <c r="H207" s="10"/>
      <c r="I207" s="10"/>
      <c r="J207" s="10"/>
      <c r="K207" s="10"/>
      <c r="L207" s="10"/>
      <c r="M207" s="10"/>
      <c r="N207" s="10"/>
      <c r="O207" s="10"/>
      <c r="P207" s="10"/>
      <c r="Q207" s="10"/>
      <c r="R207" s="10"/>
      <c r="S207" s="10"/>
    </row>
    <row r="208" spans="1:19">
      <c r="A208" s="10"/>
      <c r="B208" s="10"/>
      <c r="C208" s="10"/>
      <c r="D208" s="10"/>
      <c r="E208" s="10"/>
      <c r="F208" s="10"/>
      <c r="G208" s="10"/>
      <c r="H208" s="10"/>
      <c r="I208" s="10"/>
      <c r="J208" s="10"/>
      <c r="K208" s="10"/>
      <c r="L208" s="10"/>
      <c r="M208" s="10"/>
      <c r="N208" s="10"/>
      <c r="O208" s="10"/>
      <c r="P208" s="10"/>
      <c r="Q208" s="10"/>
      <c r="R208" s="10"/>
      <c r="S208" s="10"/>
    </row>
    <row r="209" spans="1:19">
      <c r="A209" s="10"/>
      <c r="B209" s="10"/>
      <c r="C209" s="10"/>
      <c r="D209" s="10"/>
      <c r="E209" s="10"/>
      <c r="F209" s="10"/>
      <c r="G209" s="10"/>
      <c r="H209" s="10"/>
      <c r="I209" s="10"/>
      <c r="J209" s="10"/>
      <c r="K209" s="10"/>
      <c r="L209" s="10"/>
      <c r="M209" s="10"/>
      <c r="N209" s="10"/>
      <c r="O209" s="10"/>
      <c r="P209" s="10"/>
      <c r="Q209" s="10"/>
      <c r="R209" s="10"/>
      <c r="S209" s="10"/>
    </row>
    <row r="210" spans="1:19">
      <c r="A210" s="10"/>
      <c r="B210" s="10"/>
      <c r="C210" s="10"/>
      <c r="D210" s="10"/>
      <c r="E210" s="10"/>
      <c r="F210" s="10"/>
      <c r="G210" s="10"/>
      <c r="H210" s="10"/>
      <c r="I210" s="10"/>
      <c r="J210" s="10"/>
      <c r="K210" s="10"/>
      <c r="L210" s="10"/>
      <c r="M210" s="10"/>
      <c r="N210" s="10"/>
      <c r="O210" s="10"/>
      <c r="P210" s="10"/>
      <c r="Q210" s="10"/>
      <c r="R210" s="10"/>
      <c r="S210" s="10"/>
    </row>
    <row r="211" spans="1:19">
      <c r="A211" s="10"/>
      <c r="B211" s="10"/>
      <c r="C211" s="10"/>
      <c r="D211" s="10"/>
      <c r="E211" s="10"/>
      <c r="F211" s="10"/>
      <c r="G211" s="10"/>
      <c r="H211" s="10"/>
      <c r="I211" s="10"/>
      <c r="J211" s="10"/>
      <c r="K211" s="10"/>
      <c r="L211" s="10"/>
      <c r="M211" s="10"/>
      <c r="N211" s="10"/>
      <c r="O211" s="10"/>
      <c r="P211" s="10"/>
      <c r="Q211" s="10"/>
      <c r="R211" s="10"/>
      <c r="S211" s="10"/>
    </row>
    <row r="212" spans="1:19">
      <c r="A212" s="10"/>
      <c r="B212" s="10"/>
      <c r="C212" s="10"/>
      <c r="D212" s="10"/>
      <c r="E212" s="10"/>
      <c r="F212" s="10"/>
      <c r="G212" s="10"/>
      <c r="H212" s="10"/>
      <c r="I212" s="10"/>
      <c r="J212" s="10"/>
      <c r="K212" s="10"/>
      <c r="L212" s="10"/>
      <c r="M212" s="10"/>
      <c r="N212" s="10"/>
      <c r="O212" s="10"/>
      <c r="P212" s="10"/>
      <c r="Q212" s="10"/>
      <c r="R212" s="10"/>
      <c r="S212" s="10"/>
    </row>
    <row r="213" spans="1:19">
      <c r="A213" s="10"/>
      <c r="B213" s="10"/>
      <c r="C213" s="10"/>
      <c r="D213" s="10"/>
      <c r="E213" s="10"/>
      <c r="F213" s="10"/>
      <c r="G213" s="10"/>
      <c r="H213" s="10"/>
      <c r="I213" s="10"/>
      <c r="J213" s="10"/>
      <c r="K213" s="10"/>
      <c r="L213" s="10"/>
      <c r="M213" s="10"/>
      <c r="N213" s="10"/>
      <c r="O213" s="10"/>
      <c r="P213" s="10"/>
      <c r="Q213" s="10"/>
      <c r="R213" s="10"/>
      <c r="S213" s="10"/>
    </row>
    <row r="214" spans="1:19">
      <c r="A214" s="10"/>
      <c r="B214" s="10"/>
      <c r="C214" s="10"/>
      <c r="D214" s="10"/>
      <c r="E214" s="10"/>
      <c r="F214" s="10"/>
      <c r="G214" s="10"/>
      <c r="H214" s="10"/>
      <c r="I214" s="10"/>
      <c r="J214" s="10"/>
      <c r="K214" s="10"/>
      <c r="L214" s="10"/>
      <c r="M214" s="10"/>
      <c r="N214" s="10"/>
      <c r="O214" s="10"/>
      <c r="P214" s="10"/>
      <c r="Q214" s="10"/>
      <c r="R214" s="10"/>
      <c r="S214" s="10"/>
    </row>
    <row r="215" spans="1:19">
      <c r="A215" s="10"/>
      <c r="B215" s="10"/>
      <c r="C215" s="10"/>
      <c r="D215" s="10"/>
      <c r="E215" s="10"/>
      <c r="F215" s="10"/>
      <c r="G215" s="10"/>
      <c r="H215" s="10"/>
      <c r="I215" s="10"/>
      <c r="J215" s="10"/>
      <c r="K215" s="10"/>
      <c r="L215" s="10"/>
      <c r="M215" s="10"/>
      <c r="N215" s="10"/>
      <c r="O215" s="10"/>
      <c r="P215" s="10"/>
      <c r="Q215" s="10"/>
      <c r="R215" s="10"/>
      <c r="S215" s="10"/>
    </row>
    <row r="216" spans="1:19">
      <c r="A216" s="10"/>
      <c r="B216" s="10"/>
      <c r="C216" s="10"/>
      <c r="D216" s="10"/>
      <c r="E216" s="10"/>
      <c r="F216" s="10"/>
      <c r="G216" s="10"/>
      <c r="H216" s="10"/>
      <c r="I216" s="10"/>
      <c r="J216" s="10"/>
      <c r="K216" s="10"/>
      <c r="L216" s="10"/>
      <c r="M216" s="10"/>
      <c r="N216" s="10"/>
      <c r="O216" s="10"/>
      <c r="P216" s="10"/>
      <c r="Q216" s="10"/>
      <c r="R216" s="10"/>
      <c r="S216" s="10"/>
    </row>
    <row r="217" spans="1:19">
      <c r="A217" s="10"/>
      <c r="B217" s="10"/>
      <c r="C217" s="10"/>
      <c r="D217" s="10"/>
      <c r="E217" s="10"/>
      <c r="F217" s="10"/>
      <c r="G217" s="10"/>
      <c r="H217" s="10"/>
      <c r="I217" s="10"/>
      <c r="J217" s="10"/>
      <c r="K217" s="10"/>
      <c r="L217" s="10"/>
      <c r="M217" s="10"/>
      <c r="N217" s="10"/>
      <c r="O217" s="10"/>
      <c r="P217" s="10"/>
      <c r="Q217" s="10"/>
      <c r="R217" s="10"/>
      <c r="S217" s="10"/>
    </row>
    <row r="218" spans="1:19">
      <c r="A218" s="10"/>
      <c r="B218" s="10"/>
      <c r="C218" s="10"/>
      <c r="D218" s="10"/>
      <c r="E218" s="10"/>
      <c r="F218" s="10"/>
      <c r="G218" s="10"/>
      <c r="H218" s="10"/>
      <c r="I218" s="10"/>
      <c r="J218" s="10"/>
      <c r="K218" s="10"/>
      <c r="L218" s="10"/>
      <c r="M218" s="10"/>
      <c r="N218" s="10"/>
      <c r="O218" s="10"/>
      <c r="P218" s="10"/>
      <c r="Q218" s="10"/>
      <c r="R218" s="10"/>
      <c r="S218" s="10"/>
    </row>
    <row r="219" spans="1:19">
      <c r="A219" s="10"/>
      <c r="B219" s="10"/>
      <c r="C219" s="10"/>
      <c r="D219" s="10"/>
      <c r="E219" s="10"/>
      <c r="F219" s="10"/>
      <c r="G219" s="10"/>
      <c r="H219" s="10"/>
      <c r="I219" s="10"/>
      <c r="J219" s="10"/>
      <c r="K219" s="10"/>
      <c r="L219" s="10"/>
      <c r="M219" s="10"/>
      <c r="N219" s="10"/>
      <c r="O219" s="10"/>
      <c r="P219" s="10"/>
      <c r="Q219" s="10"/>
      <c r="R219" s="10"/>
      <c r="S219" s="10"/>
    </row>
    <row r="220" spans="1:19">
      <c r="A220" s="10"/>
      <c r="B220" s="10"/>
      <c r="C220" s="10"/>
      <c r="D220" s="10"/>
      <c r="E220" s="10"/>
      <c r="F220" s="10"/>
      <c r="G220" s="10"/>
      <c r="H220" s="10"/>
      <c r="I220" s="10"/>
      <c r="J220" s="10"/>
      <c r="K220" s="10"/>
      <c r="L220" s="10"/>
      <c r="M220" s="10"/>
      <c r="N220" s="10"/>
      <c r="O220" s="10"/>
      <c r="P220" s="10"/>
      <c r="Q220" s="10"/>
      <c r="R220" s="10"/>
      <c r="S220" s="10"/>
    </row>
    <row r="221" spans="1:19">
      <c r="A221" s="10"/>
      <c r="B221" s="10"/>
      <c r="C221" s="10"/>
      <c r="D221" s="10"/>
      <c r="E221" s="10"/>
      <c r="F221" s="10"/>
      <c r="G221" s="10"/>
      <c r="H221" s="10"/>
      <c r="I221" s="10"/>
      <c r="J221" s="10"/>
      <c r="K221" s="10"/>
      <c r="L221" s="10"/>
      <c r="M221" s="10"/>
      <c r="N221" s="10"/>
      <c r="O221" s="10"/>
      <c r="P221" s="10"/>
      <c r="Q221" s="10"/>
      <c r="R221" s="10"/>
      <c r="S221" s="10"/>
    </row>
    <row r="222" spans="1:19">
      <c r="A222" s="10"/>
      <c r="B222" s="10"/>
      <c r="C222" s="10"/>
      <c r="D222" s="10"/>
      <c r="E222" s="10"/>
      <c r="F222" s="10"/>
      <c r="G222" s="10"/>
      <c r="H222" s="10"/>
      <c r="I222" s="10"/>
      <c r="J222" s="10"/>
      <c r="K222" s="10"/>
      <c r="L222" s="10"/>
      <c r="M222" s="10"/>
      <c r="N222" s="10"/>
      <c r="O222" s="10"/>
      <c r="P222" s="10"/>
      <c r="Q222" s="10"/>
      <c r="R222" s="10"/>
      <c r="S222" s="10"/>
    </row>
    <row r="223" spans="1:19">
      <c r="A223" s="10"/>
      <c r="B223" s="10"/>
      <c r="C223" s="10"/>
      <c r="D223" s="10"/>
      <c r="E223" s="10"/>
      <c r="F223" s="10"/>
      <c r="G223" s="10"/>
      <c r="H223" s="10"/>
      <c r="I223" s="10"/>
      <c r="J223" s="10"/>
      <c r="K223" s="10"/>
      <c r="L223" s="10"/>
      <c r="M223" s="10"/>
      <c r="N223" s="10"/>
      <c r="O223" s="10"/>
      <c r="P223" s="10"/>
      <c r="Q223" s="10"/>
      <c r="R223" s="10"/>
      <c r="S223" s="10"/>
    </row>
    <row r="224" spans="1:19">
      <c r="A224" s="10"/>
      <c r="B224" s="10"/>
      <c r="C224" s="10"/>
      <c r="D224" s="10"/>
      <c r="E224" s="10"/>
      <c r="F224" s="10"/>
      <c r="G224" s="10"/>
      <c r="H224" s="10"/>
      <c r="I224" s="10"/>
      <c r="J224" s="10"/>
      <c r="K224" s="10"/>
      <c r="L224" s="10"/>
      <c r="M224" s="10"/>
      <c r="N224" s="10"/>
      <c r="O224" s="10"/>
      <c r="P224" s="10"/>
      <c r="Q224" s="10"/>
      <c r="R224" s="10"/>
      <c r="S224" s="10"/>
    </row>
    <row r="225" spans="1:19">
      <c r="A225" s="10"/>
      <c r="B225" s="10"/>
      <c r="C225" s="10"/>
      <c r="D225" s="10"/>
      <c r="E225" s="10"/>
      <c r="F225" s="10"/>
      <c r="G225" s="10"/>
      <c r="H225" s="10"/>
      <c r="I225" s="10"/>
      <c r="J225" s="10"/>
      <c r="K225" s="10"/>
      <c r="L225" s="10"/>
      <c r="M225" s="10"/>
      <c r="N225" s="10"/>
      <c r="O225" s="10"/>
      <c r="P225" s="10"/>
      <c r="Q225" s="10"/>
      <c r="R225" s="10"/>
      <c r="S225" s="10"/>
    </row>
    <row r="226" spans="1:19">
      <c r="A226" s="10"/>
      <c r="B226" s="10"/>
      <c r="C226" s="10"/>
      <c r="D226" s="10"/>
      <c r="E226" s="10"/>
      <c r="F226" s="10"/>
      <c r="G226" s="10"/>
      <c r="H226" s="10"/>
      <c r="I226" s="10"/>
      <c r="J226" s="10"/>
      <c r="K226" s="10"/>
      <c r="L226" s="10"/>
      <c r="M226" s="10"/>
      <c r="N226" s="10"/>
      <c r="O226" s="10"/>
      <c r="P226" s="10"/>
      <c r="Q226" s="10"/>
      <c r="R226" s="10"/>
      <c r="S226" s="10"/>
    </row>
    <row r="227" spans="1:19">
      <c r="A227" s="10"/>
      <c r="B227" s="10"/>
      <c r="C227" s="10"/>
      <c r="D227" s="10"/>
      <c r="E227" s="10"/>
      <c r="F227" s="10"/>
      <c r="G227" s="10"/>
      <c r="H227" s="10"/>
      <c r="I227" s="10"/>
      <c r="J227" s="10"/>
      <c r="K227" s="10"/>
      <c r="L227" s="10"/>
      <c r="M227" s="10"/>
      <c r="N227" s="10"/>
      <c r="O227" s="10"/>
      <c r="P227" s="10"/>
      <c r="Q227" s="10"/>
      <c r="R227" s="10"/>
      <c r="S227" s="10"/>
    </row>
    <row r="228" spans="1:19">
      <c r="A228" s="10"/>
      <c r="B228" s="10"/>
      <c r="C228" s="10"/>
      <c r="D228" s="10"/>
      <c r="E228" s="10"/>
      <c r="F228" s="10"/>
      <c r="G228" s="10"/>
      <c r="H228" s="10"/>
      <c r="I228" s="10"/>
      <c r="J228" s="10"/>
      <c r="K228" s="10"/>
      <c r="L228" s="10"/>
      <c r="M228" s="10"/>
      <c r="N228" s="10"/>
      <c r="O228" s="10"/>
      <c r="P228" s="10"/>
      <c r="Q228" s="10"/>
      <c r="R228" s="10"/>
      <c r="S228" s="10"/>
    </row>
    <row r="229" spans="1:19">
      <c r="A229" s="10"/>
      <c r="B229" s="10"/>
      <c r="C229" s="10"/>
      <c r="D229" s="10"/>
      <c r="E229" s="10"/>
      <c r="F229" s="10"/>
      <c r="G229" s="10"/>
      <c r="H229" s="10"/>
      <c r="I229" s="10"/>
      <c r="J229" s="10"/>
      <c r="K229" s="10"/>
      <c r="L229" s="10"/>
      <c r="M229" s="10"/>
      <c r="N229" s="10"/>
      <c r="O229" s="10"/>
      <c r="P229" s="10"/>
      <c r="Q229" s="10"/>
      <c r="R229" s="10"/>
      <c r="S229" s="10"/>
    </row>
    <row r="230" spans="1:19">
      <c r="A230" s="10"/>
      <c r="B230" s="10"/>
      <c r="C230" s="10"/>
      <c r="D230" s="10"/>
      <c r="E230" s="10"/>
      <c r="F230" s="10"/>
      <c r="G230" s="10"/>
      <c r="H230" s="10"/>
      <c r="I230" s="10"/>
      <c r="J230" s="10"/>
      <c r="K230" s="10"/>
      <c r="L230" s="10"/>
      <c r="M230" s="10"/>
      <c r="N230" s="10"/>
      <c r="O230" s="10"/>
      <c r="P230" s="10"/>
      <c r="Q230" s="10"/>
      <c r="R230" s="10"/>
      <c r="S230" s="10"/>
    </row>
    <row r="231" spans="1:19">
      <c r="A231" s="10"/>
      <c r="B231" s="10"/>
      <c r="C231" s="10"/>
      <c r="D231" s="10"/>
      <c r="E231" s="10"/>
      <c r="F231" s="10"/>
      <c r="G231" s="10"/>
      <c r="H231" s="10"/>
      <c r="I231" s="10"/>
      <c r="J231" s="10"/>
      <c r="K231" s="10"/>
      <c r="L231" s="10"/>
      <c r="M231" s="10"/>
      <c r="N231" s="10"/>
      <c r="O231" s="10"/>
      <c r="P231" s="10"/>
      <c r="Q231" s="10"/>
      <c r="R231" s="10"/>
      <c r="S231" s="10"/>
    </row>
    <row r="232" spans="1:19">
      <c r="A232" s="10"/>
      <c r="B232" s="10"/>
      <c r="C232" s="10"/>
      <c r="D232" s="10"/>
      <c r="E232" s="10"/>
      <c r="F232" s="10"/>
      <c r="G232" s="10"/>
      <c r="H232" s="10"/>
      <c r="I232" s="10"/>
      <c r="J232" s="10"/>
      <c r="K232" s="10"/>
      <c r="L232" s="10"/>
      <c r="M232" s="10"/>
      <c r="N232" s="10"/>
      <c r="O232" s="10"/>
      <c r="P232" s="10"/>
      <c r="Q232" s="10"/>
      <c r="R232" s="10"/>
      <c r="S232" s="10"/>
    </row>
    <row r="233" spans="1:19">
      <c r="A233" s="10"/>
      <c r="B233" s="10"/>
      <c r="C233" s="10"/>
      <c r="D233" s="10"/>
      <c r="E233" s="10"/>
      <c r="F233" s="10"/>
      <c r="G233" s="10"/>
      <c r="H233" s="10"/>
      <c r="I233" s="10"/>
      <c r="J233" s="10"/>
      <c r="K233" s="10"/>
      <c r="L233" s="10"/>
      <c r="M233" s="10"/>
      <c r="N233" s="10"/>
      <c r="O233" s="10"/>
      <c r="P233" s="10"/>
      <c r="Q233" s="10"/>
      <c r="R233" s="10"/>
      <c r="S233" s="10"/>
    </row>
    <row r="234" spans="1:19">
      <c r="A234" s="10"/>
      <c r="B234" s="10"/>
      <c r="C234" s="10"/>
      <c r="D234" s="10"/>
      <c r="E234" s="10"/>
      <c r="F234" s="10"/>
      <c r="G234" s="10"/>
      <c r="H234" s="10"/>
      <c r="I234" s="10"/>
      <c r="J234" s="10"/>
      <c r="K234" s="10"/>
      <c r="L234" s="10"/>
      <c r="M234" s="10"/>
      <c r="N234" s="10"/>
      <c r="O234" s="10"/>
      <c r="P234" s="10"/>
      <c r="Q234" s="10"/>
      <c r="R234" s="10"/>
      <c r="S234" s="10"/>
    </row>
    <row r="235" spans="1:19">
      <c r="A235" s="10"/>
      <c r="B235" s="10"/>
      <c r="C235" s="10"/>
      <c r="D235" s="10"/>
      <c r="E235" s="10"/>
      <c r="F235" s="10"/>
      <c r="G235" s="10"/>
      <c r="H235" s="10"/>
      <c r="I235" s="10"/>
      <c r="J235" s="10"/>
      <c r="K235" s="10"/>
      <c r="L235" s="10"/>
      <c r="M235" s="10"/>
      <c r="N235" s="10"/>
      <c r="O235" s="10"/>
      <c r="P235" s="10"/>
      <c r="Q235" s="10"/>
      <c r="R235" s="10"/>
      <c r="S235" s="10"/>
    </row>
    <row r="236" spans="1:19">
      <c r="A236" s="10"/>
      <c r="B236" s="10"/>
      <c r="C236" s="10"/>
      <c r="D236" s="10"/>
      <c r="E236" s="10"/>
      <c r="F236" s="10"/>
      <c r="G236" s="10"/>
      <c r="H236" s="10"/>
      <c r="I236" s="10"/>
      <c r="J236" s="10"/>
      <c r="K236" s="10"/>
      <c r="L236" s="10"/>
      <c r="M236" s="10"/>
      <c r="N236" s="10"/>
      <c r="O236" s="10"/>
      <c r="P236" s="10"/>
      <c r="Q236" s="10"/>
      <c r="R236" s="10"/>
      <c r="S236" s="10"/>
    </row>
    <row r="237" spans="1:19">
      <c r="A237" s="10"/>
      <c r="B237" s="10"/>
      <c r="C237" s="10"/>
      <c r="D237" s="10"/>
      <c r="E237" s="10"/>
      <c r="F237" s="10"/>
      <c r="G237" s="10"/>
      <c r="H237" s="10"/>
      <c r="I237" s="10"/>
      <c r="J237" s="10"/>
      <c r="K237" s="10"/>
      <c r="L237" s="10"/>
      <c r="M237" s="10"/>
      <c r="N237" s="10"/>
      <c r="O237" s="10"/>
      <c r="P237" s="10"/>
      <c r="Q237" s="10"/>
      <c r="R237" s="10"/>
      <c r="S237" s="10"/>
    </row>
    <row r="238" spans="1:19">
      <c r="A238" s="10"/>
      <c r="B238" s="10"/>
      <c r="C238" s="10"/>
      <c r="D238" s="10"/>
      <c r="E238" s="10"/>
      <c r="F238" s="10"/>
      <c r="G238" s="10"/>
      <c r="H238" s="10"/>
      <c r="I238" s="10"/>
      <c r="J238" s="10"/>
      <c r="K238" s="10"/>
      <c r="L238" s="10"/>
      <c r="M238" s="10"/>
      <c r="N238" s="10"/>
      <c r="O238" s="10"/>
      <c r="P238" s="10"/>
      <c r="Q238" s="10"/>
      <c r="R238" s="10"/>
      <c r="S238" s="10"/>
    </row>
    <row r="239" spans="1:19">
      <c r="A239" s="10"/>
      <c r="B239" s="10"/>
      <c r="C239" s="10"/>
      <c r="D239" s="10"/>
      <c r="E239" s="10"/>
      <c r="F239" s="10"/>
      <c r="G239" s="10"/>
      <c r="H239" s="10"/>
      <c r="I239" s="10"/>
      <c r="J239" s="10"/>
      <c r="K239" s="10"/>
      <c r="L239" s="10"/>
      <c r="M239" s="10"/>
      <c r="N239" s="10"/>
      <c r="O239" s="10"/>
      <c r="P239" s="10"/>
      <c r="Q239" s="10"/>
      <c r="R239" s="10"/>
      <c r="S239" s="10"/>
    </row>
    <row r="240" spans="1:19">
      <c r="A240" s="10"/>
      <c r="B240" s="10"/>
      <c r="C240" s="10"/>
      <c r="D240" s="10"/>
      <c r="E240" s="10"/>
      <c r="F240" s="10"/>
      <c r="G240" s="10"/>
      <c r="H240" s="10"/>
      <c r="I240" s="10"/>
      <c r="J240" s="10"/>
      <c r="K240" s="10"/>
      <c r="L240" s="10"/>
      <c r="M240" s="10"/>
      <c r="N240" s="10"/>
      <c r="O240" s="10"/>
      <c r="P240" s="10"/>
      <c r="Q240" s="10"/>
      <c r="R240" s="10"/>
      <c r="S240" s="10"/>
    </row>
    <row r="241" spans="1:19">
      <c r="A241" s="10"/>
      <c r="B241" s="10"/>
      <c r="C241" s="10"/>
      <c r="D241" s="10"/>
      <c r="E241" s="10"/>
      <c r="F241" s="10"/>
      <c r="G241" s="10"/>
      <c r="H241" s="10"/>
      <c r="I241" s="10"/>
      <c r="J241" s="10"/>
      <c r="K241" s="10"/>
      <c r="L241" s="10"/>
      <c r="M241" s="10"/>
      <c r="N241" s="10"/>
      <c r="O241" s="10"/>
      <c r="P241" s="10"/>
      <c r="Q241" s="10"/>
      <c r="R241" s="10"/>
      <c r="S241" s="10"/>
    </row>
    <row r="242" spans="1:19">
      <c r="A242" s="10"/>
      <c r="B242" s="10"/>
      <c r="C242" s="10"/>
      <c r="D242" s="10"/>
      <c r="E242" s="10"/>
      <c r="F242" s="10"/>
      <c r="G242" s="10"/>
      <c r="H242" s="10"/>
      <c r="I242" s="10"/>
      <c r="J242" s="10"/>
      <c r="K242" s="10"/>
      <c r="L242" s="10"/>
      <c r="M242" s="10"/>
      <c r="N242" s="10"/>
      <c r="O242" s="10"/>
      <c r="P242" s="10"/>
      <c r="Q242" s="10"/>
      <c r="R242" s="10"/>
      <c r="S242" s="10"/>
    </row>
    <row r="243" spans="1:19">
      <c r="A243" s="10"/>
      <c r="B243" s="10"/>
      <c r="C243" s="10"/>
      <c r="D243" s="10"/>
      <c r="E243" s="10"/>
      <c r="F243" s="10"/>
      <c r="G243" s="10"/>
      <c r="H243" s="10"/>
      <c r="I243" s="10"/>
      <c r="J243" s="10"/>
      <c r="K243" s="10"/>
      <c r="L243" s="10"/>
      <c r="M243" s="10"/>
      <c r="N243" s="10"/>
      <c r="O243" s="10"/>
      <c r="P243" s="10"/>
      <c r="Q243" s="10"/>
      <c r="R243" s="10"/>
      <c r="S243" s="10"/>
    </row>
    <row r="244" spans="1:19">
      <c r="A244" s="10"/>
      <c r="B244" s="10"/>
      <c r="C244" s="10"/>
      <c r="D244" s="10"/>
      <c r="E244" s="10"/>
      <c r="F244" s="10"/>
      <c r="G244" s="10"/>
      <c r="H244" s="10"/>
      <c r="I244" s="10"/>
      <c r="J244" s="10"/>
      <c r="K244" s="10"/>
      <c r="L244" s="10"/>
      <c r="M244" s="10"/>
      <c r="N244" s="10"/>
      <c r="O244" s="10"/>
      <c r="P244" s="10"/>
      <c r="Q244" s="10"/>
      <c r="R244" s="10"/>
      <c r="S244" s="10"/>
    </row>
    <row r="245" spans="1:19">
      <c r="A245" s="10"/>
      <c r="B245" s="10"/>
      <c r="C245" s="10"/>
      <c r="D245" s="10"/>
      <c r="E245" s="10"/>
      <c r="F245" s="10"/>
      <c r="G245" s="10"/>
      <c r="H245" s="10"/>
      <c r="I245" s="10"/>
      <c r="J245" s="10"/>
      <c r="K245" s="10"/>
      <c r="L245" s="10"/>
      <c r="M245" s="10"/>
      <c r="N245" s="10"/>
      <c r="O245" s="10"/>
      <c r="P245" s="10"/>
      <c r="Q245" s="10"/>
      <c r="R245" s="10"/>
      <c r="S245" s="10"/>
    </row>
    <row r="246" spans="1:19">
      <c r="A246" s="10"/>
      <c r="B246" s="10"/>
      <c r="C246" s="10"/>
      <c r="D246" s="10"/>
      <c r="E246" s="10"/>
      <c r="F246" s="10"/>
      <c r="G246" s="10"/>
      <c r="H246" s="10"/>
      <c r="I246" s="10"/>
      <c r="J246" s="10"/>
      <c r="K246" s="10"/>
      <c r="L246" s="10"/>
      <c r="M246" s="10"/>
      <c r="N246" s="10"/>
      <c r="O246" s="10"/>
      <c r="P246" s="10"/>
      <c r="Q246" s="10"/>
      <c r="R246" s="10"/>
      <c r="S246" s="10"/>
    </row>
    <row r="247" spans="1:19">
      <c r="A247" s="10"/>
      <c r="B247" s="10"/>
      <c r="C247" s="10"/>
      <c r="D247" s="10"/>
      <c r="E247" s="10"/>
      <c r="F247" s="10"/>
      <c r="G247" s="10"/>
      <c r="H247" s="10"/>
      <c r="I247" s="10"/>
      <c r="J247" s="10"/>
      <c r="K247" s="10"/>
      <c r="L247" s="10"/>
      <c r="M247" s="10"/>
      <c r="N247" s="10"/>
      <c r="O247" s="10"/>
      <c r="P247" s="10"/>
      <c r="Q247" s="10"/>
      <c r="R247" s="10"/>
      <c r="S247" s="10"/>
    </row>
    <row r="248" spans="1:19">
      <c r="A248" s="10"/>
      <c r="B248" s="10"/>
      <c r="C248" s="10"/>
      <c r="D248" s="10"/>
      <c r="E248" s="10"/>
      <c r="F248" s="10"/>
      <c r="G248" s="10"/>
      <c r="H248" s="10"/>
      <c r="I248" s="10"/>
      <c r="J248" s="10"/>
      <c r="K248" s="10"/>
      <c r="L248" s="10"/>
      <c r="M248" s="10"/>
      <c r="N248" s="10"/>
      <c r="O248" s="10"/>
      <c r="P248" s="10"/>
      <c r="Q248" s="10"/>
      <c r="R248" s="10"/>
      <c r="S248" s="10"/>
    </row>
    <row r="249" spans="1:19">
      <c r="A249" s="10"/>
      <c r="B249" s="10"/>
      <c r="C249" s="10"/>
      <c r="D249" s="10"/>
      <c r="E249" s="10"/>
      <c r="F249" s="10"/>
      <c r="G249" s="10"/>
      <c r="H249" s="10"/>
      <c r="I249" s="10"/>
      <c r="J249" s="10"/>
      <c r="K249" s="10"/>
      <c r="L249" s="10"/>
      <c r="M249" s="10"/>
      <c r="N249" s="10"/>
      <c r="O249" s="10"/>
      <c r="P249" s="10"/>
      <c r="Q249" s="10"/>
      <c r="R249" s="10"/>
      <c r="S249" s="10"/>
    </row>
    <row r="250" spans="1:19">
      <c r="A250" s="10"/>
      <c r="B250" s="10"/>
      <c r="C250" s="10"/>
      <c r="D250" s="10"/>
      <c r="E250" s="10"/>
      <c r="F250" s="10"/>
      <c r="G250" s="10"/>
      <c r="H250" s="10"/>
      <c r="I250" s="10"/>
      <c r="J250" s="10"/>
      <c r="K250" s="10"/>
      <c r="L250" s="10"/>
      <c r="M250" s="10"/>
      <c r="N250" s="10"/>
      <c r="O250" s="10"/>
      <c r="P250" s="10"/>
      <c r="Q250" s="10"/>
      <c r="R250" s="10"/>
      <c r="S250" s="10"/>
    </row>
    <row r="251" spans="1:19">
      <c r="A251" s="10"/>
      <c r="B251" s="10"/>
      <c r="C251" s="10"/>
      <c r="D251" s="10"/>
      <c r="E251" s="10"/>
      <c r="F251" s="10"/>
      <c r="G251" s="10"/>
      <c r="H251" s="10"/>
      <c r="I251" s="10"/>
      <c r="J251" s="10"/>
      <c r="K251" s="10"/>
      <c r="L251" s="10"/>
      <c r="M251" s="10"/>
      <c r="N251" s="10"/>
      <c r="O251" s="10"/>
      <c r="P251" s="10"/>
      <c r="Q251" s="10"/>
      <c r="R251" s="10"/>
      <c r="S251" s="10"/>
    </row>
    <row r="252" spans="1:19">
      <c r="A252" s="10"/>
      <c r="B252" s="10"/>
      <c r="C252" s="10"/>
      <c r="D252" s="10"/>
      <c r="E252" s="10"/>
      <c r="F252" s="10"/>
      <c r="G252" s="10"/>
      <c r="H252" s="10"/>
      <c r="I252" s="10"/>
      <c r="J252" s="10"/>
      <c r="K252" s="10"/>
      <c r="L252" s="10"/>
      <c r="M252" s="10"/>
      <c r="N252" s="10"/>
      <c r="O252" s="10"/>
      <c r="P252" s="10"/>
      <c r="Q252" s="10"/>
      <c r="R252" s="10"/>
      <c r="S252" s="10"/>
    </row>
    <row r="253" spans="1:19">
      <c r="A253" s="10"/>
      <c r="B253" s="10"/>
      <c r="C253" s="10"/>
      <c r="D253" s="10"/>
      <c r="E253" s="10"/>
      <c r="F253" s="10"/>
      <c r="G253" s="10"/>
      <c r="H253" s="10"/>
      <c r="I253" s="10"/>
      <c r="J253" s="10"/>
      <c r="K253" s="10"/>
      <c r="L253" s="10"/>
      <c r="M253" s="10"/>
      <c r="N253" s="10"/>
      <c r="O253" s="10"/>
      <c r="P253" s="10"/>
      <c r="Q253" s="10"/>
      <c r="R253" s="10"/>
      <c r="S253" s="10"/>
    </row>
    <row r="254" spans="1:19">
      <c r="A254" s="10"/>
      <c r="B254" s="10"/>
      <c r="C254" s="10"/>
      <c r="D254" s="10"/>
      <c r="E254" s="10"/>
      <c r="F254" s="10"/>
      <c r="G254" s="10"/>
      <c r="H254" s="10"/>
      <c r="I254" s="10"/>
      <c r="J254" s="10"/>
      <c r="K254" s="10"/>
      <c r="L254" s="10"/>
      <c r="M254" s="10"/>
      <c r="N254" s="10"/>
      <c r="O254" s="10"/>
      <c r="P254" s="10"/>
      <c r="Q254" s="10"/>
      <c r="R254" s="10"/>
      <c r="S254" s="10"/>
    </row>
    <row r="255" spans="1:19">
      <c r="A255" s="10"/>
      <c r="B255" s="10"/>
      <c r="C255" s="10"/>
      <c r="D255" s="10"/>
      <c r="E255" s="10"/>
      <c r="F255" s="10"/>
      <c r="G255" s="10"/>
      <c r="H255" s="10"/>
      <c r="I255" s="10"/>
      <c r="J255" s="10"/>
      <c r="K255" s="10"/>
      <c r="L255" s="10"/>
      <c r="M255" s="10"/>
      <c r="N255" s="10"/>
      <c r="O255" s="10"/>
      <c r="P255" s="10"/>
      <c r="Q255" s="10"/>
      <c r="R255" s="10"/>
      <c r="S255" s="10"/>
    </row>
    <row r="256" spans="1:19">
      <c r="A256" s="10"/>
      <c r="B256" s="10"/>
      <c r="C256" s="10"/>
      <c r="D256" s="10"/>
      <c r="E256" s="10"/>
      <c r="F256" s="10"/>
      <c r="G256" s="10"/>
      <c r="H256" s="10"/>
      <c r="I256" s="10"/>
      <c r="J256" s="10"/>
      <c r="K256" s="10"/>
      <c r="L256" s="10"/>
      <c r="M256" s="10"/>
      <c r="N256" s="10"/>
      <c r="O256" s="10"/>
      <c r="P256" s="10"/>
      <c r="Q256" s="10"/>
      <c r="R256" s="10"/>
      <c r="S256" s="10"/>
    </row>
    <row r="257" spans="1:19">
      <c r="A257" s="10"/>
      <c r="B257" s="10"/>
      <c r="C257" s="10"/>
      <c r="D257" s="10"/>
      <c r="E257" s="10"/>
      <c r="F257" s="10"/>
      <c r="G257" s="10"/>
      <c r="H257" s="10"/>
      <c r="I257" s="10"/>
      <c r="J257" s="10"/>
      <c r="K257" s="10"/>
      <c r="L257" s="10"/>
      <c r="M257" s="10"/>
      <c r="N257" s="10"/>
      <c r="O257" s="10"/>
      <c r="P257" s="10"/>
      <c r="Q257" s="10"/>
      <c r="R257" s="10"/>
      <c r="S257" s="10"/>
    </row>
    <row r="258" spans="1:19">
      <c r="A258" s="10"/>
      <c r="B258" s="10"/>
      <c r="C258" s="10"/>
      <c r="D258" s="10"/>
      <c r="E258" s="10"/>
      <c r="F258" s="10"/>
      <c r="G258" s="10"/>
      <c r="H258" s="10"/>
      <c r="I258" s="10"/>
      <c r="J258" s="10"/>
      <c r="K258" s="10"/>
      <c r="L258" s="10"/>
      <c r="M258" s="10"/>
      <c r="N258" s="10"/>
      <c r="O258" s="10"/>
      <c r="P258" s="10"/>
      <c r="Q258" s="10"/>
      <c r="R258" s="10"/>
      <c r="S258" s="10"/>
    </row>
    <row r="259" spans="1:19">
      <c r="A259" s="10"/>
      <c r="B259" s="10"/>
      <c r="C259" s="10"/>
      <c r="D259" s="10"/>
      <c r="E259" s="10"/>
      <c r="F259" s="10"/>
      <c r="G259" s="10"/>
      <c r="H259" s="10"/>
      <c r="I259" s="10"/>
      <c r="J259" s="10"/>
      <c r="K259" s="10"/>
      <c r="L259" s="10"/>
      <c r="M259" s="10"/>
      <c r="N259" s="10"/>
      <c r="O259" s="10"/>
      <c r="P259" s="10"/>
      <c r="Q259" s="10"/>
      <c r="R259" s="10"/>
      <c r="S259" s="10"/>
    </row>
    <row r="260" spans="1:19">
      <c r="A260" s="10"/>
      <c r="B260" s="10"/>
      <c r="C260" s="10"/>
      <c r="D260" s="10"/>
      <c r="E260" s="10"/>
      <c r="F260" s="10"/>
      <c r="G260" s="10"/>
      <c r="H260" s="10"/>
      <c r="I260" s="10"/>
      <c r="J260" s="10"/>
      <c r="K260" s="10"/>
      <c r="L260" s="10"/>
      <c r="M260" s="10"/>
      <c r="N260" s="10"/>
      <c r="O260" s="10"/>
      <c r="P260" s="10"/>
      <c r="Q260" s="10"/>
      <c r="R260" s="10"/>
      <c r="S260" s="10"/>
    </row>
    <row r="261" spans="1:19">
      <c r="A261" s="10"/>
      <c r="B261" s="10"/>
      <c r="C261" s="10"/>
      <c r="D261" s="10"/>
      <c r="E261" s="10"/>
      <c r="F261" s="10"/>
      <c r="G261" s="10"/>
      <c r="H261" s="10"/>
      <c r="I261" s="10"/>
      <c r="J261" s="10"/>
      <c r="K261" s="10"/>
      <c r="L261" s="10"/>
      <c r="M261" s="10"/>
      <c r="N261" s="10"/>
      <c r="O261" s="10"/>
      <c r="P261" s="10"/>
      <c r="Q261" s="10"/>
      <c r="R261" s="10"/>
      <c r="S261" s="10"/>
    </row>
    <row r="262" spans="1:19">
      <c r="A262" s="10"/>
      <c r="B262" s="10"/>
      <c r="C262" s="10"/>
      <c r="D262" s="10"/>
      <c r="E262" s="10"/>
      <c r="F262" s="10"/>
      <c r="G262" s="10"/>
      <c r="H262" s="10"/>
      <c r="I262" s="10"/>
      <c r="J262" s="10"/>
      <c r="K262" s="10"/>
      <c r="L262" s="10"/>
      <c r="M262" s="10"/>
      <c r="N262" s="10"/>
      <c r="O262" s="10"/>
      <c r="P262" s="10"/>
      <c r="Q262" s="10"/>
      <c r="R262" s="10"/>
      <c r="S262" s="10"/>
    </row>
    <row r="263" spans="1:19">
      <c r="A263" s="10"/>
      <c r="B263" s="10"/>
      <c r="C263" s="10"/>
      <c r="D263" s="10"/>
      <c r="E263" s="10"/>
      <c r="F263" s="10"/>
      <c r="G263" s="10"/>
      <c r="H263" s="10"/>
      <c r="I263" s="10"/>
      <c r="J263" s="10"/>
      <c r="K263" s="10"/>
      <c r="L263" s="10"/>
      <c r="M263" s="10"/>
      <c r="N263" s="10"/>
      <c r="O263" s="10"/>
      <c r="P263" s="10"/>
      <c r="Q263" s="10"/>
      <c r="R263" s="10"/>
      <c r="S263" s="10"/>
    </row>
    <row r="264" spans="1:19">
      <c r="A264" s="10"/>
      <c r="B264" s="10"/>
      <c r="C264" s="10"/>
      <c r="D264" s="10"/>
      <c r="E264" s="10"/>
      <c r="F264" s="10"/>
      <c r="G264" s="10"/>
      <c r="H264" s="10"/>
      <c r="I264" s="10"/>
      <c r="J264" s="10"/>
      <c r="K264" s="10"/>
      <c r="L264" s="10"/>
      <c r="M264" s="10"/>
      <c r="N264" s="10"/>
      <c r="O264" s="10"/>
      <c r="P264" s="10"/>
      <c r="Q264" s="10"/>
      <c r="R264" s="10"/>
      <c r="S264" s="10"/>
    </row>
    <row r="265" spans="1:19">
      <c r="A265" s="10"/>
      <c r="B265" s="10"/>
      <c r="C265" s="10"/>
      <c r="D265" s="10"/>
      <c r="E265" s="10"/>
      <c r="F265" s="10"/>
      <c r="G265" s="10"/>
      <c r="H265" s="10"/>
      <c r="I265" s="10"/>
      <c r="J265" s="10"/>
      <c r="K265" s="10"/>
      <c r="L265" s="10"/>
      <c r="M265" s="10"/>
      <c r="N265" s="10"/>
      <c r="O265" s="10"/>
      <c r="P265" s="10"/>
      <c r="Q265" s="10"/>
      <c r="R265" s="10"/>
      <c r="S265" s="10"/>
    </row>
    <row r="266" spans="1:19">
      <c r="A266" s="10"/>
      <c r="B266" s="10"/>
      <c r="C266" s="10"/>
      <c r="D266" s="10"/>
      <c r="E266" s="10"/>
      <c r="F266" s="10"/>
      <c r="G266" s="10"/>
      <c r="H266" s="10"/>
      <c r="I266" s="10"/>
      <c r="J266" s="10"/>
      <c r="K266" s="10"/>
      <c r="L266" s="10"/>
      <c r="M266" s="10"/>
      <c r="N266" s="10"/>
      <c r="O266" s="10"/>
      <c r="P266" s="10"/>
      <c r="Q266" s="10"/>
      <c r="R266" s="10"/>
      <c r="S266" s="10"/>
    </row>
    <row r="267" spans="1:19">
      <c r="A267" s="10"/>
      <c r="B267" s="10"/>
      <c r="C267" s="10"/>
      <c r="D267" s="10"/>
      <c r="E267" s="10"/>
      <c r="F267" s="10"/>
      <c r="G267" s="10"/>
      <c r="H267" s="10"/>
      <c r="I267" s="10"/>
      <c r="J267" s="10"/>
      <c r="K267" s="10"/>
      <c r="L267" s="10"/>
      <c r="M267" s="10"/>
      <c r="N267" s="10"/>
      <c r="O267" s="10"/>
      <c r="P267" s="10"/>
      <c r="Q267" s="10"/>
      <c r="R267" s="10"/>
      <c r="S267" s="10"/>
    </row>
    <row r="268" spans="1:19">
      <c r="A268" s="10"/>
      <c r="B268" s="10"/>
      <c r="C268" s="10"/>
      <c r="D268" s="10"/>
      <c r="E268" s="10"/>
      <c r="F268" s="10"/>
      <c r="G268" s="10"/>
      <c r="H268" s="10"/>
      <c r="I268" s="10"/>
      <c r="J268" s="10"/>
      <c r="K268" s="10"/>
      <c r="L268" s="10"/>
      <c r="M268" s="10"/>
      <c r="N268" s="10"/>
      <c r="O268" s="10"/>
      <c r="P268" s="10"/>
      <c r="Q268" s="10"/>
      <c r="R268" s="10"/>
      <c r="S268" s="10"/>
    </row>
    <row r="269" spans="1:19">
      <c r="A269" s="10"/>
      <c r="B269" s="10"/>
      <c r="C269" s="10"/>
      <c r="D269" s="10"/>
      <c r="E269" s="10"/>
      <c r="F269" s="10"/>
      <c r="G269" s="10"/>
      <c r="H269" s="10"/>
      <c r="I269" s="10"/>
      <c r="J269" s="10"/>
      <c r="K269" s="10"/>
      <c r="L269" s="10"/>
      <c r="M269" s="10"/>
      <c r="N269" s="10"/>
      <c r="O269" s="10"/>
      <c r="P269" s="10"/>
      <c r="Q269" s="10"/>
      <c r="R269" s="10"/>
      <c r="S269" s="10"/>
    </row>
    <row r="270" spans="1:19">
      <c r="A270" s="10"/>
      <c r="B270" s="10"/>
      <c r="C270" s="10"/>
      <c r="D270" s="10"/>
      <c r="E270" s="10"/>
      <c r="F270" s="10"/>
      <c r="G270" s="10"/>
      <c r="H270" s="10"/>
      <c r="I270" s="10"/>
      <c r="J270" s="10"/>
      <c r="K270" s="10"/>
      <c r="L270" s="10"/>
      <c r="M270" s="10"/>
      <c r="N270" s="10"/>
      <c r="O270" s="10"/>
      <c r="P270" s="10"/>
      <c r="Q270" s="10"/>
      <c r="R270" s="10"/>
      <c r="S270" s="10"/>
    </row>
    <row r="271" spans="1:19">
      <c r="A271" s="10"/>
      <c r="B271" s="10"/>
      <c r="C271" s="10"/>
      <c r="D271" s="10"/>
      <c r="E271" s="10"/>
      <c r="F271" s="10"/>
      <c r="G271" s="10"/>
      <c r="H271" s="10"/>
      <c r="I271" s="10"/>
      <c r="J271" s="10"/>
      <c r="K271" s="10"/>
      <c r="L271" s="10"/>
      <c r="M271" s="10"/>
      <c r="N271" s="10"/>
      <c r="O271" s="10"/>
      <c r="P271" s="10"/>
      <c r="Q271" s="10"/>
      <c r="R271" s="10"/>
      <c r="S271" s="10"/>
    </row>
    <row r="272" spans="1:19">
      <c r="A272" s="10"/>
      <c r="B272" s="10"/>
      <c r="C272" s="10"/>
      <c r="D272" s="10"/>
      <c r="E272" s="10"/>
      <c r="F272" s="10"/>
      <c r="G272" s="10"/>
      <c r="H272" s="10"/>
      <c r="I272" s="10"/>
      <c r="J272" s="10"/>
      <c r="K272" s="10"/>
      <c r="L272" s="10"/>
      <c r="M272" s="10"/>
      <c r="N272" s="10"/>
      <c r="O272" s="10"/>
      <c r="P272" s="10"/>
      <c r="Q272" s="10"/>
      <c r="R272" s="10"/>
      <c r="S272" s="10"/>
    </row>
    <row r="273" spans="1:19">
      <c r="A273" s="10"/>
      <c r="B273" s="10"/>
      <c r="C273" s="10"/>
      <c r="D273" s="10"/>
      <c r="E273" s="10"/>
      <c r="F273" s="10"/>
      <c r="G273" s="10"/>
      <c r="H273" s="10"/>
      <c r="I273" s="10"/>
      <c r="J273" s="10"/>
      <c r="K273" s="10"/>
      <c r="L273" s="10"/>
      <c r="M273" s="10"/>
      <c r="N273" s="10"/>
      <c r="O273" s="10"/>
      <c r="P273" s="10"/>
      <c r="Q273" s="10"/>
      <c r="R273" s="10"/>
      <c r="S273" s="10"/>
    </row>
    <row r="274" spans="1:19">
      <c r="A274" s="10"/>
      <c r="B274" s="10"/>
      <c r="C274" s="10"/>
      <c r="D274" s="10"/>
      <c r="E274" s="10"/>
      <c r="F274" s="10"/>
      <c r="G274" s="10"/>
      <c r="H274" s="10"/>
      <c r="I274" s="10"/>
      <c r="J274" s="10"/>
      <c r="K274" s="10"/>
      <c r="L274" s="10"/>
      <c r="M274" s="10"/>
      <c r="N274" s="10"/>
      <c r="O274" s="10"/>
      <c r="P274" s="10"/>
      <c r="Q274" s="10"/>
      <c r="R274" s="10"/>
      <c r="S274" s="10"/>
    </row>
    <row r="275" spans="1:19">
      <c r="A275" s="10"/>
      <c r="B275" s="10"/>
      <c r="C275" s="10"/>
      <c r="D275" s="10"/>
      <c r="E275" s="10"/>
      <c r="F275" s="10"/>
      <c r="G275" s="10"/>
      <c r="H275" s="10"/>
      <c r="I275" s="10"/>
      <c r="J275" s="10"/>
      <c r="K275" s="10"/>
      <c r="L275" s="10"/>
      <c r="M275" s="10"/>
      <c r="N275" s="10"/>
      <c r="O275" s="10"/>
      <c r="P275" s="10"/>
      <c r="Q275" s="10"/>
      <c r="R275" s="10"/>
      <c r="S275" s="10"/>
    </row>
    <row r="276" spans="1:19">
      <c r="A276" s="10"/>
      <c r="B276" s="10"/>
      <c r="C276" s="10"/>
      <c r="D276" s="10"/>
      <c r="E276" s="10"/>
      <c r="F276" s="10"/>
      <c r="G276" s="10"/>
      <c r="H276" s="10"/>
      <c r="I276" s="10"/>
      <c r="J276" s="10"/>
      <c r="K276" s="10"/>
      <c r="L276" s="10"/>
      <c r="M276" s="10"/>
      <c r="N276" s="10"/>
      <c r="O276" s="10"/>
      <c r="P276" s="10"/>
      <c r="Q276" s="10"/>
      <c r="R276" s="10"/>
      <c r="S276" s="10"/>
    </row>
    <row r="277" spans="1:19">
      <c r="A277" s="10"/>
      <c r="B277" s="10"/>
      <c r="C277" s="10"/>
      <c r="D277" s="10"/>
      <c r="E277" s="10"/>
      <c r="F277" s="10"/>
      <c r="G277" s="10"/>
      <c r="H277" s="10"/>
      <c r="I277" s="10"/>
      <c r="J277" s="10"/>
      <c r="K277" s="10"/>
      <c r="L277" s="10"/>
      <c r="M277" s="10"/>
      <c r="N277" s="10"/>
      <c r="O277" s="10"/>
      <c r="P277" s="10"/>
      <c r="Q277" s="10"/>
      <c r="R277" s="10"/>
      <c r="S277" s="10"/>
    </row>
    <row r="278" spans="1:19">
      <c r="A278" s="10"/>
      <c r="B278" s="10"/>
      <c r="C278" s="10"/>
      <c r="D278" s="10"/>
      <c r="E278" s="10"/>
      <c r="F278" s="10"/>
      <c r="G278" s="10"/>
      <c r="H278" s="10"/>
      <c r="I278" s="10"/>
      <c r="J278" s="10"/>
      <c r="K278" s="10"/>
      <c r="L278" s="10"/>
      <c r="M278" s="10"/>
      <c r="N278" s="10"/>
      <c r="O278" s="10"/>
      <c r="P278" s="10"/>
      <c r="Q278" s="10"/>
      <c r="R278" s="10"/>
      <c r="S278" s="10"/>
    </row>
    <row r="279" spans="1:19">
      <c r="A279" s="10"/>
      <c r="B279" s="10"/>
      <c r="C279" s="10"/>
      <c r="D279" s="10"/>
      <c r="E279" s="10"/>
      <c r="F279" s="10"/>
      <c r="G279" s="10"/>
      <c r="H279" s="10"/>
      <c r="I279" s="10"/>
      <c r="J279" s="10"/>
      <c r="K279" s="10"/>
      <c r="L279" s="10"/>
      <c r="M279" s="10"/>
      <c r="N279" s="10"/>
      <c r="O279" s="10"/>
      <c r="P279" s="10"/>
      <c r="Q279" s="10"/>
      <c r="R279" s="10"/>
      <c r="S279" s="10"/>
    </row>
    <row r="280" spans="1:19">
      <c r="A280" s="10"/>
      <c r="B280" s="10"/>
      <c r="C280" s="10"/>
      <c r="D280" s="10"/>
      <c r="E280" s="10"/>
      <c r="F280" s="10"/>
      <c r="G280" s="10"/>
      <c r="H280" s="10"/>
      <c r="I280" s="10"/>
      <c r="J280" s="10"/>
      <c r="K280" s="10"/>
      <c r="L280" s="10"/>
      <c r="M280" s="10"/>
      <c r="N280" s="10"/>
      <c r="O280" s="10"/>
      <c r="P280" s="10"/>
      <c r="Q280" s="10"/>
      <c r="R280" s="10"/>
      <c r="S280" s="10"/>
    </row>
    <row r="281" spans="1:19">
      <c r="A281" s="10"/>
      <c r="B281" s="10"/>
      <c r="C281" s="10"/>
      <c r="D281" s="10"/>
      <c r="E281" s="10"/>
      <c r="F281" s="10"/>
      <c r="G281" s="10"/>
      <c r="H281" s="10"/>
      <c r="I281" s="10"/>
      <c r="J281" s="10"/>
      <c r="K281" s="10"/>
      <c r="L281" s="10"/>
      <c r="M281" s="10"/>
      <c r="N281" s="10"/>
      <c r="O281" s="10"/>
      <c r="P281" s="10"/>
      <c r="Q281" s="10"/>
      <c r="R281" s="10"/>
      <c r="S281" s="10"/>
    </row>
    <row r="282" spans="1:19">
      <c r="A282" s="10"/>
      <c r="B282" s="10"/>
      <c r="C282" s="10"/>
      <c r="D282" s="10"/>
      <c r="E282" s="10"/>
      <c r="F282" s="10"/>
      <c r="G282" s="10"/>
      <c r="H282" s="10"/>
      <c r="I282" s="10"/>
      <c r="J282" s="10"/>
      <c r="K282" s="10"/>
      <c r="L282" s="10"/>
      <c r="M282" s="10"/>
      <c r="N282" s="10"/>
      <c r="O282" s="10"/>
      <c r="P282" s="10"/>
      <c r="Q282" s="10"/>
      <c r="R282" s="10"/>
      <c r="S282" s="10"/>
    </row>
    <row r="283" spans="1:19">
      <c r="A283" s="10"/>
      <c r="B283" s="10"/>
      <c r="C283" s="10"/>
      <c r="D283" s="10"/>
      <c r="E283" s="10"/>
      <c r="F283" s="10"/>
      <c r="G283" s="10"/>
      <c r="H283" s="10"/>
      <c r="I283" s="10"/>
      <c r="J283" s="10"/>
      <c r="K283" s="10"/>
      <c r="L283" s="10"/>
      <c r="M283" s="10"/>
      <c r="N283" s="10"/>
      <c r="O283" s="10"/>
      <c r="P283" s="10"/>
      <c r="Q283" s="10"/>
      <c r="R283" s="10"/>
      <c r="S283" s="10"/>
    </row>
    <row r="284" spans="1:19">
      <c r="A284" s="10"/>
      <c r="B284" s="10"/>
      <c r="C284" s="10"/>
      <c r="D284" s="10"/>
      <c r="E284" s="10"/>
      <c r="F284" s="10"/>
      <c r="G284" s="10"/>
      <c r="H284" s="10"/>
      <c r="I284" s="10"/>
      <c r="J284" s="10"/>
      <c r="K284" s="10"/>
      <c r="L284" s="10"/>
      <c r="M284" s="10"/>
      <c r="N284" s="10"/>
      <c r="O284" s="10"/>
      <c r="P284" s="10"/>
      <c r="Q284" s="10"/>
      <c r="R284" s="10"/>
      <c r="S284" s="10"/>
    </row>
    <row r="285" spans="1:19">
      <c r="A285" s="10"/>
      <c r="B285" s="10"/>
      <c r="C285" s="10"/>
      <c r="D285" s="10"/>
      <c r="E285" s="10"/>
      <c r="F285" s="10"/>
      <c r="G285" s="10"/>
      <c r="H285" s="10"/>
      <c r="I285" s="10"/>
      <c r="J285" s="10"/>
      <c r="K285" s="10"/>
      <c r="L285" s="10"/>
      <c r="M285" s="10"/>
      <c r="N285" s="10"/>
      <c r="O285" s="10"/>
      <c r="P285" s="10"/>
      <c r="Q285" s="10"/>
      <c r="R285" s="10"/>
      <c r="S285" s="10"/>
    </row>
    <row r="286" spans="1:19">
      <c r="A286" s="10"/>
      <c r="B286" s="10"/>
      <c r="C286" s="10"/>
      <c r="D286" s="10"/>
      <c r="E286" s="10"/>
      <c r="F286" s="10"/>
      <c r="G286" s="10"/>
      <c r="H286" s="10"/>
      <c r="I286" s="10"/>
      <c r="J286" s="10"/>
      <c r="K286" s="10"/>
      <c r="L286" s="10"/>
      <c r="M286" s="10"/>
      <c r="N286" s="10"/>
      <c r="O286" s="10"/>
      <c r="P286" s="10"/>
      <c r="Q286" s="10"/>
      <c r="R286" s="10"/>
      <c r="S286" s="10"/>
    </row>
    <row r="287" spans="1:19">
      <c r="A287" s="10"/>
      <c r="B287" s="10"/>
      <c r="C287" s="10"/>
      <c r="D287" s="10"/>
      <c r="E287" s="10"/>
      <c r="F287" s="10"/>
      <c r="G287" s="10"/>
      <c r="H287" s="10"/>
      <c r="I287" s="10"/>
      <c r="J287" s="10"/>
      <c r="K287" s="10"/>
      <c r="L287" s="10"/>
      <c r="M287" s="10"/>
      <c r="N287" s="10"/>
      <c r="O287" s="10"/>
      <c r="P287" s="10"/>
      <c r="Q287" s="10"/>
      <c r="R287" s="10"/>
      <c r="S287" s="10"/>
    </row>
    <row r="288" spans="1:19">
      <c r="A288" s="10"/>
      <c r="B288" s="10"/>
      <c r="C288" s="10"/>
      <c r="D288" s="10"/>
      <c r="E288" s="10"/>
      <c r="F288" s="10"/>
      <c r="G288" s="10"/>
      <c r="H288" s="10"/>
      <c r="I288" s="10"/>
      <c r="J288" s="10"/>
      <c r="K288" s="10"/>
      <c r="L288" s="10"/>
      <c r="M288" s="10"/>
      <c r="N288" s="10"/>
      <c r="O288" s="10"/>
      <c r="P288" s="10"/>
      <c r="Q288" s="10"/>
      <c r="R288" s="10"/>
      <c r="S288" s="10"/>
    </row>
    <row r="289" spans="1:19">
      <c r="A289" s="10"/>
      <c r="B289" s="10"/>
      <c r="C289" s="10"/>
      <c r="D289" s="10"/>
      <c r="E289" s="10"/>
      <c r="F289" s="10"/>
      <c r="G289" s="10"/>
      <c r="H289" s="10"/>
      <c r="I289" s="10"/>
      <c r="J289" s="10"/>
      <c r="K289" s="10"/>
      <c r="L289" s="10"/>
      <c r="M289" s="10"/>
      <c r="N289" s="10"/>
      <c r="O289" s="10"/>
      <c r="P289" s="10"/>
      <c r="Q289" s="10"/>
      <c r="R289" s="10"/>
      <c r="S289" s="10"/>
    </row>
    <row r="290" spans="1:19">
      <c r="A290" s="10"/>
      <c r="B290" s="10"/>
      <c r="C290" s="10"/>
      <c r="D290" s="10"/>
      <c r="E290" s="10"/>
      <c r="F290" s="10"/>
      <c r="G290" s="10"/>
      <c r="H290" s="10"/>
      <c r="I290" s="10"/>
      <c r="J290" s="10"/>
      <c r="K290" s="10"/>
      <c r="L290" s="10"/>
      <c r="M290" s="10"/>
      <c r="N290" s="10"/>
      <c r="O290" s="10"/>
      <c r="P290" s="10"/>
      <c r="Q290" s="10"/>
      <c r="R290" s="10"/>
      <c r="S290" s="10"/>
    </row>
    <row r="291" spans="1:19">
      <c r="A291" s="10"/>
      <c r="B291" s="10"/>
      <c r="C291" s="10"/>
      <c r="D291" s="10"/>
      <c r="E291" s="10"/>
      <c r="F291" s="10"/>
      <c r="G291" s="10"/>
      <c r="H291" s="10"/>
      <c r="I291" s="10"/>
      <c r="J291" s="10"/>
      <c r="K291" s="10"/>
      <c r="L291" s="10"/>
      <c r="M291" s="10"/>
      <c r="N291" s="10"/>
      <c r="O291" s="10"/>
      <c r="P291" s="10"/>
      <c r="Q291" s="10"/>
      <c r="R291" s="10"/>
      <c r="S291" s="10"/>
    </row>
    <row r="292" spans="1:19">
      <c r="A292" s="10"/>
      <c r="B292" s="10"/>
      <c r="C292" s="10"/>
      <c r="D292" s="10"/>
      <c r="E292" s="10"/>
      <c r="F292" s="10"/>
      <c r="G292" s="10"/>
      <c r="H292" s="10"/>
      <c r="I292" s="10"/>
      <c r="J292" s="10"/>
      <c r="K292" s="10"/>
      <c r="L292" s="10"/>
      <c r="M292" s="10"/>
      <c r="N292" s="10"/>
      <c r="O292" s="10"/>
      <c r="P292" s="10"/>
      <c r="Q292" s="10"/>
      <c r="R292" s="10"/>
      <c r="S292" s="10"/>
    </row>
    <row r="293" spans="1:19">
      <c r="A293" s="10"/>
      <c r="B293" s="10"/>
      <c r="C293" s="10"/>
      <c r="D293" s="10"/>
      <c r="E293" s="10"/>
      <c r="F293" s="10"/>
      <c r="G293" s="10"/>
      <c r="H293" s="10"/>
      <c r="I293" s="10"/>
      <c r="J293" s="10"/>
      <c r="K293" s="10"/>
      <c r="L293" s="10"/>
      <c r="M293" s="10"/>
      <c r="N293" s="10"/>
      <c r="O293" s="10"/>
      <c r="P293" s="10"/>
      <c r="Q293" s="10"/>
      <c r="R293" s="10"/>
      <c r="S293" s="10"/>
    </row>
    <row r="294" spans="1:19">
      <c r="A294" s="10"/>
      <c r="B294" s="10"/>
      <c r="C294" s="10"/>
      <c r="D294" s="10"/>
      <c r="E294" s="10"/>
      <c r="F294" s="10"/>
      <c r="G294" s="10"/>
      <c r="H294" s="10"/>
      <c r="I294" s="10"/>
      <c r="J294" s="10"/>
      <c r="K294" s="10"/>
      <c r="L294" s="10"/>
      <c r="M294" s="10"/>
      <c r="N294" s="10"/>
      <c r="O294" s="10"/>
      <c r="P294" s="10"/>
      <c r="Q294" s="10"/>
      <c r="R294" s="10"/>
      <c r="S294" s="10"/>
    </row>
    <row r="295" spans="1:19">
      <c r="A295" s="10"/>
      <c r="B295" s="10"/>
      <c r="C295" s="10"/>
      <c r="D295" s="10"/>
      <c r="E295" s="10"/>
      <c r="F295" s="10"/>
      <c r="G295" s="10"/>
      <c r="H295" s="10"/>
      <c r="I295" s="10"/>
      <c r="J295" s="10"/>
      <c r="K295" s="10"/>
      <c r="L295" s="10"/>
      <c r="M295" s="10"/>
      <c r="N295" s="10"/>
      <c r="O295" s="10"/>
      <c r="P295" s="10"/>
      <c r="Q295" s="10"/>
      <c r="R295" s="10"/>
      <c r="S295" s="10"/>
    </row>
    <row r="296" spans="1:19">
      <c r="A296" s="10"/>
      <c r="B296" s="10"/>
      <c r="C296" s="10"/>
      <c r="D296" s="10"/>
      <c r="E296" s="10"/>
      <c r="F296" s="10"/>
      <c r="G296" s="10"/>
      <c r="H296" s="10"/>
      <c r="I296" s="10"/>
      <c r="J296" s="10"/>
      <c r="K296" s="10"/>
      <c r="L296" s="10"/>
      <c r="M296" s="10"/>
      <c r="N296" s="10"/>
      <c r="O296" s="10"/>
      <c r="P296" s="10"/>
      <c r="Q296" s="10"/>
      <c r="R296" s="10"/>
      <c r="S296" s="10"/>
    </row>
    <row r="297" spans="1:19">
      <c r="A297" s="10"/>
      <c r="B297" s="10"/>
      <c r="C297" s="10"/>
      <c r="D297" s="10"/>
      <c r="E297" s="10"/>
      <c r="F297" s="10"/>
      <c r="G297" s="10"/>
      <c r="H297" s="10"/>
      <c r="I297" s="10"/>
      <c r="J297" s="10"/>
      <c r="K297" s="10"/>
      <c r="L297" s="10"/>
      <c r="M297" s="10"/>
      <c r="N297" s="10"/>
      <c r="O297" s="10"/>
      <c r="P297" s="10"/>
      <c r="Q297" s="10"/>
      <c r="R297" s="10"/>
      <c r="S297" s="10"/>
    </row>
    <row r="298" spans="1:19">
      <c r="A298" s="10"/>
      <c r="B298" s="10"/>
      <c r="C298" s="10"/>
      <c r="D298" s="10"/>
      <c r="E298" s="10"/>
      <c r="F298" s="10"/>
      <c r="G298" s="10"/>
      <c r="H298" s="10"/>
      <c r="I298" s="10"/>
      <c r="J298" s="10"/>
      <c r="K298" s="10"/>
      <c r="L298" s="10"/>
      <c r="M298" s="10"/>
      <c r="N298" s="10"/>
      <c r="O298" s="10"/>
      <c r="P298" s="10"/>
      <c r="Q298" s="10"/>
      <c r="R298" s="10"/>
      <c r="S298" s="10"/>
    </row>
    <row r="299" spans="1:19">
      <c r="A299" s="10"/>
      <c r="B299" s="10"/>
      <c r="C299" s="10"/>
      <c r="D299" s="10"/>
      <c r="E299" s="10"/>
      <c r="F299" s="10"/>
      <c r="G299" s="10"/>
      <c r="H299" s="10"/>
      <c r="I299" s="10"/>
      <c r="J299" s="10"/>
      <c r="K299" s="10"/>
      <c r="L299" s="10"/>
      <c r="M299" s="10"/>
      <c r="N299" s="10"/>
      <c r="O299" s="10"/>
      <c r="P299" s="10"/>
      <c r="Q299" s="10"/>
      <c r="R299" s="10"/>
      <c r="S299" s="10"/>
    </row>
    <row r="300" spans="1:19">
      <c r="A300" s="10"/>
      <c r="B300" s="10"/>
      <c r="C300" s="10"/>
      <c r="D300" s="10"/>
      <c r="E300" s="10"/>
      <c r="F300" s="10"/>
      <c r="G300" s="10"/>
      <c r="H300" s="10"/>
      <c r="I300" s="10"/>
      <c r="J300" s="10"/>
      <c r="K300" s="10"/>
      <c r="L300" s="10"/>
      <c r="M300" s="10"/>
      <c r="N300" s="10"/>
      <c r="O300" s="10"/>
      <c r="P300" s="10"/>
      <c r="Q300" s="10"/>
      <c r="R300" s="10"/>
      <c r="S300" s="10"/>
    </row>
    <row r="301" spans="1:19">
      <c r="A301" s="10"/>
      <c r="B301" s="10"/>
      <c r="C301" s="10"/>
      <c r="D301" s="10"/>
      <c r="E301" s="10"/>
      <c r="F301" s="10"/>
      <c r="G301" s="10"/>
      <c r="H301" s="10"/>
      <c r="I301" s="10"/>
      <c r="J301" s="10"/>
      <c r="K301" s="10"/>
      <c r="L301" s="10"/>
      <c r="M301" s="10"/>
      <c r="N301" s="10"/>
      <c r="O301" s="10"/>
      <c r="P301" s="10"/>
      <c r="Q301" s="10"/>
      <c r="R301" s="10"/>
      <c r="S301" s="10"/>
    </row>
    <row r="302" spans="1:19">
      <c r="A302" s="10"/>
      <c r="B302" s="10"/>
      <c r="C302" s="10"/>
      <c r="D302" s="10"/>
      <c r="E302" s="10"/>
      <c r="F302" s="10"/>
      <c r="G302" s="10"/>
      <c r="H302" s="10"/>
      <c r="I302" s="10"/>
      <c r="J302" s="10"/>
      <c r="K302" s="10"/>
      <c r="L302" s="10"/>
      <c r="M302" s="10"/>
      <c r="N302" s="10"/>
      <c r="O302" s="10"/>
      <c r="P302" s="10"/>
      <c r="Q302" s="10"/>
      <c r="R302" s="10"/>
      <c r="S302" s="10"/>
    </row>
    <row r="303" spans="1:19">
      <c r="A303" s="10"/>
      <c r="B303" s="10"/>
      <c r="C303" s="10"/>
      <c r="D303" s="10"/>
      <c r="E303" s="10"/>
      <c r="F303" s="10"/>
      <c r="G303" s="10"/>
      <c r="H303" s="10"/>
      <c r="I303" s="10"/>
      <c r="J303" s="10"/>
      <c r="K303" s="10"/>
      <c r="L303" s="10"/>
      <c r="M303" s="10"/>
      <c r="N303" s="10"/>
      <c r="O303" s="10"/>
      <c r="P303" s="10"/>
      <c r="Q303" s="10"/>
      <c r="R303" s="10"/>
      <c r="S303" s="10"/>
    </row>
    <row r="304" spans="1:19">
      <c r="A304" s="10"/>
      <c r="B304" s="10"/>
      <c r="C304" s="10"/>
      <c r="D304" s="10"/>
      <c r="E304" s="10"/>
      <c r="F304" s="10"/>
      <c r="G304" s="10"/>
      <c r="H304" s="10"/>
      <c r="I304" s="10"/>
      <c r="J304" s="10"/>
      <c r="K304" s="10"/>
      <c r="L304" s="10"/>
      <c r="M304" s="10"/>
      <c r="N304" s="10"/>
      <c r="O304" s="10"/>
      <c r="P304" s="10"/>
      <c r="Q304" s="10"/>
      <c r="R304" s="10"/>
      <c r="S304" s="10"/>
    </row>
    <row r="305" spans="1:19">
      <c r="A305" s="10"/>
      <c r="B305" s="10"/>
      <c r="C305" s="10"/>
      <c r="D305" s="10"/>
      <c r="E305" s="10"/>
      <c r="F305" s="10"/>
      <c r="G305" s="10"/>
      <c r="H305" s="10"/>
      <c r="I305" s="10"/>
      <c r="J305" s="10"/>
      <c r="K305" s="10"/>
      <c r="L305" s="10"/>
      <c r="M305" s="10"/>
      <c r="N305" s="10"/>
      <c r="O305" s="10"/>
      <c r="P305" s="10"/>
      <c r="Q305" s="10"/>
      <c r="R305" s="10"/>
      <c r="S305" s="10"/>
    </row>
    <row r="306" spans="1:19">
      <c r="A306" s="10"/>
      <c r="B306" s="10"/>
      <c r="C306" s="10"/>
      <c r="D306" s="10"/>
      <c r="E306" s="10"/>
      <c r="F306" s="10"/>
      <c r="G306" s="10"/>
      <c r="H306" s="10"/>
      <c r="I306" s="10"/>
      <c r="J306" s="10"/>
      <c r="K306" s="10"/>
      <c r="L306" s="10"/>
      <c r="M306" s="10"/>
      <c r="N306" s="10"/>
      <c r="O306" s="10"/>
      <c r="P306" s="10"/>
      <c r="Q306" s="10"/>
      <c r="R306" s="10"/>
      <c r="S306" s="10"/>
    </row>
    <row r="307" spans="1:19">
      <c r="A307" s="10"/>
      <c r="B307" s="10"/>
      <c r="C307" s="10"/>
      <c r="D307" s="10"/>
      <c r="E307" s="10"/>
      <c r="F307" s="10"/>
      <c r="G307" s="10"/>
      <c r="H307" s="10"/>
      <c r="I307" s="10"/>
      <c r="J307" s="10"/>
      <c r="K307" s="10"/>
      <c r="L307" s="10"/>
      <c r="M307" s="10"/>
      <c r="N307" s="10"/>
      <c r="O307" s="10"/>
      <c r="P307" s="10"/>
      <c r="Q307" s="10"/>
      <c r="R307" s="10"/>
      <c r="S307" s="10"/>
    </row>
    <row r="308" spans="1:19">
      <c r="A308" s="10"/>
      <c r="B308" s="10"/>
      <c r="C308" s="10"/>
      <c r="D308" s="10"/>
      <c r="E308" s="10"/>
      <c r="F308" s="10"/>
      <c r="G308" s="10"/>
      <c r="H308" s="10"/>
      <c r="I308" s="10"/>
      <c r="J308" s="10"/>
      <c r="K308" s="10"/>
      <c r="L308" s="10"/>
      <c r="M308" s="10"/>
      <c r="N308" s="10"/>
      <c r="O308" s="10"/>
      <c r="P308" s="10"/>
      <c r="Q308" s="10"/>
      <c r="R308" s="10"/>
      <c r="S308" s="10"/>
    </row>
    <row r="309" spans="1:19">
      <c r="A309" s="10"/>
      <c r="B309" s="10"/>
      <c r="C309" s="10"/>
      <c r="D309" s="10"/>
      <c r="E309" s="10"/>
      <c r="F309" s="10"/>
      <c r="G309" s="10"/>
      <c r="H309" s="10"/>
      <c r="I309" s="10"/>
      <c r="J309" s="10"/>
      <c r="K309" s="10"/>
      <c r="L309" s="10"/>
      <c r="M309" s="10"/>
      <c r="N309" s="10"/>
      <c r="O309" s="10"/>
      <c r="P309" s="10"/>
      <c r="Q309" s="10"/>
      <c r="R309" s="10"/>
      <c r="S309" s="10"/>
    </row>
    <row r="310" spans="1:19">
      <c r="A310" s="10"/>
      <c r="B310" s="10"/>
      <c r="C310" s="10"/>
      <c r="D310" s="10"/>
      <c r="E310" s="10"/>
      <c r="F310" s="10"/>
      <c r="G310" s="10"/>
      <c r="H310" s="10"/>
      <c r="I310" s="10"/>
      <c r="J310" s="10"/>
      <c r="K310" s="10"/>
      <c r="L310" s="10"/>
      <c r="M310" s="10"/>
      <c r="N310" s="10"/>
      <c r="O310" s="10"/>
      <c r="P310" s="10"/>
      <c r="Q310" s="10"/>
      <c r="R310" s="10"/>
      <c r="S310" s="10"/>
    </row>
    <row r="311" spans="1:19">
      <c r="A311" s="10"/>
      <c r="B311" s="10"/>
      <c r="C311" s="10"/>
      <c r="D311" s="10"/>
      <c r="E311" s="10"/>
      <c r="F311" s="10"/>
      <c r="G311" s="10"/>
      <c r="H311" s="10"/>
      <c r="I311" s="10"/>
      <c r="J311" s="10"/>
      <c r="K311" s="10"/>
      <c r="L311" s="10"/>
      <c r="M311" s="10"/>
      <c r="N311" s="10"/>
      <c r="O311" s="10"/>
      <c r="P311" s="10"/>
      <c r="Q311" s="10"/>
      <c r="R311" s="10"/>
      <c r="S311" s="10"/>
    </row>
    <row r="312" spans="1:19">
      <c r="A312" s="10"/>
      <c r="B312" s="10"/>
      <c r="C312" s="10"/>
      <c r="D312" s="10"/>
      <c r="E312" s="10"/>
      <c r="F312" s="10"/>
      <c r="G312" s="10"/>
      <c r="H312" s="10"/>
      <c r="I312" s="10"/>
      <c r="J312" s="10"/>
      <c r="K312" s="10"/>
      <c r="L312" s="10"/>
      <c r="M312" s="10"/>
      <c r="N312" s="10"/>
      <c r="O312" s="10"/>
      <c r="P312" s="10"/>
      <c r="Q312" s="10"/>
      <c r="R312" s="10"/>
      <c r="S312" s="10"/>
    </row>
    <row r="313" spans="1:19">
      <c r="A313" s="10"/>
      <c r="B313" s="10"/>
      <c r="C313" s="10"/>
      <c r="D313" s="10"/>
      <c r="E313" s="10"/>
      <c r="F313" s="10"/>
      <c r="G313" s="10"/>
      <c r="H313" s="10"/>
      <c r="I313" s="10"/>
      <c r="J313" s="10"/>
      <c r="K313" s="10"/>
      <c r="L313" s="10"/>
      <c r="M313" s="10"/>
      <c r="N313" s="10"/>
      <c r="O313" s="10"/>
      <c r="P313" s="10"/>
      <c r="Q313" s="10"/>
      <c r="R313" s="10"/>
      <c r="S313" s="10"/>
    </row>
    <row r="314" spans="1:19">
      <c r="A314" s="10"/>
      <c r="B314" s="10"/>
      <c r="C314" s="10"/>
      <c r="D314" s="10"/>
      <c r="E314" s="10"/>
      <c r="F314" s="10"/>
      <c r="G314" s="10"/>
      <c r="H314" s="10"/>
      <c r="I314" s="10"/>
      <c r="J314" s="10"/>
      <c r="K314" s="10"/>
      <c r="L314" s="10"/>
      <c r="M314" s="10"/>
      <c r="N314" s="10"/>
      <c r="O314" s="10"/>
      <c r="P314" s="10"/>
      <c r="Q314" s="10"/>
      <c r="R314" s="10"/>
      <c r="S314" s="10"/>
    </row>
    <row r="315" spans="1:19">
      <c r="A315" s="10"/>
      <c r="B315" s="10"/>
      <c r="C315" s="10"/>
      <c r="D315" s="10"/>
      <c r="E315" s="10"/>
      <c r="F315" s="10"/>
      <c r="G315" s="10"/>
      <c r="H315" s="10"/>
      <c r="I315" s="10"/>
      <c r="J315" s="10"/>
      <c r="K315" s="10"/>
      <c r="L315" s="10"/>
      <c r="M315" s="10"/>
      <c r="N315" s="10"/>
      <c r="O315" s="10"/>
      <c r="P315" s="10"/>
      <c r="Q315" s="10"/>
      <c r="R315" s="10"/>
      <c r="S315" s="10"/>
    </row>
    <row r="316" spans="1:19">
      <c r="A316" s="10"/>
      <c r="B316" s="10"/>
      <c r="C316" s="10"/>
      <c r="D316" s="10"/>
      <c r="E316" s="10"/>
      <c r="F316" s="10"/>
      <c r="G316" s="10"/>
      <c r="H316" s="10"/>
      <c r="I316" s="10"/>
      <c r="J316" s="10"/>
      <c r="K316" s="10"/>
      <c r="L316" s="10"/>
      <c r="M316" s="10"/>
      <c r="N316" s="10"/>
      <c r="O316" s="10"/>
      <c r="P316" s="10"/>
      <c r="Q316" s="10"/>
      <c r="R316" s="10"/>
      <c r="S316" s="10"/>
    </row>
    <row r="317" spans="1:19">
      <c r="A317" s="10"/>
      <c r="B317" s="10"/>
      <c r="C317" s="10"/>
      <c r="D317" s="10"/>
      <c r="E317" s="10"/>
      <c r="F317" s="10"/>
      <c r="G317" s="10"/>
      <c r="H317" s="10"/>
      <c r="I317" s="10"/>
      <c r="J317" s="10"/>
      <c r="K317" s="10"/>
      <c r="L317" s="10"/>
      <c r="M317" s="10"/>
      <c r="N317" s="10"/>
      <c r="O317" s="10"/>
      <c r="P317" s="10"/>
      <c r="Q317" s="10"/>
      <c r="R317" s="10"/>
      <c r="S317" s="10"/>
    </row>
    <row r="318" spans="1:19">
      <c r="A318" s="10"/>
      <c r="B318" s="10"/>
      <c r="C318" s="10"/>
      <c r="D318" s="10"/>
      <c r="E318" s="10"/>
      <c r="F318" s="10"/>
      <c r="G318" s="10"/>
      <c r="H318" s="10"/>
      <c r="I318" s="10"/>
      <c r="J318" s="10"/>
      <c r="K318" s="10"/>
      <c r="L318" s="10"/>
      <c r="M318" s="10"/>
      <c r="N318" s="10"/>
      <c r="O318" s="10"/>
      <c r="P318" s="10"/>
      <c r="Q318" s="10"/>
      <c r="R318" s="10"/>
      <c r="S318" s="10"/>
    </row>
    <row r="319" spans="1:19">
      <c r="A319" s="10"/>
      <c r="B319" s="10"/>
      <c r="C319" s="10"/>
      <c r="D319" s="10"/>
      <c r="E319" s="10"/>
      <c r="F319" s="10"/>
      <c r="G319" s="10"/>
      <c r="H319" s="10"/>
      <c r="I319" s="10"/>
      <c r="J319" s="10"/>
      <c r="K319" s="10"/>
      <c r="L319" s="10"/>
      <c r="M319" s="10"/>
      <c r="N319" s="10"/>
      <c r="O319" s="10"/>
      <c r="P319" s="10"/>
      <c r="Q319" s="10"/>
      <c r="R319" s="10"/>
      <c r="S319" s="10"/>
    </row>
    <row r="320" spans="1:19">
      <c r="A320" s="10"/>
      <c r="B320" s="10"/>
      <c r="C320" s="10"/>
      <c r="D320" s="10"/>
      <c r="E320" s="10"/>
      <c r="F320" s="10"/>
      <c r="G320" s="10"/>
      <c r="H320" s="10"/>
      <c r="I320" s="10"/>
      <c r="J320" s="10"/>
      <c r="K320" s="10"/>
      <c r="L320" s="10"/>
      <c r="M320" s="10"/>
      <c r="N320" s="10"/>
      <c r="O320" s="10"/>
      <c r="P320" s="10"/>
      <c r="Q320" s="10"/>
      <c r="R320" s="10"/>
      <c r="S320" s="10"/>
    </row>
    <row r="321" spans="1:19">
      <c r="A321" s="10"/>
      <c r="B321" s="10"/>
      <c r="C321" s="10"/>
      <c r="D321" s="10"/>
      <c r="E321" s="10"/>
      <c r="F321" s="10"/>
      <c r="G321" s="10"/>
      <c r="H321" s="10"/>
      <c r="I321" s="10"/>
      <c r="J321" s="10"/>
      <c r="K321" s="10"/>
      <c r="L321" s="10"/>
      <c r="M321" s="10"/>
      <c r="N321" s="10"/>
      <c r="O321" s="10"/>
      <c r="P321" s="10"/>
      <c r="Q321" s="10"/>
      <c r="R321" s="10"/>
      <c r="S321" s="10"/>
    </row>
    <row r="322" spans="1:19">
      <c r="A322" s="10"/>
      <c r="B322" s="10"/>
      <c r="C322" s="10"/>
      <c r="D322" s="10"/>
      <c r="E322" s="10"/>
      <c r="F322" s="10"/>
      <c r="G322" s="10"/>
      <c r="H322" s="10"/>
      <c r="I322" s="10"/>
      <c r="J322" s="10"/>
      <c r="K322" s="10"/>
      <c r="L322" s="10"/>
      <c r="M322" s="10"/>
      <c r="N322" s="10"/>
      <c r="O322" s="10"/>
      <c r="P322" s="10"/>
      <c r="Q322" s="10"/>
      <c r="R322" s="10"/>
      <c r="S322" s="10"/>
    </row>
    <row r="323" spans="1:19">
      <c r="A323" s="10"/>
      <c r="B323" s="10"/>
      <c r="C323" s="10"/>
      <c r="D323" s="10"/>
      <c r="E323" s="10"/>
      <c r="F323" s="10"/>
      <c r="G323" s="10"/>
      <c r="H323" s="10"/>
      <c r="I323" s="10"/>
      <c r="J323" s="10"/>
      <c r="K323" s="10"/>
      <c r="L323" s="10"/>
      <c r="M323" s="10"/>
      <c r="N323" s="10"/>
      <c r="O323" s="10"/>
      <c r="P323" s="10"/>
      <c r="Q323" s="10"/>
      <c r="R323" s="10"/>
      <c r="S323" s="10"/>
    </row>
    <row r="324" spans="1:19">
      <c r="A324" s="10"/>
      <c r="B324" s="10"/>
      <c r="C324" s="10"/>
      <c r="D324" s="10"/>
      <c r="E324" s="10"/>
      <c r="F324" s="10"/>
      <c r="G324" s="10"/>
      <c r="H324" s="10"/>
      <c r="I324" s="10"/>
      <c r="J324" s="10"/>
      <c r="K324" s="10"/>
      <c r="L324" s="10"/>
      <c r="M324" s="10"/>
      <c r="N324" s="10"/>
      <c r="O324" s="10"/>
      <c r="P324" s="10"/>
      <c r="Q324" s="10"/>
      <c r="R324" s="10"/>
      <c r="S324" s="10"/>
    </row>
    <row r="325" spans="1:19">
      <c r="A325" s="10"/>
      <c r="B325" s="10"/>
      <c r="C325" s="10"/>
      <c r="D325" s="10"/>
      <c r="E325" s="10"/>
      <c r="F325" s="10"/>
      <c r="G325" s="10"/>
      <c r="H325" s="10"/>
      <c r="I325" s="10"/>
      <c r="J325" s="10"/>
      <c r="K325" s="10"/>
      <c r="L325" s="10"/>
      <c r="M325" s="10"/>
      <c r="N325" s="10"/>
      <c r="O325" s="10"/>
      <c r="P325" s="10"/>
      <c r="Q325" s="10"/>
      <c r="R325" s="10"/>
      <c r="S325" s="10"/>
    </row>
    <row r="326" spans="1:19">
      <c r="A326" s="10"/>
      <c r="B326" s="10"/>
      <c r="C326" s="10"/>
      <c r="D326" s="10"/>
      <c r="E326" s="10"/>
      <c r="F326" s="10"/>
      <c r="G326" s="10"/>
      <c r="H326" s="10"/>
      <c r="I326" s="10"/>
      <c r="J326" s="10"/>
      <c r="K326" s="10"/>
      <c r="L326" s="10"/>
      <c r="M326" s="10"/>
      <c r="N326" s="10"/>
      <c r="O326" s="10"/>
      <c r="P326" s="10"/>
      <c r="Q326" s="10"/>
      <c r="R326" s="10"/>
      <c r="S326" s="10"/>
    </row>
    <row r="327" spans="1:19">
      <c r="A327" s="10"/>
      <c r="B327" s="10"/>
      <c r="C327" s="10"/>
      <c r="D327" s="10"/>
      <c r="E327" s="10"/>
      <c r="F327" s="10"/>
      <c r="G327" s="10"/>
      <c r="H327" s="10"/>
      <c r="I327" s="10"/>
      <c r="J327" s="10"/>
      <c r="K327" s="10"/>
      <c r="L327" s="10"/>
      <c r="M327" s="10"/>
      <c r="N327" s="10"/>
      <c r="O327" s="10"/>
      <c r="P327" s="10"/>
      <c r="Q327" s="10"/>
      <c r="R327" s="10"/>
      <c r="S327" s="10"/>
    </row>
    <row r="328" spans="1:19">
      <c r="A328" s="10"/>
      <c r="B328" s="10"/>
      <c r="C328" s="10"/>
      <c r="D328" s="10"/>
      <c r="E328" s="10"/>
      <c r="F328" s="10"/>
      <c r="G328" s="10"/>
      <c r="H328" s="10"/>
      <c r="I328" s="10"/>
      <c r="J328" s="10"/>
      <c r="K328" s="10"/>
      <c r="L328" s="10"/>
      <c r="M328" s="10"/>
      <c r="N328" s="10"/>
      <c r="O328" s="10"/>
      <c r="P328" s="10"/>
      <c r="Q328" s="10"/>
      <c r="R328" s="10"/>
      <c r="S328" s="10"/>
    </row>
    <row r="329" spans="1:19">
      <c r="A329" s="10"/>
      <c r="B329" s="10"/>
      <c r="C329" s="10"/>
      <c r="D329" s="10"/>
      <c r="E329" s="10"/>
      <c r="F329" s="10"/>
      <c r="G329" s="10"/>
      <c r="H329" s="10"/>
      <c r="I329" s="10"/>
      <c r="J329" s="10"/>
      <c r="K329" s="10"/>
      <c r="L329" s="10"/>
      <c r="M329" s="10"/>
      <c r="N329" s="10"/>
      <c r="O329" s="10"/>
      <c r="P329" s="10"/>
      <c r="Q329" s="10"/>
      <c r="R329" s="10"/>
      <c r="S329" s="10"/>
    </row>
    <row r="330" spans="1:19">
      <c r="A330" s="10"/>
      <c r="B330" s="10"/>
      <c r="C330" s="10"/>
      <c r="D330" s="10"/>
      <c r="E330" s="10"/>
      <c r="F330" s="10"/>
      <c r="G330" s="10"/>
      <c r="H330" s="10"/>
      <c r="I330" s="10"/>
      <c r="J330" s="10"/>
      <c r="K330" s="10"/>
      <c r="L330" s="10"/>
      <c r="M330" s="10"/>
      <c r="N330" s="10"/>
      <c r="O330" s="10"/>
      <c r="P330" s="10"/>
      <c r="Q330" s="10"/>
      <c r="R330" s="10"/>
      <c r="S330" s="10"/>
    </row>
    <row r="331" spans="1:19">
      <c r="A331" s="10"/>
      <c r="B331" s="10"/>
      <c r="C331" s="10"/>
      <c r="D331" s="10"/>
      <c r="E331" s="10"/>
      <c r="F331" s="10"/>
      <c r="G331" s="10"/>
      <c r="H331" s="10"/>
      <c r="I331" s="10"/>
      <c r="J331" s="10"/>
      <c r="K331" s="10"/>
      <c r="L331" s="10"/>
      <c r="M331" s="10"/>
      <c r="N331" s="10"/>
      <c r="O331" s="10"/>
      <c r="P331" s="10"/>
      <c r="Q331" s="10"/>
      <c r="R331" s="10"/>
      <c r="S331" s="10"/>
    </row>
    <row r="332" spans="1:19">
      <c r="A332" s="10"/>
      <c r="B332" s="10"/>
      <c r="C332" s="10"/>
      <c r="D332" s="10"/>
      <c r="E332" s="10"/>
      <c r="F332" s="10"/>
      <c r="G332" s="10"/>
      <c r="H332" s="10"/>
      <c r="I332" s="10"/>
      <c r="J332" s="10"/>
      <c r="K332" s="10"/>
      <c r="L332" s="10"/>
      <c r="M332" s="10"/>
      <c r="N332" s="10"/>
      <c r="O332" s="10"/>
      <c r="P332" s="10"/>
      <c r="Q332" s="10"/>
      <c r="R332" s="10"/>
      <c r="S332" s="10"/>
    </row>
    <row r="333" spans="1:19">
      <c r="A333" s="10"/>
      <c r="B333" s="10"/>
      <c r="C333" s="10"/>
      <c r="D333" s="10"/>
      <c r="E333" s="10"/>
      <c r="F333" s="10"/>
      <c r="G333" s="10"/>
      <c r="H333" s="10"/>
      <c r="I333" s="10"/>
      <c r="J333" s="10"/>
      <c r="K333" s="10"/>
      <c r="L333" s="10"/>
      <c r="M333" s="10"/>
      <c r="N333" s="10"/>
      <c r="O333" s="10"/>
      <c r="P333" s="10"/>
      <c r="Q333" s="10"/>
      <c r="R333" s="10"/>
      <c r="S333" s="10"/>
    </row>
    <row r="334" spans="1:19">
      <c r="A334" s="10"/>
      <c r="B334" s="10"/>
      <c r="C334" s="10"/>
      <c r="D334" s="10"/>
      <c r="E334" s="10"/>
      <c r="F334" s="10"/>
      <c r="G334" s="10"/>
      <c r="H334" s="10"/>
      <c r="I334" s="10"/>
      <c r="J334" s="10"/>
      <c r="K334" s="10"/>
      <c r="L334" s="10"/>
      <c r="M334" s="10"/>
      <c r="N334" s="10"/>
      <c r="O334" s="10"/>
      <c r="P334" s="10"/>
      <c r="Q334" s="10"/>
      <c r="R334" s="10"/>
      <c r="S334" s="10"/>
    </row>
    <row r="335" spans="1:19">
      <c r="A335" s="10"/>
      <c r="B335" s="10"/>
      <c r="C335" s="10"/>
      <c r="D335" s="10"/>
      <c r="E335" s="10"/>
      <c r="F335" s="10"/>
      <c r="G335" s="10"/>
      <c r="H335" s="10"/>
      <c r="I335" s="10"/>
      <c r="J335" s="10"/>
      <c r="K335" s="10"/>
      <c r="L335" s="10"/>
      <c r="M335" s="10"/>
      <c r="N335" s="10"/>
      <c r="O335" s="10"/>
      <c r="P335" s="10"/>
      <c r="Q335" s="10"/>
      <c r="R335" s="10"/>
      <c r="S335" s="10"/>
    </row>
    <row r="336" spans="1:19">
      <c r="A336" s="10"/>
      <c r="B336" s="10"/>
      <c r="C336" s="10"/>
      <c r="D336" s="10"/>
      <c r="E336" s="10"/>
      <c r="F336" s="10"/>
      <c r="G336" s="10"/>
      <c r="H336" s="10"/>
      <c r="I336" s="10"/>
      <c r="J336" s="10"/>
      <c r="K336" s="10"/>
      <c r="L336" s="10"/>
      <c r="M336" s="10"/>
      <c r="N336" s="10"/>
      <c r="O336" s="10"/>
      <c r="P336" s="10"/>
      <c r="Q336" s="10"/>
      <c r="R336" s="10"/>
      <c r="S336" s="10"/>
    </row>
    <row r="337" spans="1:19">
      <c r="A337" s="10"/>
      <c r="B337" s="10"/>
      <c r="C337" s="10"/>
      <c r="D337" s="10"/>
      <c r="E337" s="10"/>
      <c r="F337" s="10"/>
      <c r="G337" s="10"/>
      <c r="H337" s="10"/>
      <c r="I337" s="10"/>
      <c r="J337" s="10"/>
      <c r="K337" s="10"/>
      <c r="L337" s="10"/>
      <c r="M337" s="10"/>
      <c r="N337" s="10"/>
      <c r="O337" s="10"/>
      <c r="P337" s="10"/>
      <c r="Q337" s="10"/>
      <c r="R337" s="10"/>
      <c r="S337" s="10"/>
    </row>
    <row r="338" spans="1:19">
      <c r="A338" s="10"/>
      <c r="B338" s="10"/>
      <c r="C338" s="10"/>
      <c r="D338" s="10"/>
      <c r="E338" s="10"/>
      <c r="F338" s="10"/>
      <c r="G338" s="10"/>
      <c r="H338" s="10"/>
      <c r="I338" s="10"/>
      <c r="J338" s="10"/>
      <c r="K338" s="10"/>
      <c r="L338" s="10"/>
      <c r="M338" s="10"/>
      <c r="N338" s="10"/>
      <c r="O338" s="10"/>
      <c r="P338" s="10"/>
      <c r="Q338" s="10"/>
      <c r="R338" s="10"/>
      <c r="S338" s="10"/>
    </row>
    <row r="339" spans="1:19">
      <c r="A339" s="10"/>
      <c r="B339" s="10"/>
      <c r="C339" s="10"/>
      <c r="D339" s="10"/>
      <c r="E339" s="10"/>
      <c r="F339" s="10"/>
      <c r="G339" s="10"/>
      <c r="H339" s="10"/>
      <c r="I339" s="10"/>
      <c r="J339" s="10"/>
      <c r="K339" s="10"/>
      <c r="L339" s="10"/>
      <c r="M339" s="10"/>
      <c r="N339" s="10"/>
      <c r="O339" s="10"/>
      <c r="P339" s="10"/>
      <c r="Q339" s="10"/>
      <c r="R339" s="10"/>
      <c r="S339" s="10"/>
    </row>
    <row r="340" spans="1:19">
      <c r="A340" s="10"/>
      <c r="B340" s="10"/>
      <c r="C340" s="10"/>
      <c r="D340" s="10"/>
      <c r="E340" s="10"/>
      <c r="F340" s="10"/>
      <c r="G340" s="10"/>
      <c r="H340" s="10"/>
      <c r="I340" s="10"/>
      <c r="J340" s="10"/>
      <c r="K340" s="10"/>
      <c r="L340" s="10"/>
      <c r="M340" s="10"/>
      <c r="N340" s="10"/>
      <c r="O340" s="10"/>
      <c r="P340" s="10"/>
      <c r="Q340" s="10"/>
      <c r="R340" s="10"/>
      <c r="S340" s="10"/>
    </row>
    <row r="341" spans="1:19">
      <c r="A341" s="10"/>
      <c r="B341" s="10"/>
      <c r="C341" s="10"/>
      <c r="D341" s="10"/>
      <c r="E341" s="10"/>
      <c r="F341" s="10"/>
      <c r="G341" s="10"/>
      <c r="H341" s="10"/>
      <c r="I341" s="10"/>
      <c r="J341" s="10"/>
      <c r="K341" s="10"/>
      <c r="L341" s="10"/>
      <c r="M341" s="10"/>
      <c r="N341" s="10"/>
      <c r="O341" s="10"/>
      <c r="P341" s="10"/>
      <c r="Q341" s="10"/>
      <c r="R341" s="10"/>
      <c r="S341" s="10"/>
    </row>
    <row r="342" spans="1:19">
      <c r="A342" s="10"/>
      <c r="B342" s="10"/>
      <c r="C342" s="10"/>
      <c r="D342" s="10"/>
      <c r="E342" s="10"/>
      <c r="F342" s="10"/>
      <c r="G342" s="10"/>
      <c r="H342" s="10"/>
      <c r="I342" s="10"/>
      <c r="J342" s="10"/>
      <c r="K342" s="10"/>
      <c r="L342" s="10"/>
      <c r="M342" s="10"/>
      <c r="N342" s="10"/>
      <c r="O342" s="10"/>
      <c r="P342" s="10"/>
      <c r="Q342" s="10"/>
      <c r="R342" s="10"/>
      <c r="S342" s="10"/>
    </row>
    <row r="343" spans="1:19">
      <c r="A343" s="10"/>
      <c r="B343" s="10"/>
      <c r="C343" s="10"/>
      <c r="D343" s="10"/>
      <c r="E343" s="10"/>
      <c r="F343" s="10"/>
      <c r="G343" s="10"/>
      <c r="H343" s="10"/>
      <c r="I343" s="10"/>
      <c r="J343" s="10"/>
      <c r="K343" s="10"/>
      <c r="L343" s="10"/>
      <c r="M343" s="10"/>
      <c r="N343" s="10"/>
      <c r="O343" s="10"/>
      <c r="P343" s="10"/>
      <c r="Q343" s="10"/>
      <c r="R343" s="10"/>
      <c r="S343" s="10"/>
    </row>
    <row r="344" spans="1:19">
      <c r="A344" s="10"/>
      <c r="B344" s="10"/>
      <c r="C344" s="10"/>
      <c r="D344" s="10"/>
      <c r="E344" s="10"/>
      <c r="F344" s="10"/>
      <c r="G344" s="10"/>
      <c r="H344" s="10"/>
      <c r="I344" s="10"/>
      <c r="J344" s="10"/>
      <c r="K344" s="10"/>
      <c r="L344" s="10"/>
      <c r="M344" s="10"/>
      <c r="N344" s="10"/>
      <c r="O344" s="10"/>
      <c r="P344" s="10"/>
      <c r="Q344" s="10"/>
      <c r="R344" s="10"/>
      <c r="S344" s="10"/>
    </row>
    <row r="345" spans="1:19">
      <c r="A345" s="10"/>
      <c r="B345" s="10"/>
      <c r="C345" s="10"/>
      <c r="D345" s="10"/>
      <c r="E345" s="10"/>
      <c r="F345" s="10"/>
      <c r="G345" s="10"/>
      <c r="H345" s="10"/>
      <c r="I345" s="10"/>
      <c r="J345" s="10"/>
      <c r="K345" s="10"/>
      <c r="L345" s="10"/>
      <c r="M345" s="10"/>
      <c r="N345" s="10"/>
      <c r="O345" s="10"/>
      <c r="P345" s="10"/>
      <c r="Q345" s="10"/>
      <c r="R345" s="10"/>
      <c r="S345" s="10"/>
    </row>
    <row r="346" spans="1:19">
      <c r="A346" s="10"/>
      <c r="B346" s="10"/>
      <c r="C346" s="10"/>
      <c r="D346" s="10"/>
      <c r="E346" s="10"/>
      <c r="F346" s="10"/>
      <c r="G346" s="10"/>
      <c r="H346" s="10"/>
      <c r="I346" s="10"/>
      <c r="J346" s="10"/>
      <c r="K346" s="10"/>
      <c r="L346" s="10"/>
      <c r="M346" s="10"/>
      <c r="N346" s="10"/>
      <c r="O346" s="10"/>
      <c r="P346" s="10"/>
      <c r="Q346" s="10"/>
      <c r="R346" s="10"/>
      <c r="S346" s="10"/>
    </row>
    <row r="347" spans="1:19">
      <c r="A347" s="10"/>
      <c r="B347" s="10"/>
      <c r="C347" s="10"/>
      <c r="D347" s="10"/>
      <c r="E347" s="10"/>
      <c r="F347" s="10"/>
      <c r="G347" s="10"/>
      <c r="H347" s="10"/>
      <c r="I347" s="10"/>
      <c r="J347" s="10"/>
      <c r="K347" s="10"/>
      <c r="L347" s="10"/>
      <c r="M347" s="10"/>
      <c r="N347" s="10"/>
      <c r="O347" s="10"/>
      <c r="P347" s="10"/>
      <c r="Q347" s="10"/>
      <c r="R347" s="10"/>
      <c r="S347" s="10"/>
    </row>
    <row r="348" spans="1:19">
      <c r="A348" s="10"/>
      <c r="B348" s="10"/>
      <c r="C348" s="10"/>
      <c r="D348" s="10"/>
      <c r="E348" s="10"/>
      <c r="F348" s="10"/>
      <c r="G348" s="10"/>
      <c r="H348" s="10"/>
      <c r="I348" s="10"/>
      <c r="J348" s="10"/>
      <c r="K348" s="10"/>
      <c r="L348" s="10"/>
      <c r="M348" s="10"/>
      <c r="N348" s="10"/>
      <c r="O348" s="10"/>
      <c r="P348" s="10"/>
      <c r="Q348" s="10"/>
      <c r="R348" s="10"/>
      <c r="S348" s="10"/>
    </row>
    <row r="349" spans="1:19">
      <c r="A349" s="10"/>
      <c r="B349" s="10"/>
      <c r="C349" s="10"/>
      <c r="D349" s="10"/>
      <c r="E349" s="10"/>
      <c r="F349" s="10"/>
      <c r="G349" s="10"/>
      <c r="H349" s="10"/>
      <c r="I349" s="10"/>
      <c r="J349" s="10"/>
      <c r="K349" s="10"/>
      <c r="L349" s="10"/>
      <c r="M349" s="10"/>
      <c r="N349" s="10"/>
      <c r="O349" s="10"/>
      <c r="P349" s="10"/>
      <c r="Q349" s="10"/>
      <c r="R349" s="10"/>
      <c r="S349" s="10"/>
    </row>
    <row r="350" spans="1:19">
      <c r="A350" s="10"/>
      <c r="B350" s="10"/>
      <c r="C350" s="10"/>
      <c r="D350" s="10"/>
      <c r="E350" s="10"/>
      <c r="F350" s="10"/>
      <c r="G350" s="10"/>
      <c r="H350" s="10"/>
      <c r="I350" s="10"/>
      <c r="J350" s="10"/>
      <c r="K350" s="10"/>
      <c r="L350" s="10"/>
      <c r="M350" s="10"/>
      <c r="N350" s="10"/>
      <c r="O350" s="10"/>
      <c r="P350" s="10"/>
      <c r="Q350" s="10"/>
      <c r="R350" s="10"/>
      <c r="S350" s="10"/>
    </row>
    <row r="351" spans="1:19">
      <c r="A351" s="10"/>
      <c r="B351" s="10"/>
      <c r="C351" s="10"/>
      <c r="D351" s="10"/>
      <c r="E351" s="10"/>
      <c r="F351" s="10"/>
      <c r="G351" s="10"/>
      <c r="H351" s="10"/>
      <c r="I351" s="10"/>
      <c r="J351" s="10"/>
      <c r="K351" s="10"/>
      <c r="L351" s="10"/>
      <c r="M351" s="10"/>
      <c r="N351" s="10"/>
      <c r="O351" s="10"/>
      <c r="P351" s="10"/>
      <c r="Q351" s="10"/>
      <c r="R351" s="10"/>
      <c r="S351" s="10"/>
    </row>
    <row r="352" spans="1:19">
      <c r="A352" s="10"/>
      <c r="B352" s="10"/>
      <c r="C352" s="10"/>
      <c r="D352" s="10"/>
      <c r="E352" s="10"/>
      <c r="F352" s="10"/>
      <c r="G352" s="10"/>
      <c r="H352" s="10"/>
      <c r="I352" s="10"/>
      <c r="J352" s="10"/>
      <c r="K352" s="10"/>
      <c r="L352" s="10"/>
      <c r="M352" s="10"/>
      <c r="N352" s="10"/>
      <c r="O352" s="10"/>
      <c r="P352" s="10"/>
      <c r="Q352" s="10"/>
      <c r="R352" s="10"/>
      <c r="S352" s="10"/>
    </row>
    <row r="353" spans="1:19">
      <c r="A353" s="10"/>
      <c r="B353" s="10"/>
      <c r="C353" s="10"/>
      <c r="D353" s="10"/>
      <c r="E353" s="10"/>
      <c r="F353" s="10"/>
      <c r="G353" s="10"/>
      <c r="H353" s="10"/>
      <c r="I353" s="10"/>
      <c r="J353" s="10"/>
      <c r="K353" s="10"/>
      <c r="L353" s="10"/>
      <c r="M353" s="10"/>
      <c r="N353" s="10"/>
      <c r="O353" s="10"/>
      <c r="P353" s="10"/>
      <c r="Q353" s="10"/>
      <c r="R353" s="10"/>
      <c r="S353" s="10"/>
    </row>
    <row r="354" spans="1:19">
      <c r="A354" s="10"/>
      <c r="B354" s="10"/>
      <c r="C354" s="10"/>
      <c r="D354" s="10"/>
      <c r="E354" s="10"/>
      <c r="F354" s="10"/>
      <c r="G354" s="10"/>
      <c r="H354" s="10"/>
      <c r="I354" s="10"/>
      <c r="J354" s="10"/>
      <c r="K354" s="10"/>
      <c r="L354" s="10"/>
      <c r="M354" s="10"/>
      <c r="N354" s="10"/>
      <c r="O354" s="10"/>
      <c r="P354" s="10"/>
      <c r="Q354" s="10"/>
      <c r="R354" s="10"/>
      <c r="S354" s="10"/>
    </row>
    <row r="355" spans="1:19">
      <c r="A355" s="10"/>
      <c r="B355" s="10"/>
      <c r="C355" s="10"/>
      <c r="D355" s="10"/>
      <c r="E355" s="10"/>
      <c r="F355" s="10"/>
      <c r="G355" s="10"/>
      <c r="H355" s="10"/>
      <c r="I355" s="10"/>
      <c r="J355" s="10"/>
      <c r="K355" s="10"/>
      <c r="L355" s="10"/>
      <c r="M355" s="10"/>
      <c r="N355" s="10"/>
      <c r="O355" s="10"/>
      <c r="P355" s="10"/>
      <c r="Q355" s="10"/>
      <c r="R355" s="10"/>
      <c r="S355" s="10"/>
    </row>
    <row r="356" spans="1:19">
      <c r="A356" s="10"/>
      <c r="B356" s="10"/>
      <c r="C356" s="10"/>
      <c r="D356" s="10"/>
      <c r="E356" s="10"/>
      <c r="F356" s="10"/>
      <c r="G356" s="10"/>
      <c r="H356" s="10"/>
      <c r="I356" s="10"/>
      <c r="J356" s="10"/>
      <c r="K356" s="10"/>
      <c r="L356" s="10"/>
      <c r="M356" s="10"/>
      <c r="N356" s="10"/>
      <c r="O356" s="10"/>
      <c r="P356" s="10"/>
      <c r="Q356" s="10"/>
      <c r="R356" s="10"/>
      <c r="S356" s="10"/>
    </row>
    <row r="357" spans="1:19">
      <c r="A357" s="10"/>
      <c r="B357" s="10"/>
      <c r="C357" s="10"/>
      <c r="D357" s="10"/>
      <c r="E357" s="10"/>
      <c r="F357" s="10"/>
      <c r="G357" s="10"/>
      <c r="H357" s="10"/>
      <c r="I357" s="10"/>
      <c r="J357" s="10"/>
      <c r="K357" s="10"/>
      <c r="L357" s="10"/>
      <c r="M357" s="10"/>
      <c r="N357" s="10"/>
      <c r="O357" s="10"/>
      <c r="P357" s="10"/>
      <c r="Q357" s="10"/>
      <c r="R357" s="10"/>
      <c r="S357" s="10"/>
    </row>
    <row r="358" spans="1:19">
      <c r="A358" s="10"/>
      <c r="B358" s="10"/>
      <c r="C358" s="10"/>
      <c r="D358" s="10"/>
      <c r="E358" s="10"/>
      <c r="F358" s="10"/>
      <c r="G358" s="10"/>
      <c r="H358" s="10"/>
      <c r="I358" s="10"/>
      <c r="J358" s="10"/>
      <c r="K358" s="10"/>
      <c r="L358" s="10"/>
      <c r="M358" s="10"/>
      <c r="N358" s="10"/>
      <c r="O358" s="10"/>
      <c r="P358" s="10"/>
      <c r="Q358" s="10"/>
      <c r="R358" s="10"/>
      <c r="S358" s="10"/>
    </row>
    <row r="359" spans="1:19">
      <c r="A359" s="10"/>
      <c r="B359" s="10"/>
      <c r="C359" s="10"/>
      <c r="D359" s="10"/>
      <c r="E359" s="10"/>
      <c r="F359" s="10"/>
      <c r="G359" s="10"/>
      <c r="H359" s="10"/>
      <c r="I359" s="10"/>
      <c r="J359" s="10"/>
      <c r="K359" s="10"/>
      <c r="L359" s="10"/>
      <c r="M359" s="10"/>
      <c r="N359" s="10"/>
      <c r="O359" s="10"/>
      <c r="P359" s="10"/>
      <c r="Q359" s="10"/>
      <c r="R359" s="10"/>
      <c r="S359" s="10"/>
    </row>
    <row r="360" spans="1:19">
      <c r="A360" s="10"/>
      <c r="B360" s="10"/>
      <c r="C360" s="10"/>
      <c r="D360" s="10"/>
      <c r="E360" s="10"/>
      <c r="F360" s="10"/>
      <c r="G360" s="10"/>
      <c r="H360" s="10"/>
      <c r="I360" s="10"/>
      <c r="J360" s="10"/>
      <c r="K360" s="10"/>
      <c r="L360" s="10"/>
      <c r="M360" s="10"/>
      <c r="N360" s="10"/>
      <c r="O360" s="10"/>
      <c r="P360" s="10"/>
      <c r="Q360" s="10"/>
      <c r="R360" s="10"/>
      <c r="S360" s="10"/>
    </row>
    <row r="361" spans="1:19">
      <c r="A361" s="10"/>
      <c r="B361" s="10"/>
      <c r="C361" s="10"/>
      <c r="D361" s="10"/>
      <c r="E361" s="10"/>
      <c r="F361" s="10"/>
      <c r="G361" s="10"/>
      <c r="H361" s="10"/>
      <c r="I361" s="10"/>
      <c r="J361" s="10"/>
      <c r="K361" s="10"/>
      <c r="L361" s="10"/>
      <c r="M361" s="10"/>
      <c r="N361" s="10"/>
      <c r="O361" s="10"/>
      <c r="P361" s="10"/>
      <c r="Q361" s="10"/>
      <c r="R361" s="10"/>
      <c r="S361" s="10"/>
    </row>
    <row r="362" spans="1:19">
      <c r="A362" s="10"/>
      <c r="B362" s="10"/>
      <c r="C362" s="10"/>
      <c r="D362" s="10"/>
      <c r="E362" s="10"/>
      <c r="F362" s="10"/>
      <c r="G362" s="10"/>
      <c r="H362" s="10"/>
      <c r="I362" s="10"/>
      <c r="J362" s="10"/>
      <c r="K362" s="10"/>
      <c r="L362" s="10"/>
      <c r="M362" s="10"/>
      <c r="N362" s="10"/>
      <c r="O362" s="10"/>
      <c r="P362" s="10"/>
      <c r="Q362" s="10"/>
      <c r="R362" s="10"/>
      <c r="S362" s="10"/>
    </row>
    <row r="363" spans="1:19">
      <c r="A363" s="10"/>
      <c r="B363" s="10"/>
      <c r="C363" s="10"/>
      <c r="D363" s="10"/>
      <c r="E363" s="10"/>
      <c r="F363" s="10"/>
      <c r="G363" s="10"/>
      <c r="H363" s="10"/>
      <c r="I363" s="10"/>
      <c r="J363" s="10"/>
      <c r="K363" s="10"/>
      <c r="L363" s="10"/>
      <c r="M363" s="10"/>
      <c r="N363" s="10"/>
      <c r="O363" s="10"/>
      <c r="P363" s="10"/>
      <c r="Q363" s="10"/>
      <c r="R363" s="10"/>
      <c r="S363" s="10"/>
    </row>
    <row r="364" spans="1:19">
      <c r="A364" s="10"/>
      <c r="B364" s="10"/>
      <c r="C364" s="10"/>
      <c r="D364" s="10"/>
      <c r="E364" s="10"/>
      <c r="F364" s="10"/>
      <c r="G364" s="10"/>
      <c r="H364" s="10"/>
      <c r="I364" s="10"/>
      <c r="J364" s="10"/>
      <c r="K364" s="10"/>
      <c r="L364" s="10"/>
      <c r="M364" s="10"/>
      <c r="N364" s="10"/>
      <c r="O364" s="10"/>
      <c r="P364" s="10"/>
      <c r="Q364" s="10"/>
      <c r="R364" s="10"/>
      <c r="S364" s="10"/>
    </row>
    <row r="365" spans="1:19">
      <c r="A365" s="10"/>
      <c r="B365" s="10"/>
      <c r="C365" s="10"/>
      <c r="D365" s="10"/>
      <c r="E365" s="10"/>
      <c r="F365" s="10"/>
      <c r="G365" s="10"/>
      <c r="H365" s="10"/>
      <c r="I365" s="10"/>
      <c r="J365" s="10"/>
      <c r="K365" s="10"/>
      <c r="L365" s="10"/>
      <c r="M365" s="10"/>
      <c r="N365" s="10"/>
      <c r="O365" s="10"/>
      <c r="P365" s="10"/>
      <c r="Q365" s="10"/>
      <c r="R365" s="10"/>
      <c r="S365" s="10"/>
    </row>
    <row r="366" spans="1:19">
      <c r="A366" s="10"/>
      <c r="B366" s="10"/>
      <c r="C366" s="10"/>
      <c r="D366" s="10"/>
      <c r="E366" s="10"/>
      <c r="F366" s="10"/>
      <c r="G366" s="10"/>
      <c r="H366" s="10"/>
      <c r="I366" s="10"/>
      <c r="J366" s="10"/>
      <c r="K366" s="10"/>
      <c r="L366" s="10"/>
      <c r="M366" s="10"/>
      <c r="N366" s="10"/>
      <c r="O366" s="10"/>
      <c r="P366" s="10"/>
      <c r="Q366" s="10"/>
      <c r="R366" s="10"/>
      <c r="S366" s="10"/>
    </row>
    <row r="367" spans="1:19">
      <c r="A367" s="10"/>
      <c r="B367" s="10"/>
      <c r="C367" s="10"/>
      <c r="D367" s="10"/>
      <c r="E367" s="10"/>
      <c r="F367" s="10"/>
      <c r="G367" s="10"/>
      <c r="H367" s="10"/>
      <c r="I367" s="10"/>
      <c r="J367" s="10"/>
      <c r="K367" s="10"/>
      <c r="L367" s="10"/>
      <c r="M367" s="10"/>
      <c r="N367" s="10"/>
      <c r="O367" s="10"/>
      <c r="P367" s="10"/>
      <c r="Q367" s="10"/>
      <c r="R367" s="10"/>
      <c r="S367" s="10"/>
    </row>
    <row r="368" spans="1:19">
      <c r="A368" s="10"/>
      <c r="B368" s="10"/>
      <c r="C368" s="10"/>
      <c r="D368" s="10"/>
      <c r="E368" s="10"/>
      <c r="F368" s="10"/>
      <c r="G368" s="10"/>
      <c r="H368" s="10"/>
      <c r="I368" s="10"/>
      <c r="J368" s="10"/>
      <c r="K368" s="10"/>
      <c r="L368" s="10"/>
      <c r="M368" s="10"/>
      <c r="N368" s="10"/>
      <c r="O368" s="10"/>
      <c r="P368" s="10"/>
      <c r="Q368" s="10"/>
      <c r="R368" s="10"/>
      <c r="S368" s="10"/>
    </row>
    <row r="369" spans="1:19">
      <c r="A369" s="10"/>
      <c r="B369" s="10"/>
      <c r="C369" s="10"/>
      <c r="D369" s="10"/>
      <c r="E369" s="10"/>
      <c r="F369" s="10"/>
      <c r="G369" s="10"/>
      <c r="H369" s="10"/>
      <c r="I369" s="10"/>
      <c r="J369" s="10"/>
      <c r="K369" s="10"/>
      <c r="L369" s="10"/>
      <c r="M369" s="10"/>
      <c r="N369" s="10"/>
      <c r="O369" s="10"/>
      <c r="P369" s="10"/>
      <c r="Q369" s="10"/>
      <c r="R369" s="10"/>
      <c r="S369" s="10"/>
    </row>
    <row r="370" spans="1:19">
      <c r="A370" s="10"/>
      <c r="B370" s="10"/>
      <c r="C370" s="10"/>
      <c r="D370" s="10"/>
      <c r="E370" s="10"/>
      <c r="F370" s="10"/>
      <c r="G370" s="10"/>
      <c r="H370" s="10"/>
      <c r="I370" s="10"/>
      <c r="J370" s="10"/>
      <c r="K370" s="10"/>
      <c r="L370" s="10"/>
      <c r="M370" s="10"/>
      <c r="N370" s="10"/>
      <c r="O370" s="10"/>
      <c r="P370" s="10"/>
      <c r="Q370" s="10"/>
      <c r="R370" s="10"/>
      <c r="S370" s="10"/>
    </row>
    <row r="371" spans="1:19">
      <c r="A371" s="10"/>
      <c r="B371" s="10"/>
      <c r="C371" s="10"/>
      <c r="D371" s="10"/>
      <c r="E371" s="10"/>
      <c r="F371" s="10"/>
      <c r="G371" s="10"/>
      <c r="H371" s="10"/>
      <c r="I371" s="10"/>
      <c r="J371" s="10"/>
      <c r="K371" s="10"/>
      <c r="L371" s="10"/>
      <c r="M371" s="10"/>
      <c r="N371" s="10"/>
      <c r="O371" s="10"/>
      <c r="P371" s="10"/>
      <c r="Q371" s="10"/>
      <c r="R371" s="10"/>
      <c r="S371" s="10"/>
    </row>
    <row r="372" spans="1:19">
      <c r="A372" s="10"/>
      <c r="B372" s="10"/>
      <c r="C372" s="10"/>
      <c r="D372" s="10"/>
      <c r="E372" s="10"/>
      <c r="F372" s="10"/>
      <c r="G372" s="10"/>
      <c r="H372" s="10"/>
      <c r="I372" s="10"/>
      <c r="J372" s="10"/>
      <c r="K372" s="10"/>
      <c r="L372" s="10"/>
      <c r="M372" s="10"/>
      <c r="N372" s="10"/>
      <c r="O372" s="10"/>
      <c r="P372" s="10"/>
      <c r="Q372" s="10"/>
      <c r="R372" s="10"/>
      <c r="S372" s="10"/>
    </row>
    <row r="373" spans="1:19">
      <c r="A373" s="10"/>
      <c r="B373" s="10"/>
      <c r="C373" s="10"/>
      <c r="D373" s="10"/>
      <c r="E373" s="10"/>
      <c r="F373" s="10"/>
      <c r="G373" s="10"/>
      <c r="H373" s="10"/>
      <c r="I373" s="10"/>
      <c r="J373" s="10"/>
      <c r="K373" s="10"/>
      <c r="L373" s="10"/>
      <c r="M373" s="10"/>
      <c r="N373" s="10"/>
      <c r="O373" s="10"/>
      <c r="P373" s="10"/>
      <c r="Q373" s="10"/>
      <c r="R373" s="10"/>
      <c r="S373" s="10"/>
    </row>
    <row r="374" spans="1:19">
      <c r="A374" s="10"/>
      <c r="B374" s="10"/>
      <c r="C374" s="10"/>
      <c r="D374" s="10"/>
      <c r="E374" s="10"/>
      <c r="F374" s="10"/>
      <c r="G374" s="10"/>
      <c r="H374" s="10"/>
      <c r="I374" s="10"/>
      <c r="J374" s="10"/>
      <c r="K374" s="10"/>
      <c r="L374" s="10"/>
      <c r="M374" s="10"/>
      <c r="N374" s="10"/>
      <c r="O374" s="10"/>
      <c r="P374" s="10"/>
      <c r="Q374" s="10"/>
      <c r="R374" s="10"/>
      <c r="S374" s="10"/>
    </row>
    <row r="375" spans="1:19">
      <c r="A375" s="10"/>
      <c r="B375" s="10"/>
      <c r="C375" s="10"/>
      <c r="D375" s="10"/>
      <c r="E375" s="10"/>
      <c r="F375" s="10"/>
      <c r="G375" s="10"/>
      <c r="H375" s="10"/>
      <c r="I375" s="10"/>
      <c r="J375" s="10"/>
      <c r="K375" s="10"/>
      <c r="L375" s="10"/>
      <c r="M375" s="10"/>
      <c r="N375" s="10"/>
      <c r="O375" s="10"/>
      <c r="P375" s="10"/>
      <c r="Q375" s="10"/>
      <c r="R375" s="10"/>
      <c r="S375" s="10"/>
    </row>
    <row r="376" spans="1:19">
      <c r="A376" s="10"/>
      <c r="B376" s="10"/>
      <c r="C376" s="10"/>
      <c r="D376" s="10"/>
      <c r="E376" s="10"/>
      <c r="F376" s="10"/>
      <c r="G376" s="10"/>
      <c r="H376" s="10"/>
      <c r="I376" s="10"/>
      <c r="J376" s="10"/>
      <c r="K376" s="10"/>
      <c r="L376" s="10"/>
      <c r="M376" s="10"/>
      <c r="N376" s="10"/>
      <c r="O376" s="10"/>
      <c r="P376" s="10"/>
      <c r="Q376" s="10"/>
      <c r="R376" s="10"/>
      <c r="S376" s="10"/>
    </row>
    <row r="377" spans="1:19">
      <c r="A377" s="10"/>
      <c r="B377" s="10"/>
      <c r="C377" s="10"/>
      <c r="D377" s="10"/>
      <c r="E377" s="10"/>
      <c r="F377" s="10"/>
      <c r="G377" s="10"/>
      <c r="H377" s="10"/>
      <c r="I377" s="10"/>
      <c r="J377" s="10"/>
      <c r="K377" s="10"/>
      <c r="L377" s="10"/>
      <c r="M377" s="10"/>
      <c r="N377" s="10"/>
      <c r="O377" s="10"/>
      <c r="P377" s="10"/>
      <c r="Q377" s="10"/>
      <c r="R377" s="10"/>
      <c r="S377" s="10"/>
    </row>
    <row r="378" spans="1:19">
      <c r="A378" s="10"/>
      <c r="B378" s="10"/>
      <c r="C378" s="10"/>
      <c r="D378" s="10"/>
      <c r="E378" s="10"/>
      <c r="F378" s="10"/>
      <c r="G378" s="10"/>
      <c r="H378" s="10"/>
      <c r="I378" s="10"/>
      <c r="J378" s="10"/>
      <c r="K378" s="10"/>
      <c r="L378" s="10"/>
      <c r="M378" s="10"/>
      <c r="N378" s="10"/>
      <c r="O378" s="10"/>
      <c r="P378" s="10"/>
      <c r="Q378" s="10"/>
      <c r="R378" s="10"/>
      <c r="S378" s="10"/>
    </row>
    <row r="379" spans="1:19">
      <c r="A379" s="10"/>
      <c r="B379" s="10"/>
      <c r="C379" s="10"/>
      <c r="D379" s="10"/>
      <c r="E379" s="10"/>
      <c r="F379" s="10"/>
      <c r="G379" s="10"/>
      <c r="H379" s="10"/>
      <c r="I379" s="10"/>
      <c r="J379" s="10"/>
      <c r="K379" s="10"/>
      <c r="L379" s="10"/>
      <c r="M379" s="10"/>
      <c r="N379" s="10"/>
      <c r="O379" s="10"/>
      <c r="P379" s="10"/>
      <c r="Q379" s="10"/>
      <c r="R379" s="10"/>
      <c r="S379" s="10"/>
    </row>
    <row r="380" spans="1:19">
      <c r="A380" s="10"/>
      <c r="B380" s="10"/>
      <c r="C380" s="10"/>
      <c r="D380" s="10"/>
      <c r="E380" s="10"/>
      <c r="F380" s="10"/>
      <c r="G380" s="10"/>
      <c r="H380" s="10"/>
      <c r="I380" s="10"/>
      <c r="J380" s="10"/>
      <c r="K380" s="10"/>
      <c r="L380" s="10"/>
      <c r="M380" s="10"/>
      <c r="N380" s="10"/>
      <c r="O380" s="10"/>
      <c r="P380" s="10"/>
      <c r="Q380" s="10"/>
      <c r="R380" s="10"/>
      <c r="S380" s="10"/>
    </row>
    <row r="381" spans="1:19">
      <c r="A381" s="10"/>
      <c r="B381" s="10"/>
      <c r="C381" s="10"/>
      <c r="D381" s="10"/>
      <c r="E381" s="10"/>
      <c r="F381" s="10"/>
      <c r="G381" s="10"/>
      <c r="H381" s="10"/>
      <c r="I381" s="10"/>
      <c r="J381" s="10"/>
      <c r="K381" s="10"/>
      <c r="L381" s="10"/>
      <c r="M381" s="10"/>
      <c r="N381" s="10"/>
      <c r="O381" s="10"/>
      <c r="P381" s="10"/>
      <c r="Q381" s="10"/>
      <c r="R381" s="10"/>
      <c r="S381" s="10"/>
    </row>
    <row r="382" spans="1:19">
      <c r="A382" s="10"/>
      <c r="B382" s="10"/>
      <c r="C382" s="10"/>
      <c r="D382" s="10"/>
      <c r="E382" s="10"/>
      <c r="F382" s="10"/>
      <c r="G382" s="10"/>
      <c r="H382" s="10"/>
      <c r="I382" s="10"/>
      <c r="J382" s="10"/>
      <c r="K382" s="10"/>
      <c r="L382" s="10"/>
      <c r="M382" s="10"/>
      <c r="N382" s="10"/>
      <c r="O382" s="10"/>
      <c r="P382" s="10"/>
      <c r="Q382" s="10"/>
      <c r="R382" s="10"/>
      <c r="S382" s="10"/>
    </row>
    <row r="383" spans="1:19">
      <c r="A383" s="10"/>
      <c r="B383" s="10"/>
      <c r="C383" s="10"/>
      <c r="D383" s="10"/>
      <c r="E383" s="10"/>
      <c r="F383" s="10"/>
      <c r="G383" s="10"/>
      <c r="H383" s="10"/>
      <c r="I383" s="10"/>
      <c r="J383" s="10"/>
      <c r="K383" s="10"/>
      <c r="L383" s="10"/>
      <c r="M383" s="10"/>
      <c r="N383" s="10"/>
      <c r="O383" s="10"/>
      <c r="P383" s="10"/>
      <c r="Q383" s="10"/>
      <c r="R383" s="10"/>
      <c r="S383" s="10"/>
    </row>
    <row r="384" spans="1:19">
      <c r="A384" s="10"/>
      <c r="B384" s="10"/>
      <c r="C384" s="10"/>
      <c r="D384" s="10"/>
      <c r="E384" s="10"/>
      <c r="F384" s="10"/>
      <c r="G384" s="10"/>
      <c r="H384" s="10"/>
      <c r="I384" s="10"/>
      <c r="J384" s="10"/>
      <c r="K384" s="10"/>
      <c r="L384" s="10"/>
      <c r="M384" s="10"/>
      <c r="N384" s="10"/>
      <c r="O384" s="10"/>
      <c r="P384" s="10"/>
      <c r="Q384" s="10"/>
      <c r="R384" s="10"/>
      <c r="S384" s="10"/>
    </row>
    <row r="385" spans="1:19">
      <c r="A385" s="10"/>
      <c r="B385" s="10"/>
      <c r="C385" s="10"/>
      <c r="D385" s="10"/>
      <c r="E385" s="10"/>
      <c r="F385" s="10"/>
      <c r="G385" s="10"/>
      <c r="H385" s="10"/>
      <c r="I385" s="10"/>
      <c r="J385" s="10"/>
      <c r="K385" s="10"/>
      <c r="L385" s="10"/>
      <c r="M385" s="10"/>
      <c r="N385" s="10"/>
      <c r="O385" s="10"/>
      <c r="P385" s="10"/>
      <c r="Q385" s="10"/>
      <c r="R385" s="10"/>
      <c r="S385" s="10"/>
    </row>
    <row r="386" spans="1:19">
      <c r="A386" s="10"/>
      <c r="B386" s="10"/>
      <c r="C386" s="10"/>
      <c r="D386" s="10"/>
      <c r="E386" s="10"/>
      <c r="F386" s="10"/>
      <c r="G386" s="10"/>
      <c r="H386" s="10"/>
      <c r="I386" s="10"/>
      <c r="J386" s="10"/>
      <c r="K386" s="10"/>
      <c r="L386" s="10"/>
      <c r="M386" s="10"/>
      <c r="N386" s="10"/>
      <c r="O386" s="10"/>
      <c r="P386" s="10"/>
      <c r="Q386" s="10"/>
      <c r="R386" s="10"/>
      <c r="S386" s="10"/>
    </row>
    <row r="387" spans="1:19">
      <c r="A387" s="10"/>
      <c r="B387" s="10"/>
      <c r="C387" s="10"/>
      <c r="D387" s="10"/>
      <c r="E387" s="10"/>
      <c r="F387" s="10"/>
      <c r="G387" s="10"/>
      <c r="H387" s="10"/>
      <c r="I387" s="10"/>
      <c r="J387" s="10"/>
      <c r="K387" s="10"/>
      <c r="L387" s="10"/>
      <c r="M387" s="10"/>
      <c r="N387" s="10"/>
      <c r="O387" s="10"/>
      <c r="P387" s="10"/>
      <c r="Q387" s="10"/>
      <c r="R387" s="10"/>
      <c r="S387" s="10"/>
    </row>
    <row r="388" spans="1:19">
      <c r="A388" s="10"/>
      <c r="B388" s="10"/>
      <c r="C388" s="10"/>
      <c r="D388" s="10"/>
      <c r="E388" s="10"/>
      <c r="F388" s="10"/>
      <c r="G388" s="10"/>
      <c r="H388" s="10"/>
      <c r="I388" s="10"/>
      <c r="J388" s="10"/>
      <c r="K388" s="10"/>
      <c r="L388" s="10"/>
      <c r="M388" s="10"/>
      <c r="N388" s="10"/>
      <c r="O388" s="10"/>
      <c r="P388" s="10"/>
      <c r="Q388" s="10"/>
      <c r="R388" s="10"/>
      <c r="S388" s="10"/>
    </row>
    <row r="389" spans="1:19">
      <c r="A389" s="10"/>
      <c r="B389" s="10"/>
      <c r="C389" s="10"/>
      <c r="D389" s="10"/>
      <c r="E389" s="10"/>
      <c r="F389" s="10"/>
      <c r="G389" s="10"/>
      <c r="H389" s="10"/>
      <c r="I389" s="10"/>
      <c r="J389" s="10"/>
      <c r="K389" s="10"/>
      <c r="L389" s="10"/>
      <c r="M389" s="10"/>
      <c r="N389" s="10"/>
      <c r="O389" s="10"/>
      <c r="P389" s="10"/>
      <c r="Q389" s="10"/>
      <c r="R389" s="10"/>
      <c r="S389" s="10"/>
    </row>
    <row r="390" spans="1:19">
      <c r="A390" s="10"/>
      <c r="B390" s="10"/>
      <c r="C390" s="10"/>
      <c r="D390" s="10"/>
      <c r="E390" s="10"/>
      <c r="F390" s="10"/>
      <c r="G390" s="10"/>
      <c r="H390" s="10"/>
      <c r="I390" s="10"/>
      <c r="J390" s="10"/>
      <c r="K390" s="10"/>
      <c r="L390" s="10"/>
      <c r="M390" s="10"/>
      <c r="N390" s="10"/>
      <c r="O390" s="10"/>
      <c r="P390" s="10"/>
      <c r="Q390" s="10"/>
      <c r="R390" s="10"/>
      <c r="S390" s="10"/>
    </row>
    <row r="391" spans="1:19">
      <c r="A391" s="10"/>
      <c r="B391" s="10"/>
      <c r="C391" s="10"/>
      <c r="D391" s="10"/>
      <c r="E391" s="10"/>
      <c r="F391" s="10"/>
      <c r="G391" s="10"/>
      <c r="H391" s="10"/>
      <c r="I391" s="10"/>
      <c r="J391" s="10"/>
      <c r="K391" s="10"/>
      <c r="L391" s="10"/>
      <c r="M391" s="10"/>
      <c r="N391" s="10"/>
      <c r="O391" s="10"/>
      <c r="P391" s="10"/>
      <c r="Q391" s="10"/>
      <c r="R391" s="10"/>
      <c r="S391" s="10"/>
    </row>
    <row r="392" spans="1:19">
      <c r="A392" s="10"/>
      <c r="B392" s="10"/>
      <c r="C392" s="10"/>
      <c r="D392" s="10"/>
      <c r="E392" s="10"/>
      <c r="F392" s="10"/>
      <c r="G392" s="10"/>
      <c r="H392" s="10"/>
      <c r="I392" s="10"/>
      <c r="J392" s="10"/>
      <c r="K392" s="10"/>
      <c r="L392" s="10"/>
      <c r="M392" s="10"/>
      <c r="N392" s="10"/>
      <c r="O392" s="10"/>
      <c r="P392" s="10"/>
      <c r="Q392" s="10"/>
      <c r="R392" s="10"/>
      <c r="S392" s="10"/>
    </row>
    <row r="393" spans="1:19">
      <c r="A393" s="10"/>
      <c r="B393" s="10"/>
      <c r="C393" s="10"/>
      <c r="D393" s="10"/>
      <c r="E393" s="10"/>
      <c r="F393" s="10"/>
      <c r="G393" s="10"/>
      <c r="H393" s="10"/>
      <c r="I393" s="10"/>
      <c r="J393" s="10"/>
      <c r="K393" s="10"/>
      <c r="L393" s="10"/>
      <c r="M393" s="10"/>
      <c r="N393" s="10"/>
      <c r="O393" s="10"/>
      <c r="P393" s="10"/>
      <c r="Q393" s="10"/>
      <c r="R393" s="10"/>
      <c r="S393" s="10"/>
    </row>
    <row r="394" spans="1:19">
      <c r="A394" s="10"/>
      <c r="B394" s="10"/>
      <c r="C394" s="10"/>
      <c r="D394" s="10"/>
      <c r="E394" s="10"/>
      <c r="F394" s="10"/>
      <c r="G394" s="10"/>
      <c r="H394" s="10"/>
      <c r="I394" s="10"/>
      <c r="J394" s="10"/>
      <c r="K394" s="10"/>
      <c r="L394" s="10"/>
      <c r="M394" s="10"/>
      <c r="N394" s="10"/>
      <c r="O394" s="10"/>
      <c r="P394" s="10"/>
      <c r="Q394" s="10"/>
      <c r="R394" s="10"/>
      <c r="S394" s="10"/>
    </row>
    <row r="395" spans="1:19">
      <c r="A395" s="10"/>
      <c r="B395" s="10"/>
      <c r="C395" s="10"/>
      <c r="D395" s="10"/>
      <c r="E395" s="10"/>
      <c r="F395" s="10"/>
      <c r="G395" s="10"/>
      <c r="H395" s="10"/>
      <c r="I395" s="10"/>
      <c r="J395" s="10"/>
      <c r="K395" s="10"/>
      <c r="L395" s="10"/>
      <c r="M395" s="10"/>
      <c r="N395" s="10"/>
      <c r="O395" s="10"/>
      <c r="P395" s="10"/>
      <c r="Q395" s="10"/>
      <c r="R395" s="10"/>
      <c r="S395" s="10"/>
    </row>
    <row r="396" spans="1:19">
      <c r="A396" s="10"/>
      <c r="B396" s="10"/>
      <c r="C396" s="10"/>
      <c r="D396" s="10"/>
      <c r="E396" s="10"/>
      <c r="F396" s="10"/>
      <c r="G396" s="10"/>
      <c r="H396" s="10"/>
      <c r="I396" s="10"/>
      <c r="J396" s="10"/>
      <c r="K396" s="10"/>
      <c r="L396" s="10"/>
      <c r="M396" s="10"/>
      <c r="N396" s="10"/>
      <c r="O396" s="10"/>
      <c r="P396" s="10"/>
      <c r="Q396" s="10"/>
      <c r="R396" s="10"/>
      <c r="S396" s="10"/>
    </row>
    <row r="397" spans="1:19">
      <c r="A397" s="10"/>
      <c r="B397" s="10"/>
      <c r="C397" s="10"/>
      <c r="D397" s="10"/>
      <c r="E397" s="10"/>
      <c r="F397" s="10"/>
      <c r="G397" s="10"/>
      <c r="H397" s="10"/>
      <c r="I397" s="10"/>
      <c r="J397" s="10"/>
      <c r="K397" s="10"/>
      <c r="L397" s="10"/>
      <c r="M397" s="10"/>
      <c r="N397" s="10"/>
      <c r="O397" s="10"/>
      <c r="P397" s="10"/>
      <c r="Q397" s="10"/>
      <c r="R397" s="10"/>
      <c r="S397" s="10"/>
    </row>
    <row r="398" spans="1:19">
      <c r="A398" s="10"/>
      <c r="B398" s="10"/>
      <c r="C398" s="10"/>
      <c r="D398" s="10"/>
      <c r="E398" s="10"/>
      <c r="F398" s="10"/>
      <c r="G398" s="10"/>
      <c r="H398" s="10"/>
      <c r="I398" s="10"/>
      <c r="J398" s="10"/>
      <c r="K398" s="10"/>
      <c r="L398" s="10"/>
      <c r="M398" s="10"/>
      <c r="N398" s="10"/>
      <c r="O398" s="10"/>
      <c r="P398" s="10"/>
      <c r="Q398" s="10"/>
      <c r="R398" s="10"/>
      <c r="S398" s="10"/>
    </row>
    <row r="399" spans="1:19">
      <c r="A399" s="10"/>
      <c r="B399" s="10"/>
      <c r="C399" s="10"/>
      <c r="D399" s="10"/>
      <c r="E399" s="10"/>
      <c r="F399" s="10"/>
      <c r="G399" s="10"/>
      <c r="H399" s="10"/>
      <c r="I399" s="10"/>
      <c r="J399" s="10"/>
      <c r="K399" s="10"/>
      <c r="L399" s="10"/>
      <c r="M399" s="10"/>
      <c r="N399" s="10"/>
      <c r="O399" s="10"/>
      <c r="P399" s="10"/>
      <c r="Q399" s="10"/>
      <c r="R399" s="10"/>
      <c r="S399" s="10"/>
    </row>
    <row r="400" spans="1:19">
      <c r="A400" s="10"/>
      <c r="B400" s="10"/>
      <c r="C400" s="10"/>
      <c r="D400" s="10"/>
      <c r="E400" s="10"/>
      <c r="F400" s="10"/>
      <c r="G400" s="10"/>
      <c r="H400" s="10"/>
      <c r="I400" s="10"/>
      <c r="J400" s="10"/>
      <c r="K400" s="10"/>
      <c r="L400" s="10"/>
      <c r="M400" s="10"/>
      <c r="N400" s="10"/>
      <c r="O400" s="10"/>
      <c r="P400" s="10"/>
      <c r="Q400" s="10"/>
      <c r="R400" s="10"/>
      <c r="S400" s="10"/>
    </row>
    <row r="401" spans="1:19">
      <c r="A401" s="10"/>
      <c r="B401" s="10"/>
      <c r="C401" s="10"/>
      <c r="D401" s="10"/>
      <c r="E401" s="10"/>
      <c r="F401" s="10"/>
      <c r="G401" s="10"/>
      <c r="H401" s="10"/>
      <c r="I401" s="10"/>
      <c r="J401" s="10"/>
      <c r="K401" s="10"/>
      <c r="L401" s="10"/>
      <c r="M401" s="10"/>
      <c r="N401" s="10"/>
      <c r="O401" s="10"/>
      <c r="P401" s="10"/>
      <c r="Q401" s="10"/>
      <c r="R401" s="10"/>
      <c r="S401" s="10"/>
    </row>
    <row r="402" spans="1:19">
      <c r="A402" s="10"/>
      <c r="B402" s="10"/>
      <c r="C402" s="10"/>
      <c r="D402" s="10"/>
      <c r="E402" s="10"/>
      <c r="F402" s="10"/>
      <c r="G402" s="10"/>
      <c r="H402" s="10"/>
      <c r="I402" s="10"/>
      <c r="J402" s="10"/>
      <c r="K402" s="10"/>
      <c r="L402" s="10"/>
      <c r="M402" s="10"/>
      <c r="N402" s="10"/>
      <c r="O402" s="10"/>
      <c r="P402" s="10"/>
      <c r="Q402" s="10"/>
      <c r="R402" s="10"/>
      <c r="S402" s="10"/>
    </row>
    <row r="403" spans="1:19">
      <c r="A403" s="10"/>
      <c r="B403" s="10"/>
      <c r="C403" s="10"/>
      <c r="D403" s="10"/>
      <c r="E403" s="10"/>
      <c r="F403" s="10"/>
      <c r="G403" s="10"/>
      <c r="H403" s="10"/>
      <c r="I403" s="10"/>
      <c r="J403" s="10"/>
      <c r="K403" s="10"/>
      <c r="L403" s="10"/>
      <c r="M403" s="10"/>
      <c r="N403" s="10"/>
      <c r="O403" s="10"/>
      <c r="P403" s="10"/>
      <c r="Q403" s="10"/>
      <c r="R403" s="10"/>
      <c r="S403" s="10"/>
    </row>
    <row r="404" spans="1:19">
      <c r="A404" s="10"/>
      <c r="B404" s="10"/>
      <c r="C404" s="10"/>
      <c r="D404" s="10"/>
      <c r="E404" s="10"/>
      <c r="F404" s="10"/>
      <c r="G404" s="10"/>
      <c r="H404" s="10"/>
      <c r="I404" s="10"/>
      <c r="J404" s="10"/>
      <c r="K404" s="10"/>
      <c r="L404" s="10"/>
      <c r="M404" s="10"/>
      <c r="N404" s="10"/>
      <c r="O404" s="10"/>
      <c r="P404" s="10"/>
      <c r="Q404" s="10"/>
      <c r="R404" s="10"/>
      <c r="S404" s="10"/>
    </row>
    <row r="405" spans="1:19">
      <c r="A405" s="10"/>
      <c r="B405" s="10"/>
      <c r="C405" s="10"/>
      <c r="D405" s="10"/>
      <c r="E405" s="10"/>
      <c r="F405" s="10"/>
      <c r="G405" s="10"/>
      <c r="H405" s="10"/>
      <c r="I405" s="10"/>
      <c r="J405" s="10"/>
      <c r="K405" s="10"/>
      <c r="L405" s="10"/>
      <c r="M405" s="10"/>
      <c r="N405" s="10"/>
      <c r="O405" s="10"/>
      <c r="P405" s="10"/>
      <c r="Q405" s="10"/>
      <c r="R405" s="10"/>
      <c r="S405" s="10"/>
    </row>
    <row r="406" spans="1:19">
      <c r="A406" s="10"/>
      <c r="B406" s="10"/>
      <c r="C406" s="10"/>
      <c r="D406" s="10"/>
      <c r="E406" s="10"/>
      <c r="F406" s="10"/>
      <c r="G406" s="10"/>
      <c r="H406" s="10"/>
      <c r="I406" s="10"/>
      <c r="J406" s="10"/>
      <c r="K406" s="10"/>
      <c r="L406" s="10"/>
      <c r="M406" s="10"/>
      <c r="N406" s="10"/>
      <c r="O406" s="10"/>
      <c r="P406" s="10"/>
      <c r="Q406" s="10"/>
      <c r="R406" s="10"/>
      <c r="S406" s="10"/>
    </row>
    <row r="407" spans="1:19">
      <c r="A407" s="10"/>
      <c r="B407" s="10"/>
      <c r="C407" s="10"/>
      <c r="D407" s="10"/>
      <c r="E407" s="10"/>
      <c r="F407" s="10"/>
      <c r="G407" s="10"/>
      <c r="H407" s="10"/>
      <c r="I407" s="10"/>
      <c r="J407" s="10"/>
      <c r="K407" s="10"/>
      <c r="L407" s="10"/>
      <c r="M407" s="10"/>
      <c r="N407" s="10"/>
      <c r="O407" s="10"/>
      <c r="P407" s="10"/>
      <c r="Q407" s="10"/>
      <c r="R407" s="10"/>
      <c r="S407" s="10"/>
    </row>
    <row r="408" spans="1:19">
      <c r="A408" s="10"/>
      <c r="B408" s="10"/>
      <c r="C408" s="10"/>
      <c r="D408" s="10"/>
      <c r="E408" s="10"/>
      <c r="F408" s="10"/>
      <c r="G408" s="10"/>
      <c r="H408" s="10"/>
      <c r="I408" s="10"/>
      <c r="J408" s="10"/>
      <c r="K408" s="10"/>
      <c r="L408" s="10"/>
      <c r="M408" s="10"/>
      <c r="N408" s="10"/>
      <c r="O408" s="10"/>
      <c r="P408" s="10"/>
      <c r="Q408" s="10"/>
      <c r="R408" s="10"/>
      <c r="S408" s="10"/>
    </row>
    <row r="409" spans="1:19">
      <c r="A409" s="10"/>
      <c r="B409" s="10"/>
      <c r="C409" s="10"/>
      <c r="D409" s="10"/>
      <c r="E409" s="10"/>
      <c r="F409" s="10"/>
      <c r="G409" s="10"/>
      <c r="H409" s="10"/>
      <c r="I409" s="10"/>
      <c r="J409" s="10"/>
      <c r="K409" s="10"/>
      <c r="L409" s="10"/>
      <c r="M409" s="10"/>
      <c r="N409" s="10"/>
      <c r="O409" s="10"/>
      <c r="P409" s="10"/>
      <c r="Q409" s="10"/>
      <c r="R409" s="10"/>
      <c r="S409" s="10"/>
    </row>
    <row r="410" spans="1:19">
      <c r="A410" s="10"/>
      <c r="B410" s="10"/>
      <c r="C410" s="10"/>
      <c r="D410" s="10"/>
      <c r="E410" s="10"/>
      <c r="F410" s="10"/>
      <c r="G410" s="10"/>
      <c r="H410" s="10"/>
      <c r="I410" s="10"/>
      <c r="J410" s="10"/>
      <c r="K410" s="10"/>
      <c r="L410" s="10"/>
      <c r="M410" s="10"/>
      <c r="N410" s="10"/>
      <c r="O410" s="10"/>
      <c r="P410" s="10"/>
      <c r="Q410" s="10"/>
      <c r="R410" s="10"/>
      <c r="S410" s="10"/>
    </row>
    <row r="411" spans="1:19">
      <c r="A411" s="10"/>
      <c r="B411" s="10"/>
      <c r="C411" s="10"/>
      <c r="D411" s="10"/>
      <c r="E411" s="10"/>
      <c r="F411" s="10"/>
      <c r="G411" s="10"/>
      <c r="H411" s="10"/>
      <c r="I411" s="10"/>
      <c r="J411" s="10"/>
      <c r="K411" s="10"/>
      <c r="L411" s="10"/>
      <c r="M411" s="10"/>
      <c r="N411" s="10"/>
      <c r="O411" s="10"/>
      <c r="P411" s="10"/>
      <c r="Q411" s="10"/>
      <c r="R411" s="10"/>
      <c r="S411" s="10"/>
    </row>
    <row r="412" spans="1:19">
      <c r="A412" s="10"/>
      <c r="B412" s="10"/>
      <c r="C412" s="10"/>
      <c r="D412" s="10"/>
      <c r="E412" s="10"/>
      <c r="F412" s="10"/>
      <c r="G412" s="10"/>
      <c r="H412" s="10"/>
      <c r="I412" s="10"/>
      <c r="J412" s="10"/>
      <c r="K412" s="10"/>
      <c r="L412" s="10"/>
      <c r="M412" s="10"/>
      <c r="N412" s="10"/>
      <c r="O412" s="10"/>
      <c r="P412" s="10"/>
      <c r="Q412" s="10"/>
      <c r="R412" s="10"/>
      <c r="S412" s="10"/>
    </row>
    <row r="413" spans="1:19">
      <c r="A413" s="10"/>
      <c r="B413" s="10"/>
      <c r="C413" s="10"/>
      <c r="D413" s="10"/>
      <c r="E413" s="10"/>
      <c r="F413" s="10"/>
      <c r="G413" s="10"/>
      <c r="H413" s="10"/>
      <c r="I413" s="10"/>
      <c r="J413" s="10"/>
      <c r="K413" s="10"/>
      <c r="L413" s="10"/>
      <c r="M413" s="10"/>
      <c r="N413" s="10"/>
      <c r="O413" s="10"/>
      <c r="P413" s="10"/>
      <c r="Q413" s="10"/>
      <c r="R413" s="10"/>
      <c r="S413" s="10"/>
    </row>
    <row r="414" spans="1:19">
      <c r="A414" s="10"/>
      <c r="B414" s="10"/>
      <c r="C414" s="10"/>
      <c r="D414" s="10"/>
      <c r="E414" s="10"/>
      <c r="F414" s="10"/>
      <c r="G414" s="10"/>
      <c r="H414" s="10"/>
      <c r="I414" s="10"/>
      <c r="J414" s="10"/>
      <c r="K414" s="10"/>
      <c r="L414" s="10"/>
      <c r="M414" s="10"/>
      <c r="N414" s="10"/>
      <c r="O414" s="10"/>
      <c r="P414" s="10"/>
      <c r="Q414" s="10"/>
      <c r="R414" s="10"/>
      <c r="S414" s="10"/>
    </row>
    <row r="415" spans="1:19">
      <c r="A415" s="10"/>
      <c r="B415" s="10"/>
      <c r="C415" s="10"/>
      <c r="D415" s="10"/>
      <c r="E415" s="10"/>
      <c r="F415" s="10"/>
      <c r="G415" s="10"/>
      <c r="H415" s="10"/>
      <c r="I415" s="10"/>
      <c r="J415" s="10"/>
      <c r="K415" s="10"/>
      <c r="L415" s="10"/>
      <c r="M415" s="10"/>
      <c r="N415" s="10"/>
      <c r="O415" s="10"/>
      <c r="P415" s="10"/>
      <c r="Q415" s="10"/>
      <c r="R415" s="10"/>
      <c r="S415" s="10"/>
    </row>
    <row r="416" spans="1:19">
      <c r="A416" s="10"/>
      <c r="B416" s="10"/>
      <c r="C416" s="10"/>
      <c r="D416" s="10"/>
      <c r="E416" s="10"/>
      <c r="F416" s="10"/>
      <c r="G416" s="10"/>
      <c r="H416" s="10"/>
      <c r="I416" s="10"/>
      <c r="J416" s="10"/>
      <c r="K416" s="10"/>
      <c r="L416" s="10"/>
      <c r="M416" s="10"/>
      <c r="N416" s="10"/>
      <c r="O416" s="10"/>
      <c r="P416" s="10"/>
      <c r="Q416" s="10"/>
      <c r="R416" s="10"/>
      <c r="S416" s="10"/>
    </row>
    <row r="417" spans="1:19">
      <c r="A417" s="10"/>
      <c r="B417" s="10"/>
      <c r="C417" s="10"/>
      <c r="D417" s="10"/>
      <c r="E417" s="10"/>
      <c r="F417" s="10"/>
      <c r="G417" s="10"/>
      <c r="H417" s="10"/>
      <c r="I417" s="10"/>
      <c r="J417" s="10"/>
      <c r="K417" s="10"/>
      <c r="L417" s="10"/>
      <c r="M417" s="10"/>
      <c r="N417" s="10"/>
      <c r="O417" s="10"/>
      <c r="P417" s="10"/>
      <c r="Q417" s="10"/>
      <c r="R417" s="10"/>
      <c r="S417" s="10"/>
    </row>
    <row r="418" spans="1:19">
      <c r="A418" s="10"/>
      <c r="B418" s="10"/>
      <c r="C418" s="10"/>
      <c r="D418" s="10"/>
      <c r="E418" s="10"/>
      <c r="F418" s="10"/>
      <c r="G418" s="10"/>
      <c r="H418" s="10"/>
      <c r="I418" s="10"/>
      <c r="J418" s="10"/>
      <c r="K418" s="10"/>
      <c r="L418" s="10"/>
      <c r="M418" s="10"/>
      <c r="N418" s="10"/>
      <c r="O418" s="10"/>
      <c r="P418" s="10"/>
      <c r="Q418" s="10"/>
      <c r="R418" s="10"/>
      <c r="S418" s="10"/>
    </row>
    <row r="419" spans="1:19">
      <c r="A419" s="10"/>
      <c r="B419" s="10"/>
      <c r="C419" s="10"/>
      <c r="D419" s="10"/>
      <c r="E419" s="10"/>
      <c r="F419" s="10"/>
      <c r="G419" s="10"/>
      <c r="H419" s="10"/>
      <c r="I419" s="10"/>
      <c r="J419" s="10"/>
      <c r="K419" s="10"/>
      <c r="L419" s="10"/>
      <c r="M419" s="10"/>
      <c r="N419" s="10"/>
      <c r="O419" s="10"/>
      <c r="P419" s="10"/>
      <c r="Q419" s="10"/>
      <c r="R419" s="10"/>
      <c r="S419" s="10"/>
    </row>
    <row r="420" spans="1:19">
      <c r="A420" s="10"/>
      <c r="B420" s="10"/>
      <c r="C420" s="10"/>
      <c r="D420" s="10"/>
      <c r="E420" s="10"/>
      <c r="F420" s="10"/>
      <c r="G420" s="10"/>
      <c r="H420" s="10"/>
      <c r="I420" s="10"/>
      <c r="J420" s="10"/>
      <c r="K420" s="10"/>
      <c r="L420" s="10"/>
      <c r="M420" s="10"/>
      <c r="N420" s="10"/>
      <c r="O420" s="10"/>
      <c r="P420" s="10"/>
      <c r="Q420" s="10"/>
      <c r="R420" s="10"/>
      <c r="S420" s="10"/>
    </row>
    <row r="421" spans="1:19">
      <c r="A421" s="10"/>
      <c r="B421" s="10"/>
      <c r="C421" s="10"/>
      <c r="D421" s="10"/>
      <c r="E421" s="10"/>
      <c r="F421" s="10"/>
      <c r="G421" s="10"/>
      <c r="H421" s="10"/>
      <c r="I421" s="10"/>
      <c r="J421" s="10"/>
      <c r="K421" s="10"/>
      <c r="L421" s="10"/>
      <c r="M421" s="10"/>
      <c r="N421" s="10"/>
      <c r="O421" s="10"/>
      <c r="P421" s="10"/>
      <c r="Q421" s="10"/>
      <c r="R421" s="10"/>
      <c r="S421" s="10"/>
    </row>
    <row r="422" spans="1:19">
      <c r="A422" s="10"/>
      <c r="B422" s="10"/>
      <c r="C422" s="10"/>
      <c r="D422" s="10"/>
      <c r="E422" s="10"/>
      <c r="F422" s="10"/>
      <c r="G422" s="10"/>
      <c r="H422" s="10"/>
      <c r="I422" s="10"/>
      <c r="J422" s="10"/>
      <c r="K422" s="10"/>
      <c r="L422" s="10"/>
      <c r="M422" s="10"/>
      <c r="N422" s="10"/>
      <c r="O422" s="10"/>
      <c r="P422" s="10"/>
      <c r="Q422" s="10"/>
      <c r="R422" s="10"/>
      <c r="S422" s="10"/>
    </row>
    <row r="423" spans="1:19">
      <c r="A423" s="10"/>
      <c r="B423" s="10"/>
      <c r="C423" s="10"/>
      <c r="D423" s="10"/>
      <c r="E423" s="10"/>
      <c r="F423" s="10"/>
      <c r="G423" s="10"/>
      <c r="H423" s="10"/>
      <c r="I423" s="10"/>
      <c r="J423" s="10"/>
      <c r="K423" s="10"/>
      <c r="L423" s="10"/>
      <c r="M423" s="10"/>
      <c r="N423" s="10"/>
      <c r="O423" s="10"/>
      <c r="P423" s="10"/>
      <c r="Q423" s="10"/>
      <c r="R423" s="10"/>
      <c r="S423" s="10"/>
    </row>
    <row r="424" spans="1:19">
      <c r="A424" s="10"/>
      <c r="B424" s="10"/>
      <c r="C424" s="10"/>
      <c r="D424" s="10"/>
      <c r="E424" s="10"/>
      <c r="F424" s="10"/>
      <c r="G424" s="10"/>
      <c r="H424" s="10"/>
      <c r="I424" s="10"/>
      <c r="J424" s="10"/>
      <c r="K424" s="10"/>
      <c r="L424" s="10"/>
      <c r="M424" s="10"/>
      <c r="N424" s="10"/>
      <c r="O424" s="10"/>
      <c r="P424" s="10"/>
      <c r="Q424" s="10"/>
      <c r="R424" s="10"/>
      <c r="S424" s="10"/>
    </row>
    <row r="425" spans="1:19">
      <c r="A425" s="10"/>
      <c r="B425" s="10"/>
      <c r="C425" s="10"/>
      <c r="D425" s="10"/>
      <c r="E425" s="10"/>
      <c r="F425" s="10"/>
      <c r="G425" s="10"/>
      <c r="H425" s="10"/>
      <c r="I425" s="10"/>
      <c r="J425" s="10"/>
      <c r="K425" s="10"/>
      <c r="L425" s="10"/>
      <c r="M425" s="10"/>
      <c r="N425" s="10"/>
      <c r="O425" s="10"/>
      <c r="P425" s="10"/>
      <c r="Q425" s="10"/>
      <c r="R425" s="10"/>
      <c r="S425" s="10"/>
    </row>
    <row r="426" spans="1:19">
      <c r="A426" s="10"/>
      <c r="B426" s="10"/>
      <c r="C426" s="10"/>
      <c r="D426" s="10"/>
      <c r="E426" s="10"/>
      <c r="F426" s="10"/>
      <c r="G426" s="10"/>
      <c r="H426" s="10"/>
      <c r="I426" s="10"/>
      <c r="J426" s="10"/>
      <c r="K426" s="10"/>
      <c r="L426" s="10"/>
      <c r="M426" s="10"/>
      <c r="N426" s="10"/>
      <c r="O426" s="10"/>
      <c r="P426" s="10"/>
      <c r="Q426" s="10"/>
      <c r="R426" s="10"/>
      <c r="S426" s="10"/>
    </row>
    <row r="427" spans="1:19">
      <c r="A427" s="10"/>
      <c r="B427" s="10"/>
      <c r="C427" s="10"/>
      <c r="D427" s="10"/>
      <c r="E427" s="10"/>
      <c r="F427" s="10"/>
      <c r="G427" s="10"/>
      <c r="H427" s="10"/>
      <c r="I427" s="10"/>
      <c r="J427" s="10"/>
      <c r="K427" s="10"/>
      <c r="L427" s="10"/>
      <c r="M427" s="10"/>
      <c r="N427" s="10"/>
      <c r="O427" s="10"/>
      <c r="P427" s="10"/>
      <c r="Q427" s="10"/>
      <c r="R427" s="10"/>
      <c r="S427" s="10"/>
    </row>
    <row r="428" spans="1:19">
      <c r="A428" s="10"/>
      <c r="B428" s="10"/>
      <c r="C428" s="10"/>
      <c r="D428" s="10"/>
      <c r="E428" s="10"/>
      <c r="F428" s="10"/>
      <c r="G428" s="10"/>
      <c r="H428" s="10"/>
      <c r="I428" s="10"/>
      <c r="J428" s="10"/>
      <c r="K428" s="10"/>
      <c r="L428" s="10"/>
      <c r="M428" s="10"/>
      <c r="N428" s="10"/>
      <c r="O428" s="10"/>
      <c r="P428" s="10"/>
      <c r="Q428" s="10"/>
      <c r="R428" s="10"/>
      <c r="S428" s="10"/>
    </row>
    <row r="429" spans="1:19">
      <c r="A429" s="10"/>
      <c r="B429" s="10"/>
      <c r="C429" s="10"/>
      <c r="D429" s="10"/>
      <c r="E429" s="10"/>
      <c r="F429" s="10"/>
      <c r="G429" s="10"/>
      <c r="H429" s="10"/>
      <c r="I429" s="10"/>
      <c r="J429" s="10"/>
      <c r="K429" s="10"/>
      <c r="L429" s="10"/>
      <c r="M429" s="10"/>
      <c r="N429" s="10"/>
      <c r="O429" s="10"/>
      <c r="P429" s="10"/>
      <c r="Q429" s="10"/>
      <c r="R429" s="10"/>
      <c r="S429" s="10"/>
    </row>
    <row r="430" spans="1:19">
      <c r="A430" s="10"/>
      <c r="B430" s="10"/>
      <c r="C430" s="10"/>
      <c r="D430" s="10"/>
      <c r="E430" s="10"/>
      <c r="F430" s="10"/>
      <c r="G430" s="10"/>
      <c r="H430" s="10"/>
      <c r="I430" s="10"/>
      <c r="J430" s="10"/>
      <c r="K430" s="10"/>
      <c r="L430" s="10"/>
      <c r="M430" s="10"/>
      <c r="N430" s="10"/>
      <c r="O430" s="10"/>
      <c r="P430" s="10"/>
      <c r="Q430" s="10"/>
      <c r="R430" s="10"/>
      <c r="S430" s="10"/>
    </row>
    <row r="431" spans="1:19">
      <c r="A431" s="10"/>
      <c r="B431" s="10"/>
      <c r="C431" s="10"/>
      <c r="D431" s="10"/>
      <c r="E431" s="10"/>
      <c r="F431" s="10"/>
      <c r="G431" s="10"/>
      <c r="H431" s="10"/>
      <c r="I431" s="10"/>
      <c r="J431" s="10"/>
      <c r="K431" s="10"/>
      <c r="L431" s="10"/>
      <c r="M431" s="10"/>
      <c r="N431" s="10"/>
      <c r="O431" s="10"/>
      <c r="P431" s="10"/>
      <c r="Q431" s="10"/>
      <c r="R431" s="10"/>
      <c r="S431" s="10"/>
    </row>
    <row r="432" spans="1:19">
      <c r="A432" s="10"/>
      <c r="B432" s="10"/>
      <c r="C432" s="10"/>
      <c r="D432" s="10"/>
      <c r="E432" s="10"/>
      <c r="F432" s="10"/>
      <c r="G432" s="10"/>
      <c r="H432" s="10"/>
      <c r="I432" s="10"/>
      <c r="J432" s="10"/>
      <c r="K432" s="10"/>
      <c r="L432" s="10"/>
      <c r="M432" s="10"/>
      <c r="N432" s="10"/>
      <c r="O432" s="10"/>
      <c r="P432" s="10"/>
      <c r="Q432" s="10"/>
      <c r="R432" s="10"/>
      <c r="S432" s="10"/>
    </row>
    <row r="433" spans="1:19">
      <c r="A433" s="10"/>
      <c r="B433" s="10"/>
      <c r="C433" s="10"/>
      <c r="D433" s="10"/>
      <c r="E433" s="10"/>
      <c r="F433" s="10"/>
      <c r="G433" s="10"/>
      <c r="H433" s="10"/>
      <c r="I433" s="10"/>
      <c r="J433" s="10"/>
      <c r="K433" s="10"/>
      <c r="L433" s="10"/>
      <c r="M433" s="10"/>
      <c r="N433" s="10"/>
      <c r="O433" s="10"/>
      <c r="P433" s="10"/>
      <c r="Q433" s="10"/>
      <c r="R433" s="10"/>
      <c r="S433" s="10"/>
    </row>
    <row r="434" spans="1:19">
      <c r="A434" s="10"/>
      <c r="B434" s="10"/>
      <c r="C434" s="10"/>
      <c r="D434" s="10"/>
      <c r="E434" s="10"/>
      <c r="F434" s="10"/>
      <c r="G434" s="10"/>
      <c r="H434" s="10"/>
      <c r="I434" s="10"/>
      <c r="J434" s="10"/>
      <c r="K434" s="10"/>
      <c r="L434" s="10"/>
      <c r="M434" s="10"/>
      <c r="N434" s="10"/>
      <c r="O434" s="10"/>
      <c r="P434" s="10"/>
      <c r="Q434" s="10"/>
      <c r="R434" s="10"/>
      <c r="S434" s="10"/>
    </row>
    <row r="435" spans="1:19">
      <c r="A435" s="10"/>
      <c r="B435" s="10"/>
      <c r="C435" s="10"/>
      <c r="D435" s="10"/>
      <c r="E435" s="10"/>
      <c r="F435" s="10"/>
      <c r="G435" s="10"/>
      <c r="H435" s="10"/>
      <c r="I435" s="10"/>
      <c r="J435" s="10"/>
      <c r="K435" s="10"/>
      <c r="L435" s="10"/>
      <c r="M435" s="10"/>
      <c r="N435" s="10"/>
      <c r="O435" s="10"/>
      <c r="P435" s="10"/>
      <c r="Q435" s="10"/>
      <c r="R435" s="10"/>
      <c r="S435" s="10"/>
    </row>
    <row r="436" spans="1:19">
      <c r="A436" s="10"/>
      <c r="B436" s="10"/>
      <c r="C436" s="10"/>
      <c r="D436" s="10"/>
      <c r="E436" s="10"/>
      <c r="F436" s="10"/>
      <c r="G436" s="10"/>
      <c r="H436" s="10"/>
      <c r="I436" s="10"/>
      <c r="J436" s="10"/>
      <c r="K436" s="10"/>
      <c r="L436" s="10"/>
      <c r="M436" s="10"/>
      <c r="N436" s="10"/>
      <c r="O436" s="10"/>
      <c r="P436" s="10"/>
      <c r="Q436" s="10"/>
      <c r="R436" s="10"/>
      <c r="S436" s="10"/>
    </row>
    <row r="437" spans="1:19">
      <c r="A437" s="10"/>
      <c r="B437" s="10"/>
      <c r="C437" s="10"/>
      <c r="D437" s="10"/>
      <c r="E437" s="10"/>
      <c r="F437" s="10"/>
      <c r="G437" s="10"/>
      <c r="H437" s="10"/>
      <c r="I437" s="10"/>
      <c r="J437" s="10"/>
      <c r="K437" s="10"/>
      <c r="L437" s="10"/>
      <c r="M437" s="10"/>
      <c r="N437" s="10"/>
      <c r="O437" s="10"/>
      <c r="P437" s="10"/>
      <c r="Q437" s="10"/>
      <c r="R437" s="10"/>
      <c r="S437" s="10"/>
    </row>
    <row r="438" spans="1:19">
      <c r="A438" s="10"/>
      <c r="B438" s="10"/>
      <c r="C438" s="10"/>
      <c r="D438" s="10"/>
      <c r="E438" s="10"/>
      <c r="F438" s="10"/>
      <c r="G438" s="10"/>
      <c r="H438" s="10"/>
      <c r="I438" s="10"/>
      <c r="J438" s="10"/>
      <c r="K438" s="10"/>
      <c r="L438" s="10"/>
      <c r="M438" s="10"/>
      <c r="N438" s="10"/>
      <c r="O438" s="10"/>
      <c r="P438" s="10"/>
      <c r="Q438" s="10"/>
      <c r="R438" s="10"/>
      <c r="S438" s="10"/>
    </row>
    <row r="439" spans="1:19">
      <c r="A439" s="10"/>
      <c r="B439" s="10"/>
      <c r="C439" s="10"/>
      <c r="D439" s="10"/>
      <c r="E439" s="10"/>
      <c r="F439" s="10"/>
      <c r="G439" s="10"/>
      <c r="H439" s="10"/>
      <c r="I439" s="10"/>
      <c r="J439" s="10"/>
      <c r="K439" s="10"/>
      <c r="L439" s="10"/>
      <c r="M439" s="10"/>
      <c r="N439" s="10"/>
      <c r="O439" s="10"/>
      <c r="P439" s="10"/>
      <c r="Q439" s="10"/>
      <c r="R439" s="10"/>
      <c r="S439" s="10"/>
    </row>
    <row r="440" spans="1:19">
      <c r="A440" s="10"/>
      <c r="B440" s="10"/>
      <c r="C440" s="10"/>
      <c r="D440" s="10"/>
      <c r="E440" s="10"/>
      <c r="F440" s="10"/>
      <c r="G440" s="10"/>
      <c r="H440" s="10"/>
      <c r="I440" s="10"/>
      <c r="J440" s="10"/>
      <c r="K440" s="10"/>
      <c r="L440" s="10"/>
      <c r="M440" s="10"/>
      <c r="N440" s="10"/>
      <c r="O440" s="10"/>
      <c r="P440" s="10"/>
      <c r="Q440" s="10"/>
      <c r="R440" s="10"/>
      <c r="S440" s="10"/>
    </row>
    <row r="441" spans="1:19">
      <c r="A441" s="10"/>
      <c r="B441" s="10"/>
      <c r="C441" s="10"/>
      <c r="D441" s="10"/>
      <c r="E441" s="10"/>
      <c r="F441" s="10"/>
      <c r="G441" s="10"/>
      <c r="H441" s="10"/>
      <c r="I441" s="10"/>
      <c r="J441" s="10"/>
      <c r="K441" s="10"/>
      <c r="L441" s="10"/>
      <c r="M441" s="10"/>
      <c r="N441" s="10"/>
      <c r="O441" s="10"/>
      <c r="P441" s="10"/>
      <c r="Q441" s="10"/>
      <c r="R441" s="10"/>
      <c r="S441" s="10"/>
    </row>
    <row r="442" spans="1:19">
      <c r="A442" s="10"/>
      <c r="B442" s="10"/>
      <c r="C442" s="10"/>
      <c r="D442" s="10"/>
      <c r="E442" s="10"/>
      <c r="F442" s="10"/>
      <c r="G442" s="10"/>
      <c r="H442" s="10"/>
      <c r="I442" s="10"/>
      <c r="J442" s="10"/>
      <c r="K442" s="10"/>
      <c r="L442" s="10"/>
      <c r="M442" s="10"/>
      <c r="N442" s="10"/>
      <c r="O442" s="10"/>
      <c r="P442" s="10"/>
      <c r="Q442" s="10"/>
      <c r="R442" s="10"/>
      <c r="S442" s="10"/>
    </row>
    <row r="443" spans="1:19">
      <c r="A443" s="10"/>
      <c r="B443" s="10"/>
      <c r="C443" s="10"/>
      <c r="D443" s="10"/>
      <c r="E443" s="10"/>
      <c r="F443" s="10"/>
      <c r="G443" s="10"/>
      <c r="H443" s="10"/>
      <c r="I443" s="10"/>
      <c r="J443" s="10"/>
      <c r="K443" s="10"/>
      <c r="L443" s="10"/>
      <c r="M443" s="10"/>
      <c r="N443" s="10"/>
      <c r="O443" s="10"/>
      <c r="P443" s="10"/>
      <c r="Q443" s="10"/>
      <c r="R443" s="10"/>
      <c r="S443" s="10"/>
    </row>
    <row r="444" spans="1:19">
      <c r="A444" s="10"/>
      <c r="B444" s="10"/>
      <c r="C444" s="10"/>
      <c r="D444" s="10"/>
      <c r="E444" s="10"/>
      <c r="F444" s="10"/>
      <c r="G444" s="10"/>
      <c r="H444" s="10"/>
      <c r="I444" s="10"/>
      <c r="J444" s="10"/>
      <c r="K444" s="10"/>
      <c r="L444" s="10"/>
      <c r="M444" s="10"/>
      <c r="N444" s="10"/>
      <c r="O444" s="10"/>
      <c r="P444" s="10"/>
      <c r="Q444" s="10"/>
      <c r="R444" s="10"/>
      <c r="S444" s="10"/>
    </row>
    <row r="445" spans="1:19">
      <c r="A445" s="10"/>
      <c r="B445" s="10"/>
      <c r="C445" s="10"/>
      <c r="D445" s="10"/>
      <c r="E445" s="10"/>
      <c r="F445" s="10"/>
      <c r="G445" s="10"/>
      <c r="H445" s="10"/>
      <c r="I445" s="10"/>
      <c r="J445" s="10"/>
      <c r="K445" s="10"/>
      <c r="L445" s="10"/>
      <c r="M445" s="10"/>
      <c r="N445" s="10"/>
      <c r="O445" s="10"/>
      <c r="P445" s="10"/>
      <c r="Q445" s="10"/>
      <c r="R445" s="10"/>
      <c r="S445" s="10"/>
    </row>
    <row r="446" spans="1:19">
      <c r="A446" s="10"/>
      <c r="B446" s="10"/>
      <c r="C446" s="10"/>
      <c r="D446" s="10"/>
      <c r="E446" s="10"/>
      <c r="F446" s="10"/>
      <c r="G446" s="10"/>
      <c r="H446" s="10"/>
      <c r="I446" s="10"/>
      <c r="J446" s="10"/>
      <c r="K446" s="10"/>
      <c r="L446" s="10"/>
      <c r="M446" s="10"/>
      <c r="N446" s="10"/>
      <c r="O446" s="10"/>
      <c r="P446" s="10"/>
      <c r="Q446" s="10"/>
      <c r="R446" s="10"/>
      <c r="S446" s="10"/>
    </row>
    <row r="447" spans="1:19">
      <c r="A447" s="10"/>
      <c r="B447" s="10"/>
      <c r="C447" s="10"/>
      <c r="D447" s="10"/>
      <c r="E447" s="10"/>
      <c r="F447" s="10"/>
      <c r="G447" s="10"/>
      <c r="H447" s="10"/>
      <c r="I447" s="10"/>
      <c r="J447" s="10"/>
      <c r="K447" s="10"/>
      <c r="L447" s="10"/>
      <c r="M447" s="10"/>
      <c r="N447" s="10"/>
      <c r="O447" s="10"/>
      <c r="P447" s="10"/>
      <c r="Q447" s="10"/>
      <c r="R447" s="10"/>
      <c r="S447" s="10"/>
    </row>
    <row r="448" spans="1:19">
      <c r="A448" s="10"/>
      <c r="B448" s="10"/>
      <c r="C448" s="10"/>
      <c r="D448" s="10"/>
      <c r="E448" s="10"/>
      <c r="F448" s="10"/>
      <c r="G448" s="10"/>
      <c r="H448" s="10"/>
      <c r="I448" s="10"/>
      <c r="J448" s="10"/>
      <c r="K448" s="10"/>
      <c r="L448" s="10"/>
      <c r="M448" s="10"/>
      <c r="N448" s="10"/>
      <c r="O448" s="10"/>
      <c r="P448" s="10"/>
      <c r="Q448" s="10"/>
      <c r="R448" s="10"/>
      <c r="S448" s="10"/>
    </row>
    <row r="449" spans="1:19">
      <c r="A449" s="10"/>
      <c r="B449" s="10"/>
      <c r="C449" s="10"/>
      <c r="D449" s="10"/>
      <c r="E449" s="10"/>
      <c r="F449" s="10"/>
      <c r="G449" s="10"/>
      <c r="H449" s="10"/>
      <c r="I449" s="10"/>
      <c r="J449" s="10"/>
      <c r="K449" s="10"/>
      <c r="L449" s="10"/>
      <c r="M449" s="10"/>
      <c r="N449" s="10"/>
      <c r="O449" s="10"/>
      <c r="P449" s="10"/>
      <c r="Q449" s="10"/>
      <c r="R449" s="10"/>
      <c r="S449" s="10"/>
    </row>
    <row r="450" spans="1:19">
      <c r="A450" s="10"/>
      <c r="B450" s="10"/>
      <c r="C450" s="10"/>
      <c r="D450" s="10"/>
      <c r="E450" s="10"/>
      <c r="F450" s="10"/>
      <c r="G450" s="10"/>
      <c r="H450" s="10"/>
      <c r="I450" s="10"/>
      <c r="J450" s="10"/>
      <c r="K450" s="10"/>
      <c r="L450" s="10"/>
      <c r="M450" s="10"/>
      <c r="N450" s="10"/>
      <c r="O450" s="10"/>
      <c r="P450" s="10"/>
      <c r="Q450" s="10"/>
      <c r="R450" s="10"/>
      <c r="S450" s="10"/>
    </row>
    <row r="451" spans="1:19">
      <c r="A451" s="10"/>
      <c r="B451" s="10"/>
      <c r="C451" s="10"/>
      <c r="D451" s="10"/>
      <c r="E451" s="10"/>
      <c r="F451" s="10"/>
      <c r="G451" s="10"/>
      <c r="H451" s="10"/>
      <c r="I451" s="10"/>
      <c r="J451" s="10"/>
      <c r="K451" s="10"/>
      <c r="L451" s="10"/>
      <c r="M451" s="10"/>
      <c r="N451" s="10"/>
      <c r="O451" s="10"/>
      <c r="P451" s="10"/>
      <c r="Q451" s="10"/>
      <c r="R451" s="10"/>
      <c r="S451" s="10"/>
    </row>
    <row r="452" spans="1:19">
      <c r="A452" s="10"/>
      <c r="B452" s="10"/>
      <c r="C452" s="10"/>
      <c r="D452" s="10"/>
      <c r="E452" s="10"/>
      <c r="F452" s="10"/>
      <c r="G452" s="10"/>
      <c r="H452" s="10"/>
      <c r="I452" s="10"/>
      <c r="J452" s="10"/>
      <c r="K452" s="10"/>
      <c r="L452" s="10"/>
      <c r="M452" s="10"/>
      <c r="N452" s="10"/>
      <c r="O452" s="10"/>
      <c r="P452" s="10"/>
      <c r="Q452" s="10"/>
      <c r="R452" s="10"/>
      <c r="S452" s="10"/>
    </row>
    <row r="453" spans="1:19">
      <c r="A453" s="10"/>
      <c r="B453" s="10"/>
      <c r="C453" s="10"/>
      <c r="D453" s="10"/>
      <c r="E453" s="10"/>
      <c r="F453" s="10"/>
      <c r="G453" s="10"/>
      <c r="H453" s="10"/>
      <c r="I453" s="10"/>
      <c r="J453" s="10"/>
      <c r="K453" s="10"/>
      <c r="L453" s="10"/>
      <c r="M453" s="10"/>
      <c r="N453" s="10"/>
      <c r="O453" s="10"/>
      <c r="P453" s="10"/>
      <c r="Q453" s="10"/>
      <c r="R453" s="10"/>
      <c r="S453" s="10"/>
    </row>
    <row r="454" spans="1:19">
      <c r="A454" s="10"/>
      <c r="B454" s="10"/>
      <c r="C454" s="10"/>
      <c r="D454" s="10"/>
      <c r="E454" s="10"/>
      <c r="F454" s="10"/>
      <c r="G454" s="10"/>
      <c r="H454" s="10"/>
      <c r="I454" s="10"/>
      <c r="J454" s="10"/>
      <c r="K454" s="10"/>
      <c r="L454" s="10"/>
      <c r="M454" s="10"/>
      <c r="N454" s="10"/>
      <c r="O454" s="10"/>
      <c r="P454" s="10"/>
      <c r="Q454" s="10"/>
      <c r="R454" s="10"/>
      <c r="S454" s="10"/>
    </row>
    <row r="455" spans="1:19">
      <c r="A455" s="10"/>
      <c r="B455" s="10"/>
      <c r="C455" s="10"/>
      <c r="D455" s="10"/>
      <c r="E455" s="10"/>
      <c r="F455" s="10"/>
      <c r="G455" s="10"/>
      <c r="H455" s="10"/>
      <c r="I455" s="10"/>
      <c r="J455" s="10"/>
      <c r="K455" s="10"/>
      <c r="L455" s="10"/>
      <c r="M455" s="10"/>
      <c r="N455" s="10"/>
      <c r="O455" s="10"/>
      <c r="P455" s="10"/>
      <c r="Q455" s="10"/>
      <c r="R455" s="10"/>
      <c r="S455" s="10"/>
    </row>
    <row r="456" spans="1:19">
      <c r="A456" s="10"/>
      <c r="B456" s="10"/>
      <c r="C456" s="10"/>
      <c r="D456" s="10"/>
      <c r="E456" s="10"/>
      <c r="F456" s="10"/>
      <c r="G456" s="10"/>
      <c r="H456" s="10"/>
      <c r="I456" s="10"/>
      <c r="J456" s="10"/>
      <c r="K456" s="10"/>
      <c r="L456" s="10"/>
      <c r="M456" s="10"/>
      <c r="N456" s="10"/>
      <c r="O456" s="10"/>
      <c r="P456" s="10"/>
      <c r="Q456" s="10"/>
      <c r="R456" s="10"/>
      <c r="S456" s="10"/>
    </row>
    <row r="457" spans="1:19">
      <c r="A457" s="10"/>
      <c r="B457" s="10"/>
      <c r="C457" s="10"/>
      <c r="D457" s="10"/>
      <c r="E457" s="10"/>
      <c r="F457" s="10"/>
      <c r="G457" s="10"/>
      <c r="H457" s="10"/>
      <c r="I457" s="10"/>
      <c r="J457" s="10"/>
      <c r="K457" s="10"/>
      <c r="L457" s="10"/>
      <c r="M457" s="10"/>
      <c r="N457" s="10"/>
      <c r="O457" s="10"/>
      <c r="P457" s="10"/>
      <c r="Q457" s="10"/>
      <c r="R457" s="10"/>
      <c r="S457" s="10"/>
    </row>
    <row r="458" spans="1:19">
      <c r="A458" s="10"/>
      <c r="B458" s="10"/>
      <c r="C458" s="10"/>
      <c r="D458" s="10"/>
      <c r="E458" s="10"/>
      <c r="F458" s="10"/>
      <c r="G458" s="10"/>
      <c r="H458" s="10"/>
      <c r="I458" s="10"/>
      <c r="J458" s="10"/>
      <c r="K458" s="10"/>
      <c r="L458" s="10"/>
      <c r="M458" s="10"/>
      <c r="N458" s="10"/>
      <c r="O458" s="10"/>
      <c r="P458" s="10"/>
      <c r="Q458" s="10"/>
      <c r="R458" s="10"/>
      <c r="S458" s="10"/>
    </row>
    <row r="459" spans="1:19">
      <c r="A459" s="10"/>
      <c r="B459" s="10"/>
      <c r="C459" s="10"/>
      <c r="D459" s="10"/>
      <c r="E459" s="10"/>
      <c r="F459" s="10"/>
      <c r="G459" s="10"/>
      <c r="H459" s="10"/>
      <c r="I459" s="10"/>
      <c r="J459" s="10"/>
      <c r="K459" s="10"/>
      <c r="L459" s="10"/>
      <c r="M459" s="10"/>
      <c r="N459" s="10"/>
      <c r="O459" s="10"/>
      <c r="P459" s="10"/>
      <c r="Q459" s="10"/>
      <c r="R459" s="10"/>
      <c r="S459" s="10"/>
    </row>
    <row r="460" spans="1:19">
      <c r="A460" s="10"/>
      <c r="B460" s="10"/>
      <c r="C460" s="10"/>
      <c r="D460" s="10"/>
      <c r="E460" s="10"/>
      <c r="F460" s="10"/>
      <c r="G460" s="10"/>
      <c r="H460" s="10"/>
      <c r="I460" s="10"/>
      <c r="J460" s="10"/>
      <c r="K460" s="10"/>
      <c r="L460" s="10"/>
      <c r="M460" s="10"/>
      <c r="N460" s="10"/>
      <c r="O460" s="10"/>
      <c r="P460" s="10"/>
      <c r="Q460" s="10"/>
      <c r="R460" s="10"/>
      <c r="S460" s="10"/>
    </row>
    <row r="461" spans="1:19">
      <c r="A461" s="10"/>
      <c r="B461" s="10"/>
      <c r="C461" s="10"/>
      <c r="D461" s="10"/>
      <c r="E461" s="10"/>
      <c r="F461" s="10"/>
      <c r="G461" s="10"/>
      <c r="H461" s="10"/>
      <c r="I461" s="10"/>
      <c r="J461" s="10"/>
      <c r="K461" s="10"/>
      <c r="L461" s="10"/>
      <c r="M461" s="10"/>
      <c r="N461" s="10"/>
      <c r="O461" s="10"/>
      <c r="P461" s="10"/>
      <c r="Q461" s="10"/>
      <c r="R461" s="10"/>
      <c r="S461" s="10"/>
    </row>
    <row r="462" spans="1:19">
      <c r="A462" s="10"/>
      <c r="B462" s="10"/>
      <c r="C462" s="10"/>
      <c r="D462" s="10"/>
      <c r="E462" s="10"/>
      <c r="F462" s="10"/>
      <c r="G462" s="10"/>
      <c r="H462" s="10"/>
      <c r="I462" s="10"/>
      <c r="J462" s="10"/>
      <c r="K462" s="10"/>
      <c r="L462" s="10"/>
      <c r="M462" s="10"/>
      <c r="N462" s="10"/>
      <c r="O462" s="10"/>
      <c r="P462" s="10"/>
      <c r="Q462" s="10"/>
      <c r="R462" s="10"/>
      <c r="S462" s="10"/>
    </row>
    <row r="463" spans="1:19">
      <c r="A463" s="10"/>
      <c r="B463" s="10"/>
      <c r="C463" s="10"/>
      <c r="D463" s="10"/>
      <c r="E463" s="10"/>
      <c r="F463" s="10"/>
      <c r="G463" s="10"/>
      <c r="H463" s="10"/>
      <c r="I463" s="10"/>
      <c r="J463" s="10"/>
      <c r="K463" s="10"/>
      <c r="L463" s="10"/>
      <c r="M463" s="10"/>
      <c r="N463" s="10"/>
      <c r="O463" s="10"/>
      <c r="P463" s="10"/>
      <c r="Q463" s="10"/>
      <c r="R463" s="10"/>
      <c r="S463" s="10"/>
    </row>
    <row r="464" spans="1:19">
      <c r="A464" s="10"/>
      <c r="B464" s="10"/>
      <c r="C464" s="10"/>
      <c r="D464" s="10"/>
      <c r="E464" s="10"/>
      <c r="F464" s="10"/>
      <c r="G464" s="10"/>
      <c r="H464" s="10"/>
      <c r="I464" s="10"/>
      <c r="J464" s="10"/>
      <c r="K464" s="10"/>
      <c r="L464" s="10"/>
      <c r="M464" s="10"/>
      <c r="N464" s="10"/>
      <c r="O464" s="10"/>
      <c r="P464" s="10"/>
      <c r="Q464" s="10"/>
      <c r="R464" s="10"/>
      <c r="S464" s="10"/>
    </row>
    <row r="465" spans="1:19">
      <c r="A465" s="10"/>
      <c r="B465" s="10"/>
      <c r="C465" s="10"/>
      <c r="D465" s="10"/>
      <c r="E465" s="10"/>
      <c r="F465" s="10"/>
      <c r="G465" s="10"/>
      <c r="H465" s="10"/>
      <c r="I465" s="10"/>
      <c r="J465" s="10"/>
      <c r="K465" s="10"/>
      <c r="L465" s="10"/>
      <c r="M465" s="10"/>
      <c r="N465" s="10"/>
      <c r="O465" s="10"/>
      <c r="P465" s="10"/>
      <c r="Q465" s="10"/>
      <c r="R465" s="10"/>
      <c r="S465" s="10"/>
    </row>
    <row r="466" spans="1:19">
      <c r="A466" s="10"/>
      <c r="B466" s="10"/>
      <c r="C466" s="10"/>
      <c r="D466" s="10"/>
      <c r="E466" s="10"/>
      <c r="F466" s="10"/>
      <c r="G466" s="10"/>
      <c r="H466" s="10"/>
      <c r="I466" s="10"/>
      <c r="J466" s="10"/>
      <c r="K466" s="10"/>
      <c r="L466" s="10"/>
      <c r="M466" s="10"/>
      <c r="N466" s="10"/>
      <c r="O466" s="10"/>
      <c r="P466" s="10"/>
      <c r="Q466" s="10"/>
      <c r="R466" s="10"/>
      <c r="S466" s="10"/>
    </row>
    <row r="467" spans="1:19">
      <c r="A467" s="10"/>
      <c r="B467" s="10"/>
      <c r="C467" s="10"/>
      <c r="D467" s="10"/>
      <c r="E467" s="10"/>
      <c r="F467" s="10"/>
      <c r="G467" s="10"/>
      <c r="H467" s="10"/>
      <c r="I467" s="10"/>
      <c r="J467" s="10"/>
      <c r="K467" s="10"/>
      <c r="L467" s="10"/>
      <c r="M467" s="10"/>
      <c r="N467" s="10"/>
      <c r="O467" s="10"/>
      <c r="P467" s="10"/>
      <c r="Q467" s="10"/>
      <c r="R467" s="10"/>
      <c r="S467" s="10"/>
    </row>
    <row r="468" spans="1:19">
      <c r="A468" s="10"/>
      <c r="B468" s="10"/>
      <c r="C468" s="10"/>
      <c r="D468" s="10"/>
      <c r="E468" s="10"/>
      <c r="F468" s="10"/>
      <c r="G468" s="10"/>
      <c r="H468" s="10"/>
      <c r="I468" s="10"/>
      <c r="J468" s="10"/>
      <c r="K468" s="10"/>
      <c r="L468" s="10"/>
      <c r="M468" s="10"/>
      <c r="N468" s="10"/>
      <c r="O468" s="10"/>
      <c r="P468" s="10"/>
      <c r="Q468" s="10"/>
      <c r="R468" s="10"/>
      <c r="S468" s="10"/>
    </row>
    <row r="469" spans="1:19">
      <c r="A469" s="10"/>
      <c r="B469" s="10"/>
      <c r="C469" s="10"/>
      <c r="D469" s="10"/>
      <c r="E469" s="10"/>
      <c r="F469" s="10"/>
      <c r="G469" s="10"/>
      <c r="H469" s="10"/>
      <c r="I469" s="10"/>
      <c r="J469" s="10"/>
      <c r="K469" s="10"/>
      <c r="L469" s="10"/>
      <c r="M469" s="10"/>
      <c r="N469" s="10"/>
      <c r="O469" s="10"/>
      <c r="P469" s="10"/>
      <c r="Q469" s="10"/>
      <c r="R469" s="10"/>
      <c r="S469" s="10"/>
    </row>
    <row r="470" spans="1:19">
      <c r="A470" s="10"/>
      <c r="B470" s="10"/>
      <c r="C470" s="10"/>
      <c r="D470" s="10"/>
      <c r="E470" s="10"/>
      <c r="F470" s="10"/>
      <c r="G470" s="10"/>
      <c r="H470" s="10"/>
      <c r="I470" s="10"/>
      <c r="J470" s="10"/>
      <c r="K470" s="10"/>
      <c r="L470" s="10"/>
      <c r="M470" s="10"/>
      <c r="N470" s="10"/>
      <c r="O470" s="10"/>
      <c r="P470" s="10"/>
      <c r="Q470" s="10"/>
      <c r="R470" s="10"/>
      <c r="S470" s="10"/>
    </row>
    <row r="471" spans="1:19">
      <c r="A471" s="10"/>
      <c r="B471" s="10"/>
      <c r="C471" s="10"/>
      <c r="D471" s="10"/>
      <c r="E471" s="10"/>
      <c r="F471" s="10"/>
      <c r="G471" s="10"/>
      <c r="H471" s="10"/>
      <c r="I471" s="10"/>
      <c r="J471" s="10"/>
      <c r="K471" s="10"/>
      <c r="L471" s="10"/>
      <c r="M471" s="10"/>
      <c r="N471" s="10"/>
      <c r="O471" s="10"/>
      <c r="P471" s="10"/>
      <c r="Q471" s="10"/>
      <c r="R471" s="10"/>
      <c r="S471" s="10"/>
    </row>
    <row r="472" spans="1:19">
      <c r="A472" s="10"/>
      <c r="B472" s="10"/>
      <c r="C472" s="10"/>
      <c r="D472" s="10"/>
      <c r="E472" s="10"/>
      <c r="F472" s="10"/>
      <c r="G472" s="10"/>
      <c r="H472" s="10"/>
      <c r="I472" s="10"/>
      <c r="J472" s="10"/>
      <c r="K472" s="10"/>
      <c r="L472" s="10"/>
      <c r="M472" s="10"/>
      <c r="N472" s="10"/>
      <c r="O472" s="10"/>
      <c r="P472" s="10"/>
      <c r="Q472" s="10"/>
      <c r="R472" s="10"/>
      <c r="S472" s="10"/>
    </row>
    <row r="473" spans="1:19">
      <c r="A473" s="10"/>
      <c r="B473" s="10"/>
      <c r="C473" s="10"/>
      <c r="D473" s="10"/>
      <c r="E473" s="10"/>
      <c r="F473" s="10"/>
      <c r="G473" s="10"/>
      <c r="H473" s="10"/>
      <c r="I473" s="10"/>
      <c r="J473" s="10"/>
      <c r="K473" s="10"/>
      <c r="L473" s="10"/>
      <c r="M473" s="10"/>
      <c r="N473" s="10"/>
      <c r="O473" s="10"/>
      <c r="P473" s="10"/>
      <c r="Q473" s="10"/>
      <c r="R473" s="10"/>
      <c r="S473" s="10"/>
    </row>
    <row r="474" spans="1:19">
      <c r="A474" s="10"/>
      <c r="B474" s="10"/>
      <c r="C474" s="10"/>
      <c r="D474" s="10"/>
      <c r="E474" s="10"/>
      <c r="F474" s="10"/>
      <c r="G474" s="10"/>
      <c r="H474" s="10"/>
      <c r="I474" s="10"/>
      <c r="J474" s="10"/>
      <c r="K474" s="10"/>
      <c r="L474" s="10"/>
      <c r="M474" s="10"/>
      <c r="N474" s="10"/>
      <c r="O474" s="10"/>
      <c r="P474" s="10"/>
      <c r="Q474" s="10"/>
      <c r="R474" s="10"/>
      <c r="S474" s="10"/>
    </row>
    <row r="475" spans="1:19">
      <c r="A475" s="10"/>
      <c r="B475" s="10"/>
      <c r="C475" s="10"/>
      <c r="D475" s="10"/>
      <c r="E475" s="10"/>
      <c r="F475" s="10"/>
      <c r="G475" s="10"/>
      <c r="H475" s="10"/>
      <c r="I475" s="10"/>
      <c r="J475" s="10"/>
      <c r="K475" s="10"/>
      <c r="L475" s="10"/>
      <c r="M475" s="10"/>
      <c r="N475" s="10"/>
      <c r="O475" s="10"/>
      <c r="P475" s="10"/>
      <c r="Q475" s="10"/>
      <c r="R475" s="10"/>
      <c r="S475" s="10"/>
    </row>
    <row r="476" spans="1:19">
      <c r="A476" s="10"/>
      <c r="B476" s="10"/>
      <c r="C476" s="10"/>
      <c r="D476" s="10"/>
      <c r="E476" s="10"/>
      <c r="F476" s="10"/>
      <c r="G476" s="10"/>
      <c r="H476" s="10"/>
      <c r="I476" s="10"/>
      <c r="J476" s="10"/>
      <c r="K476" s="10"/>
      <c r="L476" s="10"/>
      <c r="M476" s="10"/>
      <c r="N476" s="10"/>
      <c r="O476" s="10"/>
      <c r="P476" s="10"/>
      <c r="Q476" s="10"/>
      <c r="R476" s="10"/>
      <c r="S476" s="10"/>
    </row>
    <row r="477" spans="1:19">
      <c r="A477" s="10"/>
      <c r="B477" s="10"/>
      <c r="C477" s="10"/>
      <c r="D477" s="10"/>
      <c r="E477" s="10"/>
      <c r="F477" s="10"/>
      <c r="G477" s="10"/>
      <c r="H477" s="10"/>
      <c r="I477" s="10"/>
      <c r="J477" s="10"/>
      <c r="K477" s="10"/>
      <c r="L477" s="10"/>
      <c r="M477" s="10"/>
      <c r="N477" s="10"/>
      <c r="O477" s="10"/>
      <c r="P477" s="10"/>
      <c r="Q477" s="10"/>
      <c r="R477" s="10"/>
      <c r="S477" s="10"/>
    </row>
    <row r="478" spans="1:19">
      <c r="A478" s="10"/>
      <c r="B478" s="10"/>
      <c r="C478" s="10"/>
      <c r="D478" s="10"/>
      <c r="E478" s="10"/>
      <c r="F478" s="10"/>
      <c r="G478" s="10"/>
      <c r="H478" s="10"/>
      <c r="I478" s="10"/>
      <c r="J478" s="10"/>
      <c r="K478" s="10"/>
      <c r="L478" s="10"/>
      <c r="M478" s="10"/>
      <c r="N478" s="10"/>
      <c r="O478" s="10"/>
      <c r="P478" s="10"/>
      <c r="Q478" s="10"/>
      <c r="R478" s="10"/>
      <c r="S478" s="10"/>
    </row>
    <row r="479" spans="1:19">
      <c r="A479" s="10"/>
      <c r="B479" s="10"/>
      <c r="C479" s="10"/>
      <c r="D479" s="10"/>
      <c r="E479" s="10"/>
      <c r="F479" s="10"/>
      <c r="G479" s="10"/>
      <c r="H479" s="10"/>
      <c r="I479" s="10"/>
      <c r="J479" s="10"/>
      <c r="K479" s="10"/>
      <c r="L479" s="10"/>
      <c r="M479" s="10"/>
      <c r="N479" s="10"/>
      <c r="O479" s="10"/>
      <c r="P479" s="10"/>
      <c r="Q479" s="10"/>
      <c r="R479" s="10"/>
      <c r="S479" s="10"/>
    </row>
    <row r="480" spans="1:19">
      <c r="A480" s="10"/>
      <c r="B480" s="10"/>
      <c r="C480" s="10"/>
      <c r="D480" s="10"/>
      <c r="E480" s="10"/>
      <c r="F480" s="10"/>
      <c r="G480" s="10"/>
      <c r="H480" s="10"/>
      <c r="I480" s="10"/>
      <c r="J480" s="10"/>
      <c r="K480" s="10"/>
      <c r="L480" s="10"/>
      <c r="M480" s="10"/>
      <c r="N480" s="10"/>
      <c r="O480" s="10"/>
      <c r="P480" s="10"/>
      <c r="Q480" s="10"/>
      <c r="R480" s="10"/>
      <c r="S480" s="10"/>
    </row>
    <row r="481" spans="1:19">
      <c r="A481" s="10"/>
      <c r="B481" s="10"/>
      <c r="C481" s="10"/>
      <c r="D481" s="10"/>
      <c r="E481" s="10"/>
      <c r="F481" s="10"/>
      <c r="G481" s="10"/>
      <c r="H481" s="10"/>
      <c r="I481" s="10"/>
      <c r="J481" s="10"/>
      <c r="K481" s="10"/>
      <c r="L481" s="10"/>
      <c r="M481" s="10"/>
      <c r="N481" s="10"/>
      <c r="O481" s="10"/>
      <c r="P481" s="10"/>
      <c r="Q481" s="10"/>
      <c r="R481" s="10"/>
      <c r="S481" s="10"/>
    </row>
    <row r="482" spans="1:19">
      <c r="A482" s="10"/>
      <c r="B482" s="10"/>
      <c r="C482" s="10"/>
      <c r="D482" s="10"/>
      <c r="E482" s="10"/>
      <c r="F482" s="10"/>
      <c r="G482" s="10"/>
      <c r="H482" s="10"/>
      <c r="I482" s="10"/>
      <c r="J482" s="10"/>
      <c r="K482" s="10"/>
      <c r="L482" s="10"/>
      <c r="M482" s="10"/>
      <c r="N482" s="10"/>
      <c r="O482" s="10"/>
      <c r="P482" s="10"/>
      <c r="Q482" s="10"/>
      <c r="R482" s="10"/>
      <c r="S482" s="10"/>
    </row>
    <row r="483" spans="1:19">
      <c r="A483" s="10"/>
      <c r="B483" s="10"/>
      <c r="C483" s="10"/>
      <c r="D483" s="10"/>
      <c r="E483" s="10"/>
      <c r="F483" s="10"/>
      <c r="G483" s="10"/>
      <c r="H483" s="10"/>
      <c r="I483" s="10"/>
      <c r="J483" s="10"/>
      <c r="K483" s="10"/>
      <c r="L483" s="10"/>
      <c r="M483" s="10"/>
      <c r="N483" s="10"/>
      <c r="O483" s="10"/>
      <c r="P483" s="10"/>
      <c r="Q483" s="10"/>
      <c r="R483" s="10"/>
      <c r="S483" s="10"/>
    </row>
    <row r="484" spans="1:19">
      <c r="A484" s="10"/>
      <c r="B484" s="10"/>
      <c r="C484" s="10"/>
      <c r="D484" s="10"/>
      <c r="E484" s="10"/>
      <c r="F484" s="10"/>
      <c r="G484" s="10"/>
      <c r="H484" s="10"/>
      <c r="I484" s="10"/>
      <c r="J484" s="10"/>
      <c r="K484" s="10"/>
      <c r="L484" s="10"/>
      <c r="M484" s="10"/>
      <c r="N484" s="10"/>
      <c r="O484" s="10"/>
      <c r="P484" s="10"/>
      <c r="Q484" s="10"/>
      <c r="R484" s="10"/>
      <c r="S484" s="10"/>
    </row>
    <row r="485" spans="1:19">
      <c r="A485" s="10"/>
      <c r="B485" s="10"/>
      <c r="C485" s="10"/>
      <c r="D485" s="10"/>
      <c r="E485" s="10"/>
      <c r="F485" s="10"/>
      <c r="G485" s="10"/>
      <c r="H485" s="10"/>
      <c r="I485" s="10"/>
      <c r="J485" s="10"/>
      <c r="K485" s="10"/>
      <c r="L485" s="10"/>
      <c r="M485" s="10"/>
      <c r="N485" s="10"/>
      <c r="O485" s="10"/>
      <c r="P485" s="10"/>
      <c r="Q485" s="10"/>
      <c r="R485" s="10"/>
      <c r="S485" s="10"/>
    </row>
    <row r="486" spans="1:19">
      <c r="A486" s="10"/>
      <c r="B486" s="10"/>
      <c r="C486" s="10"/>
      <c r="D486" s="10"/>
      <c r="E486" s="10"/>
      <c r="F486" s="10"/>
      <c r="G486" s="10"/>
      <c r="H486" s="10"/>
      <c r="I486" s="10"/>
      <c r="J486" s="10"/>
      <c r="K486" s="10"/>
      <c r="L486" s="10"/>
      <c r="M486" s="10"/>
      <c r="N486" s="10"/>
      <c r="O486" s="10"/>
      <c r="P486" s="10"/>
      <c r="Q486" s="10"/>
      <c r="R486" s="10"/>
      <c r="S486" s="10"/>
    </row>
    <row r="487" spans="1:19">
      <c r="A487" s="10"/>
      <c r="B487" s="10"/>
      <c r="C487" s="10"/>
      <c r="D487" s="10"/>
      <c r="E487" s="10"/>
      <c r="F487" s="10"/>
      <c r="G487" s="10"/>
      <c r="H487" s="10"/>
      <c r="I487" s="10"/>
      <c r="J487" s="10"/>
      <c r="K487" s="10"/>
      <c r="L487" s="10"/>
      <c r="M487" s="10"/>
      <c r="N487" s="10"/>
      <c r="O487" s="10"/>
      <c r="P487" s="10"/>
      <c r="Q487" s="10"/>
      <c r="R487" s="10"/>
      <c r="S487" s="10"/>
    </row>
    <row r="488" spans="1:19">
      <c r="A488" s="10"/>
      <c r="B488" s="10"/>
      <c r="C488" s="10"/>
      <c r="D488" s="10"/>
      <c r="E488" s="10"/>
      <c r="F488" s="10"/>
      <c r="G488" s="10"/>
      <c r="H488" s="10"/>
      <c r="I488" s="10"/>
      <c r="J488" s="10"/>
      <c r="K488" s="10"/>
      <c r="L488" s="10"/>
      <c r="M488" s="10"/>
      <c r="N488" s="10"/>
      <c r="O488" s="10"/>
      <c r="P488" s="10"/>
      <c r="Q488" s="10"/>
      <c r="R488" s="10"/>
      <c r="S488" s="10"/>
    </row>
    <row r="489" spans="1:19">
      <c r="A489" s="10"/>
      <c r="B489" s="10"/>
      <c r="C489" s="10"/>
      <c r="D489" s="10"/>
      <c r="E489" s="10"/>
      <c r="F489" s="10"/>
      <c r="G489" s="10"/>
      <c r="H489" s="10"/>
      <c r="I489" s="10"/>
      <c r="J489" s="10"/>
      <c r="K489" s="10"/>
      <c r="L489" s="10"/>
      <c r="M489" s="10"/>
      <c r="N489" s="10"/>
      <c r="O489" s="10"/>
      <c r="P489" s="10"/>
      <c r="Q489" s="10"/>
      <c r="R489" s="10"/>
      <c r="S489" s="10"/>
    </row>
    <row r="490" spans="1:19">
      <c r="A490" s="10"/>
      <c r="B490" s="10"/>
      <c r="C490" s="10"/>
      <c r="D490" s="10"/>
      <c r="E490" s="10"/>
      <c r="F490" s="10"/>
      <c r="G490" s="10"/>
      <c r="H490" s="10"/>
      <c r="I490" s="10"/>
      <c r="J490" s="10"/>
      <c r="K490" s="10"/>
      <c r="L490" s="10"/>
      <c r="M490" s="10"/>
      <c r="N490" s="10"/>
      <c r="O490" s="10"/>
      <c r="P490" s="10"/>
      <c r="Q490" s="10"/>
      <c r="R490" s="10"/>
      <c r="S490" s="10"/>
    </row>
    <row r="491" spans="1:19">
      <c r="A491" s="10"/>
      <c r="B491" s="10"/>
      <c r="C491" s="10"/>
      <c r="D491" s="10"/>
      <c r="E491" s="10"/>
      <c r="F491" s="10"/>
      <c r="G491" s="10"/>
      <c r="H491" s="10"/>
      <c r="I491" s="10"/>
      <c r="J491" s="10"/>
      <c r="K491" s="10"/>
      <c r="L491" s="10"/>
      <c r="M491" s="10"/>
      <c r="N491" s="10"/>
      <c r="O491" s="10"/>
      <c r="P491" s="10"/>
      <c r="Q491" s="10"/>
      <c r="R491" s="10"/>
      <c r="S491" s="10"/>
    </row>
    <row r="492" spans="1:19">
      <c r="A492" s="10"/>
      <c r="B492" s="10"/>
      <c r="C492" s="10"/>
      <c r="D492" s="10"/>
      <c r="E492" s="10"/>
      <c r="F492" s="10"/>
      <c r="G492" s="10"/>
      <c r="H492" s="10"/>
      <c r="I492" s="10"/>
      <c r="J492" s="10"/>
      <c r="K492" s="10"/>
      <c r="L492" s="10"/>
      <c r="M492" s="10"/>
      <c r="N492" s="10"/>
      <c r="O492" s="10"/>
      <c r="P492" s="10"/>
      <c r="Q492" s="10"/>
      <c r="R492" s="10"/>
      <c r="S492" s="10"/>
    </row>
    <row r="493" spans="1:19">
      <c r="A493" s="10"/>
      <c r="B493" s="10"/>
      <c r="C493" s="10"/>
      <c r="D493" s="10"/>
      <c r="E493" s="10"/>
      <c r="F493" s="10"/>
      <c r="G493" s="10"/>
      <c r="H493" s="10"/>
      <c r="I493" s="10"/>
      <c r="J493" s="10"/>
      <c r="K493" s="10"/>
      <c r="L493" s="10"/>
      <c r="M493" s="10"/>
      <c r="N493" s="10"/>
      <c r="O493" s="10"/>
      <c r="P493" s="10"/>
      <c r="Q493" s="10"/>
      <c r="R493" s="10"/>
      <c r="S493" s="10"/>
    </row>
    <row r="494" spans="1:19">
      <c r="A494" s="10"/>
      <c r="B494" s="10"/>
      <c r="C494" s="10"/>
      <c r="D494" s="10"/>
      <c r="E494" s="10"/>
      <c r="F494" s="10"/>
      <c r="G494" s="10"/>
      <c r="H494" s="10"/>
      <c r="I494" s="10"/>
      <c r="J494" s="10"/>
      <c r="K494" s="10"/>
      <c r="L494" s="10"/>
      <c r="M494" s="10"/>
      <c r="N494" s="10"/>
      <c r="O494" s="10"/>
      <c r="P494" s="10"/>
      <c r="Q494" s="10"/>
      <c r="R494" s="10"/>
      <c r="S494" s="10"/>
    </row>
    <row r="495" spans="1:19">
      <c r="A495" s="10"/>
      <c r="B495" s="10"/>
      <c r="C495" s="10"/>
      <c r="D495" s="10"/>
      <c r="E495" s="10"/>
      <c r="F495" s="10"/>
      <c r="G495" s="10"/>
      <c r="H495" s="10"/>
      <c r="I495" s="10"/>
      <c r="J495" s="10"/>
      <c r="K495" s="10"/>
      <c r="L495" s="10"/>
      <c r="M495" s="10"/>
      <c r="N495" s="10"/>
      <c r="O495" s="10"/>
      <c r="P495" s="10"/>
      <c r="Q495" s="10"/>
      <c r="R495" s="10"/>
      <c r="S495" s="10"/>
    </row>
    <row r="496" spans="1:19">
      <c r="A496" s="10"/>
      <c r="B496" s="10"/>
      <c r="C496" s="10"/>
      <c r="D496" s="10"/>
      <c r="E496" s="10"/>
      <c r="F496" s="10"/>
      <c r="G496" s="10"/>
      <c r="H496" s="10"/>
      <c r="I496" s="10"/>
      <c r="J496" s="10"/>
      <c r="K496" s="10"/>
      <c r="L496" s="10"/>
      <c r="M496" s="10"/>
      <c r="N496" s="10"/>
      <c r="O496" s="10"/>
      <c r="P496" s="10"/>
      <c r="Q496" s="10"/>
      <c r="R496" s="10"/>
      <c r="S496" s="10"/>
    </row>
    <row r="497" spans="1:19">
      <c r="A497" s="10"/>
      <c r="B497" s="10"/>
      <c r="C497" s="10"/>
      <c r="D497" s="10"/>
      <c r="E497" s="10"/>
      <c r="F497" s="10"/>
      <c r="G497" s="10"/>
      <c r="H497" s="10"/>
      <c r="I497" s="10"/>
      <c r="J497" s="10"/>
      <c r="K497" s="10"/>
      <c r="L497" s="10"/>
      <c r="M497" s="10"/>
      <c r="N497" s="10"/>
      <c r="O497" s="10"/>
      <c r="P497" s="10"/>
      <c r="Q497" s="10"/>
      <c r="R497" s="10"/>
      <c r="S497" s="10"/>
    </row>
    <row r="498" spans="1:19">
      <c r="A498" s="10"/>
      <c r="B498" s="10"/>
      <c r="C498" s="10"/>
      <c r="D498" s="10"/>
      <c r="E498" s="10"/>
      <c r="F498" s="10"/>
      <c r="G498" s="10"/>
      <c r="H498" s="10"/>
      <c r="I498" s="10"/>
      <c r="J498" s="10"/>
      <c r="K498" s="10"/>
      <c r="L498" s="10"/>
      <c r="M498" s="10"/>
      <c r="N498" s="10"/>
      <c r="O498" s="10"/>
      <c r="P498" s="10"/>
      <c r="Q498" s="10"/>
      <c r="R498" s="10"/>
      <c r="S498" s="10"/>
    </row>
    <row r="499" spans="1:19">
      <c r="A499" s="10"/>
      <c r="B499" s="10"/>
      <c r="C499" s="10"/>
      <c r="D499" s="10"/>
      <c r="E499" s="10"/>
      <c r="F499" s="10"/>
      <c r="G499" s="10"/>
      <c r="H499" s="10"/>
      <c r="I499" s="10"/>
      <c r="J499" s="10"/>
      <c r="K499" s="10"/>
      <c r="L499" s="10"/>
      <c r="M499" s="10"/>
      <c r="N499" s="10"/>
      <c r="O499" s="10"/>
      <c r="P499" s="10"/>
      <c r="Q499" s="10"/>
      <c r="R499" s="10"/>
      <c r="S499" s="10"/>
    </row>
    <row r="500" spans="1:19">
      <c r="A500" s="10"/>
      <c r="B500" s="10"/>
      <c r="C500" s="10"/>
      <c r="D500" s="10"/>
      <c r="E500" s="10"/>
      <c r="F500" s="10"/>
      <c r="G500" s="10"/>
      <c r="H500" s="10"/>
      <c r="I500" s="10"/>
      <c r="J500" s="10"/>
      <c r="K500" s="10"/>
      <c r="L500" s="10"/>
      <c r="M500" s="10"/>
      <c r="N500" s="10"/>
      <c r="O500" s="10"/>
      <c r="P500" s="10"/>
      <c r="Q500" s="10"/>
      <c r="R500" s="10"/>
      <c r="S500" s="10"/>
    </row>
    <row r="501" spans="1:19">
      <c r="A501" s="10"/>
      <c r="B501" s="10"/>
      <c r="C501" s="10"/>
      <c r="D501" s="10"/>
      <c r="E501" s="10"/>
      <c r="F501" s="10"/>
      <c r="G501" s="10"/>
      <c r="H501" s="10"/>
      <c r="I501" s="10"/>
      <c r="J501" s="10"/>
      <c r="K501" s="10"/>
      <c r="L501" s="10"/>
      <c r="M501" s="10"/>
      <c r="N501" s="10"/>
      <c r="O501" s="10"/>
      <c r="P501" s="10"/>
      <c r="Q501" s="10"/>
      <c r="R501" s="10"/>
      <c r="S501" s="10"/>
    </row>
    <row r="502" spans="1:19">
      <c r="A502" s="10"/>
      <c r="B502" s="10"/>
      <c r="C502" s="10"/>
      <c r="D502" s="10"/>
      <c r="E502" s="10"/>
      <c r="F502" s="10"/>
      <c r="G502" s="10"/>
      <c r="H502" s="10"/>
      <c r="I502" s="10"/>
      <c r="J502" s="10"/>
      <c r="K502" s="10"/>
      <c r="L502" s="10"/>
      <c r="M502" s="10"/>
      <c r="N502" s="10"/>
      <c r="O502" s="10"/>
      <c r="P502" s="10"/>
      <c r="Q502" s="10"/>
      <c r="R502" s="10"/>
      <c r="S502" s="10"/>
    </row>
    <row r="503" spans="1:19">
      <c r="A503" s="10"/>
      <c r="B503" s="10"/>
      <c r="C503" s="10"/>
      <c r="D503" s="10"/>
      <c r="E503" s="10"/>
      <c r="F503" s="10"/>
      <c r="G503" s="10"/>
      <c r="H503" s="10"/>
      <c r="I503" s="10"/>
      <c r="J503" s="10"/>
      <c r="K503" s="10"/>
      <c r="L503" s="10"/>
      <c r="M503" s="10"/>
      <c r="N503" s="10"/>
      <c r="O503" s="10"/>
      <c r="P503" s="10"/>
      <c r="Q503" s="10"/>
      <c r="R503" s="10"/>
      <c r="S503" s="10"/>
    </row>
    <row r="504" spans="1:19">
      <c r="A504" s="10"/>
      <c r="B504" s="10"/>
      <c r="C504" s="10"/>
      <c r="D504" s="10"/>
      <c r="E504" s="10"/>
      <c r="F504" s="10"/>
      <c r="G504" s="10"/>
      <c r="H504" s="10"/>
      <c r="I504" s="10"/>
      <c r="J504" s="10"/>
      <c r="K504" s="10"/>
      <c r="L504" s="10"/>
      <c r="M504" s="10"/>
      <c r="N504" s="10"/>
      <c r="O504" s="10"/>
      <c r="P504" s="10"/>
      <c r="Q504" s="10"/>
      <c r="R504" s="10"/>
      <c r="S504" s="10"/>
    </row>
    <row r="505" spans="1:19">
      <c r="A505" s="10"/>
      <c r="B505" s="10"/>
      <c r="C505" s="10"/>
      <c r="D505" s="10"/>
      <c r="E505" s="10"/>
      <c r="F505" s="10"/>
      <c r="G505" s="10"/>
      <c r="H505" s="10"/>
      <c r="I505" s="10"/>
      <c r="J505" s="10"/>
      <c r="K505" s="10"/>
      <c r="L505" s="10"/>
      <c r="M505" s="10"/>
      <c r="N505" s="10"/>
      <c r="O505" s="10"/>
      <c r="P505" s="10"/>
      <c r="Q505" s="10"/>
      <c r="R505" s="10"/>
      <c r="S505" s="10"/>
    </row>
    <row r="506" spans="1:19">
      <c r="A506" s="10"/>
      <c r="B506" s="10"/>
      <c r="C506" s="10"/>
      <c r="D506" s="10"/>
      <c r="E506" s="10"/>
      <c r="F506" s="10"/>
      <c r="G506" s="10"/>
      <c r="H506" s="10"/>
      <c r="I506" s="10"/>
      <c r="J506" s="10"/>
      <c r="K506" s="10"/>
      <c r="L506" s="10"/>
      <c r="M506" s="10"/>
      <c r="N506" s="10"/>
      <c r="O506" s="10"/>
      <c r="P506" s="10"/>
      <c r="Q506" s="10"/>
      <c r="R506" s="10"/>
      <c r="S506" s="10"/>
    </row>
    <row r="507" spans="1:19">
      <c r="A507" s="10"/>
      <c r="B507" s="10"/>
      <c r="C507" s="10"/>
      <c r="D507" s="10"/>
      <c r="E507" s="10"/>
      <c r="F507" s="10"/>
      <c r="G507" s="10"/>
      <c r="H507" s="10"/>
      <c r="I507" s="10"/>
      <c r="J507" s="10"/>
      <c r="K507" s="10"/>
      <c r="L507" s="10"/>
      <c r="M507" s="10"/>
      <c r="N507" s="10"/>
      <c r="O507" s="10"/>
      <c r="P507" s="10"/>
      <c r="Q507" s="10"/>
      <c r="R507" s="10"/>
      <c r="S507" s="10"/>
    </row>
    <row r="508" spans="1:19">
      <c r="A508" s="10"/>
      <c r="B508" s="10"/>
      <c r="C508" s="10"/>
      <c r="D508" s="10"/>
      <c r="E508" s="10"/>
      <c r="F508" s="10"/>
      <c r="G508" s="10"/>
      <c r="H508" s="10"/>
      <c r="I508" s="10"/>
      <c r="J508" s="10"/>
      <c r="K508" s="10"/>
      <c r="L508" s="10"/>
      <c r="M508" s="10"/>
      <c r="N508" s="10"/>
      <c r="O508" s="10"/>
      <c r="P508" s="10"/>
      <c r="Q508" s="10"/>
      <c r="R508" s="10"/>
      <c r="S508" s="10"/>
    </row>
    <row r="509" spans="1:19">
      <c r="A509" s="10"/>
      <c r="B509" s="10"/>
      <c r="C509" s="10"/>
      <c r="D509" s="10"/>
      <c r="E509" s="10"/>
      <c r="F509" s="10"/>
      <c r="G509" s="10"/>
      <c r="H509" s="10"/>
      <c r="I509" s="10"/>
      <c r="J509" s="10"/>
      <c r="K509" s="10"/>
      <c r="L509" s="10"/>
      <c r="M509" s="10"/>
      <c r="N509" s="10"/>
      <c r="O509" s="10"/>
      <c r="P509" s="10"/>
      <c r="Q509" s="10"/>
      <c r="R509" s="10"/>
      <c r="S509" s="10"/>
    </row>
    <row r="510" spans="1:19">
      <c r="A510" s="10"/>
      <c r="B510" s="10"/>
      <c r="C510" s="10"/>
      <c r="D510" s="10"/>
      <c r="E510" s="10"/>
      <c r="F510" s="10"/>
      <c r="G510" s="10"/>
      <c r="H510" s="10"/>
      <c r="I510" s="10"/>
      <c r="J510" s="10"/>
      <c r="K510" s="10"/>
      <c r="L510" s="10"/>
      <c r="M510" s="10"/>
      <c r="N510" s="10"/>
      <c r="O510" s="10"/>
      <c r="P510" s="10"/>
      <c r="Q510" s="10"/>
      <c r="R510" s="10"/>
      <c r="S510" s="10"/>
    </row>
    <row r="511" spans="1:19">
      <c r="A511" s="10"/>
      <c r="B511" s="10"/>
      <c r="C511" s="10"/>
      <c r="D511" s="10"/>
      <c r="E511" s="10"/>
      <c r="F511" s="10"/>
      <c r="G511" s="10"/>
      <c r="H511" s="10"/>
      <c r="I511" s="10"/>
      <c r="J511" s="10"/>
      <c r="K511" s="10"/>
      <c r="L511" s="10"/>
      <c r="M511" s="10"/>
      <c r="N511" s="10"/>
      <c r="O511" s="10"/>
      <c r="P511" s="10"/>
      <c r="Q511" s="10"/>
      <c r="R511" s="10"/>
      <c r="S511" s="10"/>
    </row>
    <row r="512" spans="1:19">
      <c r="A512" s="10"/>
      <c r="B512" s="10"/>
      <c r="C512" s="10"/>
      <c r="D512" s="10"/>
      <c r="E512" s="10"/>
      <c r="F512" s="10"/>
      <c r="G512" s="10"/>
      <c r="H512" s="10"/>
      <c r="I512" s="10"/>
      <c r="J512" s="10"/>
      <c r="K512" s="10"/>
      <c r="L512" s="10"/>
      <c r="M512" s="10"/>
      <c r="N512" s="10"/>
      <c r="O512" s="10"/>
      <c r="P512" s="10"/>
      <c r="Q512" s="10"/>
      <c r="R512" s="10"/>
      <c r="S512" s="10"/>
    </row>
    <row r="513" spans="1:19">
      <c r="A513" s="10"/>
      <c r="B513" s="10"/>
      <c r="C513" s="10"/>
      <c r="D513" s="10"/>
      <c r="E513" s="10"/>
      <c r="F513" s="10"/>
      <c r="G513" s="10"/>
      <c r="H513" s="10"/>
      <c r="I513" s="10"/>
      <c r="J513" s="10"/>
      <c r="K513" s="10"/>
      <c r="L513" s="10"/>
      <c r="M513" s="10"/>
      <c r="N513" s="10"/>
      <c r="O513" s="10"/>
      <c r="P513" s="10"/>
      <c r="Q513" s="10"/>
      <c r="R513" s="10"/>
      <c r="S513" s="10"/>
    </row>
    <row r="514" spans="1:19">
      <c r="A514" s="10"/>
      <c r="B514" s="10"/>
      <c r="C514" s="10"/>
      <c r="D514" s="10"/>
      <c r="E514" s="10"/>
      <c r="F514" s="10"/>
      <c r="G514" s="10"/>
      <c r="H514" s="10"/>
      <c r="I514" s="10"/>
      <c r="J514" s="10"/>
      <c r="K514" s="10"/>
      <c r="L514" s="10"/>
      <c r="M514" s="10"/>
      <c r="N514" s="10"/>
      <c r="O514" s="10"/>
      <c r="P514" s="10"/>
      <c r="Q514" s="10"/>
      <c r="R514" s="10"/>
      <c r="S514" s="10"/>
    </row>
    <row r="515" spans="1:19">
      <c r="A515" s="10"/>
      <c r="B515" s="10"/>
      <c r="C515" s="10"/>
      <c r="D515" s="10"/>
      <c r="E515" s="10"/>
      <c r="F515" s="10"/>
      <c r="G515" s="10"/>
      <c r="H515" s="10"/>
      <c r="I515" s="10"/>
      <c r="J515" s="10"/>
      <c r="K515" s="10"/>
      <c r="L515" s="10"/>
      <c r="M515" s="10"/>
      <c r="N515" s="10"/>
      <c r="O515" s="10"/>
      <c r="P515" s="10"/>
      <c r="Q515" s="10"/>
      <c r="R515" s="10"/>
      <c r="S515" s="10"/>
    </row>
    <row r="516" spans="1:19">
      <c r="A516" s="10"/>
      <c r="B516" s="10"/>
      <c r="C516" s="10"/>
      <c r="D516" s="10"/>
      <c r="E516" s="10"/>
      <c r="F516" s="10"/>
      <c r="G516" s="10"/>
      <c r="H516" s="10"/>
      <c r="I516" s="10"/>
      <c r="J516" s="10"/>
      <c r="K516" s="10"/>
      <c r="L516" s="10"/>
      <c r="M516" s="10"/>
      <c r="N516" s="10"/>
      <c r="O516" s="10"/>
      <c r="P516" s="10"/>
      <c r="Q516" s="10"/>
      <c r="R516" s="10"/>
      <c r="S516" s="10"/>
    </row>
    <row r="517" spans="1:19">
      <c r="A517" s="10"/>
      <c r="B517" s="10"/>
      <c r="C517" s="10"/>
      <c r="D517" s="10"/>
      <c r="E517" s="10"/>
      <c r="F517" s="10"/>
      <c r="G517" s="10"/>
      <c r="H517" s="10"/>
      <c r="I517" s="10"/>
      <c r="J517" s="10"/>
      <c r="K517" s="10"/>
      <c r="L517" s="10"/>
      <c r="M517" s="10"/>
      <c r="N517" s="10"/>
      <c r="O517" s="10"/>
      <c r="P517" s="10"/>
      <c r="Q517" s="10"/>
      <c r="R517" s="10"/>
      <c r="S517" s="10"/>
    </row>
    <row r="518" spans="1:19">
      <c r="A518" s="10"/>
      <c r="B518" s="10"/>
      <c r="C518" s="10"/>
      <c r="D518" s="10"/>
      <c r="E518" s="10"/>
      <c r="F518" s="10"/>
      <c r="G518" s="10"/>
      <c r="H518" s="10"/>
      <c r="I518" s="10"/>
      <c r="J518" s="10"/>
      <c r="K518" s="10"/>
      <c r="L518" s="10"/>
      <c r="M518" s="10"/>
      <c r="N518" s="10"/>
      <c r="O518" s="10"/>
      <c r="P518" s="10"/>
      <c r="Q518" s="10"/>
      <c r="R518" s="10"/>
      <c r="S518" s="10"/>
    </row>
    <row r="519" spans="1:19">
      <c r="A519" s="10"/>
      <c r="B519" s="10"/>
      <c r="C519" s="10"/>
      <c r="D519" s="10"/>
      <c r="E519" s="10"/>
      <c r="F519" s="10"/>
      <c r="G519" s="10"/>
      <c r="H519" s="10"/>
      <c r="I519" s="10"/>
      <c r="J519" s="10"/>
      <c r="K519" s="10"/>
      <c r="L519" s="10"/>
      <c r="M519" s="10"/>
      <c r="N519" s="10"/>
      <c r="O519" s="10"/>
      <c r="P519" s="10"/>
      <c r="Q519" s="10"/>
      <c r="R519" s="10"/>
      <c r="S519" s="10"/>
    </row>
    <row r="520" spans="1:19">
      <c r="A520" s="10"/>
      <c r="B520" s="10"/>
      <c r="C520" s="10"/>
      <c r="D520" s="10"/>
      <c r="E520" s="10"/>
      <c r="F520" s="10"/>
      <c r="G520" s="10"/>
      <c r="H520" s="10"/>
      <c r="I520" s="10"/>
      <c r="J520" s="10"/>
      <c r="K520" s="10"/>
      <c r="L520" s="10"/>
      <c r="M520" s="10"/>
      <c r="N520" s="10"/>
      <c r="O520" s="10"/>
      <c r="P520" s="10"/>
      <c r="Q520" s="10"/>
      <c r="R520" s="10"/>
      <c r="S520" s="10"/>
    </row>
    <row r="521" spans="1:19">
      <c r="A521" s="10"/>
      <c r="B521" s="10"/>
      <c r="C521" s="10"/>
      <c r="D521" s="10"/>
      <c r="E521" s="10"/>
      <c r="F521" s="10"/>
      <c r="G521" s="10"/>
      <c r="H521" s="10"/>
      <c r="I521" s="10"/>
      <c r="J521" s="10"/>
      <c r="K521" s="10"/>
      <c r="L521" s="10"/>
      <c r="M521" s="10"/>
      <c r="N521" s="10"/>
      <c r="O521" s="10"/>
      <c r="P521" s="10"/>
      <c r="Q521" s="10"/>
      <c r="R521" s="10"/>
      <c r="S521" s="10"/>
    </row>
    <row r="522" spans="1:19">
      <c r="A522" s="10"/>
      <c r="B522" s="10"/>
      <c r="C522" s="10"/>
      <c r="D522" s="10"/>
      <c r="E522" s="10"/>
      <c r="F522" s="10"/>
      <c r="G522" s="10"/>
      <c r="H522" s="10"/>
      <c r="I522" s="10"/>
      <c r="J522" s="10"/>
      <c r="K522" s="10"/>
      <c r="L522" s="10"/>
      <c r="M522" s="10"/>
      <c r="N522" s="10"/>
      <c r="O522" s="10"/>
      <c r="P522" s="10"/>
      <c r="Q522" s="10"/>
      <c r="R522" s="10"/>
      <c r="S522" s="10"/>
    </row>
    <row r="523" spans="1:19">
      <c r="A523" s="10"/>
      <c r="B523" s="10"/>
      <c r="C523" s="10"/>
      <c r="D523" s="10"/>
      <c r="E523" s="10"/>
      <c r="F523" s="10"/>
      <c r="G523" s="10"/>
      <c r="H523" s="10"/>
      <c r="I523" s="10"/>
      <c r="J523" s="10"/>
      <c r="K523" s="10"/>
      <c r="L523" s="10"/>
      <c r="M523" s="10"/>
      <c r="N523" s="10"/>
      <c r="O523" s="10"/>
      <c r="P523" s="10"/>
      <c r="Q523" s="10"/>
      <c r="R523" s="10"/>
      <c r="S523" s="10"/>
    </row>
    <row r="524" spans="1:19">
      <c r="A524" s="10"/>
      <c r="B524" s="10"/>
      <c r="C524" s="10"/>
      <c r="D524" s="10"/>
      <c r="E524" s="10"/>
      <c r="F524" s="10"/>
      <c r="G524" s="10"/>
      <c r="H524" s="10"/>
      <c r="I524" s="10"/>
      <c r="J524" s="10"/>
      <c r="K524" s="10"/>
      <c r="L524" s="10"/>
      <c r="M524" s="10"/>
      <c r="N524" s="10"/>
      <c r="O524" s="10"/>
      <c r="P524" s="10"/>
      <c r="Q524" s="10"/>
      <c r="R524" s="10"/>
      <c r="S524" s="10"/>
    </row>
    <row r="525" spans="1:19">
      <c r="A525" s="10"/>
      <c r="B525" s="10"/>
      <c r="C525" s="10"/>
      <c r="D525" s="10"/>
      <c r="E525" s="10"/>
      <c r="F525" s="10"/>
      <c r="G525" s="10"/>
      <c r="H525" s="10"/>
      <c r="I525" s="10"/>
      <c r="J525" s="10"/>
      <c r="K525" s="10"/>
      <c r="L525" s="10"/>
      <c r="M525" s="10"/>
      <c r="N525" s="10"/>
      <c r="O525" s="10"/>
      <c r="P525" s="10"/>
      <c r="Q525" s="10"/>
      <c r="R525" s="10"/>
      <c r="S525" s="10"/>
    </row>
    <row r="526" spans="1:19">
      <c r="A526" s="10"/>
      <c r="B526" s="10"/>
      <c r="C526" s="10"/>
      <c r="D526" s="10"/>
      <c r="E526" s="10"/>
      <c r="F526" s="10"/>
      <c r="G526" s="10"/>
      <c r="H526" s="10"/>
      <c r="I526" s="10"/>
      <c r="J526" s="10"/>
      <c r="K526" s="10"/>
      <c r="L526" s="10"/>
      <c r="M526" s="10"/>
      <c r="N526" s="10"/>
      <c r="O526" s="10"/>
      <c r="P526" s="10"/>
      <c r="Q526" s="10"/>
      <c r="R526" s="10"/>
      <c r="S526" s="10"/>
    </row>
    <row r="527" spans="1:19">
      <c r="A527" s="10"/>
      <c r="B527" s="10"/>
      <c r="C527" s="10"/>
      <c r="D527" s="10"/>
      <c r="E527" s="10"/>
      <c r="F527" s="10"/>
      <c r="G527" s="10"/>
      <c r="H527" s="10"/>
      <c r="I527" s="10"/>
      <c r="J527" s="10"/>
      <c r="K527" s="10"/>
      <c r="L527" s="10"/>
      <c r="M527" s="10"/>
      <c r="N527" s="10"/>
      <c r="O527" s="10"/>
      <c r="P527" s="10"/>
      <c r="Q527" s="10"/>
      <c r="R527" s="10"/>
      <c r="S527" s="10"/>
    </row>
    <row r="528" spans="1:19">
      <c r="A528" s="10"/>
      <c r="B528" s="10"/>
      <c r="C528" s="10"/>
      <c r="D528" s="10"/>
      <c r="E528" s="10"/>
      <c r="F528" s="10"/>
      <c r="G528" s="10"/>
      <c r="H528" s="10"/>
      <c r="I528" s="10"/>
      <c r="J528" s="10"/>
      <c r="K528" s="10"/>
      <c r="L528" s="10"/>
      <c r="M528" s="10"/>
      <c r="N528" s="10"/>
      <c r="O528" s="10"/>
      <c r="P528" s="10"/>
      <c r="Q528" s="10"/>
      <c r="R528" s="10"/>
      <c r="S528" s="10"/>
    </row>
    <row r="529" spans="1:19">
      <c r="A529" s="10"/>
      <c r="B529" s="10"/>
      <c r="C529" s="10"/>
      <c r="D529" s="10"/>
      <c r="E529" s="10"/>
      <c r="F529" s="10"/>
      <c r="G529" s="10"/>
      <c r="H529" s="10"/>
      <c r="I529" s="10"/>
      <c r="J529" s="10"/>
      <c r="K529" s="10"/>
      <c r="L529" s="10"/>
      <c r="M529" s="10"/>
      <c r="N529" s="10"/>
      <c r="O529" s="10"/>
      <c r="P529" s="10"/>
      <c r="Q529" s="10"/>
      <c r="R529" s="10"/>
      <c r="S529" s="10"/>
    </row>
    <row r="530" spans="1:19">
      <c r="A530" s="10"/>
      <c r="B530" s="10"/>
      <c r="C530" s="10"/>
      <c r="D530" s="10"/>
      <c r="E530" s="10"/>
      <c r="F530" s="10"/>
      <c r="G530" s="10"/>
      <c r="H530" s="10"/>
      <c r="I530" s="10"/>
      <c r="J530" s="10"/>
      <c r="K530" s="10"/>
      <c r="L530" s="10"/>
      <c r="M530" s="10"/>
      <c r="N530" s="10"/>
      <c r="O530" s="10"/>
      <c r="P530" s="10"/>
      <c r="Q530" s="10"/>
      <c r="R530" s="10"/>
      <c r="S530" s="10"/>
    </row>
    <row r="531" spans="1:19">
      <c r="A531" s="10"/>
      <c r="B531" s="10"/>
      <c r="C531" s="10"/>
      <c r="D531" s="10"/>
      <c r="E531" s="10"/>
      <c r="F531" s="10"/>
      <c r="G531" s="10"/>
      <c r="H531" s="10"/>
      <c r="I531" s="10"/>
      <c r="J531" s="10"/>
      <c r="K531" s="10"/>
      <c r="L531" s="10"/>
      <c r="M531" s="10"/>
      <c r="N531" s="10"/>
      <c r="O531" s="10"/>
      <c r="P531" s="10"/>
      <c r="Q531" s="10"/>
      <c r="R531" s="10"/>
      <c r="S531" s="10"/>
    </row>
    <row r="532" spans="1:19">
      <c r="A532" s="10"/>
      <c r="B532" s="10"/>
      <c r="C532" s="10"/>
      <c r="D532" s="10"/>
      <c r="E532" s="10"/>
      <c r="F532" s="10"/>
      <c r="G532" s="10"/>
      <c r="H532" s="10"/>
      <c r="I532" s="10"/>
      <c r="J532" s="10"/>
      <c r="K532" s="10"/>
      <c r="L532" s="10"/>
      <c r="M532" s="10"/>
      <c r="N532" s="10"/>
      <c r="O532" s="10"/>
      <c r="P532" s="10"/>
      <c r="Q532" s="10"/>
      <c r="R532" s="10"/>
      <c r="S532" s="10"/>
    </row>
    <row r="533" spans="1:19">
      <c r="A533" s="10"/>
      <c r="B533" s="10"/>
      <c r="C533" s="10"/>
      <c r="D533" s="10"/>
      <c r="E533" s="10"/>
      <c r="F533" s="10"/>
      <c r="G533" s="10"/>
      <c r="H533" s="10"/>
      <c r="I533" s="10"/>
      <c r="J533" s="10"/>
      <c r="K533" s="10"/>
      <c r="L533" s="10"/>
      <c r="M533" s="10"/>
      <c r="N533" s="10"/>
      <c r="O533" s="10"/>
      <c r="P533" s="10"/>
      <c r="Q533" s="10"/>
      <c r="R533" s="10"/>
      <c r="S533" s="10"/>
    </row>
    <row r="534" spans="1:19">
      <c r="A534" s="10"/>
      <c r="B534" s="10"/>
      <c r="C534" s="10"/>
      <c r="D534" s="10"/>
      <c r="E534" s="10"/>
      <c r="F534" s="10"/>
      <c r="G534" s="10"/>
      <c r="H534" s="10"/>
      <c r="I534" s="10"/>
      <c r="J534" s="10"/>
      <c r="K534" s="10"/>
      <c r="L534" s="10"/>
      <c r="M534" s="10"/>
      <c r="N534" s="10"/>
      <c r="O534" s="10"/>
      <c r="P534" s="10"/>
      <c r="Q534" s="10"/>
      <c r="R534" s="10"/>
      <c r="S534" s="10"/>
    </row>
    <row r="535" spans="1:19">
      <c r="A535" s="10"/>
      <c r="B535" s="10"/>
      <c r="C535" s="10"/>
      <c r="D535" s="10"/>
      <c r="E535" s="10"/>
      <c r="F535" s="10"/>
      <c r="G535" s="10"/>
      <c r="H535" s="10"/>
      <c r="I535" s="10"/>
      <c r="J535" s="10"/>
      <c r="K535" s="10"/>
      <c r="L535" s="10"/>
      <c r="M535" s="10"/>
      <c r="N535" s="10"/>
      <c r="O535" s="10"/>
      <c r="P535" s="10"/>
      <c r="Q535" s="10"/>
      <c r="R535" s="10"/>
      <c r="S535" s="10"/>
    </row>
    <row r="536" spans="1:19">
      <c r="A536" s="10"/>
      <c r="B536" s="10"/>
      <c r="C536" s="10"/>
      <c r="D536" s="10"/>
      <c r="E536" s="10"/>
      <c r="F536" s="10"/>
      <c r="G536" s="10"/>
      <c r="H536" s="10"/>
      <c r="I536" s="10"/>
      <c r="J536" s="10"/>
      <c r="K536" s="10"/>
      <c r="L536" s="10"/>
      <c r="M536" s="10"/>
      <c r="N536" s="10"/>
      <c r="O536" s="10"/>
      <c r="P536" s="10"/>
      <c r="Q536" s="10"/>
      <c r="R536" s="10"/>
      <c r="S536" s="10"/>
    </row>
    <row r="537" spans="1:19">
      <c r="A537" s="10"/>
      <c r="B537" s="10"/>
      <c r="C537" s="10"/>
      <c r="D537" s="10"/>
      <c r="E537" s="10"/>
      <c r="F537" s="10"/>
      <c r="G537" s="10"/>
      <c r="H537" s="10"/>
      <c r="I537" s="10"/>
      <c r="J537" s="10"/>
      <c r="K537" s="10"/>
      <c r="L537" s="10"/>
      <c r="M537" s="10"/>
      <c r="N537" s="10"/>
      <c r="O537" s="10"/>
      <c r="P537" s="10"/>
      <c r="Q537" s="10"/>
      <c r="R537" s="10"/>
      <c r="S537" s="10"/>
    </row>
    <row r="538" spans="1:19">
      <c r="A538" s="10"/>
      <c r="B538" s="10"/>
      <c r="C538" s="10"/>
      <c r="D538" s="10"/>
      <c r="E538" s="10"/>
      <c r="F538" s="10"/>
      <c r="G538" s="10"/>
      <c r="H538" s="10"/>
      <c r="I538" s="10"/>
      <c r="J538" s="10"/>
      <c r="K538" s="10"/>
      <c r="L538" s="10"/>
      <c r="M538" s="10"/>
      <c r="N538" s="10"/>
      <c r="O538" s="10"/>
      <c r="P538" s="10"/>
      <c r="Q538" s="10"/>
      <c r="R538" s="10"/>
      <c r="S538" s="10"/>
    </row>
    <row r="539" spans="1:19">
      <c r="A539" s="10"/>
      <c r="B539" s="10"/>
      <c r="C539" s="10"/>
      <c r="D539" s="10"/>
      <c r="E539" s="10"/>
      <c r="F539" s="10"/>
      <c r="G539" s="10"/>
      <c r="H539" s="10"/>
      <c r="I539" s="10"/>
      <c r="J539" s="10"/>
      <c r="K539" s="10"/>
      <c r="L539" s="10"/>
      <c r="M539" s="10"/>
      <c r="N539" s="10"/>
      <c r="O539" s="10"/>
      <c r="P539" s="10"/>
      <c r="Q539" s="10"/>
      <c r="R539" s="10"/>
      <c r="S539" s="10"/>
    </row>
    <row r="540" spans="1:19">
      <c r="A540" s="10"/>
      <c r="B540" s="10"/>
      <c r="C540" s="10"/>
      <c r="D540" s="10"/>
      <c r="E540" s="10"/>
      <c r="F540" s="10"/>
      <c r="G540" s="10"/>
      <c r="H540" s="10"/>
      <c r="I540" s="10"/>
      <c r="J540" s="10"/>
      <c r="K540" s="10"/>
      <c r="L540" s="10"/>
      <c r="M540" s="10"/>
      <c r="N540" s="10"/>
      <c r="O540" s="10"/>
      <c r="P540" s="10"/>
      <c r="Q540" s="10"/>
      <c r="R540" s="10"/>
      <c r="S540" s="10"/>
    </row>
    <row r="541" spans="1:19">
      <c r="A541" s="10"/>
      <c r="B541" s="10"/>
      <c r="C541" s="10"/>
      <c r="D541" s="10"/>
      <c r="E541" s="10"/>
      <c r="F541" s="10"/>
      <c r="G541" s="10"/>
      <c r="H541" s="10"/>
      <c r="I541" s="10"/>
      <c r="J541" s="10"/>
      <c r="K541" s="10"/>
      <c r="L541" s="10"/>
      <c r="M541" s="10"/>
      <c r="N541" s="10"/>
      <c r="O541" s="10"/>
      <c r="P541" s="10"/>
      <c r="Q541" s="10"/>
      <c r="R541" s="10"/>
      <c r="S541" s="10"/>
    </row>
    <row r="542" spans="1:19">
      <c r="A542" s="10"/>
      <c r="B542" s="10"/>
      <c r="C542" s="10"/>
      <c r="D542" s="10"/>
      <c r="E542" s="10"/>
      <c r="F542" s="10"/>
      <c r="G542" s="10"/>
      <c r="H542" s="10"/>
      <c r="I542" s="10"/>
      <c r="J542" s="10"/>
      <c r="K542" s="10"/>
      <c r="L542" s="10"/>
      <c r="M542" s="10"/>
      <c r="N542" s="10"/>
      <c r="O542" s="10"/>
      <c r="P542" s="10"/>
      <c r="Q542" s="10"/>
      <c r="R542" s="10"/>
      <c r="S542" s="10"/>
    </row>
    <row r="543" spans="1:19">
      <c r="A543" s="10"/>
      <c r="B543" s="10"/>
      <c r="C543" s="10"/>
      <c r="D543" s="10"/>
      <c r="E543" s="10"/>
      <c r="F543" s="10"/>
      <c r="G543" s="10"/>
      <c r="H543" s="10"/>
      <c r="I543" s="10"/>
      <c r="J543" s="10"/>
      <c r="K543" s="10"/>
      <c r="L543" s="10"/>
      <c r="M543" s="10"/>
      <c r="N543" s="10"/>
      <c r="O543" s="10"/>
      <c r="P543" s="10"/>
      <c r="Q543" s="10"/>
      <c r="R543" s="10"/>
      <c r="S543" s="10"/>
    </row>
    <row r="544" spans="1:19">
      <c r="A544" s="10"/>
      <c r="B544" s="10"/>
      <c r="C544" s="10"/>
      <c r="D544" s="10"/>
      <c r="E544" s="10"/>
      <c r="F544" s="10"/>
      <c r="G544" s="10"/>
      <c r="H544" s="10"/>
      <c r="I544" s="10"/>
      <c r="J544" s="10"/>
      <c r="K544" s="10"/>
      <c r="L544" s="10"/>
      <c r="M544" s="10"/>
      <c r="N544" s="10"/>
      <c r="O544" s="10"/>
      <c r="P544" s="10"/>
      <c r="Q544" s="10"/>
      <c r="R544" s="10"/>
      <c r="S544" s="10"/>
    </row>
    <row r="545" spans="1:19">
      <c r="A545" s="10"/>
      <c r="B545" s="10"/>
      <c r="C545" s="10"/>
      <c r="D545" s="10"/>
      <c r="E545" s="10"/>
      <c r="F545" s="10"/>
      <c r="G545" s="10"/>
      <c r="H545" s="10"/>
      <c r="I545" s="10"/>
      <c r="J545" s="10"/>
      <c r="K545" s="10"/>
      <c r="L545" s="10"/>
      <c r="M545" s="10"/>
      <c r="N545" s="10"/>
      <c r="O545" s="10"/>
      <c r="P545" s="10"/>
      <c r="Q545" s="10"/>
      <c r="R545" s="10"/>
      <c r="S545" s="10"/>
    </row>
    <row r="546" spans="1:19">
      <c r="A546" s="10"/>
      <c r="B546" s="10"/>
      <c r="C546" s="10"/>
      <c r="D546" s="10"/>
      <c r="E546" s="10"/>
      <c r="F546" s="10"/>
      <c r="G546" s="10"/>
      <c r="H546" s="10"/>
      <c r="I546" s="10"/>
      <c r="J546" s="10"/>
      <c r="K546" s="10"/>
      <c r="L546" s="10"/>
      <c r="M546" s="10"/>
      <c r="N546" s="10"/>
      <c r="O546" s="10"/>
      <c r="P546" s="10"/>
      <c r="Q546" s="10"/>
      <c r="R546" s="10"/>
      <c r="S546" s="10"/>
    </row>
    <row r="547" spans="1:19">
      <c r="A547" s="10"/>
      <c r="B547" s="10"/>
      <c r="C547" s="10"/>
      <c r="D547" s="10"/>
      <c r="E547" s="10"/>
      <c r="F547" s="10"/>
      <c r="G547" s="10"/>
      <c r="H547" s="10"/>
      <c r="I547" s="10"/>
      <c r="J547" s="10"/>
      <c r="K547" s="10"/>
      <c r="L547" s="10"/>
      <c r="M547" s="10"/>
      <c r="N547" s="10"/>
      <c r="O547" s="10"/>
      <c r="P547" s="10"/>
      <c r="Q547" s="10"/>
      <c r="R547" s="10"/>
      <c r="S547" s="10"/>
    </row>
    <row r="548" spans="1:19">
      <c r="A548" s="10"/>
      <c r="B548" s="10"/>
      <c r="C548" s="10"/>
      <c r="D548" s="10"/>
      <c r="E548" s="10"/>
      <c r="F548" s="10"/>
      <c r="G548" s="10"/>
      <c r="H548" s="10"/>
      <c r="I548" s="10"/>
      <c r="J548" s="10"/>
      <c r="K548" s="10"/>
      <c r="L548" s="10"/>
      <c r="M548" s="10"/>
      <c r="N548" s="10"/>
      <c r="O548" s="10"/>
      <c r="P548" s="10"/>
      <c r="Q548" s="10"/>
      <c r="R548" s="10"/>
      <c r="S548" s="10"/>
    </row>
    <row r="549" spans="1:19">
      <c r="A549" s="10"/>
      <c r="B549" s="10"/>
      <c r="C549" s="10"/>
      <c r="D549" s="10"/>
      <c r="E549" s="10"/>
      <c r="F549" s="10"/>
      <c r="G549" s="10"/>
      <c r="H549" s="10"/>
      <c r="I549" s="10"/>
      <c r="J549" s="10"/>
      <c r="K549" s="10"/>
      <c r="L549" s="10"/>
      <c r="M549" s="10"/>
      <c r="N549" s="10"/>
      <c r="O549" s="10"/>
      <c r="P549" s="10"/>
      <c r="Q549" s="10"/>
      <c r="R549" s="10"/>
      <c r="S549" s="10"/>
    </row>
    <row r="550" spans="1:19">
      <c r="A550" s="10"/>
      <c r="B550" s="10"/>
      <c r="C550" s="10"/>
      <c r="D550" s="10"/>
      <c r="E550" s="10"/>
      <c r="F550" s="10"/>
      <c r="G550" s="10"/>
      <c r="H550" s="10"/>
      <c r="I550" s="10"/>
      <c r="J550" s="10"/>
      <c r="K550" s="10"/>
      <c r="L550" s="10"/>
      <c r="M550" s="10"/>
      <c r="N550" s="10"/>
      <c r="O550" s="10"/>
      <c r="P550" s="10"/>
      <c r="Q550" s="10"/>
      <c r="R550" s="10"/>
      <c r="S550" s="10"/>
    </row>
    <row r="551" spans="1:19">
      <c r="A551" s="10"/>
      <c r="B551" s="10"/>
      <c r="C551" s="10"/>
      <c r="D551" s="10"/>
      <c r="E551" s="10"/>
      <c r="F551" s="10"/>
      <c r="G551" s="10"/>
      <c r="H551" s="10"/>
      <c r="I551" s="10"/>
      <c r="J551" s="10"/>
      <c r="K551" s="10"/>
      <c r="L551" s="10"/>
      <c r="M551" s="10"/>
      <c r="N551" s="10"/>
      <c r="O551" s="10"/>
      <c r="P551" s="10"/>
      <c r="Q551" s="10"/>
      <c r="R551" s="10"/>
      <c r="S551" s="10"/>
    </row>
    <row r="552" spans="1:19">
      <c r="A552" s="10"/>
      <c r="B552" s="10"/>
      <c r="C552" s="10"/>
      <c r="D552" s="10"/>
      <c r="E552" s="10"/>
      <c r="F552" s="10"/>
      <c r="G552" s="10"/>
      <c r="H552" s="10"/>
      <c r="I552" s="10"/>
      <c r="J552" s="10"/>
      <c r="K552" s="10"/>
      <c r="L552" s="10"/>
      <c r="M552" s="10"/>
      <c r="N552" s="10"/>
      <c r="O552" s="10"/>
      <c r="P552" s="10"/>
      <c r="Q552" s="10"/>
      <c r="R552" s="10"/>
      <c r="S552" s="10"/>
    </row>
    <row r="553" spans="1:19">
      <c r="A553" s="10"/>
      <c r="B553" s="10"/>
      <c r="C553" s="10"/>
      <c r="D553" s="10"/>
      <c r="E553" s="10"/>
      <c r="F553" s="10"/>
      <c r="G553" s="10"/>
      <c r="H553" s="10"/>
      <c r="I553" s="10"/>
      <c r="J553" s="10"/>
      <c r="K553" s="10"/>
      <c r="L553" s="10"/>
      <c r="M553" s="10"/>
      <c r="N553" s="10"/>
      <c r="O553" s="10"/>
      <c r="P553" s="10"/>
      <c r="Q553" s="10"/>
      <c r="R553" s="10"/>
      <c r="S553" s="10"/>
    </row>
    <row r="554" spans="1:19">
      <c r="A554" s="10"/>
      <c r="B554" s="10"/>
      <c r="C554" s="10"/>
      <c r="D554" s="10"/>
      <c r="E554" s="10"/>
      <c r="F554" s="10"/>
      <c r="G554" s="10"/>
      <c r="H554" s="10"/>
      <c r="I554" s="10"/>
      <c r="J554" s="10"/>
      <c r="K554" s="10"/>
      <c r="L554" s="10"/>
      <c r="M554" s="10"/>
      <c r="N554" s="10"/>
      <c r="O554" s="10"/>
      <c r="P554" s="10"/>
      <c r="Q554" s="10"/>
      <c r="R554" s="10"/>
      <c r="S554" s="10"/>
    </row>
    <row r="555" spans="1:19">
      <c r="A555" s="10"/>
      <c r="B555" s="10"/>
      <c r="C555" s="10"/>
      <c r="D555" s="10"/>
      <c r="E555" s="10"/>
      <c r="F555" s="10"/>
      <c r="G555" s="10"/>
      <c r="H555" s="10"/>
      <c r="I555" s="10"/>
      <c r="J555" s="10"/>
      <c r="K555" s="10"/>
      <c r="L555" s="10"/>
      <c r="M555" s="10"/>
      <c r="N555" s="10"/>
      <c r="O555" s="10"/>
      <c r="P555" s="10"/>
      <c r="Q555" s="10"/>
      <c r="R555" s="10"/>
      <c r="S555" s="10"/>
    </row>
    <row r="556" spans="1:19">
      <c r="A556" s="10"/>
      <c r="B556" s="10"/>
      <c r="C556" s="10"/>
      <c r="D556" s="10"/>
      <c r="E556" s="10"/>
      <c r="F556" s="10"/>
      <c r="G556" s="10"/>
      <c r="H556" s="10"/>
      <c r="I556" s="10"/>
      <c r="J556" s="10"/>
      <c r="K556" s="10"/>
      <c r="L556" s="10"/>
      <c r="M556" s="10"/>
      <c r="N556" s="10"/>
      <c r="O556" s="10"/>
      <c r="P556" s="10"/>
      <c r="Q556" s="10"/>
      <c r="R556" s="10"/>
      <c r="S556" s="10"/>
    </row>
    <row r="557" spans="1:19">
      <c r="A557" s="10"/>
      <c r="B557" s="10"/>
      <c r="C557" s="10"/>
      <c r="D557" s="10"/>
      <c r="E557" s="10"/>
      <c r="F557" s="10"/>
      <c r="G557" s="10"/>
      <c r="H557" s="10"/>
      <c r="I557" s="10"/>
      <c r="J557" s="10"/>
      <c r="K557" s="10"/>
      <c r="L557" s="10"/>
      <c r="M557" s="10"/>
      <c r="N557" s="10"/>
      <c r="O557" s="10"/>
      <c r="P557" s="10"/>
      <c r="Q557" s="10"/>
      <c r="R557" s="10"/>
      <c r="S557" s="10"/>
    </row>
    <row r="558" spans="1:19">
      <c r="A558" s="10"/>
      <c r="B558" s="10"/>
      <c r="C558" s="10"/>
      <c r="D558" s="10"/>
      <c r="E558" s="10"/>
      <c r="F558" s="10"/>
      <c r="G558" s="10"/>
      <c r="H558" s="10"/>
      <c r="I558" s="10"/>
      <c r="J558" s="10"/>
      <c r="K558" s="10"/>
      <c r="L558" s="10"/>
      <c r="M558" s="10"/>
      <c r="N558" s="10"/>
      <c r="O558" s="10"/>
      <c r="P558" s="10"/>
      <c r="Q558" s="10"/>
      <c r="R558" s="10"/>
      <c r="S558" s="10"/>
    </row>
    <row r="559" spans="1:19">
      <c r="A559" s="10"/>
      <c r="B559" s="10"/>
      <c r="C559" s="10"/>
      <c r="D559" s="10"/>
      <c r="E559" s="10"/>
      <c r="F559" s="10"/>
      <c r="G559" s="10"/>
      <c r="H559" s="10"/>
      <c r="I559" s="10"/>
      <c r="J559" s="10"/>
      <c r="K559" s="10"/>
      <c r="L559" s="10"/>
      <c r="M559" s="10"/>
      <c r="N559" s="10"/>
      <c r="O559" s="10"/>
      <c r="P559" s="10"/>
      <c r="Q559" s="10"/>
      <c r="R559" s="10"/>
      <c r="S559" s="10"/>
    </row>
    <row r="560" spans="1:19">
      <c r="A560" s="10"/>
      <c r="B560" s="10"/>
      <c r="C560" s="10"/>
      <c r="D560" s="10"/>
      <c r="E560" s="10"/>
      <c r="F560" s="10"/>
      <c r="G560" s="10"/>
      <c r="H560" s="10"/>
      <c r="I560" s="10"/>
      <c r="J560" s="10"/>
      <c r="K560" s="10"/>
      <c r="L560" s="10"/>
      <c r="M560" s="10"/>
      <c r="N560" s="10"/>
      <c r="O560" s="10"/>
      <c r="P560" s="10"/>
      <c r="Q560" s="10"/>
      <c r="R560" s="10"/>
      <c r="S560" s="10"/>
    </row>
    <row r="561" spans="1:19">
      <c r="A561" s="10"/>
      <c r="B561" s="10"/>
      <c r="C561" s="10"/>
      <c r="D561" s="10"/>
      <c r="E561" s="10"/>
      <c r="F561" s="10"/>
      <c r="G561" s="10"/>
      <c r="H561" s="10"/>
      <c r="I561" s="10"/>
      <c r="J561" s="10"/>
      <c r="K561" s="10"/>
      <c r="L561" s="10"/>
      <c r="M561" s="10"/>
      <c r="N561" s="10"/>
      <c r="O561" s="10"/>
      <c r="P561" s="10"/>
      <c r="Q561" s="10"/>
      <c r="R561" s="10"/>
      <c r="S561" s="10"/>
    </row>
    <row r="562" spans="1:19">
      <c r="A562" s="10"/>
      <c r="B562" s="10"/>
      <c r="C562" s="10"/>
      <c r="D562" s="10"/>
      <c r="E562" s="10"/>
      <c r="F562" s="10"/>
      <c r="G562" s="10"/>
      <c r="H562" s="10"/>
      <c r="I562" s="10"/>
      <c r="J562" s="10"/>
      <c r="K562" s="10"/>
      <c r="L562" s="10"/>
      <c r="M562" s="10"/>
      <c r="N562" s="10"/>
      <c r="O562" s="10"/>
      <c r="P562" s="10"/>
      <c r="Q562" s="10"/>
      <c r="R562" s="10"/>
      <c r="S562" s="10"/>
    </row>
    <row r="563" spans="1:19">
      <c r="A563" s="10"/>
      <c r="B563" s="10"/>
      <c r="C563" s="10"/>
      <c r="D563" s="10"/>
      <c r="E563" s="10"/>
      <c r="F563" s="10"/>
      <c r="G563" s="10"/>
      <c r="H563" s="10"/>
      <c r="I563" s="10"/>
      <c r="J563" s="10"/>
      <c r="K563" s="10"/>
      <c r="L563" s="10"/>
      <c r="M563" s="10"/>
      <c r="N563" s="10"/>
      <c r="O563" s="10"/>
      <c r="P563" s="10"/>
      <c r="Q563" s="10"/>
      <c r="R563" s="10"/>
      <c r="S563" s="10"/>
    </row>
    <row r="564" spans="1:19">
      <c r="A564" s="10"/>
      <c r="B564" s="10"/>
      <c r="C564" s="10"/>
      <c r="D564" s="10"/>
      <c r="E564" s="10"/>
      <c r="F564" s="10"/>
      <c r="G564" s="10"/>
      <c r="H564" s="10"/>
      <c r="I564" s="10"/>
      <c r="J564" s="10"/>
      <c r="K564" s="10"/>
      <c r="L564" s="10"/>
      <c r="M564" s="10"/>
      <c r="N564" s="10"/>
      <c r="O564" s="10"/>
      <c r="P564" s="10"/>
      <c r="Q564" s="10"/>
      <c r="R564" s="10"/>
      <c r="S564" s="10"/>
    </row>
    <row r="565" spans="1:19">
      <c r="A565" s="10"/>
      <c r="B565" s="10"/>
      <c r="C565" s="10"/>
      <c r="D565" s="10"/>
      <c r="E565" s="10"/>
      <c r="F565" s="10"/>
      <c r="G565" s="10"/>
      <c r="H565" s="10"/>
      <c r="I565" s="10"/>
      <c r="J565" s="10"/>
      <c r="K565" s="10"/>
      <c r="L565" s="10"/>
      <c r="M565" s="10"/>
      <c r="N565" s="10"/>
      <c r="O565" s="10"/>
      <c r="P565" s="10"/>
      <c r="Q565" s="10"/>
      <c r="R565" s="10"/>
      <c r="S565" s="10"/>
    </row>
    <row r="566" spans="1:19">
      <c r="A566" s="10"/>
      <c r="B566" s="10"/>
      <c r="C566" s="10"/>
      <c r="D566" s="10"/>
      <c r="E566" s="10"/>
      <c r="F566" s="10"/>
      <c r="G566" s="10"/>
      <c r="H566" s="10"/>
      <c r="I566" s="10"/>
      <c r="J566" s="10"/>
      <c r="K566" s="10"/>
      <c r="L566" s="10"/>
      <c r="M566" s="10"/>
      <c r="N566" s="10"/>
      <c r="O566" s="10"/>
      <c r="P566" s="10"/>
      <c r="Q566" s="10"/>
      <c r="R566" s="10"/>
      <c r="S566" s="10"/>
    </row>
    <row r="567" spans="1:19">
      <c r="A567" s="10"/>
      <c r="B567" s="10"/>
      <c r="C567" s="10"/>
      <c r="D567" s="10"/>
      <c r="E567" s="10"/>
      <c r="F567" s="10"/>
      <c r="G567" s="10"/>
      <c r="H567" s="10"/>
      <c r="I567" s="10"/>
      <c r="J567" s="10"/>
      <c r="K567" s="10"/>
      <c r="L567" s="10"/>
      <c r="M567" s="10"/>
      <c r="N567" s="10"/>
      <c r="O567" s="10"/>
      <c r="P567" s="10"/>
      <c r="Q567" s="10"/>
      <c r="R567" s="10"/>
      <c r="S567" s="10"/>
    </row>
    <row r="568" spans="1:19">
      <c r="A568" s="10"/>
      <c r="B568" s="10"/>
      <c r="C568" s="10"/>
      <c r="D568" s="10"/>
      <c r="E568" s="10"/>
      <c r="F568" s="10"/>
      <c r="G568" s="10"/>
      <c r="H568" s="10"/>
      <c r="I568" s="10"/>
      <c r="J568" s="10"/>
      <c r="K568" s="10"/>
      <c r="L568" s="10"/>
      <c r="M568" s="10"/>
      <c r="N568" s="10"/>
      <c r="O568" s="10"/>
      <c r="P568" s="10"/>
      <c r="Q568" s="10"/>
      <c r="R568" s="10"/>
      <c r="S568" s="10"/>
    </row>
    <row r="569" spans="1:19">
      <c r="A569" s="10"/>
      <c r="B569" s="10"/>
      <c r="C569" s="10"/>
      <c r="D569" s="10"/>
      <c r="E569" s="10"/>
      <c r="F569" s="10"/>
      <c r="G569" s="10"/>
      <c r="H569" s="10"/>
      <c r="I569" s="10"/>
      <c r="J569" s="10"/>
      <c r="K569" s="10"/>
      <c r="L569" s="10"/>
      <c r="M569" s="10"/>
      <c r="N569" s="10"/>
      <c r="O569" s="10"/>
      <c r="P569" s="10"/>
      <c r="Q569" s="10"/>
      <c r="R569" s="10"/>
      <c r="S569" s="10"/>
    </row>
    <row r="570" spans="1:19">
      <c r="A570" s="10"/>
      <c r="B570" s="10"/>
      <c r="C570" s="10"/>
      <c r="D570" s="10"/>
      <c r="E570" s="10"/>
      <c r="F570" s="10"/>
      <c r="G570" s="10"/>
      <c r="H570" s="10"/>
      <c r="I570" s="10"/>
      <c r="J570" s="10"/>
      <c r="K570" s="10"/>
      <c r="L570" s="10"/>
      <c r="M570" s="10"/>
      <c r="N570" s="10"/>
      <c r="O570" s="10"/>
      <c r="P570" s="10"/>
      <c r="Q570" s="10"/>
      <c r="R570" s="10"/>
      <c r="S570" s="10"/>
    </row>
    <row r="571" spans="1:19">
      <c r="A571" s="10"/>
      <c r="B571" s="10"/>
      <c r="C571" s="10"/>
      <c r="D571" s="10"/>
      <c r="E571" s="10"/>
      <c r="F571" s="10"/>
      <c r="G571" s="10"/>
      <c r="H571" s="10"/>
      <c r="I571" s="10"/>
      <c r="J571" s="10"/>
      <c r="K571" s="10"/>
      <c r="L571" s="10"/>
      <c r="M571" s="10"/>
      <c r="N571" s="10"/>
      <c r="O571" s="10"/>
      <c r="P571" s="10"/>
      <c r="Q571" s="10"/>
      <c r="R571" s="10"/>
      <c r="S571" s="10"/>
    </row>
    <row r="572" spans="1:19">
      <c r="A572" s="10"/>
      <c r="B572" s="10"/>
      <c r="C572" s="10"/>
      <c r="D572" s="10"/>
      <c r="E572" s="10"/>
      <c r="F572" s="10"/>
      <c r="G572" s="10"/>
      <c r="H572" s="10"/>
      <c r="I572" s="10"/>
      <c r="J572" s="10"/>
      <c r="K572" s="10"/>
      <c r="L572" s="10"/>
      <c r="M572" s="10"/>
      <c r="N572" s="10"/>
      <c r="O572" s="10"/>
      <c r="P572" s="10"/>
      <c r="Q572" s="10"/>
      <c r="R572" s="10"/>
      <c r="S572" s="10"/>
    </row>
    <row r="573" spans="1:19">
      <c r="A573" s="10"/>
      <c r="B573" s="10"/>
      <c r="C573" s="10"/>
      <c r="D573" s="10"/>
      <c r="E573" s="10"/>
      <c r="F573" s="10"/>
      <c r="G573" s="10"/>
      <c r="H573" s="10"/>
      <c r="I573" s="10"/>
      <c r="J573" s="10"/>
      <c r="K573" s="10"/>
      <c r="L573" s="10"/>
      <c r="M573" s="10"/>
      <c r="N573" s="10"/>
      <c r="O573" s="10"/>
      <c r="P573" s="10"/>
      <c r="Q573" s="10"/>
      <c r="R573" s="10"/>
      <c r="S573" s="10"/>
    </row>
    <row r="574" spans="1:19">
      <c r="A574" s="10"/>
      <c r="B574" s="10"/>
      <c r="C574" s="10"/>
      <c r="D574" s="10"/>
      <c r="E574" s="10"/>
      <c r="F574" s="10"/>
      <c r="G574" s="10"/>
      <c r="H574" s="10"/>
      <c r="I574" s="10"/>
      <c r="J574" s="10"/>
      <c r="K574" s="10"/>
      <c r="L574" s="10"/>
      <c r="M574" s="10"/>
      <c r="N574" s="10"/>
      <c r="O574" s="10"/>
      <c r="P574" s="10"/>
      <c r="Q574" s="10"/>
      <c r="R574" s="10"/>
      <c r="S574" s="10"/>
    </row>
    <row r="575" spans="1:19">
      <c r="A575" s="10"/>
      <c r="B575" s="10"/>
      <c r="C575" s="10"/>
      <c r="D575" s="10"/>
      <c r="E575" s="10"/>
      <c r="F575" s="10"/>
      <c r="G575" s="10"/>
      <c r="H575" s="10"/>
      <c r="I575" s="10"/>
      <c r="J575" s="10"/>
      <c r="K575" s="10"/>
      <c r="L575" s="10"/>
      <c r="M575" s="10"/>
      <c r="N575" s="10"/>
      <c r="O575" s="10"/>
      <c r="P575" s="10"/>
      <c r="Q575" s="10"/>
      <c r="R575" s="10"/>
      <c r="S575" s="10"/>
    </row>
    <row r="576" spans="1:19">
      <c r="A576" s="10"/>
      <c r="B576" s="10"/>
      <c r="C576" s="10"/>
      <c r="D576" s="10"/>
      <c r="E576" s="10"/>
      <c r="F576" s="10"/>
      <c r="G576" s="10"/>
      <c r="H576" s="10"/>
      <c r="I576" s="10"/>
      <c r="J576" s="10"/>
      <c r="K576" s="10"/>
      <c r="L576" s="10"/>
      <c r="M576" s="10"/>
      <c r="N576" s="10"/>
      <c r="O576" s="10"/>
      <c r="P576" s="10"/>
      <c r="Q576" s="10"/>
      <c r="R576" s="10"/>
      <c r="S576" s="10"/>
    </row>
    <row r="577" spans="1:19">
      <c r="A577" s="10"/>
      <c r="B577" s="10"/>
      <c r="C577" s="10"/>
      <c r="D577" s="10"/>
      <c r="E577" s="10"/>
      <c r="F577" s="10"/>
      <c r="G577" s="10"/>
      <c r="H577" s="10"/>
      <c r="I577" s="10"/>
      <c r="J577" s="10"/>
      <c r="K577" s="10"/>
      <c r="L577" s="10"/>
      <c r="M577" s="10"/>
      <c r="N577" s="10"/>
      <c r="O577" s="10"/>
      <c r="P577" s="10"/>
      <c r="Q577" s="10"/>
      <c r="R577" s="10"/>
      <c r="S577" s="10"/>
    </row>
    <row r="578" spans="1:19">
      <c r="A578" s="10"/>
      <c r="B578" s="10"/>
      <c r="C578" s="10"/>
      <c r="D578" s="10"/>
      <c r="E578" s="10"/>
      <c r="F578" s="10"/>
      <c r="G578" s="10"/>
      <c r="H578" s="10"/>
      <c r="I578" s="10"/>
      <c r="J578" s="10"/>
      <c r="K578" s="10"/>
      <c r="L578" s="10"/>
      <c r="M578" s="10"/>
      <c r="N578" s="10"/>
      <c r="O578" s="10"/>
      <c r="P578" s="10"/>
      <c r="Q578" s="10"/>
      <c r="R578" s="10"/>
      <c r="S578" s="10"/>
    </row>
    <row r="579" spans="1:19">
      <c r="A579" s="10"/>
      <c r="B579" s="10"/>
      <c r="C579" s="10"/>
      <c r="D579" s="10"/>
      <c r="E579" s="10"/>
      <c r="F579" s="10"/>
      <c r="G579" s="10"/>
      <c r="H579" s="10"/>
      <c r="I579" s="10"/>
      <c r="J579" s="10"/>
      <c r="K579" s="10"/>
      <c r="L579" s="10"/>
      <c r="M579" s="10"/>
      <c r="N579" s="10"/>
      <c r="O579" s="10"/>
      <c r="P579" s="10"/>
      <c r="Q579" s="10"/>
      <c r="R579" s="10"/>
      <c r="S579" s="10"/>
    </row>
    <row r="580" spans="1:19">
      <c r="A580" s="10"/>
      <c r="B580" s="10"/>
      <c r="C580" s="10"/>
      <c r="D580" s="10"/>
      <c r="E580" s="10"/>
      <c r="F580" s="10"/>
      <c r="G580" s="10"/>
      <c r="H580" s="10"/>
      <c r="I580" s="10"/>
      <c r="J580" s="10"/>
      <c r="K580" s="10"/>
      <c r="L580" s="10"/>
      <c r="M580" s="10"/>
      <c r="N580" s="10"/>
      <c r="O580" s="10"/>
      <c r="P580" s="10"/>
      <c r="Q580" s="10"/>
      <c r="R580" s="10"/>
      <c r="S580" s="10"/>
    </row>
    <row r="581" spans="1:19">
      <c r="A581" s="10"/>
      <c r="B581" s="10"/>
      <c r="C581" s="10"/>
      <c r="D581" s="10"/>
      <c r="E581" s="10"/>
      <c r="F581" s="10"/>
      <c r="G581" s="10"/>
      <c r="H581" s="10"/>
      <c r="I581" s="10"/>
      <c r="J581" s="10"/>
      <c r="K581" s="10"/>
      <c r="L581" s="10"/>
      <c r="M581" s="10"/>
      <c r="N581" s="10"/>
      <c r="O581" s="10"/>
      <c r="P581" s="10"/>
      <c r="Q581" s="10"/>
      <c r="R581" s="10"/>
      <c r="S581" s="10"/>
    </row>
    <row r="582" spans="1:19">
      <c r="A582" s="10"/>
      <c r="B582" s="10"/>
      <c r="C582" s="10"/>
      <c r="D582" s="10"/>
      <c r="E582" s="10"/>
      <c r="F582" s="10"/>
      <c r="G582" s="10"/>
      <c r="H582" s="10"/>
      <c r="I582" s="10"/>
      <c r="J582" s="10"/>
      <c r="K582" s="10"/>
      <c r="L582" s="10"/>
      <c r="M582" s="10"/>
      <c r="N582" s="10"/>
      <c r="O582" s="10"/>
      <c r="P582" s="10"/>
      <c r="Q582" s="10"/>
      <c r="R582" s="10"/>
      <c r="S582" s="10"/>
    </row>
    <row r="583" spans="1:19">
      <c r="A583" s="10"/>
      <c r="B583" s="10"/>
      <c r="C583" s="10"/>
      <c r="D583" s="10"/>
      <c r="E583" s="10"/>
      <c r="F583" s="10"/>
      <c r="G583" s="10"/>
      <c r="H583" s="10"/>
      <c r="I583" s="10"/>
      <c r="J583" s="10"/>
      <c r="K583" s="10"/>
      <c r="L583" s="10"/>
      <c r="M583" s="10"/>
      <c r="N583" s="10"/>
      <c r="O583" s="10"/>
      <c r="P583" s="10"/>
      <c r="Q583" s="10"/>
      <c r="R583" s="10"/>
      <c r="S583" s="10"/>
    </row>
    <row r="584" spans="1:19">
      <c r="A584" s="10"/>
      <c r="B584" s="10"/>
      <c r="C584" s="10"/>
      <c r="D584" s="10"/>
      <c r="E584" s="10"/>
      <c r="F584" s="10"/>
      <c r="G584" s="10"/>
      <c r="H584" s="10"/>
      <c r="I584" s="10"/>
      <c r="J584" s="10"/>
      <c r="K584" s="10"/>
      <c r="L584" s="10"/>
      <c r="M584" s="10"/>
      <c r="N584" s="10"/>
      <c r="O584" s="10"/>
      <c r="P584" s="10"/>
      <c r="Q584" s="10"/>
      <c r="R584" s="10"/>
      <c r="S584" s="10"/>
    </row>
    <row r="585" spans="1:19">
      <c r="A585" s="10"/>
      <c r="B585" s="10"/>
      <c r="C585" s="10"/>
      <c r="D585" s="10"/>
      <c r="E585" s="10"/>
      <c r="F585" s="10"/>
      <c r="G585" s="10"/>
      <c r="H585" s="10"/>
      <c r="I585" s="10"/>
      <c r="J585" s="10"/>
      <c r="K585" s="10"/>
      <c r="L585" s="10"/>
      <c r="M585" s="10"/>
      <c r="N585" s="10"/>
      <c r="O585" s="10"/>
      <c r="P585" s="10"/>
      <c r="Q585" s="10"/>
      <c r="R585" s="10"/>
      <c r="S585" s="10"/>
    </row>
    <row r="586" spans="1:19">
      <c r="A586" s="10"/>
      <c r="B586" s="10"/>
      <c r="C586" s="10"/>
      <c r="D586" s="10"/>
      <c r="E586" s="10"/>
      <c r="F586" s="10"/>
      <c r="G586" s="10"/>
      <c r="H586" s="10"/>
      <c r="I586" s="10"/>
      <c r="J586" s="10"/>
      <c r="K586" s="10"/>
      <c r="L586" s="10"/>
      <c r="M586" s="10"/>
      <c r="N586" s="10"/>
      <c r="O586" s="10"/>
      <c r="P586" s="10"/>
      <c r="Q586" s="10"/>
      <c r="R586" s="10"/>
      <c r="S586" s="10"/>
    </row>
    <row r="587" spans="1:19">
      <c r="A587" s="10"/>
      <c r="B587" s="10"/>
      <c r="C587" s="10"/>
      <c r="D587" s="10"/>
      <c r="E587" s="10"/>
      <c r="F587" s="10"/>
      <c r="G587" s="10"/>
      <c r="H587" s="10"/>
      <c r="I587" s="10"/>
      <c r="J587" s="10"/>
      <c r="K587" s="10"/>
      <c r="L587" s="10"/>
      <c r="M587" s="10"/>
      <c r="N587" s="10"/>
      <c r="O587" s="10"/>
      <c r="P587" s="10"/>
      <c r="Q587" s="10"/>
      <c r="R587" s="10"/>
      <c r="S587" s="10"/>
    </row>
    <row r="588" spans="1:19">
      <c r="A588" s="10"/>
      <c r="B588" s="10"/>
      <c r="C588" s="10"/>
      <c r="D588" s="10"/>
      <c r="E588" s="10"/>
      <c r="F588" s="10"/>
      <c r="G588" s="10"/>
      <c r="H588" s="10"/>
      <c r="I588" s="10"/>
      <c r="J588" s="10"/>
      <c r="K588" s="10"/>
      <c r="L588" s="10"/>
      <c r="M588" s="10"/>
      <c r="N588" s="10"/>
      <c r="O588" s="10"/>
      <c r="P588" s="10"/>
      <c r="Q588" s="10"/>
      <c r="R588" s="10"/>
      <c r="S588" s="10"/>
    </row>
    <row r="589" spans="1:19">
      <c r="A589" s="10"/>
      <c r="B589" s="10"/>
      <c r="C589" s="10"/>
      <c r="D589" s="10"/>
      <c r="E589" s="10"/>
      <c r="F589" s="10"/>
      <c r="G589" s="10"/>
      <c r="H589" s="10"/>
      <c r="I589" s="10"/>
      <c r="J589" s="10"/>
      <c r="K589" s="10"/>
      <c r="L589" s="10"/>
      <c r="M589" s="10"/>
      <c r="N589" s="10"/>
      <c r="O589" s="10"/>
      <c r="P589" s="10"/>
      <c r="Q589" s="10"/>
      <c r="R589" s="10"/>
      <c r="S589" s="10"/>
    </row>
    <row r="590" spans="1:19">
      <c r="A590" s="10"/>
      <c r="B590" s="10"/>
      <c r="C590" s="10"/>
      <c r="D590" s="10"/>
      <c r="E590" s="10"/>
      <c r="F590" s="10"/>
      <c r="G590" s="10"/>
      <c r="H590" s="10"/>
      <c r="I590" s="10"/>
      <c r="J590" s="10"/>
      <c r="K590" s="10"/>
      <c r="L590" s="10"/>
      <c r="M590" s="10"/>
      <c r="N590" s="10"/>
      <c r="O590" s="10"/>
      <c r="P590" s="10"/>
      <c r="Q590" s="10"/>
      <c r="R590" s="10"/>
      <c r="S590" s="10"/>
    </row>
    <row r="591" spans="1:19">
      <c r="A591" s="10"/>
      <c r="B591" s="10"/>
      <c r="C591" s="10"/>
      <c r="D591" s="10"/>
      <c r="E591" s="10"/>
      <c r="F591" s="10"/>
      <c r="G591" s="10"/>
      <c r="H591" s="10"/>
      <c r="I591" s="10"/>
      <c r="J591" s="10"/>
      <c r="K591" s="10"/>
      <c r="L591" s="10"/>
      <c r="M591" s="10"/>
      <c r="N591" s="10"/>
      <c r="O591" s="10"/>
      <c r="P591" s="10"/>
      <c r="Q591" s="10"/>
      <c r="R591" s="10"/>
      <c r="S591" s="10"/>
    </row>
    <row r="592" spans="1:19">
      <c r="A592" s="10"/>
      <c r="B592" s="10"/>
      <c r="C592" s="10"/>
      <c r="D592" s="10"/>
      <c r="E592" s="10"/>
      <c r="F592" s="10"/>
      <c r="G592" s="10"/>
      <c r="H592" s="10"/>
      <c r="I592" s="10"/>
      <c r="J592" s="10"/>
      <c r="K592" s="10"/>
      <c r="L592" s="10"/>
      <c r="M592" s="10"/>
      <c r="N592" s="10"/>
      <c r="O592" s="10"/>
      <c r="P592" s="10"/>
      <c r="Q592" s="10"/>
      <c r="R592" s="10"/>
      <c r="S592" s="10"/>
    </row>
    <row r="593" spans="1:19">
      <c r="A593" s="10"/>
      <c r="B593" s="10"/>
      <c r="C593" s="10"/>
      <c r="D593" s="10"/>
      <c r="E593" s="10"/>
      <c r="F593" s="10"/>
      <c r="G593" s="10"/>
      <c r="H593" s="10"/>
      <c r="I593" s="10"/>
      <c r="J593" s="10"/>
      <c r="K593" s="10"/>
      <c r="L593" s="10"/>
      <c r="M593" s="10"/>
      <c r="N593" s="10"/>
      <c r="O593" s="10"/>
      <c r="P593" s="10"/>
      <c r="Q593" s="10"/>
      <c r="R593" s="10"/>
      <c r="S593" s="10"/>
    </row>
    <row r="594" spans="1:19">
      <c r="A594" s="10"/>
      <c r="B594" s="10"/>
      <c r="C594" s="10"/>
      <c r="D594" s="10"/>
      <c r="E594" s="10"/>
      <c r="F594" s="10"/>
      <c r="G594" s="10"/>
      <c r="H594" s="10"/>
      <c r="I594" s="10"/>
      <c r="J594" s="10"/>
      <c r="K594" s="10"/>
      <c r="L594" s="10"/>
      <c r="M594" s="10"/>
      <c r="N594" s="10"/>
      <c r="O594" s="10"/>
      <c r="P594" s="10"/>
      <c r="Q594" s="10"/>
      <c r="R594" s="10"/>
      <c r="S594" s="10"/>
    </row>
    <row r="595" spans="1:19">
      <c r="A595" s="10"/>
      <c r="B595" s="10"/>
      <c r="C595" s="10"/>
      <c r="D595" s="10"/>
      <c r="E595" s="10"/>
      <c r="F595" s="10"/>
      <c r="G595" s="10"/>
      <c r="H595" s="10"/>
      <c r="I595" s="10"/>
      <c r="J595" s="10"/>
      <c r="K595" s="10"/>
      <c r="L595" s="10"/>
      <c r="M595" s="10"/>
      <c r="N595" s="10"/>
      <c r="O595" s="10"/>
      <c r="P595" s="10"/>
      <c r="Q595" s="10"/>
      <c r="R595" s="10"/>
      <c r="S595" s="10"/>
    </row>
    <row r="596" spans="1:19">
      <c r="A596" s="10"/>
      <c r="B596" s="10"/>
      <c r="C596" s="10"/>
      <c r="D596" s="10"/>
      <c r="E596" s="10"/>
      <c r="F596" s="10"/>
      <c r="G596" s="10"/>
      <c r="H596" s="10"/>
      <c r="I596" s="10"/>
      <c r="J596" s="10"/>
      <c r="K596" s="10"/>
      <c r="L596" s="10"/>
      <c r="M596" s="10"/>
      <c r="N596" s="10"/>
      <c r="O596" s="10"/>
      <c r="P596" s="10"/>
      <c r="Q596" s="10"/>
      <c r="R596" s="10"/>
      <c r="S596" s="10"/>
    </row>
    <row r="597" spans="1:19">
      <c r="A597" s="10"/>
      <c r="B597" s="10"/>
      <c r="C597" s="10"/>
      <c r="D597" s="10"/>
      <c r="E597" s="10"/>
      <c r="F597" s="10"/>
      <c r="G597" s="10"/>
      <c r="H597" s="10"/>
      <c r="I597" s="10"/>
      <c r="J597" s="10"/>
      <c r="K597" s="10"/>
      <c r="L597" s="10"/>
      <c r="M597" s="10"/>
      <c r="N597" s="10"/>
      <c r="O597" s="10"/>
      <c r="P597" s="10"/>
      <c r="Q597" s="10"/>
      <c r="R597" s="10"/>
      <c r="S597" s="10"/>
    </row>
    <row r="598" spans="1:19">
      <c r="A598" s="10"/>
      <c r="B598" s="10"/>
      <c r="C598" s="10"/>
      <c r="D598" s="10"/>
      <c r="E598" s="10"/>
      <c r="F598" s="10"/>
      <c r="G598" s="10"/>
      <c r="H598" s="10"/>
      <c r="I598" s="10"/>
      <c r="J598" s="10"/>
      <c r="K598" s="10"/>
      <c r="L598" s="10"/>
      <c r="M598" s="10"/>
      <c r="N598" s="10"/>
      <c r="O598" s="10"/>
      <c r="P598" s="10"/>
      <c r="Q598" s="10"/>
      <c r="R598" s="10"/>
      <c r="S598" s="10"/>
    </row>
    <row r="599" spans="1:19">
      <c r="A599" s="10"/>
      <c r="B599" s="10"/>
      <c r="C599" s="10"/>
      <c r="D599" s="10"/>
      <c r="E599" s="10"/>
      <c r="F599" s="10"/>
      <c r="G599" s="10"/>
      <c r="H599" s="10"/>
      <c r="I599" s="10"/>
      <c r="J599" s="10"/>
      <c r="K599" s="10"/>
      <c r="L599" s="10"/>
      <c r="M599" s="10"/>
      <c r="N599" s="10"/>
      <c r="O599" s="10"/>
      <c r="P599" s="10"/>
      <c r="Q599" s="10"/>
      <c r="R599" s="10"/>
      <c r="S599" s="10"/>
    </row>
    <row r="600" spans="1:19">
      <c r="A600" s="10"/>
      <c r="B600" s="10"/>
      <c r="C600" s="10"/>
      <c r="D600" s="10"/>
      <c r="E600" s="10"/>
      <c r="F600" s="10"/>
      <c r="G600" s="10"/>
      <c r="H600" s="10"/>
      <c r="I600" s="10"/>
      <c r="J600" s="10"/>
      <c r="K600" s="10"/>
      <c r="L600" s="10"/>
      <c r="M600" s="10"/>
      <c r="N600" s="10"/>
      <c r="O600" s="10"/>
      <c r="P600" s="10"/>
      <c r="Q600" s="10"/>
      <c r="R600" s="10"/>
      <c r="S600" s="10"/>
    </row>
    <row r="601" spans="1:19">
      <c r="A601" s="10"/>
      <c r="B601" s="10"/>
      <c r="C601" s="10"/>
      <c r="D601" s="10"/>
      <c r="E601" s="10"/>
      <c r="F601" s="10"/>
      <c r="G601" s="10"/>
      <c r="H601" s="10"/>
      <c r="I601" s="10"/>
      <c r="J601" s="10"/>
      <c r="K601" s="10"/>
      <c r="L601" s="10"/>
      <c r="M601" s="10"/>
      <c r="N601" s="10"/>
      <c r="O601" s="10"/>
      <c r="P601" s="10"/>
      <c r="Q601" s="10"/>
      <c r="R601" s="10"/>
      <c r="S601" s="10"/>
    </row>
    <row r="602" spans="1:19">
      <c r="A602" s="10"/>
      <c r="B602" s="10"/>
      <c r="C602" s="10"/>
      <c r="D602" s="10"/>
      <c r="E602" s="10"/>
      <c r="F602" s="10"/>
      <c r="G602" s="10"/>
      <c r="H602" s="10"/>
      <c r="I602" s="10"/>
      <c r="J602" s="10"/>
      <c r="K602" s="10"/>
      <c r="L602" s="10"/>
      <c r="M602" s="10"/>
      <c r="N602" s="10"/>
      <c r="O602" s="10"/>
      <c r="P602" s="10"/>
      <c r="Q602" s="10"/>
      <c r="R602" s="10"/>
      <c r="S602" s="10"/>
    </row>
    <row r="603" spans="1:19">
      <c r="A603" s="10"/>
      <c r="B603" s="10"/>
      <c r="C603" s="10"/>
      <c r="D603" s="10"/>
      <c r="E603" s="10"/>
      <c r="F603" s="10"/>
      <c r="G603" s="10"/>
      <c r="H603" s="10"/>
      <c r="I603" s="10"/>
      <c r="J603" s="10"/>
      <c r="K603" s="10"/>
      <c r="L603" s="10"/>
      <c r="M603" s="10"/>
      <c r="N603" s="10"/>
      <c r="O603" s="10"/>
      <c r="P603" s="10"/>
      <c r="Q603" s="10"/>
      <c r="R603" s="10"/>
      <c r="S603" s="10"/>
    </row>
    <row r="604" spans="1:19">
      <c r="A604" s="10"/>
      <c r="B604" s="10"/>
      <c r="C604" s="10"/>
      <c r="D604" s="10"/>
      <c r="E604" s="10"/>
      <c r="F604" s="10"/>
      <c r="G604" s="10"/>
      <c r="H604" s="10"/>
      <c r="I604" s="10"/>
      <c r="J604" s="10"/>
      <c r="K604" s="10"/>
      <c r="L604" s="10"/>
      <c r="M604" s="10"/>
      <c r="N604" s="10"/>
      <c r="O604" s="10"/>
      <c r="P604" s="10"/>
      <c r="Q604" s="10"/>
      <c r="R604" s="10"/>
      <c r="S604" s="10"/>
    </row>
    <row r="605" spans="1:19">
      <c r="A605" s="10"/>
      <c r="B605" s="10"/>
      <c r="C605" s="10"/>
      <c r="D605" s="10"/>
      <c r="E605" s="10"/>
      <c r="F605" s="10"/>
      <c r="G605" s="10"/>
      <c r="H605" s="10"/>
      <c r="I605" s="10"/>
      <c r="J605" s="10"/>
      <c r="K605" s="10"/>
      <c r="L605" s="10"/>
      <c r="M605" s="10"/>
      <c r="N605" s="10"/>
      <c r="O605" s="10"/>
      <c r="P605" s="10"/>
      <c r="Q605" s="10"/>
      <c r="R605" s="10"/>
      <c r="S605" s="10"/>
    </row>
    <row r="606" spans="1:19">
      <c r="A606" s="10"/>
      <c r="B606" s="10"/>
      <c r="C606" s="10"/>
      <c r="D606" s="10"/>
      <c r="E606" s="10"/>
      <c r="F606" s="10"/>
      <c r="G606" s="10"/>
      <c r="H606" s="10"/>
      <c r="I606" s="10"/>
      <c r="J606" s="10"/>
      <c r="K606" s="10"/>
      <c r="L606" s="10"/>
      <c r="M606" s="10"/>
      <c r="N606" s="10"/>
      <c r="O606" s="10"/>
      <c r="P606" s="10"/>
      <c r="Q606" s="10"/>
      <c r="R606" s="10"/>
      <c r="S606" s="10"/>
    </row>
    <row r="607" spans="1:19">
      <c r="A607" s="10"/>
      <c r="B607" s="10"/>
      <c r="C607" s="10"/>
      <c r="D607" s="10"/>
      <c r="E607" s="10"/>
      <c r="F607" s="10"/>
      <c r="G607" s="10"/>
      <c r="H607" s="10"/>
      <c r="I607" s="10"/>
      <c r="J607" s="10"/>
      <c r="K607" s="10"/>
      <c r="L607" s="10"/>
      <c r="M607" s="10"/>
      <c r="N607" s="10"/>
      <c r="O607" s="10"/>
      <c r="P607" s="10"/>
      <c r="Q607" s="10"/>
      <c r="R607" s="10"/>
      <c r="S607" s="10"/>
    </row>
    <row r="608" spans="1:19">
      <c r="A608" s="10"/>
      <c r="B608" s="10"/>
      <c r="C608" s="10"/>
      <c r="D608" s="10"/>
      <c r="E608" s="10"/>
      <c r="F608" s="10"/>
      <c r="G608" s="10"/>
      <c r="H608" s="10"/>
      <c r="I608" s="10"/>
      <c r="J608" s="10"/>
      <c r="K608" s="10"/>
      <c r="L608" s="10"/>
      <c r="M608" s="10"/>
      <c r="N608" s="10"/>
      <c r="O608" s="10"/>
      <c r="P608" s="10"/>
      <c r="Q608" s="10"/>
      <c r="R608" s="10"/>
      <c r="S608" s="10"/>
    </row>
    <row r="609" spans="1:19">
      <c r="A609" s="10"/>
      <c r="B609" s="10"/>
      <c r="C609" s="10"/>
      <c r="D609" s="10"/>
      <c r="E609" s="10"/>
      <c r="F609" s="10"/>
      <c r="G609" s="10"/>
      <c r="H609" s="10"/>
      <c r="I609" s="10"/>
      <c r="J609" s="10"/>
      <c r="K609" s="10"/>
      <c r="L609" s="10"/>
      <c r="M609" s="10"/>
      <c r="N609" s="10"/>
      <c r="O609" s="10"/>
      <c r="P609" s="10"/>
      <c r="Q609" s="10"/>
      <c r="R609" s="10"/>
      <c r="S609" s="10"/>
    </row>
    <row r="610" spans="1:19">
      <c r="A610" s="10"/>
      <c r="B610" s="10"/>
      <c r="C610" s="10"/>
      <c r="D610" s="10"/>
      <c r="E610" s="10"/>
      <c r="F610" s="10"/>
      <c r="G610" s="10"/>
      <c r="H610" s="10"/>
      <c r="I610" s="10"/>
      <c r="J610" s="10"/>
      <c r="K610" s="10"/>
      <c r="L610" s="10"/>
      <c r="M610" s="10"/>
      <c r="N610" s="10"/>
      <c r="O610" s="10"/>
      <c r="P610" s="10"/>
      <c r="Q610" s="10"/>
      <c r="R610" s="10"/>
      <c r="S610" s="10"/>
    </row>
    <row r="611" spans="1:19">
      <c r="A611" s="10"/>
      <c r="B611" s="10"/>
      <c r="C611" s="10"/>
      <c r="D611" s="10"/>
      <c r="E611" s="10"/>
      <c r="F611" s="10"/>
      <c r="G611" s="10"/>
      <c r="H611" s="10"/>
      <c r="I611" s="10"/>
      <c r="J611" s="10"/>
      <c r="K611" s="10"/>
      <c r="L611" s="10"/>
      <c r="M611" s="10"/>
      <c r="N611" s="10"/>
      <c r="O611" s="10"/>
      <c r="P611" s="10"/>
      <c r="Q611" s="10"/>
      <c r="R611" s="10"/>
      <c r="S611" s="10"/>
    </row>
    <row r="612" spans="1:19">
      <c r="A612" s="10"/>
      <c r="B612" s="10"/>
      <c r="C612" s="10"/>
      <c r="D612" s="10"/>
      <c r="E612" s="10"/>
      <c r="F612" s="10"/>
      <c r="G612" s="10"/>
      <c r="H612" s="10"/>
      <c r="I612" s="10"/>
      <c r="J612" s="10"/>
      <c r="K612" s="10"/>
      <c r="L612" s="10"/>
      <c r="M612" s="10"/>
      <c r="N612" s="10"/>
      <c r="O612" s="10"/>
      <c r="P612" s="10"/>
      <c r="Q612" s="10"/>
      <c r="R612" s="10"/>
      <c r="S612" s="10"/>
    </row>
    <row r="613" spans="1:19">
      <c r="A613" s="10"/>
      <c r="B613" s="10"/>
      <c r="C613" s="10"/>
      <c r="D613" s="10"/>
      <c r="E613" s="10"/>
      <c r="F613" s="10"/>
      <c r="G613" s="10"/>
      <c r="H613" s="10"/>
      <c r="I613" s="10"/>
      <c r="J613" s="10"/>
      <c r="K613" s="10"/>
      <c r="L613" s="10"/>
      <c r="M613" s="10"/>
      <c r="N613" s="10"/>
      <c r="O613" s="10"/>
      <c r="P613" s="10"/>
      <c r="Q613" s="10"/>
      <c r="R613" s="10"/>
      <c r="S613" s="10"/>
    </row>
    <row r="614" spans="1:19">
      <c r="A614" s="10"/>
      <c r="B614" s="10"/>
      <c r="C614" s="10"/>
      <c r="D614" s="10"/>
      <c r="E614" s="10"/>
      <c r="F614" s="10"/>
      <c r="G614" s="10"/>
      <c r="H614" s="10"/>
      <c r="I614" s="10"/>
      <c r="J614" s="10"/>
      <c r="K614" s="10"/>
      <c r="L614" s="10"/>
      <c r="M614" s="10"/>
      <c r="N614" s="10"/>
      <c r="O614" s="10"/>
      <c r="P614" s="10"/>
      <c r="Q614" s="10"/>
      <c r="R614" s="10"/>
      <c r="S614" s="10"/>
    </row>
    <row r="615" spans="1:19">
      <c r="A615" s="10"/>
      <c r="B615" s="10"/>
      <c r="C615" s="10"/>
      <c r="D615" s="10"/>
      <c r="E615" s="10"/>
      <c r="F615" s="10"/>
      <c r="G615" s="10"/>
      <c r="H615" s="10"/>
      <c r="I615" s="10"/>
      <c r="J615" s="10"/>
      <c r="K615" s="10"/>
      <c r="L615" s="10"/>
      <c r="M615" s="10"/>
      <c r="N615" s="10"/>
      <c r="O615" s="10"/>
      <c r="P615" s="10"/>
      <c r="Q615" s="10"/>
      <c r="R615" s="10"/>
      <c r="S615" s="10"/>
    </row>
    <row r="616" spans="1:19">
      <c r="A616" s="10"/>
      <c r="B616" s="10"/>
      <c r="C616" s="10"/>
      <c r="D616" s="10"/>
      <c r="E616" s="10"/>
      <c r="F616" s="10"/>
      <c r="G616" s="10"/>
      <c r="H616" s="10"/>
      <c r="I616" s="10"/>
      <c r="J616" s="10"/>
      <c r="K616" s="10"/>
      <c r="L616" s="10"/>
      <c r="M616" s="10"/>
      <c r="N616" s="10"/>
      <c r="O616" s="10"/>
      <c r="P616" s="10"/>
      <c r="Q616" s="10"/>
      <c r="R616" s="10"/>
      <c r="S616" s="10"/>
    </row>
    <row r="617" spans="1:19">
      <c r="A617" s="10"/>
      <c r="B617" s="10"/>
      <c r="C617" s="10"/>
      <c r="D617" s="10"/>
      <c r="E617" s="10"/>
      <c r="F617" s="10"/>
      <c r="G617" s="10"/>
      <c r="H617" s="10"/>
      <c r="I617" s="10"/>
      <c r="J617" s="10"/>
      <c r="K617" s="10"/>
      <c r="L617" s="10"/>
      <c r="M617" s="10"/>
      <c r="N617" s="10"/>
      <c r="O617" s="10"/>
      <c r="P617" s="10"/>
      <c r="Q617" s="10"/>
      <c r="R617" s="10"/>
      <c r="S617" s="10"/>
    </row>
    <row r="618" spans="1:19">
      <c r="A618" s="10"/>
      <c r="B618" s="10"/>
      <c r="C618" s="10"/>
      <c r="D618" s="10"/>
      <c r="E618" s="10"/>
      <c r="F618" s="10"/>
      <c r="G618" s="10"/>
      <c r="H618" s="10"/>
      <c r="I618" s="10"/>
      <c r="J618" s="10"/>
      <c r="K618" s="10"/>
      <c r="L618" s="10"/>
      <c r="M618" s="10"/>
      <c r="N618" s="10"/>
      <c r="O618" s="10"/>
      <c r="P618" s="10"/>
      <c r="Q618" s="10"/>
      <c r="R618" s="10"/>
      <c r="S618" s="10"/>
    </row>
    <row r="619" spans="1:19">
      <c r="A619" s="10"/>
      <c r="B619" s="10"/>
      <c r="C619" s="10"/>
      <c r="D619" s="10"/>
      <c r="E619" s="10"/>
      <c r="F619" s="10"/>
      <c r="G619" s="10"/>
      <c r="H619" s="10"/>
      <c r="I619" s="10"/>
      <c r="J619" s="10"/>
      <c r="K619" s="10"/>
      <c r="L619" s="10"/>
      <c r="M619" s="10"/>
      <c r="N619" s="10"/>
      <c r="O619" s="10"/>
      <c r="P619" s="10"/>
      <c r="Q619" s="10"/>
      <c r="R619" s="10"/>
      <c r="S619" s="10"/>
    </row>
    <row r="620" spans="1:19">
      <c r="A620" s="10"/>
      <c r="B620" s="10"/>
      <c r="C620" s="10"/>
      <c r="D620" s="10"/>
      <c r="E620" s="10"/>
      <c r="F620" s="10"/>
      <c r="G620" s="10"/>
      <c r="H620" s="10"/>
      <c r="I620" s="10"/>
      <c r="J620" s="10"/>
      <c r="K620" s="10"/>
      <c r="L620" s="10"/>
      <c r="M620" s="10"/>
      <c r="N620" s="10"/>
      <c r="O620" s="10"/>
      <c r="P620" s="10"/>
      <c r="Q620" s="10"/>
      <c r="R620" s="10"/>
      <c r="S620" s="10"/>
    </row>
    <row r="621" spans="1:19">
      <c r="A621" s="10"/>
      <c r="B621" s="10"/>
      <c r="C621" s="10"/>
      <c r="D621" s="10"/>
      <c r="E621" s="10"/>
      <c r="F621" s="10"/>
      <c r="G621" s="10"/>
      <c r="H621" s="10"/>
      <c r="I621" s="10"/>
      <c r="J621" s="10"/>
      <c r="K621" s="10"/>
      <c r="L621" s="10"/>
      <c r="M621" s="10"/>
      <c r="N621" s="10"/>
      <c r="O621" s="10"/>
      <c r="P621" s="10"/>
      <c r="Q621" s="10"/>
      <c r="R621" s="10"/>
      <c r="S621" s="10"/>
    </row>
    <row r="622" spans="1:19">
      <c r="A622" s="10"/>
      <c r="B622" s="10"/>
      <c r="C622" s="10"/>
      <c r="D622" s="10"/>
      <c r="E622" s="10"/>
      <c r="F622" s="10"/>
      <c r="G622" s="10"/>
      <c r="H622" s="10"/>
      <c r="I622" s="10"/>
      <c r="J622" s="10"/>
      <c r="K622" s="10"/>
      <c r="L622" s="10"/>
      <c r="M622" s="10"/>
      <c r="N622" s="10"/>
      <c r="O622" s="10"/>
      <c r="P622" s="10"/>
      <c r="Q622" s="10"/>
      <c r="R622" s="10"/>
      <c r="S622" s="10"/>
    </row>
    <row r="623" spans="1:19">
      <c r="A623" s="10"/>
      <c r="B623" s="10"/>
      <c r="C623" s="10"/>
      <c r="D623" s="10"/>
      <c r="E623" s="10"/>
      <c r="F623" s="10"/>
      <c r="G623" s="10"/>
      <c r="H623" s="10"/>
      <c r="I623" s="10"/>
      <c r="J623" s="10"/>
      <c r="K623" s="10"/>
      <c r="L623" s="10"/>
      <c r="M623" s="10"/>
      <c r="N623" s="10"/>
      <c r="O623" s="10"/>
      <c r="P623" s="10"/>
      <c r="Q623" s="10"/>
      <c r="R623" s="10"/>
      <c r="S623" s="10"/>
    </row>
    <row r="624" spans="1:19">
      <c r="A624" s="10"/>
      <c r="B624" s="10"/>
      <c r="C624" s="10"/>
      <c r="D624" s="10"/>
      <c r="E624" s="10"/>
      <c r="F624" s="10"/>
      <c r="G624" s="10"/>
      <c r="H624" s="10"/>
      <c r="I624" s="10"/>
      <c r="J624" s="10"/>
      <c r="K624" s="10"/>
      <c r="L624" s="10"/>
      <c r="M624" s="10"/>
      <c r="N624" s="10"/>
      <c r="O624" s="10"/>
      <c r="P624" s="10"/>
      <c r="Q624" s="10"/>
      <c r="R624" s="10"/>
      <c r="S624" s="10"/>
    </row>
    <row r="625" spans="1:19">
      <c r="A625" s="10"/>
      <c r="B625" s="10"/>
      <c r="C625" s="10"/>
      <c r="D625" s="10"/>
      <c r="E625" s="10"/>
      <c r="F625" s="10"/>
      <c r="G625" s="10"/>
      <c r="H625" s="10"/>
      <c r="I625" s="10"/>
      <c r="J625" s="10"/>
      <c r="K625" s="10"/>
      <c r="L625" s="10"/>
      <c r="M625" s="10"/>
      <c r="N625" s="10"/>
      <c r="O625" s="10"/>
      <c r="P625" s="10"/>
      <c r="Q625" s="10"/>
      <c r="R625" s="10"/>
      <c r="S625" s="10"/>
    </row>
    <row r="626" spans="1:19">
      <c r="A626" s="10"/>
      <c r="B626" s="10"/>
      <c r="C626" s="10"/>
      <c r="D626" s="10"/>
      <c r="E626" s="10"/>
      <c r="F626" s="10"/>
      <c r="G626" s="10"/>
      <c r="H626" s="10"/>
      <c r="I626" s="10"/>
      <c r="J626" s="10"/>
      <c r="K626" s="10"/>
      <c r="L626" s="10"/>
      <c r="M626" s="10"/>
      <c r="N626" s="10"/>
      <c r="O626" s="10"/>
      <c r="P626" s="10"/>
      <c r="Q626" s="10"/>
      <c r="R626" s="10"/>
      <c r="S626" s="10"/>
    </row>
    <row r="627" spans="1:19">
      <c r="A627" s="10"/>
      <c r="B627" s="10"/>
      <c r="C627" s="10"/>
      <c r="D627" s="10"/>
      <c r="E627" s="10"/>
      <c r="F627" s="10"/>
      <c r="G627" s="10"/>
      <c r="H627" s="10"/>
      <c r="I627" s="10"/>
      <c r="J627" s="10"/>
      <c r="K627" s="10"/>
      <c r="L627" s="10"/>
      <c r="M627" s="10"/>
      <c r="N627" s="10"/>
      <c r="O627" s="10"/>
      <c r="P627" s="10"/>
      <c r="Q627" s="10"/>
      <c r="R627" s="10"/>
      <c r="S627" s="10"/>
    </row>
    <row r="628" spans="1:19">
      <c r="A628" s="10"/>
      <c r="B628" s="10"/>
      <c r="C628" s="10"/>
      <c r="D628" s="10"/>
      <c r="E628" s="10"/>
      <c r="F628" s="10"/>
      <c r="G628" s="10"/>
      <c r="H628" s="10"/>
      <c r="I628" s="10"/>
      <c r="J628" s="10"/>
      <c r="K628" s="10"/>
      <c r="L628" s="10"/>
      <c r="M628" s="10"/>
      <c r="N628" s="10"/>
      <c r="O628" s="10"/>
      <c r="P628" s="10"/>
      <c r="Q628" s="10"/>
      <c r="R628" s="10"/>
      <c r="S628" s="10"/>
    </row>
    <row r="629" spans="1:19">
      <c r="A629" s="10"/>
      <c r="B629" s="10"/>
      <c r="C629" s="10"/>
      <c r="D629" s="10"/>
      <c r="E629" s="10"/>
      <c r="F629" s="10"/>
      <c r="G629" s="10"/>
      <c r="H629" s="10"/>
      <c r="I629" s="10"/>
      <c r="J629" s="10"/>
      <c r="K629" s="10"/>
      <c r="L629" s="10"/>
      <c r="M629" s="10"/>
      <c r="N629" s="10"/>
      <c r="O629" s="10"/>
      <c r="P629" s="10"/>
      <c r="Q629" s="10"/>
      <c r="R629" s="10"/>
      <c r="S629" s="10"/>
    </row>
    <row r="630" spans="1:19">
      <c r="A630" s="10"/>
      <c r="B630" s="10"/>
      <c r="C630" s="10"/>
      <c r="D630" s="10"/>
      <c r="E630" s="10"/>
      <c r="F630" s="10"/>
      <c r="G630" s="10"/>
      <c r="H630" s="10"/>
      <c r="I630" s="10"/>
      <c r="J630" s="10"/>
      <c r="K630" s="10"/>
      <c r="L630" s="10"/>
      <c r="M630" s="10"/>
      <c r="N630" s="10"/>
      <c r="O630" s="10"/>
      <c r="P630" s="10"/>
      <c r="Q630" s="10"/>
      <c r="R630" s="10"/>
      <c r="S630" s="10"/>
    </row>
    <row r="631" spans="1:19">
      <c r="A631" s="10"/>
      <c r="B631" s="10"/>
      <c r="C631" s="10"/>
      <c r="D631" s="10"/>
      <c r="E631" s="10"/>
      <c r="F631" s="10"/>
      <c r="G631" s="10"/>
      <c r="H631" s="10"/>
      <c r="I631" s="10"/>
      <c r="J631" s="10"/>
      <c r="K631" s="10"/>
      <c r="L631" s="10"/>
      <c r="M631" s="10"/>
      <c r="N631" s="10"/>
      <c r="O631" s="10"/>
      <c r="P631" s="10"/>
      <c r="Q631" s="10"/>
      <c r="R631" s="10"/>
      <c r="S631" s="10"/>
    </row>
    <row r="632" spans="1:19">
      <c r="A632" s="10"/>
      <c r="B632" s="10"/>
      <c r="C632" s="10"/>
      <c r="D632" s="10"/>
      <c r="E632" s="10"/>
      <c r="F632" s="10"/>
      <c r="G632" s="10"/>
      <c r="H632" s="10"/>
      <c r="I632" s="10"/>
      <c r="J632" s="10"/>
      <c r="K632" s="10"/>
      <c r="L632" s="10"/>
      <c r="M632" s="10"/>
      <c r="N632" s="10"/>
      <c r="O632" s="10"/>
      <c r="P632" s="10"/>
      <c r="Q632" s="10"/>
      <c r="R632" s="10"/>
      <c r="S632" s="10"/>
    </row>
    <row r="633" spans="1:19">
      <c r="A633" s="10"/>
      <c r="B633" s="10"/>
      <c r="C633" s="10"/>
      <c r="D633" s="10"/>
      <c r="E633" s="10"/>
      <c r="F633" s="10"/>
      <c r="G633" s="10"/>
      <c r="H633" s="10"/>
      <c r="I633" s="10"/>
      <c r="J633" s="10"/>
      <c r="K633" s="10"/>
      <c r="L633" s="10"/>
      <c r="M633" s="10"/>
      <c r="N633" s="10"/>
      <c r="O633" s="10"/>
      <c r="P633" s="10"/>
      <c r="Q633" s="10"/>
      <c r="R633" s="10"/>
      <c r="S633" s="10"/>
    </row>
    <row r="634" spans="1:19">
      <c r="A634" s="10"/>
      <c r="B634" s="10"/>
      <c r="C634" s="10"/>
      <c r="D634" s="10"/>
      <c r="E634" s="10"/>
      <c r="F634" s="10"/>
      <c r="G634" s="10"/>
      <c r="H634" s="10"/>
      <c r="I634" s="10"/>
      <c r="J634" s="10"/>
      <c r="K634" s="10"/>
      <c r="L634" s="10"/>
      <c r="M634" s="10"/>
      <c r="N634" s="10"/>
      <c r="O634" s="10"/>
      <c r="P634" s="10"/>
      <c r="Q634" s="10"/>
      <c r="R634" s="10"/>
      <c r="S634" s="10"/>
    </row>
    <row r="635" spans="1:19">
      <c r="A635" s="10"/>
      <c r="B635" s="10"/>
      <c r="C635" s="10"/>
      <c r="D635" s="10"/>
      <c r="E635" s="10"/>
      <c r="F635" s="10"/>
      <c r="G635" s="10"/>
      <c r="H635" s="10"/>
      <c r="I635" s="10"/>
      <c r="J635" s="10"/>
      <c r="K635" s="10"/>
      <c r="L635" s="10"/>
      <c r="M635" s="10"/>
      <c r="N635" s="10"/>
      <c r="O635" s="10"/>
      <c r="P635" s="10"/>
      <c r="Q635" s="10"/>
      <c r="R635" s="10"/>
      <c r="S635" s="10"/>
    </row>
    <row r="636" spans="1:19">
      <c r="A636" s="10"/>
      <c r="B636" s="10"/>
      <c r="C636" s="10"/>
      <c r="D636" s="10"/>
      <c r="E636" s="10"/>
      <c r="F636" s="10"/>
      <c r="G636" s="10"/>
      <c r="H636" s="10"/>
      <c r="I636" s="10"/>
      <c r="J636" s="10"/>
      <c r="K636" s="10"/>
      <c r="L636" s="10"/>
      <c r="M636" s="10"/>
      <c r="N636" s="10"/>
      <c r="O636" s="10"/>
      <c r="P636" s="10"/>
      <c r="Q636" s="10"/>
      <c r="R636" s="10"/>
      <c r="S636" s="10"/>
    </row>
    <row r="637" spans="1:19">
      <c r="A637" s="10"/>
      <c r="B637" s="10"/>
      <c r="C637" s="10"/>
      <c r="D637" s="10"/>
      <c r="E637" s="10"/>
      <c r="F637" s="10"/>
      <c r="G637" s="10"/>
      <c r="H637" s="10"/>
      <c r="I637" s="10"/>
      <c r="J637" s="10"/>
      <c r="K637" s="10"/>
      <c r="L637" s="10"/>
      <c r="M637" s="10"/>
      <c r="N637" s="10"/>
      <c r="O637" s="10"/>
      <c r="P637" s="10"/>
      <c r="Q637" s="10"/>
      <c r="R637" s="10"/>
      <c r="S637" s="10"/>
    </row>
    <row r="638" spans="1:19">
      <c r="A638" s="10"/>
      <c r="B638" s="10"/>
      <c r="C638" s="10"/>
      <c r="D638" s="10"/>
      <c r="E638" s="10"/>
      <c r="F638" s="10"/>
      <c r="G638" s="10"/>
      <c r="H638" s="10"/>
      <c r="I638" s="10"/>
      <c r="J638" s="10"/>
      <c r="K638" s="10"/>
      <c r="L638" s="10"/>
      <c r="M638" s="10"/>
      <c r="N638" s="10"/>
      <c r="O638" s="10"/>
      <c r="P638" s="10"/>
      <c r="Q638" s="10"/>
      <c r="R638" s="10"/>
      <c r="S638" s="10"/>
    </row>
    <row r="639" spans="1:19">
      <c r="A639" s="10"/>
      <c r="B639" s="10"/>
      <c r="C639" s="10"/>
      <c r="D639" s="10"/>
      <c r="E639" s="10"/>
      <c r="F639" s="10"/>
      <c r="G639" s="10"/>
      <c r="H639" s="10"/>
      <c r="I639" s="10"/>
      <c r="J639" s="10"/>
      <c r="K639" s="10"/>
      <c r="L639" s="10"/>
      <c r="M639" s="10"/>
      <c r="N639" s="10"/>
      <c r="O639" s="10"/>
      <c r="P639" s="10"/>
      <c r="Q639" s="10"/>
      <c r="R639" s="10"/>
      <c r="S639" s="10"/>
    </row>
    <row r="640" spans="1:19">
      <c r="A640" s="10"/>
      <c r="B640" s="10"/>
      <c r="C640" s="10"/>
      <c r="D640" s="10"/>
      <c r="E640" s="10"/>
      <c r="F640" s="10"/>
      <c r="G640" s="10"/>
      <c r="H640" s="10"/>
      <c r="I640" s="10"/>
      <c r="J640" s="10"/>
      <c r="K640" s="10"/>
      <c r="L640" s="10"/>
      <c r="M640" s="10"/>
      <c r="N640" s="10"/>
      <c r="O640" s="10"/>
      <c r="P640" s="10"/>
      <c r="Q640" s="10"/>
      <c r="R640" s="10"/>
      <c r="S640" s="10"/>
    </row>
    <row r="641" spans="1:19">
      <c r="A641" s="10"/>
      <c r="B641" s="10"/>
      <c r="C641" s="10"/>
      <c r="D641" s="10"/>
      <c r="E641" s="10"/>
      <c r="F641" s="10"/>
      <c r="G641" s="10"/>
      <c r="H641" s="10"/>
      <c r="I641" s="10"/>
      <c r="J641" s="10"/>
      <c r="K641" s="10"/>
      <c r="L641" s="10"/>
      <c r="M641" s="10"/>
      <c r="N641" s="10"/>
      <c r="O641" s="10"/>
      <c r="P641" s="10"/>
      <c r="Q641" s="10"/>
      <c r="R641" s="10"/>
      <c r="S641" s="10"/>
    </row>
    <row r="642" spans="1:19">
      <c r="A642" s="10"/>
      <c r="B642" s="10"/>
      <c r="C642" s="10"/>
      <c r="D642" s="10"/>
      <c r="E642" s="10"/>
      <c r="F642" s="10"/>
      <c r="G642" s="10"/>
      <c r="H642" s="10"/>
      <c r="I642" s="10"/>
      <c r="J642" s="10"/>
      <c r="K642" s="10"/>
      <c r="L642" s="10"/>
      <c r="M642" s="10"/>
      <c r="N642" s="10"/>
      <c r="O642" s="10"/>
      <c r="P642" s="10"/>
      <c r="Q642" s="10"/>
      <c r="R642" s="10"/>
      <c r="S642" s="10"/>
    </row>
    <row r="643" spans="1:19">
      <c r="A643" s="10"/>
      <c r="B643" s="10"/>
      <c r="C643" s="10"/>
      <c r="D643" s="10"/>
      <c r="E643" s="10"/>
      <c r="F643" s="10"/>
      <c r="G643" s="10"/>
      <c r="H643" s="10"/>
      <c r="I643" s="10"/>
      <c r="J643" s="10"/>
      <c r="K643" s="10"/>
      <c r="L643" s="10"/>
      <c r="M643" s="10"/>
      <c r="N643" s="10"/>
      <c r="O643" s="10"/>
      <c r="P643" s="10"/>
      <c r="Q643" s="10"/>
      <c r="R643" s="10"/>
      <c r="S643" s="10"/>
    </row>
    <row r="644" spans="1:19">
      <c r="A644" s="10"/>
      <c r="B644" s="10"/>
      <c r="C644" s="10"/>
      <c r="D644" s="10"/>
      <c r="E644" s="10"/>
      <c r="F644" s="10"/>
      <c r="G644" s="10"/>
      <c r="H644" s="10"/>
      <c r="I644" s="10"/>
      <c r="J644" s="10"/>
      <c r="K644" s="10"/>
      <c r="L644" s="10"/>
      <c r="M644" s="10"/>
      <c r="N644" s="10"/>
      <c r="O644" s="10"/>
      <c r="P644" s="10"/>
      <c r="Q644" s="10"/>
      <c r="R644" s="10"/>
      <c r="S644" s="10"/>
    </row>
    <row r="645" spans="1:19">
      <c r="A645" s="10"/>
      <c r="B645" s="10"/>
      <c r="C645" s="10"/>
      <c r="D645" s="10"/>
      <c r="E645" s="10"/>
      <c r="F645" s="10"/>
      <c r="G645" s="10"/>
      <c r="H645" s="10"/>
      <c r="I645" s="10"/>
      <c r="J645" s="10"/>
      <c r="K645" s="10"/>
      <c r="L645" s="10"/>
      <c r="M645" s="10"/>
      <c r="N645" s="10"/>
      <c r="O645" s="10"/>
      <c r="P645" s="10"/>
      <c r="Q645" s="10"/>
      <c r="R645" s="10"/>
      <c r="S645" s="10"/>
    </row>
    <row r="646" spans="1:19">
      <c r="A646" s="10"/>
      <c r="B646" s="10"/>
      <c r="C646" s="10"/>
      <c r="D646" s="10"/>
      <c r="E646" s="10"/>
      <c r="F646" s="10"/>
      <c r="G646" s="10"/>
      <c r="H646" s="10"/>
      <c r="I646" s="10"/>
      <c r="J646" s="10"/>
      <c r="K646" s="10"/>
      <c r="L646" s="10"/>
      <c r="M646" s="10"/>
      <c r="N646" s="10"/>
      <c r="O646" s="10"/>
      <c r="P646" s="10"/>
      <c r="Q646" s="10"/>
      <c r="R646" s="10"/>
      <c r="S646" s="10"/>
    </row>
    <row r="647" spans="1:19">
      <c r="A647" s="10"/>
      <c r="B647" s="10"/>
      <c r="C647" s="10"/>
      <c r="D647" s="10"/>
      <c r="E647" s="10"/>
      <c r="F647" s="10"/>
      <c r="G647" s="10"/>
      <c r="H647" s="10"/>
      <c r="I647" s="10"/>
      <c r="J647" s="10"/>
      <c r="K647" s="10"/>
      <c r="L647" s="10"/>
      <c r="M647" s="10"/>
      <c r="N647" s="10"/>
      <c r="O647" s="10"/>
      <c r="P647" s="10"/>
      <c r="Q647" s="10"/>
      <c r="R647" s="10"/>
      <c r="S647" s="10"/>
    </row>
    <row r="648" spans="1:19">
      <c r="A648" s="10"/>
      <c r="B648" s="10"/>
      <c r="C648" s="10"/>
      <c r="D648" s="10"/>
      <c r="E648" s="10"/>
      <c r="F648" s="10"/>
      <c r="G648" s="10"/>
      <c r="H648" s="10"/>
      <c r="I648" s="10"/>
      <c r="J648" s="10"/>
      <c r="K648" s="10"/>
      <c r="L648" s="10"/>
      <c r="M648" s="10"/>
      <c r="N648" s="10"/>
      <c r="O648" s="10"/>
      <c r="P648" s="10"/>
      <c r="Q648" s="10"/>
      <c r="R648" s="10"/>
      <c r="S648" s="10"/>
    </row>
    <row r="649" spans="1:19">
      <c r="A649" s="10"/>
      <c r="B649" s="10"/>
      <c r="C649" s="10"/>
      <c r="D649" s="10"/>
      <c r="E649" s="10"/>
      <c r="F649" s="10"/>
      <c r="G649" s="10"/>
      <c r="H649" s="10"/>
      <c r="I649" s="10"/>
      <c r="J649" s="10"/>
      <c r="K649" s="10"/>
      <c r="L649" s="10"/>
      <c r="M649" s="10"/>
      <c r="N649" s="10"/>
      <c r="O649" s="10"/>
      <c r="P649" s="10"/>
      <c r="Q649" s="10"/>
      <c r="R649" s="10"/>
      <c r="S649" s="10"/>
    </row>
    <row r="650" spans="1:19">
      <c r="A650" s="10"/>
      <c r="B650" s="10"/>
      <c r="C650" s="10"/>
      <c r="D650" s="10"/>
      <c r="E650" s="10"/>
      <c r="F650" s="10"/>
      <c r="G650" s="10"/>
      <c r="H650" s="10"/>
      <c r="I650" s="10"/>
      <c r="J650" s="10"/>
      <c r="K650" s="10"/>
      <c r="L650" s="10"/>
      <c r="M650" s="10"/>
      <c r="N650" s="10"/>
      <c r="O650" s="10"/>
      <c r="P650" s="10"/>
      <c r="Q650" s="10"/>
      <c r="R650" s="10"/>
      <c r="S650" s="10"/>
    </row>
    <row r="651" spans="1:19">
      <c r="A651" s="10"/>
      <c r="B651" s="10"/>
      <c r="C651" s="10"/>
      <c r="D651" s="10"/>
      <c r="E651" s="10"/>
      <c r="F651" s="10"/>
      <c r="G651" s="10"/>
      <c r="H651" s="10"/>
      <c r="I651" s="10"/>
      <c r="J651" s="10"/>
      <c r="K651" s="10"/>
      <c r="L651" s="10"/>
      <c r="M651" s="10"/>
      <c r="N651" s="10"/>
      <c r="O651" s="10"/>
      <c r="P651" s="10"/>
      <c r="Q651" s="10"/>
      <c r="R651" s="10"/>
      <c r="S651" s="10"/>
    </row>
    <row r="652" spans="1:19">
      <c r="A652" s="10"/>
      <c r="B652" s="10"/>
      <c r="C652" s="10"/>
      <c r="D652" s="10"/>
      <c r="E652" s="10"/>
      <c r="F652" s="10"/>
      <c r="G652" s="10"/>
      <c r="H652" s="10"/>
      <c r="I652" s="10"/>
      <c r="J652" s="10"/>
      <c r="K652" s="10"/>
      <c r="L652" s="10"/>
      <c r="M652" s="10"/>
      <c r="N652" s="10"/>
      <c r="O652" s="10"/>
      <c r="P652" s="10"/>
      <c r="Q652" s="10"/>
      <c r="R652" s="10"/>
      <c r="S652" s="10"/>
    </row>
    <row r="653" spans="1:19">
      <c r="A653" s="10"/>
      <c r="B653" s="10"/>
      <c r="C653" s="10"/>
      <c r="D653" s="10"/>
      <c r="E653" s="10"/>
      <c r="F653" s="10"/>
      <c r="G653" s="10"/>
      <c r="H653" s="10"/>
      <c r="I653" s="10"/>
      <c r="J653" s="10"/>
      <c r="K653" s="10"/>
      <c r="L653" s="10"/>
      <c r="M653" s="10"/>
      <c r="N653" s="10"/>
      <c r="O653" s="10"/>
      <c r="P653" s="10"/>
      <c r="Q653" s="10"/>
      <c r="R653" s="10"/>
      <c r="S653" s="10"/>
    </row>
    <row r="654" spans="1:19">
      <c r="A654" s="10"/>
      <c r="B654" s="10"/>
      <c r="C654" s="10"/>
      <c r="D654" s="10"/>
      <c r="E654" s="10"/>
      <c r="F654" s="10"/>
      <c r="G654" s="10"/>
      <c r="H654" s="10"/>
      <c r="I654" s="10"/>
      <c r="J654" s="10"/>
      <c r="K654" s="10"/>
      <c r="L654" s="10"/>
      <c r="M654" s="10"/>
      <c r="N654" s="10"/>
      <c r="O654" s="10"/>
      <c r="P654" s="10"/>
      <c r="Q654" s="10"/>
      <c r="R654" s="10"/>
      <c r="S654" s="10"/>
    </row>
    <row r="655" spans="1:19">
      <c r="A655" s="10"/>
      <c r="B655" s="10"/>
      <c r="C655" s="10"/>
      <c r="D655" s="10"/>
      <c r="E655" s="10"/>
      <c r="F655" s="10"/>
      <c r="G655" s="10"/>
      <c r="H655" s="10"/>
      <c r="I655" s="10"/>
      <c r="J655" s="10"/>
      <c r="K655" s="10"/>
      <c r="L655" s="10"/>
      <c r="M655" s="10"/>
      <c r="N655" s="10"/>
      <c r="O655" s="10"/>
      <c r="P655" s="10"/>
      <c r="Q655" s="10"/>
      <c r="R655" s="10"/>
      <c r="S655" s="10"/>
    </row>
    <row r="656" spans="1:19">
      <c r="A656" s="10"/>
      <c r="B656" s="10"/>
      <c r="C656" s="10"/>
      <c r="D656" s="10"/>
      <c r="E656" s="10"/>
      <c r="F656" s="10"/>
      <c r="G656" s="10"/>
      <c r="H656" s="10"/>
      <c r="I656" s="10"/>
      <c r="J656" s="10"/>
      <c r="K656" s="10"/>
      <c r="L656" s="10"/>
      <c r="M656" s="10"/>
      <c r="N656" s="10"/>
      <c r="O656" s="10"/>
      <c r="P656" s="10"/>
      <c r="Q656" s="10"/>
      <c r="R656" s="10"/>
      <c r="S656" s="10"/>
    </row>
    <row r="657" spans="1:19">
      <c r="A657" s="10"/>
      <c r="B657" s="10"/>
      <c r="C657" s="10"/>
      <c r="D657" s="10"/>
      <c r="E657" s="10"/>
      <c r="F657" s="10"/>
      <c r="G657" s="10"/>
      <c r="H657" s="10"/>
      <c r="I657" s="10"/>
      <c r="J657" s="10"/>
      <c r="K657" s="10"/>
      <c r="L657" s="10"/>
      <c r="M657" s="10"/>
      <c r="N657" s="10"/>
      <c r="O657" s="10"/>
      <c r="P657" s="10"/>
      <c r="Q657" s="10"/>
      <c r="R657" s="10"/>
      <c r="S657" s="10"/>
    </row>
    <row r="658" spans="1:19">
      <c r="A658" s="10"/>
      <c r="B658" s="10"/>
      <c r="C658" s="10"/>
      <c r="D658" s="10"/>
      <c r="E658" s="10"/>
      <c r="F658" s="10"/>
      <c r="G658" s="10"/>
      <c r="H658" s="10"/>
      <c r="I658" s="10"/>
      <c r="J658" s="10"/>
      <c r="K658" s="10"/>
      <c r="L658" s="10"/>
      <c r="M658" s="10"/>
      <c r="N658" s="10"/>
      <c r="O658" s="10"/>
      <c r="P658" s="10"/>
      <c r="Q658" s="10"/>
      <c r="R658" s="10"/>
      <c r="S658" s="10"/>
    </row>
    <row r="659" spans="1:19">
      <c r="A659" s="10"/>
      <c r="B659" s="10"/>
      <c r="C659" s="10"/>
      <c r="D659" s="10"/>
      <c r="E659" s="10"/>
      <c r="F659" s="10"/>
      <c r="G659" s="10"/>
      <c r="H659" s="10"/>
      <c r="I659" s="10"/>
      <c r="J659" s="10"/>
      <c r="K659" s="10"/>
      <c r="L659" s="10"/>
      <c r="M659" s="10"/>
      <c r="N659" s="10"/>
      <c r="O659" s="10"/>
      <c r="P659" s="10"/>
      <c r="Q659" s="10"/>
      <c r="R659" s="10"/>
      <c r="S659" s="10"/>
    </row>
    <row r="660" spans="1:19">
      <c r="A660" s="10"/>
      <c r="B660" s="10"/>
      <c r="C660" s="10"/>
      <c r="D660" s="10"/>
      <c r="E660" s="10"/>
      <c r="F660" s="10"/>
      <c r="G660" s="10"/>
      <c r="H660" s="10"/>
      <c r="I660" s="10"/>
      <c r="J660" s="10"/>
      <c r="K660" s="10"/>
      <c r="L660" s="10"/>
      <c r="M660" s="10"/>
      <c r="N660" s="10"/>
      <c r="O660" s="10"/>
      <c r="P660" s="10"/>
      <c r="Q660" s="10"/>
      <c r="R660" s="10"/>
      <c r="S660" s="10"/>
    </row>
    <row r="661" spans="1:19">
      <c r="A661" s="10"/>
      <c r="B661" s="10"/>
      <c r="C661" s="10"/>
      <c r="D661" s="10"/>
      <c r="E661" s="10"/>
      <c r="F661" s="10"/>
      <c r="G661" s="10"/>
      <c r="H661" s="10"/>
      <c r="I661" s="10"/>
      <c r="J661" s="10"/>
      <c r="K661" s="10"/>
      <c r="L661" s="10"/>
      <c r="M661" s="10"/>
      <c r="N661" s="10"/>
      <c r="O661" s="10"/>
      <c r="P661" s="10"/>
      <c r="Q661" s="10"/>
      <c r="R661" s="10"/>
      <c r="S661" s="10"/>
    </row>
    <row r="662" spans="1:19">
      <c r="A662" s="10"/>
      <c r="B662" s="10"/>
      <c r="C662" s="10"/>
      <c r="D662" s="10"/>
      <c r="E662" s="10"/>
      <c r="F662" s="10"/>
      <c r="G662" s="10"/>
      <c r="H662" s="10"/>
      <c r="I662" s="10"/>
      <c r="J662" s="10"/>
      <c r="K662" s="10"/>
      <c r="L662" s="10"/>
      <c r="M662" s="10"/>
      <c r="N662" s="10"/>
      <c r="O662" s="10"/>
      <c r="P662" s="10"/>
      <c r="Q662" s="10"/>
      <c r="R662" s="10"/>
      <c r="S662" s="10"/>
    </row>
    <row r="663" spans="1:19">
      <c r="A663" s="10"/>
      <c r="B663" s="10"/>
      <c r="C663" s="10"/>
      <c r="D663" s="10"/>
      <c r="E663" s="10"/>
      <c r="F663" s="10"/>
      <c r="G663" s="10"/>
      <c r="H663" s="10"/>
      <c r="I663" s="10"/>
      <c r="J663" s="10"/>
      <c r="K663" s="10"/>
      <c r="L663" s="10"/>
      <c r="M663" s="10"/>
      <c r="N663" s="10"/>
      <c r="O663" s="10"/>
      <c r="P663" s="10"/>
      <c r="Q663" s="10"/>
      <c r="R663" s="10"/>
      <c r="S663" s="10"/>
    </row>
    <row r="664" spans="1:19">
      <c r="A664" s="10"/>
      <c r="B664" s="10"/>
      <c r="C664" s="10"/>
      <c r="D664" s="10"/>
      <c r="E664" s="10"/>
      <c r="F664" s="10"/>
      <c r="G664" s="10"/>
      <c r="H664" s="10"/>
      <c r="I664" s="10"/>
      <c r="J664" s="10"/>
      <c r="K664" s="10"/>
      <c r="L664" s="10"/>
      <c r="M664" s="10"/>
      <c r="N664" s="10"/>
      <c r="O664" s="10"/>
      <c r="P664" s="10"/>
      <c r="Q664" s="10"/>
      <c r="R664" s="10"/>
      <c r="S664" s="10"/>
    </row>
    <row r="665" spans="1:19">
      <c r="A665" s="10"/>
      <c r="B665" s="10"/>
      <c r="C665" s="10"/>
      <c r="D665" s="10"/>
      <c r="E665" s="10"/>
      <c r="F665" s="10"/>
      <c r="G665" s="10"/>
      <c r="H665" s="10"/>
      <c r="I665" s="10"/>
      <c r="J665" s="10"/>
      <c r="K665" s="10"/>
      <c r="L665" s="10"/>
      <c r="M665" s="10"/>
      <c r="N665" s="10"/>
      <c r="O665" s="10"/>
      <c r="P665" s="10"/>
      <c r="Q665" s="10"/>
      <c r="R665" s="10"/>
      <c r="S665" s="10"/>
    </row>
    <row r="666" spans="1:19">
      <c r="A666" s="10"/>
      <c r="B666" s="10"/>
      <c r="C666" s="10"/>
      <c r="D666" s="10"/>
      <c r="E666" s="10"/>
      <c r="F666" s="10"/>
      <c r="G666" s="10"/>
      <c r="H666" s="10"/>
      <c r="I666" s="10"/>
      <c r="J666" s="10"/>
      <c r="K666" s="10"/>
      <c r="L666" s="10"/>
      <c r="M666" s="10"/>
      <c r="N666" s="10"/>
      <c r="O666" s="10"/>
      <c r="P666" s="10"/>
      <c r="Q666" s="10"/>
      <c r="R666" s="10"/>
      <c r="S666" s="10"/>
    </row>
    <row r="667" spans="1:19">
      <c r="A667" s="10"/>
      <c r="B667" s="10"/>
      <c r="C667" s="10"/>
      <c r="D667" s="10"/>
      <c r="E667" s="10"/>
      <c r="F667" s="10"/>
      <c r="G667" s="10"/>
      <c r="H667" s="10"/>
      <c r="I667" s="10"/>
      <c r="J667" s="10"/>
      <c r="K667" s="10"/>
      <c r="L667" s="10"/>
      <c r="M667" s="10"/>
      <c r="N667" s="10"/>
      <c r="O667" s="10"/>
      <c r="P667" s="10"/>
      <c r="Q667" s="10"/>
      <c r="R667" s="10"/>
      <c r="S667" s="10"/>
    </row>
    <row r="668" spans="1:19">
      <c r="A668" s="10"/>
      <c r="B668" s="10"/>
      <c r="C668" s="10"/>
      <c r="D668" s="10"/>
      <c r="E668" s="10"/>
      <c r="F668" s="10"/>
      <c r="G668" s="10"/>
      <c r="H668" s="10"/>
      <c r="I668" s="10"/>
      <c r="J668" s="10"/>
      <c r="K668" s="10"/>
      <c r="L668" s="10"/>
      <c r="M668" s="10"/>
      <c r="N668" s="10"/>
      <c r="O668" s="10"/>
      <c r="P668" s="10"/>
      <c r="Q668" s="10"/>
      <c r="R668" s="10"/>
      <c r="S668" s="10"/>
    </row>
    <row r="669" spans="1:19">
      <c r="A669" s="10"/>
      <c r="B669" s="10"/>
      <c r="C669" s="10"/>
      <c r="D669" s="10"/>
      <c r="E669" s="10"/>
      <c r="F669" s="10"/>
      <c r="G669" s="10"/>
      <c r="H669" s="10"/>
      <c r="I669" s="10"/>
      <c r="J669" s="10"/>
      <c r="K669" s="10"/>
      <c r="L669" s="10"/>
      <c r="M669" s="10"/>
      <c r="N669" s="10"/>
      <c r="O669" s="10"/>
      <c r="P669" s="10"/>
      <c r="Q669" s="10"/>
      <c r="R669" s="10"/>
      <c r="S669" s="10"/>
    </row>
    <row r="670" spans="1:19">
      <c r="A670" s="10"/>
      <c r="B670" s="10"/>
      <c r="C670" s="10"/>
      <c r="D670" s="10"/>
      <c r="E670" s="10"/>
      <c r="F670" s="10"/>
      <c r="G670" s="10"/>
      <c r="H670" s="10"/>
      <c r="I670" s="10"/>
      <c r="J670" s="10"/>
      <c r="K670" s="10"/>
      <c r="L670" s="10"/>
      <c r="M670" s="10"/>
      <c r="N670" s="10"/>
      <c r="O670" s="10"/>
      <c r="P670" s="10"/>
      <c r="Q670" s="10"/>
      <c r="R670" s="10"/>
      <c r="S670" s="10"/>
    </row>
    <row r="671" spans="1:19">
      <c r="A671" s="10"/>
      <c r="B671" s="10"/>
      <c r="C671" s="10"/>
      <c r="D671" s="10"/>
      <c r="E671" s="10"/>
      <c r="F671" s="10"/>
      <c r="G671" s="10"/>
      <c r="H671" s="10"/>
      <c r="I671" s="10"/>
      <c r="J671" s="10"/>
      <c r="K671" s="10"/>
      <c r="L671" s="10"/>
      <c r="M671" s="10"/>
      <c r="N671" s="10"/>
      <c r="O671" s="10"/>
      <c r="P671" s="10"/>
      <c r="Q671" s="10"/>
      <c r="R671" s="10"/>
      <c r="S671" s="10"/>
    </row>
    <row r="672" spans="1:19">
      <c r="A672" s="10"/>
      <c r="B672" s="10"/>
      <c r="C672" s="10"/>
      <c r="D672" s="10"/>
      <c r="E672" s="10"/>
      <c r="F672" s="10"/>
      <c r="G672" s="10"/>
      <c r="H672" s="10"/>
      <c r="I672" s="10"/>
      <c r="J672" s="10"/>
      <c r="K672" s="10"/>
      <c r="L672" s="10"/>
      <c r="M672" s="10"/>
      <c r="N672" s="10"/>
      <c r="O672" s="10"/>
      <c r="P672" s="10"/>
      <c r="Q672" s="10"/>
      <c r="R672" s="10"/>
      <c r="S672" s="10"/>
    </row>
    <row r="673" spans="1:19">
      <c r="A673" s="10"/>
      <c r="B673" s="10"/>
      <c r="C673" s="10"/>
      <c r="D673" s="10"/>
      <c r="E673" s="10"/>
      <c r="F673" s="10"/>
      <c r="G673" s="10"/>
      <c r="H673" s="10"/>
      <c r="I673" s="10"/>
      <c r="J673" s="10"/>
      <c r="K673" s="10"/>
      <c r="L673" s="10"/>
      <c r="M673" s="10"/>
      <c r="N673" s="10"/>
      <c r="O673" s="10"/>
      <c r="P673" s="10"/>
      <c r="Q673" s="10"/>
      <c r="R673" s="10"/>
      <c r="S673" s="10"/>
    </row>
    <row r="674" spans="1:19">
      <c r="A674" s="10"/>
      <c r="B674" s="10"/>
      <c r="C674" s="10"/>
      <c r="D674" s="10"/>
      <c r="E674" s="10"/>
      <c r="F674" s="10"/>
      <c r="G674" s="10"/>
      <c r="H674" s="10"/>
      <c r="I674" s="10"/>
      <c r="J674" s="10"/>
      <c r="K674" s="10"/>
      <c r="L674" s="10"/>
      <c r="M674" s="10"/>
      <c r="N674" s="10"/>
      <c r="O674" s="10"/>
      <c r="P674" s="10"/>
      <c r="Q674" s="10"/>
      <c r="R674" s="10"/>
      <c r="S674" s="10"/>
    </row>
    <row r="675" spans="1:19">
      <c r="A675" s="10"/>
      <c r="B675" s="10"/>
      <c r="C675" s="10"/>
      <c r="D675" s="10"/>
      <c r="E675" s="10"/>
      <c r="F675" s="10"/>
      <c r="G675" s="10"/>
      <c r="H675" s="10"/>
      <c r="I675" s="10"/>
      <c r="J675" s="10"/>
      <c r="K675" s="10"/>
      <c r="L675" s="10"/>
      <c r="M675" s="10"/>
      <c r="N675" s="10"/>
      <c r="O675" s="10"/>
      <c r="P675" s="10"/>
      <c r="Q675" s="10"/>
      <c r="R675" s="10"/>
      <c r="S675" s="10"/>
    </row>
    <row r="676" spans="1:19">
      <c r="A676" s="10"/>
      <c r="B676" s="10"/>
      <c r="C676" s="10"/>
      <c r="D676" s="10"/>
      <c r="E676" s="10"/>
      <c r="F676" s="10"/>
      <c r="G676" s="10"/>
      <c r="H676" s="10"/>
      <c r="I676" s="10"/>
      <c r="J676" s="10"/>
      <c r="K676" s="10"/>
      <c r="L676" s="10"/>
      <c r="M676" s="10"/>
      <c r="N676" s="10"/>
      <c r="O676" s="10"/>
      <c r="P676" s="10"/>
      <c r="Q676" s="10"/>
      <c r="R676" s="10"/>
      <c r="S676" s="10"/>
    </row>
    <row r="677" spans="1:19">
      <c r="A677" s="10"/>
      <c r="B677" s="10"/>
      <c r="C677" s="10"/>
      <c r="D677" s="10"/>
      <c r="E677" s="10"/>
      <c r="F677" s="10"/>
      <c r="G677" s="10"/>
      <c r="H677" s="10"/>
      <c r="I677" s="10"/>
      <c r="J677" s="10"/>
      <c r="K677" s="10"/>
      <c r="L677" s="10"/>
      <c r="M677" s="10"/>
      <c r="N677" s="10"/>
      <c r="O677" s="10"/>
      <c r="P677" s="10"/>
      <c r="Q677" s="10"/>
      <c r="R677" s="10"/>
      <c r="S677" s="10"/>
    </row>
    <row r="678" spans="1:19">
      <c r="A678" s="10"/>
      <c r="B678" s="10"/>
      <c r="C678" s="10"/>
      <c r="D678" s="10"/>
      <c r="E678" s="10"/>
      <c r="F678" s="10"/>
      <c r="G678" s="10"/>
      <c r="H678" s="10"/>
      <c r="I678" s="10"/>
      <c r="J678" s="10"/>
      <c r="K678" s="10"/>
      <c r="L678" s="10"/>
      <c r="M678" s="10"/>
      <c r="N678" s="10"/>
      <c r="O678" s="10"/>
      <c r="P678" s="10"/>
      <c r="Q678" s="10"/>
      <c r="R678" s="10"/>
      <c r="S678" s="10"/>
    </row>
    <row r="679" spans="1:19">
      <c r="A679" s="10"/>
      <c r="B679" s="10"/>
      <c r="C679" s="10"/>
      <c r="D679" s="10"/>
      <c r="E679" s="10"/>
      <c r="F679" s="10"/>
      <c r="G679" s="10"/>
      <c r="H679" s="10"/>
      <c r="I679" s="10"/>
      <c r="J679" s="10"/>
      <c r="K679" s="10"/>
      <c r="L679" s="10"/>
      <c r="M679" s="10"/>
      <c r="N679" s="10"/>
      <c r="O679" s="10"/>
      <c r="P679" s="10"/>
      <c r="Q679" s="10"/>
      <c r="R679" s="10"/>
      <c r="S679" s="10"/>
    </row>
    <row r="680" spans="1:19">
      <c r="A680" s="10"/>
      <c r="B680" s="10"/>
      <c r="C680" s="10"/>
      <c r="D680" s="10"/>
      <c r="E680" s="10"/>
      <c r="F680" s="10"/>
      <c r="G680" s="10"/>
      <c r="H680" s="10"/>
      <c r="I680" s="10"/>
      <c r="J680" s="10"/>
      <c r="K680" s="10"/>
      <c r="L680" s="10"/>
      <c r="M680" s="10"/>
      <c r="N680" s="10"/>
      <c r="O680" s="10"/>
      <c r="P680" s="10"/>
      <c r="Q680" s="10"/>
      <c r="R680" s="10"/>
      <c r="S680" s="10"/>
    </row>
    <row r="681" spans="1:19">
      <c r="A681" s="10"/>
      <c r="B681" s="10"/>
      <c r="C681" s="10"/>
      <c r="D681" s="10"/>
      <c r="E681" s="10"/>
      <c r="F681" s="10"/>
      <c r="G681" s="10"/>
      <c r="H681" s="10"/>
      <c r="I681" s="10"/>
      <c r="J681" s="10"/>
      <c r="K681" s="10"/>
      <c r="L681" s="10"/>
      <c r="M681" s="10"/>
      <c r="N681" s="10"/>
      <c r="O681" s="10"/>
      <c r="P681" s="10"/>
      <c r="Q681" s="10"/>
      <c r="R681" s="10"/>
      <c r="S681" s="10"/>
    </row>
    <row r="682" spans="1:19">
      <c r="A682" s="10"/>
      <c r="B682" s="10"/>
      <c r="C682" s="10"/>
      <c r="D682" s="10"/>
      <c r="E682" s="10"/>
      <c r="F682" s="10"/>
      <c r="G682" s="10"/>
      <c r="H682" s="10"/>
      <c r="I682" s="10"/>
      <c r="J682" s="10"/>
      <c r="K682" s="10"/>
      <c r="L682" s="10"/>
      <c r="M682" s="10"/>
      <c r="N682" s="10"/>
      <c r="O682" s="10"/>
      <c r="P682" s="10"/>
      <c r="Q682" s="10"/>
      <c r="R682" s="10"/>
      <c r="S682" s="10"/>
    </row>
    <row r="683" spans="1:19">
      <c r="A683" s="10"/>
      <c r="B683" s="10"/>
      <c r="C683" s="10"/>
      <c r="D683" s="10"/>
      <c r="E683" s="10"/>
      <c r="F683" s="10"/>
      <c r="G683" s="10"/>
      <c r="H683" s="10"/>
      <c r="I683" s="10"/>
      <c r="J683" s="10"/>
      <c r="K683" s="10"/>
      <c r="L683" s="10"/>
      <c r="M683" s="10"/>
      <c r="N683" s="10"/>
      <c r="O683" s="10"/>
      <c r="P683" s="10"/>
      <c r="Q683" s="10"/>
      <c r="R683" s="10"/>
      <c r="S683" s="10"/>
    </row>
    <row r="684" spans="1:19">
      <c r="A684" s="10"/>
      <c r="B684" s="10"/>
      <c r="C684" s="10"/>
      <c r="D684" s="10"/>
      <c r="E684" s="10"/>
      <c r="F684" s="10"/>
      <c r="G684" s="10"/>
      <c r="H684" s="10"/>
      <c r="I684" s="10"/>
      <c r="J684" s="10"/>
      <c r="K684" s="10"/>
      <c r="L684" s="10"/>
      <c r="M684" s="10"/>
      <c r="N684" s="10"/>
      <c r="O684" s="10"/>
      <c r="P684" s="10"/>
      <c r="Q684" s="10"/>
      <c r="R684" s="10"/>
      <c r="S684" s="10"/>
    </row>
    <row r="685" spans="1:19">
      <c r="A685" s="10"/>
      <c r="B685" s="10"/>
      <c r="C685" s="10"/>
      <c r="D685" s="10"/>
      <c r="E685" s="10"/>
      <c r="F685" s="10"/>
      <c r="G685" s="10"/>
      <c r="H685" s="10"/>
      <c r="I685" s="10"/>
      <c r="J685" s="10"/>
      <c r="K685" s="10"/>
      <c r="L685" s="10"/>
      <c r="M685" s="10"/>
      <c r="N685" s="10"/>
      <c r="O685" s="10"/>
      <c r="P685" s="10"/>
      <c r="Q685" s="10"/>
      <c r="R685" s="10"/>
      <c r="S685" s="10"/>
    </row>
    <row r="686" spans="1:19">
      <c r="A686" s="10"/>
      <c r="B686" s="10"/>
      <c r="C686" s="10"/>
      <c r="D686" s="10"/>
      <c r="E686" s="10"/>
      <c r="F686" s="10"/>
      <c r="G686" s="10"/>
      <c r="H686" s="10"/>
      <c r="I686" s="10"/>
      <c r="J686" s="10"/>
      <c r="K686" s="10"/>
      <c r="L686" s="10"/>
      <c r="M686" s="10"/>
      <c r="N686" s="10"/>
      <c r="O686" s="10"/>
      <c r="P686" s="10"/>
      <c r="Q686" s="10"/>
      <c r="R686" s="10"/>
      <c r="S686" s="10"/>
    </row>
    <row r="687" spans="1:19">
      <c r="A687" s="10"/>
      <c r="B687" s="10"/>
      <c r="C687" s="10"/>
      <c r="D687" s="10"/>
      <c r="E687" s="10"/>
      <c r="F687" s="10"/>
      <c r="G687" s="10"/>
      <c r="H687" s="10"/>
      <c r="I687" s="10"/>
      <c r="J687" s="10"/>
      <c r="K687" s="10"/>
      <c r="L687" s="10"/>
      <c r="M687" s="10"/>
      <c r="N687" s="10"/>
      <c r="O687" s="10"/>
      <c r="P687" s="10"/>
      <c r="Q687" s="10"/>
      <c r="R687" s="10"/>
      <c r="S687" s="10"/>
    </row>
    <row r="688" spans="1:19">
      <c r="A688" s="10"/>
      <c r="B688" s="10"/>
      <c r="C688" s="10"/>
      <c r="D688" s="10"/>
      <c r="E688" s="10"/>
      <c r="F688" s="10"/>
      <c r="G688" s="10"/>
      <c r="H688" s="10"/>
      <c r="I688" s="10"/>
      <c r="J688" s="10"/>
      <c r="K688" s="10"/>
      <c r="L688" s="10"/>
      <c r="M688" s="10"/>
      <c r="N688" s="10"/>
      <c r="O688" s="10"/>
      <c r="P688" s="10"/>
      <c r="Q688" s="10"/>
      <c r="R688" s="10"/>
      <c r="S688" s="10"/>
    </row>
    <row r="689" spans="1:19">
      <c r="A689" s="10"/>
      <c r="B689" s="10"/>
      <c r="C689" s="10"/>
      <c r="D689" s="10"/>
      <c r="E689" s="10"/>
      <c r="F689" s="10"/>
      <c r="G689" s="10"/>
      <c r="H689" s="10"/>
      <c r="I689" s="10"/>
      <c r="J689" s="10"/>
      <c r="K689" s="10"/>
      <c r="L689" s="10"/>
      <c r="M689" s="10"/>
      <c r="N689" s="10"/>
      <c r="O689" s="10"/>
      <c r="P689" s="10"/>
      <c r="Q689" s="10"/>
      <c r="R689" s="10"/>
      <c r="S689" s="10"/>
    </row>
    <row r="690" spans="1:19">
      <c r="A690" s="10"/>
      <c r="B690" s="10"/>
      <c r="C690" s="10"/>
      <c r="D690" s="10"/>
      <c r="E690" s="10"/>
      <c r="F690" s="10"/>
      <c r="G690" s="10"/>
      <c r="H690" s="10"/>
      <c r="I690" s="10"/>
      <c r="J690" s="10"/>
      <c r="K690" s="10"/>
      <c r="L690" s="10"/>
      <c r="M690" s="10"/>
      <c r="N690" s="10"/>
      <c r="O690" s="10"/>
      <c r="P690" s="10"/>
      <c r="Q690" s="10"/>
      <c r="R690" s="10"/>
      <c r="S690" s="10"/>
    </row>
    <row r="691" spans="1:19">
      <c r="A691" s="10"/>
      <c r="B691" s="10"/>
      <c r="C691" s="10"/>
      <c r="D691" s="10"/>
      <c r="E691" s="10"/>
      <c r="F691" s="10"/>
      <c r="G691" s="10"/>
      <c r="H691" s="10"/>
      <c r="I691" s="10"/>
      <c r="J691" s="10"/>
      <c r="K691" s="10"/>
      <c r="L691" s="10"/>
      <c r="M691" s="10"/>
      <c r="N691" s="10"/>
      <c r="O691" s="10"/>
      <c r="P691" s="10"/>
      <c r="Q691" s="10"/>
      <c r="R691" s="10"/>
      <c r="S691" s="10"/>
    </row>
    <row r="692" spans="1:19">
      <c r="A692" s="10"/>
      <c r="B692" s="10"/>
      <c r="C692" s="10"/>
      <c r="D692" s="10"/>
      <c r="E692" s="10"/>
      <c r="F692" s="10"/>
      <c r="G692" s="10"/>
      <c r="H692" s="10"/>
      <c r="I692" s="10"/>
      <c r="J692" s="10"/>
      <c r="K692" s="10"/>
      <c r="L692" s="10"/>
      <c r="M692" s="10"/>
      <c r="N692" s="10"/>
      <c r="O692" s="10"/>
      <c r="P692" s="10"/>
      <c r="Q692" s="10"/>
      <c r="R692" s="10"/>
      <c r="S692" s="10"/>
    </row>
    <row r="693" spans="1:19">
      <c r="A693" s="10"/>
      <c r="B693" s="10"/>
      <c r="C693" s="10"/>
      <c r="D693" s="10"/>
      <c r="E693" s="10"/>
      <c r="F693" s="10"/>
      <c r="G693" s="10"/>
      <c r="H693" s="10"/>
      <c r="I693" s="10"/>
      <c r="J693" s="10"/>
      <c r="K693" s="10"/>
      <c r="L693" s="10"/>
      <c r="M693" s="10"/>
      <c r="N693" s="10"/>
      <c r="O693" s="10"/>
      <c r="P693" s="10"/>
      <c r="Q693" s="10"/>
      <c r="R693" s="10"/>
      <c r="S693" s="10"/>
    </row>
    <row r="694" spans="1:19">
      <c r="A694" s="10"/>
      <c r="B694" s="10"/>
      <c r="C694" s="10"/>
      <c r="D694" s="10"/>
      <c r="E694" s="10"/>
      <c r="F694" s="10"/>
      <c r="G694" s="10"/>
      <c r="H694" s="10"/>
      <c r="I694" s="10"/>
      <c r="J694" s="10"/>
      <c r="K694" s="10"/>
      <c r="L694" s="10"/>
      <c r="M694" s="10"/>
      <c r="N694" s="10"/>
      <c r="O694" s="10"/>
      <c r="P694" s="10"/>
      <c r="Q694" s="10"/>
      <c r="R694" s="10"/>
      <c r="S694" s="10"/>
    </row>
    <row r="695" spans="1:19">
      <c r="A695" s="10"/>
      <c r="B695" s="10"/>
      <c r="C695" s="10"/>
      <c r="D695" s="10"/>
      <c r="E695" s="10"/>
      <c r="F695" s="10"/>
      <c r="G695" s="10"/>
      <c r="H695" s="10"/>
      <c r="I695" s="10"/>
      <c r="J695" s="10"/>
      <c r="K695" s="10"/>
      <c r="L695" s="10"/>
      <c r="M695" s="10"/>
      <c r="N695" s="10"/>
      <c r="O695" s="10"/>
      <c r="P695" s="10"/>
      <c r="Q695" s="10"/>
      <c r="R695" s="10"/>
      <c r="S695" s="10"/>
    </row>
    <row r="696" spans="1:19">
      <c r="A696" s="10"/>
      <c r="B696" s="10"/>
      <c r="C696" s="10"/>
      <c r="D696" s="10"/>
      <c r="E696" s="10"/>
      <c r="F696" s="10"/>
      <c r="G696" s="10"/>
      <c r="H696" s="10"/>
      <c r="I696" s="10"/>
      <c r="J696" s="10"/>
      <c r="K696" s="10"/>
      <c r="L696" s="10"/>
      <c r="M696" s="10"/>
      <c r="N696" s="10"/>
      <c r="O696" s="10"/>
      <c r="P696" s="10"/>
      <c r="Q696" s="10"/>
      <c r="R696" s="10"/>
      <c r="S696" s="10"/>
    </row>
    <row r="697" spans="1:19">
      <c r="A697" s="10"/>
      <c r="B697" s="10"/>
      <c r="C697" s="10"/>
      <c r="D697" s="10"/>
      <c r="E697" s="10"/>
      <c r="F697" s="10"/>
      <c r="G697" s="10"/>
      <c r="H697" s="10"/>
      <c r="I697" s="10"/>
      <c r="J697" s="10"/>
      <c r="K697" s="10"/>
      <c r="L697" s="10"/>
      <c r="M697" s="10"/>
      <c r="N697" s="10"/>
      <c r="O697" s="10"/>
      <c r="P697" s="10"/>
      <c r="Q697" s="10"/>
      <c r="R697" s="10"/>
      <c r="S697" s="10"/>
    </row>
    <row r="698" spans="1:19">
      <c r="A698" s="10"/>
      <c r="B698" s="10"/>
      <c r="C698" s="10"/>
      <c r="D698" s="10"/>
      <c r="E698" s="10"/>
      <c r="F698" s="10"/>
      <c r="G698" s="10"/>
      <c r="H698" s="10"/>
      <c r="I698" s="10"/>
      <c r="J698" s="10"/>
      <c r="K698" s="10"/>
      <c r="L698" s="10"/>
      <c r="M698" s="10"/>
      <c r="N698" s="10"/>
      <c r="O698" s="10"/>
      <c r="P698" s="10"/>
      <c r="Q698" s="10"/>
      <c r="R698" s="10"/>
      <c r="S698" s="10"/>
    </row>
    <row r="699" spans="1:19">
      <c r="A699" s="10"/>
      <c r="B699" s="10"/>
      <c r="C699" s="10"/>
      <c r="D699" s="10"/>
      <c r="E699" s="10"/>
      <c r="F699" s="10"/>
      <c r="G699" s="10"/>
      <c r="H699" s="10"/>
      <c r="I699" s="10"/>
      <c r="J699" s="10"/>
      <c r="K699" s="10"/>
      <c r="L699" s="10"/>
      <c r="M699" s="10"/>
      <c r="N699" s="10"/>
      <c r="O699" s="10"/>
      <c r="P699" s="10"/>
      <c r="Q699" s="10"/>
      <c r="R699" s="10"/>
      <c r="S699" s="10"/>
    </row>
    <row r="700" spans="1:19">
      <c r="A700" s="10"/>
      <c r="B700" s="10"/>
      <c r="C700" s="10"/>
      <c r="D700" s="10"/>
      <c r="E700" s="10"/>
      <c r="F700" s="10"/>
      <c r="G700" s="10"/>
      <c r="H700" s="10"/>
      <c r="I700" s="10"/>
      <c r="J700" s="10"/>
      <c r="K700" s="10"/>
      <c r="L700" s="10"/>
      <c r="M700" s="10"/>
      <c r="N700" s="10"/>
      <c r="O700" s="10"/>
      <c r="P700" s="10"/>
      <c r="Q700" s="10"/>
      <c r="R700" s="10"/>
      <c r="S700" s="10"/>
    </row>
    <row r="701" spans="1:19">
      <c r="A701" s="10"/>
      <c r="B701" s="10"/>
      <c r="C701" s="10"/>
      <c r="D701" s="10"/>
      <c r="E701" s="10"/>
      <c r="F701" s="10"/>
      <c r="G701" s="10"/>
      <c r="H701" s="10"/>
      <c r="I701" s="10"/>
      <c r="J701" s="10"/>
      <c r="K701" s="10"/>
      <c r="L701" s="10"/>
      <c r="M701" s="10"/>
      <c r="N701" s="10"/>
      <c r="O701" s="10"/>
      <c r="P701" s="10"/>
      <c r="Q701" s="10"/>
      <c r="R701" s="10"/>
      <c r="S701" s="10"/>
    </row>
    <row r="702" spans="1:19">
      <c r="A702" s="10"/>
      <c r="B702" s="10"/>
      <c r="C702" s="10"/>
      <c r="D702" s="10"/>
      <c r="E702" s="10"/>
      <c r="F702" s="10"/>
      <c r="G702" s="10"/>
      <c r="H702" s="10"/>
      <c r="I702" s="10"/>
      <c r="J702" s="10"/>
      <c r="K702" s="10"/>
      <c r="L702" s="10"/>
      <c r="M702" s="10"/>
      <c r="N702" s="10"/>
      <c r="O702" s="10"/>
      <c r="P702" s="10"/>
      <c r="Q702" s="10"/>
      <c r="R702" s="10"/>
      <c r="S702" s="10"/>
    </row>
    <row r="703" spans="1:19">
      <c r="A703" s="10"/>
      <c r="B703" s="10"/>
      <c r="C703" s="10"/>
      <c r="D703" s="10"/>
      <c r="E703" s="10"/>
      <c r="F703" s="10"/>
      <c r="G703" s="10"/>
      <c r="H703" s="10"/>
      <c r="I703" s="10"/>
      <c r="J703" s="10"/>
      <c r="K703" s="10"/>
      <c r="L703" s="10"/>
      <c r="M703" s="10"/>
      <c r="N703" s="10"/>
      <c r="O703" s="10"/>
      <c r="P703" s="10"/>
      <c r="Q703" s="10"/>
      <c r="R703" s="10"/>
      <c r="S703" s="10"/>
    </row>
    <row r="704" spans="1:19">
      <c r="A704" s="10"/>
      <c r="B704" s="10"/>
      <c r="C704" s="10"/>
      <c r="D704" s="10"/>
      <c r="E704" s="10"/>
      <c r="F704" s="10"/>
      <c r="G704" s="10"/>
      <c r="H704" s="10"/>
      <c r="I704" s="10"/>
      <c r="J704" s="10"/>
      <c r="K704" s="10"/>
      <c r="L704" s="10"/>
      <c r="M704" s="10"/>
      <c r="N704" s="10"/>
      <c r="O704" s="10"/>
      <c r="P704" s="10"/>
      <c r="Q704" s="10"/>
      <c r="R704" s="10"/>
      <c r="S704" s="10"/>
    </row>
    <row r="705" spans="1:19">
      <c r="A705" s="10"/>
      <c r="B705" s="10"/>
      <c r="C705" s="10"/>
      <c r="D705" s="10"/>
      <c r="E705" s="10"/>
      <c r="F705" s="10"/>
      <c r="G705" s="10"/>
      <c r="H705" s="10"/>
      <c r="I705" s="10"/>
      <c r="J705" s="10"/>
      <c r="K705" s="10"/>
      <c r="L705" s="10"/>
      <c r="M705" s="10"/>
      <c r="N705" s="10"/>
      <c r="O705" s="10"/>
      <c r="P705" s="10"/>
      <c r="Q705" s="10"/>
      <c r="R705" s="10"/>
      <c r="S705" s="10"/>
    </row>
    <row r="706" spans="1:19">
      <c r="A706" s="10"/>
      <c r="B706" s="10"/>
      <c r="C706" s="10"/>
      <c r="D706" s="10"/>
      <c r="E706" s="10"/>
      <c r="F706" s="10"/>
      <c r="G706" s="10"/>
      <c r="H706" s="10"/>
      <c r="I706" s="10"/>
      <c r="J706" s="10"/>
      <c r="K706" s="10"/>
      <c r="L706" s="10"/>
      <c r="M706" s="10"/>
      <c r="N706" s="10"/>
      <c r="O706" s="10"/>
      <c r="P706" s="10"/>
      <c r="Q706" s="10"/>
      <c r="R706" s="10"/>
      <c r="S706" s="10"/>
    </row>
    <row r="707" spans="1:19">
      <c r="A707" s="10"/>
      <c r="B707" s="10"/>
      <c r="C707" s="10"/>
      <c r="D707" s="10"/>
      <c r="E707" s="10"/>
      <c r="F707" s="10"/>
      <c r="G707" s="10"/>
      <c r="H707" s="10"/>
      <c r="I707" s="10"/>
      <c r="J707" s="10"/>
      <c r="K707" s="10"/>
      <c r="L707" s="10"/>
      <c r="M707" s="10"/>
      <c r="N707" s="10"/>
      <c r="O707" s="10"/>
      <c r="P707" s="10"/>
      <c r="Q707" s="10"/>
      <c r="R707" s="10"/>
      <c r="S707" s="10"/>
    </row>
    <row r="708" spans="1:19">
      <c r="A708" s="10"/>
      <c r="B708" s="10"/>
      <c r="C708" s="10"/>
      <c r="D708" s="10"/>
      <c r="E708" s="10"/>
      <c r="F708" s="10"/>
      <c r="G708" s="10"/>
      <c r="H708" s="10"/>
      <c r="I708" s="10"/>
      <c r="J708" s="10"/>
      <c r="K708" s="10"/>
      <c r="L708" s="10"/>
      <c r="M708" s="10"/>
      <c r="N708" s="10"/>
      <c r="O708" s="10"/>
      <c r="P708" s="10"/>
      <c r="Q708" s="10"/>
      <c r="R708" s="10"/>
      <c r="S708" s="10"/>
    </row>
    <row r="709" spans="1:19">
      <c r="A709" s="10"/>
      <c r="B709" s="10"/>
      <c r="C709" s="10"/>
      <c r="D709" s="10"/>
      <c r="E709" s="10"/>
      <c r="F709" s="10"/>
      <c r="G709" s="10"/>
      <c r="H709" s="10"/>
      <c r="I709" s="10"/>
      <c r="J709" s="10"/>
      <c r="K709" s="10"/>
      <c r="L709" s="10"/>
      <c r="M709" s="10"/>
      <c r="N709" s="10"/>
      <c r="O709" s="10"/>
      <c r="P709" s="10"/>
      <c r="Q709" s="10"/>
      <c r="R709" s="10"/>
      <c r="S709" s="10"/>
    </row>
    <row r="710" spans="1:19">
      <c r="A710" s="10"/>
      <c r="B710" s="10"/>
      <c r="C710" s="10"/>
      <c r="D710" s="10"/>
      <c r="E710" s="10"/>
      <c r="F710" s="10"/>
      <c r="G710" s="10"/>
      <c r="H710" s="10"/>
      <c r="I710" s="10"/>
      <c r="J710" s="10"/>
      <c r="K710" s="10"/>
      <c r="L710" s="10"/>
      <c r="M710" s="10"/>
      <c r="N710" s="10"/>
      <c r="O710" s="10"/>
      <c r="P710" s="10"/>
      <c r="Q710" s="10"/>
      <c r="R710" s="10"/>
      <c r="S710" s="10"/>
    </row>
    <row r="711" spans="1:19">
      <c r="A711" s="10"/>
      <c r="B711" s="10"/>
      <c r="C711" s="10"/>
      <c r="D711" s="10"/>
      <c r="E711" s="10"/>
      <c r="F711" s="10"/>
      <c r="G711" s="10"/>
      <c r="H711" s="10"/>
      <c r="I711" s="10"/>
      <c r="J711" s="10"/>
      <c r="K711" s="10"/>
      <c r="L711" s="10"/>
      <c r="M711" s="10"/>
      <c r="N711" s="10"/>
      <c r="O711" s="10"/>
      <c r="P711" s="10"/>
      <c r="Q711" s="10"/>
      <c r="R711" s="10"/>
      <c r="S711" s="10"/>
    </row>
    <row r="712" spans="1:19">
      <c r="A712" s="10"/>
      <c r="B712" s="10"/>
      <c r="C712" s="10"/>
      <c r="D712" s="10"/>
      <c r="E712" s="10"/>
      <c r="F712" s="10"/>
      <c r="G712" s="10"/>
      <c r="H712" s="10"/>
      <c r="I712" s="10"/>
      <c r="J712" s="10"/>
      <c r="K712" s="10"/>
      <c r="L712" s="10"/>
      <c r="M712" s="10"/>
      <c r="N712" s="10"/>
      <c r="O712" s="10"/>
      <c r="P712" s="10"/>
      <c r="Q712" s="10"/>
      <c r="R712" s="10"/>
      <c r="S712" s="10"/>
    </row>
    <row r="713" spans="1:19">
      <c r="A713" s="10"/>
      <c r="B713" s="10"/>
      <c r="C713" s="10"/>
      <c r="D713" s="10"/>
      <c r="E713" s="10"/>
      <c r="F713" s="10"/>
      <c r="G713" s="10"/>
      <c r="H713" s="10"/>
      <c r="I713" s="10"/>
      <c r="J713" s="10"/>
      <c r="K713" s="10"/>
      <c r="L713" s="10"/>
      <c r="M713" s="10"/>
      <c r="N713" s="10"/>
      <c r="O713" s="10"/>
      <c r="P713" s="10"/>
      <c r="Q713" s="10"/>
      <c r="R713" s="10"/>
      <c r="S713" s="10"/>
    </row>
    <row r="714" spans="1:19">
      <c r="A714" s="10"/>
      <c r="B714" s="10"/>
      <c r="C714" s="10"/>
      <c r="D714" s="10"/>
      <c r="E714" s="10"/>
      <c r="F714" s="10"/>
      <c r="G714" s="10"/>
      <c r="H714" s="10"/>
      <c r="I714" s="10"/>
      <c r="J714" s="10"/>
      <c r="K714" s="10"/>
      <c r="L714" s="10"/>
      <c r="M714" s="10"/>
      <c r="N714" s="10"/>
      <c r="O714" s="10"/>
      <c r="P714" s="10"/>
      <c r="Q714" s="10"/>
      <c r="R714" s="10"/>
      <c r="S714" s="10"/>
    </row>
    <row r="715" spans="1:19">
      <c r="A715" s="10"/>
      <c r="B715" s="10"/>
      <c r="C715" s="10"/>
      <c r="D715" s="10"/>
      <c r="E715" s="10"/>
      <c r="F715" s="10"/>
      <c r="G715" s="10"/>
      <c r="H715" s="10"/>
      <c r="I715" s="10"/>
      <c r="J715" s="10"/>
      <c r="K715" s="10"/>
      <c r="L715" s="10"/>
      <c r="M715" s="10"/>
      <c r="N715" s="10"/>
      <c r="O715" s="10"/>
      <c r="P715" s="10"/>
      <c r="Q715" s="10"/>
      <c r="R715" s="10"/>
      <c r="S715" s="10"/>
    </row>
    <row r="716" spans="1:19">
      <c r="A716" s="10"/>
      <c r="B716" s="10"/>
      <c r="C716" s="10"/>
      <c r="D716" s="10"/>
      <c r="E716" s="10"/>
      <c r="F716" s="10"/>
      <c r="G716" s="10"/>
      <c r="H716" s="10"/>
      <c r="I716" s="10"/>
      <c r="J716" s="10"/>
      <c r="K716" s="10"/>
      <c r="L716" s="10"/>
      <c r="M716" s="10"/>
      <c r="N716" s="10"/>
      <c r="O716" s="10"/>
      <c r="P716" s="10"/>
      <c r="Q716" s="10"/>
      <c r="R716" s="10"/>
      <c r="S716" s="10"/>
    </row>
    <row r="717" spans="1:19">
      <c r="A717" s="10"/>
      <c r="B717" s="10"/>
      <c r="C717" s="10"/>
      <c r="D717" s="10"/>
      <c r="E717" s="10"/>
      <c r="F717" s="10"/>
      <c r="G717" s="10"/>
      <c r="H717" s="10"/>
      <c r="I717" s="10"/>
      <c r="J717" s="10"/>
      <c r="K717" s="10"/>
      <c r="L717" s="10"/>
      <c r="M717" s="10"/>
      <c r="N717" s="10"/>
      <c r="O717" s="10"/>
      <c r="P717" s="10"/>
      <c r="Q717" s="10"/>
      <c r="R717" s="10"/>
      <c r="S717" s="10"/>
    </row>
    <row r="718" spans="1:19">
      <c r="A718" s="10"/>
      <c r="B718" s="10"/>
      <c r="C718" s="10"/>
      <c r="D718" s="10"/>
      <c r="E718" s="10"/>
      <c r="F718" s="10"/>
      <c r="G718" s="10"/>
      <c r="H718" s="10"/>
      <c r="I718" s="10"/>
      <c r="J718" s="10"/>
      <c r="K718" s="10"/>
      <c r="L718" s="10"/>
      <c r="M718" s="10"/>
      <c r="N718" s="10"/>
      <c r="O718" s="10"/>
      <c r="P718" s="10"/>
      <c r="Q718" s="10"/>
      <c r="R718" s="10"/>
      <c r="S718" s="10"/>
    </row>
    <row r="719" spans="1:19">
      <c r="A719" s="10"/>
      <c r="B719" s="10"/>
      <c r="C719" s="10"/>
      <c r="D719" s="10"/>
      <c r="E719" s="10"/>
      <c r="F719" s="10"/>
      <c r="G719" s="10"/>
      <c r="H719" s="10"/>
      <c r="I719" s="10"/>
      <c r="J719" s="10"/>
      <c r="K719" s="10"/>
      <c r="L719" s="10"/>
      <c r="M719" s="10"/>
      <c r="N719" s="10"/>
      <c r="O719" s="10"/>
      <c r="P719" s="10"/>
      <c r="Q719" s="10"/>
      <c r="R719" s="10"/>
      <c r="S719" s="10"/>
    </row>
    <row r="720" spans="1:19">
      <c r="A720" s="10"/>
      <c r="B720" s="10"/>
      <c r="C720" s="10"/>
      <c r="D720" s="10"/>
      <c r="E720" s="10"/>
      <c r="F720" s="10"/>
      <c r="G720" s="10"/>
      <c r="H720" s="10"/>
      <c r="I720" s="10"/>
      <c r="J720" s="10"/>
      <c r="K720" s="10"/>
      <c r="L720" s="10"/>
      <c r="M720" s="10"/>
      <c r="N720" s="10"/>
      <c r="O720" s="10"/>
      <c r="P720" s="10"/>
      <c r="Q720" s="10"/>
      <c r="R720" s="10"/>
      <c r="S720" s="10"/>
    </row>
    <row r="721" spans="1:19">
      <c r="A721" s="10"/>
      <c r="B721" s="10"/>
      <c r="C721" s="10"/>
      <c r="D721" s="10"/>
      <c r="E721" s="10"/>
      <c r="F721" s="10"/>
      <c r="G721" s="10"/>
      <c r="H721" s="10"/>
      <c r="I721" s="10"/>
      <c r="J721" s="10"/>
      <c r="K721" s="10"/>
      <c r="L721" s="10"/>
      <c r="M721" s="10"/>
      <c r="N721" s="10"/>
      <c r="O721" s="10"/>
      <c r="P721" s="10"/>
      <c r="Q721" s="10"/>
      <c r="R721" s="10"/>
      <c r="S721" s="10"/>
    </row>
    <row r="722" spans="1:19">
      <c r="A722" s="10"/>
      <c r="B722" s="10"/>
      <c r="C722" s="10"/>
      <c r="D722" s="10"/>
      <c r="E722" s="10"/>
      <c r="F722" s="10"/>
      <c r="G722" s="10"/>
      <c r="H722" s="10"/>
      <c r="I722" s="10"/>
      <c r="J722" s="10"/>
      <c r="K722" s="10"/>
      <c r="L722" s="10"/>
      <c r="M722" s="10"/>
      <c r="N722" s="10"/>
      <c r="O722" s="10"/>
      <c r="P722" s="10"/>
      <c r="Q722" s="10"/>
      <c r="R722" s="10"/>
      <c r="S722" s="10"/>
    </row>
    <row r="723" spans="1:19">
      <c r="A723" s="10"/>
      <c r="B723" s="10"/>
      <c r="C723" s="10"/>
      <c r="D723" s="10"/>
      <c r="E723" s="10"/>
      <c r="F723" s="10"/>
      <c r="G723" s="10"/>
      <c r="H723" s="10"/>
      <c r="I723" s="10"/>
      <c r="J723" s="10"/>
      <c r="K723" s="10"/>
      <c r="L723" s="10"/>
      <c r="M723" s="10"/>
      <c r="N723" s="10"/>
      <c r="O723" s="10"/>
      <c r="P723" s="10"/>
      <c r="Q723" s="10"/>
      <c r="R723" s="10"/>
      <c r="S723" s="10"/>
    </row>
    <row r="724" spans="1:19">
      <c r="A724" s="10"/>
      <c r="B724" s="10"/>
      <c r="C724" s="10"/>
      <c r="D724" s="10"/>
      <c r="E724" s="10"/>
      <c r="F724" s="10"/>
      <c r="G724" s="10"/>
      <c r="H724" s="10"/>
      <c r="I724" s="10"/>
      <c r="J724" s="10"/>
      <c r="K724" s="10"/>
      <c r="L724" s="10"/>
      <c r="M724" s="10"/>
      <c r="N724" s="10"/>
      <c r="O724" s="10"/>
      <c r="P724" s="10"/>
      <c r="Q724" s="10"/>
      <c r="R724" s="10"/>
      <c r="S724" s="10"/>
    </row>
    <row r="725" spans="1:19">
      <c r="A725" s="10"/>
      <c r="B725" s="10"/>
      <c r="C725" s="10"/>
      <c r="D725" s="10"/>
      <c r="E725" s="10"/>
      <c r="F725" s="10"/>
      <c r="G725" s="10"/>
      <c r="H725" s="10"/>
      <c r="I725" s="10"/>
      <c r="J725" s="10"/>
      <c r="K725" s="10"/>
      <c r="L725" s="10"/>
      <c r="M725" s="10"/>
      <c r="N725" s="10"/>
      <c r="O725" s="10"/>
      <c r="P725" s="10"/>
      <c r="Q725" s="10"/>
      <c r="R725" s="10"/>
      <c r="S725" s="10"/>
    </row>
    <row r="726" spans="1:19">
      <c r="A726" s="10"/>
      <c r="B726" s="10"/>
      <c r="C726" s="10"/>
      <c r="D726" s="10"/>
      <c r="E726" s="10"/>
      <c r="F726" s="10"/>
      <c r="G726" s="10"/>
      <c r="H726" s="10"/>
      <c r="I726" s="10"/>
      <c r="J726" s="10"/>
      <c r="K726" s="10"/>
      <c r="L726" s="10"/>
      <c r="M726" s="10"/>
      <c r="N726" s="10"/>
      <c r="O726" s="10"/>
      <c r="P726" s="10"/>
      <c r="Q726" s="10"/>
      <c r="R726" s="10"/>
      <c r="S726" s="10"/>
    </row>
    <row r="727" spans="1:19">
      <c r="A727" s="10"/>
      <c r="B727" s="10"/>
      <c r="C727" s="10"/>
      <c r="D727" s="10"/>
      <c r="E727" s="10"/>
      <c r="F727" s="10"/>
      <c r="G727" s="10"/>
      <c r="H727" s="10"/>
      <c r="I727" s="10"/>
      <c r="J727" s="10"/>
      <c r="K727" s="10"/>
      <c r="L727" s="10"/>
      <c r="M727" s="10"/>
      <c r="N727" s="10"/>
      <c r="O727" s="10"/>
      <c r="P727" s="10"/>
      <c r="Q727" s="10"/>
      <c r="R727" s="10"/>
      <c r="S727" s="10"/>
    </row>
    <row r="728" spans="1:19">
      <c r="A728" s="10"/>
      <c r="B728" s="10"/>
      <c r="C728" s="10"/>
      <c r="D728" s="10"/>
      <c r="E728" s="10"/>
      <c r="F728" s="10"/>
      <c r="G728" s="10"/>
      <c r="H728" s="10"/>
      <c r="I728" s="10"/>
      <c r="J728" s="10"/>
      <c r="K728" s="10"/>
      <c r="L728" s="10"/>
      <c r="M728" s="10"/>
      <c r="N728" s="10"/>
      <c r="O728" s="10"/>
      <c r="P728" s="10"/>
      <c r="Q728" s="10"/>
      <c r="R728" s="10"/>
      <c r="S728" s="10"/>
    </row>
    <row r="729" spans="1:19">
      <c r="A729" s="10"/>
      <c r="B729" s="10"/>
      <c r="C729" s="10"/>
      <c r="D729" s="10"/>
      <c r="E729" s="10"/>
      <c r="F729" s="10"/>
      <c r="G729" s="10"/>
      <c r="H729" s="10"/>
      <c r="I729" s="10"/>
      <c r="J729" s="10"/>
      <c r="K729" s="10"/>
      <c r="L729" s="10"/>
      <c r="M729" s="10"/>
      <c r="N729" s="10"/>
      <c r="O729" s="10"/>
      <c r="P729" s="10"/>
      <c r="Q729" s="10"/>
      <c r="R729" s="10"/>
      <c r="S729" s="10"/>
    </row>
    <row r="730" spans="1:19">
      <c r="A730" s="10"/>
      <c r="B730" s="10"/>
      <c r="C730" s="10"/>
      <c r="D730" s="10"/>
      <c r="E730" s="10"/>
      <c r="F730" s="10"/>
      <c r="G730" s="10"/>
      <c r="H730" s="10"/>
      <c r="I730" s="10"/>
      <c r="J730" s="10"/>
      <c r="K730" s="10"/>
      <c r="L730" s="10"/>
      <c r="M730" s="10"/>
      <c r="N730" s="10"/>
      <c r="O730" s="10"/>
      <c r="P730" s="10"/>
      <c r="Q730" s="10"/>
      <c r="R730" s="10"/>
      <c r="S730" s="10"/>
    </row>
    <row r="731" spans="1:19">
      <c r="A731" s="10"/>
      <c r="B731" s="10"/>
      <c r="C731" s="10"/>
      <c r="D731" s="10"/>
      <c r="E731" s="10"/>
      <c r="F731" s="10"/>
      <c r="G731" s="10"/>
      <c r="H731" s="10"/>
      <c r="I731" s="10"/>
      <c r="J731" s="10"/>
      <c r="K731" s="10"/>
      <c r="L731" s="10"/>
      <c r="M731" s="10"/>
      <c r="N731" s="10"/>
      <c r="O731" s="10"/>
      <c r="P731" s="10"/>
      <c r="Q731" s="10"/>
      <c r="R731" s="10"/>
      <c r="S731" s="10"/>
    </row>
    <row r="732" spans="1:19">
      <c r="A732" s="10"/>
      <c r="B732" s="10"/>
      <c r="C732" s="10"/>
      <c r="D732" s="10"/>
      <c r="E732" s="10"/>
      <c r="F732" s="10"/>
      <c r="G732" s="10"/>
      <c r="H732" s="10"/>
      <c r="I732" s="10"/>
      <c r="J732" s="10"/>
      <c r="K732" s="10"/>
      <c r="L732" s="10"/>
      <c r="M732" s="10"/>
      <c r="N732" s="10"/>
      <c r="O732" s="10"/>
      <c r="P732" s="10"/>
      <c r="Q732" s="10"/>
      <c r="R732" s="10"/>
      <c r="S732" s="10"/>
    </row>
    <row r="733" spans="1:19">
      <c r="A733" s="10"/>
      <c r="B733" s="10"/>
      <c r="C733" s="10"/>
      <c r="D733" s="10"/>
      <c r="E733" s="10"/>
      <c r="F733" s="10"/>
      <c r="G733" s="10"/>
      <c r="H733" s="10"/>
      <c r="I733" s="10"/>
      <c r="J733" s="10"/>
      <c r="K733" s="10"/>
      <c r="L733" s="10"/>
      <c r="M733" s="10"/>
      <c r="N733" s="10"/>
      <c r="O733" s="10"/>
      <c r="P733" s="10"/>
      <c r="Q733" s="10"/>
      <c r="R733" s="10"/>
      <c r="S733" s="10"/>
    </row>
    <row r="734" spans="1:19">
      <c r="A734" s="10"/>
      <c r="B734" s="10"/>
      <c r="C734" s="10"/>
      <c r="D734" s="10"/>
      <c r="E734" s="10"/>
      <c r="F734" s="10"/>
      <c r="G734" s="10"/>
      <c r="H734" s="10"/>
      <c r="I734" s="10"/>
      <c r="J734" s="10"/>
      <c r="K734" s="10"/>
      <c r="L734" s="10"/>
      <c r="M734" s="10"/>
      <c r="N734" s="10"/>
      <c r="O734" s="10"/>
      <c r="P734" s="10"/>
      <c r="Q734" s="10"/>
      <c r="R734" s="10"/>
      <c r="S734" s="10"/>
    </row>
    <row r="735" spans="1:19">
      <c r="A735" s="10"/>
      <c r="B735" s="10"/>
      <c r="C735" s="10"/>
      <c r="D735" s="10"/>
      <c r="E735" s="10"/>
      <c r="F735" s="10"/>
      <c r="G735" s="10"/>
      <c r="H735" s="10"/>
      <c r="I735" s="10"/>
      <c r="J735" s="10"/>
      <c r="K735" s="10"/>
      <c r="L735" s="10"/>
      <c r="M735" s="10"/>
      <c r="N735" s="10"/>
      <c r="O735" s="10"/>
      <c r="P735" s="10"/>
      <c r="Q735" s="10"/>
      <c r="R735" s="10"/>
      <c r="S735" s="10"/>
    </row>
    <row r="736" spans="1:19">
      <c r="A736" s="10"/>
      <c r="B736" s="10"/>
      <c r="C736" s="10"/>
      <c r="D736" s="10"/>
      <c r="E736" s="10"/>
      <c r="F736" s="10"/>
      <c r="G736" s="10"/>
      <c r="H736" s="10"/>
      <c r="I736" s="10"/>
      <c r="J736" s="10"/>
      <c r="K736" s="10"/>
      <c r="L736" s="10"/>
      <c r="M736" s="10"/>
      <c r="N736" s="10"/>
      <c r="O736" s="10"/>
      <c r="P736" s="10"/>
      <c r="Q736" s="10"/>
      <c r="R736" s="10"/>
      <c r="S736" s="10"/>
    </row>
    <row r="737" spans="1:19">
      <c r="A737" s="10"/>
      <c r="B737" s="10"/>
      <c r="C737" s="10"/>
      <c r="D737" s="10"/>
      <c r="E737" s="10"/>
      <c r="F737" s="10"/>
      <c r="G737" s="10"/>
      <c r="H737" s="10"/>
      <c r="I737" s="10"/>
      <c r="J737" s="10"/>
      <c r="K737" s="10"/>
      <c r="L737" s="10"/>
      <c r="M737" s="10"/>
      <c r="N737" s="10"/>
      <c r="O737" s="10"/>
      <c r="P737" s="10"/>
      <c r="Q737" s="10"/>
      <c r="R737" s="10"/>
      <c r="S737" s="10"/>
    </row>
    <row r="738" spans="1:19">
      <c r="A738" s="10"/>
      <c r="B738" s="10"/>
      <c r="C738" s="10"/>
      <c r="D738" s="10"/>
      <c r="E738" s="10"/>
      <c r="F738" s="10"/>
      <c r="G738" s="10"/>
      <c r="H738" s="10"/>
      <c r="I738" s="10"/>
      <c r="J738" s="10"/>
      <c r="K738" s="10"/>
      <c r="L738" s="10"/>
      <c r="M738" s="10"/>
      <c r="N738" s="10"/>
      <c r="O738" s="10"/>
      <c r="P738" s="10"/>
      <c r="Q738" s="10"/>
      <c r="R738" s="10"/>
      <c r="S738" s="10"/>
    </row>
    <row r="739" spans="1:19">
      <c r="A739" s="10"/>
      <c r="B739" s="10"/>
      <c r="C739" s="10"/>
      <c r="D739" s="10"/>
      <c r="E739" s="10"/>
      <c r="F739" s="10"/>
      <c r="G739" s="10"/>
      <c r="H739" s="10"/>
      <c r="I739" s="10"/>
      <c r="J739" s="10"/>
      <c r="K739" s="10"/>
      <c r="L739" s="10"/>
      <c r="M739" s="10"/>
      <c r="N739" s="10"/>
      <c r="O739" s="10"/>
      <c r="P739" s="10"/>
      <c r="Q739" s="10"/>
      <c r="R739" s="10"/>
      <c r="S739" s="10"/>
    </row>
    <row r="740" spans="1:19">
      <c r="A740" s="10"/>
      <c r="B740" s="10"/>
      <c r="C740" s="10"/>
      <c r="D740" s="10"/>
      <c r="E740" s="10"/>
      <c r="F740" s="10"/>
      <c r="G740" s="10"/>
      <c r="H740" s="10"/>
      <c r="I740" s="10"/>
      <c r="J740" s="10"/>
      <c r="K740" s="10"/>
      <c r="L740" s="10"/>
      <c r="M740" s="10"/>
      <c r="N740" s="10"/>
      <c r="O740" s="10"/>
      <c r="P740" s="10"/>
      <c r="Q740" s="10"/>
      <c r="R740" s="10"/>
      <c r="S740" s="10"/>
    </row>
    <row r="741" spans="1:19">
      <c r="A741" s="10"/>
      <c r="B741" s="10"/>
      <c r="C741" s="10"/>
      <c r="D741" s="10"/>
      <c r="E741" s="10"/>
      <c r="F741" s="10"/>
      <c r="G741" s="10"/>
      <c r="H741" s="10"/>
      <c r="I741" s="10"/>
      <c r="J741" s="10"/>
      <c r="K741" s="10"/>
      <c r="L741" s="10"/>
      <c r="M741" s="10"/>
      <c r="N741" s="10"/>
      <c r="O741" s="10"/>
      <c r="P741" s="10"/>
      <c r="Q741" s="10"/>
      <c r="R741" s="10"/>
      <c r="S741" s="10"/>
    </row>
    <row r="742" spans="1:19">
      <c r="A742" s="10"/>
      <c r="B742" s="10"/>
      <c r="C742" s="10"/>
      <c r="D742" s="10"/>
      <c r="E742" s="10"/>
      <c r="F742" s="10"/>
      <c r="G742" s="10"/>
      <c r="H742" s="10"/>
      <c r="I742" s="10"/>
      <c r="J742" s="10"/>
      <c r="K742" s="10"/>
      <c r="L742" s="10"/>
      <c r="M742" s="10"/>
      <c r="N742" s="10"/>
      <c r="O742" s="10"/>
      <c r="P742" s="10"/>
      <c r="Q742" s="10"/>
      <c r="R742" s="10"/>
      <c r="S742" s="10"/>
    </row>
    <row r="743" spans="1:19">
      <c r="A743" s="10"/>
      <c r="B743" s="10"/>
      <c r="C743" s="10"/>
      <c r="D743" s="10"/>
      <c r="E743" s="10"/>
      <c r="F743" s="10"/>
      <c r="G743" s="10"/>
      <c r="H743" s="10"/>
      <c r="I743" s="10"/>
      <c r="J743" s="10"/>
      <c r="K743" s="10"/>
      <c r="L743" s="10"/>
      <c r="M743" s="10"/>
      <c r="N743" s="10"/>
      <c r="O743" s="10"/>
      <c r="P743" s="10"/>
      <c r="Q743" s="10"/>
      <c r="R743" s="10"/>
      <c r="S743" s="10"/>
    </row>
    <row r="744" spans="1:19">
      <c r="A744" s="10"/>
      <c r="B744" s="10"/>
      <c r="C744" s="10"/>
      <c r="D744" s="10"/>
      <c r="E744" s="10"/>
      <c r="F744" s="10"/>
      <c r="G744" s="10"/>
      <c r="H744" s="10"/>
      <c r="I744" s="10"/>
      <c r="J744" s="10"/>
      <c r="K744" s="10"/>
      <c r="L744" s="10"/>
      <c r="M744" s="10"/>
      <c r="N744" s="10"/>
      <c r="O744" s="10"/>
      <c r="P744" s="10"/>
      <c r="Q744" s="10"/>
      <c r="R744" s="10"/>
      <c r="S744" s="10"/>
    </row>
    <row r="745" spans="1:19">
      <c r="A745" s="10"/>
      <c r="B745" s="10"/>
      <c r="C745" s="10"/>
      <c r="D745" s="10"/>
      <c r="E745" s="10"/>
      <c r="F745" s="10"/>
      <c r="G745" s="10"/>
      <c r="H745" s="10"/>
      <c r="I745" s="10"/>
      <c r="J745" s="10"/>
      <c r="K745" s="10"/>
      <c r="L745" s="10"/>
      <c r="M745" s="10"/>
      <c r="N745" s="10"/>
      <c r="O745" s="10"/>
      <c r="P745" s="10"/>
      <c r="Q745" s="10"/>
      <c r="R745" s="10"/>
      <c r="S745" s="10"/>
    </row>
    <row r="746" spans="1:19">
      <c r="A746" s="10"/>
      <c r="B746" s="10"/>
      <c r="C746" s="10"/>
      <c r="D746" s="10"/>
      <c r="E746" s="10"/>
      <c r="F746" s="10"/>
      <c r="G746" s="10"/>
      <c r="H746" s="10"/>
      <c r="I746" s="10"/>
      <c r="J746" s="10"/>
      <c r="K746" s="10"/>
      <c r="L746" s="10"/>
      <c r="M746" s="10"/>
      <c r="N746" s="10"/>
      <c r="O746" s="10"/>
      <c r="P746" s="10"/>
      <c r="Q746" s="10"/>
      <c r="R746" s="10"/>
      <c r="S746" s="10"/>
    </row>
    <row r="747" spans="1:19">
      <c r="A747" s="10"/>
      <c r="B747" s="10"/>
      <c r="C747" s="10"/>
      <c r="D747" s="10"/>
      <c r="E747" s="10"/>
      <c r="F747" s="10"/>
      <c r="G747" s="10"/>
      <c r="H747" s="10"/>
      <c r="I747" s="10"/>
      <c r="J747" s="10"/>
      <c r="K747" s="10"/>
      <c r="L747" s="10"/>
      <c r="M747" s="10"/>
      <c r="N747" s="10"/>
      <c r="O747" s="10"/>
      <c r="P747" s="10"/>
      <c r="Q747" s="10"/>
      <c r="R747" s="10"/>
      <c r="S747" s="10"/>
    </row>
    <row r="748" spans="1:19">
      <c r="A748" s="10"/>
      <c r="B748" s="10"/>
      <c r="C748" s="10"/>
      <c r="D748" s="10"/>
      <c r="E748" s="10"/>
      <c r="F748" s="10"/>
      <c r="G748" s="10"/>
      <c r="H748" s="10"/>
      <c r="I748" s="10"/>
      <c r="J748" s="10"/>
      <c r="K748" s="10"/>
      <c r="L748" s="10"/>
      <c r="M748" s="10"/>
      <c r="N748" s="10"/>
      <c r="O748" s="10"/>
      <c r="P748" s="10"/>
      <c r="Q748" s="10"/>
      <c r="R748" s="10"/>
      <c r="S748" s="10"/>
    </row>
    <row r="749" spans="1:19">
      <c r="A749" s="10"/>
      <c r="B749" s="10"/>
      <c r="C749" s="10"/>
      <c r="D749" s="10"/>
      <c r="E749" s="10"/>
      <c r="F749" s="10"/>
      <c r="G749" s="10"/>
      <c r="H749" s="10"/>
      <c r="I749" s="10"/>
      <c r="J749" s="10"/>
      <c r="K749" s="10"/>
      <c r="L749" s="10"/>
      <c r="M749" s="10"/>
      <c r="N749" s="10"/>
      <c r="O749" s="10"/>
      <c r="P749" s="10"/>
      <c r="Q749" s="10"/>
      <c r="R749" s="10"/>
      <c r="S749" s="10"/>
    </row>
    <row r="750" spans="1:19">
      <c r="A750" s="10"/>
      <c r="B750" s="10"/>
      <c r="C750" s="10"/>
      <c r="D750" s="10"/>
      <c r="E750" s="10"/>
      <c r="F750" s="10"/>
      <c r="G750" s="10"/>
      <c r="H750" s="10"/>
      <c r="I750" s="10"/>
      <c r="J750" s="10"/>
      <c r="K750" s="10"/>
      <c r="L750" s="10"/>
      <c r="M750" s="10"/>
      <c r="N750" s="10"/>
      <c r="O750" s="10"/>
      <c r="P750" s="10"/>
      <c r="Q750" s="10"/>
      <c r="R750" s="10"/>
      <c r="S750" s="10"/>
    </row>
    <row r="751" spans="1:19">
      <c r="A751" s="10"/>
      <c r="B751" s="10"/>
      <c r="C751" s="10"/>
      <c r="D751" s="10"/>
      <c r="E751" s="10"/>
      <c r="F751" s="10"/>
      <c r="G751" s="10"/>
      <c r="H751" s="10"/>
      <c r="I751" s="10"/>
      <c r="J751" s="10"/>
      <c r="K751" s="10"/>
      <c r="L751" s="10"/>
      <c r="M751" s="10"/>
      <c r="N751" s="10"/>
      <c r="O751" s="10"/>
      <c r="P751" s="10"/>
      <c r="Q751" s="10"/>
      <c r="R751" s="10"/>
      <c r="S751" s="10"/>
    </row>
    <row r="752" spans="1:19">
      <c r="A752" s="10"/>
      <c r="B752" s="10"/>
      <c r="C752" s="10"/>
      <c r="D752" s="10"/>
      <c r="E752" s="10"/>
      <c r="F752" s="10"/>
      <c r="G752" s="10"/>
      <c r="H752" s="10"/>
      <c r="I752" s="10"/>
      <c r="J752" s="10"/>
      <c r="K752" s="10"/>
      <c r="L752" s="10"/>
      <c r="M752" s="10"/>
      <c r="N752" s="10"/>
      <c r="O752" s="10"/>
      <c r="P752" s="10"/>
      <c r="Q752" s="10"/>
      <c r="R752" s="10"/>
      <c r="S752" s="10"/>
    </row>
    <row r="753" spans="1:19">
      <c r="A753" s="10"/>
      <c r="B753" s="10"/>
      <c r="C753" s="10"/>
      <c r="D753" s="10"/>
      <c r="E753" s="10"/>
      <c r="F753" s="10"/>
      <c r="G753" s="10"/>
      <c r="H753" s="10"/>
      <c r="I753" s="10"/>
      <c r="J753" s="10"/>
      <c r="K753" s="10"/>
      <c r="L753" s="10"/>
      <c r="M753" s="10"/>
      <c r="N753" s="10"/>
      <c r="O753" s="10"/>
      <c r="P753" s="10"/>
      <c r="Q753" s="10"/>
      <c r="R753" s="10"/>
      <c r="S753" s="10"/>
    </row>
    <row r="754" spans="1:19">
      <c r="A754" s="10"/>
      <c r="B754" s="10"/>
      <c r="C754" s="10"/>
      <c r="D754" s="10"/>
      <c r="E754" s="10"/>
      <c r="F754" s="10"/>
      <c r="G754" s="10"/>
      <c r="H754" s="10"/>
      <c r="I754" s="10"/>
      <c r="J754" s="10"/>
      <c r="K754" s="10"/>
      <c r="L754" s="10"/>
      <c r="M754" s="10"/>
      <c r="N754" s="10"/>
      <c r="O754" s="10"/>
      <c r="P754" s="10"/>
      <c r="Q754" s="10"/>
      <c r="R754" s="10"/>
      <c r="S754" s="10"/>
    </row>
    <row r="755" spans="1:19">
      <c r="A755" s="10"/>
      <c r="B755" s="10"/>
      <c r="C755" s="10"/>
      <c r="D755" s="10"/>
      <c r="E755" s="10"/>
      <c r="F755" s="10"/>
      <c r="G755" s="10"/>
      <c r="H755" s="10"/>
      <c r="I755" s="10"/>
      <c r="J755" s="10"/>
      <c r="K755" s="10"/>
      <c r="L755" s="10"/>
      <c r="M755" s="10"/>
      <c r="N755" s="10"/>
      <c r="O755" s="10"/>
      <c r="P755" s="10"/>
      <c r="Q755" s="10"/>
      <c r="R755" s="10"/>
      <c r="S755" s="10"/>
    </row>
    <row r="756" spans="1:19">
      <c r="A756" s="10"/>
      <c r="B756" s="10"/>
      <c r="C756" s="10"/>
      <c r="D756" s="10"/>
      <c r="E756" s="10"/>
      <c r="F756" s="10"/>
      <c r="G756" s="10"/>
      <c r="H756" s="10"/>
      <c r="I756" s="10"/>
      <c r="J756" s="10"/>
      <c r="K756" s="10"/>
      <c r="L756" s="10"/>
      <c r="M756" s="10"/>
      <c r="N756" s="10"/>
      <c r="O756" s="10"/>
      <c r="P756" s="10"/>
      <c r="Q756" s="10"/>
      <c r="R756" s="10"/>
      <c r="S756" s="10"/>
    </row>
    <row r="757" spans="1:19">
      <c r="A757" s="10"/>
      <c r="B757" s="10"/>
      <c r="C757" s="10"/>
      <c r="D757" s="10"/>
      <c r="E757" s="10"/>
      <c r="F757" s="10"/>
      <c r="G757" s="10"/>
      <c r="H757" s="10"/>
      <c r="I757" s="10"/>
      <c r="J757" s="10"/>
      <c r="K757" s="10"/>
      <c r="L757" s="10"/>
      <c r="M757" s="10"/>
      <c r="N757" s="10"/>
      <c r="O757" s="10"/>
      <c r="P757" s="10"/>
      <c r="Q757" s="10"/>
      <c r="R757" s="10"/>
      <c r="S757" s="10"/>
    </row>
    <row r="758" spans="1:19">
      <c r="A758" s="10"/>
      <c r="B758" s="10"/>
      <c r="C758" s="10"/>
      <c r="D758" s="10"/>
      <c r="E758" s="10"/>
      <c r="F758" s="10"/>
      <c r="G758" s="10"/>
      <c r="H758" s="10"/>
      <c r="I758" s="10"/>
      <c r="J758" s="10"/>
      <c r="K758" s="10"/>
      <c r="L758" s="10"/>
      <c r="M758" s="10"/>
      <c r="N758" s="10"/>
      <c r="O758" s="10"/>
      <c r="P758" s="10"/>
      <c r="Q758" s="10"/>
      <c r="R758" s="10"/>
      <c r="S758" s="10"/>
    </row>
    <row r="759" spans="1:19">
      <c r="A759" s="10"/>
      <c r="B759" s="10"/>
      <c r="C759" s="10"/>
      <c r="D759" s="10"/>
      <c r="E759" s="10"/>
      <c r="F759" s="10"/>
      <c r="G759" s="10"/>
      <c r="H759" s="10"/>
      <c r="I759" s="10"/>
      <c r="J759" s="10"/>
      <c r="K759" s="10"/>
      <c r="L759" s="10"/>
      <c r="M759" s="10"/>
      <c r="N759" s="10"/>
      <c r="O759" s="10"/>
      <c r="P759" s="10"/>
      <c r="Q759" s="10"/>
      <c r="R759" s="10"/>
      <c r="S759" s="10"/>
    </row>
    <row r="760" spans="1:19">
      <c r="A760" s="10"/>
      <c r="B760" s="10"/>
      <c r="C760" s="10"/>
      <c r="D760" s="10"/>
      <c r="E760" s="10"/>
      <c r="F760" s="10"/>
      <c r="G760" s="10"/>
      <c r="H760" s="10"/>
      <c r="I760" s="10"/>
      <c r="J760" s="10"/>
      <c r="K760" s="10"/>
      <c r="L760" s="10"/>
      <c r="M760" s="10"/>
      <c r="N760" s="10"/>
      <c r="O760" s="10"/>
      <c r="P760" s="10"/>
      <c r="Q760" s="10"/>
      <c r="R760" s="10"/>
      <c r="S760" s="10"/>
    </row>
    <row r="761" spans="1:19">
      <c r="A761" s="10"/>
      <c r="B761" s="10"/>
      <c r="C761" s="10"/>
      <c r="D761" s="10"/>
      <c r="E761" s="10"/>
      <c r="F761" s="10"/>
      <c r="G761" s="10"/>
      <c r="H761" s="10"/>
      <c r="I761" s="10"/>
      <c r="J761" s="10"/>
      <c r="K761" s="10"/>
      <c r="L761" s="10"/>
      <c r="M761" s="10"/>
      <c r="N761" s="10"/>
      <c r="O761" s="10"/>
      <c r="P761" s="10"/>
      <c r="Q761" s="10"/>
      <c r="R761" s="10"/>
      <c r="S761" s="10"/>
    </row>
    <row r="762" spans="1:19">
      <c r="A762" s="10"/>
      <c r="B762" s="10"/>
      <c r="C762" s="10"/>
      <c r="D762" s="10"/>
      <c r="E762" s="10"/>
      <c r="F762" s="10"/>
      <c r="G762" s="10"/>
      <c r="H762" s="10"/>
      <c r="I762" s="10"/>
      <c r="J762" s="10"/>
      <c r="K762" s="10"/>
      <c r="L762" s="10"/>
      <c r="M762" s="10"/>
      <c r="N762" s="10"/>
      <c r="O762" s="10"/>
      <c r="P762" s="10"/>
      <c r="Q762" s="10"/>
      <c r="R762" s="10"/>
      <c r="S762" s="10"/>
    </row>
    <row r="763" spans="1:19">
      <c r="A763" s="10"/>
      <c r="B763" s="10"/>
      <c r="C763" s="10"/>
      <c r="D763" s="10"/>
      <c r="E763" s="10"/>
      <c r="F763" s="10"/>
      <c r="G763" s="10"/>
      <c r="H763" s="10"/>
      <c r="I763" s="10"/>
      <c r="J763" s="10"/>
      <c r="K763" s="10"/>
      <c r="L763" s="10"/>
      <c r="M763" s="10"/>
      <c r="N763" s="10"/>
      <c r="O763" s="10"/>
      <c r="P763" s="10"/>
      <c r="Q763" s="10"/>
      <c r="R763" s="10"/>
      <c r="S763" s="10"/>
    </row>
    <row r="764" spans="1:19">
      <c r="A764" s="10"/>
      <c r="B764" s="10"/>
      <c r="C764" s="10"/>
      <c r="D764" s="10"/>
      <c r="E764" s="10"/>
      <c r="F764" s="10"/>
      <c r="G764" s="10"/>
      <c r="H764" s="10"/>
      <c r="I764" s="10"/>
      <c r="J764" s="10"/>
      <c r="K764" s="10"/>
      <c r="L764" s="10"/>
      <c r="M764" s="10"/>
      <c r="N764" s="10"/>
      <c r="O764" s="10"/>
      <c r="P764" s="10"/>
      <c r="Q764" s="10"/>
      <c r="R764" s="10"/>
      <c r="S764" s="10"/>
    </row>
    <row r="765" spans="1:19">
      <c r="A765" s="10"/>
      <c r="B765" s="10"/>
      <c r="C765" s="10"/>
      <c r="D765" s="10"/>
      <c r="E765" s="10"/>
      <c r="F765" s="10"/>
      <c r="G765" s="10"/>
      <c r="H765" s="10"/>
      <c r="I765" s="10"/>
      <c r="J765" s="10"/>
      <c r="K765" s="10"/>
      <c r="L765" s="10"/>
      <c r="M765" s="10"/>
      <c r="N765" s="10"/>
      <c r="O765" s="10"/>
      <c r="P765" s="10"/>
      <c r="Q765" s="10"/>
      <c r="R765" s="10"/>
      <c r="S765" s="10"/>
    </row>
    <row r="766" spans="1:19">
      <c r="A766" s="10"/>
      <c r="B766" s="10"/>
      <c r="C766" s="10"/>
      <c r="D766" s="10"/>
      <c r="E766" s="10"/>
      <c r="F766" s="10"/>
      <c r="G766" s="10"/>
      <c r="H766" s="10"/>
      <c r="I766" s="10"/>
      <c r="J766" s="10"/>
      <c r="K766" s="10"/>
      <c r="L766" s="10"/>
      <c r="M766" s="10"/>
      <c r="N766" s="10"/>
      <c r="O766" s="10"/>
      <c r="P766" s="10"/>
      <c r="Q766" s="10"/>
      <c r="R766" s="10"/>
      <c r="S766" s="10"/>
    </row>
    <row r="767" spans="1:19">
      <c r="A767" s="10"/>
      <c r="B767" s="10"/>
      <c r="C767" s="10"/>
      <c r="D767" s="10"/>
      <c r="E767" s="10"/>
      <c r="F767" s="10"/>
      <c r="G767" s="10"/>
      <c r="H767" s="10"/>
      <c r="I767" s="10"/>
      <c r="J767" s="10"/>
      <c r="K767" s="10"/>
      <c r="L767" s="10"/>
      <c r="M767" s="10"/>
      <c r="N767" s="10"/>
      <c r="O767" s="10"/>
      <c r="P767" s="10"/>
      <c r="Q767" s="10"/>
      <c r="R767" s="10"/>
      <c r="S767" s="10"/>
    </row>
    <row r="768" spans="1:19">
      <c r="A768" s="10"/>
      <c r="B768" s="10"/>
      <c r="C768" s="10"/>
      <c r="D768" s="10"/>
      <c r="E768" s="10"/>
      <c r="F768" s="10"/>
      <c r="G768" s="10"/>
      <c r="H768" s="10"/>
      <c r="I768" s="10"/>
      <c r="J768" s="10"/>
      <c r="K768" s="10"/>
      <c r="L768" s="10"/>
      <c r="M768" s="10"/>
      <c r="N768" s="10"/>
      <c r="O768" s="10"/>
      <c r="P768" s="10"/>
      <c r="Q768" s="10"/>
      <c r="R768" s="10"/>
      <c r="S768" s="10"/>
    </row>
    <row r="769" spans="1:19">
      <c r="A769" s="10"/>
      <c r="B769" s="10"/>
      <c r="C769" s="10"/>
      <c r="D769" s="10"/>
      <c r="E769" s="10"/>
      <c r="F769" s="10"/>
      <c r="G769" s="10"/>
      <c r="H769" s="10"/>
      <c r="I769" s="10"/>
      <c r="J769" s="10"/>
      <c r="K769" s="10"/>
      <c r="L769" s="10"/>
      <c r="M769" s="10"/>
      <c r="N769" s="10"/>
      <c r="O769" s="10"/>
      <c r="P769" s="10"/>
      <c r="Q769" s="10"/>
      <c r="R769" s="10"/>
      <c r="S769" s="10"/>
    </row>
    <row r="770" spans="1:19">
      <c r="A770" s="10"/>
      <c r="B770" s="10"/>
      <c r="C770" s="10"/>
      <c r="D770" s="10"/>
      <c r="E770" s="10"/>
      <c r="F770" s="10"/>
      <c r="G770" s="10"/>
      <c r="H770" s="10"/>
      <c r="I770" s="10"/>
      <c r="J770" s="10"/>
      <c r="K770" s="10"/>
      <c r="L770" s="10"/>
      <c r="M770" s="10"/>
      <c r="N770" s="10"/>
      <c r="O770" s="10"/>
      <c r="P770" s="10"/>
      <c r="Q770" s="10"/>
      <c r="R770" s="10"/>
      <c r="S770" s="10"/>
    </row>
    <row r="771" spans="1:19">
      <c r="A771" s="10"/>
      <c r="B771" s="10"/>
      <c r="C771" s="10"/>
      <c r="D771" s="10"/>
      <c r="E771" s="10"/>
      <c r="F771" s="10"/>
      <c r="G771" s="10"/>
      <c r="H771" s="10"/>
      <c r="I771" s="10"/>
      <c r="J771" s="10"/>
      <c r="K771" s="10"/>
      <c r="L771" s="10"/>
      <c r="M771" s="10"/>
      <c r="N771" s="10"/>
      <c r="O771" s="10"/>
      <c r="P771" s="10"/>
      <c r="Q771" s="10"/>
      <c r="R771" s="10"/>
      <c r="S771" s="10"/>
    </row>
    <row r="772" spans="1:19">
      <c r="A772" s="10"/>
      <c r="B772" s="10"/>
      <c r="C772" s="10"/>
      <c r="D772" s="10"/>
      <c r="E772" s="10"/>
      <c r="F772" s="10"/>
      <c r="G772" s="10"/>
      <c r="H772" s="10"/>
      <c r="I772" s="10"/>
      <c r="J772" s="10"/>
      <c r="K772" s="10"/>
      <c r="L772" s="10"/>
      <c r="M772" s="10"/>
      <c r="N772" s="10"/>
      <c r="O772" s="10"/>
      <c r="P772" s="10"/>
      <c r="Q772" s="10"/>
      <c r="R772" s="10"/>
      <c r="S772" s="10"/>
    </row>
    <row r="773" spans="1:19">
      <c r="A773" s="10"/>
      <c r="B773" s="10"/>
      <c r="C773" s="10"/>
      <c r="D773" s="10"/>
      <c r="E773" s="10"/>
      <c r="F773" s="10"/>
      <c r="G773" s="10"/>
      <c r="H773" s="10"/>
      <c r="I773" s="10"/>
      <c r="J773" s="10"/>
      <c r="K773" s="10"/>
      <c r="L773" s="10"/>
      <c r="M773" s="10"/>
      <c r="N773" s="10"/>
      <c r="O773" s="10"/>
      <c r="P773" s="10"/>
      <c r="Q773" s="10"/>
      <c r="R773" s="10"/>
      <c r="S773" s="10"/>
    </row>
    <row r="774" spans="1:19">
      <c r="A774" s="10"/>
      <c r="B774" s="10"/>
      <c r="C774" s="10"/>
      <c r="D774" s="10"/>
      <c r="E774" s="10"/>
      <c r="F774" s="10"/>
      <c r="G774" s="10"/>
      <c r="H774" s="10"/>
      <c r="I774" s="10"/>
      <c r="J774" s="10"/>
      <c r="K774" s="10"/>
      <c r="L774" s="10"/>
      <c r="M774" s="10"/>
      <c r="N774" s="10"/>
      <c r="O774" s="10"/>
      <c r="P774" s="10"/>
      <c r="Q774" s="10"/>
      <c r="R774" s="10"/>
      <c r="S774" s="10"/>
    </row>
    <row r="775" spans="1:19">
      <c r="A775" s="10"/>
      <c r="B775" s="10"/>
      <c r="C775" s="10"/>
      <c r="D775" s="10"/>
      <c r="E775" s="10"/>
      <c r="F775" s="10"/>
      <c r="G775" s="10"/>
      <c r="H775" s="10"/>
      <c r="I775" s="10"/>
      <c r="J775" s="10"/>
      <c r="K775" s="10"/>
      <c r="L775" s="10"/>
      <c r="M775" s="10"/>
      <c r="N775" s="10"/>
      <c r="O775" s="10"/>
      <c r="P775" s="10"/>
      <c r="Q775" s="10"/>
      <c r="R775" s="10"/>
      <c r="S775" s="10"/>
    </row>
    <row r="776" spans="1:19">
      <c r="A776" s="10"/>
      <c r="B776" s="10"/>
      <c r="C776" s="10"/>
      <c r="D776" s="10"/>
      <c r="E776" s="10"/>
      <c r="F776" s="10"/>
      <c r="G776" s="10"/>
      <c r="H776" s="10"/>
      <c r="I776" s="10"/>
      <c r="J776" s="10"/>
      <c r="K776" s="10"/>
      <c r="L776" s="10"/>
      <c r="M776" s="10"/>
      <c r="N776" s="10"/>
      <c r="O776" s="10"/>
      <c r="P776" s="10"/>
      <c r="Q776" s="10"/>
      <c r="R776" s="10"/>
      <c r="S776" s="10"/>
    </row>
    <row r="777" spans="1:19">
      <c r="A777" s="10"/>
      <c r="B777" s="10"/>
      <c r="C777" s="10"/>
      <c r="D777" s="10"/>
      <c r="E777" s="10"/>
      <c r="F777" s="10"/>
      <c r="G777" s="10"/>
      <c r="H777" s="10"/>
      <c r="I777" s="10"/>
      <c r="J777" s="10"/>
      <c r="K777" s="10"/>
      <c r="L777" s="10"/>
      <c r="M777" s="10"/>
      <c r="N777" s="10"/>
      <c r="O777" s="10"/>
      <c r="P777" s="10"/>
      <c r="Q777" s="10"/>
      <c r="R777" s="10"/>
      <c r="S777" s="10"/>
    </row>
    <row r="778" spans="1:19">
      <c r="A778" s="10"/>
      <c r="B778" s="10"/>
      <c r="C778" s="10"/>
      <c r="D778" s="10"/>
      <c r="E778" s="10"/>
      <c r="F778" s="10"/>
      <c r="G778" s="10"/>
      <c r="H778" s="10"/>
      <c r="I778" s="10"/>
      <c r="J778" s="10"/>
      <c r="K778" s="10"/>
      <c r="L778" s="10"/>
      <c r="M778" s="10"/>
      <c r="N778" s="10"/>
      <c r="O778" s="10"/>
      <c r="P778" s="10"/>
      <c r="Q778" s="10"/>
      <c r="R778" s="10"/>
      <c r="S778" s="10"/>
    </row>
    <row r="779" spans="1:19">
      <c r="A779" s="10"/>
      <c r="B779" s="10"/>
      <c r="C779" s="10"/>
      <c r="D779" s="10"/>
      <c r="E779" s="10"/>
      <c r="F779" s="10"/>
      <c r="G779" s="10"/>
      <c r="H779" s="10"/>
      <c r="I779" s="10"/>
      <c r="J779" s="10"/>
      <c r="K779" s="10"/>
      <c r="L779" s="10"/>
      <c r="M779" s="10"/>
      <c r="N779" s="10"/>
      <c r="O779" s="10"/>
      <c r="P779" s="10"/>
      <c r="Q779" s="10"/>
      <c r="R779" s="10"/>
      <c r="S779" s="10"/>
    </row>
    <row r="780" spans="1:19">
      <c r="A780" s="10"/>
      <c r="B780" s="10"/>
      <c r="C780" s="10"/>
      <c r="D780" s="10"/>
      <c r="E780" s="10"/>
      <c r="F780" s="10"/>
      <c r="G780" s="10"/>
      <c r="H780" s="10"/>
      <c r="I780" s="10"/>
      <c r="J780" s="10"/>
      <c r="K780" s="10"/>
      <c r="L780" s="10"/>
      <c r="M780" s="10"/>
      <c r="N780" s="10"/>
      <c r="O780" s="10"/>
      <c r="P780" s="10"/>
      <c r="Q780" s="10"/>
      <c r="R780" s="10"/>
      <c r="S780" s="10"/>
    </row>
    <row r="781" spans="1:19">
      <c r="A781" s="10"/>
      <c r="B781" s="10"/>
      <c r="C781" s="10"/>
      <c r="D781" s="10"/>
      <c r="E781" s="10"/>
      <c r="F781" s="10"/>
      <c r="G781" s="10"/>
      <c r="H781" s="10"/>
      <c r="I781" s="10"/>
      <c r="J781" s="10"/>
      <c r="K781" s="10"/>
      <c r="L781" s="10"/>
      <c r="M781" s="10"/>
      <c r="N781" s="10"/>
      <c r="O781" s="10"/>
      <c r="P781" s="10"/>
      <c r="Q781" s="10"/>
      <c r="R781" s="10"/>
      <c r="S781" s="10"/>
    </row>
    <row r="782" spans="1:19">
      <c r="A782" s="10"/>
      <c r="B782" s="10"/>
      <c r="C782" s="10"/>
      <c r="D782" s="10"/>
      <c r="E782" s="10"/>
      <c r="F782" s="10"/>
      <c r="G782" s="10"/>
      <c r="H782" s="10"/>
      <c r="I782" s="10"/>
      <c r="J782" s="10"/>
      <c r="K782" s="10"/>
      <c r="L782" s="10"/>
      <c r="M782" s="10"/>
      <c r="N782" s="10"/>
      <c r="O782" s="10"/>
      <c r="P782" s="10"/>
      <c r="Q782" s="10"/>
      <c r="R782" s="10"/>
      <c r="S782" s="10"/>
    </row>
    <row r="783" spans="1:19">
      <c r="A783" s="10"/>
      <c r="B783" s="10"/>
      <c r="C783" s="10"/>
      <c r="D783" s="10"/>
      <c r="E783" s="10"/>
      <c r="F783" s="10"/>
      <c r="G783" s="10"/>
      <c r="H783" s="10"/>
      <c r="I783" s="10"/>
      <c r="J783" s="10"/>
      <c r="K783" s="10"/>
      <c r="L783" s="10"/>
      <c r="M783" s="10"/>
      <c r="N783" s="10"/>
      <c r="O783" s="10"/>
      <c r="P783" s="10"/>
      <c r="Q783" s="10"/>
      <c r="R783" s="10"/>
      <c r="S783" s="10"/>
    </row>
    <row r="784" spans="1:19">
      <c r="A784" s="10"/>
      <c r="B784" s="10"/>
      <c r="C784" s="10"/>
      <c r="D784" s="10"/>
      <c r="E784" s="10"/>
      <c r="F784" s="10"/>
      <c r="G784" s="10"/>
      <c r="H784" s="10"/>
      <c r="I784" s="10"/>
      <c r="J784" s="10"/>
      <c r="K784" s="10"/>
      <c r="L784" s="10"/>
      <c r="M784" s="10"/>
      <c r="N784" s="10"/>
      <c r="O784" s="10"/>
      <c r="P784" s="10"/>
      <c r="Q784" s="10"/>
      <c r="R784" s="10"/>
      <c r="S784" s="10"/>
    </row>
    <row r="785" spans="1:19">
      <c r="A785" s="10"/>
      <c r="B785" s="10"/>
      <c r="C785" s="10"/>
      <c r="D785" s="10"/>
      <c r="E785" s="10"/>
      <c r="F785" s="10"/>
      <c r="G785" s="10"/>
      <c r="H785" s="10"/>
      <c r="I785" s="10"/>
      <c r="J785" s="10"/>
      <c r="K785" s="10"/>
      <c r="L785" s="10"/>
      <c r="M785" s="10"/>
      <c r="N785" s="10"/>
      <c r="O785" s="10"/>
      <c r="P785" s="10"/>
      <c r="Q785" s="10"/>
      <c r="R785" s="10"/>
      <c r="S785" s="10"/>
    </row>
    <row r="786" spans="1:19">
      <c r="A786" s="10"/>
      <c r="B786" s="10"/>
      <c r="C786" s="10"/>
      <c r="D786" s="10"/>
      <c r="E786" s="10"/>
      <c r="F786" s="10"/>
      <c r="G786" s="10"/>
      <c r="H786" s="10"/>
      <c r="I786" s="10"/>
      <c r="J786" s="10"/>
      <c r="K786" s="10"/>
      <c r="L786" s="10"/>
      <c r="M786" s="10"/>
      <c r="N786" s="10"/>
      <c r="O786" s="10"/>
      <c r="P786" s="10"/>
      <c r="Q786" s="10"/>
      <c r="R786" s="10"/>
      <c r="S786" s="10"/>
    </row>
    <row r="787" spans="1:19">
      <c r="A787" s="10"/>
      <c r="B787" s="10"/>
      <c r="C787" s="10"/>
      <c r="D787" s="10"/>
      <c r="E787" s="10"/>
      <c r="F787" s="10"/>
      <c r="G787" s="10"/>
      <c r="H787" s="10"/>
      <c r="I787" s="10"/>
      <c r="J787" s="10"/>
      <c r="K787" s="10"/>
      <c r="L787" s="10"/>
      <c r="M787" s="10"/>
      <c r="N787" s="10"/>
      <c r="O787" s="10"/>
      <c r="P787" s="10"/>
      <c r="Q787" s="10"/>
      <c r="R787" s="10"/>
      <c r="S787" s="10"/>
    </row>
    <row r="788" spans="1:19">
      <c r="A788" s="10"/>
      <c r="B788" s="10"/>
      <c r="C788" s="10"/>
      <c r="D788" s="10"/>
      <c r="E788" s="10"/>
      <c r="F788" s="10"/>
      <c r="G788" s="10"/>
      <c r="H788" s="10"/>
      <c r="I788" s="10"/>
      <c r="J788" s="10"/>
      <c r="K788" s="10"/>
      <c r="L788" s="10"/>
      <c r="M788" s="10"/>
      <c r="N788" s="10"/>
      <c r="O788" s="10"/>
      <c r="P788" s="10"/>
      <c r="Q788" s="10"/>
      <c r="R788" s="10"/>
      <c r="S788" s="10"/>
    </row>
    <row r="789" spans="1:19">
      <c r="A789" s="10"/>
      <c r="B789" s="10"/>
      <c r="C789" s="10"/>
      <c r="D789" s="10"/>
      <c r="E789" s="10"/>
      <c r="F789" s="10"/>
      <c r="G789" s="10"/>
      <c r="H789" s="10"/>
      <c r="I789" s="10"/>
      <c r="J789" s="10"/>
      <c r="K789" s="10"/>
      <c r="L789" s="10"/>
      <c r="M789" s="10"/>
      <c r="N789" s="10"/>
      <c r="O789" s="10"/>
      <c r="P789" s="10"/>
      <c r="Q789" s="10"/>
      <c r="R789" s="10"/>
      <c r="S789" s="10"/>
    </row>
    <row r="790" spans="1:19">
      <c r="A790" s="10"/>
      <c r="B790" s="10"/>
      <c r="C790" s="10"/>
      <c r="D790" s="10"/>
      <c r="E790" s="10"/>
      <c r="F790" s="10"/>
      <c r="G790" s="10"/>
      <c r="H790" s="10"/>
      <c r="I790" s="10"/>
      <c r="J790" s="10"/>
      <c r="K790" s="10"/>
      <c r="L790" s="10"/>
      <c r="M790" s="10"/>
      <c r="N790" s="10"/>
      <c r="O790" s="10"/>
      <c r="P790" s="10"/>
      <c r="Q790" s="10"/>
      <c r="R790" s="10"/>
      <c r="S790" s="10"/>
    </row>
    <row r="791" spans="1:19">
      <c r="A791" s="10"/>
      <c r="B791" s="10"/>
      <c r="C791" s="10"/>
      <c r="D791" s="10"/>
      <c r="E791" s="10"/>
      <c r="F791" s="10"/>
      <c r="G791" s="10"/>
      <c r="H791" s="10"/>
      <c r="I791" s="10"/>
      <c r="J791" s="10"/>
      <c r="K791" s="10"/>
      <c r="L791" s="10"/>
      <c r="M791" s="10"/>
      <c r="N791" s="10"/>
      <c r="O791" s="10"/>
      <c r="P791" s="10"/>
      <c r="Q791" s="10"/>
      <c r="R791" s="10"/>
      <c r="S791" s="10"/>
    </row>
    <row r="792" spans="1:19">
      <c r="A792" s="10"/>
      <c r="B792" s="10"/>
      <c r="C792" s="10"/>
      <c r="D792" s="10"/>
      <c r="E792" s="10"/>
      <c r="F792" s="10"/>
      <c r="G792" s="10"/>
      <c r="H792" s="10"/>
      <c r="I792" s="10"/>
      <c r="J792" s="10"/>
      <c r="K792" s="10"/>
      <c r="L792" s="10"/>
      <c r="M792" s="10"/>
      <c r="N792" s="10"/>
      <c r="O792" s="10"/>
      <c r="P792" s="10"/>
      <c r="Q792" s="10"/>
      <c r="R792" s="10"/>
      <c r="S792" s="10"/>
    </row>
    <row r="793" spans="1:19">
      <c r="A793" s="10"/>
      <c r="B793" s="10"/>
      <c r="C793" s="10"/>
      <c r="D793" s="10"/>
      <c r="E793" s="10"/>
      <c r="F793" s="10"/>
      <c r="G793" s="10"/>
      <c r="H793" s="10"/>
      <c r="I793" s="10"/>
      <c r="J793" s="10"/>
      <c r="K793" s="10"/>
      <c r="L793" s="10"/>
      <c r="M793" s="10"/>
      <c r="N793" s="10"/>
      <c r="O793" s="10"/>
      <c r="P793" s="10"/>
      <c r="Q793" s="10"/>
      <c r="R793" s="10"/>
      <c r="S793" s="10"/>
    </row>
    <row r="794" spans="1:19">
      <c r="A794" s="10"/>
      <c r="B794" s="10"/>
      <c r="C794" s="10"/>
      <c r="D794" s="10"/>
      <c r="E794" s="10"/>
      <c r="F794" s="10"/>
      <c r="G794" s="10"/>
      <c r="H794" s="10"/>
      <c r="I794" s="10"/>
      <c r="J794" s="10"/>
      <c r="K794" s="10"/>
      <c r="L794" s="10"/>
      <c r="M794" s="10"/>
      <c r="N794" s="10"/>
      <c r="O794" s="10"/>
      <c r="P794" s="10"/>
      <c r="Q794" s="10"/>
      <c r="R794" s="10"/>
      <c r="S794" s="10"/>
    </row>
    <row r="795" spans="1:19">
      <c r="A795" s="10"/>
      <c r="B795" s="10"/>
      <c r="C795" s="10"/>
      <c r="D795" s="10"/>
      <c r="E795" s="10"/>
      <c r="F795" s="10"/>
      <c r="G795" s="10"/>
      <c r="H795" s="10"/>
      <c r="I795" s="10"/>
      <c r="J795" s="10"/>
      <c r="K795" s="10"/>
      <c r="L795" s="10"/>
      <c r="M795" s="10"/>
      <c r="N795" s="10"/>
      <c r="O795" s="10"/>
      <c r="P795" s="10"/>
      <c r="Q795" s="10"/>
      <c r="R795" s="10"/>
      <c r="S795" s="10"/>
    </row>
    <row r="796" spans="1:19">
      <c r="A796" s="10"/>
      <c r="B796" s="10"/>
      <c r="C796" s="10"/>
      <c r="D796" s="10"/>
      <c r="E796" s="10"/>
      <c r="F796" s="10"/>
      <c r="G796" s="10"/>
      <c r="H796" s="10"/>
      <c r="I796" s="10"/>
      <c r="J796" s="10"/>
      <c r="K796" s="10"/>
      <c r="L796" s="10"/>
      <c r="M796" s="10"/>
      <c r="N796" s="10"/>
      <c r="O796" s="10"/>
      <c r="P796" s="10"/>
      <c r="Q796" s="10"/>
      <c r="R796" s="10"/>
      <c r="S796" s="10"/>
    </row>
    <row r="797" spans="1:19">
      <c r="A797" s="10"/>
      <c r="B797" s="10"/>
      <c r="C797" s="10"/>
      <c r="D797" s="10"/>
      <c r="E797" s="10"/>
      <c r="F797" s="10"/>
      <c r="G797" s="10"/>
      <c r="H797" s="10"/>
      <c r="I797" s="10"/>
      <c r="J797" s="10"/>
      <c r="K797" s="10"/>
      <c r="L797" s="10"/>
      <c r="M797" s="10"/>
      <c r="N797" s="10"/>
      <c r="O797" s="10"/>
      <c r="P797" s="10"/>
      <c r="Q797" s="10"/>
      <c r="R797" s="10"/>
      <c r="S797" s="10"/>
    </row>
    <row r="798" spans="1:19">
      <c r="A798" s="10"/>
      <c r="B798" s="10"/>
      <c r="C798" s="10"/>
      <c r="D798" s="10"/>
      <c r="E798" s="10"/>
      <c r="F798" s="10"/>
      <c r="G798" s="10"/>
      <c r="H798" s="10"/>
      <c r="I798" s="10"/>
      <c r="J798" s="10"/>
      <c r="K798" s="10"/>
      <c r="L798" s="10"/>
      <c r="M798" s="10"/>
      <c r="N798" s="10"/>
      <c r="O798" s="10"/>
      <c r="P798" s="10"/>
      <c r="Q798" s="10"/>
      <c r="R798" s="10"/>
      <c r="S798" s="10"/>
    </row>
    <row r="799" spans="1:19">
      <c r="A799" s="10"/>
      <c r="B799" s="10"/>
      <c r="C799" s="10"/>
      <c r="D799" s="10"/>
      <c r="E799" s="10"/>
      <c r="F799" s="10"/>
      <c r="G799" s="10"/>
      <c r="H799" s="10"/>
      <c r="I799" s="10"/>
      <c r="J799" s="10"/>
      <c r="K799" s="10"/>
      <c r="L799" s="10"/>
      <c r="M799" s="10"/>
      <c r="N799" s="10"/>
      <c r="O799" s="10"/>
      <c r="P799" s="10"/>
      <c r="Q799" s="10"/>
      <c r="R799" s="10"/>
      <c r="S799" s="10"/>
    </row>
    <row r="800" spans="1:19">
      <c r="A800" s="10"/>
      <c r="B800" s="10"/>
      <c r="C800" s="10"/>
      <c r="D800" s="10"/>
      <c r="E800" s="10"/>
      <c r="F800" s="10"/>
      <c r="G800" s="10"/>
      <c r="H800" s="10"/>
      <c r="I800" s="10"/>
      <c r="J800" s="10"/>
      <c r="K800" s="10"/>
      <c r="L800" s="10"/>
      <c r="M800" s="10"/>
      <c r="N800" s="10"/>
      <c r="O800" s="10"/>
      <c r="P800" s="10"/>
      <c r="Q800" s="10"/>
      <c r="R800" s="10"/>
      <c r="S800" s="10"/>
    </row>
    <row r="801" spans="1:19">
      <c r="A801" s="10"/>
      <c r="B801" s="10"/>
      <c r="C801" s="10"/>
      <c r="D801" s="10"/>
      <c r="E801" s="10"/>
      <c r="F801" s="10"/>
      <c r="G801" s="10"/>
      <c r="H801" s="10"/>
      <c r="I801" s="10"/>
      <c r="J801" s="10"/>
      <c r="K801" s="10"/>
      <c r="L801" s="10"/>
      <c r="M801" s="10"/>
      <c r="N801" s="10"/>
      <c r="O801" s="10"/>
      <c r="P801" s="10"/>
      <c r="Q801" s="10"/>
      <c r="R801" s="10"/>
      <c r="S801" s="10"/>
    </row>
    <row r="802" spans="1:19">
      <c r="A802" s="10"/>
      <c r="B802" s="10"/>
      <c r="C802" s="10"/>
      <c r="D802" s="10"/>
      <c r="E802" s="10"/>
      <c r="F802" s="10"/>
      <c r="G802" s="10"/>
      <c r="H802" s="10"/>
      <c r="I802" s="10"/>
      <c r="J802" s="10"/>
      <c r="K802" s="10"/>
      <c r="L802" s="10"/>
      <c r="M802" s="10"/>
      <c r="N802" s="10"/>
      <c r="O802" s="10"/>
      <c r="P802" s="10"/>
      <c r="Q802" s="10"/>
      <c r="R802" s="10"/>
      <c r="S802" s="10"/>
    </row>
    <row r="803" spans="1:19">
      <c r="A803" s="10"/>
      <c r="B803" s="10"/>
      <c r="C803" s="10"/>
      <c r="D803" s="10"/>
      <c r="E803" s="10"/>
      <c r="F803" s="10"/>
      <c r="G803" s="10"/>
      <c r="H803" s="10"/>
      <c r="I803" s="10"/>
      <c r="J803" s="10"/>
      <c r="K803" s="10"/>
      <c r="L803" s="10"/>
      <c r="M803" s="10"/>
      <c r="N803" s="10"/>
      <c r="O803" s="10"/>
      <c r="P803" s="10"/>
      <c r="Q803" s="10"/>
      <c r="R803" s="10"/>
      <c r="S803" s="10"/>
    </row>
    <row r="804" spans="1:19">
      <c r="A804" s="10"/>
      <c r="B804" s="10"/>
      <c r="C804" s="10"/>
      <c r="D804" s="10"/>
      <c r="E804" s="10"/>
      <c r="F804" s="10"/>
      <c r="G804" s="10"/>
      <c r="H804" s="10"/>
      <c r="I804" s="10"/>
      <c r="J804" s="10"/>
      <c r="K804" s="10"/>
      <c r="L804" s="10"/>
      <c r="M804" s="10"/>
      <c r="N804" s="10"/>
      <c r="O804" s="10"/>
      <c r="P804" s="10"/>
      <c r="Q804" s="10"/>
      <c r="R804" s="10"/>
      <c r="S804" s="10"/>
    </row>
    <row r="805" spans="1:19">
      <c r="A805" s="10"/>
      <c r="B805" s="10"/>
      <c r="C805" s="10"/>
      <c r="D805" s="10"/>
      <c r="E805" s="10"/>
      <c r="F805" s="10"/>
      <c r="G805" s="10"/>
      <c r="H805" s="10"/>
      <c r="I805" s="10"/>
      <c r="J805" s="10"/>
      <c r="K805" s="10"/>
      <c r="L805" s="10"/>
      <c r="M805" s="10"/>
      <c r="N805" s="10"/>
      <c r="O805" s="10"/>
      <c r="P805" s="10"/>
      <c r="Q805" s="10"/>
      <c r="R805" s="10"/>
      <c r="S805" s="10"/>
    </row>
    <row r="806" spans="1:19">
      <c r="A806" s="10"/>
      <c r="B806" s="10"/>
      <c r="C806" s="10"/>
      <c r="D806" s="10"/>
      <c r="E806" s="10"/>
      <c r="F806" s="10"/>
      <c r="G806" s="10"/>
      <c r="H806" s="10"/>
      <c r="I806" s="10"/>
      <c r="J806" s="10"/>
      <c r="K806" s="10"/>
      <c r="L806" s="10"/>
      <c r="M806" s="10"/>
      <c r="N806" s="10"/>
      <c r="O806" s="10"/>
      <c r="P806" s="10"/>
      <c r="Q806" s="10"/>
      <c r="R806" s="10"/>
      <c r="S806" s="10"/>
    </row>
    <row r="807" spans="1:19">
      <c r="A807" s="10"/>
      <c r="B807" s="10"/>
      <c r="C807" s="10"/>
      <c r="D807" s="10"/>
      <c r="E807" s="10"/>
      <c r="F807" s="10"/>
      <c r="G807" s="10"/>
      <c r="H807" s="10"/>
      <c r="I807" s="10"/>
      <c r="J807" s="10"/>
      <c r="K807" s="10"/>
      <c r="L807" s="10"/>
      <c r="M807" s="10"/>
      <c r="N807" s="10"/>
      <c r="O807" s="10"/>
      <c r="P807" s="10"/>
      <c r="Q807" s="10"/>
      <c r="R807" s="10"/>
      <c r="S807" s="10"/>
    </row>
    <row r="808" spans="1:19">
      <c r="A808" s="10"/>
      <c r="B808" s="10"/>
      <c r="C808" s="10"/>
      <c r="D808" s="10"/>
      <c r="E808" s="10"/>
      <c r="F808" s="10"/>
      <c r="G808" s="10"/>
      <c r="H808" s="10"/>
      <c r="I808" s="10"/>
      <c r="J808" s="10"/>
      <c r="K808" s="10"/>
      <c r="L808" s="10"/>
      <c r="M808" s="10"/>
      <c r="N808" s="10"/>
      <c r="O808" s="10"/>
      <c r="P808" s="10"/>
      <c r="Q808" s="10"/>
      <c r="R808" s="10"/>
      <c r="S808" s="10"/>
    </row>
    <row r="809" spans="1:19">
      <c r="A809" s="10"/>
      <c r="B809" s="10"/>
      <c r="C809" s="10"/>
      <c r="D809" s="10"/>
      <c r="E809" s="10"/>
      <c r="F809" s="10"/>
      <c r="G809" s="10"/>
      <c r="H809" s="10"/>
      <c r="I809" s="10"/>
      <c r="J809" s="10"/>
      <c r="K809" s="10"/>
      <c r="L809" s="10"/>
      <c r="M809" s="10"/>
      <c r="N809" s="10"/>
      <c r="O809" s="10"/>
      <c r="P809" s="10"/>
      <c r="Q809" s="10"/>
      <c r="R809" s="10"/>
      <c r="S809" s="10"/>
    </row>
    <row r="810" spans="1:19">
      <c r="A810" s="10"/>
      <c r="B810" s="10"/>
      <c r="C810" s="10"/>
      <c r="D810" s="10"/>
      <c r="E810" s="10"/>
      <c r="F810" s="10"/>
      <c r="G810" s="10"/>
      <c r="H810" s="10"/>
      <c r="I810" s="10"/>
      <c r="J810" s="10"/>
      <c r="K810" s="10"/>
      <c r="L810" s="10"/>
      <c r="M810" s="10"/>
      <c r="N810" s="10"/>
      <c r="O810" s="10"/>
      <c r="P810" s="10"/>
      <c r="Q810" s="10"/>
      <c r="R810" s="10"/>
      <c r="S810" s="10"/>
    </row>
    <row r="811" spans="1:19">
      <c r="A811" s="10"/>
      <c r="B811" s="10"/>
      <c r="C811" s="10"/>
      <c r="D811" s="10"/>
      <c r="E811" s="10"/>
      <c r="F811" s="10"/>
      <c r="G811" s="10"/>
      <c r="H811" s="10"/>
      <c r="I811" s="10"/>
      <c r="J811" s="10"/>
      <c r="K811" s="10"/>
      <c r="L811" s="10"/>
      <c r="M811" s="10"/>
      <c r="N811" s="10"/>
      <c r="O811" s="10"/>
      <c r="P811" s="10"/>
      <c r="Q811" s="10"/>
      <c r="R811" s="10"/>
      <c r="S811" s="10"/>
    </row>
    <row r="812" spans="1:19">
      <c r="A812" s="10"/>
      <c r="B812" s="10"/>
      <c r="C812" s="10"/>
      <c r="D812" s="10"/>
      <c r="E812" s="10"/>
      <c r="F812" s="10"/>
      <c r="G812" s="10"/>
      <c r="H812" s="10"/>
      <c r="I812" s="10"/>
      <c r="J812" s="10"/>
      <c r="K812" s="10"/>
      <c r="L812" s="10"/>
      <c r="M812" s="10"/>
      <c r="N812" s="10"/>
      <c r="O812" s="10"/>
      <c r="P812" s="10"/>
      <c r="Q812" s="10"/>
      <c r="R812" s="10"/>
      <c r="S812" s="10"/>
    </row>
    <row r="813" spans="1:19">
      <c r="A813" s="10"/>
      <c r="B813" s="10"/>
      <c r="C813" s="10"/>
      <c r="D813" s="10"/>
      <c r="E813" s="10"/>
      <c r="F813" s="10"/>
      <c r="G813" s="10"/>
      <c r="H813" s="10"/>
      <c r="I813" s="10"/>
      <c r="J813" s="10"/>
      <c r="K813" s="10"/>
      <c r="L813" s="10"/>
      <c r="M813" s="10"/>
      <c r="N813" s="10"/>
      <c r="O813" s="10"/>
      <c r="P813" s="10"/>
      <c r="Q813" s="10"/>
      <c r="R813" s="10"/>
      <c r="S813" s="10"/>
    </row>
    <row r="814" spans="1:19">
      <c r="A814" s="10"/>
      <c r="B814" s="10"/>
      <c r="C814" s="10"/>
      <c r="D814" s="10"/>
      <c r="E814" s="10"/>
      <c r="F814" s="10"/>
      <c r="G814" s="10"/>
      <c r="H814" s="10"/>
      <c r="I814" s="10"/>
      <c r="J814" s="10"/>
      <c r="K814" s="10"/>
      <c r="L814" s="10"/>
      <c r="M814" s="10"/>
      <c r="N814" s="10"/>
      <c r="O814" s="10"/>
      <c r="P814" s="10"/>
      <c r="Q814" s="10"/>
      <c r="R814" s="10"/>
      <c r="S814" s="10"/>
    </row>
    <row r="815" spans="1:19">
      <c r="A815" s="10"/>
      <c r="B815" s="10"/>
      <c r="C815" s="10"/>
      <c r="D815" s="10"/>
      <c r="E815" s="10"/>
      <c r="F815" s="10"/>
      <c r="G815" s="10"/>
      <c r="H815" s="10"/>
      <c r="I815" s="10"/>
      <c r="J815" s="10"/>
      <c r="K815" s="10"/>
      <c r="L815" s="10"/>
      <c r="M815" s="10"/>
      <c r="N815" s="10"/>
      <c r="O815" s="10"/>
      <c r="P815" s="10"/>
      <c r="Q815" s="10"/>
      <c r="R815" s="10"/>
      <c r="S815" s="10"/>
    </row>
    <row r="816" spans="1:19">
      <c r="A816" s="10"/>
      <c r="B816" s="10"/>
      <c r="C816" s="10"/>
      <c r="D816" s="10"/>
      <c r="E816" s="10"/>
      <c r="F816" s="10"/>
      <c r="G816" s="10"/>
      <c r="H816" s="10"/>
      <c r="I816" s="10"/>
      <c r="J816" s="10"/>
      <c r="K816" s="10"/>
      <c r="L816" s="10"/>
      <c r="M816" s="10"/>
      <c r="N816" s="10"/>
      <c r="O816" s="10"/>
      <c r="P816" s="10"/>
      <c r="Q816" s="10"/>
      <c r="R816" s="10"/>
      <c r="S816" s="10"/>
    </row>
    <row r="817" spans="1:19">
      <c r="A817" s="10"/>
      <c r="B817" s="10"/>
      <c r="C817" s="10"/>
      <c r="D817" s="10"/>
      <c r="E817" s="10"/>
      <c r="F817" s="10"/>
      <c r="G817" s="10"/>
      <c r="H817" s="10"/>
      <c r="I817" s="10"/>
      <c r="J817" s="10"/>
      <c r="K817" s="10"/>
      <c r="L817" s="10"/>
      <c r="M817" s="10"/>
      <c r="N817" s="10"/>
      <c r="O817" s="10"/>
      <c r="P817" s="10"/>
      <c r="Q817" s="10"/>
      <c r="R817" s="10"/>
      <c r="S817" s="10"/>
    </row>
    <row r="818" spans="1:19">
      <c r="A818" s="10"/>
      <c r="B818" s="10"/>
      <c r="C818" s="10"/>
      <c r="D818" s="10"/>
      <c r="E818" s="10"/>
      <c r="F818" s="10"/>
      <c r="G818" s="10"/>
      <c r="H818" s="10"/>
      <c r="I818" s="10"/>
      <c r="J818" s="10"/>
      <c r="K818" s="10"/>
      <c r="L818" s="10"/>
      <c r="M818" s="10"/>
      <c r="N818" s="10"/>
      <c r="O818" s="10"/>
      <c r="P818" s="10"/>
      <c r="Q818" s="10"/>
      <c r="R818" s="10"/>
      <c r="S818" s="10"/>
    </row>
    <row r="819" spans="1:19">
      <c r="A819" s="10"/>
      <c r="B819" s="10"/>
      <c r="C819" s="10"/>
      <c r="D819" s="10"/>
      <c r="E819" s="10"/>
      <c r="F819" s="10"/>
      <c r="G819" s="10"/>
      <c r="H819" s="10"/>
      <c r="I819" s="10"/>
      <c r="J819" s="10"/>
      <c r="K819" s="10"/>
      <c r="L819" s="10"/>
      <c r="M819" s="10"/>
      <c r="N819" s="10"/>
      <c r="O819" s="10"/>
      <c r="P819" s="10"/>
      <c r="Q819" s="10"/>
      <c r="R819" s="10"/>
      <c r="S819" s="10"/>
    </row>
    <row r="820" spans="1:19">
      <c r="A820" s="10"/>
      <c r="B820" s="10"/>
      <c r="C820" s="10"/>
      <c r="D820" s="10"/>
      <c r="E820" s="10"/>
      <c r="F820" s="10"/>
      <c r="G820" s="10"/>
      <c r="H820" s="10"/>
      <c r="I820" s="10"/>
      <c r="J820" s="10"/>
      <c r="K820" s="10"/>
      <c r="L820" s="10"/>
      <c r="M820" s="10"/>
      <c r="N820" s="10"/>
      <c r="O820" s="10"/>
      <c r="P820" s="10"/>
      <c r="Q820" s="10"/>
      <c r="R820" s="10"/>
      <c r="S820" s="10"/>
    </row>
    <row r="821" spans="1:19">
      <c r="A821" s="10"/>
      <c r="B821" s="10"/>
      <c r="C821" s="10"/>
      <c r="D821" s="10"/>
      <c r="E821" s="10"/>
      <c r="F821" s="10"/>
      <c r="G821" s="10"/>
      <c r="H821" s="10"/>
      <c r="I821" s="10"/>
      <c r="J821" s="10"/>
      <c r="K821" s="10"/>
      <c r="L821" s="10"/>
      <c r="M821" s="10"/>
      <c r="N821" s="10"/>
      <c r="O821" s="10"/>
      <c r="P821" s="10"/>
      <c r="Q821" s="10"/>
      <c r="R821" s="10"/>
      <c r="S821" s="10"/>
    </row>
    <row r="822" spans="1:19">
      <c r="A822" s="10"/>
      <c r="B822" s="10"/>
      <c r="C822" s="10"/>
      <c r="D822" s="10"/>
      <c r="E822" s="10"/>
      <c r="F822" s="10"/>
      <c r="G822" s="10"/>
      <c r="H822" s="10"/>
      <c r="I822" s="10"/>
      <c r="J822" s="10"/>
      <c r="K822" s="10"/>
      <c r="L822" s="10"/>
      <c r="M822" s="10"/>
      <c r="N822" s="10"/>
      <c r="O822" s="10"/>
      <c r="P822" s="10"/>
      <c r="Q822" s="10"/>
      <c r="R822" s="10"/>
      <c r="S822" s="10"/>
    </row>
    <row r="823" spans="1:19">
      <c r="A823" s="10"/>
      <c r="B823" s="10"/>
      <c r="C823" s="10"/>
      <c r="D823" s="10"/>
      <c r="E823" s="10"/>
      <c r="F823" s="10"/>
      <c r="G823" s="10"/>
      <c r="H823" s="10"/>
      <c r="I823" s="10"/>
      <c r="J823" s="10"/>
      <c r="K823" s="10"/>
      <c r="L823" s="10"/>
      <c r="M823" s="10"/>
      <c r="N823" s="10"/>
      <c r="O823" s="10"/>
      <c r="P823" s="10"/>
      <c r="Q823" s="10"/>
      <c r="R823" s="10"/>
      <c r="S823" s="10"/>
    </row>
    <row r="824" spans="1:19">
      <c r="A824" s="10"/>
      <c r="B824" s="10"/>
      <c r="C824" s="10"/>
      <c r="D824" s="10"/>
      <c r="E824" s="10"/>
      <c r="F824" s="10"/>
      <c r="G824" s="10"/>
      <c r="H824" s="10"/>
      <c r="I824" s="10"/>
      <c r="J824" s="10"/>
      <c r="K824" s="10"/>
      <c r="L824" s="10"/>
      <c r="M824" s="10"/>
      <c r="N824" s="10"/>
      <c r="O824" s="10"/>
      <c r="P824" s="10"/>
      <c r="Q824" s="10"/>
      <c r="R824" s="10"/>
      <c r="S824" s="10"/>
    </row>
    <row r="825" spans="1:19">
      <c r="A825" s="10"/>
      <c r="B825" s="10"/>
      <c r="C825" s="10"/>
      <c r="D825" s="10"/>
      <c r="E825" s="10"/>
      <c r="F825" s="10"/>
      <c r="G825" s="10"/>
      <c r="H825" s="10"/>
      <c r="I825" s="10"/>
      <c r="J825" s="10"/>
      <c r="K825" s="10"/>
      <c r="L825" s="10"/>
      <c r="M825" s="10"/>
      <c r="N825" s="10"/>
      <c r="O825" s="10"/>
      <c r="P825" s="10"/>
      <c r="Q825" s="10"/>
      <c r="R825" s="10"/>
      <c r="S825" s="10"/>
    </row>
    <row r="826" spans="1:19">
      <c r="A826" s="10"/>
      <c r="B826" s="10"/>
      <c r="C826" s="10"/>
      <c r="D826" s="10"/>
      <c r="E826" s="10"/>
      <c r="F826" s="10"/>
      <c r="G826" s="10"/>
      <c r="H826" s="10"/>
      <c r="I826" s="10"/>
      <c r="J826" s="10"/>
      <c r="K826" s="10"/>
      <c r="L826" s="10"/>
      <c r="M826" s="10"/>
      <c r="N826" s="10"/>
      <c r="O826" s="10"/>
      <c r="P826" s="10"/>
      <c r="Q826" s="10"/>
      <c r="R826" s="10"/>
      <c r="S826" s="10"/>
    </row>
    <row r="827" spans="1:19">
      <c r="A827" s="10"/>
      <c r="B827" s="10"/>
      <c r="C827" s="10"/>
      <c r="D827" s="10"/>
      <c r="E827" s="10"/>
      <c r="F827" s="10"/>
      <c r="G827" s="10"/>
      <c r="H827" s="10"/>
      <c r="I827" s="10"/>
      <c r="J827" s="10"/>
      <c r="K827" s="10"/>
      <c r="L827" s="10"/>
      <c r="M827" s="10"/>
      <c r="N827" s="10"/>
      <c r="O827" s="10"/>
      <c r="P827" s="10"/>
      <c r="Q827" s="10"/>
      <c r="R827" s="10"/>
      <c r="S827" s="10"/>
    </row>
    <row r="828" spans="1:19">
      <c r="A828" s="10"/>
      <c r="B828" s="10"/>
      <c r="C828" s="10"/>
      <c r="D828" s="10"/>
      <c r="E828" s="10"/>
      <c r="F828" s="10"/>
      <c r="G828" s="10"/>
      <c r="H828" s="10"/>
      <c r="I828" s="10"/>
      <c r="J828" s="10"/>
      <c r="K828" s="10"/>
      <c r="L828" s="10"/>
      <c r="M828" s="10"/>
      <c r="N828" s="10"/>
      <c r="O828" s="10"/>
      <c r="P828" s="10"/>
      <c r="Q828" s="10"/>
      <c r="R828" s="10"/>
      <c r="S828" s="10"/>
    </row>
    <row r="829" spans="1:19">
      <c r="A829" s="10"/>
      <c r="B829" s="10"/>
      <c r="C829" s="10"/>
      <c r="D829" s="10"/>
      <c r="E829" s="10"/>
      <c r="F829" s="10"/>
      <c r="G829" s="10"/>
      <c r="H829" s="10"/>
      <c r="I829" s="10"/>
      <c r="J829" s="10"/>
      <c r="K829" s="10"/>
      <c r="L829" s="10"/>
      <c r="M829" s="10"/>
      <c r="N829" s="10"/>
      <c r="O829" s="10"/>
      <c r="P829" s="10"/>
      <c r="Q829" s="10"/>
      <c r="R829" s="10"/>
      <c r="S829" s="10"/>
    </row>
    <row r="830" spans="1:19">
      <c r="A830" s="10"/>
      <c r="B830" s="10"/>
      <c r="C830" s="10"/>
      <c r="D830" s="10"/>
      <c r="E830" s="10"/>
      <c r="F830" s="10"/>
      <c r="G830" s="10"/>
      <c r="H830" s="10"/>
      <c r="I830" s="10"/>
      <c r="J830" s="10"/>
      <c r="K830" s="10"/>
      <c r="L830" s="10"/>
      <c r="M830" s="10"/>
      <c r="N830" s="10"/>
      <c r="O830" s="10"/>
      <c r="P830" s="10"/>
      <c r="Q830" s="10"/>
      <c r="R830" s="10"/>
      <c r="S830" s="10"/>
    </row>
    <row r="831" spans="1:19">
      <c r="A831" s="10"/>
      <c r="B831" s="10"/>
      <c r="C831" s="10"/>
      <c r="D831" s="10"/>
      <c r="E831" s="10"/>
      <c r="F831" s="10"/>
      <c r="G831" s="10"/>
      <c r="H831" s="10"/>
      <c r="I831" s="10"/>
      <c r="J831" s="10"/>
      <c r="K831" s="10"/>
      <c r="L831" s="10"/>
      <c r="M831" s="10"/>
      <c r="N831" s="10"/>
      <c r="O831" s="10"/>
      <c r="P831" s="10"/>
      <c r="Q831" s="10"/>
      <c r="R831" s="10"/>
      <c r="S831" s="10"/>
    </row>
    <row r="832" spans="1:19">
      <c r="A832" s="10"/>
      <c r="B832" s="10"/>
      <c r="C832" s="10"/>
      <c r="D832" s="10"/>
      <c r="E832" s="10"/>
      <c r="F832" s="10"/>
      <c r="G832" s="10"/>
      <c r="H832" s="10"/>
      <c r="I832" s="10"/>
      <c r="J832" s="10"/>
      <c r="K832" s="10"/>
      <c r="L832" s="10"/>
      <c r="M832" s="10"/>
      <c r="N832" s="10"/>
      <c r="O832" s="10"/>
      <c r="P832" s="10"/>
      <c r="Q832" s="10"/>
      <c r="R832" s="10"/>
      <c r="S832" s="10"/>
    </row>
    <row r="833" spans="1:19">
      <c r="A833" s="10"/>
      <c r="B833" s="10"/>
      <c r="C833" s="10"/>
      <c r="D833" s="10"/>
      <c r="E833" s="10"/>
      <c r="F833" s="10"/>
      <c r="G833" s="10"/>
      <c r="H833" s="10"/>
      <c r="I833" s="10"/>
      <c r="J833" s="10"/>
      <c r="K833" s="10"/>
      <c r="L833" s="10"/>
      <c r="M833" s="10"/>
      <c r="N833" s="10"/>
      <c r="O833" s="10"/>
      <c r="P833" s="10"/>
      <c r="Q833" s="10"/>
      <c r="R833" s="10"/>
      <c r="S833" s="10"/>
    </row>
    <row r="834" spans="1:19">
      <c r="A834" s="10"/>
      <c r="B834" s="10"/>
      <c r="C834" s="10"/>
      <c r="D834" s="10"/>
      <c r="E834" s="10"/>
      <c r="F834" s="10"/>
      <c r="G834" s="10"/>
      <c r="H834" s="10"/>
      <c r="I834" s="10"/>
      <c r="J834" s="10"/>
      <c r="K834" s="10"/>
      <c r="L834" s="10"/>
      <c r="M834" s="10"/>
      <c r="N834" s="10"/>
      <c r="O834" s="10"/>
      <c r="P834" s="10"/>
      <c r="Q834" s="10"/>
      <c r="R834" s="10"/>
      <c r="S834" s="10"/>
    </row>
    <row r="835" spans="1:19">
      <c r="A835" s="10"/>
      <c r="B835" s="10"/>
      <c r="C835" s="10"/>
      <c r="D835" s="10"/>
      <c r="E835" s="10"/>
      <c r="F835" s="10"/>
      <c r="G835" s="10"/>
      <c r="H835" s="10"/>
      <c r="I835" s="10"/>
      <c r="J835" s="10"/>
      <c r="K835" s="10"/>
      <c r="L835" s="10"/>
      <c r="M835" s="10"/>
      <c r="N835" s="10"/>
      <c r="O835" s="10"/>
      <c r="P835" s="10"/>
      <c r="Q835" s="10"/>
      <c r="R835" s="10"/>
      <c r="S835" s="10"/>
    </row>
    <row r="836" spans="1:19">
      <c r="A836" s="10"/>
      <c r="B836" s="10"/>
      <c r="C836" s="10"/>
      <c r="D836" s="10"/>
      <c r="E836" s="10"/>
      <c r="F836" s="10"/>
      <c r="G836" s="10"/>
      <c r="H836" s="10"/>
      <c r="I836" s="10"/>
      <c r="J836" s="10"/>
      <c r="K836" s="10"/>
      <c r="L836" s="10"/>
      <c r="M836" s="10"/>
      <c r="N836" s="10"/>
      <c r="O836" s="10"/>
      <c r="P836" s="10"/>
      <c r="Q836" s="10"/>
      <c r="R836" s="10"/>
      <c r="S836" s="10"/>
    </row>
    <row r="837" spans="1:19">
      <c r="A837" s="10"/>
      <c r="B837" s="10"/>
      <c r="C837" s="10"/>
      <c r="D837" s="10"/>
      <c r="E837" s="10"/>
      <c r="F837" s="10"/>
      <c r="G837" s="10"/>
      <c r="H837" s="10"/>
      <c r="I837" s="10"/>
      <c r="J837" s="10"/>
      <c r="K837" s="10"/>
      <c r="L837" s="10"/>
      <c r="M837" s="10"/>
      <c r="N837" s="10"/>
      <c r="O837" s="10"/>
      <c r="P837" s="10"/>
      <c r="Q837" s="10"/>
      <c r="R837" s="10"/>
      <c r="S837" s="10"/>
    </row>
    <row r="838" spans="1:19">
      <c r="A838" s="10"/>
      <c r="B838" s="10"/>
      <c r="C838" s="10"/>
      <c r="D838" s="10"/>
      <c r="E838" s="10"/>
      <c r="F838" s="10"/>
      <c r="G838" s="10"/>
      <c r="H838" s="10"/>
      <c r="I838" s="10"/>
      <c r="J838" s="10"/>
      <c r="K838" s="10"/>
      <c r="L838" s="10"/>
      <c r="M838" s="10"/>
      <c r="N838" s="10"/>
      <c r="O838" s="10"/>
      <c r="P838" s="10"/>
      <c r="Q838" s="10"/>
      <c r="R838" s="10"/>
      <c r="S838" s="10"/>
    </row>
    <row r="839" spans="1:19">
      <c r="A839" s="10"/>
      <c r="B839" s="10"/>
      <c r="C839" s="10"/>
      <c r="D839" s="10"/>
      <c r="E839" s="10"/>
      <c r="F839" s="10"/>
      <c r="G839" s="10"/>
      <c r="H839" s="10"/>
      <c r="I839" s="10"/>
      <c r="J839" s="10"/>
      <c r="K839" s="10"/>
      <c r="L839" s="10"/>
      <c r="M839" s="10"/>
      <c r="N839" s="10"/>
      <c r="O839" s="10"/>
      <c r="P839" s="10"/>
      <c r="Q839" s="10"/>
      <c r="R839" s="10"/>
      <c r="S839" s="10"/>
    </row>
    <row r="840" spans="1:19">
      <c r="A840" s="10"/>
      <c r="B840" s="10"/>
      <c r="C840" s="10"/>
      <c r="D840" s="10"/>
      <c r="E840" s="10"/>
      <c r="F840" s="10"/>
      <c r="G840" s="10"/>
      <c r="H840" s="10"/>
      <c r="I840" s="10"/>
      <c r="J840" s="10"/>
      <c r="K840" s="10"/>
      <c r="L840" s="10"/>
      <c r="M840" s="10"/>
      <c r="N840" s="10"/>
      <c r="O840" s="10"/>
      <c r="P840" s="10"/>
      <c r="Q840" s="10"/>
      <c r="R840" s="10"/>
      <c r="S840" s="10"/>
    </row>
    <row r="841" spans="1:19">
      <c r="A841" s="10"/>
      <c r="B841" s="10"/>
      <c r="C841" s="10"/>
      <c r="D841" s="10"/>
      <c r="E841" s="10"/>
      <c r="F841" s="10"/>
      <c r="G841" s="10"/>
      <c r="H841" s="10"/>
      <c r="I841" s="10"/>
      <c r="J841" s="10"/>
      <c r="K841" s="10"/>
      <c r="L841" s="10"/>
      <c r="M841" s="10"/>
      <c r="N841" s="10"/>
      <c r="O841" s="10"/>
      <c r="P841" s="10"/>
      <c r="Q841" s="10"/>
      <c r="R841" s="10"/>
      <c r="S841" s="10"/>
    </row>
    <row r="842" spans="1:19">
      <c r="A842" s="10"/>
      <c r="B842" s="10"/>
      <c r="C842" s="10"/>
      <c r="D842" s="10"/>
      <c r="E842" s="10"/>
      <c r="F842" s="10"/>
      <c r="G842" s="10"/>
      <c r="H842" s="10"/>
      <c r="I842" s="10"/>
      <c r="J842" s="10"/>
      <c r="K842" s="10"/>
      <c r="L842" s="10"/>
      <c r="M842" s="10"/>
      <c r="N842" s="10"/>
      <c r="O842" s="10"/>
      <c r="P842" s="10"/>
      <c r="Q842" s="10"/>
      <c r="R842" s="10"/>
      <c r="S842" s="10"/>
    </row>
    <row r="843" spans="1:19">
      <c r="A843" s="10"/>
      <c r="B843" s="10"/>
      <c r="C843" s="10"/>
      <c r="D843" s="10"/>
      <c r="E843" s="10"/>
      <c r="F843" s="10"/>
      <c r="G843" s="10"/>
      <c r="H843" s="10"/>
      <c r="I843" s="10"/>
      <c r="J843" s="10"/>
      <c r="K843" s="10"/>
      <c r="L843" s="10"/>
      <c r="M843" s="10"/>
      <c r="N843" s="10"/>
      <c r="O843" s="10"/>
      <c r="P843" s="10"/>
      <c r="Q843" s="10"/>
      <c r="R843" s="10"/>
      <c r="S843" s="10"/>
    </row>
    <row r="844" spans="1:19">
      <c r="A844" s="10"/>
      <c r="B844" s="10"/>
      <c r="C844" s="10"/>
      <c r="D844" s="10"/>
      <c r="E844" s="10"/>
      <c r="F844" s="10"/>
      <c r="G844" s="10"/>
      <c r="H844" s="10"/>
      <c r="I844" s="10"/>
      <c r="J844" s="10"/>
      <c r="K844" s="10"/>
      <c r="L844" s="10"/>
      <c r="M844" s="10"/>
      <c r="N844" s="10"/>
      <c r="O844" s="10"/>
      <c r="P844" s="10"/>
      <c r="Q844" s="10"/>
      <c r="R844" s="10"/>
      <c r="S844" s="10"/>
    </row>
    <row r="845" spans="1:19">
      <c r="A845" s="10"/>
      <c r="B845" s="10"/>
      <c r="C845" s="10"/>
      <c r="D845" s="10"/>
      <c r="E845" s="10"/>
      <c r="F845" s="10"/>
      <c r="G845" s="10"/>
      <c r="H845" s="10"/>
      <c r="I845" s="10"/>
      <c r="J845" s="10"/>
      <c r="K845" s="10"/>
      <c r="L845" s="10"/>
      <c r="M845" s="10"/>
      <c r="N845" s="10"/>
      <c r="O845" s="10"/>
      <c r="P845" s="10"/>
      <c r="Q845" s="10"/>
      <c r="R845" s="10"/>
      <c r="S845" s="10"/>
    </row>
    <row r="846" spans="1:19">
      <c r="A846" s="10"/>
      <c r="B846" s="10"/>
      <c r="C846" s="10"/>
      <c r="D846" s="10"/>
      <c r="E846" s="10"/>
      <c r="F846" s="10"/>
      <c r="G846" s="10"/>
      <c r="H846" s="10"/>
      <c r="I846" s="10"/>
      <c r="J846" s="10"/>
      <c r="K846" s="10"/>
      <c r="L846" s="10"/>
      <c r="M846" s="10"/>
      <c r="N846" s="10"/>
      <c r="O846" s="10"/>
      <c r="P846" s="10"/>
      <c r="Q846" s="10"/>
      <c r="R846" s="10"/>
      <c r="S846" s="10"/>
    </row>
    <row r="847" spans="1:19">
      <c r="A847" s="10"/>
      <c r="B847" s="10"/>
      <c r="C847" s="10"/>
      <c r="D847" s="10"/>
      <c r="E847" s="10"/>
      <c r="F847" s="10"/>
      <c r="G847" s="10"/>
      <c r="H847" s="10"/>
      <c r="I847" s="10"/>
      <c r="J847" s="10"/>
      <c r="K847" s="10"/>
      <c r="L847" s="10"/>
      <c r="M847" s="10"/>
      <c r="N847" s="10"/>
      <c r="O847" s="10"/>
      <c r="P847" s="10"/>
      <c r="Q847" s="10"/>
      <c r="R847" s="10"/>
      <c r="S847" s="10"/>
    </row>
    <row r="848" spans="1:19">
      <c r="A848" s="10"/>
      <c r="B848" s="10"/>
      <c r="C848" s="10"/>
      <c r="D848" s="10"/>
      <c r="E848" s="10"/>
      <c r="F848" s="10"/>
      <c r="G848" s="10"/>
      <c r="H848" s="10"/>
      <c r="I848" s="10"/>
      <c r="J848" s="10"/>
      <c r="K848" s="10"/>
      <c r="L848" s="10"/>
      <c r="M848" s="10"/>
      <c r="N848" s="10"/>
      <c r="O848" s="10"/>
      <c r="P848" s="10"/>
      <c r="Q848" s="10"/>
      <c r="R848" s="10"/>
      <c r="S848" s="10"/>
    </row>
    <row r="849" spans="1:19">
      <c r="A849" s="10"/>
      <c r="B849" s="10"/>
      <c r="C849" s="10"/>
      <c r="D849" s="10"/>
      <c r="E849" s="10"/>
      <c r="F849" s="10"/>
      <c r="G849" s="10"/>
      <c r="H849" s="10"/>
      <c r="I849" s="10"/>
      <c r="J849" s="10"/>
      <c r="K849" s="10"/>
      <c r="L849" s="10"/>
      <c r="M849" s="10"/>
      <c r="N849" s="10"/>
      <c r="O849" s="10"/>
      <c r="P849" s="10"/>
      <c r="Q849" s="10"/>
      <c r="R849" s="10"/>
      <c r="S849" s="10"/>
    </row>
    <row r="850" spans="1:19">
      <c r="A850" s="10"/>
      <c r="B850" s="10"/>
      <c r="C850" s="10"/>
      <c r="D850" s="10"/>
      <c r="E850" s="10"/>
      <c r="F850" s="10"/>
      <c r="G850" s="10"/>
      <c r="H850" s="10"/>
      <c r="I850" s="10"/>
      <c r="J850" s="10"/>
      <c r="K850" s="10"/>
      <c r="L850" s="10"/>
      <c r="M850" s="10"/>
      <c r="N850" s="10"/>
      <c r="O850" s="10"/>
      <c r="P850" s="10"/>
      <c r="Q850" s="10"/>
      <c r="R850" s="10"/>
      <c r="S850" s="10"/>
    </row>
    <row r="851" spans="1:19">
      <c r="A851" s="10"/>
      <c r="B851" s="10"/>
      <c r="C851" s="10"/>
      <c r="D851" s="10"/>
      <c r="E851" s="10"/>
      <c r="F851" s="10"/>
      <c r="G851" s="10"/>
      <c r="H851" s="10"/>
      <c r="I851" s="10"/>
      <c r="J851" s="10"/>
      <c r="K851" s="10"/>
      <c r="L851" s="10"/>
      <c r="M851" s="10"/>
      <c r="N851" s="10"/>
      <c r="O851" s="10"/>
      <c r="P851" s="10"/>
      <c r="Q851" s="10"/>
      <c r="R851" s="10"/>
      <c r="S851" s="10"/>
    </row>
    <row r="852" spans="1:19">
      <c r="A852" s="10"/>
      <c r="B852" s="10"/>
      <c r="C852" s="10"/>
      <c r="D852" s="10"/>
      <c r="E852" s="10"/>
      <c r="F852" s="10"/>
      <c r="G852" s="10"/>
      <c r="H852" s="10"/>
      <c r="I852" s="10"/>
      <c r="J852" s="10"/>
      <c r="K852" s="10"/>
      <c r="L852" s="10"/>
      <c r="M852" s="10"/>
      <c r="N852" s="10"/>
      <c r="O852" s="10"/>
      <c r="P852" s="10"/>
      <c r="Q852" s="10"/>
      <c r="R852" s="10"/>
      <c r="S852" s="10"/>
    </row>
    <row r="853" spans="1:19">
      <c r="A853" s="10"/>
      <c r="B853" s="10"/>
      <c r="C853" s="10"/>
      <c r="D853" s="10"/>
      <c r="E853" s="10"/>
      <c r="F853" s="10"/>
      <c r="G853" s="10"/>
      <c r="H853" s="10"/>
      <c r="I853" s="10"/>
      <c r="J853" s="10"/>
      <c r="K853" s="10"/>
      <c r="L853" s="10"/>
      <c r="M853" s="10"/>
      <c r="N853" s="10"/>
      <c r="O853" s="10"/>
      <c r="P853" s="10"/>
      <c r="Q853" s="10"/>
      <c r="R853" s="10"/>
      <c r="S853" s="10"/>
    </row>
    <row r="854" spans="1:19">
      <c r="A854" s="10"/>
      <c r="B854" s="10"/>
      <c r="C854" s="10"/>
      <c r="D854" s="10"/>
      <c r="E854" s="10"/>
      <c r="F854" s="10"/>
      <c r="G854" s="10"/>
      <c r="H854" s="10"/>
      <c r="I854" s="10"/>
      <c r="J854" s="10"/>
      <c r="K854" s="10"/>
      <c r="L854" s="10"/>
      <c r="M854" s="10"/>
      <c r="N854" s="10"/>
      <c r="O854" s="10"/>
      <c r="P854" s="10"/>
      <c r="Q854" s="10"/>
      <c r="R854" s="10"/>
      <c r="S854" s="10"/>
    </row>
    <row r="855" spans="1:19">
      <c r="A855" s="10"/>
      <c r="B855" s="10"/>
      <c r="C855" s="10"/>
      <c r="D855" s="10"/>
      <c r="E855" s="10"/>
      <c r="F855" s="10"/>
      <c r="G855" s="10"/>
      <c r="H855" s="10"/>
      <c r="I855" s="10"/>
      <c r="J855" s="10"/>
      <c r="K855" s="10"/>
      <c r="L855" s="10"/>
      <c r="M855" s="10"/>
      <c r="N855" s="10"/>
      <c r="O855" s="10"/>
      <c r="P855" s="10"/>
      <c r="Q855" s="10"/>
      <c r="R855" s="10"/>
      <c r="S855" s="10"/>
    </row>
    <row r="856" spans="1:19">
      <c r="A856" s="10"/>
      <c r="B856" s="10"/>
      <c r="C856" s="10"/>
      <c r="D856" s="10"/>
      <c r="E856" s="10"/>
      <c r="F856" s="10"/>
      <c r="G856" s="10"/>
      <c r="H856" s="10"/>
      <c r="I856" s="10"/>
      <c r="J856" s="10"/>
      <c r="K856" s="10"/>
      <c r="L856" s="10"/>
      <c r="M856" s="10"/>
      <c r="N856" s="10"/>
      <c r="O856" s="10"/>
      <c r="P856" s="10"/>
      <c r="Q856" s="10"/>
      <c r="R856" s="10"/>
      <c r="S856" s="10"/>
    </row>
    <row r="857" spans="1:19">
      <c r="A857" s="10"/>
      <c r="B857" s="10"/>
      <c r="C857" s="10"/>
      <c r="D857" s="10"/>
      <c r="E857" s="10"/>
      <c r="F857" s="10"/>
      <c r="G857" s="10"/>
      <c r="H857" s="10"/>
      <c r="I857" s="10"/>
      <c r="J857" s="10"/>
      <c r="K857" s="10"/>
      <c r="L857" s="10"/>
      <c r="M857" s="10"/>
      <c r="N857" s="10"/>
      <c r="O857" s="10"/>
      <c r="P857" s="10"/>
      <c r="Q857" s="10"/>
      <c r="R857" s="10"/>
      <c r="S857" s="10"/>
    </row>
    <row r="858" spans="1:19">
      <c r="A858" s="10"/>
      <c r="B858" s="10"/>
      <c r="C858" s="10"/>
      <c r="D858" s="10"/>
      <c r="E858" s="10"/>
      <c r="F858" s="10"/>
      <c r="G858" s="10"/>
      <c r="H858" s="10"/>
      <c r="I858" s="10"/>
      <c r="J858" s="10"/>
      <c r="K858" s="10"/>
      <c r="L858" s="10"/>
      <c r="M858" s="10"/>
      <c r="N858" s="10"/>
      <c r="O858" s="10"/>
      <c r="P858" s="10"/>
      <c r="Q858" s="10"/>
      <c r="R858" s="10"/>
      <c r="S858" s="10"/>
    </row>
    <row r="859" spans="1:19">
      <c r="A859" s="10"/>
      <c r="B859" s="10"/>
      <c r="C859" s="10"/>
      <c r="D859" s="10"/>
      <c r="E859" s="10"/>
      <c r="F859" s="10"/>
      <c r="G859" s="10"/>
      <c r="H859" s="10"/>
      <c r="I859" s="10"/>
      <c r="J859" s="10"/>
      <c r="K859" s="10"/>
      <c r="L859" s="10"/>
      <c r="M859" s="10"/>
      <c r="N859" s="10"/>
      <c r="O859" s="10"/>
      <c r="P859" s="10"/>
      <c r="Q859" s="10"/>
      <c r="R859" s="10"/>
      <c r="S859" s="10"/>
    </row>
    <row r="860" spans="1:19">
      <c r="A860" s="10"/>
      <c r="B860" s="10"/>
      <c r="C860" s="10"/>
      <c r="D860" s="10"/>
      <c r="E860" s="10"/>
      <c r="F860" s="10"/>
      <c r="G860" s="10"/>
      <c r="H860" s="10"/>
      <c r="I860" s="10"/>
      <c r="J860" s="10"/>
      <c r="K860" s="10"/>
      <c r="L860" s="10"/>
      <c r="M860" s="10"/>
      <c r="N860" s="10"/>
      <c r="O860" s="10"/>
      <c r="P860" s="10"/>
      <c r="Q860" s="10"/>
      <c r="R860" s="10"/>
      <c r="S860" s="10"/>
    </row>
    <row r="861" spans="1:19">
      <c r="A861" s="10"/>
      <c r="B861" s="10"/>
      <c r="C861" s="10"/>
      <c r="D861" s="10"/>
      <c r="E861" s="10"/>
      <c r="F861" s="10"/>
      <c r="G861" s="10"/>
      <c r="H861" s="10"/>
      <c r="I861" s="10"/>
      <c r="J861" s="10"/>
      <c r="K861" s="10"/>
      <c r="L861" s="10"/>
      <c r="M861" s="10"/>
      <c r="N861" s="10"/>
      <c r="O861" s="10"/>
      <c r="P861" s="10"/>
      <c r="Q861" s="10"/>
      <c r="R861" s="10"/>
      <c r="S861" s="10"/>
    </row>
    <row r="862" spans="1:19">
      <c r="A862" s="10"/>
      <c r="B862" s="10"/>
      <c r="C862" s="10"/>
      <c r="D862" s="10"/>
      <c r="E862" s="10"/>
      <c r="F862" s="10"/>
      <c r="G862" s="10"/>
      <c r="H862" s="10"/>
      <c r="I862" s="10"/>
      <c r="J862" s="10"/>
      <c r="K862" s="10"/>
      <c r="L862" s="10"/>
      <c r="M862" s="10"/>
      <c r="N862" s="10"/>
      <c r="O862" s="10"/>
      <c r="P862" s="10"/>
      <c r="Q862" s="10"/>
      <c r="R862" s="10"/>
      <c r="S862" s="10"/>
    </row>
    <row r="863" spans="1:19">
      <c r="A863" s="10"/>
      <c r="B863" s="10"/>
      <c r="C863" s="10"/>
      <c r="D863" s="10"/>
      <c r="E863" s="10"/>
      <c r="F863" s="10"/>
      <c r="G863" s="10"/>
      <c r="H863" s="10"/>
      <c r="I863" s="10"/>
      <c r="J863" s="10"/>
      <c r="K863" s="10"/>
      <c r="L863" s="10"/>
      <c r="M863" s="10"/>
      <c r="N863" s="10"/>
      <c r="O863" s="10"/>
      <c r="P863" s="10"/>
      <c r="Q863" s="10"/>
      <c r="R863" s="10"/>
      <c r="S863" s="10"/>
    </row>
    <row r="864" spans="1:19">
      <c r="A864" s="10"/>
      <c r="B864" s="10"/>
      <c r="C864" s="10"/>
      <c r="D864" s="10"/>
      <c r="E864" s="10"/>
      <c r="F864" s="10"/>
      <c r="G864" s="10"/>
      <c r="H864" s="10"/>
      <c r="I864" s="10"/>
      <c r="J864" s="10"/>
      <c r="K864" s="10"/>
      <c r="L864" s="10"/>
      <c r="M864" s="10"/>
      <c r="N864" s="10"/>
      <c r="O864" s="10"/>
      <c r="P864" s="10"/>
      <c r="Q864" s="10"/>
      <c r="R864" s="10"/>
      <c r="S864" s="10"/>
    </row>
    <row r="865" spans="1:19">
      <c r="A865" s="10"/>
      <c r="B865" s="10"/>
      <c r="C865" s="10"/>
      <c r="D865" s="10"/>
      <c r="E865" s="10"/>
      <c r="F865" s="10"/>
      <c r="G865" s="10"/>
      <c r="H865" s="10"/>
      <c r="I865" s="10"/>
      <c r="J865" s="10"/>
      <c r="K865" s="10"/>
      <c r="L865" s="10"/>
      <c r="M865" s="10"/>
      <c r="N865" s="10"/>
      <c r="O865" s="10"/>
      <c r="P865" s="10"/>
      <c r="Q865" s="10"/>
      <c r="R865" s="10"/>
      <c r="S865" s="10"/>
    </row>
    <row r="866" spans="1:19">
      <c r="A866" s="10"/>
      <c r="B866" s="10"/>
      <c r="C866" s="10"/>
      <c r="D866" s="10"/>
      <c r="E866" s="10"/>
      <c r="F866" s="10"/>
      <c r="G866" s="10"/>
      <c r="H866" s="10"/>
      <c r="I866" s="10"/>
      <c r="J866" s="10"/>
      <c r="K866" s="10"/>
      <c r="L866" s="10"/>
      <c r="M866" s="10"/>
      <c r="N866" s="10"/>
      <c r="O866" s="10"/>
      <c r="P866" s="10"/>
      <c r="Q866" s="10"/>
      <c r="R866" s="10"/>
      <c r="S866" s="10"/>
    </row>
    <row r="867" spans="1:19">
      <c r="A867" s="10"/>
      <c r="B867" s="10"/>
      <c r="C867" s="10"/>
      <c r="D867" s="10"/>
      <c r="E867" s="10"/>
      <c r="F867" s="10"/>
      <c r="G867" s="10"/>
      <c r="H867" s="10"/>
      <c r="I867" s="10"/>
      <c r="J867" s="10"/>
      <c r="K867" s="10"/>
      <c r="L867" s="10"/>
      <c r="M867" s="10"/>
      <c r="N867" s="10"/>
      <c r="O867" s="10"/>
      <c r="P867" s="10"/>
      <c r="Q867" s="10"/>
      <c r="R867" s="10"/>
      <c r="S867" s="10"/>
    </row>
    <row r="868" spans="1:19">
      <c r="A868" s="10"/>
      <c r="B868" s="10"/>
      <c r="C868" s="10"/>
      <c r="D868" s="10"/>
      <c r="E868" s="10"/>
      <c r="F868" s="10"/>
      <c r="G868" s="10"/>
      <c r="H868" s="10"/>
      <c r="I868" s="10"/>
      <c r="J868" s="10"/>
      <c r="K868" s="10"/>
      <c r="L868" s="10"/>
      <c r="M868" s="10"/>
      <c r="N868" s="10"/>
      <c r="O868" s="10"/>
      <c r="P868" s="10"/>
      <c r="Q868" s="10"/>
      <c r="R868" s="10"/>
      <c r="S868" s="10"/>
    </row>
    <row r="869" spans="1:19">
      <c r="A869" s="10"/>
      <c r="B869" s="10"/>
      <c r="C869" s="10"/>
      <c r="D869" s="10"/>
      <c r="E869" s="10"/>
      <c r="F869" s="10"/>
      <c r="G869" s="10"/>
      <c r="H869" s="10"/>
      <c r="I869" s="10"/>
      <c r="J869" s="10"/>
      <c r="K869" s="10"/>
      <c r="L869" s="10"/>
      <c r="M869" s="10"/>
      <c r="N869" s="10"/>
      <c r="O869" s="10"/>
      <c r="P869" s="10"/>
      <c r="Q869" s="10"/>
      <c r="R869" s="10"/>
      <c r="S869" s="10"/>
    </row>
    <row r="870" spans="1:19">
      <c r="A870" s="10"/>
      <c r="B870" s="10"/>
      <c r="C870" s="10"/>
      <c r="D870" s="10"/>
      <c r="E870" s="10"/>
      <c r="F870" s="10"/>
      <c r="G870" s="10"/>
      <c r="H870" s="10"/>
      <c r="I870" s="10"/>
      <c r="J870" s="10"/>
      <c r="K870" s="10"/>
      <c r="L870" s="10"/>
      <c r="M870" s="10"/>
      <c r="N870" s="10"/>
      <c r="O870" s="10"/>
      <c r="P870" s="10"/>
      <c r="Q870" s="10"/>
      <c r="R870" s="10"/>
      <c r="S870" s="10"/>
    </row>
    <row r="871" spans="1:19">
      <c r="A871" s="10"/>
      <c r="B871" s="10"/>
      <c r="C871" s="10"/>
      <c r="D871" s="10"/>
      <c r="E871" s="10"/>
      <c r="F871" s="10"/>
      <c r="G871" s="10"/>
      <c r="H871" s="10"/>
      <c r="I871" s="10"/>
      <c r="J871" s="10"/>
      <c r="K871" s="10"/>
      <c r="L871" s="10"/>
      <c r="M871" s="10"/>
      <c r="N871" s="10"/>
      <c r="O871" s="10"/>
      <c r="P871" s="10"/>
      <c r="Q871" s="10"/>
      <c r="R871" s="10"/>
      <c r="S871" s="10"/>
    </row>
    <row r="872" spans="1:19">
      <c r="A872" s="10"/>
      <c r="B872" s="10"/>
      <c r="C872" s="10"/>
      <c r="D872" s="10"/>
      <c r="E872" s="10"/>
      <c r="F872" s="10"/>
      <c r="G872" s="10"/>
      <c r="H872" s="10"/>
      <c r="I872" s="10"/>
      <c r="J872" s="10"/>
      <c r="K872" s="10"/>
      <c r="L872" s="10"/>
      <c r="M872" s="10"/>
      <c r="N872" s="10"/>
      <c r="O872" s="10"/>
      <c r="P872" s="10"/>
      <c r="Q872" s="10"/>
      <c r="R872" s="10"/>
      <c r="S872" s="10"/>
    </row>
    <row r="873" spans="1:19">
      <c r="A873" s="10"/>
      <c r="B873" s="10"/>
      <c r="C873" s="10"/>
      <c r="D873" s="10"/>
      <c r="E873" s="10"/>
      <c r="F873" s="10"/>
      <c r="G873" s="10"/>
      <c r="H873" s="10"/>
      <c r="I873" s="10"/>
      <c r="J873" s="10"/>
      <c r="K873" s="10"/>
      <c r="L873" s="10"/>
      <c r="M873" s="10"/>
      <c r="N873" s="10"/>
      <c r="O873" s="10"/>
      <c r="P873" s="10"/>
      <c r="Q873" s="10"/>
      <c r="R873" s="10"/>
      <c r="S873" s="10"/>
    </row>
    <row r="874" spans="1:19">
      <c r="A874" s="10"/>
      <c r="B874" s="10"/>
      <c r="C874" s="10"/>
      <c r="D874" s="10"/>
      <c r="E874" s="10"/>
      <c r="F874" s="10"/>
      <c r="G874" s="10"/>
      <c r="H874" s="10"/>
      <c r="I874" s="10"/>
      <c r="J874" s="10"/>
      <c r="K874" s="10"/>
      <c r="L874" s="10"/>
      <c r="M874" s="10"/>
      <c r="N874" s="10"/>
      <c r="O874" s="10"/>
      <c r="P874" s="10"/>
      <c r="Q874" s="10"/>
      <c r="R874" s="10"/>
      <c r="S874" s="10"/>
    </row>
    <row r="875" spans="1:19">
      <c r="A875" s="10"/>
      <c r="B875" s="10"/>
      <c r="C875" s="10"/>
      <c r="D875" s="10"/>
      <c r="E875" s="10"/>
      <c r="F875" s="10"/>
      <c r="G875" s="10"/>
      <c r="H875" s="10"/>
      <c r="I875" s="10"/>
      <c r="J875" s="10"/>
      <c r="K875" s="10"/>
      <c r="L875" s="10"/>
      <c r="M875" s="10"/>
      <c r="N875" s="10"/>
      <c r="O875" s="10"/>
      <c r="P875" s="10"/>
      <c r="Q875" s="10"/>
      <c r="R875" s="10"/>
      <c r="S875" s="10"/>
    </row>
    <row r="876" spans="1:19">
      <c r="A876" s="10"/>
      <c r="B876" s="10"/>
      <c r="C876" s="10"/>
      <c r="D876" s="10"/>
      <c r="E876" s="10"/>
      <c r="F876" s="10"/>
      <c r="G876" s="10"/>
      <c r="H876" s="10"/>
      <c r="I876" s="10"/>
      <c r="J876" s="10"/>
      <c r="K876" s="10"/>
      <c r="L876" s="10"/>
      <c r="M876" s="10"/>
      <c r="N876" s="10"/>
      <c r="O876" s="10"/>
      <c r="P876" s="10"/>
      <c r="Q876" s="10"/>
      <c r="R876" s="10"/>
      <c r="S876" s="10"/>
    </row>
    <row r="877" spans="1:19">
      <c r="A877" s="10"/>
      <c r="B877" s="10"/>
      <c r="C877" s="10"/>
      <c r="D877" s="10"/>
      <c r="E877" s="10"/>
      <c r="F877" s="10"/>
      <c r="G877" s="10"/>
      <c r="H877" s="10"/>
      <c r="I877" s="10"/>
      <c r="J877" s="10"/>
      <c r="K877" s="10"/>
      <c r="L877" s="10"/>
      <c r="M877" s="10"/>
      <c r="N877" s="10"/>
      <c r="O877" s="10"/>
      <c r="P877" s="10"/>
      <c r="Q877" s="10"/>
      <c r="R877" s="10"/>
      <c r="S877" s="10"/>
    </row>
    <row r="878" spans="1:19">
      <c r="A878" s="10"/>
      <c r="B878" s="10"/>
      <c r="C878" s="10"/>
      <c r="D878" s="10"/>
      <c r="E878" s="10"/>
      <c r="F878" s="10"/>
      <c r="G878" s="10"/>
      <c r="H878" s="10"/>
      <c r="I878" s="10"/>
      <c r="J878" s="10"/>
      <c r="K878" s="10"/>
      <c r="L878" s="10"/>
      <c r="M878" s="10"/>
      <c r="N878" s="10"/>
      <c r="O878" s="10"/>
      <c r="P878" s="10"/>
      <c r="Q878" s="10"/>
      <c r="R878" s="10"/>
      <c r="S878" s="10"/>
    </row>
    <row r="879" spans="1:19">
      <c r="A879" s="10"/>
      <c r="B879" s="10"/>
      <c r="C879" s="10"/>
      <c r="D879" s="10"/>
      <c r="E879" s="10"/>
      <c r="F879" s="10"/>
      <c r="G879" s="10"/>
      <c r="H879" s="10"/>
      <c r="I879" s="10"/>
      <c r="J879" s="10"/>
      <c r="K879" s="10"/>
      <c r="L879" s="10"/>
      <c r="M879" s="10"/>
      <c r="N879" s="10"/>
      <c r="O879" s="10"/>
      <c r="P879" s="10"/>
      <c r="Q879" s="10"/>
      <c r="R879" s="10"/>
      <c r="S879" s="10"/>
    </row>
    <row r="880" spans="1:19">
      <c r="A880" s="10"/>
      <c r="B880" s="10"/>
      <c r="C880" s="10"/>
      <c r="D880" s="10"/>
      <c r="E880" s="10"/>
      <c r="F880" s="10"/>
      <c r="G880" s="10"/>
      <c r="H880" s="10"/>
      <c r="I880" s="10"/>
      <c r="J880" s="10"/>
      <c r="K880" s="10"/>
      <c r="L880" s="10"/>
      <c r="M880" s="10"/>
      <c r="N880" s="10"/>
      <c r="O880" s="10"/>
      <c r="P880" s="10"/>
      <c r="Q880" s="10"/>
      <c r="R880" s="10"/>
      <c r="S880" s="10"/>
    </row>
    <row r="881" spans="1:19">
      <c r="A881" s="10"/>
      <c r="B881" s="10"/>
      <c r="C881" s="10"/>
      <c r="D881" s="10"/>
      <c r="E881" s="10"/>
      <c r="F881" s="10"/>
      <c r="G881" s="10"/>
      <c r="H881" s="10"/>
      <c r="I881" s="10"/>
      <c r="J881" s="10"/>
      <c r="K881" s="10"/>
      <c r="L881" s="10"/>
      <c r="M881" s="10"/>
      <c r="N881" s="10"/>
      <c r="O881" s="10"/>
      <c r="P881" s="10"/>
      <c r="Q881" s="10"/>
      <c r="R881" s="10"/>
      <c r="S881" s="10"/>
    </row>
    <row r="882" spans="1:19">
      <c r="A882" s="10"/>
      <c r="B882" s="10"/>
      <c r="C882" s="10"/>
      <c r="D882" s="10"/>
      <c r="E882" s="10"/>
      <c r="F882" s="10"/>
      <c r="G882" s="10"/>
      <c r="H882" s="10"/>
      <c r="I882" s="10"/>
      <c r="J882" s="10"/>
      <c r="K882" s="10"/>
      <c r="L882" s="10"/>
      <c r="M882" s="10"/>
      <c r="N882" s="10"/>
      <c r="O882" s="10"/>
      <c r="P882" s="10"/>
      <c r="Q882" s="10"/>
      <c r="R882" s="10"/>
      <c r="S882" s="10"/>
    </row>
    <row r="883" spans="1:19">
      <c r="A883" s="10"/>
      <c r="B883" s="10"/>
      <c r="C883" s="10"/>
      <c r="D883" s="10"/>
      <c r="E883" s="10"/>
      <c r="F883" s="10"/>
      <c r="G883" s="10"/>
      <c r="H883" s="10"/>
      <c r="I883" s="10"/>
      <c r="J883" s="10"/>
      <c r="K883" s="10"/>
      <c r="L883" s="10"/>
      <c r="M883" s="10"/>
      <c r="N883" s="10"/>
      <c r="O883" s="10"/>
      <c r="P883" s="10"/>
      <c r="Q883" s="10"/>
      <c r="R883" s="10"/>
      <c r="S883" s="10"/>
    </row>
    <row r="884" spans="1:19">
      <c r="A884" s="10"/>
      <c r="B884" s="10"/>
      <c r="C884" s="10"/>
      <c r="D884" s="10"/>
      <c r="E884" s="10"/>
      <c r="F884" s="10"/>
      <c r="G884" s="10"/>
      <c r="H884" s="10"/>
      <c r="I884" s="10"/>
      <c r="J884" s="10"/>
      <c r="K884" s="10"/>
      <c r="L884" s="10"/>
      <c r="M884" s="10"/>
      <c r="N884" s="10"/>
      <c r="O884" s="10"/>
      <c r="P884" s="10"/>
      <c r="Q884" s="10"/>
      <c r="R884" s="10"/>
      <c r="S884" s="10"/>
    </row>
    <row r="885" spans="1:19">
      <c r="A885" s="10"/>
      <c r="B885" s="10"/>
      <c r="C885" s="10"/>
      <c r="D885" s="10"/>
      <c r="E885" s="10"/>
      <c r="F885" s="10"/>
      <c r="G885" s="10"/>
      <c r="H885" s="10"/>
      <c r="I885" s="10"/>
      <c r="J885" s="10"/>
      <c r="K885" s="10"/>
      <c r="L885" s="10"/>
      <c r="M885" s="10"/>
      <c r="N885" s="10"/>
      <c r="O885" s="10"/>
      <c r="P885" s="10"/>
      <c r="Q885" s="10"/>
      <c r="R885" s="10"/>
      <c r="S885" s="10"/>
    </row>
    <row r="886" spans="1:19">
      <c r="A886" s="10"/>
      <c r="B886" s="10"/>
      <c r="C886" s="10"/>
      <c r="D886" s="10"/>
      <c r="E886" s="10"/>
      <c r="F886" s="10"/>
      <c r="G886" s="10"/>
      <c r="H886" s="10"/>
      <c r="I886" s="10"/>
      <c r="J886" s="10"/>
      <c r="K886" s="10"/>
      <c r="L886" s="10"/>
      <c r="M886" s="10"/>
      <c r="N886" s="10"/>
      <c r="O886" s="10"/>
      <c r="P886" s="10"/>
      <c r="Q886" s="10"/>
      <c r="R886" s="10"/>
      <c r="S886" s="10"/>
    </row>
    <row r="887" spans="1:19">
      <c r="A887" s="10"/>
      <c r="B887" s="10"/>
      <c r="C887" s="10"/>
      <c r="D887" s="10"/>
      <c r="E887" s="10"/>
      <c r="F887" s="10"/>
      <c r="G887" s="10"/>
      <c r="H887" s="10"/>
      <c r="I887" s="10"/>
      <c r="J887" s="10"/>
      <c r="K887" s="10"/>
      <c r="L887" s="10"/>
      <c r="M887" s="10"/>
      <c r="N887" s="10"/>
      <c r="O887" s="10"/>
      <c r="P887" s="10"/>
      <c r="Q887" s="10"/>
      <c r="R887" s="10"/>
      <c r="S887" s="10"/>
    </row>
    <row r="888" spans="1:19">
      <c r="A888" s="10"/>
      <c r="B888" s="10"/>
      <c r="C888" s="10"/>
      <c r="D888" s="10"/>
      <c r="E888" s="10"/>
      <c r="F888" s="10"/>
      <c r="G888" s="10"/>
      <c r="H888" s="10"/>
      <c r="I888" s="10"/>
      <c r="J888" s="10"/>
      <c r="K888" s="10"/>
      <c r="L888" s="10"/>
      <c r="M888" s="10"/>
      <c r="N888" s="10"/>
      <c r="O888" s="10"/>
      <c r="P888" s="10"/>
      <c r="Q888" s="10"/>
      <c r="R888" s="10"/>
      <c r="S888" s="10"/>
    </row>
    <row r="889" spans="1:19">
      <c r="A889" s="10"/>
      <c r="B889" s="10"/>
      <c r="C889" s="10"/>
      <c r="D889" s="10"/>
      <c r="E889" s="10"/>
      <c r="F889" s="10"/>
      <c r="G889" s="10"/>
      <c r="H889" s="10"/>
      <c r="I889" s="10"/>
      <c r="J889" s="10"/>
      <c r="K889" s="10"/>
      <c r="L889" s="10"/>
      <c r="M889" s="10"/>
      <c r="N889" s="10"/>
      <c r="O889" s="10"/>
      <c r="P889" s="10"/>
      <c r="Q889" s="10"/>
      <c r="R889" s="10"/>
      <c r="S889" s="10"/>
    </row>
    <row r="890" spans="1:19">
      <c r="A890" s="10"/>
      <c r="B890" s="10"/>
      <c r="C890" s="10"/>
      <c r="D890" s="10"/>
      <c r="E890" s="10"/>
      <c r="F890" s="10"/>
      <c r="G890" s="10"/>
      <c r="H890" s="10"/>
      <c r="I890" s="10"/>
      <c r="J890" s="10"/>
      <c r="K890" s="10"/>
      <c r="L890" s="10"/>
      <c r="M890" s="10"/>
      <c r="N890" s="10"/>
      <c r="O890" s="10"/>
      <c r="P890" s="10"/>
      <c r="Q890" s="10"/>
      <c r="R890" s="10"/>
      <c r="S890" s="10"/>
    </row>
    <row r="891" spans="1:19">
      <c r="A891" s="10"/>
      <c r="B891" s="10"/>
      <c r="C891" s="10"/>
      <c r="D891" s="10"/>
      <c r="E891" s="10"/>
      <c r="F891" s="10"/>
      <c r="G891" s="10"/>
      <c r="H891" s="10"/>
      <c r="I891" s="10"/>
      <c r="J891" s="10"/>
      <c r="K891" s="10"/>
      <c r="L891" s="10"/>
      <c r="M891" s="10"/>
      <c r="N891" s="10"/>
      <c r="O891" s="10"/>
      <c r="P891" s="10"/>
      <c r="Q891" s="10"/>
      <c r="R891" s="10"/>
      <c r="S891" s="10"/>
    </row>
    <row r="892" spans="1:19">
      <c r="A892" s="10"/>
      <c r="B892" s="10"/>
      <c r="C892" s="10"/>
      <c r="D892" s="10"/>
      <c r="E892" s="10"/>
      <c r="F892" s="10"/>
      <c r="G892" s="10"/>
      <c r="H892" s="10"/>
      <c r="I892" s="10"/>
      <c r="J892" s="10"/>
      <c r="K892" s="10"/>
      <c r="L892" s="10"/>
      <c r="M892" s="10"/>
      <c r="N892" s="10"/>
      <c r="O892" s="10"/>
      <c r="P892" s="10"/>
      <c r="Q892" s="10"/>
      <c r="R892" s="10"/>
      <c r="S892" s="10"/>
    </row>
    <row r="893" spans="1:19">
      <c r="A893" s="10"/>
      <c r="B893" s="10"/>
      <c r="C893" s="10"/>
      <c r="D893" s="10"/>
      <c r="E893" s="10"/>
      <c r="F893" s="10"/>
      <c r="G893" s="10"/>
      <c r="H893" s="10"/>
      <c r="I893" s="10"/>
      <c r="J893" s="10"/>
      <c r="K893" s="10"/>
      <c r="L893" s="10"/>
      <c r="M893" s="10"/>
      <c r="N893" s="10"/>
      <c r="O893" s="10"/>
      <c r="P893" s="10"/>
      <c r="Q893" s="10"/>
      <c r="R893" s="10"/>
      <c r="S893" s="10"/>
    </row>
    <row r="894" spans="1:19">
      <c r="A894" s="10"/>
      <c r="B894" s="10"/>
      <c r="C894" s="10"/>
      <c r="D894" s="10"/>
      <c r="E894" s="10"/>
      <c r="F894" s="10"/>
      <c r="G894" s="10"/>
      <c r="H894" s="10"/>
      <c r="I894" s="10"/>
      <c r="J894" s="10"/>
      <c r="K894" s="10"/>
      <c r="L894" s="10"/>
      <c r="M894" s="10"/>
      <c r="N894" s="10"/>
      <c r="O894" s="10"/>
      <c r="P894" s="10"/>
      <c r="Q894" s="10"/>
      <c r="R894" s="10"/>
      <c r="S894" s="10"/>
    </row>
    <row r="895" spans="1:19">
      <c r="A895" s="10"/>
      <c r="B895" s="10"/>
      <c r="C895" s="10"/>
      <c r="D895" s="10"/>
      <c r="E895" s="10"/>
      <c r="F895" s="10"/>
      <c r="G895" s="10"/>
      <c r="H895" s="10"/>
      <c r="I895" s="10"/>
      <c r="J895" s="10"/>
      <c r="K895" s="10"/>
      <c r="L895" s="10"/>
      <c r="M895" s="10"/>
      <c r="N895" s="10"/>
      <c r="O895" s="10"/>
      <c r="P895" s="10"/>
      <c r="Q895" s="10"/>
      <c r="R895" s="10"/>
      <c r="S895" s="10"/>
    </row>
    <row r="896" spans="1:19">
      <c r="A896" s="10"/>
      <c r="B896" s="10"/>
      <c r="C896" s="10"/>
      <c r="D896" s="10"/>
      <c r="E896" s="10"/>
      <c r="F896" s="10"/>
      <c r="G896" s="10"/>
      <c r="H896" s="10"/>
      <c r="I896" s="10"/>
      <c r="J896" s="10"/>
      <c r="K896" s="10"/>
      <c r="L896" s="10"/>
      <c r="M896" s="10"/>
      <c r="N896" s="10"/>
      <c r="O896" s="10"/>
      <c r="P896" s="10"/>
      <c r="Q896" s="10"/>
      <c r="R896" s="10"/>
      <c r="S896" s="10"/>
    </row>
    <row r="897" spans="1:19">
      <c r="A897" s="10"/>
      <c r="B897" s="10"/>
      <c r="C897" s="10"/>
      <c r="D897" s="10"/>
      <c r="E897" s="10"/>
      <c r="F897" s="10"/>
      <c r="G897" s="10"/>
      <c r="H897" s="10"/>
      <c r="I897" s="10"/>
      <c r="J897" s="10"/>
      <c r="K897" s="10"/>
      <c r="L897" s="10"/>
      <c r="M897" s="10"/>
      <c r="N897" s="10"/>
      <c r="O897" s="10"/>
      <c r="P897" s="10"/>
      <c r="Q897" s="10"/>
      <c r="R897" s="10"/>
      <c r="S897" s="10"/>
    </row>
    <row r="898" spans="1:19">
      <c r="A898" s="10"/>
      <c r="B898" s="10"/>
      <c r="C898" s="10"/>
      <c r="D898" s="10"/>
      <c r="E898" s="10"/>
      <c r="F898" s="10"/>
      <c r="G898" s="10"/>
      <c r="H898" s="10"/>
      <c r="I898" s="10"/>
      <c r="J898" s="10"/>
      <c r="K898" s="10"/>
      <c r="L898" s="10"/>
      <c r="M898" s="10"/>
      <c r="N898" s="10"/>
      <c r="O898" s="10"/>
      <c r="P898" s="10"/>
      <c r="Q898" s="10"/>
      <c r="R898" s="10"/>
      <c r="S898" s="10"/>
    </row>
    <row r="899" spans="1:19">
      <c r="A899" s="10"/>
      <c r="B899" s="10"/>
      <c r="C899" s="10"/>
      <c r="D899" s="10"/>
      <c r="E899" s="10"/>
      <c r="F899" s="10"/>
      <c r="G899" s="10"/>
      <c r="H899" s="10"/>
      <c r="I899" s="10"/>
      <c r="J899" s="10"/>
      <c r="K899" s="10"/>
      <c r="L899" s="10"/>
      <c r="M899" s="10"/>
      <c r="N899" s="10"/>
      <c r="O899" s="10"/>
      <c r="P899" s="10"/>
      <c r="Q899" s="10"/>
      <c r="R899" s="10"/>
      <c r="S899" s="10"/>
    </row>
    <row r="900" spans="1:19">
      <c r="A900" s="10"/>
      <c r="B900" s="10"/>
      <c r="C900" s="10"/>
      <c r="D900" s="10"/>
      <c r="E900" s="10"/>
      <c r="F900" s="10"/>
      <c r="G900" s="10"/>
      <c r="H900" s="10"/>
      <c r="I900" s="10"/>
      <c r="J900" s="10"/>
      <c r="K900" s="10"/>
      <c r="L900" s="10"/>
      <c r="M900" s="10"/>
      <c r="N900" s="10"/>
      <c r="O900" s="10"/>
      <c r="P900" s="10"/>
      <c r="Q900" s="10"/>
      <c r="R900" s="10"/>
      <c r="S900" s="10"/>
    </row>
    <row r="901" spans="1:19">
      <c r="A901" s="10"/>
      <c r="B901" s="10"/>
      <c r="C901" s="10"/>
      <c r="D901" s="10"/>
      <c r="E901" s="10"/>
      <c r="F901" s="10"/>
      <c r="G901" s="10"/>
      <c r="H901" s="10"/>
      <c r="I901" s="10"/>
      <c r="J901" s="10"/>
      <c r="K901" s="10"/>
      <c r="L901" s="10"/>
      <c r="M901" s="10"/>
      <c r="N901" s="10"/>
      <c r="O901" s="10"/>
      <c r="P901" s="10"/>
      <c r="Q901" s="10"/>
      <c r="R901" s="10"/>
      <c r="S901" s="10"/>
    </row>
    <row r="902" spans="1:19">
      <c r="A902" s="10"/>
      <c r="B902" s="10"/>
      <c r="C902" s="10"/>
      <c r="D902" s="10"/>
      <c r="E902" s="10"/>
      <c r="F902" s="10"/>
      <c r="G902" s="10"/>
      <c r="H902" s="10"/>
      <c r="I902" s="10"/>
      <c r="J902" s="10"/>
      <c r="K902" s="10"/>
      <c r="L902" s="10"/>
      <c r="M902" s="10"/>
      <c r="N902" s="10"/>
      <c r="O902" s="10"/>
      <c r="P902" s="10"/>
      <c r="Q902" s="10"/>
      <c r="R902" s="10"/>
      <c r="S902" s="10"/>
    </row>
    <row r="903" spans="1:19">
      <c r="A903" s="10"/>
      <c r="B903" s="10"/>
      <c r="C903" s="10"/>
      <c r="D903" s="10"/>
      <c r="E903" s="10"/>
      <c r="F903" s="10"/>
      <c r="G903" s="10"/>
      <c r="H903" s="10"/>
      <c r="I903" s="10"/>
      <c r="J903" s="10"/>
      <c r="K903" s="10"/>
      <c r="L903" s="10"/>
      <c r="M903" s="10"/>
      <c r="N903" s="10"/>
      <c r="O903" s="10"/>
      <c r="P903" s="10"/>
      <c r="Q903" s="10"/>
      <c r="R903" s="10"/>
      <c r="S903" s="10"/>
    </row>
    <row r="904" spans="1:19">
      <c r="A904" s="10"/>
      <c r="B904" s="10"/>
      <c r="C904" s="10"/>
      <c r="D904" s="10"/>
      <c r="E904" s="10"/>
      <c r="F904" s="10"/>
      <c r="G904" s="10"/>
      <c r="H904" s="10"/>
      <c r="I904" s="10"/>
      <c r="J904" s="10"/>
      <c r="K904" s="10"/>
      <c r="L904" s="10"/>
      <c r="M904" s="10"/>
      <c r="N904" s="10"/>
      <c r="O904" s="10"/>
      <c r="P904" s="10"/>
      <c r="Q904" s="10"/>
      <c r="R904" s="10"/>
      <c r="S904" s="10"/>
    </row>
    <row r="905" spans="1:19">
      <c r="A905" s="10"/>
      <c r="B905" s="10"/>
      <c r="C905" s="10"/>
      <c r="D905" s="10"/>
      <c r="E905" s="10"/>
      <c r="F905" s="10"/>
      <c r="G905" s="10"/>
      <c r="H905" s="10"/>
      <c r="I905" s="10"/>
      <c r="J905" s="10"/>
      <c r="K905" s="10"/>
      <c r="L905" s="10"/>
      <c r="M905" s="10"/>
      <c r="N905" s="10"/>
      <c r="O905" s="10"/>
      <c r="P905" s="10"/>
      <c r="Q905" s="10"/>
      <c r="R905" s="10"/>
      <c r="S905" s="10"/>
    </row>
    <row r="906" spans="1:19">
      <c r="A906" s="10"/>
      <c r="B906" s="10"/>
      <c r="C906" s="10"/>
      <c r="D906" s="10"/>
      <c r="E906" s="10"/>
      <c r="F906" s="10"/>
      <c r="G906" s="10"/>
      <c r="H906" s="10"/>
      <c r="I906" s="10"/>
      <c r="J906" s="10"/>
      <c r="K906" s="10"/>
      <c r="L906" s="10"/>
      <c r="M906" s="10"/>
      <c r="N906" s="10"/>
      <c r="O906" s="10"/>
      <c r="P906" s="10"/>
      <c r="Q906" s="10"/>
      <c r="R906" s="10"/>
      <c r="S906" s="10"/>
    </row>
    <row r="907" spans="1:19">
      <c r="A907" s="10"/>
      <c r="B907" s="10"/>
      <c r="C907" s="10"/>
      <c r="D907" s="10"/>
      <c r="E907" s="10"/>
      <c r="F907" s="10"/>
      <c r="G907" s="10"/>
      <c r="H907" s="10"/>
      <c r="I907" s="10"/>
      <c r="J907" s="10"/>
      <c r="K907" s="10"/>
      <c r="L907" s="10"/>
      <c r="M907" s="10"/>
      <c r="N907" s="10"/>
      <c r="O907" s="10"/>
      <c r="P907" s="10"/>
      <c r="Q907" s="10"/>
      <c r="R907" s="10"/>
      <c r="S907" s="10"/>
    </row>
    <row r="908" spans="1:19">
      <c r="A908" s="10"/>
      <c r="B908" s="10"/>
      <c r="C908" s="10"/>
      <c r="D908" s="10"/>
      <c r="E908" s="10"/>
      <c r="F908" s="10"/>
      <c r="G908" s="10"/>
      <c r="H908" s="10"/>
      <c r="I908" s="10"/>
      <c r="J908" s="10"/>
      <c r="K908" s="10"/>
      <c r="L908" s="10"/>
      <c r="M908" s="10"/>
      <c r="N908" s="10"/>
      <c r="O908" s="10"/>
      <c r="P908" s="10"/>
      <c r="Q908" s="10"/>
      <c r="R908" s="10"/>
      <c r="S908" s="10"/>
    </row>
    <row r="909" spans="1:19">
      <c r="A909" s="10"/>
      <c r="B909" s="10"/>
      <c r="C909" s="10"/>
      <c r="D909" s="10"/>
      <c r="E909" s="10"/>
      <c r="F909" s="10"/>
      <c r="G909" s="10"/>
      <c r="H909" s="10"/>
      <c r="I909" s="10"/>
      <c r="J909" s="10"/>
      <c r="K909" s="10"/>
      <c r="L909" s="10"/>
      <c r="M909" s="10"/>
      <c r="N909" s="10"/>
      <c r="O909" s="10"/>
      <c r="P909" s="10"/>
      <c r="Q909" s="10"/>
      <c r="R909" s="10"/>
      <c r="S909" s="10"/>
    </row>
    <row r="910" spans="1:19">
      <c r="A910" s="10"/>
      <c r="B910" s="10"/>
      <c r="C910" s="10"/>
      <c r="D910" s="10"/>
      <c r="E910" s="10"/>
      <c r="F910" s="10"/>
      <c r="G910" s="10"/>
      <c r="H910" s="10"/>
      <c r="I910" s="10"/>
      <c r="J910" s="10"/>
      <c r="K910" s="10"/>
      <c r="L910" s="10"/>
      <c r="M910" s="10"/>
      <c r="N910" s="10"/>
      <c r="O910" s="10"/>
      <c r="P910" s="10"/>
      <c r="Q910" s="10"/>
      <c r="R910" s="10"/>
      <c r="S910" s="10"/>
    </row>
    <row r="911" spans="1:19">
      <c r="A911" s="10"/>
      <c r="B911" s="10"/>
      <c r="C911" s="10"/>
      <c r="D911" s="10"/>
      <c r="E911" s="10"/>
      <c r="F911" s="10"/>
      <c r="G911" s="10"/>
      <c r="H911" s="10"/>
      <c r="I911" s="10"/>
      <c r="J911" s="10"/>
      <c r="K911" s="10"/>
      <c r="L911" s="10"/>
      <c r="M911" s="10"/>
      <c r="N911" s="10"/>
      <c r="O911" s="10"/>
      <c r="P911" s="10"/>
      <c r="Q911" s="10"/>
      <c r="R911" s="10"/>
      <c r="S911" s="10"/>
    </row>
    <row r="912" spans="1:19">
      <c r="A912" s="10"/>
      <c r="B912" s="10"/>
      <c r="C912" s="10"/>
      <c r="D912" s="10"/>
      <c r="E912" s="10"/>
      <c r="F912" s="10"/>
      <c r="G912" s="10"/>
      <c r="H912" s="10"/>
      <c r="I912" s="10"/>
      <c r="J912" s="10"/>
      <c r="K912" s="10"/>
      <c r="L912" s="10"/>
      <c r="M912" s="10"/>
      <c r="N912" s="10"/>
      <c r="O912" s="10"/>
      <c r="P912" s="10"/>
      <c r="Q912" s="10"/>
      <c r="R912" s="10"/>
      <c r="S912" s="10"/>
    </row>
    <row r="913" spans="1:19">
      <c r="A913" s="10"/>
      <c r="B913" s="10"/>
      <c r="C913" s="10"/>
      <c r="D913" s="10"/>
      <c r="E913" s="10"/>
      <c r="F913" s="10"/>
      <c r="G913" s="10"/>
      <c r="H913" s="10"/>
      <c r="I913" s="10"/>
      <c r="J913" s="10"/>
      <c r="K913" s="10"/>
      <c r="L913" s="10"/>
      <c r="M913" s="10"/>
      <c r="N913" s="10"/>
      <c r="O913" s="10"/>
      <c r="P913" s="10"/>
      <c r="Q913" s="10"/>
      <c r="R913" s="10"/>
      <c r="S913" s="10"/>
    </row>
    <row r="914" spans="1:19">
      <c r="A914" s="10"/>
      <c r="B914" s="10"/>
      <c r="C914" s="10"/>
      <c r="D914" s="10"/>
      <c r="E914" s="10"/>
      <c r="F914" s="10"/>
      <c r="G914" s="10"/>
      <c r="H914" s="10"/>
      <c r="I914" s="10"/>
      <c r="J914" s="10"/>
      <c r="K914" s="10"/>
      <c r="L914" s="10"/>
      <c r="M914" s="10"/>
      <c r="N914" s="10"/>
      <c r="O914" s="10"/>
      <c r="P914" s="10"/>
      <c r="Q914" s="10"/>
      <c r="R914" s="10"/>
      <c r="S914" s="10"/>
    </row>
    <row r="915" spans="1:19">
      <c r="A915" s="10"/>
      <c r="B915" s="10"/>
      <c r="C915" s="10"/>
      <c r="D915" s="10"/>
      <c r="E915" s="10"/>
      <c r="F915" s="10"/>
      <c r="G915" s="10"/>
      <c r="H915" s="10"/>
      <c r="I915" s="10"/>
      <c r="J915" s="10"/>
      <c r="K915" s="10"/>
      <c r="L915" s="10"/>
      <c r="M915" s="10"/>
      <c r="N915" s="10"/>
      <c r="O915" s="10"/>
      <c r="P915" s="10"/>
      <c r="Q915" s="10"/>
      <c r="R915" s="10"/>
      <c r="S915" s="10"/>
    </row>
    <row r="916" spans="1:19">
      <c r="A916" s="10"/>
      <c r="B916" s="10"/>
      <c r="C916" s="10"/>
      <c r="D916" s="10"/>
      <c r="E916" s="10"/>
      <c r="F916" s="10"/>
      <c r="G916" s="10"/>
      <c r="H916" s="10"/>
      <c r="I916" s="10"/>
      <c r="J916" s="10"/>
      <c r="K916" s="10"/>
      <c r="L916" s="10"/>
      <c r="M916" s="10"/>
      <c r="N916" s="10"/>
      <c r="O916" s="10"/>
      <c r="P916" s="10"/>
      <c r="Q916" s="10"/>
      <c r="R916" s="10"/>
      <c r="S916" s="10"/>
    </row>
    <row r="917" spans="1:19">
      <c r="A917" s="10"/>
      <c r="B917" s="10"/>
      <c r="C917" s="10"/>
      <c r="D917" s="10"/>
      <c r="E917" s="10"/>
      <c r="F917" s="10"/>
      <c r="G917" s="10"/>
      <c r="H917" s="10"/>
      <c r="I917" s="10"/>
      <c r="J917" s="10"/>
      <c r="K917" s="10"/>
      <c r="L917" s="10"/>
      <c r="M917" s="10"/>
      <c r="N917" s="10"/>
      <c r="O917" s="10"/>
      <c r="P917" s="10"/>
      <c r="Q917" s="10"/>
      <c r="R917" s="10"/>
      <c r="S917" s="10"/>
    </row>
    <row r="918" spans="1:19">
      <c r="A918" s="10"/>
      <c r="B918" s="10"/>
      <c r="C918" s="10"/>
      <c r="D918" s="10"/>
      <c r="E918" s="10"/>
      <c r="F918" s="10"/>
      <c r="G918" s="10"/>
      <c r="H918" s="10"/>
      <c r="I918" s="10"/>
      <c r="J918" s="10"/>
      <c r="K918" s="10"/>
      <c r="L918" s="10"/>
      <c r="M918" s="10"/>
      <c r="N918" s="10"/>
      <c r="O918" s="10"/>
      <c r="P918" s="10"/>
      <c r="Q918" s="10"/>
      <c r="R918" s="10"/>
      <c r="S918" s="10"/>
    </row>
    <row r="919" spans="1:19">
      <c r="A919" s="10"/>
      <c r="B919" s="10"/>
      <c r="C919" s="10"/>
      <c r="D919" s="10"/>
      <c r="E919" s="10"/>
      <c r="F919" s="10"/>
      <c r="G919" s="10"/>
      <c r="H919" s="10"/>
      <c r="I919" s="10"/>
      <c r="J919" s="10"/>
      <c r="K919" s="10"/>
      <c r="L919" s="10"/>
      <c r="M919" s="10"/>
      <c r="N919" s="10"/>
      <c r="O919" s="10"/>
      <c r="P919" s="10"/>
      <c r="Q919" s="10"/>
      <c r="R919" s="10"/>
      <c r="S919" s="10"/>
    </row>
    <row r="920" spans="1:19">
      <c r="A920" s="10"/>
      <c r="B920" s="10"/>
      <c r="C920" s="10"/>
      <c r="D920" s="10"/>
      <c r="E920" s="10"/>
      <c r="F920" s="10"/>
      <c r="G920" s="10"/>
      <c r="H920" s="10"/>
      <c r="I920" s="10"/>
      <c r="J920" s="10"/>
      <c r="K920" s="10"/>
      <c r="L920" s="10"/>
      <c r="M920" s="10"/>
      <c r="N920" s="10"/>
      <c r="O920" s="10"/>
      <c r="P920" s="10"/>
      <c r="Q920" s="10"/>
      <c r="R920" s="10"/>
      <c r="S920" s="10"/>
    </row>
    <row r="921" spans="1:19">
      <c r="A921" s="10"/>
      <c r="B921" s="10"/>
      <c r="C921" s="10"/>
      <c r="D921" s="10"/>
      <c r="E921" s="10"/>
      <c r="F921" s="10"/>
      <c r="G921" s="10"/>
      <c r="H921" s="10"/>
      <c r="I921" s="10"/>
      <c r="J921" s="10"/>
      <c r="K921" s="10"/>
      <c r="L921" s="10"/>
      <c r="M921" s="10"/>
      <c r="N921" s="10"/>
      <c r="O921" s="10"/>
      <c r="P921" s="10"/>
      <c r="Q921" s="10"/>
      <c r="R921" s="10"/>
      <c r="S921" s="10"/>
    </row>
    <row r="922" spans="1:19">
      <c r="A922" s="10"/>
      <c r="B922" s="10"/>
      <c r="C922" s="10"/>
      <c r="D922" s="10"/>
      <c r="E922" s="10"/>
      <c r="F922" s="10"/>
      <c r="G922" s="10"/>
      <c r="H922" s="10"/>
      <c r="I922" s="10"/>
      <c r="J922" s="10"/>
      <c r="K922" s="10"/>
      <c r="L922" s="10"/>
      <c r="M922" s="10"/>
      <c r="N922" s="10"/>
      <c r="O922" s="10"/>
      <c r="P922" s="10"/>
      <c r="Q922" s="10"/>
      <c r="R922" s="10"/>
      <c r="S922" s="10"/>
    </row>
    <row r="923" spans="1:19">
      <c r="A923" s="10"/>
      <c r="B923" s="10"/>
      <c r="C923" s="10"/>
      <c r="D923" s="10"/>
      <c r="E923" s="10"/>
      <c r="F923" s="10"/>
      <c r="G923" s="10"/>
      <c r="H923" s="10"/>
      <c r="I923" s="10"/>
      <c r="J923" s="10"/>
      <c r="K923" s="10"/>
      <c r="L923" s="10"/>
      <c r="M923" s="10"/>
      <c r="N923" s="10"/>
      <c r="O923" s="10"/>
      <c r="P923" s="10"/>
      <c r="Q923" s="10"/>
      <c r="R923" s="10"/>
      <c r="S923" s="10"/>
    </row>
    <row r="924" spans="1:19">
      <c r="A924" s="10"/>
      <c r="B924" s="10"/>
      <c r="C924" s="10"/>
      <c r="D924" s="10"/>
      <c r="E924" s="10"/>
      <c r="F924" s="10"/>
      <c r="G924" s="10"/>
      <c r="H924" s="10"/>
      <c r="I924" s="10"/>
      <c r="J924" s="10"/>
      <c r="K924" s="10"/>
      <c r="L924" s="10"/>
      <c r="M924" s="10"/>
      <c r="N924" s="10"/>
      <c r="O924" s="10"/>
      <c r="P924" s="10"/>
      <c r="Q924" s="10"/>
      <c r="R924" s="10"/>
      <c r="S924" s="10"/>
    </row>
    <row r="925" spans="1:19">
      <c r="A925" s="10"/>
      <c r="B925" s="10"/>
      <c r="C925" s="10"/>
      <c r="D925" s="10"/>
      <c r="E925" s="10"/>
      <c r="F925" s="10"/>
      <c r="G925" s="10"/>
      <c r="H925" s="10"/>
      <c r="I925" s="10"/>
      <c r="J925" s="10"/>
      <c r="K925" s="10"/>
      <c r="L925" s="10"/>
      <c r="M925" s="10"/>
      <c r="N925" s="10"/>
      <c r="O925" s="10"/>
      <c r="P925" s="10"/>
      <c r="Q925" s="10"/>
      <c r="R925" s="10"/>
      <c r="S925" s="10"/>
    </row>
    <row r="926" spans="1:19">
      <c r="A926" s="10"/>
      <c r="B926" s="10"/>
      <c r="C926" s="10"/>
      <c r="D926" s="10"/>
      <c r="E926" s="10"/>
      <c r="F926" s="10"/>
      <c r="G926" s="10"/>
      <c r="H926" s="10"/>
      <c r="I926" s="10"/>
      <c r="J926" s="10"/>
      <c r="K926" s="10"/>
      <c r="L926" s="10"/>
      <c r="M926" s="10"/>
      <c r="N926" s="10"/>
      <c r="O926" s="10"/>
      <c r="P926" s="10"/>
      <c r="Q926" s="10"/>
      <c r="R926" s="10"/>
      <c r="S926" s="10"/>
    </row>
    <row r="927" spans="1:19">
      <c r="A927" s="10"/>
      <c r="B927" s="10"/>
      <c r="C927" s="10"/>
      <c r="D927" s="10"/>
      <c r="E927" s="10"/>
      <c r="F927" s="10"/>
      <c r="G927" s="10"/>
      <c r="H927" s="10"/>
      <c r="I927" s="10"/>
      <c r="J927" s="10"/>
      <c r="K927" s="10"/>
      <c r="L927" s="10"/>
      <c r="M927" s="10"/>
      <c r="N927" s="10"/>
      <c r="O927" s="10"/>
      <c r="P927" s="10"/>
      <c r="Q927" s="10"/>
      <c r="R927" s="10"/>
      <c r="S927" s="10"/>
    </row>
    <row r="928" spans="1:19">
      <c r="A928" s="10"/>
      <c r="B928" s="10"/>
      <c r="C928" s="10"/>
      <c r="D928" s="10"/>
      <c r="E928" s="10"/>
      <c r="F928" s="10"/>
      <c r="G928" s="10"/>
      <c r="H928" s="10"/>
      <c r="I928" s="10"/>
      <c r="J928" s="10"/>
      <c r="K928" s="10"/>
      <c r="L928" s="10"/>
      <c r="M928" s="10"/>
      <c r="N928" s="10"/>
      <c r="O928" s="10"/>
      <c r="P928" s="10"/>
      <c r="Q928" s="10"/>
      <c r="R928" s="10"/>
      <c r="S928" s="10"/>
    </row>
    <row r="929" spans="1:19">
      <c r="A929" s="10"/>
      <c r="B929" s="10"/>
      <c r="C929" s="10"/>
      <c r="D929" s="10"/>
      <c r="E929" s="10"/>
      <c r="F929" s="10"/>
      <c r="G929" s="10"/>
      <c r="H929" s="10"/>
      <c r="I929" s="10"/>
      <c r="J929" s="10"/>
      <c r="K929" s="10"/>
      <c r="L929" s="10"/>
      <c r="M929" s="10"/>
      <c r="N929" s="10"/>
      <c r="O929" s="10"/>
      <c r="P929" s="10"/>
      <c r="Q929" s="10"/>
      <c r="R929" s="10"/>
      <c r="S929" s="10"/>
    </row>
    <row r="930" spans="1:19">
      <c r="A930" s="10"/>
      <c r="B930" s="10"/>
      <c r="C930" s="10"/>
      <c r="D930" s="10"/>
      <c r="E930" s="10"/>
      <c r="F930" s="10"/>
      <c r="G930" s="10"/>
      <c r="H930" s="10"/>
      <c r="I930" s="10"/>
      <c r="J930" s="10"/>
      <c r="K930" s="10"/>
      <c r="L930" s="10"/>
      <c r="M930" s="10"/>
      <c r="N930" s="10"/>
      <c r="O930" s="10"/>
      <c r="P930" s="10"/>
      <c r="Q930" s="10"/>
      <c r="R930" s="10"/>
      <c r="S930" s="10"/>
    </row>
    <row r="931" spans="1:19">
      <c r="A931" s="10"/>
      <c r="B931" s="10"/>
      <c r="C931" s="10"/>
      <c r="D931" s="10"/>
      <c r="E931" s="10"/>
      <c r="F931" s="10"/>
      <c r="G931" s="10"/>
      <c r="H931" s="10"/>
      <c r="I931" s="10"/>
      <c r="J931" s="10"/>
      <c r="K931" s="10"/>
      <c r="L931" s="10"/>
      <c r="M931" s="10"/>
      <c r="N931" s="10"/>
      <c r="O931" s="10"/>
      <c r="P931" s="10"/>
      <c r="Q931" s="10"/>
      <c r="R931" s="10"/>
      <c r="S931" s="10"/>
    </row>
    <row r="932" spans="1:19">
      <c r="A932" s="10"/>
      <c r="B932" s="10"/>
      <c r="C932" s="10"/>
      <c r="D932" s="10"/>
      <c r="E932" s="10"/>
      <c r="F932" s="10"/>
      <c r="G932" s="10"/>
      <c r="H932" s="10"/>
      <c r="I932" s="10"/>
      <c r="J932" s="10"/>
      <c r="K932" s="10"/>
      <c r="L932" s="10"/>
      <c r="M932" s="10"/>
      <c r="N932" s="10"/>
      <c r="O932" s="10"/>
      <c r="P932" s="10"/>
      <c r="Q932" s="10"/>
      <c r="R932" s="10"/>
      <c r="S932" s="10"/>
    </row>
    <row r="933" spans="1:19">
      <c r="A933" s="10"/>
      <c r="B933" s="10"/>
      <c r="C933" s="10"/>
      <c r="D933" s="10"/>
      <c r="E933" s="10"/>
      <c r="F933" s="10"/>
      <c r="G933" s="10"/>
      <c r="H933" s="10"/>
      <c r="I933" s="10"/>
      <c r="J933" s="10"/>
      <c r="K933" s="10"/>
      <c r="L933" s="10"/>
      <c r="M933" s="10"/>
      <c r="N933" s="10"/>
      <c r="O933" s="10"/>
      <c r="P933" s="10"/>
      <c r="Q933" s="10"/>
      <c r="R933" s="10"/>
      <c r="S933" s="10"/>
    </row>
    <row r="934" spans="1:19">
      <c r="A934" s="10"/>
      <c r="B934" s="10"/>
      <c r="C934" s="10"/>
      <c r="D934" s="10"/>
      <c r="E934" s="10"/>
      <c r="F934" s="10"/>
      <c r="G934" s="10"/>
      <c r="H934" s="10"/>
      <c r="I934" s="10"/>
      <c r="J934" s="10"/>
      <c r="K934" s="10"/>
      <c r="L934" s="10"/>
      <c r="M934" s="10"/>
      <c r="N934" s="10"/>
      <c r="O934" s="10"/>
      <c r="P934" s="10"/>
      <c r="Q934" s="10"/>
      <c r="R934" s="10"/>
      <c r="S934" s="10"/>
    </row>
    <row r="935" spans="1:19">
      <c r="A935" s="10"/>
      <c r="B935" s="10"/>
      <c r="C935" s="10"/>
      <c r="D935" s="10"/>
      <c r="E935" s="10"/>
      <c r="F935" s="10"/>
      <c r="G935" s="10"/>
      <c r="H935" s="10"/>
      <c r="I935" s="10"/>
      <c r="J935" s="10"/>
      <c r="K935" s="10"/>
      <c r="L935" s="10"/>
      <c r="M935" s="10"/>
      <c r="N935" s="10"/>
      <c r="O935" s="10"/>
      <c r="P935" s="10"/>
      <c r="Q935" s="10"/>
      <c r="R935" s="10"/>
      <c r="S935" s="10"/>
    </row>
    <row r="936" spans="1:19">
      <c r="A936" s="10"/>
      <c r="B936" s="10"/>
      <c r="C936" s="10"/>
      <c r="D936" s="10"/>
      <c r="E936" s="10"/>
      <c r="F936" s="10"/>
      <c r="G936" s="10"/>
      <c r="H936" s="10"/>
      <c r="I936" s="10"/>
      <c r="J936" s="10"/>
      <c r="K936" s="10"/>
      <c r="L936" s="10"/>
      <c r="M936" s="10"/>
      <c r="N936" s="10"/>
      <c r="O936" s="10"/>
      <c r="P936" s="10"/>
      <c r="Q936" s="10"/>
      <c r="R936" s="10"/>
      <c r="S936" s="10"/>
    </row>
    <row r="937" spans="1:19">
      <c r="A937" s="10"/>
      <c r="B937" s="10"/>
      <c r="C937" s="10"/>
      <c r="D937" s="10"/>
      <c r="E937" s="10"/>
      <c r="F937" s="10"/>
      <c r="G937" s="10"/>
      <c r="H937" s="10"/>
      <c r="I937" s="10"/>
      <c r="J937" s="10"/>
      <c r="K937" s="10"/>
      <c r="L937" s="10"/>
      <c r="M937" s="10"/>
      <c r="N937" s="10"/>
      <c r="O937" s="10"/>
      <c r="P937" s="10"/>
      <c r="Q937" s="10"/>
      <c r="R937" s="10"/>
      <c r="S937" s="10"/>
    </row>
    <row r="938" spans="1:19">
      <c r="A938" s="10"/>
      <c r="B938" s="10"/>
      <c r="C938" s="10"/>
      <c r="D938" s="10"/>
      <c r="E938" s="10"/>
      <c r="F938" s="10"/>
      <c r="G938" s="10"/>
      <c r="H938" s="10"/>
      <c r="I938" s="10"/>
      <c r="J938" s="10"/>
      <c r="K938" s="10"/>
      <c r="L938" s="10"/>
      <c r="M938" s="10"/>
      <c r="N938" s="10"/>
      <c r="O938" s="10"/>
      <c r="P938" s="10"/>
      <c r="Q938" s="10"/>
      <c r="R938" s="10"/>
      <c r="S938" s="10"/>
    </row>
    <row r="939" spans="1:19">
      <c r="A939" s="10"/>
      <c r="B939" s="10"/>
      <c r="C939" s="10"/>
      <c r="D939" s="10"/>
      <c r="E939" s="10"/>
      <c r="F939" s="10"/>
      <c r="G939" s="10"/>
      <c r="H939" s="10"/>
      <c r="I939" s="10"/>
      <c r="J939" s="10"/>
      <c r="K939" s="10"/>
      <c r="L939" s="10"/>
      <c r="M939" s="10"/>
      <c r="N939" s="10"/>
      <c r="O939" s="10"/>
      <c r="P939" s="10"/>
      <c r="Q939" s="10"/>
      <c r="R939" s="10"/>
      <c r="S939" s="10"/>
    </row>
    <row r="940" spans="1:19">
      <c r="A940" s="10"/>
      <c r="B940" s="10"/>
      <c r="C940" s="10"/>
      <c r="D940" s="10"/>
      <c r="E940" s="10"/>
      <c r="F940" s="10"/>
      <c r="G940" s="10"/>
      <c r="H940" s="10"/>
      <c r="I940" s="10"/>
      <c r="J940" s="10"/>
      <c r="K940" s="10"/>
      <c r="L940" s="10"/>
      <c r="M940" s="10"/>
      <c r="N940" s="10"/>
      <c r="O940" s="10"/>
      <c r="P940" s="10"/>
      <c r="Q940" s="10"/>
      <c r="R940" s="10"/>
      <c r="S940" s="10"/>
    </row>
    <row r="941" spans="1:19">
      <c r="A941" s="10"/>
      <c r="B941" s="10"/>
      <c r="C941" s="10"/>
      <c r="D941" s="10"/>
      <c r="E941" s="10"/>
      <c r="F941" s="10"/>
      <c r="G941" s="10"/>
      <c r="H941" s="10"/>
      <c r="I941" s="10"/>
      <c r="J941" s="10"/>
      <c r="K941" s="10"/>
      <c r="L941" s="10"/>
      <c r="M941" s="10"/>
      <c r="N941" s="10"/>
      <c r="O941" s="10"/>
      <c r="P941" s="10"/>
      <c r="Q941" s="10"/>
      <c r="R941" s="10"/>
      <c r="S941" s="10"/>
    </row>
    <row r="942" spans="1:19">
      <c r="A942" s="10"/>
      <c r="B942" s="10"/>
      <c r="C942" s="10"/>
      <c r="D942" s="10"/>
      <c r="E942" s="10"/>
      <c r="F942" s="10"/>
      <c r="G942" s="10"/>
      <c r="H942" s="10"/>
      <c r="I942" s="10"/>
      <c r="J942" s="10"/>
      <c r="K942" s="10"/>
      <c r="L942" s="10"/>
      <c r="M942" s="10"/>
      <c r="N942" s="10"/>
      <c r="O942" s="10"/>
      <c r="P942" s="10"/>
      <c r="Q942" s="10"/>
      <c r="R942" s="10"/>
      <c r="S942" s="10"/>
    </row>
    <row r="943" spans="1:19">
      <c r="A943" s="10"/>
      <c r="B943" s="10"/>
      <c r="C943" s="10"/>
      <c r="D943" s="10"/>
      <c r="E943" s="10"/>
      <c r="F943" s="10"/>
      <c r="G943" s="10"/>
      <c r="H943" s="10"/>
      <c r="I943" s="10"/>
      <c r="J943" s="10"/>
      <c r="K943" s="10"/>
      <c r="L943" s="10"/>
      <c r="M943" s="10"/>
      <c r="N943" s="10"/>
      <c r="O943" s="10"/>
      <c r="P943" s="10"/>
      <c r="Q943" s="10"/>
      <c r="R943" s="10"/>
      <c r="S943" s="10"/>
    </row>
    <row r="944" spans="1:19">
      <c r="A944" s="10"/>
      <c r="B944" s="10"/>
      <c r="C944" s="10"/>
      <c r="D944" s="10"/>
      <c r="E944" s="10"/>
      <c r="F944" s="10"/>
      <c r="G944" s="10"/>
      <c r="H944" s="10"/>
      <c r="I944" s="10"/>
      <c r="J944" s="10"/>
      <c r="K944" s="10"/>
      <c r="L944" s="10"/>
      <c r="M944" s="10"/>
      <c r="N944" s="10"/>
      <c r="O944" s="10"/>
      <c r="P944" s="10"/>
      <c r="Q944" s="10"/>
      <c r="R944" s="10"/>
      <c r="S944" s="10"/>
    </row>
    <row r="945" spans="1:19">
      <c r="A945" s="10"/>
      <c r="B945" s="10"/>
      <c r="C945" s="10"/>
      <c r="D945" s="10"/>
      <c r="E945" s="10"/>
      <c r="F945" s="10"/>
      <c r="G945" s="10"/>
      <c r="H945" s="10"/>
      <c r="I945" s="10"/>
      <c r="J945" s="10"/>
      <c r="K945" s="10"/>
      <c r="L945" s="10"/>
      <c r="M945" s="10"/>
      <c r="N945" s="10"/>
      <c r="O945" s="10"/>
      <c r="P945" s="10"/>
      <c r="Q945" s="10"/>
      <c r="R945" s="10"/>
      <c r="S945" s="10"/>
    </row>
    <row r="946" spans="1:19">
      <c r="A946" s="10"/>
      <c r="B946" s="10"/>
      <c r="C946" s="10"/>
      <c r="D946" s="10"/>
      <c r="E946" s="10"/>
      <c r="F946" s="10"/>
      <c r="G946" s="10"/>
      <c r="H946" s="10"/>
      <c r="I946" s="10"/>
      <c r="J946" s="10"/>
      <c r="K946" s="10"/>
      <c r="L946" s="10"/>
      <c r="M946" s="10"/>
      <c r="N946" s="10"/>
      <c r="O946" s="10"/>
      <c r="P946" s="10"/>
      <c r="Q946" s="10"/>
      <c r="R946" s="10"/>
      <c r="S946" s="10"/>
    </row>
    <row r="947" spans="1:19">
      <c r="A947" s="10"/>
      <c r="B947" s="10"/>
      <c r="C947" s="10"/>
      <c r="D947" s="10"/>
      <c r="E947" s="10"/>
      <c r="F947" s="10"/>
      <c r="G947" s="10"/>
      <c r="H947" s="10"/>
      <c r="I947" s="10"/>
      <c r="J947" s="10"/>
      <c r="K947" s="10"/>
      <c r="L947" s="10"/>
      <c r="M947" s="10"/>
      <c r="N947" s="10"/>
      <c r="O947" s="10"/>
      <c r="P947" s="10"/>
      <c r="Q947" s="10"/>
      <c r="R947" s="10"/>
      <c r="S947" s="10"/>
    </row>
    <row r="948" spans="1:19">
      <c r="A948" s="10"/>
      <c r="B948" s="10"/>
      <c r="C948" s="10"/>
      <c r="D948" s="10"/>
      <c r="E948" s="10"/>
      <c r="F948" s="10"/>
      <c r="G948" s="10"/>
      <c r="H948" s="10"/>
      <c r="I948" s="10"/>
      <c r="J948" s="10"/>
      <c r="K948" s="10"/>
      <c r="L948" s="10"/>
      <c r="M948" s="10"/>
      <c r="N948" s="10"/>
      <c r="O948" s="10"/>
      <c r="P948" s="10"/>
      <c r="Q948" s="10"/>
      <c r="R948" s="10"/>
      <c r="S948" s="10"/>
    </row>
    <row r="949" spans="1:19">
      <c r="A949" s="10"/>
      <c r="B949" s="10"/>
      <c r="C949" s="10"/>
      <c r="D949" s="10"/>
      <c r="E949" s="10"/>
      <c r="F949" s="10"/>
      <c r="G949" s="10"/>
      <c r="H949" s="10"/>
      <c r="I949" s="10"/>
      <c r="J949" s="10"/>
      <c r="K949" s="10"/>
      <c r="L949" s="10"/>
      <c r="M949" s="10"/>
      <c r="N949" s="10"/>
      <c r="O949" s="10"/>
      <c r="P949" s="10"/>
      <c r="Q949" s="10"/>
      <c r="R949" s="10"/>
      <c r="S949" s="10"/>
    </row>
    <row r="950" spans="1:19">
      <c r="A950" s="10"/>
      <c r="B950" s="10"/>
      <c r="C950" s="10"/>
      <c r="D950" s="10"/>
      <c r="E950" s="10"/>
      <c r="F950" s="10"/>
      <c r="G950" s="10"/>
      <c r="H950" s="10"/>
      <c r="I950" s="10"/>
      <c r="J950" s="10"/>
      <c r="K950" s="10"/>
      <c r="L950" s="10"/>
      <c r="M950" s="10"/>
      <c r="N950" s="10"/>
      <c r="O950" s="10"/>
      <c r="P950" s="10"/>
      <c r="Q950" s="10"/>
      <c r="R950" s="10"/>
      <c r="S950" s="10"/>
    </row>
    <row r="951" spans="1:19">
      <c r="A951" s="10"/>
      <c r="B951" s="10"/>
      <c r="C951" s="10"/>
      <c r="D951" s="10"/>
      <c r="E951" s="10"/>
      <c r="F951" s="10"/>
      <c r="G951" s="10"/>
      <c r="H951" s="10"/>
      <c r="I951" s="10"/>
      <c r="J951" s="10"/>
      <c r="K951" s="10"/>
      <c r="L951" s="10"/>
      <c r="M951" s="10"/>
      <c r="N951" s="10"/>
      <c r="O951" s="10"/>
      <c r="P951" s="10"/>
      <c r="Q951" s="10"/>
      <c r="R951" s="10"/>
      <c r="S951" s="10"/>
    </row>
    <row r="952" spans="1:19">
      <c r="A952" s="10"/>
      <c r="B952" s="10"/>
      <c r="C952" s="10"/>
      <c r="D952" s="10"/>
      <c r="E952" s="10"/>
      <c r="F952" s="10"/>
      <c r="G952" s="10"/>
      <c r="H952" s="10"/>
      <c r="I952" s="10"/>
      <c r="J952" s="10"/>
      <c r="K952" s="10"/>
      <c r="L952" s="10"/>
      <c r="M952" s="10"/>
      <c r="N952" s="10"/>
      <c r="O952" s="10"/>
      <c r="P952" s="10"/>
      <c r="Q952" s="10"/>
      <c r="R952" s="10"/>
      <c r="S952" s="10"/>
    </row>
    <row r="953" spans="1:19">
      <c r="A953" s="10"/>
      <c r="B953" s="10"/>
      <c r="C953" s="10"/>
      <c r="D953" s="10"/>
      <c r="E953" s="10"/>
      <c r="F953" s="10"/>
      <c r="G953" s="10"/>
      <c r="H953" s="10"/>
      <c r="I953" s="10"/>
      <c r="J953" s="10"/>
      <c r="K953" s="10"/>
      <c r="L953" s="10"/>
      <c r="M953" s="10"/>
      <c r="N953" s="10"/>
      <c r="O953" s="10"/>
      <c r="P953" s="10"/>
      <c r="Q953" s="10"/>
      <c r="R953" s="10"/>
      <c r="S953" s="10"/>
    </row>
    <row r="954" spans="1:19">
      <c r="A954" s="10"/>
      <c r="B954" s="10"/>
      <c r="C954" s="10"/>
      <c r="D954" s="10"/>
      <c r="E954" s="10"/>
      <c r="F954" s="10"/>
      <c r="G954" s="10"/>
      <c r="H954" s="10"/>
      <c r="I954" s="10"/>
      <c r="J954" s="10"/>
      <c r="K954" s="10"/>
      <c r="L954" s="10"/>
      <c r="M954" s="10"/>
      <c r="N954" s="10"/>
      <c r="O954" s="10"/>
      <c r="P954" s="10"/>
      <c r="Q954" s="10"/>
      <c r="R954" s="10"/>
      <c r="S954" s="10"/>
    </row>
    <row r="955" spans="1:19">
      <c r="A955" s="10"/>
      <c r="B955" s="10"/>
      <c r="C955" s="10"/>
      <c r="D955" s="10"/>
      <c r="E955" s="10"/>
      <c r="F955" s="10"/>
      <c r="G955" s="10"/>
      <c r="H955" s="10"/>
      <c r="I955" s="10"/>
      <c r="J955" s="10"/>
      <c r="K955" s="10"/>
      <c r="L955" s="10"/>
      <c r="M955" s="10"/>
      <c r="N955" s="10"/>
      <c r="O955" s="10"/>
      <c r="P955" s="10"/>
      <c r="Q955" s="10"/>
      <c r="R955" s="10"/>
      <c r="S955" s="10"/>
    </row>
    <row r="956" spans="1:19">
      <c r="A956" s="10"/>
      <c r="B956" s="10"/>
      <c r="C956" s="10"/>
      <c r="D956" s="10"/>
      <c r="E956" s="10"/>
      <c r="F956" s="10"/>
      <c r="G956" s="10"/>
      <c r="H956" s="10"/>
      <c r="I956" s="10"/>
      <c r="J956" s="10"/>
      <c r="K956" s="10"/>
      <c r="L956" s="10"/>
      <c r="M956" s="10"/>
      <c r="N956" s="10"/>
      <c r="O956" s="10"/>
      <c r="P956" s="10"/>
      <c r="Q956" s="10"/>
      <c r="R956" s="10"/>
      <c r="S956" s="10"/>
    </row>
    <row r="957" spans="1:19">
      <c r="A957" s="10"/>
      <c r="B957" s="10"/>
      <c r="C957" s="10"/>
      <c r="D957" s="10"/>
      <c r="E957" s="10"/>
      <c r="F957" s="10"/>
      <c r="G957" s="10"/>
      <c r="H957" s="10"/>
      <c r="I957" s="10"/>
      <c r="J957" s="10"/>
      <c r="K957" s="10"/>
      <c r="L957" s="10"/>
      <c r="M957" s="10"/>
      <c r="N957" s="10"/>
      <c r="O957" s="10"/>
      <c r="P957" s="10"/>
      <c r="Q957" s="10"/>
      <c r="R957" s="10"/>
      <c r="S957" s="10"/>
    </row>
    <row r="958" spans="1:19">
      <c r="A958" s="10"/>
      <c r="B958" s="10"/>
      <c r="C958" s="10"/>
      <c r="D958" s="10"/>
      <c r="E958" s="10"/>
      <c r="F958" s="10"/>
      <c r="G958" s="10"/>
      <c r="H958" s="10"/>
      <c r="I958" s="10"/>
      <c r="J958" s="10"/>
      <c r="K958" s="10"/>
      <c r="L958" s="10"/>
      <c r="M958" s="10"/>
      <c r="N958" s="10"/>
      <c r="O958" s="10"/>
      <c r="P958" s="10"/>
      <c r="Q958" s="10"/>
      <c r="R958" s="10"/>
      <c r="S958" s="10"/>
    </row>
    <row r="959" spans="1:19">
      <c r="A959" s="10"/>
      <c r="B959" s="10"/>
      <c r="C959" s="10"/>
      <c r="D959" s="10"/>
      <c r="E959" s="10"/>
      <c r="F959" s="10"/>
      <c r="G959" s="10"/>
      <c r="H959" s="10"/>
      <c r="I959" s="10"/>
      <c r="J959" s="10"/>
      <c r="K959" s="10"/>
      <c r="L959" s="10"/>
      <c r="M959" s="10"/>
      <c r="N959" s="10"/>
      <c r="O959" s="10"/>
      <c r="P959" s="10"/>
      <c r="Q959" s="10"/>
      <c r="R959" s="10"/>
      <c r="S959" s="10"/>
    </row>
    <row r="960" spans="1:19">
      <c r="A960" s="10"/>
      <c r="B960" s="10"/>
      <c r="C960" s="10"/>
      <c r="D960" s="10"/>
      <c r="E960" s="10"/>
      <c r="F960" s="10"/>
      <c r="G960" s="10"/>
      <c r="H960" s="10"/>
      <c r="I960" s="10"/>
      <c r="J960" s="10"/>
      <c r="K960" s="10"/>
      <c r="L960" s="10"/>
      <c r="M960" s="10"/>
      <c r="N960" s="10"/>
      <c r="O960" s="10"/>
      <c r="P960" s="10"/>
      <c r="Q960" s="10"/>
      <c r="R960" s="10"/>
      <c r="S960" s="10"/>
    </row>
    <row r="961" spans="1:19">
      <c r="A961" s="10"/>
      <c r="B961" s="10"/>
      <c r="C961" s="10"/>
      <c r="D961" s="10"/>
      <c r="E961" s="10"/>
      <c r="F961" s="10"/>
      <c r="G961" s="10"/>
      <c r="H961" s="10"/>
      <c r="I961" s="10"/>
      <c r="J961" s="10"/>
      <c r="K961" s="10"/>
      <c r="L961" s="10"/>
      <c r="M961" s="10"/>
      <c r="N961" s="10"/>
      <c r="O961" s="10"/>
      <c r="P961" s="10"/>
      <c r="Q961" s="10"/>
      <c r="R961" s="10"/>
      <c r="S961" s="10"/>
    </row>
    <row r="962" spans="1:19">
      <c r="A962" s="10"/>
      <c r="B962" s="10"/>
      <c r="C962" s="10"/>
      <c r="D962" s="10"/>
      <c r="E962" s="10"/>
      <c r="F962" s="10"/>
      <c r="G962" s="10"/>
      <c r="H962" s="10"/>
      <c r="I962" s="10"/>
      <c r="J962" s="10"/>
      <c r="K962" s="10"/>
      <c r="L962" s="10"/>
      <c r="M962" s="10"/>
      <c r="N962" s="10"/>
      <c r="O962" s="10"/>
      <c r="P962" s="10"/>
      <c r="Q962" s="10"/>
      <c r="R962" s="10"/>
      <c r="S962" s="10"/>
    </row>
    <row r="963" spans="1:19">
      <c r="A963" s="10"/>
      <c r="B963" s="10"/>
      <c r="C963" s="10"/>
      <c r="D963" s="10"/>
      <c r="E963" s="10"/>
      <c r="F963" s="10"/>
      <c r="G963" s="10"/>
      <c r="H963" s="10"/>
      <c r="I963" s="10"/>
      <c r="J963" s="10"/>
      <c r="K963" s="10"/>
      <c r="L963" s="10"/>
      <c r="M963" s="10"/>
      <c r="N963" s="10"/>
      <c r="O963" s="10"/>
      <c r="P963" s="10"/>
      <c r="Q963" s="10"/>
      <c r="R963" s="10"/>
      <c r="S963" s="10"/>
    </row>
    <row r="964" spans="1:19">
      <c r="A964" s="10"/>
      <c r="B964" s="10"/>
      <c r="C964" s="10"/>
      <c r="D964" s="10"/>
      <c r="E964" s="10"/>
      <c r="F964" s="10"/>
      <c r="G964" s="10"/>
      <c r="H964" s="10"/>
      <c r="I964" s="10"/>
      <c r="J964" s="10"/>
      <c r="K964" s="10"/>
      <c r="L964" s="10"/>
      <c r="M964" s="10"/>
      <c r="N964" s="10"/>
      <c r="O964" s="10"/>
      <c r="P964" s="10"/>
      <c r="Q964" s="10"/>
      <c r="R964" s="10"/>
      <c r="S964" s="10"/>
    </row>
    <row r="965" spans="1:19">
      <c r="A965" s="10"/>
      <c r="B965" s="10"/>
      <c r="C965" s="10"/>
      <c r="D965" s="10"/>
      <c r="E965" s="10"/>
      <c r="F965" s="10"/>
      <c r="G965" s="10"/>
      <c r="H965" s="10"/>
      <c r="I965" s="10"/>
      <c r="J965" s="10"/>
      <c r="K965" s="10"/>
      <c r="L965" s="10"/>
      <c r="M965" s="10"/>
      <c r="N965" s="10"/>
      <c r="O965" s="10"/>
      <c r="P965" s="10"/>
      <c r="Q965" s="10"/>
      <c r="R965" s="10"/>
      <c r="S965" s="10"/>
    </row>
    <row r="966" spans="1:19">
      <c r="A966" s="10"/>
      <c r="B966" s="10"/>
      <c r="C966" s="10"/>
      <c r="D966" s="10"/>
      <c r="E966" s="10"/>
      <c r="F966" s="10"/>
      <c r="G966" s="10"/>
      <c r="H966" s="10"/>
      <c r="I966" s="10"/>
      <c r="J966" s="10"/>
      <c r="K966" s="10"/>
      <c r="L966" s="10"/>
      <c r="M966" s="10"/>
      <c r="N966" s="10"/>
      <c r="O966" s="10"/>
      <c r="P966" s="10"/>
      <c r="Q966" s="10"/>
      <c r="R966" s="10"/>
      <c r="S966" s="10"/>
    </row>
    <row r="967" spans="1:19">
      <c r="A967" s="10"/>
      <c r="B967" s="10"/>
      <c r="C967" s="10"/>
      <c r="D967" s="10"/>
      <c r="E967" s="10"/>
      <c r="F967" s="10"/>
      <c r="G967" s="10"/>
      <c r="H967" s="10"/>
      <c r="I967" s="10"/>
      <c r="J967" s="10"/>
      <c r="K967" s="10"/>
      <c r="L967" s="10"/>
      <c r="M967" s="10"/>
      <c r="N967" s="10"/>
      <c r="O967" s="10"/>
      <c r="P967" s="10"/>
      <c r="Q967" s="10"/>
      <c r="R967" s="10"/>
      <c r="S967" s="10"/>
    </row>
    <row r="968" spans="1:19">
      <c r="A968" s="10"/>
      <c r="B968" s="10"/>
      <c r="C968" s="10"/>
      <c r="D968" s="10"/>
      <c r="E968" s="10"/>
      <c r="F968" s="10"/>
      <c r="G968" s="10"/>
      <c r="H968" s="10"/>
      <c r="I968" s="10"/>
      <c r="J968" s="10"/>
      <c r="K968" s="10"/>
      <c r="L968" s="10"/>
      <c r="M968" s="10"/>
      <c r="N968" s="10"/>
      <c r="O968" s="10"/>
      <c r="P968" s="10"/>
      <c r="Q968" s="10"/>
      <c r="R968" s="10"/>
      <c r="S968" s="10"/>
    </row>
    <row r="969" spans="1:19">
      <c r="A969" s="10"/>
      <c r="B969" s="10"/>
      <c r="C969" s="10"/>
      <c r="D969" s="10"/>
      <c r="E969" s="10"/>
      <c r="F969" s="10"/>
      <c r="G969" s="10"/>
      <c r="H969" s="10"/>
      <c r="I969" s="10"/>
      <c r="J969" s="10"/>
      <c r="K969" s="10"/>
      <c r="L969" s="10"/>
      <c r="M969" s="10"/>
      <c r="N969" s="10"/>
      <c r="O969" s="10"/>
      <c r="P969" s="10"/>
      <c r="Q969" s="10"/>
      <c r="R969" s="10"/>
      <c r="S969" s="10"/>
    </row>
    <row r="970" spans="1:19">
      <c r="A970" s="10"/>
      <c r="B970" s="10"/>
      <c r="C970" s="10"/>
      <c r="D970" s="10"/>
      <c r="E970" s="10"/>
      <c r="F970" s="10"/>
      <c r="G970" s="10"/>
      <c r="H970" s="10"/>
      <c r="I970" s="10"/>
      <c r="J970" s="10"/>
      <c r="K970" s="10"/>
      <c r="L970" s="10"/>
      <c r="M970" s="10"/>
      <c r="N970" s="10"/>
      <c r="O970" s="10"/>
      <c r="P970" s="10"/>
      <c r="Q970" s="10"/>
      <c r="R970" s="10"/>
      <c r="S970" s="10"/>
    </row>
    <row r="971" spans="1:19">
      <c r="A971" s="10"/>
      <c r="B971" s="10"/>
      <c r="C971" s="10"/>
      <c r="D971" s="10"/>
      <c r="E971" s="10"/>
      <c r="F971" s="10"/>
      <c r="G971" s="10"/>
      <c r="H971" s="10"/>
      <c r="I971" s="10"/>
      <c r="J971" s="10"/>
      <c r="K971" s="10"/>
      <c r="L971" s="10"/>
      <c r="M971" s="10"/>
      <c r="N971" s="10"/>
      <c r="O971" s="10"/>
      <c r="P971" s="10"/>
      <c r="Q971" s="10"/>
      <c r="R971" s="10"/>
      <c r="S971" s="10"/>
    </row>
    <row r="972" spans="1:19">
      <c r="A972" s="10"/>
      <c r="B972" s="10"/>
      <c r="C972" s="10"/>
      <c r="D972" s="10"/>
      <c r="E972" s="10"/>
      <c r="F972" s="10"/>
      <c r="G972" s="10"/>
      <c r="H972" s="10"/>
      <c r="I972" s="10"/>
      <c r="J972" s="10"/>
      <c r="K972" s="10"/>
      <c r="L972" s="10"/>
      <c r="M972" s="10"/>
      <c r="N972" s="10"/>
      <c r="O972" s="10"/>
      <c r="P972" s="10"/>
      <c r="Q972" s="10"/>
      <c r="R972" s="10"/>
      <c r="S972" s="10"/>
    </row>
    <row r="973" spans="1:19">
      <c r="A973" s="10"/>
      <c r="B973" s="10"/>
      <c r="C973" s="10"/>
      <c r="D973" s="10"/>
      <c r="E973" s="10"/>
      <c r="F973" s="10"/>
      <c r="G973" s="10"/>
      <c r="H973" s="10"/>
      <c r="I973" s="10"/>
      <c r="J973" s="10"/>
      <c r="K973" s="10"/>
      <c r="L973" s="10"/>
      <c r="M973" s="10"/>
      <c r="N973" s="10"/>
      <c r="O973" s="10"/>
      <c r="P973" s="10"/>
      <c r="Q973" s="10"/>
      <c r="R973" s="10"/>
      <c r="S973" s="10"/>
    </row>
    <row r="974" spans="1:19">
      <c r="A974" s="10"/>
      <c r="B974" s="10"/>
      <c r="C974" s="10"/>
      <c r="D974" s="10"/>
      <c r="E974" s="10"/>
      <c r="F974" s="10"/>
      <c r="G974" s="10"/>
      <c r="H974" s="10"/>
      <c r="I974" s="10"/>
      <c r="J974" s="10"/>
      <c r="K974" s="10"/>
      <c r="L974" s="10"/>
      <c r="M974" s="10"/>
      <c r="N974" s="10"/>
      <c r="O974" s="10"/>
      <c r="P974" s="10"/>
      <c r="Q974" s="10"/>
      <c r="R974" s="10"/>
      <c r="S974" s="10"/>
    </row>
    <row r="975" spans="1:19">
      <c r="A975" s="10"/>
      <c r="B975" s="10"/>
      <c r="C975" s="10"/>
      <c r="D975" s="10"/>
      <c r="E975" s="10"/>
      <c r="F975" s="10"/>
      <c r="G975" s="10"/>
      <c r="H975" s="10"/>
      <c r="I975" s="10"/>
      <c r="J975" s="10"/>
      <c r="K975" s="10"/>
      <c r="L975" s="10"/>
      <c r="M975" s="10"/>
      <c r="N975" s="10"/>
      <c r="O975" s="10"/>
      <c r="P975" s="10"/>
      <c r="Q975" s="10"/>
      <c r="R975" s="10"/>
      <c r="S975" s="10"/>
    </row>
    <row r="976" spans="1:19">
      <c r="A976" s="10"/>
      <c r="B976" s="10"/>
      <c r="C976" s="10"/>
      <c r="D976" s="10"/>
      <c r="E976" s="10"/>
      <c r="F976" s="10"/>
      <c r="G976" s="10"/>
      <c r="H976" s="10"/>
      <c r="I976" s="10"/>
      <c r="J976" s="10"/>
      <c r="K976" s="10"/>
      <c r="L976" s="10"/>
      <c r="M976" s="10"/>
      <c r="N976" s="10"/>
      <c r="O976" s="10"/>
      <c r="P976" s="10"/>
      <c r="Q976" s="10"/>
      <c r="R976" s="10"/>
      <c r="S976" s="10"/>
    </row>
    <row r="977" spans="1:19">
      <c r="A977" s="10"/>
      <c r="B977" s="10"/>
      <c r="C977" s="10"/>
      <c r="D977" s="10"/>
      <c r="E977" s="10"/>
      <c r="F977" s="10"/>
      <c r="G977" s="10"/>
      <c r="H977" s="10"/>
      <c r="I977" s="10"/>
      <c r="J977" s="10"/>
      <c r="K977" s="10"/>
      <c r="L977" s="10"/>
      <c r="M977" s="10"/>
      <c r="N977" s="10"/>
      <c r="O977" s="10"/>
      <c r="P977" s="10"/>
      <c r="Q977" s="10"/>
      <c r="R977" s="10"/>
      <c r="S977" s="10"/>
    </row>
    <row r="978" spans="1:19">
      <c r="A978" s="10"/>
      <c r="B978" s="10"/>
      <c r="C978" s="10"/>
      <c r="D978" s="10"/>
      <c r="E978" s="10"/>
      <c r="F978" s="10"/>
      <c r="G978" s="10"/>
      <c r="H978" s="10"/>
      <c r="I978" s="10"/>
      <c r="J978" s="10"/>
      <c r="K978" s="10"/>
      <c r="L978" s="10"/>
      <c r="M978" s="10"/>
      <c r="N978" s="10"/>
      <c r="O978" s="10"/>
      <c r="P978" s="10"/>
      <c r="Q978" s="10"/>
      <c r="R978" s="10"/>
      <c r="S978" s="10"/>
    </row>
    <row r="979" spans="1:19">
      <c r="A979" s="10"/>
      <c r="B979" s="10"/>
      <c r="C979" s="10"/>
      <c r="D979" s="10"/>
      <c r="E979" s="10"/>
      <c r="F979" s="10"/>
      <c r="G979" s="10"/>
      <c r="H979" s="10"/>
      <c r="I979" s="10"/>
      <c r="J979" s="10"/>
      <c r="K979" s="10"/>
      <c r="L979" s="10"/>
      <c r="M979" s="10"/>
      <c r="N979" s="10"/>
      <c r="O979" s="10"/>
      <c r="P979" s="10"/>
      <c r="Q979" s="10"/>
      <c r="R979" s="10"/>
      <c r="S979" s="10"/>
    </row>
    <row r="980" spans="1:19">
      <c r="A980" s="10"/>
      <c r="B980" s="10"/>
      <c r="C980" s="10"/>
      <c r="D980" s="10"/>
      <c r="E980" s="10"/>
      <c r="F980" s="10"/>
      <c r="G980" s="10"/>
      <c r="H980" s="10"/>
      <c r="I980" s="10"/>
      <c r="J980" s="10"/>
      <c r="K980" s="10"/>
      <c r="L980" s="10"/>
      <c r="M980" s="10"/>
      <c r="N980" s="10"/>
      <c r="O980" s="10"/>
      <c r="P980" s="10"/>
      <c r="Q980" s="10"/>
      <c r="R980" s="10"/>
      <c r="S980" s="10"/>
    </row>
    <row r="981" spans="1:19">
      <c r="A981" s="10"/>
      <c r="B981" s="10"/>
      <c r="C981" s="10"/>
      <c r="D981" s="10"/>
      <c r="E981" s="10"/>
      <c r="F981" s="10"/>
      <c r="G981" s="10"/>
      <c r="H981" s="10"/>
      <c r="I981" s="10"/>
      <c r="J981" s="10"/>
      <c r="K981" s="10"/>
      <c r="L981" s="10"/>
      <c r="M981" s="10"/>
      <c r="N981" s="10"/>
      <c r="O981" s="10"/>
      <c r="P981" s="10"/>
      <c r="Q981" s="10"/>
      <c r="R981" s="10"/>
      <c r="S981" s="10"/>
    </row>
    <row r="982" spans="1:19">
      <c r="A982" s="10"/>
      <c r="B982" s="10"/>
      <c r="C982" s="10"/>
      <c r="D982" s="10"/>
      <c r="E982" s="10"/>
      <c r="F982" s="10"/>
      <c r="G982" s="10"/>
      <c r="H982" s="10"/>
      <c r="I982" s="10"/>
      <c r="J982" s="10"/>
      <c r="K982" s="10"/>
      <c r="L982" s="10"/>
      <c r="M982" s="10"/>
      <c r="N982" s="10"/>
      <c r="O982" s="10"/>
      <c r="P982" s="10"/>
      <c r="Q982" s="10"/>
      <c r="R982" s="10"/>
      <c r="S982" s="10"/>
    </row>
    <row r="983" spans="1:19">
      <c r="A983" s="10"/>
      <c r="B983" s="10"/>
      <c r="C983" s="10"/>
      <c r="D983" s="10"/>
      <c r="E983" s="10"/>
      <c r="F983" s="10"/>
      <c r="G983" s="10"/>
      <c r="H983" s="10"/>
      <c r="I983" s="10"/>
      <c r="J983" s="10"/>
      <c r="K983" s="10"/>
      <c r="L983" s="10"/>
      <c r="M983" s="10"/>
      <c r="N983" s="10"/>
      <c r="O983" s="10"/>
      <c r="P983" s="10"/>
      <c r="Q983" s="10"/>
      <c r="R983" s="10"/>
      <c r="S983" s="10"/>
    </row>
    <row r="984" spans="1:19">
      <c r="A984" s="10"/>
      <c r="B984" s="10"/>
      <c r="C984" s="10"/>
      <c r="D984" s="10"/>
      <c r="E984" s="10"/>
      <c r="F984" s="10"/>
      <c r="G984" s="10"/>
      <c r="H984" s="10"/>
      <c r="I984" s="10"/>
      <c r="J984" s="10"/>
      <c r="K984" s="10"/>
      <c r="L984" s="10"/>
      <c r="M984" s="10"/>
      <c r="N984" s="10"/>
      <c r="O984" s="10"/>
      <c r="P984" s="10"/>
      <c r="Q984" s="10"/>
      <c r="R984" s="10"/>
      <c r="S984" s="10"/>
    </row>
    <row r="985" spans="1:19">
      <c r="A985" s="10"/>
      <c r="B985" s="10"/>
      <c r="C985" s="10"/>
      <c r="D985" s="10"/>
      <c r="E985" s="10"/>
      <c r="F985" s="10"/>
      <c r="G985" s="10"/>
      <c r="H985" s="10"/>
      <c r="I985" s="10"/>
      <c r="J985" s="10"/>
      <c r="K985" s="10"/>
      <c r="L985" s="10"/>
      <c r="M985" s="10"/>
      <c r="N985" s="10"/>
      <c r="O985" s="10"/>
      <c r="P985" s="10"/>
      <c r="Q985" s="10"/>
      <c r="R985" s="10"/>
      <c r="S985" s="10"/>
    </row>
    <row r="986" spans="1:19">
      <c r="A986" s="10"/>
      <c r="B986" s="10"/>
      <c r="C986" s="10"/>
      <c r="D986" s="10"/>
      <c r="E986" s="10"/>
      <c r="F986" s="10"/>
      <c r="G986" s="10"/>
      <c r="H986" s="10"/>
      <c r="I986" s="10"/>
      <c r="J986" s="10"/>
      <c r="K986" s="10"/>
      <c r="L986" s="10"/>
      <c r="M986" s="10"/>
      <c r="N986" s="10"/>
      <c r="O986" s="10"/>
      <c r="P986" s="10"/>
      <c r="Q986" s="10"/>
      <c r="R986" s="10"/>
      <c r="S986" s="10"/>
    </row>
    <row r="987" spans="1:19">
      <c r="A987" s="10"/>
      <c r="B987" s="10"/>
      <c r="C987" s="10"/>
      <c r="D987" s="10"/>
      <c r="E987" s="10"/>
      <c r="F987" s="10"/>
      <c r="G987" s="10"/>
      <c r="H987" s="10"/>
      <c r="I987" s="10"/>
      <c r="J987" s="10"/>
      <c r="K987" s="10"/>
      <c r="L987" s="10"/>
      <c r="M987" s="10"/>
      <c r="N987" s="10"/>
      <c r="O987" s="10"/>
      <c r="P987" s="10"/>
      <c r="Q987" s="10"/>
      <c r="R987" s="10"/>
      <c r="S987" s="10"/>
    </row>
    <row r="988" spans="1:19">
      <c r="A988" s="10"/>
      <c r="B988" s="10"/>
      <c r="C988" s="10"/>
      <c r="D988" s="10"/>
      <c r="E988" s="10"/>
      <c r="F988" s="10"/>
      <c r="G988" s="10"/>
      <c r="H988" s="10"/>
      <c r="I988" s="10"/>
      <c r="J988" s="10"/>
      <c r="K988" s="10"/>
      <c r="L988" s="10"/>
      <c r="M988" s="10"/>
      <c r="N988" s="10"/>
      <c r="O988" s="10"/>
      <c r="P988" s="10"/>
      <c r="Q988" s="10"/>
      <c r="R988" s="10"/>
      <c r="S988" s="10"/>
    </row>
    <row r="989" spans="1:19">
      <c r="A989" s="10"/>
      <c r="B989" s="10"/>
      <c r="C989" s="10"/>
      <c r="D989" s="10"/>
      <c r="E989" s="10"/>
      <c r="F989" s="10"/>
      <c r="G989" s="10"/>
      <c r="H989" s="10"/>
      <c r="I989" s="10"/>
      <c r="J989" s="10"/>
      <c r="K989" s="10"/>
      <c r="L989" s="10"/>
      <c r="M989" s="10"/>
      <c r="N989" s="10"/>
      <c r="O989" s="10"/>
      <c r="P989" s="10"/>
      <c r="Q989" s="10"/>
      <c r="R989" s="10"/>
      <c r="S989" s="10"/>
    </row>
    <row r="990" spans="1:19">
      <c r="A990" s="10"/>
      <c r="B990" s="10"/>
      <c r="C990" s="10"/>
      <c r="D990" s="10"/>
      <c r="E990" s="10"/>
      <c r="F990" s="10"/>
      <c r="G990" s="10"/>
      <c r="H990" s="10"/>
      <c r="I990" s="10"/>
      <c r="J990" s="10"/>
      <c r="K990" s="10"/>
      <c r="L990" s="10"/>
      <c r="M990" s="10"/>
      <c r="N990" s="10"/>
      <c r="O990" s="10"/>
      <c r="P990" s="10"/>
      <c r="Q990" s="10"/>
      <c r="R990" s="10"/>
      <c r="S990" s="10"/>
    </row>
    <row r="991" spans="1:19">
      <c r="A991" s="10"/>
      <c r="B991" s="10"/>
      <c r="C991" s="10"/>
      <c r="D991" s="10"/>
      <c r="E991" s="10"/>
      <c r="F991" s="10"/>
      <c r="G991" s="10"/>
      <c r="H991" s="10"/>
      <c r="I991" s="10"/>
      <c r="J991" s="10"/>
      <c r="K991" s="10"/>
      <c r="L991" s="10"/>
      <c r="M991" s="10"/>
      <c r="N991" s="10"/>
      <c r="O991" s="10"/>
      <c r="P991" s="10"/>
      <c r="Q991" s="10"/>
      <c r="R991" s="10"/>
      <c r="S991" s="10"/>
    </row>
    <row r="992" spans="1:19">
      <c r="A992" s="10"/>
      <c r="B992" s="10"/>
      <c r="C992" s="10"/>
      <c r="D992" s="10"/>
      <c r="E992" s="10"/>
      <c r="F992" s="10"/>
      <c r="G992" s="10"/>
      <c r="H992" s="10"/>
      <c r="I992" s="10"/>
      <c r="J992" s="10"/>
      <c r="K992" s="10"/>
      <c r="L992" s="10"/>
      <c r="M992" s="10"/>
      <c r="N992" s="10"/>
      <c r="O992" s="10"/>
      <c r="P992" s="10"/>
      <c r="Q992" s="10"/>
      <c r="R992" s="10"/>
      <c r="S992" s="10"/>
    </row>
    <row r="993" spans="1:19">
      <c r="A993" s="10"/>
      <c r="B993" s="10"/>
      <c r="C993" s="10"/>
      <c r="D993" s="10"/>
      <c r="E993" s="10"/>
      <c r="F993" s="10"/>
      <c r="G993" s="10"/>
      <c r="H993" s="10"/>
      <c r="I993" s="10"/>
      <c r="J993" s="10"/>
      <c r="K993" s="10"/>
      <c r="L993" s="10"/>
      <c r="M993" s="10"/>
      <c r="N993" s="10"/>
      <c r="O993" s="10"/>
      <c r="P993" s="10"/>
      <c r="Q993" s="10"/>
      <c r="R993" s="10"/>
      <c r="S993" s="10"/>
    </row>
    <row r="994" spans="1:19">
      <c r="A994" s="10"/>
      <c r="B994" s="10"/>
      <c r="C994" s="10"/>
      <c r="D994" s="10"/>
      <c r="E994" s="10"/>
      <c r="F994" s="10"/>
      <c r="G994" s="10"/>
      <c r="H994" s="10"/>
      <c r="I994" s="10"/>
      <c r="J994" s="10"/>
      <c r="K994" s="10"/>
      <c r="L994" s="10"/>
      <c r="M994" s="10"/>
      <c r="N994" s="10"/>
      <c r="O994" s="10"/>
      <c r="P994" s="10"/>
      <c r="Q994" s="10"/>
      <c r="R994" s="10"/>
      <c r="S994" s="10"/>
    </row>
    <row r="995" spans="1:19">
      <c r="A995" s="10"/>
      <c r="B995" s="10"/>
      <c r="C995" s="10"/>
      <c r="D995" s="10"/>
      <c r="E995" s="10"/>
      <c r="F995" s="10"/>
      <c r="G995" s="10"/>
      <c r="H995" s="10"/>
      <c r="I995" s="10"/>
      <c r="J995" s="10"/>
      <c r="K995" s="10"/>
      <c r="L995" s="10"/>
      <c r="M995" s="10"/>
      <c r="N995" s="10"/>
      <c r="O995" s="10"/>
      <c r="P995" s="10"/>
      <c r="Q995" s="10"/>
      <c r="R995" s="10"/>
      <c r="S995" s="10"/>
    </row>
    <row r="996" spans="1:19">
      <c r="A996" s="10"/>
      <c r="B996" s="10"/>
      <c r="C996" s="10"/>
      <c r="D996" s="10"/>
      <c r="E996" s="10"/>
      <c r="F996" s="10"/>
      <c r="G996" s="10"/>
      <c r="H996" s="10"/>
      <c r="I996" s="10"/>
      <c r="J996" s="10"/>
      <c r="K996" s="10"/>
      <c r="L996" s="10"/>
      <c r="M996" s="10"/>
      <c r="N996" s="10"/>
      <c r="O996" s="10"/>
      <c r="P996" s="10"/>
      <c r="Q996" s="10"/>
      <c r="R996" s="10"/>
      <c r="S996" s="10"/>
    </row>
    <row r="997" spans="1:19">
      <c r="A997" s="10"/>
      <c r="B997" s="10"/>
      <c r="C997" s="10"/>
      <c r="D997" s="10"/>
      <c r="E997" s="10"/>
      <c r="F997" s="10"/>
      <c r="G997" s="10"/>
      <c r="H997" s="10"/>
      <c r="I997" s="10"/>
      <c r="J997" s="10"/>
      <c r="K997" s="10"/>
      <c r="L997" s="10"/>
      <c r="M997" s="10"/>
      <c r="N997" s="10"/>
      <c r="O997" s="10"/>
      <c r="P997" s="10"/>
      <c r="Q997" s="10"/>
      <c r="R997" s="10"/>
      <c r="S997" s="10"/>
    </row>
    <row r="998" spans="1:19">
      <c r="A998" s="10"/>
      <c r="B998" s="10"/>
      <c r="C998" s="10"/>
      <c r="D998" s="10"/>
      <c r="E998" s="10"/>
      <c r="F998" s="10"/>
      <c r="G998" s="10"/>
      <c r="H998" s="10"/>
      <c r="I998" s="10"/>
      <c r="J998" s="10"/>
      <c r="K998" s="10"/>
      <c r="L998" s="10"/>
      <c r="M998" s="10"/>
      <c r="N998" s="10"/>
      <c r="O998" s="10"/>
      <c r="P998" s="10"/>
      <c r="Q998" s="10"/>
      <c r="R998" s="10"/>
      <c r="S998" s="10"/>
    </row>
    <row r="999" spans="1:19">
      <c r="A999" s="10"/>
      <c r="B999" s="10"/>
      <c r="C999" s="10"/>
      <c r="D999" s="10"/>
      <c r="E999" s="10"/>
      <c r="F999" s="10"/>
      <c r="G999" s="10"/>
      <c r="H999" s="10"/>
      <c r="I999" s="10"/>
      <c r="J999" s="10"/>
      <c r="K999" s="10"/>
      <c r="L999" s="10"/>
      <c r="M999" s="10"/>
      <c r="N999" s="10"/>
      <c r="O999" s="10"/>
      <c r="P999" s="10"/>
      <c r="Q999" s="10"/>
      <c r="R999" s="10"/>
      <c r="S999" s="10"/>
    </row>
    <row r="1000" spans="1:19">
      <c r="A1000" s="10"/>
      <c r="B1000" s="10"/>
      <c r="C1000" s="10"/>
      <c r="D1000" s="10"/>
      <c r="E1000" s="10"/>
      <c r="F1000" s="10"/>
      <c r="G1000" s="10"/>
      <c r="H1000" s="10"/>
      <c r="I1000" s="10"/>
      <c r="J1000" s="10"/>
      <c r="K1000" s="10"/>
      <c r="L1000" s="10"/>
      <c r="M1000" s="10"/>
      <c r="N1000" s="10"/>
      <c r="O1000" s="10"/>
      <c r="P1000" s="10"/>
      <c r="Q1000" s="10"/>
      <c r="R1000" s="10"/>
      <c r="S1000" s="10"/>
    </row>
  </sheetData>
  <mergeCells count="83">
    <mergeCell ref="D9:O9"/>
    <mergeCell ref="D10:O10"/>
    <mergeCell ref="M36:N36"/>
    <mergeCell ref="K35:L35"/>
    <mergeCell ref="I34:J34"/>
    <mergeCell ref="K34:L34"/>
    <mergeCell ref="M35:N35"/>
    <mergeCell ref="I35:J35"/>
    <mergeCell ref="D70:D71"/>
    <mergeCell ref="D68:O68"/>
    <mergeCell ref="D84:O84"/>
    <mergeCell ref="D85:O85"/>
    <mergeCell ref="M37:N37"/>
    <mergeCell ref="M38:N38"/>
    <mergeCell ref="H175:I175"/>
    <mergeCell ref="H173:I173"/>
    <mergeCell ref="H174:I174"/>
    <mergeCell ref="D145:O145"/>
    <mergeCell ref="D158:O158"/>
    <mergeCell ref="D7:O7"/>
    <mergeCell ref="D8:O8"/>
    <mergeCell ref="D5:O5"/>
    <mergeCell ref="D6:O6"/>
    <mergeCell ref="D4:O4"/>
    <mergeCell ref="M34:N34"/>
    <mergeCell ref="D26:N26"/>
    <mergeCell ref="I33:J33"/>
    <mergeCell ref="D12:D13"/>
    <mergeCell ref="B13:C13"/>
    <mergeCell ref="B14:C14"/>
    <mergeCell ref="B15:C15"/>
    <mergeCell ref="E28:F29"/>
    <mergeCell ref="E30:F30"/>
    <mergeCell ref="M28:N29"/>
    <mergeCell ref="M30:N30"/>
    <mergeCell ref="M33:N33"/>
    <mergeCell ref="M32:N32"/>
    <mergeCell ref="M31:N31"/>
    <mergeCell ref="K33:L33"/>
    <mergeCell ref="I30:J30"/>
    <mergeCell ref="K30:L30"/>
    <mergeCell ref="I31:J31"/>
    <mergeCell ref="K31:L31"/>
    <mergeCell ref="D24:I24"/>
    <mergeCell ref="E31:F31"/>
    <mergeCell ref="G28:H29"/>
    <mergeCell ref="G30:H30"/>
    <mergeCell ref="K32:L32"/>
    <mergeCell ref="G35:H35"/>
    <mergeCell ref="K37:L37"/>
    <mergeCell ref="E38:F38"/>
    <mergeCell ref="G38:H38"/>
    <mergeCell ref="I38:J38"/>
    <mergeCell ref="K38:L38"/>
    <mergeCell ref="E36:F36"/>
    <mergeCell ref="G36:H36"/>
    <mergeCell ref="E37:F37"/>
    <mergeCell ref="G37:H37"/>
    <mergeCell ref="I37:J37"/>
    <mergeCell ref="I36:J36"/>
    <mergeCell ref="K36:L36"/>
    <mergeCell ref="J175:K175"/>
    <mergeCell ref="J174:K174"/>
    <mergeCell ref="D100:O100"/>
    <mergeCell ref="D60:O60"/>
    <mergeCell ref="D28:D29"/>
    <mergeCell ref="K28:L29"/>
    <mergeCell ref="I28:J29"/>
    <mergeCell ref="E34:F34"/>
    <mergeCell ref="E33:F33"/>
    <mergeCell ref="I32:J32"/>
    <mergeCell ref="E32:F32"/>
    <mergeCell ref="G32:H32"/>
    <mergeCell ref="G31:H31"/>
    <mergeCell ref="G34:H34"/>
    <mergeCell ref="G33:H33"/>
    <mergeCell ref="E35:F35"/>
    <mergeCell ref="D117:O117"/>
    <mergeCell ref="D101:O101"/>
    <mergeCell ref="D103:D104"/>
    <mergeCell ref="D138:I138"/>
    <mergeCell ref="D131:O131"/>
    <mergeCell ref="D124:I1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1000"/>
  <sheetViews>
    <sheetView showGridLines="0" workbookViewId="0"/>
  </sheetViews>
  <sheetFormatPr baseColWidth="10" defaultColWidth="15.140625" defaultRowHeight="15" customHeight="1"/>
  <cols>
    <col min="1" max="1" width="7.42578125" customWidth="1"/>
    <col min="2" max="2" width="11.7109375" customWidth="1"/>
    <col min="3" max="3" width="14.7109375" customWidth="1"/>
    <col min="4" max="4" width="14.42578125" customWidth="1"/>
    <col min="5" max="13" width="7.42578125" customWidth="1"/>
    <col min="14" max="15" width="8.28515625" customWidth="1"/>
    <col min="16" max="19" width="8.5703125" customWidth="1"/>
    <col min="20" max="26" width="7.5703125" customWidth="1"/>
  </cols>
  <sheetData>
    <row r="1" spans="1:20">
      <c r="A1" s="10"/>
      <c r="B1" s="10"/>
      <c r="C1" s="10"/>
      <c r="D1" s="10"/>
      <c r="E1" s="10"/>
      <c r="F1" s="10"/>
      <c r="G1" s="10"/>
      <c r="H1" s="10"/>
      <c r="I1" s="10"/>
      <c r="J1" s="10"/>
      <c r="K1" s="10"/>
      <c r="L1" s="10"/>
      <c r="M1" s="10"/>
      <c r="N1" s="10"/>
      <c r="O1" s="10"/>
      <c r="P1" s="10"/>
      <c r="Q1" s="10"/>
      <c r="R1" s="10"/>
      <c r="S1" s="10"/>
    </row>
    <row r="2" spans="1:20" ht="15.75" customHeight="1">
      <c r="A2" s="10"/>
      <c r="B2" s="10"/>
      <c r="C2" s="10"/>
      <c r="D2" s="10"/>
      <c r="E2" s="10"/>
      <c r="F2" s="10"/>
      <c r="G2" s="10"/>
      <c r="H2" s="10"/>
      <c r="I2" s="10"/>
      <c r="J2" s="10"/>
      <c r="K2" s="10"/>
      <c r="L2" s="10"/>
      <c r="M2" s="10"/>
      <c r="N2" s="10"/>
      <c r="O2" s="10"/>
      <c r="P2" s="10"/>
      <c r="Q2" s="10"/>
      <c r="R2" s="10"/>
      <c r="S2" s="10"/>
    </row>
    <row r="3" spans="1:20" ht="15.75" customHeight="1">
      <c r="A3" s="10"/>
      <c r="B3" s="10"/>
      <c r="C3" s="149"/>
      <c r="D3" s="124"/>
      <c r="E3" s="125"/>
      <c r="F3" s="125"/>
      <c r="G3" s="125"/>
      <c r="H3" s="125"/>
      <c r="I3" s="125"/>
      <c r="J3" s="125"/>
      <c r="K3" s="125"/>
      <c r="L3" s="125"/>
      <c r="M3" s="126"/>
      <c r="N3" s="149"/>
      <c r="O3" s="149"/>
      <c r="P3" s="149"/>
      <c r="Q3" s="14"/>
      <c r="R3" s="310"/>
      <c r="S3" s="310"/>
      <c r="T3" s="310"/>
    </row>
    <row r="4" spans="1:20" ht="15.75" customHeight="1">
      <c r="A4" s="10"/>
      <c r="B4" s="10"/>
      <c r="C4" s="226"/>
      <c r="D4" s="888" t="s">
        <v>2</v>
      </c>
      <c r="E4" s="825"/>
      <c r="F4" s="825"/>
      <c r="G4" s="825"/>
      <c r="H4" s="825"/>
      <c r="I4" s="825"/>
      <c r="J4" s="825"/>
      <c r="K4" s="825"/>
      <c r="L4" s="825"/>
      <c r="M4" s="844"/>
      <c r="N4" s="226"/>
      <c r="O4" s="226"/>
      <c r="P4" s="226"/>
      <c r="Q4" s="14"/>
      <c r="R4" s="310"/>
      <c r="S4" s="310"/>
      <c r="T4" s="310"/>
    </row>
    <row r="5" spans="1:20" ht="15.75" customHeight="1">
      <c r="A5" s="10"/>
      <c r="B5" s="10"/>
      <c r="C5" s="226"/>
      <c r="D5" s="888" t="s">
        <v>3</v>
      </c>
      <c r="E5" s="825"/>
      <c r="F5" s="825"/>
      <c r="G5" s="825"/>
      <c r="H5" s="825"/>
      <c r="I5" s="825"/>
      <c r="J5" s="825"/>
      <c r="K5" s="825"/>
      <c r="L5" s="825"/>
      <c r="M5" s="844"/>
      <c r="N5" s="226"/>
      <c r="O5" s="226"/>
      <c r="P5" s="226"/>
      <c r="Q5" s="14"/>
      <c r="R5" s="310"/>
      <c r="S5" s="310"/>
      <c r="T5" s="310"/>
    </row>
    <row r="6" spans="1:20" ht="15.75" customHeight="1">
      <c r="A6" s="10"/>
      <c r="B6" s="10"/>
      <c r="C6" s="226"/>
      <c r="D6" s="888" t="s">
        <v>4</v>
      </c>
      <c r="E6" s="825"/>
      <c r="F6" s="825"/>
      <c r="G6" s="825"/>
      <c r="H6" s="825"/>
      <c r="I6" s="825"/>
      <c r="J6" s="825"/>
      <c r="K6" s="825"/>
      <c r="L6" s="825"/>
      <c r="M6" s="844"/>
      <c r="N6" s="226"/>
      <c r="O6" s="226"/>
      <c r="P6" s="226"/>
      <c r="Q6" s="14"/>
      <c r="R6" s="310"/>
      <c r="S6" s="310"/>
      <c r="T6" s="310"/>
    </row>
    <row r="7" spans="1:20" ht="17.25" customHeight="1">
      <c r="A7" s="10"/>
      <c r="B7" s="10"/>
      <c r="C7" s="221"/>
      <c r="D7" s="901"/>
      <c r="E7" s="825"/>
      <c r="F7" s="825"/>
      <c r="G7" s="825"/>
      <c r="H7" s="825"/>
      <c r="I7" s="825"/>
      <c r="J7" s="825"/>
      <c r="K7" s="825"/>
      <c r="L7" s="825"/>
      <c r="M7" s="844"/>
      <c r="N7" s="319"/>
      <c r="O7" s="319"/>
      <c r="P7" s="319"/>
      <c r="Q7" s="14"/>
      <c r="R7" s="310"/>
      <c r="S7" s="310"/>
      <c r="T7" s="310"/>
    </row>
    <row r="8" spans="1:20" ht="24.75" customHeight="1">
      <c r="A8" s="10"/>
      <c r="B8" s="10"/>
      <c r="C8" s="231"/>
      <c r="D8" s="944" t="s">
        <v>134</v>
      </c>
      <c r="E8" s="825"/>
      <c r="F8" s="825"/>
      <c r="G8" s="825"/>
      <c r="H8" s="825"/>
      <c r="I8" s="825"/>
      <c r="J8" s="825"/>
      <c r="K8" s="825"/>
      <c r="L8" s="825"/>
      <c r="M8" s="844"/>
      <c r="N8" s="231"/>
      <c r="O8" s="231"/>
      <c r="P8" s="231"/>
      <c r="Q8" s="14"/>
      <c r="R8" s="310"/>
      <c r="S8" s="310"/>
      <c r="T8" s="310"/>
    </row>
    <row r="9" spans="1:20" ht="25.5" customHeight="1">
      <c r="A9" s="10"/>
      <c r="B9" s="10"/>
      <c r="C9" s="231"/>
      <c r="D9" s="943" t="s">
        <v>135</v>
      </c>
      <c r="E9" s="849"/>
      <c r="F9" s="849"/>
      <c r="G9" s="849"/>
      <c r="H9" s="849"/>
      <c r="I9" s="849"/>
      <c r="J9" s="849"/>
      <c r="K9" s="849"/>
      <c r="L9" s="849"/>
      <c r="M9" s="850"/>
      <c r="N9" s="231"/>
      <c r="O9" s="231"/>
      <c r="P9" s="231"/>
      <c r="Q9" s="14"/>
      <c r="R9" s="310"/>
      <c r="S9" s="310"/>
      <c r="T9" s="310"/>
    </row>
    <row r="10" spans="1:20" ht="9.75" customHeight="1">
      <c r="A10" s="10"/>
      <c r="B10" s="10"/>
      <c r="C10" s="322"/>
      <c r="D10" s="322"/>
      <c r="E10" s="322"/>
      <c r="F10" s="322"/>
      <c r="G10" s="322"/>
      <c r="H10" s="322"/>
      <c r="I10" s="322"/>
      <c r="J10" s="322"/>
      <c r="K10" s="322"/>
      <c r="L10" s="14"/>
      <c r="M10" s="14"/>
      <c r="N10" s="14"/>
      <c r="O10" s="14"/>
      <c r="P10" s="14"/>
      <c r="Q10" s="310"/>
      <c r="R10" s="310"/>
      <c r="S10" s="310"/>
      <c r="T10" s="310"/>
    </row>
    <row r="11" spans="1:20" ht="23.25" customHeight="1">
      <c r="A11" s="10"/>
      <c r="B11" s="10"/>
      <c r="C11" s="941" t="s">
        <v>206</v>
      </c>
      <c r="D11" s="825"/>
      <c r="E11" s="825"/>
      <c r="F11" s="825"/>
      <c r="G11" s="825"/>
      <c r="H11" s="825"/>
      <c r="I11" s="825"/>
      <c r="J11" s="825"/>
      <c r="K11" s="825"/>
      <c r="L11" s="825"/>
      <c r="M11" s="825"/>
      <c r="N11" s="825"/>
      <c r="O11" s="825"/>
      <c r="P11" s="14"/>
      <c r="Q11" s="310"/>
      <c r="R11" s="310"/>
      <c r="S11" s="310"/>
      <c r="T11" s="310"/>
    </row>
    <row r="12" spans="1:20" ht="4.5" customHeight="1">
      <c r="A12" s="10"/>
      <c r="B12" s="10"/>
      <c r="C12" s="287"/>
      <c r="D12" s="287"/>
      <c r="E12" s="10"/>
      <c r="F12" s="10"/>
      <c r="G12" s="10"/>
      <c r="H12" s="10"/>
      <c r="I12" s="10"/>
      <c r="J12" s="10"/>
      <c r="K12" s="10"/>
      <c r="L12" s="287"/>
      <c r="M12" s="287"/>
      <c r="N12" s="287"/>
      <c r="O12" s="287"/>
      <c r="P12" s="3"/>
      <c r="Q12" s="3"/>
      <c r="R12" s="3"/>
      <c r="S12" s="3"/>
      <c r="T12" s="3"/>
    </row>
    <row r="13" spans="1:20" ht="21" customHeight="1">
      <c r="A13" s="10"/>
      <c r="B13" s="6" t="s">
        <v>0</v>
      </c>
      <c r="C13" s="933" t="s">
        <v>87</v>
      </c>
      <c r="D13" s="934"/>
      <c r="E13" s="328">
        <v>2002</v>
      </c>
      <c r="F13" s="328">
        <v>2003</v>
      </c>
      <c r="G13" s="328">
        <v>2004</v>
      </c>
      <c r="H13" s="328">
        <v>2005</v>
      </c>
      <c r="I13" s="328">
        <v>2006</v>
      </c>
      <c r="J13" s="328">
        <v>2007</v>
      </c>
      <c r="K13" s="328">
        <v>2008</v>
      </c>
      <c r="L13" s="328">
        <v>2009</v>
      </c>
      <c r="M13" s="328">
        <v>2010</v>
      </c>
      <c r="N13" s="328">
        <v>2011</v>
      </c>
      <c r="O13" s="235">
        <v>2012</v>
      </c>
      <c r="P13" s="14"/>
      <c r="Q13" s="14"/>
      <c r="R13" s="14"/>
      <c r="S13" s="14"/>
      <c r="T13" s="3"/>
    </row>
    <row r="14" spans="1:20" ht="15.75" customHeight="1">
      <c r="A14" s="10"/>
      <c r="B14" s="6" t="s">
        <v>5</v>
      </c>
      <c r="C14" s="947" t="s">
        <v>208</v>
      </c>
      <c r="D14" s="946"/>
      <c r="E14" s="339">
        <v>1431777</v>
      </c>
      <c r="F14" s="341">
        <v>1455907</v>
      </c>
      <c r="G14" s="27">
        <v>1562085</v>
      </c>
      <c r="H14" s="341">
        <v>1534594</v>
      </c>
      <c r="I14" s="27">
        <v>1562417</v>
      </c>
      <c r="J14" s="341">
        <v>1453756</v>
      </c>
      <c r="K14" s="27">
        <v>1493566</v>
      </c>
      <c r="L14" s="341">
        <v>1503928</v>
      </c>
      <c r="M14" s="27">
        <v>1535625</v>
      </c>
      <c r="N14" s="27">
        <v>1576423</v>
      </c>
      <c r="O14" s="154">
        <v>1590011</v>
      </c>
      <c r="P14" s="342"/>
      <c r="Q14" s="342"/>
      <c r="R14" s="342"/>
      <c r="S14" s="342"/>
      <c r="T14" s="3"/>
    </row>
    <row r="15" spans="1:20" ht="15.75" customHeight="1">
      <c r="A15" s="10"/>
      <c r="B15" s="123" t="s">
        <v>6</v>
      </c>
      <c r="C15" s="930" t="s">
        <v>213</v>
      </c>
      <c r="D15" s="860"/>
      <c r="E15" s="37">
        <v>212922</v>
      </c>
      <c r="F15" s="38">
        <v>237141</v>
      </c>
      <c r="G15" s="37">
        <v>268414</v>
      </c>
      <c r="H15" s="38">
        <v>297234</v>
      </c>
      <c r="I15" s="37">
        <v>329232</v>
      </c>
      <c r="J15" s="38">
        <v>371445</v>
      </c>
      <c r="K15" s="37">
        <v>432249</v>
      </c>
      <c r="L15" s="38">
        <v>491853</v>
      </c>
      <c r="M15" s="37">
        <v>560520</v>
      </c>
      <c r="N15" s="37">
        <v>634416</v>
      </c>
      <c r="O15" s="39">
        <v>698784</v>
      </c>
      <c r="P15" s="342"/>
      <c r="Q15" s="342"/>
      <c r="R15" s="342"/>
      <c r="S15" s="342"/>
      <c r="T15" s="3"/>
    </row>
    <row r="16" spans="1:20" ht="15.75" customHeight="1">
      <c r="A16" s="10"/>
      <c r="B16" s="10"/>
      <c r="C16" s="945" t="s">
        <v>214</v>
      </c>
      <c r="D16" s="946"/>
      <c r="E16" s="44">
        <v>3352</v>
      </c>
      <c r="F16" s="45">
        <v>3144</v>
      </c>
      <c r="G16" s="44">
        <v>4341</v>
      </c>
      <c r="H16" s="45">
        <v>4704</v>
      </c>
      <c r="I16" s="44">
        <v>4599</v>
      </c>
      <c r="J16" s="45">
        <v>7984</v>
      </c>
      <c r="K16" s="44">
        <v>9941</v>
      </c>
      <c r="L16" s="45">
        <v>12254</v>
      </c>
      <c r="M16" s="44">
        <v>13646</v>
      </c>
      <c r="N16" s="44">
        <v>14705</v>
      </c>
      <c r="O16" s="46">
        <v>14499</v>
      </c>
      <c r="P16" s="342"/>
      <c r="Q16" s="342"/>
      <c r="R16" s="342"/>
      <c r="S16" s="342"/>
      <c r="T16" s="3"/>
    </row>
    <row r="17" spans="1:20" ht="15.75" customHeight="1">
      <c r="A17" s="10"/>
      <c r="B17" s="10"/>
      <c r="C17" s="930" t="s">
        <v>215</v>
      </c>
      <c r="D17" s="860"/>
      <c r="E17" s="37">
        <v>194</v>
      </c>
      <c r="F17" s="38">
        <v>190</v>
      </c>
      <c r="G17" s="37">
        <v>358</v>
      </c>
      <c r="H17" s="38">
        <v>327</v>
      </c>
      <c r="I17" s="37">
        <v>313</v>
      </c>
      <c r="J17" s="38">
        <v>364</v>
      </c>
      <c r="K17" s="37">
        <v>472</v>
      </c>
      <c r="L17" s="38">
        <v>420</v>
      </c>
      <c r="M17" s="37">
        <v>484</v>
      </c>
      <c r="N17" s="37">
        <v>501</v>
      </c>
      <c r="O17" s="39">
        <v>611</v>
      </c>
      <c r="P17" s="342"/>
      <c r="Q17" s="342"/>
      <c r="R17" s="342"/>
      <c r="S17" s="342"/>
      <c r="T17" s="3"/>
    </row>
    <row r="18" spans="1:20" ht="15.75" customHeight="1">
      <c r="A18" s="10"/>
      <c r="B18" s="10"/>
      <c r="C18" s="937" t="s">
        <v>145</v>
      </c>
      <c r="D18" s="860"/>
      <c r="E18" s="44">
        <v>4285</v>
      </c>
      <c r="F18" s="45">
        <v>4146</v>
      </c>
      <c r="G18" s="44">
        <v>6074</v>
      </c>
      <c r="H18" s="45">
        <v>6446</v>
      </c>
      <c r="I18" s="44">
        <v>6668</v>
      </c>
      <c r="J18" s="45">
        <v>11519</v>
      </c>
      <c r="K18" s="44">
        <v>14546</v>
      </c>
      <c r="L18" s="45">
        <v>18299</v>
      </c>
      <c r="M18" s="44">
        <v>20377</v>
      </c>
      <c r="N18" s="44">
        <v>21782</v>
      </c>
      <c r="O18" s="46">
        <v>21408</v>
      </c>
      <c r="P18" s="342"/>
      <c r="Q18" s="342"/>
      <c r="R18" s="342"/>
      <c r="S18" s="342"/>
      <c r="T18" s="3"/>
    </row>
    <row r="19" spans="1:20" ht="15.75" customHeight="1">
      <c r="A19" s="10"/>
      <c r="B19" s="10"/>
      <c r="C19" s="930" t="s">
        <v>217</v>
      </c>
      <c r="D19" s="860"/>
      <c r="E19" s="37">
        <v>418</v>
      </c>
      <c r="F19" s="38">
        <v>407</v>
      </c>
      <c r="G19" s="37">
        <v>474</v>
      </c>
      <c r="H19" s="38">
        <v>513</v>
      </c>
      <c r="I19" s="37">
        <v>483</v>
      </c>
      <c r="J19" s="38">
        <v>665</v>
      </c>
      <c r="K19" s="37">
        <v>865</v>
      </c>
      <c r="L19" s="38">
        <v>1078</v>
      </c>
      <c r="M19" s="37">
        <v>1242</v>
      </c>
      <c r="N19" s="37">
        <v>1288</v>
      </c>
      <c r="O19" s="39">
        <v>1244</v>
      </c>
      <c r="P19" s="342"/>
      <c r="Q19" s="342"/>
      <c r="R19" s="342"/>
      <c r="S19" s="342"/>
      <c r="T19" s="3"/>
    </row>
    <row r="20" spans="1:20" ht="15.75" customHeight="1">
      <c r="A20" s="10"/>
      <c r="B20" s="10"/>
      <c r="C20" s="931" t="s">
        <v>219</v>
      </c>
      <c r="D20" s="858"/>
      <c r="E20" s="353">
        <v>6315</v>
      </c>
      <c r="F20" s="354">
        <v>5963</v>
      </c>
      <c r="G20" s="353">
        <v>8199</v>
      </c>
      <c r="H20" s="354">
        <v>8845</v>
      </c>
      <c r="I20" s="353">
        <v>8499</v>
      </c>
      <c r="J20" s="354">
        <v>15858</v>
      </c>
      <c r="K20" s="353">
        <v>17880</v>
      </c>
      <c r="L20" s="354">
        <v>21202</v>
      </c>
      <c r="M20" s="353">
        <v>23706</v>
      </c>
      <c r="N20" s="353">
        <v>25223</v>
      </c>
      <c r="O20" s="356">
        <v>24991</v>
      </c>
      <c r="P20" s="342"/>
      <c r="Q20" s="342"/>
      <c r="R20" s="342"/>
      <c r="S20" s="342"/>
      <c r="T20" s="3"/>
    </row>
    <row r="21" spans="1:20" ht="18" customHeight="1">
      <c r="A21" s="10"/>
      <c r="B21" s="10"/>
      <c r="C21" s="948" t="s">
        <v>225</v>
      </c>
      <c r="D21" s="832"/>
      <c r="E21" s="832"/>
      <c r="F21" s="832"/>
      <c r="G21" s="832"/>
      <c r="H21" s="832"/>
      <c r="I21" s="832"/>
      <c r="J21" s="832"/>
      <c r="K21" s="832"/>
      <c r="L21" s="832"/>
      <c r="M21" s="832"/>
      <c r="N21" s="832"/>
      <c r="O21" s="358"/>
      <c r="P21" s="342"/>
      <c r="Q21" s="342"/>
      <c r="R21" s="342"/>
      <c r="S21" s="342"/>
      <c r="T21" s="3"/>
    </row>
    <row r="22" spans="1:20" ht="15.75" customHeight="1">
      <c r="A22" s="10"/>
      <c r="B22" s="10"/>
      <c r="C22" s="360" t="s">
        <v>226</v>
      </c>
      <c r="D22" s="150"/>
      <c r="E22" s="342"/>
      <c r="F22" s="342"/>
      <c r="G22" s="342"/>
      <c r="H22" s="342"/>
      <c r="I22" s="342"/>
      <c r="J22" s="342"/>
      <c r="K22" s="342"/>
      <c r="L22" s="342"/>
      <c r="M22" s="342"/>
      <c r="N22" s="342"/>
      <c r="O22" s="342"/>
      <c r="P22" s="342"/>
      <c r="Q22" s="342"/>
      <c r="R22" s="342"/>
      <c r="S22" s="342"/>
      <c r="T22" s="3"/>
    </row>
    <row r="23" spans="1:20" ht="24" customHeight="1">
      <c r="A23" s="10"/>
      <c r="B23" s="10"/>
      <c r="C23" s="150"/>
      <c r="D23" s="150"/>
      <c r="E23" s="342"/>
      <c r="F23" s="342"/>
      <c r="G23" s="342"/>
      <c r="H23" s="342"/>
      <c r="I23" s="342"/>
      <c r="J23" s="342"/>
      <c r="K23" s="342"/>
      <c r="L23" s="342"/>
      <c r="M23" s="342"/>
      <c r="N23" s="342"/>
      <c r="O23" s="342"/>
      <c r="P23" s="342"/>
      <c r="Q23" s="342"/>
      <c r="R23" s="342"/>
      <c r="S23" s="342"/>
      <c r="T23" s="3"/>
    </row>
    <row r="24" spans="1:20" ht="24.75" customHeight="1">
      <c r="A24" s="10"/>
      <c r="B24" s="10"/>
      <c r="C24" s="941" t="s">
        <v>227</v>
      </c>
      <c r="D24" s="825"/>
      <c r="E24" s="825"/>
      <c r="F24" s="825"/>
      <c r="G24" s="825"/>
      <c r="H24" s="825"/>
      <c r="I24" s="825"/>
      <c r="J24" s="825"/>
      <c r="K24" s="825"/>
      <c r="L24" s="825"/>
      <c r="M24" s="825"/>
      <c r="N24" s="825"/>
      <c r="O24" s="825"/>
      <c r="P24" s="342"/>
      <c r="Q24" s="342"/>
      <c r="R24" s="342"/>
      <c r="S24" s="342"/>
      <c r="T24" s="3"/>
    </row>
    <row r="25" spans="1:20" ht="3.75" customHeight="1">
      <c r="A25" s="10"/>
      <c r="B25" s="10"/>
      <c r="C25" s="938"/>
      <c r="D25" s="832"/>
      <c r="E25" s="342"/>
      <c r="F25" s="342"/>
      <c r="G25" s="342"/>
      <c r="H25" s="342"/>
      <c r="I25" s="342"/>
      <c r="J25" s="342"/>
      <c r="K25" s="342"/>
      <c r="L25" s="342"/>
      <c r="M25" s="342"/>
      <c r="N25" s="342"/>
      <c r="O25" s="342"/>
      <c r="P25" s="342"/>
      <c r="Q25" s="342"/>
      <c r="R25" s="342"/>
      <c r="S25" s="342"/>
      <c r="T25" s="3"/>
    </row>
    <row r="26" spans="1:20" ht="23.25" customHeight="1">
      <c r="A26" s="10"/>
      <c r="B26" s="10"/>
      <c r="C26" s="933" t="s">
        <v>87</v>
      </c>
      <c r="D26" s="934"/>
      <c r="E26" s="328">
        <v>2002</v>
      </c>
      <c r="F26" s="328">
        <v>2003</v>
      </c>
      <c r="G26" s="328">
        <v>2004</v>
      </c>
      <c r="H26" s="328">
        <v>2005</v>
      </c>
      <c r="I26" s="328">
        <v>2006</v>
      </c>
      <c r="J26" s="328">
        <v>2007</v>
      </c>
      <c r="K26" s="328">
        <v>2008</v>
      </c>
      <c r="L26" s="328">
        <v>2009</v>
      </c>
      <c r="M26" s="328">
        <v>2010</v>
      </c>
      <c r="N26" s="328">
        <v>2011</v>
      </c>
      <c r="O26" s="235">
        <v>2012</v>
      </c>
      <c r="P26" s="14"/>
      <c r="Q26" s="14"/>
      <c r="R26" s="14"/>
      <c r="S26" s="14"/>
      <c r="T26" s="3"/>
    </row>
    <row r="27" spans="1:20" ht="15.75" customHeight="1">
      <c r="A27" s="10"/>
      <c r="B27" s="10"/>
      <c r="C27" s="935" t="s">
        <v>229</v>
      </c>
      <c r="D27" s="936"/>
      <c r="E27" s="369">
        <f t="shared" ref="E27:O27" si="0">E15*100/E14</f>
        <v>14.871170580334788</v>
      </c>
      <c r="F27" s="369">
        <f t="shared" si="0"/>
        <v>16.288196979614771</v>
      </c>
      <c r="G27" s="369">
        <f t="shared" si="0"/>
        <v>17.183059820688374</v>
      </c>
      <c r="H27" s="372">
        <f t="shared" si="0"/>
        <v>19.368901481434179</v>
      </c>
      <c r="I27" s="369">
        <f t="shared" si="0"/>
        <v>21.071967342905253</v>
      </c>
      <c r="J27" s="372">
        <f t="shared" si="0"/>
        <v>25.550711398611597</v>
      </c>
      <c r="K27" s="372">
        <f t="shared" si="0"/>
        <v>28.94073646561317</v>
      </c>
      <c r="L27" s="372">
        <f t="shared" si="0"/>
        <v>32.704557664994603</v>
      </c>
      <c r="M27" s="372">
        <f t="shared" si="0"/>
        <v>36.501098901098899</v>
      </c>
      <c r="N27" s="372">
        <f t="shared" si="0"/>
        <v>40.244020798986057</v>
      </c>
      <c r="O27" s="374">
        <f t="shared" si="0"/>
        <v>43.948375199920001</v>
      </c>
      <c r="P27" s="375"/>
      <c r="Q27" s="375"/>
      <c r="R27" s="375"/>
      <c r="S27" s="375"/>
      <c r="T27" s="3"/>
    </row>
    <row r="28" spans="1:20" ht="15.75" customHeight="1">
      <c r="A28" s="10"/>
      <c r="B28" s="10"/>
      <c r="C28" s="927" t="s">
        <v>237</v>
      </c>
      <c r="D28" s="860"/>
      <c r="E28" s="378">
        <f t="shared" ref="E28:O28" si="1">E16*10000/E15</f>
        <v>157.42854190736514</v>
      </c>
      <c r="F28" s="378">
        <f t="shared" si="1"/>
        <v>132.57935152504206</v>
      </c>
      <c r="G28" s="378">
        <f t="shared" si="1"/>
        <v>161.72777872987251</v>
      </c>
      <c r="H28" s="378">
        <f t="shared" si="1"/>
        <v>158.2591493570722</v>
      </c>
      <c r="I28" s="378">
        <f t="shared" si="1"/>
        <v>139.68873013558829</v>
      </c>
      <c r="J28" s="378">
        <f t="shared" si="1"/>
        <v>214.94433900039036</v>
      </c>
      <c r="K28" s="378">
        <f t="shared" si="1"/>
        <v>229.98318099058645</v>
      </c>
      <c r="L28" s="378">
        <f t="shared" si="1"/>
        <v>249.13947866537359</v>
      </c>
      <c r="M28" s="378">
        <f t="shared" si="1"/>
        <v>243.45250838507101</v>
      </c>
      <c r="N28" s="378">
        <f t="shared" si="1"/>
        <v>231.78797508259564</v>
      </c>
      <c r="O28" s="382">
        <f t="shared" si="1"/>
        <v>207.4890094793241</v>
      </c>
      <c r="P28" s="375"/>
      <c r="Q28" s="375"/>
      <c r="R28" s="375"/>
      <c r="S28" s="375"/>
      <c r="T28" s="14"/>
    </row>
    <row r="29" spans="1:20" ht="15.75" customHeight="1">
      <c r="A29" s="10"/>
      <c r="B29" s="10"/>
      <c r="C29" s="949" t="s">
        <v>242</v>
      </c>
      <c r="D29" s="946"/>
      <c r="E29" s="384">
        <f t="shared" ref="E29:O29" si="2">E16*100000/E14</f>
        <v>234.11467009178105</v>
      </c>
      <c r="F29" s="384">
        <f t="shared" si="2"/>
        <v>215.94785930694749</v>
      </c>
      <c r="G29" s="384">
        <f t="shared" si="2"/>
        <v>277.89780965824525</v>
      </c>
      <c r="H29" s="384">
        <f t="shared" si="2"/>
        <v>306.53058724327087</v>
      </c>
      <c r="I29" s="384">
        <f t="shared" si="2"/>
        <v>294.35163595890214</v>
      </c>
      <c r="J29" s="384">
        <f t="shared" si="2"/>
        <v>549.19807725643091</v>
      </c>
      <c r="K29" s="384">
        <f t="shared" si="2"/>
        <v>665.58826325719792</v>
      </c>
      <c r="L29" s="384">
        <f t="shared" si="2"/>
        <v>814.79964466384024</v>
      </c>
      <c r="M29" s="384">
        <f t="shared" si="2"/>
        <v>888.62840862840858</v>
      </c>
      <c r="N29" s="384">
        <f t="shared" si="2"/>
        <v>932.80800901788416</v>
      </c>
      <c r="O29" s="385">
        <f t="shared" si="2"/>
        <v>911.88048384570925</v>
      </c>
      <c r="P29" s="375"/>
      <c r="Q29" s="375"/>
      <c r="R29" s="375"/>
      <c r="S29" s="375"/>
      <c r="T29" s="14"/>
    </row>
    <row r="30" spans="1:20" ht="15.75" customHeight="1">
      <c r="A30" s="10"/>
      <c r="B30" s="10"/>
      <c r="C30" s="927" t="s">
        <v>246</v>
      </c>
      <c r="D30" s="860"/>
      <c r="E30" s="378">
        <f t="shared" ref="E30:O30" si="3">E17*10000/E15</f>
        <v>9.111317759555142</v>
      </c>
      <c r="F30" s="378">
        <f t="shared" si="3"/>
        <v>8.012110938218191</v>
      </c>
      <c r="G30" s="378">
        <f t="shared" si="3"/>
        <v>13.337605341003078</v>
      </c>
      <c r="H30" s="378">
        <f t="shared" si="3"/>
        <v>11.001433214235249</v>
      </c>
      <c r="I30" s="378">
        <f t="shared" si="3"/>
        <v>9.5069738057053996</v>
      </c>
      <c r="J30" s="378">
        <f t="shared" si="3"/>
        <v>9.7995665576330282</v>
      </c>
      <c r="K30" s="378">
        <f t="shared" si="3"/>
        <v>10.919631971386863</v>
      </c>
      <c r="L30" s="378">
        <f t="shared" si="3"/>
        <v>8.5391366932803088</v>
      </c>
      <c r="M30" s="378">
        <f t="shared" si="3"/>
        <v>8.6348390779990005</v>
      </c>
      <c r="N30" s="378">
        <f t="shared" si="3"/>
        <v>7.8970265567072708</v>
      </c>
      <c r="O30" s="382">
        <f t="shared" si="3"/>
        <v>8.7437605898246105</v>
      </c>
      <c r="P30" s="375"/>
      <c r="Q30" s="375"/>
      <c r="R30" s="375"/>
      <c r="S30" s="375"/>
      <c r="T30" s="14"/>
    </row>
    <row r="31" spans="1:20" ht="15.75" customHeight="1">
      <c r="A31" s="10"/>
      <c r="B31" s="10"/>
      <c r="C31" s="928" t="s">
        <v>247</v>
      </c>
      <c r="D31" s="929"/>
      <c r="E31" s="384">
        <f t="shared" ref="E31:O31" si="4">E17*100000/E14</f>
        <v>13.54959606139783</v>
      </c>
      <c r="F31" s="384">
        <f t="shared" si="4"/>
        <v>13.050284118422399</v>
      </c>
      <c r="G31" s="384">
        <f t="shared" si="4"/>
        <v>22.918087043918863</v>
      </c>
      <c r="H31" s="384">
        <f t="shared" si="4"/>
        <v>21.308567608110028</v>
      </c>
      <c r="I31" s="384">
        <f t="shared" si="4"/>
        <v>20.033064156367985</v>
      </c>
      <c r="J31" s="384">
        <f t="shared" si="4"/>
        <v>25.03858969455672</v>
      </c>
      <c r="K31" s="384">
        <f t="shared" si="4"/>
        <v>31.602219118539121</v>
      </c>
      <c r="L31" s="384">
        <f t="shared" si="4"/>
        <v>27.926868839465719</v>
      </c>
      <c r="M31" s="384">
        <f t="shared" si="4"/>
        <v>31.518111518111517</v>
      </c>
      <c r="N31" s="384">
        <f t="shared" si="4"/>
        <v>31.780810099827267</v>
      </c>
      <c r="O31" s="385">
        <f t="shared" si="4"/>
        <v>38.427407105988578</v>
      </c>
      <c r="P31" s="375"/>
      <c r="Q31" s="375"/>
      <c r="R31" s="375"/>
      <c r="S31" s="375"/>
      <c r="T31" s="14"/>
    </row>
    <row r="32" spans="1:20" ht="15.75" customHeight="1">
      <c r="A32" s="10"/>
      <c r="B32" s="10"/>
      <c r="C32" s="927" t="s">
        <v>248</v>
      </c>
      <c r="D32" s="860"/>
      <c r="E32" s="378">
        <f t="shared" ref="E32:O32" si="5">E18*10000/E15</f>
        <v>201.24740515306075</v>
      </c>
      <c r="F32" s="378">
        <f t="shared" si="5"/>
        <v>174.83269447290851</v>
      </c>
      <c r="G32" s="378">
        <f t="shared" si="5"/>
        <v>226.29222022696283</v>
      </c>
      <c r="H32" s="378">
        <f t="shared" si="5"/>
        <v>216.86617277969546</v>
      </c>
      <c r="I32" s="378">
        <f t="shared" si="5"/>
        <v>202.531953151577</v>
      </c>
      <c r="J32" s="378">
        <f t="shared" si="5"/>
        <v>310.1132065312496</v>
      </c>
      <c r="K32" s="378">
        <f t="shared" si="5"/>
        <v>336.51899715210448</v>
      </c>
      <c r="L32" s="378">
        <f t="shared" si="5"/>
        <v>372.04205321508664</v>
      </c>
      <c r="M32" s="378">
        <f t="shared" si="5"/>
        <v>363.53742952972237</v>
      </c>
      <c r="N32" s="378">
        <f t="shared" si="5"/>
        <v>343.33938614410732</v>
      </c>
      <c r="O32" s="382">
        <f t="shared" si="5"/>
        <v>306.36076384118695</v>
      </c>
      <c r="P32" s="375"/>
      <c r="Q32" s="375"/>
      <c r="R32" s="375"/>
      <c r="S32" s="375"/>
      <c r="T32" s="14"/>
    </row>
    <row r="33" spans="1:20" ht="15.75" customHeight="1">
      <c r="A33" s="10"/>
      <c r="B33" s="10"/>
      <c r="C33" s="928" t="s">
        <v>249</v>
      </c>
      <c r="D33" s="929"/>
      <c r="E33" s="384">
        <f t="shared" ref="E33:O33" si="6">E18*100000/E14</f>
        <v>299.27844908809124</v>
      </c>
      <c r="F33" s="384">
        <f t="shared" si="6"/>
        <v>284.77093660515402</v>
      </c>
      <c r="G33" s="384">
        <f t="shared" si="6"/>
        <v>388.839275711629</v>
      </c>
      <c r="H33" s="384">
        <f t="shared" si="6"/>
        <v>420.04595352256035</v>
      </c>
      <c r="I33" s="384">
        <f t="shared" si="6"/>
        <v>426.77467027048476</v>
      </c>
      <c r="J33" s="384">
        <f t="shared" si="6"/>
        <v>792.36130409779912</v>
      </c>
      <c r="K33" s="384">
        <f t="shared" si="6"/>
        <v>973.91076122514835</v>
      </c>
      <c r="L33" s="384">
        <f t="shared" si="6"/>
        <v>1216.7470783175791</v>
      </c>
      <c r="M33" s="384">
        <f t="shared" si="6"/>
        <v>1326.951566951567</v>
      </c>
      <c r="N33" s="384">
        <f t="shared" si="6"/>
        <v>1381.7357397094561</v>
      </c>
      <c r="O33" s="385">
        <f t="shared" si="6"/>
        <v>1346.405779582657</v>
      </c>
      <c r="P33" s="375"/>
      <c r="Q33" s="375"/>
      <c r="R33" s="375"/>
      <c r="S33" s="375"/>
      <c r="T33" s="14"/>
    </row>
    <row r="34" spans="1:20" ht="15.75" customHeight="1">
      <c r="A34" s="10"/>
      <c r="B34" s="10"/>
      <c r="C34" s="927" t="s">
        <v>251</v>
      </c>
      <c r="D34" s="860"/>
      <c r="E34" s="378">
        <f t="shared" ref="E34:O34" si="7">E19*10000/E15</f>
        <v>19.631602182959018</v>
      </c>
      <c r="F34" s="378">
        <f t="shared" si="7"/>
        <v>17.162785009762125</v>
      </c>
      <c r="G34" s="378">
        <f t="shared" si="7"/>
        <v>17.6592875185348</v>
      </c>
      <c r="H34" s="378">
        <f t="shared" si="7"/>
        <v>17.259129170956218</v>
      </c>
      <c r="I34" s="378">
        <f t="shared" si="7"/>
        <v>14.670505904650824</v>
      </c>
      <c r="J34" s="378">
        <f t="shared" si="7"/>
        <v>17.903054287983416</v>
      </c>
      <c r="K34" s="378">
        <f t="shared" si="7"/>
        <v>20.011613676376349</v>
      </c>
      <c r="L34" s="378">
        <f t="shared" si="7"/>
        <v>21.917117512752792</v>
      </c>
      <c r="M34" s="378">
        <f t="shared" si="7"/>
        <v>22.157996146435451</v>
      </c>
      <c r="N34" s="378">
        <f t="shared" si="7"/>
        <v>20.302136137802325</v>
      </c>
      <c r="O34" s="382">
        <f t="shared" si="7"/>
        <v>17.802353803178093</v>
      </c>
      <c r="P34" s="375"/>
      <c r="Q34" s="375"/>
      <c r="R34" s="375"/>
      <c r="S34" s="375"/>
      <c r="T34" s="14"/>
    </row>
    <row r="35" spans="1:20" ht="15.75" customHeight="1">
      <c r="A35" s="10"/>
      <c r="B35" s="10"/>
      <c r="C35" s="928" t="s">
        <v>252</v>
      </c>
      <c r="D35" s="929"/>
      <c r="E35" s="384">
        <f t="shared" ref="E35:O35" si="8">E19*100000/E14</f>
        <v>29.194490482805634</v>
      </c>
      <c r="F35" s="384">
        <f t="shared" si="8"/>
        <v>27.955082295778507</v>
      </c>
      <c r="G35" s="384">
        <f t="shared" si="8"/>
        <v>30.344059382171906</v>
      </c>
      <c r="H35" s="384">
        <f t="shared" si="8"/>
        <v>33.42903725675977</v>
      </c>
      <c r="I35" s="384">
        <f t="shared" si="8"/>
        <v>30.913642132670088</v>
      </c>
      <c r="J35" s="384">
        <f t="shared" si="8"/>
        <v>45.743577326594007</v>
      </c>
      <c r="K35" s="384">
        <f t="shared" si="8"/>
        <v>57.91508376596682</v>
      </c>
      <c r="L35" s="384">
        <f t="shared" si="8"/>
        <v>71.678963354628678</v>
      </c>
      <c r="M35" s="384">
        <f t="shared" si="8"/>
        <v>80.879120879120876</v>
      </c>
      <c r="N35" s="384">
        <f t="shared" si="8"/>
        <v>81.703958899356323</v>
      </c>
      <c r="O35" s="385">
        <f t="shared" si="8"/>
        <v>78.238452438379355</v>
      </c>
      <c r="P35" s="375"/>
      <c r="Q35" s="375"/>
      <c r="R35" s="375"/>
      <c r="S35" s="375"/>
      <c r="T35" s="14"/>
    </row>
    <row r="36" spans="1:20" ht="15.75" customHeight="1">
      <c r="A36" s="10"/>
      <c r="B36" s="10"/>
      <c r="C36" s="950" t="s">
        <v>254</v>
      </c>
      <c r="D36" s="951"/>
      <c r="E36" s="390">
        <f t="shared" ref="E36:O36" si="9">E20/E15</f>
        <v>2.9658748274015836E-2</v>
      </c>
      <c r="F36" s="390">
        <f t="shared" si="9"/>
        <v>2.5145377644523723E-2</v>
      </c>
      <c r="G36" s="390">
        <f t="shared" si="9"/>
        <v>3.0546096701364309E-2</v>
      </c>
      <c r="H36" s="390">
        <f t="shared" si="9"/>
        <v>2.9757699321073632E-2</v>
      </c>
      <c r="I36" s="390">
        <f t="shared" si="9"/>
        <v>2.5814623122904213E-2</v>
      </c>
      <c r="J36" s="390">
        <f t="shared" si="9"/>
        <v>4.2692727052457295E-2</v>
      </c>
      <c r="K36" s="390">
        <f t="shared" si="9"/>
        <v>4.1365046535677352E-2</v>
      </c>
      <c r="L36" s="390">
        <f t="shared" si="9"/>
        <v>4.3106375278792644E-2</v>
      </c>
      <c r="M36" s="390">
        <f t="shared" si="9"/>
        <v>4.2292870905587671E-2</v>
      </c>
      <c r="N36" s="390">
        <f t="shared" si="9"/>
        <v>3.9757824518927641E-2</v>
      </c>
      <c r="O36" s="391">
        <f t="shared" si="9"/>
        <v>3.5763554975500295E-2</v>
      </c>
      <c r="P36" s="375"/>
      <c r="Q36" s="375"/>
      <c r="R36" s="375"/>
      <c r="S36" s="375"/>
      <c r="T36" s="14"/>
    </row>
    <row r="37" spans="1:20" ht="13.5" customHeight="1">
      <c r="A37" s="10"/>
      <c r="B37" s="10"/>
      <c r="C37" s="948" t="s">
        <v>225</v>
      </c>
      <c r="D37" s="832"/>
      <c r="E37" s="832"/>
      <c r="F37" s="832"/>
      <c r="G37" s="832"/>
      <c r="H37" s="832"/>
      <c r="I37" s="832"/>
      <c r="J37" s="832"/>
      <c r="K37" s="832"/>
      <c r="L37" s="832"/>
      <c r="M37" s="832"/>
      <c r="N37" s="832"/>
      <c r="O37" s="358"/>
      <c r="P37" s="14"/>
      <c r="Q37" s="14"/>
      <c r="R37" s="14"/>
      <c r="S37" s="14"/>
      <c r="T37" s="14"/>
    </row>
    <row r="38" spans="1:20" ht="11.25" customHeight="1">
      <c r="A38" s="10"/>
      <c r="B38" s="10"/>
      <c r="C38" s="360" t="s">
        <v>226</v>
      </c>
      <c r="D38" s="3"/>
      <c r="E38" s="3"/>
      <c r="F38" s="3"/>
      <c r="G38" s="3"/>
      <c r="H38" s="3"/>
      <c r="I38" s="3"/>
      <c r="J38" s="3"/>
      <c r="K38" s="10"/>
      <c r="L38" s="10"/>
      <c r="M38" s="10"/>
      <c r="N38" s="10"/>
      <c r="O38" s="10"/>
      <c r="P38" s="10"/>
      <c r="Q38" s="10"/>
      <c r="R38" s="10"/>
      <c r="S38" s="10"/>
    </row>
    <row r="39" spans="1:20" ht="15.75" customHeight="1">
      <c r="A39" s="10"/>
      <c r="B39" s="10"/>
      <c r="C39" s="287"/>
      <c r="D39" s="10"/>
      <c r="E39" s="10"/>
      <c r="F39" s="10"/>
      <c r="G39" s="10"/>
      <c r="H39" s="10"/>
      <c r="I39" s="10"/>
      <c r="J39" s="10"/>
      <c r="K39" s="10"/>
      <c r="L39" s="10"/>
      <c r="M39" s="10"/>
      <c r="N39" s="10"/>
      <c r="O39" s="10"/>
      <c r="P39" s="10"/>
      <c r="Q39" s="10"/>
      <c r="R39" s="10"/>
      <c r="S39" s="10"/>
    </row>
    <row r="40" spans="1:20" ht="15.75" customHeight="1">
      <c r="A40" s="10"/>
      <c r="B40" s="10"/>
      <c r="C40" s="287"/>
      <c r="D40" s="10"/>
      <c r="E40" s="10"/>
      <c r="F40" s="10"/>
      <c r="G40" s="10"/>
      <c r="H40" s="10"/>
      <c r="I40" s="10"/>
      <c r="J40" s="10"/>
      <c r="K40" s="10"/>
      <c r="L40" s="10"/>
      <c r="M40" s="10"/>
      <c r="N40" s="10"/>
      <c r="O40" s="10"/>
      <c r="P40" s="10"/>
      <c r="Q40" s="10"/>
      <c r="R40" s="10"/>
      <c r="S40" s="10"/>
    </row>
    <row r="41" spans="1:20" ht="21.75" customHeight="1">
      <c r="A41" s="10"/>
      <c r="B41" s="10"/>
      <c r="C41" s="941" t="s">
        <v>255</v>
      </c>
      <c r="D41" s="825"/>
      <c r="E41" s="825"/>
      <c r="F41" s="825"/>
      <c r="G41" s="825"/>
      <c r="H41" s="825"/>
      <c r="I41" s="825"/>
      <c r="J41" s="825"/>
      <c r="K41" s="825"/>
      <c r="L41" s="825"/>
      <c r="M41" s="825"/>
      <c r="N41" s="825"/>
      <c r="O41" s="825"/>
      <c r="P41" s="172"/>
      <c r="Q41" s="172"/>
      <c r="R41" s="10"/>
      <c r="S41" s="10"/>
    </row>
    <row r="42" spans="1:20" ht="6" customHeight="1">
      <c r="A42" s="10"/>
      <c r="B42" s="10"/>
      <c r="C42" s="10"/>
      <c r="D42" s="10"/>
      <c r="E42" s="10"/>
      <c r="F42" s="10"/>
      <c r="G42" s="10"/>
      <c r="H42" s="10"/>
      <c r="I42" s="10"/>
      <c r="J42" s="10"/>
      <c r="K42" s="10"/>
      <c r="L42" s="10"/>
      <c r="M42" s="10"/>
      <c r="N42" s="10"/>
      <c r="O42" s="10"/>
      <c r="P42" s="10"/>
      <c r="Q42" s="10"/>
      <c r="R42" s="10"/>
      <c r="S42" s="10"/>
    </row>
    <row r="43" spans="1:20" ht="41.25" customHeight="1">
      <c r="A43" s="10"/>
      <c r="B43" s="10"/>
      <c r="C43" s="933" t="s">
        <v>87</v>
      </c>
      <c r="D43" s="934"/>
      <c r="E43" s="84" t="s">
        <v>122</v>
      </c>
      <c r="F43" s="84" t="s">
        <v>33</v>
      </c>
      <c r="G43" s="84" t="s">
        <v>34</v>
      </c>
      <c r="H43" s="84" t="s">
        <v>35</v>
      </c>
      <c r="I43" s="85" t="s">
        <v>36</v>
      </c>
      <c r="J43" s="84" t="s">
        <v>37</v>
      </c>
      <c r="K43" s="84" t="s">
        <v>38</v>
      </c>
      <c r="L43" s="84" t="s">
        <v>39</v>
      </c>
      <c r="M43" s="84" t="s">
        <v>40</v>
      </c>
      <c r="N43" s="86" t="s">
        <v>41</v>
      </c>
      <c r="O43" s="174"/>
      <c r="P43" s="174"/>
      <c r="Q43" s="174"/>
      <c r="R43" s="174"/>
      <c r="S43" s="3"/>
    </row>
    <row r="44" spans="1:20" ht="16.5" customHeight="1">
      <c r="A44" s="10"/>
      <c r="B44" s="10"/>
      <c r="C44" s="935" t="s">
        <v>138</v>
      </c>
      <c r="D44" s="936"/>
      <c r="E44" s="393">
        <f t="shared" ref="E44:N44" si="10">(F14-E14)/E14</f>
        <v>1.6853183142346888E-2</v>
      </c>
      <c r="F44" s="393">
        <f t="shared" si="10"/>
        <v>7.2929108796097555E-2</v>
      </c>
      <c r="G44" s="393">
        <f t="shared" si="10"/>
        <v>-1.7598914271630545E-2</v>
      </c>
      <c r="H44" s="394">
        <f t="shared" si="10"/>
        <v>1.8130528335181813E-2</v>
      </c>
      <c r="I44" s="393">
        <f t="shared" si="10"/>
        <v>-6.9546734322527212E-2</v>
      </c>
      <c r="J44" s="394">
        <f t="shared" si="10"/>
        <v>2.7384237795063271E-2</v>
      </c>
      <c r="K44" s="393">
        <f t="shared" si="10"/>
        <v>6.9377583581843724E-3</v>
      </c>
      <c r="L44" s="394">
        <f t="shared" si="10"/>
        <v>2.1076141942965355E-2</v>
      </c>
      <c r="M44" s="393">
        <f t="shared" si="10"/>
        <v>2.6567684167684166E-2</v>
      </c>
      <c r="N44" s="395">
        <f t="shared" si="10"/>
        <v>8.6195139248792987E-3</v>
      </c>
      <c r="O44" s="174"/>
      <c r="P44" s="174"/>
      <c r="Q44" s="174"/>
      <c r="R44" s="174"/>
      <c r="S44" s="3"/>
    </row>
    <row r="45" spans="1:20" ht="15.75" customHeight="1">
      <c r="A45" s="10"/>
      <c r="B45" s="10"/>
      <c r="C45" s="927" t="s">
        <v>256</v>
      </c>
      <c r="D45" s="860"/>
      <c r="E45" s="396">
        <f t="shared" ref="E45:N45" si="11">(F27-E27)/E27</f>
        <v>9.5286809577305134E-2</v>
      </c>
      <c r="F45" s="396">
        <f t="shared" si="11"/>
        <v>5.493934302203949E-2</v>
      </c>
      <c r="G45" s="396">
        <f t="shared" si="11"/>
        <v>0.12720910498804497</v>
      </c>
      <c r="H45" s="397">
        <f t="shared" si="11"/>
        <v>8.7927849863015065E-2</v>
      </c>
      <c r="I45" s="396">
        <f t="shared" si="11"/>
        <v>0.21254513082824691</v>
      </c>
      <c r="J45" s="397">
        <f t="shared" si="11"/>
        <v>0.13267830449471496</v>
      </c>
      <c r="K45" s="396">
        <f t="shared" si="11"/>
        <v>0.13005270974543209</v>
      </c>
      <c r="L45" s="397">
        <f t="shared" si="11"/>
        <v>0.11608599862422028</v>
      </c>
      <c r="M45" s="396">
        <f t="shared" si="11"/>
        <v>0.10254271818031412</v>
      </c>
      <c r="N45" s="400">
        <f t="shared" si="11"/>
        <v>9.2047323487798094E-2</v>
      </c>
      <c r="O45" s="401"/>
      <c r="P45" s="402"/>
      <c r="Q45" s="402"/>
      <c r="R45" s="402"/>
      <c r="S45" s="3"/>
    </row>
    <row r="46" spans="1:20" ht="15.75" customHeight="1">
      <c r="A46" s="10"/>
      <c r="B46" s="10"/>
      <c r="C46" s="949" t="s">
        <v>237</v>
      </c>
      <c r="D46" s="946"/>
      <c r="E46" s="180">
        <f t="shared" ref="E46:N46" si="12">(F28-E28)/E28</f>
        <v>-0.15784425162843066</v>
      </c>
      <c r="F46" s="180">
        <f t="shared" si="12"/>
        <v>0.2198564623339917</v>
      </c>
      <c r="G46" s="180">
        <f t="shared" si="12"/>
        <v>-2.1447332054153924E-2</v>
      </c>
      <c r="H46" s="403">
        <f t="shared" si="12"/>
        <v>-0.1173418364557515</v>
      </c>
      <c r="I46" s="180">
        <f t="shared" si="12"/>
        <v>0.53873786948850866</v>
      </c>
      <c r="J46" s="403">
        <f t="shared" si="12"/>
        <v>6.9966215719543923E-2</v>
      </c>
      <c r="K46" s="180">
        <f t="shared" si="12"/>
        <v>8.3294341752631187E-2</v>
      </c>
      <c r="L46" s="403">
        <f t="shared" si="12"/>
        <v>-2.282645171599202E-2</v>
      </c>
      <c r="M46" s="180">
        <f t="shared" si="12"/>
        <v>-4.7912972348699241E-2</v>
      </c>
      <c r="N46" s="182">
        <f t="shared" si="12"/>
        <v>-0.10483272738636598</v>
      </c>
      <c r="O46" s="404"/>
      <c r="P46" s="404"/>
      <c r="Q46" s="404"/>
      <c r="R46" s="404"/>
      <c r="S46" s="3"/>
    </row>
    <row r="47" spans="1:20" ht="15.75" customHeight="1">
      <c r="A47" s="10"/>
      <c r="B47" s="10"/>
      <c r="C47" s="927" t="s">
        <v>242</v>
      </c>
      <c r="D47" s="860"/>
      <c r="E47" s="396">
        <f t="shared" ref="E47:N47" si="13">(F29-E29)/E29</f>
        <v>-7.7597917198915983E-2</v>
      </c>
      <c r="F47" s="396">
        <f t="shared" si="13"/>
        <v>0.28687457495581065</v>
      </c>
      <c r="G47" s="396">
        <f t="shared" si="13"/>
        <v>0.10303347701890059</v>
      </c>
      <c r="H47" s="397">
        <f t="shared" si="13"/>
        <v>-3.9731601971268189E-2</v>
      </c>
      <c r="I47" s="396">
        <f t="shared" si="13"/>
        <v>0.86578911126932157</v>
      </c>
      <c r="J47" s="397">
        <f t="shared" si="13"/>
        <v>0.21192751908783949</v>
      </c>
      <c r="K47" s="396">
        <f t="shared" si="13"/>
        <v>0.22417970634945492</v>
      </c>
      <c r="L47" s="397">
        <f t="shared" si="13"/>
        <v>9.0609715465729837E-2</v>
      </c>
      <c r="M47" s="396">
        <f t="shared" si="13"/>
        <v>4.9716619410881166E-2</v>
      </c>
      <c r="N47" s="400">
        <f t="shared" si="13"/>
        <v>-2.2434975868409035E-2</v>
      </c>
      <c r="O47" s="405"/>
      <c r="P47" s="404"/>
      <c r="Q47" s="404"/>
      <c r="R47" s="404"/>
      <c r="S47" s="3"/>
    </row>
    <row r="48" spans="1:20" ht="15.75" customHeight="1">
      <c r="A48" s="10"/>
      <c r="B48" s="10"/>
      <c r="C48" s="932" t="s">
        <v>257</v>
      </c>
      <c r="D48" s="860"/>
      <c r="E48" s="180">
        <f t="shared" ref="E48:N48" si="14">(F30-E30)/E30</f>
        <v>-0.12064191485191046</v>
      </c>
      <c r="F48" s="180">
        <f t="shared" si="14"/>
        <v>0.66468056219516358</v>
      </c>
      <c r="G48" s="180">
        <f t="shared" si="14"/>
        <v>-0.17515678917158103</v>
      </c>
      <c r="H48" s="403">
        <f t="shared" si="14"/>
        <v>-0.13584224704433062</v>
      </c>
      <c r="I48" s="180">
        <f t="shared" si="14"/>
        <v>3.07766443778393E-2</v>
      </c>
      <c r="J48" s="403">
        <f t="shared" si="14"/>
        <v>0.1142974443988443</v>
      </c>
      <c r="K48" s="180">
        <f t="shared" si="14"/>
        <v>-0.21800142022590679</v>
      </c>
      <c r="L48" s="403">
        <f t="shared" si="14"/>
        <v>1.1207501197867308E-2</v>
      </c>
      <c r="M48" s="180">
        <f t="shared" si="14"/>
        <v>-8.5446007114553787E-2</v>
      </c>
      <c r="N48" s="182">
        <f t="shared" si="14"/>
        <v>0.10722187991101201</v>
      </c>
      <c r="O48" s="405"/>
      <c r="P48" s="404"/>
      <c r="Q48" s="404"/>
      <c r="R48" s="404"/>
      <c r="S48" s="3"/>
    </row>
    <row r="49" spans="1:19" ht="15.75" customHeight="1">
      <c r="A49" s="10"/>
      <c r="B49" s="10"/>
      <c r="C49" s="927" t="s">
        <v>258</v>
      </c>
      <c r="D49" s="860"/>
      <c r="E49" s="396">
        <f t="shared" ref="E49:N49" si="15">(F31-E31)/E31</f>
        <v>-3.6850688442140948E-2</v>
      </c>
      <c r="F49" s="396">
        <f t="shared" si="15"/>
        <v>0.7561370186237254</v>
      </c>
      <c r="G49" s="396">
        <f t="shared" si="15"/>
        <v>-7.0229222566632513E-2</v>
      </c>
      <c r="H49" s="397">
        <f t="shared" si="15"/>
        <v>-5.9858713884484077E-2</v>
      </c>
      <c r="I49" s="396">
        <f t="shared" si="15"/>
        <v>0.24986320111182841</v>
      </c>
      <c r="J49" s="397">
        <f t="shared" si="15"/>
        <v>0.26214054002447695</v>
      </c>
      <c r="K49" s="396">
        <f t="shared" si="15"/>
        <v>-0.11630038590920647</v>
      </c>
      <c r="L49" s="397">
        <f t="shared" si="15"/>
        <v>0.12859453379072425</v>
      </c>
      <c r="M49" s="396">
        <f t="shared" si="15"/>
        <v>8.3348452385795056E-3</v>
      </c>
      <c r="N49" s="400">
        <f t="shared" si="15"/>
        <v>0.20913869046394876</v>
      </c>
      <c r="O49" s="405"/>
      <c r="P49" s="404"/>
      <c r="Q49" s="404"/>
      <c r="R49" s="404"/>
      <c r="S49" s="3"/>
    </row>
    <row r="50" spans="1:19" ht="15.75" customHeight="1">
      <c r="A50" s="10"/>
      <c r="B50" s="10"/>
      <c r="C50" s="932" t="s">
        <v>248</v>
      </c>
      <c r="D50" s="860"/>
      <c r="E50" s="180">
        <f t="shared" ref="E50:N50" si="16">(F32-E32)/E32</f>
        <v>-0.13125491312577303</v>
      </c>
      <c r="F50" s="180">
        <f t="shared" si="16"/>
        <v>0.29433582722725987</v>
      </c>
      <c r="G50" s="180">
        <f t="shared" si="16"/>
        <v>-4.1654315105545313E-2</v>
      </c>
      <c r="H50" s="403">
        <f t="shared" si="16"/>
        <v>-6.6097074727647573E-2</v>
      </c>
      <c r="I50" s="180">
        <f t="shared" si="16"/>
        <v>0.53118163186407275</v>
      </c>
      <c r="J50" s="403">
        <f t="shared" si="16"/>
        <v>8.5148874877710196E-2</v>
      </c>
      <c r="K50" s="180">
        <f t="shared" si="16"/>
        <v>0.10556032902631635</v>
      </c>
      <c r="L50" s="403">
        <f t="shared" si="16"/>
        <v>-2.2859307467716649E-2</v>
      </c>
      <c r="M50" s="180">
        <f t="shared" si="16"/>
        <v>-5.5559735380600425E-2</v>
      </c>
      <c r="N50" s="182">
        <f t="shared" si="16"/>
        <v>-0.10770282640221068</v>
      </c>
      <c r="O50" s="405"/>
      <c r="P50" s="404"/>
      <c r="Q50" s="404"/>
      <c r="R50" s="404"/>
      <c r="S50" s="3"/>
    </row>
    <row r="51" spans="1:19" ht="15.75" customHeight="1">
      <c r="A51" s="10"/>
      <c r="B51" s="10"/>
      <c r="C51" s="927" t="s">
        <v>249</v>
      </c>
      <c r="D51" s="860"/>
      <c r="E51" s="396">
        <f t="shared" ref="E51:N51" si="17">(F33-E33)/E33</f>
        <v>-4.8474965461569187E-2</v>
      </c>
      <c r="F51" s="396">
        <f t="shared" si="17"/>
        <v>0.3654457872250137</v>
      </c>
      <c r="G51" s="396">
        <f t="shared" si="17"/>
        <v>8.0255981739033103E-2</v>
      </c>
      <c r="H51" s="397">
        <f t="shared" si="17"/>
        <v>1.601900147233061E-2</v>
      </c>
      <c r="I51" s="396">
        <f t="shared" si="17"/>
        <v>0.85662683213043045</v>
      </c>
      <c r="J51" s="397">
        <f t="shared" si="17"/>
        <v>0.22912458772083227</v>
      </c>
      <c r="K51" s="396">
        <f t="shared" si="17"/>
        <v>0.24934144560324031</v>
      </c>
      <c r="L51" s="397">
        <f t="shared" si="17"/>
        <v>9.0573045621255913E-2</v>
      </c>
      <c r="M51" s="396">
        <f t="shared" si="17"/>
        <v>4.1285736512407842E-2</v>
      </c>
      <c r="N51" s="400">
        <f t="shared" si="17"/>
        <v>-2.556925981680697E-2</v>
      </c>
      <c r="O51" s="405"/>
      <c r="P51" s="404"/>
      <c r="Q51" s="404"/>
      <c r="R51" s="404"/>
      <c r="S51" s="3"/>
    </row>
    <row r="52" spans="1:19" ht="15.75" customHeight="1">
      <c r="A52" s="10"/>
      <c r="B52" s="10"/>
      <c r="C52" s="932" t="s">
        <v>260</v>
      </c>
      <c r="D52" s="860"/>
      <c r="E52" s="180">
        <f t="shared" ref="E52:N52" si="18">(F34-E34)/E34</f>
        <v>-0.1257572942946002</v>
      </c>
      <c r="F52" s="180">
        <f t="shared" si="18"/>
        <v>2.8929017551071485E-2</v>
      </c>
      <c r="G52" s="180">
        <f t="shared" si="18"/>
        <v>-2.265993727994885E-2</v>
      </c>
      <c r="H52" s="403">
        <f t="shared" si="18"/>
        <v>-0.14998574033859988</v>
      </c>
      <c r="I52" s="180">
        <f t="shared" si="18"/>
        <v>0.22034334768972172</v>
      </c>
      <c r="J52" s="403">
        <f t="shared" si="18"/>
        <v>0.11777651759723506</v>
      </c>
      <c r="K52" s="180">
        <f t="shared" si="18"/>
        <v>9.5219899164148109E-2</v>
      </c>
      <c r="L52" s="403">
        <f t="shared" si="18"/>
        <v>1.0990434008600811E-2</v>
      </c>
      <c r="M52" s="180">
        <f t="shared" si="18"/>
        <v>-8.3755769085268911E-2</v>
      </c>
      <c r="N52" s="182">
        <f t="shared" si="18"/>
        <v>-0.12312903024867755</v>
      </c>
      <c r="O52" s="405"/>
      <c r="P52" s="404"/>
      <c r="Q52" s="404"/>
      <c r="R52" s="404"/>
      <c r="S52" s="3"/>
    </row>
    <row r="53" spans="1:19" ht="16.5" customHeight="1">
      <c r="A53" s="10"/>
      <c r="B53" s="10"/>
      <c r="C53" s="940" t="s">
        <v>263</v>
      </c>
      <c r="D53" s="858"/>
      <c r="E53" s="390">
        <f t="shared" ref="E53:N53" si="19">(F35-E35)/E35</f>
        <v>-4.2453496071701888E-2</v>
      </c>
      <c r="F53" s="390">
        <f t="shared" si="19"/>
        <v>8.5457701791640181E-2</v>
      </c>
      <c r="G53" s="390">
        <f t="shared" si="19"/>
        <v>0.10166661736762833</v>
      </c>
      <c r="H53" s="415">
        <f t="shared" si="19"/>
        <v>-7.5245814133670208E-2</v>
      </c>
      <c r="I53" s="390">
        <f t="shared" si="19"/>
        <v>0.47972138417981425</v>
      </c>
      <c r="J53" s="415">
        <f t="shared" si="19"/>
        <v>0.26608121075604307</v>
      </c>
      <c r="K53" s="390">
        <f t="shared" si="19"/>
        <v>0.23765621481756458</v>
      </c>
      <c r="L53" s="415">
        <f t="shared" si="19"/>
        <v>0.12835226814002321</v>
      </c>
      <c r="M53" s="390">
        <f t="shared" si="19"/>
        <v>1.0198404869758922E-2</v>
      </c>
      <c r="N53" s="391">
        <f t="shared" si="19"/>
        <v>-4.241540443891844E-2</v>
      </c>
      <c r="O53" s="405"/>
      <c r="P53" s="404"/>
      <c r="Q53" s="404"/>
      <c r="R53" s="404"/>
      <c r="S53" s="3"/>
    </row>
    <row r="54" spans="1:19" ht="25.5" customHeight="1">
      <c r="A54" s="10"/>
      <c r="B54" s="10"/>
      <c r="C54" s="939" t="s">
        <v>225</v>
      </c>
      <c r="D54" s="832"/>
      <c r="E54" s="832"/>
      <c r="F54" s="832"/>
      <c r="G54" s="832"/>
      <c r="H54" s="832"/>
      <c r="I54" s="832"/>
      <c r="J54" s="832"/>
      <c r="K54" s="832"/>
      <c r="L54" s="832"/>
      <c r="M54" s="832"/>
      <c r="N54" s="416"/>
      <c r="O54" s="416"/>
      <c r="P54" s="14"/>
      <c r="Q54" s="14"/>
      <c r="R54" s="14"/>
      <c r="S54" s="10"/>
    </row>
    <row r="55" spans="1:19" ht="12" customHeight="1">
      <c r="A55" s="10"/>
      <c r="B55" s="10"/>
      <c r="C55" s="360" t="s">
        <v>226</v>
      </c>
      <c r="D55" s="3"/>
      <c r="E55" s="10"/>
      <c r="F55" s="10"/>
      <c r="G55" s="10"/>
      <c r="H55" s="10"/>
      <c r="I55" s="10"/>
      <c r="J55" s="10"/>
      <c r="K55" s="10"/>
      <c r="L55" s="10"/>
      <c r="M55" s="10"/>
      <c r="N55" s="10"/>
      <c r="O55" s="10"/>
      <c r="P55" s="10"/>
      <c r="Q55" s="10"/>
      <c r="R55" s="10"/>
      <c r="S55" s="10"/>
    </row>
    <row r="56" spans="1:19">
      <c r="A56" s="10"/>
      <c r="B56" s="10"/>
      <c r="C56" s="10"/>
      <c r="D56" s="10"/>
      <c r="E56" s="10"/>
      <c r="F56" s="3"/>
      <c r="G56" s="10"/>
      <c r="H56" s="10"/>
      <c r="I56" s="10"/>
      <c r="J56" s="10"/>
      <c r="K56" s="10"/>
      <c r="L56" s="10"/>
      <c r="M56" s="10"/>
      <c r="N56" s="10"/>
      <c r="O56" s="10"/>
      <c r="P56" s="10"/>
      <c r="Q56" s="10"/>
      <c r="R56" s="10"/>
      <c r="S56" s="10"/>
    </row>
    <row r="57" spans="1:19" ht="18" customHeight="1">
      <c r="A57" s="10"/>
      <c r="B57" s="10"/>
      <c r="C57" s="418"/>
      <c r="D57" s="418"/>
      <c r="E57" s="420"/>
      <c r="F57" s="421"/>
      <c r="G57" s="422"/>
      <c r="H57" s="422"/>
      <c r="I57" s="422"/>
      <c r="J57" s="422"/>
      <c r="K57" s="422"/>
      <c r="L57" s="422"/>
      <c r="M57" s="422"/>
      <c r="N57" s="422"/>
      <c r="O57" s="422"/>
      <c r="P57" s="422"/>
      <c r="Q57" s="422"/>
      <c r="R57" s="422"/>
      <c r="S57" s="10"/>
    </row>
    <row r="58" spans="1:19" ht="22.5" customHeight="1">
      <c r="A58" s="10"/>
      <c r="B58" s="10"/>
      <c r="C58" s="941" t="s">
        <v>265</v>
      </c>
      <c r="D58" s="825"/>
      <c r="E58" s="825"/>
      <c r="F58" s="825"/>
      <c r="G58" s="825"/>
      <c r="H58" s="825"/>
      <c r="I58" s="825"/>
      <c r="J58" s="825"/>
      <c r="K58" s="825"/>
      <c r="L58" s="825"/>
      <c r="M58" s="825"/>
      <c r="N58" s="425"/>
      <c r="O58" s="425"/>
      <c r="P58" s="10"/>
      <c r="Q58" s="10"/>
      <c r="R58" s="10"/>
      <c r="S58" s="10"/>
    </row>
    <row r="59" spans="1:19">
      <c r="A59" s="10"/>
      <c r="B59" s="10"/>
      <c r="C59" s="10"/>
      <c r="D59" s="10"/>
      <c r="E59" s="10"/>
      <c r="F59" s="942"/>
      <c r="G59" s="942"/>
      <c r="H59" s="942"/>
      <c r="I59" s="10"/>
      <c r="J59" s="10"/>
      <c r="K59" s="10"/>
      <c r="L59" s="10"/>
      <c r="M59" s="10"/>
      <c r="N59" s="10"/>
      <c r="O59" s="10"/>
      <c r="P59" s="10"/>
      <c r="Q59" s="10"/>
      <c r="R59" s="10"/>
      <c r="S59" s="10"/>
    </row>
    <row r="60" spans="1:19">
      <c r="A60" s="10"/>
      <c r="B60" s="10"/>
      <c r="C60" s="10"/>
      <c r="D60" s="10"/>
      <c r="E60" s="10"/>
      <c r="F60" s="832"/>
      <c r="G60" s="832"/>
      <c r="H60" s="832"/>
      <c r="I60" s="10"/>
      <c r="J60" s="10"/>
      <c r="K60" s="10"/>
      <c r="L60" s="10"/>
      <c r="M60" s="10"/>
      <c r="N60" s="10"/>
      <c r="O60" s="10"/>
      <c r="P60" s="10"/>
      <c r="Q60" s="10"/>
      <c r="R60" s="10"/>
      <c r="S60" s="10"/>
    </row>
    <row r="61" spans="1:19">
      <c r="A61" s="10"/>
      <c r="B61" s="10"/>
      <c r="C61" s="10"/>
      <c r="D61" s="10"/>
      <c r="E61" s="10"/>
      <c r="F61" s="832"/>
      <c r="G61" s="832"/>
      <c r="H61" s="832"/>
      <c r="I61" s="10"/>
      <c r="J61" s="10"/>
      <c r="K61" s="10"/>
      <c r="L61" s="10"/>
      <c r="M61" s="10"/>
      <c r="N61" s="10"/>
      <c r="O61" s="10"/>
      <c r="P61" s="10"/>
      <c r="Q61" s="10"/>
      <c r="R61" s="10"/>
      <c r="S61" s="10"/>
    </row>
    <row r="62" spans="1:19" ht="15.75" customHeight="1">
      <c r="A62" s="10"/>
      <c r="B62" s="10"/>
      <c r="C62" s="10"/>
      <c r="D62" s="10"/>
      <c r="E62" s="10"/>
      <c r="F62" s="427"/>
      <c r="G62" s="427"/>
      <c r="H62" s="429"/>
      <c r="I62" s="10"/>
      <c r="J62" s="10"/>
      <c r="K62" s="10"/>
      <c r="L62" s="10"/>
      <c r="M62" s="10"/>
      <c r="N62" s="10"/>
      <c r="O62" s="10"/>
      <c r="P62" s="10"/>
      <c r="Q62" s="10"/>
      <c r="R62" s="10"/>
      <c r="S62" s="10"/>
    </row>
    <row r="63" spans="1:19">
      <c r="A63" s="10"/>
      <c r="B63" s="10"/>
      <c r="C63" s="10"/>
      <c r="D63" s="10"/>
      <c r="E63" s="10"/>
      <c r="F63" s="430"/>
      <c r="G63" s="430"/>
      <c r="H63" s="430"/>
      <c r="I63" s="10"/>
      <c r="J63" s="10"/>
      <c r="K63" s="10"/>
      <c r="L63" s="10"/>
      <c r="M63" s="10"/>
      <c r="N63" s="10"/>
      <c r="O63" s="10"/>
      <c r="P63" s="10"/>
      <c r="Q63" s="10"/>
      <c r="R63" s="10"/>
      <c r="S63" s="10"/>
    </row>
    <row r="64" spans="1:19">
      <c r="A64" s="10"/>
      <c r="B64" s="10"/>
      <c r="C64" s="10"/>
      <c r="D64" s="10"/>
      <c r="E64" s="10"/>
      <c r="F64" s="430"/>
      <c r="G64" s="430"/>
      <c r="H64" s="430"/>
      <c r="I64" s="10"/>
      <c r="J64" s="10"/>
      <c r="K64" s="10"/>
      <c r="L64" s="10"/>
      <c r="M64" s="10"/>
      <c r="N64" s="10"/>
      <c r="O64" s="10"/>
      <c r="P64" s="10"/>
      <c r="Q64" s="10"/>
      <c r="R64" s="10"/>
      <c r="S64" s="10"/>
    </row>
    <row r="65" spans="1:19">
      <c r="A65" s="10"/>
      <c r="B65" s="10"/>
      <c r="C65" s="10"/>
      <c r="D65" s="10"/>
      <c r="E65" s="10"/>
      <c r="F65" s="430"/>
      <c r="G65" s="430"/>
      <c r="H65" s="430"/>
      <c r="I65" s="10"/>
      <c r="J65" s="10"/>
      <c r="K65" s="10"/>
      <c r="L65" s="10"/>
      <c r="M65" s="10"/>
      <c r="N65" s="10"/>
      <c r="O65" s="10"/>
      <c r="P65" s="10"/>
      <c r="Q65" s="10"/>
      <c r="R65" s="10"/>
      <c r="S65" s="10"/>
    </row>
    <row r="66" spans="1:19">
      <c r="A66" s="10"/>
      <c r="B66" s="10"/>
      <c r="C66" s="10"/>
      <c r="D66" s="10"/>
      <c r="E66" s="10"/>
      <c r="F66" s="432"/>
      <c r="G66" s="430"/>
      <c r="H66" s="430"/>
      <c r="I66" s="10"/>
      <c r="J66" s="10"/>
      <c r="K66" s="10"/>
      <c r="L66" s="10"/>
      <c r="M66" s="10"/>
      <c r="N66" s="10"/>
      <c r="O66" s="10"/>
      <c r="P66" s="10"/>
      <c r="Q66" s="10"/>
      <c r="R66" s="10"/>
      <c r="S66" s="10"/>
    </row>
    <row r="67" spans="1:19">
      <c r="A67" s="10"/>
      <c r="B67" s="10"/>
      <c r="C67" s="10"/>
      <c r="D67" s="10"/>
      <c r="E67" s="10"/>
      <c r="F67" s="433"/>
      <c r="G67" s="433"/>
      <c r="H67" s="433"/>
      <c r="I67" s="10"/>
      <c r="J67" s="10"/>
      <c r="K67" s="10"/>
      <c r="L67" s="10"/>
      <c r="M67" s="10"/>
      <c r="N67" s="10"/>
      <c r="O67" s="10"/>
      <c r="P67" s="10"/>
      <c r="Q67" s="10"/>
      <c r="R67" s="10"/>
      <c r="S67" s="10"/>
    </row>
    <row r="68" spans="1:19">
      <c r="A68" s="10"/>
      <c r="B68" s="10"/>
      <c r="C68" s="10"/>
      <c r="D68" s="10"/>
      <c r="E68" s="10"/>
      <c r="F68" s="433"/>
      <c r="G68" s="433"/>
      <c r="H68" s="435"/>
      <c r="I68" s="10"/>
      <c r="J68" s="10"/>
      <c r="K68" s="10"/>
      <c r="L68" s="10"/>
      <c r="M68" s="10"/>
      <c r="N68" s="10"/>
      <c r="O68" s="10"/>
      <c r="P68" s="10"/>
      <c r="Q68" s="10"/>
      <c r="R68" s="10"/>
      <c r="S68" s="10"/>
    </row>
    <row r="69" spans="1:19">
      <c r="A69" s="10"/>
      <c r="B69" s="10"/>
      <c r="C69" s="10"/>
      <c r="D69" s="10"/>
      <c r="E69" s="10"/>
      <c r="F69" s="433"/>
      <c r="G69" s="433"/>
      <c r="H69" s="433"/>
      <c r="I69" s="10"/>
      <c r="J69" s="10"/>
      <c r="K69" s="10"/>
      <c r="L69" s="10"/>
      <c r="M69" s="10"/>
      <c r="N69" s="10"/>
      <c r="O69" s="10"/>
      <c r="P69" s="10"/>
      <c r="Q69" s="10"/>
      <c r="R69" s="10"/>
      <c r="S69" s="10"/>
    </row>
    <row r="70" spans="1:19">
      <c r="A70" s="10"/>
      <c r="B70" s="10"/>
      <c r="C70" s="10"/>
      <c r="D70" s="10"/>
      <c r="E70" s="10"/>
      <c r="F70" s="433"/>
      <c r="G70" s="433"/>
      <c r="H70" s="433"/>
      <c r="I70" s="10"/>
      <c r="J70" s="10"/>
      <c r="K70" s="10"/>
      <c r="L70" s="10"/>
      <c r="M70" s="10"/>
      <c r="N70" s="10"/>
      <c r="O70" s="10"/>
      <c r="P70" s="10"/>
      <c r="Q70" s="10"/>
      <c r="R70" s="10"/>
      <c r="S70" s="10"/>
    </row>
    <row r="71" spans="1:19">
      <c r="A71" s="10"/>
      <c r="B71" s="10"/>
      <c r="C71" s="10"/>
      <c r="D71" s="10"/>
      <c r="E71" s="10"/>
      <c r="F71" s="10"/>
      <c r="G71" s="10"/>
      <c r="H71" s="10"/>
      <c r="I71" s="10"/>
      <c r="J71" s="10"/>
      <c r="K71" s="10"/>
      <c r="L71" s="10"/>
      <c r="M71" s="10"/>
      <c r="N71" s="10"/>
      <c r="O71" s="10"/>
      <c r="P71" s="10"/>
      <c r="Q71" s="10"/>
      <c r="R71" s="10"/>
      <c r="S71" s="10"/>
    </row>
    <row r="72" spans="1:19" ht="24" customHeight="1">
      <c r="A72" s="10"/>
      <c r="B72" s="10"/>
      <c r="C72" s="941" t="s">
        <v>266</v>
      </c>
      <c r="D72" s="825"/>
      <c r="E72" s="825"/>
      <c r="F72" s="825"/>
      <c r="G72" s="825"/>
      <c r="H72" s="825"/>
      <c r="I72" s="825"/>
      <c r="J72" s="825"/>
      <c r="K72" s="825"/>
      <c r="L72" s="825"/>
      <c r="M72" s="825"/>
      <c r="N72" s="425"/>
      <c r="O72" s="425"/>
      <c r="P72" s="10"/>
      <c r="Q72" s="10"/>
      <c r="R72" s="10"/>
      <c r="S72" s="10"/>
    </row>
    <row r="73" spans="1:19">
      <c r="A73" s="10"/>
      <c r="B73" s="10"/>
      <c r="C73" s="10"/>
      <c r="D73" s="10"/>
      <c r="E73" s="10"/>
      <c r="F73" s="10"/>
      <c r="G73" s="10"/>
      <c r="H73" s="10"/>
      <c r="I73" s="10"/>
      <c r="J73" s="10"/>
      <c r="K73" s="10"/>
      <c r="L73" s="10"/>
      <c r="M73" s="10"/>
      <c r="N73" s="10"/>
      <c r="O73" s="10"/>
      <c r="P73" s="10"/>
      <c r="Q73" s="10"/>
      <c r="R73" s="10"/>
      <c r="S73" s="10"/>
    </row>
    <row r="74" spans="1:19">
      <c r="A74" s="10"/>
      <c r="B74" s="10"/>
      <c r="C74" s="10"/>
      <c r="D74" s="10"/>
      <c r="E74" s="10"/>
      <c r="F74" s="10"/>
      <c r="G74" s="10"/>
      <c r="H74" s="10"/>
      <c r="I74" s="10"/>
      <c r="J74" s="10"/>
      <c r="K74" s="10"/>
      <c r="L74" s="10"/>
      <c r="M74" s="10"/>
      <c r="N74" s="10"/>
      <c r="O74" s="10"/>
      <c r="P74" s="10"/>
      <c r="Q74" s="10"/>
      <c r="R74" s="10"/>
      <c r="S74" s="10"/>
    </row>
    <row r="75" spans="1:19">
      <c r="A75" s="10"/>
      <c r="B75" s="10"/>
      <c r="C75" s="10"/>
      <c r="D75" s="10"/>
      <c r="E75" s="10"/>
      <c r="F75" s="10"/>
      <c r="G75" s="10"/>
      <c r="H75" s="10"/>
      <c r="I75" s="10"/>
      <c r="J75" s="10"/>
      <c r="K75" s="10"/>
      <c r="L75" s="10"/>
      <c r="M75" s="10"/>
      <c r="N75" s="10"/>
      <c r="O75" s="10"/>
      <c r="P75" s="10"/>
      <c r="Q75" s="10"/>
      <c r="R75" s="10"/>
      <c r="S75" s="10"/>
    </row>
    <row r="76" spans="1:19">
      <c r="A76" s="10"/>
      <c r="B76" s="10"/>
      <c r="C76" s="10"/>
      <c r="D76" s="10"/>
      <c r="E76" s="10"/>
      <c r="F76" s="10"/>
      <c r="G76" s="10"/>
      <c r="H76" s="10"/>
      <c r="I76" s="10"/>
      <c r="J76" s="10"/>
      <c r="K76" s="10"/>
      <c r="L76" s="10"/>
      <c r="M76" s="10"/>
      <c r="N76" s="10"/>
      <c r="O76" s="10"/>
      <c r="P76" s="10"/>
      <c r="Q76" s="10"/>
      <c r="R76" s="10"/>
      <c r="S76" s="10"/>
    </row>
    <row r="77" spans="1:19">
      <c r="A77" s="10"/>
      <c r="B77" s="10"/>
      <c r="C77" s="10"/>
      <c r="D77" s="10"/>
      <c r="E77" s="10"/>
      <c r="F77" s="10"/>
      <c r="G77" s="10"/>
      <c r="H77" s="10"/>
      <c r="I77" s="10"/>
      <c r="J77" s="10"/>
      <c r="K77" s="10"/>
      <c r="L77" s="10"/>
      <c r="M77" s="10"/>
      <c r="N77" s="10"/>
      <c r="O77" s="10"/>
      <c r="P77" s="10"/>
      <c r="Q77" s="10"/>
      <c r="R77" s="10"/>
      <c r="S77" s="10"/>
    </row>
    <row r="78" spans="1:19">
      <c r="A78" s="10"/>
      <c r="B78" s="10"/>
      <c r="C78" s="10"/>
      <c r="D78" s="10"/>
      <c r="E78" s="10"/>
      <c r="F78" s="10"/>
      <c r="G78" s="10"/>
      <c r="H78" s="10"/>
      <c r="I78" s="10"/>
      <c r="J78" s="10"/>
      <c r="K78" s="10"/>
      <c r="L78" s="10"/>
      <c r="M78" s="10"/>
      <c r="N78" s="10"/>
      <c r="O78" s="10"/>
      <c r="P78" s="10"/>
      <c r="Q78" s="10"/>
      <c r="R78" s="10"/>
      <c r="S78" s="10"/>
    </row>
    <row r="79" spans="1:19">
      <c r="A79" s="10"/>
      <c r="B79" s="10"/>
      <c r="C79" s="10"/>
      <c r="D79" s="10"/>
      <c r="E79" s="10"/>
      <c r="F79" s="10"/>
      <c r="G79" s="10"/>
      <c r="H79" s="10"/>
      <c r="I79" s="10"/>
      <c r="J79" s="10"/>
      <c r="K79" s="10"/>
      <c r="L79" s="10"/>
      <c r="M79" s="10"/>
      <c r="N79" s="10"/>
      <c r="O79" s="10"/>
      <c r="P79" s="10"/>
      <c r="Q79" s="10"/>
      <c r="R79" s="10"/>
      <c r="S79" s="10"/>
    </row>
    <row r="80" spans="1:19">
      <c r="A80" s="10"/>
      <c r="B80" s="10"/>
      <c r="C80" s="10"/>
      <c r="D80" s="10"/>
      <c r="E80" s="10"/>
      <c r="F80" s="10"/>
      <c r="G80" s="10"/>
      <c r="H80" s="10"/>
      <c r="I80" s="10"/>
      <c r="J80" s="10"/>
      <c r="K80" s="10"/>
      <c r="L80" s="10"/>
      <c r="M80" s="10"/>
      <c r="N80" s="10"/>
      <c r="O80" s="10"/>
      <c r="P80" s="10"/>
      <c r="Q80" s="10"/>
      <c r="R80" s="10"/>
      <c r="S80" s="10"/>
    </row>
    <row r="81" spans="1:19">
      <c r="A81" s="10"/>
      <c r="B81" s="10"/>
      <c r="C81" s="10"/>
      <c r="D81" s="10"/>
      <c r="E81" s="10"/>
      <c r="F81" s="10"/>
      <c r="G81" s="10"/>
      <c r="H81" s="10"/>
      <c r="I81" s="10"/>
      <c r="J81" s="10"/>
      <c r="K81" s="10"/>
      <c r="L81" s="10"/>
      <c r="M81" s="10"/>
      <c r="N81" s="10"/>
      <c r="O81" s="10"/>
      <c r="P81" s="10"/>
      <c r="Q81" s="10"/>
      <c r="R81" s="10"/>
      <c r="S81" s="10"/>
    </row>
    <row r="82" spans="1:19">
      <c r="A82" s="10"/>
      <c r="B82" s="10"/>
      <c r="C82" s="10"/>
      <c r="D82" s="10"/>
      <c r="E82" s="10"/>
      <c r="F82" s="10"/>
      <c r="G82" s="10"/>
      <c r="H82" s="10"/>
      <c r="I82" s="10"/>
      <c r="J82" s="10"/>
      <c r="K82" s="10"/>
      <c r="L82" s="10"/>
      <c r="M82" s="10"/>
      <c r="N82" s="10"/>
      <c r="O82" s="10"/>
      <c r="P82" s="10"/>
      <c r="Q82" s="10"/>
      <c r="R82" s="10"/>
      <c r="S82" s="10"/>
    </row>
    <row r="83" spans="1:19">
      <c r="A83" s="10"/>
      <c r="B83" s="10"/>
      <c r="C83" s="10"/>
      <c r="D83" s="10"/>
      <c r="E83" s="10"/>
      <c r="F83" s="10"/>
      <c r="G83" s="10"/>
      <c r="H83" s="10"/>
      <c r="I83" s="10"/>
      <c r="J83" s="10"/>
      <c r="K83" s="10"/>
      <c r="L83" s="10"/>
      <c r="M83" s="10"/>
      <c r="N83" s="10"/>
      <c r="O83" s="10"/>
      <c r="P83" s="10"/>
      <c r="Q83" s="10"/>
      <c r="R83" s="10"/>
      <c r="S83" s="10"/>
    </row>
    <row r="84" spans="1:19">
      <c r="A84" s="10"/>
      <c r="B84" s="10"/>
      <c r="C84" s="10"/>
      <c r="D84" s="10"/>
      <c r="E84" s="10"/>
      <c r="F84" s="10"/>
      <c r="G84" s="10"/>
      <c r="H84" s="10"/>
      <c r="I84" s="10"/>
      <c r="J84" s="10"/>
      <c r="K84" s="10"/>
      <c r="L84" s="10"/>
      <c r="M84" s="10"/>
      <c r="N84" s="10"/>
      <c r="O84" s="10"/>
      <c r="P84" s="10"/>
      <c r="Q84" s="10"/>
      <c r="R84" s="10"/>
      <c r="S84" s="10"/>
    </row>
    <row r="85" spans="1:19">
      <c r="A85" s="10"/>
      <c r="B85" s="10"/>
      <c r="C85" s="10"/>
      <c r="D85" s="10"/>
      <c r="E85" s="10"/>
      <c r="F85" s="10"/>
      <c r="G85" s="10"/>
      <c r="H85" s="10"/>
      <c r="I85" s="10"/>
      <c r="J85" s="10"/>
      <c r="K85" s="10"/>
      <c r="L85" s="10"/>
      <c r="M85" s="10"/>
      <c r="N85" s="10"/>
      <c r="O85" s="10"/>
      <c r="P85" s="10"/>
      <c r="Q85" s="10"/>
      <c r="R85" s="10"/>
      <c r="S85" s="10"/>
    </row>
    <row r="86" spans="1:19">
      <c r="A86" s="10"/>
      <c r="B86" s="10"/>
      <c r="C86" s="10"/>
      <c r="D86" s="10"/>
      <c r="E86" s="10"/>
      <c r="F86" s="10"/>
      <c r="G86" s="10"/>
      <c r="H86" s="10"/>
      <c r="I86" s="10"/>
      <c r="J86" s="10"/>
      <c r="K86" s="10"/>
      <c r="L86" s="10"/>
      <c r="M86" s="10"/>
      <c r="N86" s="10"/>
      <c r="O86" s="10"/>
      <c r="P86" s="10"/>
      <c r="Q86" s="10"/>
      <c r="R86" s="10"/>
      <c r="S86" s="10"/>
    </row>
    <row r="87" spans="1:19" ht="21.75" customHeight="1">
      <c r="A87" s="10"/>
      <c r="B87" s="10"/>
      <c r="C87" s="941" t="s">
        <v>268</v>
      </c>
      <c r="D87" s="825"/>
      <c r="E87" s="825"/>
      <c r="F87" s="825"/>
      <c r="G87" s="825"/>
      <c r="H87" s="825"/>
      <c r="I87" s="825"/>
      <c r="J87" s="825"/>
      <c r="K87" s="825"/>
      <c r="L87" s="825"/>
      <c r="M87" s="825"/>
      <c r="N87" s="425"/>
      <c r="O87" s="425"/>
      <c r="P87" s="10"/>
      <c r="Q87" s="10"/>
      <c r="R87" s="10"/>
      <c r="S87" s="10"/>
    </row>
    <row r="88" spans="1:19">
      <c r="A88" s="10"/>
      <c r="B88" s="10"/>
      <c r="C88" s="10"/>
      <c r="D88" s="10"/>
      <c r="E88" s="10"/>
      <c r="F88" s="10"/>
      <c r="G88" s="10"/>
      <c r="H88" s="10"/>
      <c r="I88" s="10"/>
      <c r="J88" s="10"/>
      <c r="K88" s="10"/>
      <c r="L88" s="10"/>
      <c r="M88" s="10"/>
      <c r="N88" s="10"/>
      <c r="O88" s="10"/>
      <c r="P88" s="10"/>
      <c r="Q88" s="10"/>
      <c r="R88" s="10"/>
      <c r="S88" s="10"/>
    </row>
    <row r="89" spans="1:19">
      <c r="A89" s="10"/>
      <c r="B89" s="10"/>
      <c r="C89" s="10"/>
      <c r="D89" s="10"/>
      <c r="E89" s="10"/>
      <c r="F89" s="10"/>
      <c r="G89" s="10"/>
      <c r="H89" s="10"/>
      <c r="I89" s="10"/>
      <c r="J89" s="10"/>
      <c r="K89" s="10"/>
      <c r="L89" s="10"/>
      <c r="M89" s="10"/>
      <c r="N89" s="10"/>
      <c r="O89" s="10"/>
      <c r="P89" s="10"/>
      <c r="Q89" s="10"/>
      <c r="R89" s="10"/>
      <c r="S89" s="10"/>
    </row>
    <row r="90" spans="1:19">
      <c r="A90" s="10"/>
      <c r="B90" s="10"/>
      <c r="C90" s="10"/>
      <c r="D90" s="10"/>
      <c r="E90" s="10"/>
      <c r="F90" s="10"/>
      <c r="G90" s="10"/>
      <c r="H90" s="10"/>
      <c r="I90" s="10"/>
      <c r="J90" s="10"/>
      <c r="K90" s="10"/>
      <c r="L90" s="10"/>
      <c r="M90" s="10"/>
      <c r="N90" s="10"/>
      <c r="O90" s="10"/>
      <c r="P90" s="10"/>
      <c r="Q90" s="10"/>
      <c r="R90" s="10"/>
      <c r="S90" s="10"/>
    </row>
    <row r="91" spans="1:19">
      <c r="A91" s="10"/>
      <c r="B91" s="10"/>
      <c r="C91" s="10"/>
      <c r="D91" s="10"/>
      <c r="E91" s="10"/>
      <c r="F91" s="10"/>
      <c r="G91" s="10"/>
      <c r="H91" s="10"/>
      <c r="I91" s="10"/>
      <c r="J91" s="10"/>
      <c r="K91" s="10"/>
      <c r="L91" s="10"/>
      <c r="M91" s="10"/>
      <c r="N91" s="10"/>
      <c r="O91" s="10"/>
      <c r="P91" s="10"/>
      <c r="Q91" s="10"/>
      <c r="R91" s="10"/>
      <c r="S91" s="10"/>
    </row>
    <row r="92" spans="1:19">
      <c r="A92" s="10"/>
      <c r="B92" s="10"/>
      <c r="C92" s="10"/>
      <c r="D92" s="10"/>
      <c r="E92" s="10"/>
      <c r="F92" s="10"/>
      <c r="G92" s="10"/>
      <c r="H92" s="10"/>
      <c r="I92" s="10"/>
      <c r="J92" s="10"/>
      <c r="K92" s="10"/>
      <c r="L92" s="10"/>
      <c r="M92" s="10"/>
      <c r="N92" s="10"/>
      <c r="O92" s="10"/>
      <c r="P92" s="10"/>
      <c r="Q92" s="10"/>
      <c r="R92" s="10"/>
      <c r="S92" s="10"/>
    </row>
    <row r="93" spans="1:19">
      <c r="A93" s="10"/>
      <c r="B93" s="10"/>
      <c r="C93" s="10"/>
      <c r="D93" s="10"/>
      <c r="E93" s="10"/>
      <c r="F93" s="10"/>
      <c r="G93" s="10"/>
      <c r="H93" s="10"/>
      <c r="I93" s="10"/>
      <c r="J93" s="10"/>
      <c r="K93" s="10"/>
      <c r="L93" s="10"/>
      <c r="M93" s="10"/>
      <c r="N93" s="10"/>
      <c r="O93" s="10"/>
      <c r="P93" s="10"/>
      <c r="Q93" s="10"/>
      <c r="R93" s="10"/>
      <c r="S93" s="10"/>
    </row>
    <row r="94" spans="1:19">
      <c r="A94" s="10"/>
      <c r="B94" s="10"/>
      <c r="C94" s="10"/>
      <c r="D94" s="10"/>
      <c r="E94" s="10"/>
      <c r="F94" s="10"/>
      <c r="G94" s="10"/>
      <c r="H94" s="10"/>
      <c r="I94" s="10"/>
      <c r="J94" s="10"/>
      <c r="K94" s="10"/>
      <c r="L94" s="10"/>
      <c r="M94" s="10"/>
      <c r="N94" s="10"/>
      <c r="O94" s="10"/>
      <c r="P94" s="10"/>
      <c r="Q94" s="10"/>
      <c r="R94" s="10"/>
      <c r="S94" s="10"/>
    </row>
    <row r="95" spans="1:19">
      <c r="A95" s="10"/>
      <c r="B95" s="10"/>
      <c r="C95" s="10"/>
      <c r="D95" s="10"/>
      <c r="E95" s="10"/>
      <c r="F95" s="10"/>
      <c r="G95" s="10"/>
      <c r="H95" s="10"/>
      <c r="I95" s="10"/>
      <c r="J95" s="10"/>
      <c r="K95" s="10"/>
      <c r="L95" s="10"/>
      <c r="M95" s="10"/>
      <c r="N95" s="10"/>
      <c r="O95" s="10"/>
      <c r="P95" s="10"/>
      <c r="Q95" s="10"/>
      <c r="R95" s="10"/>
      <c r="S95" s="10"/>
    </row>
    <row r="96" spans="1:19">
      <c r="A96" s="10"/>
      <c r="B96" s="10"/>
      <c r="C96" s="10"/>
      <c r="D96" s="10"/>
      <c r="E96" s="10"/>
      <c r="F96" s="10"/>
      <c r="G96" s="10"/>
      <c r="H96" s="10"/>
      <c r="I96" s="10"/>
      <c r="J96" s="10"/>
      <c r="K96" s="10"/>
      <c r="L96" s="10"/>
      <c r="M96" s="10"/>
      <c r="N96" s="10"/>
      <c r="O96" s="10"/>
      <c r="P96" s="10"/>
      <c r="Q96" s="10"/>
      <c r="R96" s="10"/>
      <c r="S96" s="10"/>
    </row>
    <row r="97" spans="1:19">
      <c r="A97" s="10"/>
      <c r="B97" s="10"/>
      <c r="C97" s="10"/>
      <c r="D97" s="10"/>
      <c r="E97" s="10"/>
      <c r="F97" s="10"/>
      <c r="G97" s="10"/>
      <c r="H97" s="10"/>
      <c r="I97" s="10"/>
      <c r="J97" s="10"/>
      <c r="K97" s="10"/>
      <c r="L97" s="10"/>
      <c r="M97" s="10"/>
      <c r="N97" s="10"/>
      <c r="O97" s="10"/>
      <c r="P97" s="10"/>
      <c r="Q97" s="10"/>
      <c r="R97" s="10"/>
      <c r="S97" s="10"/>
    </row>
    <row r="98" spans="1:19">
      <c r="A98" s="10"/>
      <c r="B98" s="10"/>
      <c r="C98" s="10"/>
      <c r="D98" s="10"/>
      <c r="E98" s="10"/>
      <c r="F98" s="10"/>
      <c r="G98" s="10"/>
      <c r="H98" s="10"/>
      <c r="I98" s="10"/>
      <c r="J98" s="10"/>
      <c r="K98" s="10"/>
      <c r="L98" s="10"/>
      <c r="M98" s="10"/>
      <c r="N98" s="10"/>
      <c r="O98" s="10"/>
      <c r="P98" s="10"/>
      <c r="Q98" s="10"/>
      <c r="R98" s="10"/>
      <c r="S98" s="10"/>
    </row>
    <row r="99" spans="1:19">
      <c r="A99" s="10"/>
      <c r="B99" s="10"/>
      <c r="C99" s="10"/>
      <c r="D99" s="10"/>
      <c r="E99" s="10"/>
      <c r="F99" s="10"/>
      <c r="G99" s="10"/>
      <c r="H99" s="10"/>
      <c r="I99" s="10"/>
      <c r="J99" s="10"/>
      <c r="K99" s="10"/>
      <c r="L99" s="10"/>
      <c r="M99" s="10"/>
      <c r="N99" s="10"/>
      <c r="O99" s="10"/>
      <c r="P99" s="10"/>
      <c r="Q99" s="10"/>
      <c r="R99" s="10"/>
      <c r="S99" s="10"/>
    </row>
    <row r="100" spans="1:19">
      <c r="A100" s="10"/>
      <c r="B100" s="10"/>
      <c r="C100" s="10"/>
      <c r="D100" s="10"/>
      <c r="E100" s="10"/>
      <c r="F100" s="10"/>
      <c r="G100" s="10"/>
      <c r="H100" s="10"/>
      <c r="I100" s="10"/>
      <c r="J100" s="10"/>
      <c r="K100" s="10"/>
      <c r="L100" s="10"/>
      <c r="M100" s="10"/>
      <c r="N100" s="10"/>
      <c r="O100" s="10"/>
      <c r="P100" s="10"/>
      <c r="Q100" s="10"/>
      <c r="R100" s="10"/>
      <c r="S100" s="10"/>
    </row>
    <row r="101" spans="1:19">
      <c r="A101" s="10"/>
      <c r="B101" s="10"/>
      <c r="C101" s="10"/>
      <c r="D101" s="10"/>
      <c r="E101" s="10"/>
      <c r="F101" s="10"/>
      <c r="G101" s="10"/>
      <c r="H101" s="10"/>
      <c r="I101" s="10"/>
      <c r="J101" s="10"/>
      <c r="K101" s="10"/>
      <c r="L101" s="10"/>
      <c r="M101" s="10"/>
      <c r="N101" s="10"/>
      <c r="O101" s="10"/>
      <c r="P101" s="10"/>
      <c r="Q101" s="10"/>
      <c r="R101" s="10"/>
      <c r="S101" s="10"/>
    </row>
    <row r="102" spans="1:19" ht="20.25" customHeight="1">
      <c r="A102" s="10"/>
      <c r="B102" s="10"/>
      <c r="C102" s="941" t="s">
        <v>269</v>
      </c>
      <c r="D102" s="825"/>
      <c r="E102" s="825"/>
      <c r="F102" s="825"/>
      <c r="G102" s="825"/>
      <c r="H102" s="825"/>
      <c r="I102" s="825"/>
      <c r="J102" s="825"/>
      <c r="K102" s="825"/>
      <c r="L102" s="825"/>
      <c r="M102" s="825"/>
      <c r="N102" s="425"/>
      <c r="O102" s="425"/>
      <c r="P102" s="10"/>
      <c r="Q102" s="10"/>
      <c r="R102" s="10"/>
      <c r="S102" s="10"/>
    </row>
    <row r="103" spans="1:19">
      <c r="A103" s="10"/>
      <c r="B103" s="10"/>
      <c r="C103" s="10"/>
      <c r="D103" s="10"/>
      <c r="E103" s="10"/>
      <c r="F103" s="10"/>
      <c r="G103" s="10"/>
      <c r="H103" s="10"/>
      <c r="I103" s="10"/>
      <c r="J103" s="10"/>
      <c r="K103" s="10"/>
      <c r="L103" s="10"/>
      <c r="M103" s="10"/>
      <c r="N103" s="10"/>
      <c r="O103" s="10"/>
      <c r="P103" s="10"/>
      <c r="Q103" s="10"/>
      <c r="R103" s="10"/>
      <c r="S103" s="10"/>
    </row>
    <row r="104" spans="1:19">
      <c r="A104" s="10"/>
      <c r="B104" s="10"/>
      <c r="C104" s="10"/>
      <c r="D104" s="10"/>
      <c r="E104" s="10"/>
      <c r="F104" s="10"/>
      <c r="G104" s="10"/>
      <c r="H104" s="10"/>
      <c r="I104" s="10"/>
      <c r="J104" s="10"/>
      <c r="K104" s="10"/>
      <c r="L104" s="10"/>
      <c r="M104" s="10"/>
      <c r="N104" s="10"/>
      <c r="O104" s="10"/>
      <c r="P104" s="10"/>
      <c r="Q104" s="10"/>
      <c r="R104" s="10"/>
      <c r="S104" s="10"/>
    </row>
    <row r="105" spans="1:19">
      <c r="A105" s="10"/>
      <c r="B105" s="10"/>
      <c r="C105" s="10"/>
      <c r="D105" s="10"/>
      <c r="E105" s="10"/>
      <c r="F105" s="10"/>
      <c r="G105" s="10"/>
      <c r="H105" s="10"/>
      <c r="I105" s="10"/>
      <c r="J105" s="10"/>
      <c r="K105" s="10"/>
      <c r="L105" s="10"/>
      <c r="M105" s="10"/>
      <c r="N105" s="10"/>
      <c r="O105" s="10"/>
      <c r="P105" s="10"/>
      <c r="Q105" s="10"/>
      <c r="R105" s="10"/>
      <c r="S105" s="10"/>
    </row>
    <row r="106" spans="1:19">
      <c r="A106" s="10"/>
      <c r="B106" s="10"/>
      <c r="C106" s="10"/>
      <c r="D106" s="10"/>
      <c r="E106" s="10"/>
      <c r="F106" s="10"/>
      <c r="G106" s="10"/>
      <c r="H106" s="10"/>
      <c r="I106" s="10"/>
      <c r="J106" s="10"/>
      <c r="K106" s="10"/>
      <c r="L106" s="10"/>
      <c r="M106" s="10"/>
      <c r="N106" s="10"/>
      <c r="O106" s="10"/>
      <c r="P106" s="10"/>
      <c r="Q106" s="10"/>
      <c r="R106" s="10"/>
      <c r="S106" s="10"/>
    </row>
    <row r="107" spans="1:19">
      <c r="A107" s="10"/>
      <c r="B107" s="10"/>
      <c r="C107" s="10"/>
      <c r="D107" s="10"/>
      <c r="E107" s="10"/>
      <c r="F107" s="10"/>
      <c r="G107" s="10"/>
      <c r="H107" s="10"/>
      <c r="I107" s="10"/>
      <c r="J107" s="10"/>
      <c r="K107" s="10"/>
      <c r="L107" s="10"/>
      <c r="M107" s="10"/>
      <c r="N107" s="10"/>
      <c r="O107" s="10"/>
      <c r="P107" s="10"/>
      <c r="Q107" s="10"/>
      <c r="R107" s="10"/>
      <c r="S107" s="10"/>
    </row>
    <row r="108" spans="1:19">
      <c r="A108" s="10"/>
      <c r="B108" s="10"/>
      <c r="C108" s="10"/>
      <c r="D108" s="10"/>
      <c r="E108" s="10"/>
      <c r="F108" s="10"/>
      <c r="G108" s="10"/>
      <c r="H108" s="10"/>
      <c r="I108" s="10"/>
      <c r="J108" s="10"/>
      <c r="K108" s="10"/>
      <c r="L108" s="10"/>
      <c r="M108" s="10"/>
      <c r="N108" s="10"/>
      <c r="O108" s="10"/>
      <c r="P108" s="10"/>
      <c r="Q108" s="10"/>
      <c r="R108" s="10"/>
      <c r="S108" s="10"/>
    </row>
    <row r="109" spans="1:19">
      <c r="A109" s="10"/>
      <c r="B109" s="10"/>
      <c r="C109" s="10"/>
      <c r="D109" s="10"/>
      <c r="E109" s="10"/>
      <c r="F109" s="10"/>
      <c r="G109" s="10"/>
      <c r="H109" s="10"/>
      <c r="I109" s="10"/>
      <c r="J109" s="10"/>
      <c r="K109" s="10"/>
      <c r="L109" s="10"/>
      <c r="M109" s="10"/>
      <c r="N109" s="10"/>
      <c r="O109" s="10"/>
      <c r="P109" s="10"/>
      <c r="Q109" s="10"/>
      <c r="R109" s="10"/>
      <c r="S109" s="10"/>
    </row>
    <row r="110" spans="1:19">
      <c r="A110" s="10"/>
      <c r="B110" s="10"/>
      <c r="C110" s="10"/>
      <c r="D110" s="10"/>
      <c r="E110" s="10"/>
      <c r="F110" s="10"/>
      <c r="G110" s="10"/>
      <c r="H110" s="10"/>
      <c r="I110" s="10"/>
      <c r="J110" s="10"/>
      <c r="K110" s="10"/>
      <c r="L110" s="10"/>
      <c r="M110" s="10"/>
      <c r="N110" s="10"/>
      <c r="O110" s="10"/>
      <c r="P110" s="10"/>
      <c r="Q110" s="10"/>
      <c r="R110" s="10"/>
      <c r="S110" s="10"/>
    </row>
    <row r="111" spans="1:19">
      <c r="A111" s="10"/>
      <c r="B111" s="10"/>
      <c r="C111" s="10"/>
      <c r="D111" s="10"/>
      <c r="E111" s="10"/>
      <c r="F111" s="10"/>
      <c r="G111" s="10"/>
      <c r="H111" s="10"/>
      <c r="I111" s="10"/>
      <c r="J111" s="10"/>
      <c r="K111" s="10"/>
      <c r="L111" s="10"/>
      <c r="M111" s="10"/>
      <c r="N111" s="10"/>
      <c r="O111" s="10"/>
      <c r="P111" s="10"/>
      <c r="Q111" s="10"/>
      <c r="R111" s="10"/>
      <c r="S111" s="10"/>
    </row>
    <row r="112" spans="1:19">
      <c r="A112" s="10"/>
      <c r="B112" s="10"/>
      <c r="C112" s="10"/>
      <c r="D112" s="10"/>
      <c r="E112" s="10"/>
      <c r="F112" s="10"/>
      <c r="G112" s="10"/>
      <c r="H112" s="10"/>
      <c r="I112" s="10"/>
      <c r="J112" s="10"/>
      <c r="K112" s="10"/>
      <c r="L112" s="10"/>
      <c r="M112" s="10"/>
      <c r="N112" s="10"/>
      <c r="O112" s="10"/>
      <c r="P112" s="10"/>
      <c r="Q112" s="10"/>
      <c r="R112" s="10"/>
      <c r="S112" s="10"/>
    </row>
    <row r="113" spans="1:19">
      <c r="A113" s="10"/>
      <c r="B113" s="10"/>
      <c r="C113" s="10"/>
      <c r="D113" s="10"/>
      <c r="E113" s="10"/>
      <c r="F113" s="10"/>
      <c r="G113" s="10"/>
      <c r="H113" s="10"/>
      <c r="I113" s="10"/>
      <c r="J113" s="10"/>
      <c r="K113" s="10"/>
      <c r="L113" s="10"/>
      <c r="M113" s="10"/>
      <c r="N113" s="10"/>
      <c r="O113" s="10"/>
      <c r="P113" s="10"/>
      <c r="Q113" s="10"/>
      <c r="R113" s="10"/>
      <c r="S113" s="10"/>
    </row>
    <row r="114" spans="1:19">
      <c r="A114" s="10"/>
      <c r="B114" s="10"/>
      <c r="C114" s="10"/>
      <c r="D114" s="10"/>
      <c r="E114" s="10"/>
      <c r="F114" s="10"/>
      <c r="G114" s="10"/>
      <c r="H114" s="10"/>
      <c r="I114" s="10"/>
      <c r="J114" s="10"/>
      <c r="K114" s="10"/>
      <c r="L114" s="10"/>
      <c r="M114" s="10"/>
      <c r="N114" s="10"/>
      <c r="O114" s="10"/>
      <c r="P114" s="10"/>
      <c r="Q114" s="10"/>
      <c r="R114" s="10"/>
      <c r="S114" s="10"/>
    </row>
    <row r="115" spans="1:19">
      <c r="A115" s="10"/>
      <c r="B115" s="10"/>
      <c r="C115" s="10"/>
      <c r="D115" s="10"/>
      <c r="E115" s="10"/>
      <c r="F115" s="10"/>
      <c r="G115" s="10"/>
      <c r="H115" s="10"/>
      <c r="I115" s="10"/>
      <c r="J115" s="10"/>
      <c r="K115" s="10"/>
      <c r="L115" s="10"/>
      <c r="M115" s="10"/>
      <c r="N115" s="10"/>
      <c r="O115" s="10"/>
      <c r="P115" s="10"/>
      <c r="Q115" s="10"/>
      <c r="R115" s="10"/>
      <c r="S115" s="10"/>
    </row>
    <row r="116" spans="1:19" ht="22.5" customHeight="1">
      <c r="A116" s="10"/>
      <c r="B116" s="10"/>
      <c r="C116" s="941" t="s">
        <v>270</v>
      </c>
      <c r="D116" s="825"/>
      <c r="E116" s="825"/>
      <c r="F116" s="825"/>
      <c r="G116" s="825"/>
      <c r="H116" s="825"/>
      <c r="I116" s="825"/>
      <c r="J116" s="825"/>
      <c r="K116" s="825"/>
      <c r="L116" s="825"/>
      <c r="M116" s="825"/>
      <c r="N116" s="10"/>
      <c r="O116" s="10"/>
      <c r="P116" s="10"/>
      <c r="Q116" s="10"/>
      <c r="R116" s="10"/>
      <c r="S116" s="10"/>
    </row>
    <row r="117" spans="1:19">
      <c r="A117" s="10"/>
      <c r="B117" s="10"/>
      <c r="C117" s="10"/>
      <c r="D117" s="10"/>
      <c r="E117" s="10"/>
      <c r="F117" s="10"/>
      <c r="G117" s="10"/>
      <c r="H117" s="10"/>
      <c r="I117" s="10"/>
      <c r="J117" s="10"/>
      <c r="K117" s="10"/>
      <c r="L117" s="10"/>
      <c r="M117" s="10"/>
      <c r="N117" s="10"/>
      <c r="O117" s="10"/>
      <c r="P117" s="10"/>
      <c r="Q117" s="10"/>
      <c r="R117" s="10"/>
      <c r="S117" s="10"/>
    </row>
    <row r="118" spans="1:19">
      <c r="A118" s="10"/>
      <c r="B118" s="10"/>
      <c r="C118" s="10"/>
      <c r="D118" s="10"/>
      <c r="E118" s="10"/>
      <c r="F118" s="10"/>
      <c r="G118" s="10"/>
      <c r="H118" s="10"/>
      <c r="I118" s="10"/>
      <c r="J118" s="10"/>
      <c r="K118" s="10"/>
      <c r="L118" s="10"/>
      <c r="M118" s="10"/>
      <c r="N118" s="10"/>
      <c r="O118" s="10"/>
      <c r="P118" s="10"/>
      <c r="Q118" s="10"/>
      <c r="R118" s="10"/>
      <c r="S118" s="10"/>
    </row>
    <row r="119" spans="1:19">
      <c r="A119" s="10"/>
      <c r="B119" s="10"/>
      <c r="C119" s="10"/>
      <c r="D119" s="10"/>
      <c r="E119" s="10"/>
      <c r="F119" s="10"/>
      <c r="G119" s="10"/>
      <c r="H119" s="10"/>
      <c r="I119" s="10"/>
      <c r="J119" s="10"/>
      <c r="K119" s="10"/>
      <c r="L119" s="10"/>
      <c r="M119" s="10"/>
      <c r="N119" s="10"/>
      <c r="O119" s="10"/>
      <c r="P119" s="10"/>
      <c r="Q119" s="10"/>
      <c r="R119" s="10"/>
      <c r="S119" s="10"/>
    </row>
    <row r="120" spans="1:19">
      <c r="A120" s="10"/>
      <c r="B120" s="10"/>
      <c r="C120" s="10"/>
      <c r="D120" s="10"/>
      <c r="E120" s="10"/>
      <c r="F120" s="10"/>
      <c r="G120" s="10"/>
      <c r="H120" s="10"/>
      <c r="I120" s="10"/>
      <c r="J120" s="10"/>
      <c r="K120" s="10"/>
      <c r="L120" s="10"/>
      <c r="M120" s="10"/>
      <c r="N120" s="10"/>
      <c r="O120" s="10"/>
      <c r="P120" s="10"/>
      <c r="Q120" s="10"/>
      <c r="R120" s="10"/>
      <c r="S120" s="10"/>
    </row>
    <row r="121" spans="1:19">
      <c r="A121" s="10"/>
      <c r="B121" s="10"/>
      <c r="C121" s="10"/>
      <c r="D121" s="10"/>
      <c r="E121" s="10"/>
      <c r="F121" s="10"/>
      <c r="G121" s="10"/>
      <c r="H121" s="10"/>
      <c r="I121" s="10"/>
      <c r="J121" s="10"/>
      <c r="K121" s="10"/>
      <c r="L121" s="10"/>
      <c r="M121" s="10"/>
      <c r="N121" s="10"/>
      <c r="O121" s="10"/>
      <c r="P121" s="10"/>
      <c r="Q121" s="10"/>
      <c r="R121" s="10"/>
      <c r="S121" s="10"/>
    </row>
    <row r="122" spans="1:19">
      <c r="A122" s="10"/>
      <c r="B122" s="10"/>
      <c r="C122" s="10"/>
      <c r="D122" s="10"/>
      <c r="E122" s="10"/>
      <c r="F122" s="10"/>
      <c r="G122" s="10"/>
      <c r="H122" s="10"/>
      <c r="I122" s="10"/>
      <c r="J122" s="10"/>
      <c r="K122" s="10"/>
      <c r="L122" s="10"/>
      <c r="M122" s="10"/>
      <c r="N122" s="10"/>
      <c r="O122" s="10"/>
      <c r="P122" s="10"/>
      <c r="Q122" s="10"/>
      <c r="R122" s="10"/>
      <c r="S122" s="10"/>
    </row>
    <row r="123" spans="1:19">
      <c r="A123" s="10"/>
      <c r="B123" s="10"/>
      <c r="C123" s="10"/>
      <c r="D123" s="10"/>
      <c r="E123" s="10"/>
      <c r="F123" s="10"/>
      <c r="G123" s="10"/>
      <c r="H123" s="10"/>
      <c r="I123" s="10"/>
      <c r="J123" s="10"/>
      <c r="K123" s="10"/>
      <c r="L123" s="10"/>
      <c r="M123" s="10"/>
      <c r="N123" s="10"/>
      <c r="O123" s="10"/>
      <c r="P123" s="10"/>
      <c r="Q123" s="10"/>
      <c r="R123" s="10"/>
      <c r="S123" s="10"/>
    </row>
    <row r="124" spans="1:19">
      <c r="A124" s="10"/>
      <c r="B124" s="10"/>
      <c r="C124" s="10"/>
      <c r="D124" s="10"/>
      <c r="E124" s="10"/>
      <c r="F124" s="10"/>
      <c r="G124" s="10"/>
      <c r="H124" s="10"/>
      <c r="I124" s="10"/>
      <c r="J124" s="10"/>
      <c r="K124" s="10"/>
      <c r="L124" s="10"/>
      <c r="M124" s="10"/>
      <c r="N124" s="10"/>
      <c r="O124" s="10"/>
      <c r="P124" s="10"/>
      <c r="Q124" s="10"/>
      <c r="R124" s="10"/>
      <c r="S124" s="10"/>
    </row>
    <row r="125" spans="1:19">
      <c r="A125" s="10"/>
      <c r="B125" s="10"/>
      <c r="C125" s="10"/>
      <c r="D125" s="10"/>
      <c r="E125" s="10"/>
      <c r="F125" s="10"/>
      <c r="G125" s="10"/>
      <c r="H125" s="10"/>
      <c r="I125" s="10"/>
      <c r="J125" s="10"/>
      <c r="K125" s="10"/>
      <c r="L125" s="10"/>
      <c r="M125" s="10"/>
      <c r="N125" s="10"/>
      <c r="O125" s="10"/>
      <c r="P125" s="10"/>
      <c r="Q125" s="10"/>
      <c r="R125" s="10"/>
      <c r="S125" s="10"/>
    </row>
    <row r="126" spans="1:19">
      <c r="A126" s="10"/>
      <c r="B126" s="10"/>
      <c r="C126" s="10"/>
      <c r="D126" s="10"/>
      <c r="E126" s="10"/>
      <c r="F126" s="10"/>
      <c r="G126" s="10"/>
      <c r="H126" s="10"/>
      <c r="I126" s="10"/>
      <c r="J126" s="10"/>
      <c r="K126" s="10"/>
      <c r="L126" s="10"/>
      <c r="M126" s="10"/>
      <c r="N126" s="10"/>
      <c r="O126" s="10"/>
      <c r="P126" s="10"/>
      <c r="Q126" s="10"/>
      <c r="R126" s="10"/>
      <c r="S126" s="10"/>
    </row>
    <row r="127" spans="1:19">
      <c r="A127" s="10"/>
      <c r="B127" s="10"/>
      <c r="C127" s="10"/>
      <c r="D127" s="10"/>
      <c r="E127" s="10"/>
      <c r="F127" s="10"/>
      <c r="G127" s="10"/>
      <c r="H127" s="10"/>
      <c r="I127" s="10"/>
      <c r="J127" s="10"/>
      <c r="K127" s="10"/>
      <c r="L127" s="10"/>
      <c r="M127" s="10"/>
      <c r="N127" s="10"/>
      <c r="O127" s="10"/>
      <c r="P127" s="10"/>
      <c r="Q127" s="10"/>
      <c r="R127" s="10"/>
      <c r="S127" s="10"/>
    </row>
    <row r="128" spans="1:19">
      <c r="A128" s="10"/>
      <c r="B128" s="10"/>
      <c r="C128" s="10"/>
      <c r="D128" s="10"/>
      <c r="E128" s="10"/>
      <c r="F128" s="10"/>
      <c r="G128" s="10"/>
      <c r="H128" s="10"/>
      <c r="I128" s="10"/>
      <c r="J128" s="10"/>
      <c r="K128" s="10"/>
      <c r="L128" s="10"/>
      <c r="M128" s="10"/>
      <c r="N128" s="10"/>
      <c r="O128" s="10"/>
      <c r="P128" s="10"/>
      <c r="Q128" s="10"/>
      <c r="R128" s="10"/>
      <c r="S128" s="10"/>
    </row>
    <row r="129" spans="1:19">
      <c r="A129" s="10"/>
      <c r="B129" s="10"/>
      <c r="C129" s="10"/>
      <c r="D129" s="10"/>
      <c r="E129" s="10"/>
      <c r="F129" s="10"/>
      <c r="G129" s="10"/>
      <c r="H129" s="10"/>
      <c r="I129" s="10"/>
      <c r="J129" s="10"/>
      <c r="K129" s="10"/>
      <c r="L129" s="10"/>
      <c r="M129" s="10"/>
      <c r="N129" s="10"/>
      <c r="O129" s="10"/>
      <c r="P129" s="10"/>
      <c r="Q129" s="10"/>
      <c r="R129" s="10"/>
      <c r="S129" s="10"/>
    </row>
    <row r="130" spans="1:19">
      <c r="A130" s="10"/>
      <c r="B130" s="10"/>
      <c r="C130" s="10"/>
      <c r="D130" s="121"/>
      <c r="E130" s="121"/>
      <c r="F130" s="121"/>
      <c r="G130" s="121"/>
      <c r="H130" s="121"/>
      <c r="I130" s="121"/>
      <c r="J130" s="121"/>
      <c r="K130" s="121"/>
      <c r="L130" s="10"/>
      <c r="M130" s="10"/>
      <c r="N130" s="10"/>
      <c r="O130" s="10"/>
      <c r="P130" s="10"/>
      <c r="Q130" s="10"/>
      <c r="R130" s="10"/>
      <c r="S130" s="10"/>
    </row>
    <row r="131" spans="1:19" ht="16.5" customHeight="1">
      <c r="A131" s="10"/>
      <c r="B131" s="10"/>
      <c r="C131" s="10"/>
      <c r="D131" s="835" t="s">
        <v>0</v>
      </c>
      <c r="E131" s="832"/>
      <c r="F131" s="832"/>
      <c r="G131" s="832"/>
      <c r="H131" s="832"/>
      <c r="I131" s="832"/>
      <c r="J131" s="832"/>
      <c r="K131" s="832"/>
      <c r="L131" s="832"/>
      <c r="M131" s="832"/>
      <c r="N131" s="10"/>
      <c r="O131" s="10"/>
      <c r="P131" s="10"/>
      <c r="Q131" s="10"/>
      <c r="R131" s="10"/>
      <c r="S131" s="10"/>
    </row>
    <row r="132" spans="1:19" ht="18.75" customHeight="1">
      <c r="A132" s="10"/>
      <c r="B132" s="10"/>
      <c r="C132" s="10"/>
      <c r="D132" s="835" t="s">
        <v>5</v>
      </c>
      <c r="E132" s="832"/>
      <c r="F132" s="832"/>
      <c r="G132" s="832"/>
      <c r="H132" s="832"/>
      <c r="I132" s="832"/>
      <c r="J132" s="832"/>
      <c r="K132" s="832"/>
      <c r="L132" s="832"/>
      <c r="M132" s="832"/>
      <c r="N132" s="10"/>
      <c r="O132" s="10"/>
      <c r="P132" s="10"/>
      <c r="Q132" s="10"/>
      <c r="R132" s="10"/>
      <c r="S132" s="10"/>
    </row>
    <row r="133" spans="1:19" ht="16.5" customHeight="1">
      <c r="A133" s="10"/>
      <c r="B133" s="10"/>
      <c r="C133" s="10"/>
      <c r="D133" s="875" t="s">
        <v>6</v>
      </c>
      <c r="E133" s="832"/>
      <c r="F133" s="832"/>
      <c r="G133" s="832"/>
      <c r="H133" s="832"/>
      <c r="I133" s="832"/>
      <c r="J133" s="832"/>
      <c r="K133" s="832"/>
      <c r="L133" s="832"/>
      <c r="M133" s="832"/>
      <c r="N133" s="10"/>
      <c r="O133" s="10"/>
      <c r="P133" s="10"/>
      <c r="Q133" s="10"/>
      <c r="R133" s="10"/>
      <c r="S133" s="10"/>
    </row>
    <row r="134" spans="1:19">
      <c r="A134" s="10"/>
      <c r="B134" s="10"/>
      <c r="C134" s="10"/>
      <c r="D134" s="10"/>
      <c r="E134" s="10"/>
      <c r="F134" s="10"/>
      <c r="G134" s="10"/>
      <c r="H134" s="10"/>
      <c r="I134" s="10"/>
      <c r="J134" s="10"/>
      <c r="K134" s="10"/>
      <c r="L134" s="10"/>
      <c r="M134" s="10"/>
      <c r="N134" s="10"/>
      <c r="O134" s="10"/>
      <c r="P134" s="10"/>
      <c r="Q134" s="10"/>
      <c r="R134" s="10"/>
      <c r="S134" s="10"/>
    </row>
    <row r="135" spans="1:19">
      <c r="A135" s="10"/>
      <c r="B135" s="10"/>
      <c r="C135" s="10"/>
      <c r="D135" s="10"/>
      <c r="E135" s="10"/>
      <c r="F135" s="10"/>
      <c r="G135" s="10"/>
      <c r="H135" s="10"/>
      <c r="I135" s="10"/>
      <c r="J135" s="10"/>
      <c r="K135" s="10"/>
      <c r="L135" s="10"/>
      <c r="M135" s="10"/>
      <c r="N135" s="10"/>
      <c r="O135" s="10"/>
      <c r="P135" s="10"/>
      <c r="Q135" s="10"/>
      <c r="R135" s="10"/>
      <c r="S135" s="10"/>
    </row>
    <row r="136" spans="1:19">
      <c r="A136" s="10"/>
      <c r="B136" s="10"/>
      <c r="C136" s="10"/>
      <c r="D136" s="10"/>
      <c r="E136" s="10"/>
      <c r="F136" s="10"/>
      <c r="G136" s="10"/>
      <c r="H136" s="10"/>
      <c r="I136" s="10"/>
      <c r="J136" s="10"/>
      <c r="K136" s="10"/>
      <c r="L136" s="10"/>
      <c r="M136" s="10"/>
      <c r="N136" s="10"/>
      <c r="O136" s="10"/>
      <c r="P136" s="10"/>
      <c r="Q136" s="10"/>
      <c r="R136" s="10"/>
      <c r="S136" s="10"/>
    </row>
    <row r="137" spans="1:19">
      <c r="A137" s="10"/>
      <c r="B137" s="10"/>
      <c r="C137" s="10"/>
      <c r="D137" s="10"/>
      <c r="E137" s="10"/>
      <c r="F137" s="10"/>
      <c r="G137" s="10"/>
      <c r="H137" s="10"/>
      <c r="I137" s="10"/>
      <c r="J137" s="10"/>
      <c r="K137" s="10"/>
      <c r="L137" s="10"/>
      <c r="M137" s="10"/>
      <c r="N137" s="10"/>
      <c r="O137" s="10"/>
      <c r="P137" s="10"/>
      <c r="Q137" s="10"/>
      <c r="R137" s="10"/>
      <c r="S137" s="10"/>
    </row>
    <row r="138" spans="1:19">
      <c r="A138" s="10"/>
      <c r="B138" s="10"/>
      <c r="C138" s="10"/>
      <c r="D138" s="10"/>
      <c r="E138" s="10"/>
      <c r="F138" s="10"/>
      <c r="G138" s="10"/>
      <c r="H138" s="10"/>
      <c r="I138" s="10"/>
      <c r="J138" s="10"/>
      <c r="K138" s="10"/>
      <c r="L138" s="10"/>
      <c r="M138" s="10"/>
      <c r="N138" s="10"/>
      <c r="O138" s="10"/>
      <c r="P138" s="10"/>
      <c r="Q138" s="10"/>
      <c r="R138" s="10"/>
      <c r="S138" s="10"/>
    </row>
    <row r="139" spans="1:19">
      <c r="A139" s="10"/>
      <c r="B139" s="10"/>
      <c r="C139" s="10"/>
      <c r="D139" s="10"/>
      <c r="E139" s="10"/>
      <c r="F139" s="10"/>
      <c r="G139" s="10"/>
      <c r="H139" s="10"/>
      <c r="I139" s="10"/>
      <c r="J139" s="10"/>
      <c r="K139" s="10"/>
      <c r="L139" s="10"/>
      <c r="M139" s="10"/>
      <c r="N139" s="10"/>
      <c r="O139" s="10"/>
      <c r="P139" s="10"/>
      <c r="Q139" s="10"/>
      <c r="R139" s="10"/>
      <c r="S139" s="10"/>
    </row>
    <row r="140" spans="1:19">
      <c r="A140" s="10"/>
      <c r="B140" s="10"/>
      <c r="C140" s="10"/>
      <c r="D140" s="10"/>
      <c r="E140" s="10"/>
      <c r="F140" s="10"/>
      <c r="G140" s="10"/>
      <c r="H140" s="10"/>
      <c r="I140" s="10"/>
      <c r="J140" s="10"/>
      <c r="K140" s="10"/>
      <c r="L140" s="10"/>
      <c r="M140" s="10"/>
      <c r="N140" s="10"/>
      <c r="O140" s="10"/>
      <c r="P140" s="10"/>
      <c r="Q140" s="10"/>
      <c r="R140" s="10"/>
      <c r="S140" s="10"/>
    </row>
    <row r="141" spans="1:19">
      <c r="A141" s="10"/>
      <c r="B141" s="10"/>
      <c r="C141" s="10"/>
      <c r="D141" s="10"/>
      <c r="E141" s="10"/>
      <c r="F141" s="10"/>
      <c r="G141" s="10"/>
      <c r="H141" s="10"/>
      <c r="I141" s="10"/>
      <c r="J141" s="10"/>
      <c r="K141" s="10"/>
      <c r="L141" s="10"/>
      <c r="M141" s="10"/>
      <c r="N141" s="10"/>
      <c r="O141" s="10"/>
      <c r="P141" s="10"/>
      <c r="Q141" s="10"/>
      <c r="R141" s="10"/>
      <c r="S141" s="10"/>
    </row>
    <row r="142" spans="1:19">
      <c r="A142" s="10"/>
      <c r="B142" s="10"/>
      <c r="C142" s="10"/>
      <c r="D142" s="10"/>
      <c r="E142" s="10"/>
      <c r="F142" s="10"/>
      <c r="G142" s="10"/>
      <c r="H142" s="10"/>
      <c r="I142" s="10"/>
      <c r="J142" s="10"/>
      <c r="K142" s="10"/>
      <c r="L142" s="10"/>
      <c r="M142" s="10"/>
      <c r="N142" s="10"/>
      <c r="O142" s="10"/>
      <c r="P142" s="10"/>
      <c r="Q142" s="10"/>
      <c r="R142" s="10"/>
      <c r="S142" s="10"/>
    </row>
    <row r="143" spans="1:19">
      <c r="A143" s="10"/>
      <c r="B143" s="10"/>
      <c r="C143" s="10"/>
      <c r="D143" s="10"/>
      <c r="E143" s="10"/>
      <c r="F143" s="10"/>
      <c r="G143" s="10"/>
      <c r="H143" s="10"/>
      <c r="I143" s="10"/>
      <c r="J143" s="10"/>
      <c r="K143" s="10"/>
      <c r="L143" s="10"/>
      <c r="M143" s="10"/>
      <c r="N143" s="10"/>
      <c r="O143" s="10"/>
      <c r="P143" s="10"/>
      <c r="Q143" s="10"/>
      <c r="R143" s="10"/>
      <c r="S143" s="10"/>
    </row>
    <row r="144" spans="1:19">
      <c r="A144" s="10"/>
      <c r="B144" s="10"/>
      <c r="C144" s="10"/>
      <c r="D144" s="10"/>
      <c r="E144" s="10"/>
      <c r="F144" s="10"/>
      <c r="G144" s="10"/>
      <c r="H144" s="10"/>
      <c r="I144" s="10"/>
      <c r="J144" s="10"/>
      <c r="K144" s="10"/>
      <c r="L144" s="10"/>
      <c r="M144" s="10"/>
      <c r="N144" s="10"/>
      <c r="O144" s="10"/>
      <c r="P144" s="10"/>
      <c r="Q144" s="10"/>
      <c r="R144" s="10"/>
      <c r="S144" s="10"/>
    </row>
    <row r="145" spans="1:19">
      <c r="A145" s="10"/>
      <c r="B145" s="10"/>
      <c r="C145" s="10"/>
      <c r="D145" s="10"/>
      <c r="E145" s="10"/>
      <c r="F145" s="10"/>
      <c r="G145" s="10"/>
      <c r="H145" s="10"/>
      <c r="I145" s="10"/>
      <c r="J145" s="10"/>
      <c r="K145" s="10"/>
      <c r="L145" s="10"/>
      <c r="M145" s="10"/>
      <c r="N145" s="10"/>
      <c r="O145" s="10"/>
      <c r="P145" s="10"/>
      <c r="Q145" s="10"/>
      <c r="R145" s="10"/>
      <c r="S145" s="10"/>
    </row>
    <row r="146" spans="1:19">
      <c r="A146" s="10"/>
      <c r="B146" s="10"/>
      <c r="C146" s="10"/>
      <c r="D146" s="10"/>
      <c r="E146" s="10"/>
      <c r="F146" s="10"/>
      <c r="G146" s="10"/>
      <c r="H146" s="10"/>
      <c r="I146" s="10"/>
      <c r="J146" s="10"/>
      <c r="K146" s="10"/>
      <c r="L146" s="10"/>
      <c r="M146" s="10"/>
      <c r="N146" s="10"/>
      <c r="O146" s="10"/>
      <c r="P146" s="10"/>
      <c r="Q146" s="10"/>
      <c r="R146" s="10"/>
      <c r="S146" s="10"/>
    </row>
    <row r="147" spans="1:19">
      <c r="A147" s="10"/>
      <c r="B147" s="10"/>
      <c r="C147" s="10"/>
      <c r="D147" s="10"/>
      <c r="E147" s="10"/>
      <c r="F147" s="10"/>
      <c r="G147" s="10"/>
      <c r="H147" s="10"/>
      <c r="I147" s="10"/>
      <c r="J147" s="10"/>
      <c r="K147" s="10"/>
      <c r="L147" s="10"/>
      <c r="M147" s="10"/>
      <c r="N147" s="10"/>
      <c r="O147" s="10"/>
      <c r="P147" s="10"/>
      <c r="Q147" s="10"/>
      <c r="R147" s="10"/>
      <c r="S147" s="10"/>
    </row>
    <row r="148" spans="1:19">
      <c r="A148" s="10"/>
      <c r="B148" s="10"/>
      <c r="C148" s="10"/>
      <c r="D148" s="10"/>
      <c r="E148" s="10"/>
      <c r="F148" s="10"/>
      <c r="G148" s="10"/>
      <c r="H148" s="10"/>
      <c r="I148" s="10"/>
      <c r="J148" s="10"/>
      <c r="K148" s="10"/>
      <c r="L148" s="10"/>
      <c r="M148" s="10"/>
      <c r="N148" s="10"/>
      <c r="O148" s="10"/>
      <c r="P148" s="10"/>
      <c r="Q148" s="10"/>
      <c r="R148" s="10"/>
      <c r="S148" s="10"/>
    </row>
    <row r="149" spans="1:19">
      <c r="A149" s="10"/>
      <c r="B149" s="10"/>
      <c r="C149" s="10"/>
      <c r="D149" s="10"/>
      <c r="E149" s="10"/>
      <c r="F149" s="10"/>
      <c r="G149" s="10"/>
      <c r="H149" s="10"/>
      <c r="I149" s="10"/>
      <c r="J149" s="10"/>
      <c r="K149" s="10"/>
      <c r="L149" s="10"/>
      <c r="M149" s="10"/>
      <c r="N149" s="10"/>
      <c r="O149" s="10"/>
      <c r="P149" s="10"/>
      <c r="Q149" s="10"/>
      <c r="R149" s="10"/>
      <c r="S149" s="10"/>
    </row>
    <row r="150" spans="1:19">
      <c r="A150" s="10"/>
      <c r="B150" s="10"/>
      <c r="C150" s="10"/>
      <c r="D150" s="10"/>
      <c r="E150" s="10"/>
      <c r="F150" s="10"/>
      <c r="G150" s="10"/>
      <c r="H150" s="10"/>
      <c r="I150" s="10"/>
      <c r="J150" s="10"/>
      <c r="K150" s="10"/>
      <c r="L150" s="10"/>
      <c r="M150" s="10"/>
      <c r="N150" s="10"/>
      <c r="O150" s="10"/>
      <c r="P150" s="10"/>
      <c r="Q150" s="10"/>
      <c r="R150" s="10"/>
      <c r="S150" s="10"/>
    </row>
    <row r="151" spans="1:19">
      <c r="A151" s="10"/>
      <c r="B151" s="10"/>
      <c r="C151" s="10"/>
      <c r="D151" s="10"/>
      <c r="E151" s="10"/>
      <c r="F151" s="10"/>
      <c r="G151" s="10"/>
      <c r="H151" s="10"/>
      <c r="I151" s="10"/>
      <c r="J151" s="10"/>
      <c r="K151" s="10"/>
      <c r="L151" s="10"/>
      <c r="M151" s="10"/>
      <c r="N151" s="10"/>
      <c r="O151" s="10"/>
      <c r="P151" s="10"/>
      <c r="Q151" s="10"/>
      <c r="R151" s="10"/>
      <c r="S151" s="10"/>
    </row>
    <row r="152" spans="1:19">
      <c r="A152" s="10"/>
      <c r="B152" s="10"/>
      <c r="C152" s="10"/>
      <c r="D152" s="10"/>
      <c r="E152" s="10"/>
      <c r="F152" s="10"/>
      <c r="G152" s="10"/>
      <c r="H152" s="10"/>
      <c r="I152" s="10"/>
      <c r="J152" s="10"/>
      <c r="K152" s="10"/>
      <c r="L152" s="10"/>
      <c r="M152" s="10"/>
      <c r="N152" s="10"/>
      <c r="O152" s="10"/>
      <c r="P152" s="10"/>
      <c r="Q152" s="10"/>
      <c r="R152" s="10"/>
      <c r="S152" s="10"/>
    </row>
    <row r="153" spans="1:19">
      <c r="A153" s="10"/>
      <c r="B153" s="10"/>
      <c r="C153" s="10"/>
      <c r="D153" s="10"/>
      <c r="E153" s="10"/>
      <c r="F153" s="10"/>
      <c r="G153" s="10"/>
      <c r="H153" s="10"/>
      <c r="I153" s="10"/>
      <c r="J153" s="10"/>
      <c r="K153" s="10"/>
      <c r="L153" s="10"/>
      <c r="M153" s="10"/>
      <c r="N153" s="10"/>
      <c r="O153" s="10"/>
      <c r="P153" s="10"/>
      <c r="Q153" s="10"/>
      <c r="R153" s="10"/>
      <c r="S153" s="10"/>
    </row>
    <row r="154" spans="1:19">
      <c r="A154" s="10"/>
      <c r="B154" s="10"/>
      <c r="C154" s="10"/>
      <c r="D154" s="10"/>
      <c r="E154" s="10"/>
      <c r="F154" s="10"/>
      <c r="G154" s="10"/>
      <c r="H154" s="10"/>
      <c r="I154" s="10"/>
      <c r="J154" s="10"/>
      <c r="K154" s="10"/>
      <c r="L154" s="10"/>
      <c r="M154" s="10"/>
      <c r="N154" s="10"/>
      <c r="O154" s="10"/>
      <c r="P154" s="10"/>
      <c r="Q154" s="10"/>
      <c r="R154" s="10"/>
      <c r="S154" s="10"/>
    </row>
    <row r="155" spans="1:19">
      <c r="A155" s="10"/>
      <c r="B155" s="10"/>
      <c r="C155" s="10"/>
      <c r="D155" s="10"/>
      <c r="E155" s="10"/>
      <c r="F155" s="10"/>
      <c r="G155" s="10"/>
      <c r="H155" s="10"/>
      <c r="I155" s="10"/>
      <c r="J155" s="10"/>
      <c r="K155" s="10"/>
      <c r="L155" s="10"/>
      <c r="M155" s="10"/>
      <c r="N155" s="10"/>
      <c r="O155" s="10"/>
      <c r="P155" s="10"/>
      <c r="Q155" s="10"/>
      <c r="R155" s="10"/>
      <c r="S155" s="10"/>
    </row>
    <row r="156" spans="1:19">
      <c r="A156" s="10"/>
      <c r="B156" s="10"/>
      <c r="C156" s="10"/>
      <c r="D156" s="10"/>
      <c r="E156" s="10"/>
      <c r="F156" s="10"/>
      <c r="G156" s="10"/>
      <c r="H156" s="10"/>
      <c r="I156" s="10"/>
      <c r="J156" s="10"/>
      <c r="K156" s="10"/>
      <c r="L156" s="10"/>
      <c r="M156" s="10"/>
      <c r="N156" s="10"/>
      <c r="O156" s="10"/>
      <c r="P156" s="10"/>
      <c r="Q156" s="10"/>
      <c r="R156" s="10"/>
      <c r="S156" s="10"/>
    </row>
    <row r="157" spans="1:19">
      <c r="A157" s="10"/>
      <c r="B157" s="10"/>
      <c r="C157" s="10"/>
      <c r="D157" s="10"/>
      <c r="E157" s="10"/>
      <c r="F157" s="10"/>
      <c r="G157" s="10"/>
      <c r="H157" s="10"/>
      <c r="I157" s="10"/>
      <c r="J157" s="10"/>
      <c r="K157" s="10"/>
      <c r="L157" s="10"/>
      <c r="M157" s="10"/>
      <c r="N157" s="10"/>
      <c r="O157" s="10"/>
      <c r="P157" s="10"/>
      <c r="Q157" s="10"/>
      <c r="R157" s="10"/>
      <c r="S157" s="10"/>
    </row>
    <row r="158" spans="1:19">
      <c r="A158" s="10"/>
      <c r="B158" s="10"/>
      <c r="C158" s="10"/>
      <c r="D158" s="10"/>
      <c r="E158" s="10"/>
      <c r="F158" s="10"/>
      <c r="G158" s="10"/>
      <c r="H158" s="10"/>
      <c r="I158" s="10"/>
      <c r="J158" s="10"/>
      <c r="K158" s="10"/>
      <c r="L158" s="10"/>
      <c r="M158" s="10"/>
      <c r="N158" s="10"/>
      <c r="O158" s="10"/>
      <c r="P158" s="10"/>
      <c r="Q158" s="10"/>
      <c r="R158" s="10"/>
      <c r="S158" s="10"/>
    </row>
    <row r="159" spans="1:19">
      <c r="A159" s="10"/>
      <c r="B159" s="10"/>
      <c r="C159" s="10"/>
      <c r="D159" s="10"/>
      <c r="E159" s="10"/>
      <c r="F159" s="10"/>
      <c r="G159" s="10"/>
      <c r="H159" s="10"/>
      <c r="I159" s="10"/>
      <c r="J159" s="10"/>
      <c r="K159" s="10"/>
      <c r="L159" s="10"/>
      <c r="M159" s="10"/>
      <c r="N159" s="10"/>
      <c r="O159" s="10"/>
      <c r="P159" s="10"/>
      <c r="Q159" s="10"/>
      <c r="R159" s="10"/>
      <c r="S159" s="10"/>
    </row>
    <row r="160" spans="1:19">
      <c r="A160" s="10"/>
      <c r="B160" s="10"/>
      <c r="C160" s="10"/>
      <c r="D160" s="10"/>
      <c r="E160" s="10"/>
      <c r="F160" s="10"/>
      <c r="G160" s="10"/>
      <c r="H160" s="10"/>
      <c r="I160" s="10"/>
      <c r="J160" s="10"/>
      <c r="K160" s="10"/>
      <c r="L160" s="10"/>
      <c r="M160" s="10"/>
      <c r="N160" s="10"/>
      <c r="O160" s="10"/>
      <c r="P160" s="10"/>
      <c r="Q160" s="10"/>
      <c r="R160" s="10"/>
      <c r="S160" s="10"/>
    </row>
    <row r="161" spans="1:19">
      <c r="A161" s="10"/>
      <c r="B161" s="10"/>
      <c r="C161" s="10"/>
      <c r="D161" s="10"/>
      <c r="E161" s="10"/>
      <c r="F161" s="10"/>
      <c r="G161" s="10"/>
      <c r="H161" s="10"/>
      <c r="I161" s="10"/>
      <c r="J161" s="10"/>
      <c r="K161" s="10"/>
      <c r="L161" s="10"/>
      <c r="M161" s="10"/>
      <c r="N161" s="10"/>
      <c r="O161" s="10"/>
      <c r="P161" s="10"/>
      <c r="Q161" s="10"/>
      <c r="R161" s="10"/>
      <c r="S161" s="10"/>
    </row>
    <row r="162" spans="1:19">
      <c r="A162" s="10"/>
      <c r="B162" s="10"/>
      <c r="C162" s="10"/>
      <c r="D162" s="10"/>
      <c r="E162" s="10"/>
      <c r="F162" s="10"/>
      <c r="G162" s="10"/>
      <c r="H162" s="10"/>
      <c r="I162" s="10"/>
      <c r="J162" s="10"/>
      <c r="K162" s="10"/>
      <c r="L162" s="10"/>
      <c r="M162" s="10"/>
      <c r="N162" s="10"/>
      <c r="O162" s="10"/>
      <c r="P162" s="10"/>
      <c r="Q162" s="10"/>
      <c r="R162" s="10"/>
      <c r="S162" s="10"/>
    </row>
    <row r="163" spans="1:19">
      <c r="A163" s="10"/>
      <c r="B163" s="10"/>
      <c r="C163" s="10"/>
      <c r="D163" s="10"/>
      <c r="E163" s="10"/>
      <c r="F163" s="10"/>
      <c r="G163" s="10"/>
      <c r="H163" s="10"/>
      <c r="I163" s="10"/>
      <c r="J163" s="10"/>
      <c r="K163" s="10"/>
      <c r="L163" s="10"/>
      <c r="M163" s="10"/>
      <c r="N163" s="10"/>
      <c r="O163" s="10"/>
      <c r="P163" s="10"/>
      <c r="Q163" s="10"/>
      <c r="R163" s="10"/>
      <c r="S163" s="10"/>
    </row>
    <row r="164" spans="1:19">
      <c r="A164" s="10"/>
      <c r="B164" s="10"/>
      <c r="C164" s="10"/>
      <c r="D164" s="10"/>
      <c r="E164" s="10"/>
      <c r="F164" s="10"/>
      <c r="G164" s="10"/>
      <c r="H164" s="10"/>
      <c r="I164" s="10"/>
      <c r="J164" s="10"/>
      <c r="K164" s="10"/>
      <c r="L164" s="10"/>
      <c r="M164" s="10"/>
      <c r="N164" s="10"/>
      <c r="O164" s="10"/>
      <c r="P164" s="10"/>
      <c r="Q164" s="10"/>
      <c r="R164" s="10"/>
      <c r="S164" s="10"/>
    </row>
    <row r="165" spans="1:19">
      <c r="A165" s="10"/>
      <c r="B165" s="10"/>
      <c r="C165" s="10"/>
      <c r="D165" s="10"/>
      <c r="E165" s="10"/>
      <c r="F165" s="10"/>
      <c r="G165" s="10"/>
      <c r="H165" s="10"/>
      <c r="I165" s="10"/>
      <c r="J165" s="10"/>
      <c r="K165" s="10"/>
      <c r="L165" s="10"/>
      <c r="M165" s="10"/>
      <c r="N165" s="10"/>
      <c r="O165" s="10"/>
      <c r="P165" s="10"/>
      <c r="Q165" s="10"/>
      <c r="R165" s="10"/>
      <c r="S165" s="10"/>
    </row>
    <row r="166" spans="1:19">
      <c r="A166" s="10"/>
      <c r="B166" s="10"/>
      <c r="C166" s="10"/>
      <c r="D166" s="10"/>
      <c r="E166" s="10"/>
      <c r="F166" s="10"/>
      <c r="G166" s="10"/>
      <c r="H166" s="10"/>
      <c r="I166" s="10"/>
      <c r="J166" s="10"/>
      <c r="K166" s="10"/>
      <c r="L166" s="10"/>
      <c r="M166" s="10"/>
      <c r="N166" s="10"/>
      <c r="O166" s="10"/>
      <c r="P166" s="10"/>
      <c r="Q166" s="10"/>
      <c r="R166" s="10"/>
      <c r="S166" s="10"/>
    </row>
    <row r="167" spans="1:19">
      <c r="A167" s="10"/>
      <c r="B167" s="10"/>
      <c r="C167" s="10"/>
      <c r="D167" s="10"/>
      <c r="E167" s="10"/>
      <c r="F167" s="10"/>
      <c r="G167" s="10"/>
      <c r="H167" s="10"/>
      <c r="I167" s="10"/>
      <c r="J167" s="10"/>
      <c r="K167" s="10"/>
      <c r="L167" s="10"/>
      <c r="M167" s="10"/>
      <c r="N167" s="10"/>
      <c r="O167" s="10"/>
      <c r="P167" s="10"/>
      <c r="Q167" s="10"/>
      <c r="R167" s="10"/>
      <c r="S167" s="10"/>
    </row>
    <row r="168" spans="1:19">
      <c r="A168" s="10"/>
      <c r="B168" s="10"/>
      <c r="C168" s="10"/>
      <c r="D168" s="10"/>
      <c r="E168" s="10"/>
      <c r="F168" s="10"/>
      <c r="G168" s="10"/>
      <c r="H168" s="10"/>
      <c r="I168" s="10"/>
      <c r="J168" s="10"/>
      <c r="K168" s="10"/>
      <c r="L168" s="10"/>
      <c r="M168" s="10"/>
      <c r="N168" s="10"/>
      <c r="O168" s="10"/>
      <c r="P168" s="10"/>
      <c r="Q168" s="10"/>
      <c r="R168" s="10"/>
      <c r="S168" s="10"/>
    </row>
    <row r="169" spans="1:19">
      <c r="A169" s="10"/>
      <c r="B169" s="10"/>
      <c r="C169" s="10"/>
      <c r="D169" s="10"/>
      <c r="E169" s="10"/>
      <c r="F169" s="10"/>
      <c r="G169" s="10"/>
      <c r="H169" s="10"/>
      <c r="I169" s="10"/>
      <c r="J169" s="10"/>
      <c r="K169" s="10"/>
      <c r="L169" s="10"/>
      <c r="M169" s="10"/>
      <c r="N169" s="10"/>
      <c r="O169" s="10"/>
      <c r="P169" s="10"/>
      <c r="Q169" s="10"/>
      <c r="R169" s="10"/>
      <c r="S169" s="10"/>
    </row>
    <row r="170" spans="1:19">
      <c r="A170" s="10"/>
      <c r="B170" s="10"/>
      <c r="C170" s="10"/>
      <c r="D170" s="10"/>
      <c r="E170" s="10"/>
      <c r="F170" s="10"/>
      <c r="G170" s="10"/>
      <c r="H170" s="10"/>
      <c r="I170" s="10"/>
      <c r="J170" s="10"/>
      <c r="K170" s="10"/>
      <c r="L170" s="10"/>
      <c r="M170" s="10"/>
      <c r="N170" s="10"/>
      <c r="O170" s="10"/>
      <c r="P170" s="10"/>
      <c r="Q170" s="10"/>
      <c r="R170" s="10"/>
      <c r="S170" s="10"/>
    </row>
    <row r="171" spans="1:19">
      <c r="A171" s="10"/>
      <c r="B171" s="10"/>
      <c r="C171" s="10"/>
      <c r="D171" s="10"/>
      <c r="E171" s="10"/>
      <c r="F171" s="10"/>
      <c r="G171" s="10"/>
      <c r="H171" s="10"/>
      <c r="I171" s="10"/>
      <c r="J171" s="10"/>
      <c r="K171" s="10"/>
      <c r="L171" s="10"/>
      <c r="M171" s="10"/>
      <c r="N171" s="10"/>
      <c r="O171" s="10"/>
      <c r="P171" s="10"/>
      <c r="Q171" s="10"/>
      <c r="R171" s="10"/>
      <c r="S171" s="10"/>
    </row>
    <row r="172" spans="1:19">
      <c r="A172" s="10"/>
      <c r="B172" s="10"/>
      <c r="C172" s="10"/>
      <c r="D172" s="10"/>
      <c r="E172" s="10"/>
      <c r="F172" s="10"/>
      <c r="G172" s="10"/>
      <c r="H172" s="10"/>
      <c r="I172" s="10"/>
      <c r="J172" s="10"/>
      <c r="K172" s="10"/>
      <c r="L172" s="10"/>
      <c r="M172" s="10"/>
      <c r="N172" s="10"/>
      <c r="O172" s="10"/>
      <c r="P172" s="10"/>
      <c r="Q172" s="10"/>
      <c r="R172" s="10"/>
      <c r="S172" s="10"/>
    </row>
    <row r="173" spans="1:19">
      <c r="A173" s="10"/>
      <c r="B173" s="10"/>
      <c r="C173" s="10"/>
      <c r="D173" s="10"/>
      <c r="E173" s="10"/>
      <c r="F173" s="10"/>
      <c r="G173" s="10"/>
      <c r="H173" s="10"/>
      <c r="I173" s="10"/>
      <c r="J173" s="10"/>
      <c r="K173" s="10"/>
      <c r="L173" s="10"/>
      <c r="M173" s="10"/>
      <c r="N173" s="10"/>
      <c r="O173" s="10"/>
      <c r="P173" s="10"/>
      <c r="Q173" s="10"/>
      <c r="R173" s="10"/>
      <c r="S173" s="10"/>
    </row>
    <row r="174" spans="1:19">
      <c r="A174" s="10"/>
      <c r="B174" s="10"/>
      <c r="C174" s="10"/>
      <c r="D174" s="10"/>
      <c r="E174" s="10"/>
      <c r="F174" s="10"/>
      <c r="G174" s="10"/>
      <c r="H174" s="10"/>
      <c r="I174" s="10"/>
      <c r="J174" s="10"/>
      <c r="K174" s="10"/>
      <c r="L174" s="10"/>
      <c r="M174" s="10"/>
      <c r="N174" s="10"/>
      <c r="O174" s="10"/>
      <c r="P174" s="10"/>
      <c r="Q174" s="10"/>
      <c r="R174" s="10"/>
      <c r="S174" s="10"/>
    </row>
    <row r="175" spans="1:19">
      <c r="A175" s="10"/>
      <c r="B175" s="10"/>
      <c r="C175" s="10"/>
      <c r="D175" s="10"/>
      <c r="E175" s="10"/>
      <c r="F175" s="10"/>
      <c r="G175" s="10"/>
      <c r="H175" s="10"/>
      <c r="I175" s="10"/>
      <c r="J175" s="10"/>
      <c r="K175" s="10"/>
      <c r="L175" s="10"/>
      <c r="M175" s="10"/>
      <c r="N175" s="10"/>
      <c r="O175" s="10"/>
      <c r="P175" s="10"/>
      <c r="Q175" s="10"/>
      <c r="R175" s="10"/>
      <c r="S175" s="10"/>
    </row>
    <row r="176" spans="1:19">
      <c r="A176" s="10"/>
      <c r="B176" s="10"/>
      <c r="C176" s="10"/>
      <c r="D176" s="10"/>
      <c r="E176" s="10"/>
      <c r="F176" s="10"/>
      <c r="G176" s="10"/>
      <c r="H176" s="10"/>
      <c r="I176" s="10"/>
      <c r="J176" s="10"/>
      <c r="K176" s="10"/>
      <c r="L176" s="10"/>
      <c r="M176" s="10"/>
      <c r="N176" s="10"/>
      <c r="O176" s="10"/>
      <c r="P176" s="10"/>
      <c r="Q176" s="10"/>
      <c r="R176" s="10"/>
      <c r="S176" s="10"/>
    </row>
    <row r="177" spans="1:19">
      <c r="A177" s="10"/>
      <c r="B177" s="10"/>
      <c r="C177" s="10"/>
      <c r="D177" s="10"/>
      <c r="E177" s="10"/>
      <c r="F177" s="10"/>
      <c r="G177" s="10"/>
      <c r="H177" s="10"/>
      <c r="I177" s="10"/>
      <c r="J177" s="10"/>
      <c r="K177" s="10"/>
      <c r="L177" s="10"/>
      <c r="M177" s="10"/>
      <c r="N177" s="10"/>
      <c r="O177" s="10"/>
      <c r="P177" s="10"/>
      <c r="Q177" s="10"/>
      <c r="R177" s="10"/>
      <c r="S177" s="10"/>
    </row>
    <row r="178" spans="1:19">
      <c r="A178" s="10"/>
      <c r="B178" s="10"/>
      <c r="C178" s="10"/>
      <c r="D178" s="10"/>
      <c r="E178" s="10"/>
      <c r="F178" s="10"/>
      <c r="G178" s="10"/>
      <c r="H178" s="10"/>
      <c r="I178" s="10"/>
      <c r="J178" s="10"/>
      <c r="K178" s="10"/>
      <c r="L178" s="10"/>
      <c r="M178" s="10"/>
      <c r="N178" s="10"/>
      <c r="O178" s="10"/>
      <c r="P178" s="10"/>
      <c r="Q178" s="10"/>
      <c r="R178" s="10"/>
      <c r="S178" s="10"/>
    </row>
    <row r="179" spans="1:19">
      <c r="A179" s="10"/>
      <c r="B179" s="10"/>
      <c r="C179" s="10"/>
      <c r="D179" s="10"/>
      <c r="E179" s="10"/>
      <c r="F179" s="10"/>
      <c r="G179" s="10"/>
      <c r="H179" s="10"/>
      <c r="I179" s="10"/>
      <c r="J179" s="10"/>
      <c r="K179" s="10"/>
      <c r="L179" s="10"/>
      <c r="M179" s="10"/>
      <c r="N179" s="10"/>
      <c r="O179" s="10"/>
      <c r="P179" s="10"/>
      <c r="Q179" s="10"/>
      <c r="R179" s="10"/>
      <c r="S179" s="10"/>
    </row>
    <row r="180" spans="1:19">
      <c r="A180" s="10"/>
      <c r="B180" s="10"/>
      <c r="C180" s="10"/>
      <c r="D180" s="10"/>
      <c r="E180" s="10"/>
      <c r="F180" s="10"/>
      <c r="G180" s="10"/>
      <c r="H180" s="10"/>
      <c r="I180" s="10"/>
      <c r="J180" s="10"/>
      <c r="K180" s="10"/>
      <c r="L180" s="10"/>
      <c r="M180" s="10"/>
      <c r="N180" s="10"/>
      <c r="O180" s="10"/>
      <c r="P180" s="10"/>
      <c r="Q180" s="10"/>
      <c r="R180" s="10"/>
      <c r="S180" s="10"/>
    </row>
    <row r="181" spans="1:19">
      <c r="A181" s="10"/>
      <c r="B181" s="10"/>
      <c r="C181" s="10"/>
      <c r="D181" s="10"/>
      <c r="E181" s="10"/>
      <c r="F181" s="10"/>
      <c r="G181" s="10"/>
      <c r="H181" s="10"/>
      <c r="I181" s="10"/>
      <c r="J181" s="10"/>
      <c r="K181" s="10"/>
      <c r="L181" s="10"/>
      <c r="M181" s="10"/>
      <c r="N181" s="10"/>
      <c r="O181" s="10"/>
      <c r="P181" s="10"/>
      <c r="Q181" s="10"/>
      <c r="R181" s="10"/>
      <c r="S181" s="10"/>
    </row>
    <row r="182" spans="1:19">
      <c r="A182" s="10"/>
      <c r="B182" s="10"/>
      <c r="C182" s="10"/>
      <c r="D182" s="10"/>
      <c r="E182" s="10"/>
      <c r="F182" s="10"/>
      <c r="G182" s="10"/>
      <c r="H182" s="10"/>
      <c r="I182" s="10"/>
      <c r="J182" s="10"/>
      <c r="K182" s="10"/>
      <c r="L182" s="10"/>
      <c r="M182" s="10"/>
      <c r="N182" s="10"/>
      <c r="O182" s="10"/>
      <c r="P182" s="10"/>
      <c r="Q182" s="10"/>
      <c r="R182" s="10"/>
      <c r="S182" s="10"/>
    </row>
    <row r="183" spans="1:19">
      <c r="A183" s="10"/>
      <c r="B183" s="10"/>
      <c r="C183" s="10"/>
      <c r="D183" s="10"/>
      <c r="E183" s="10"/>
      <c r="F183" s="10"/>
      <c r="G183" s="10"/>
      <c r="H183" s="10"/>
      <c r="I183" s="10"/>
      <c r="J183" s="10"/>
      <c r="K183" s="10"/>
      <c r="L183" s="10"/>
      <c r="M183" s="10"/>
      <c r="N183" s="10"/>
      <c r="O183" s="10"/>
      <c r="P183" s="10"/>
      <c r="Q183" s="10"/>
      <c r="R183" s="10"/>
      <c r="S183" s="10"/>
    </row>
    <row r="184" spans="1:19">
      <c r="A184" s="10"/>
      <c r="B184" s="10"/>
      <c r="C184" s="10"/>
      <c r="D184" s="10"/>
      <c r="E184" s="10"/>
      <c r="F184" s="10"/>
      <c r="G184" s="10"/>
      <c r="H184" s="10"/>
      <c r="I184" s="10"/>
      <c r="J184" s="10"/>
      <c r="K184" s="10"/>
      <c r="L184" s="10"/>
      <c r="M184" s="10"/>
      <c r="N184" s="10"/>
      <c r="O184" s="10"/>
      <c r="P184" s="10"/>
      <c r="Q184" s="10"/>
      <c r="R184" s="10"/>
      <c r="S184" s="10"/>
    </row>
    <row r="185" spans="1:19">
      <c r="A185" s="10"/>
      <c r="B185" s="10"/>
      <c r="C185" s="10"/>
      <c r="D185" s="10"/>
      <c r="E185" s="10"/>
      <c r="F185" s="10"/>
      <c r="G185" s="10"/>
      <c r="H185" s="10"/>
      <c r="I185" s="10"/>
      <c r="J185" s="10"/>
      <c r="K185" s="10"/>
      <c r="L185" s="10"/>
      <c r="M185" s="10"/>
      <c r="N185" s="10"/>
      <c r="O185" s="10"/>
      <c r="P185" s="10"/>
      <c r="Q185" s="10"/>
      <c r="R185" s="10"/>
      <c r="S185" s="10"/>
    </row>
    <row r="186" spans="1:19">
      <c r="A186" s="10"/>
      <c r="B186" s="10"/>
      <c r="C186" s="10"/>
      <c r="D186" s="10"/>
      <c r="E186" s="10"/>
      <c r="F186" s="10"/>
      <c r="G186" s="10"/>
      <c r="H186" s="10"/>
      <c r="I186" s="10"/>
      <c r="J186" s="10"/>
      <c r="K186" s="10"/>
      <c r="L186" s="10"/>
      <c r="M186" s="10"/>
      <c r="N186" s="10"/>
      <c r="O186" s="10"/>
      <c r="P186" s="10"/>
      <c r="Q186" s="10"/>
      <c r="R186" s="10"/>
      <c r="S186" s="10"/>
    </row>
    <row r="187" spans="1:19">
      <c r="A187" s="10"/>
      <c r="B187" s="10"/>
      <c r="C187" s="10"/>
      <c r="D187" s="10"/>
      <c r="E187" s="10"/>
      <c r="F187" s="10"/>
      <c r="G187" s="10"/>
      <c r="H187" s="10"/>
      <c r="I187" s="10"/>
      <c r="J187" s="10"/>
      <c r="K187" s="10"/>
      <c r="L187" s="10"/>
      <c r="M187" s="10"/>
      <c r="N187" s="10"/>
      <c r="O187" s="10"/>
      <c r="P187" s="10"/>
      <c r="Q187" s="10"/>
      <c r="R187" s="10"/>
      <c r="S187" s="10"/>
    </row>
    <row r="188" spans="1:19">
      <c r="A188" s="10"/>
      <c r="B188" s="10"/>
      <c r="C188" s="10"/>
      <c r="D188" s="10"/>
      <c r="E188" s="10"/>
      <c r="F188" s="10"/>
      <c r="G188" s="10"/>
      <c r="H188" s="10"/>
      <c r="I188" s="10"/>
      <c r="J188" s="10"/>
      <c r="K188" s="10"/>
      <c r="L188" s="10"/>
      <c r="M188" s="10"/>
      <c r="N188" s="10"/>
      <c r="O188" s="10"/>
      <c r="P188" s="10"/>
      <c r="Q188" s="10"/>
      <c r="R188" s="10"/>
      <c r="S188" s="10"/>
    </row>
    <row r="189" spans="1:19">
      <c r="A189" s="10"/>
      <c r="B189" s="10"/>
      <c r="C189" s="10"/>
      <c r="D189" s="10"/>
      <c r="E189" s="10"/>
      <c r="F189" s="10"/>
      <c r="G189" s="10"/>
      <c r="H189" s="10"/>
      <c r="I189" s="10"/>
      <c r="J189" s="10"/>
      <c r="K189" s="10"/>
      <c r="L189" s="10"/>
      <c r="M189" s="10"/>
      <c r="N189" s="10"/>
      <c r="O189" s="10"/>
      <c r="P189" s="10"/>
      <c r="Q189" s="10"/>
      <c r="R189" s="10"/>
      <c r="S189" s="10"/>
    </row>
    <row r="190" spans="1:19">
      <c r="A190" s="10"/>
      <c r="B190" s="10"/>
      <c r="C190" s="10"/>
      <c r="D190" s="10"/>
      <c r="E190" s="10"/>
      <c r="F190" s="10"/>
      <c r="G190" s="10"/>
      <c r="H190" s="10"/>
      <c r="I190" s="10"/>
      <c r="J190" s="10"/>
      <c r="K190" s="10"/>
      <c r="L190" s="10"/>
      <c r="M190" s="10"/>
      <c r="N190" s="10"/>
      <c r="O190" s="10"/>
      <c r="P190" s="10"/>
      <c r="Q190" s="10"/>
      <c r="R190" s="10"/>
      <c r="S190" s="10"/>
    </row>
    <row r="191" spans="1:19">
      <c r="A191" s="10"/>
      <c r="B191" s="10"/>
      <c r="C191" s="10"/>
      <c r="D191" s="10"/>
      <c r="E191" s="10"/>
      <c r="F191" s="10"/>
      <c r="G191" s="10"/>
      <c r="H191" s="10"/>
      <c r="I191" s="10"/>
      <c r="J191" s="10"/>
      <c r="K191" s="10"/>
      <c r="L191" s="10"/>
      <c r="M191" s="10"/>
      <c r="N191" s="10"/>
      <c r="O191" s="10"/>
      <c r="P191" s="10"/>
      <c r="Q191" s="10"/>
      <c r="R191" s="10"/>
      <c r="S191" s="10"/>
    </row>
    <row r="192" spans="1:19">
      <c r="A192" s="10"/>
      <c r="B192" s="10"/>
      <c r="C192" s="10"/>
      <c r="D192" s="10"/>
      <c r="E192" s="10"/>
      <c r="F192" s="10"/>
      <c r="G192" s="10"/>
      <c r="H192" s="10"/>
      <c r="I192" s="10"/>
      <c r="J192" s="10"/>
      <c r="K192" s="10"/>
      <c r="L192" s="10"/>
      <c r="M192" s="10"/>
      <c r="N192" s="10"/>
      <c r="O192" s="10"/>
      <c r="P192" s="10"/>
      <c r="Q192" s="10"/>
      <c r="R192" s="10"/>
      <c r="S192" s="10"/>
    </row>
    <row r="193" spans="1:19">
      <c r="A193" s="10"/>
      <c r="B193" s="10"/>
      <c r="C193" s="10"/>
      <c r="D193" s="10"/>
      <c r="E193" s="10"/>
      <c r="F193" s="10"/>
      <c r="G193" s="10"/>
      <c r="H193" s="10"/>
      <c r="I193" s="10"/>
      <c r="J193" s="10"/>
      <c r="K193" s="10"/>
      <c r="L193" s="10"/>
      <c r="M193" s="10"/>
      <c r="N193" s="10"/>
      <c r="O193" s="10"/>
      <c r="P193" s="10"/>
      <c r="Q193" s="10"/>
      <c r="R193" s="10"/>
      <c r="S193" s="10"/>
    </row>
    <row r="194" spans="1:19">
      <c r="A194" s="10"/>
      <c r="B194" s="10"/>
      <c r="C194" s="10"/>
      <c r="D194" s="10"/>
      <c r="E194" s="10"/>
      <c r="F194" s="10"/>
      <c r="G194" s="10"/>
      <c r="H194" s="10"/>
      <c r="I194" s="10"/>
      <c r="J194" s="10"/>
      <c r="K194" s="10"/>
      <c r="L194" s="10"/>
      <c r="M194" s="10"/>
      <c r="N194" s="10"/>
      <c r="O194" s="10"/>
      <c r="P194" s="10"/>
      <c r="Q194" s="10"/>
      <c r="R194" s="10"/>
      <c r="S194" s="10"/>
    </row>
    <row r="195" spans="1:19">
      <c r="A195" s="10"/>
      <c r="B195" s="10"/>
      <c r="C195" s="10"/>
      <c r="D195" s="10"/>
      <c r="E195" s="10"/>
      <c r="F195" s="10"/>
      <c r="G195" s="10"/>
      <c r="H195" s="10"/>
      <c r="I195" s="10"/>
      <c r="J195" s="10"/>
      <c r="K195" s="10"/>
      <c r="L195" s="10"/>
      <c r="M195" s="10"/>
      <c r="N195" s="10"/>
      <c r="O195" s="10"/>
      <c r="P195" s="10"/>
      <c r="Q195" s="10"/>
      <c r="R195" s="10"/>
      <c r="S195" s="10"/>
    </row>
    <row r="196" spans="1:19">
      <c r="A196" s="10"/>
      <c r="B196" s="10"/>
      <c r="C196" s="10"/>
      <c r="D196" s="10"/>
      <c r="E196" s="10"/>
      <c r="F196" s="10"/>
      <c r="G196" s="10"/>
      <c r="H196" s="10"/>
      <c r="I196" s="10"/>
      <c r="J196" s="10"/>
      <c r="K196" s="10"/>
      <c r="L196" s="10"/>
      <c r="M196" s="10"/>
      <c r="N196" s="10"/>
      <c r="O196" s="10"/>
      <c r="P196" s="10"/>
      <c r="Q196" s="10"/>
      <c r="R196" s="10"/>
      <c r="S196" s="10"/>
    </row>
    <row r="197" spans="1:19">
      <c r="A197" s="10"/>
      <c r="B197" s="10"/>
      <c r="C197" s="10"/>
      <c r="D197" s="10"/>
      <c r="E197" s="10"/>
      <c r="F197" s="10"/>
      <c r="G197" s="10"/>
      <c r="H197" s="10"/>
      <c r="I197" s="10"/>
      <c r="J197" s="10"/>
      <c r="K197" s="10"/>
      <c r="L197" s="10"/>
      <c r="M197" s="10"/>
      <c r="N197" s="10"/>
      <c r="O197" s="10"/>
      <c r="P197" s="10"/>
      <c r="Q197" s="10"/>
      <c r="R197" s="10"/>
      <c r="S197" s="10"/>
    </row>
    <row r="198" spans="1:19">
      <c r="A198" s="10"/>
      <c r="B198" s="10"/>
      <c r="C198" s="10"/>
      <c r="D198" s="10"/>
      <c r="E198" s="10"/>
      <c r="F198" s="10"/>
      <c r="G198" s="10"/>
      <c r="H198" s="10"/>
      <c r="I198" s="10"/>
      <c r="J198" s="10"/>
      <c r="K198" s="10"/>
      <c r="L198" s="10"/>
      <c r="M198" s="10"/>
      <c r="N198" s="10"/>
      <c r="O198" s="10"/>
      <c r="P198" s="10"/>
      <c r="Q198" s="10"/>
      <c r="R198" s="10"/>
      <c r="S198" s="10"/>
    </row>
    <row r="199" spans="1:19">
      <c r="A199" s="10"/>
      <c r="B199" s="10"/>
      <c r="C199" s="10"/>
      <c r="D199" s="10"/>
      <c r="E199" s="10"/>
      <c r="F199" s="10"/>
      <c r="G199" s="10"/>
      <c r="H199" s="10"/>
      <c r="I199" s="10"/>
      <c r="J199" s="10"/>
      <c r="K199" s="10"/>
      <c r="L199" s="10"/>
      <c r="M199" s="10"/>
      <c r="N199" s="10"/>
      <c r="O199" s="10"/>
      <c r="P199" s="10"/>
      <c r="Q199" s="10"/>
      <c r="R199" s="10"/>
      <c r="S199" s="10"/>
    </row>
    <row r="200" spans="1:19">
      <c r="A200" s="10"/>
      <c r="B200" s="10"/>
      <c r="C200" s="10"/>
      <c r="D200" s="10"/>
      <c r="E200" s="10"/>
      <c r="F200" s="10"/>
      <c r="G200" s="10"/>
      <c r="H200" s="10"/>
      <c r="I200" s="10"/>
      <c r="J200" s="10"/>
      <c r="K200" s="10"/>
      <c r="L200" s="10"/>
      <c r="M200" s="10"/>
      <c r="N200" s="10"/>
      <c r="O200" s="10"/>
      <c r="P200" s="10"/>
      <c r="Q200" s="10"/>
      <c r="R200" s="10"/>
      <c r="S200" s="10"/>
    </row>
    <row r="201" spans="1:19">
      <c r="A201" s="10"/>
      <c r="B201" s="10"/>
      <c r="C201" s="10"/>
      <c r="D201" s="10"/>
      <c r="E201" s="10"/>
      <c r="F201" s="10"/>
      <c r="G201" s="10"/>
      <c r="H201" s="10"/>
      <c r="I201" s="10"/>
      <c r="J201" s="10"/>
      <c r="K201" s="10"/>
      <c r="L201" s="10"/>
      <c r="M201" s="10"/>
      <c r="N201" s="10"/>
      <c r="O201" s="10"/>
      <c r="P201" s="10"/>
      <c r="Q201" s="10"/>
      <c r="R201" s="10"/>
      <c r="S201" s="10"/>
    </row>
    <row r="202" spans="1:19">
      <c r="A202" s="10"/>
      <c r="B202" s="10"/>
      <c r="C202" s="10"/>
      <c r="D202" s="10"/>
      <c r="E202" s="10"/>
      <c r="F202" s="10"/>
      <c r="G202" s="10"/>
      <c r="H202" s="10"/>
      <c r="I202" s="10"/>
      <c r="J202" s="10"/>
      <c r="K202" s="10"/>
      <c r="L202" s="10"/>
      <c r="M202" s="10"/>
      <c r="N202" s="10"/>
      <c r="O202" s="10"/>
      <c r="P202" s="10"/>
      <c r="Q202" s="10"/>
      <c r="R202" s="10"/>
      <c r="S202" s="10"/>
    </row>
    <row r="203" spans="1:19">
      <c r="A203" s="10"/>
      <c r="B203" s="10"/>
      <c r="C203" s="10"/>
      <c r="D203" s="10"/>
      <c r="E203" s="10"/>
      <c r="F203" s="10"/>
      <c r="G203" s="10"/>
      <c r="H203" s="10"/>
      <c r="I203" s="10"/>
      <c r="J203" s="10"/>
      <c r="K203" s="10"/>
      <c r="L203" s="10"/>
      <c r="M203" s="10"/>
      <c r="N203" s="10"/>
      <c r="O203" s="10"/>
      <c r="P203" s="10"/>
      <c r="Q203" s="10"/>
      <c r="R203" s="10"/>
      <c r="S203" s="10"/>
    </row>
    <row r="204" spans="1:19">
      <c r="A204" s="10"/>
      <c r="B204" s="10"/>
      <c r="C204" s="10"/>
      <c r="D204" s="10"/>
      <c r="E204" s="10"/>
      <c r="F204" s="10"/>
      <c r="G204" s="10"/>
      <c r="H204" s="10"/>
      <c r="I204" s="10"/>
      <c r="J204" s="10"/>
      <c r="K204" s="10"/>
      <c r="L204" s="10"/>
      <c r="M204" s="10"/>
      <c r="N204" s="10"/>
      <c r="O204" s="10"/>
      <c r="P204" s="10"/>
      <c r="Q204" s="10"/>
      <c r="R204" s="10"/>
      <c r="S204" s="10"/>
    </row>
    <row r="205" spans="1:19">
      <c r="A205" s="10"/>
      <c r="B205" s="10"/>
      <c r="C205" s="10"/>
      <c r="D205" s="10"/>
      <c r="E205" s="10"/>
      <c r="F205" s="10"/>
      <c r="G205" s="10"/>
      <c r="H205" s="10"/>
      <c r="I205" s="10"/>
      <c r="J205" s="10"/>
      <c r="K205" s="10"/>
      <c r="L205" s="10"/>
      <c r="M205" s="10"/>
      <c r="N205" s="10"/>
      <c r="O205" s="10"/>
      <c r="P205" s="10"/>
      <c r="Q205" s="10"/>
      <c r="R205" s="10"/>
      <c r="S205" s="10"/>
    </row>
    <row r="206" spans="1:19">
      <c r="A206" s="10"/>
      <c r="B206" s="10"/>
      <c r="C206" s="10"/>
      <c r="D206" s="10"/>
      <c r="E206" s="10"/>
      <c r="F206" s="10"/>
      <c r="G206" s="10"/>
      <c r="H206" s="10"/>
      <c r="I206" s="10"/>
      <c r="J206" s="10"/>
      <c r="K206" s="10"/>
      <c r="L206" s="10"/>
      <c r="M206" s="10"/>
      <c r="N206" s="10"/>
      <c r="O206" s="10"/>
      <c r="P206" s="10"/>
      <c r="Q206" s="10"/>
      <c r="R206" s="10"/>
      <c r="S206" s="10"/>
    </row>
    <row r="207" spans="1:19">
      <c r="A207" s="10"/>
      <c r="B207" s="10"/>
      <c r="C207" s="10"/>
      <c r="D207" s="10"/>
      <c r="E207" s="10"/>
      <c r="F207" s="10"/>
      <c r="G207" s="10"/>
      <c r="H207" s="10"/>
      <c r="I207" s="10"/>
      <c r="J207" s="10"/>
      <c r="K207" s="10"/>
      <c r="L207" s="10"/>
      <c r="M207" s="10"/>
      <c r="N207" s="10"/>
      <c r="O207" s="10"/>
      <c r="P207" s="10"/>
      <c r="Q207" s="10"/>
      <c r="R207" s="10"/>
      <c r="S207" s="10"/>
    </row>
    <row r="208" spans="1:19">
      <c r="A208" s="10"/>
      <c r="B208" s="10"/>
      <c r="C208" s="10"/>
      <c r="D208" s="10"/>
      <c r="E208" s="10"/>
      <c r="F208" s="10"/>
      <c r="G208" s="10"/>
      <c r="H208" s="10"/>
      <c r="I208" s="10"/>
      <c r="J208" s="10"/>
      <c r="K208" s="10"/>
      <c r="L208" s="10"/>
      <c r="M208" s="10"/>
      <c r="N208" s="10"/>
      <c r="O208" s="10"/>
      <c r="P208" s="10"/>
      <c r="Q208" s="10"/>
      <c r="R208" s="10"/>
      <c r="S208" s="10"/>
    </row>
    <row r="209" spans="1:19">
      <c r="A209" s="10"/>
      <c r="B209" s="10"/>
      <c r="C209" s="10"/>
      <c r="D209" s="10"/>
      <c r="E209" s="10"/>
      <c r="F209" s="10"/>
      <c r="G209" s="10"/>
      <c r="H209" s="10"/>
      <c r="I209" s="10"/>
      <c r="J209" s="10"/>
      <c r="K209" s="10"/>
      <c r="L209" s="10"/>
      <c r="M209" s="10"/>
      <c r="N209" s="10"/>
      <c r="O209" s="10"/>
      <c r="P209" s="10"/>
      <c r="Q209" s="10"/>
      <c r="R209" s="10"/>
      <c r="S209" s="10"/>
    </row>
    <row r="210" spans="1:19">
      <c r="A210" s="10"/>
      <c r="B210" s="10"/>
      <c r="C210" s="10"/>
      <c r="D210" s="10"/>
      <c r="E210" s="10"/>
      <c r="F210" s="10"/>
      <c r="G210" s="10"/>
      <c r="H210" s="10"/>
      <c r="I210" s="10"/>
      <c r="J210" s="10"/>
      <c r="K210" s="10"/>
      <c r="L210" s="10"/>
      <c r="M210" s="10"/>
      <c r="N210" s="10"/>
      <c r="O210" s="10"/>
      <c r="P210" s="10"/>
      <c r="Q210" s="10"/>
      <c r="R210" s="10"/>
      <c r="S210" s="10"/>
    </row>
    <row r="211" spans="1:19">
      <c r="A211" s="10"/>
      <c r="B211" s="10"/>
      <c r="C211" s="10"/>
      <c r="D211" s="10"/>
      <c r="E211" s="10"/>
      <c r="F211" s="10"/>
      <c r="G211" s="10"/>
      <c r="H211" s="10"/>
      <c r="I211" s="10"/>
      <c r="J211" s="10"/>
      <c r="K211" s="10"/>
      <c r="L211" s="10"/>
      <c r="M211" s="10"/>
      <c r="N211" s="10"/>
      <c r="O211" s="10"/>
      <c r="P211" s="10"/>
      <c r="Q211" s="10"/>
      <c r="R211" s="10"/>
      <c r="S211" s="10"/>
    </row>
    <row r="212" spans="1:19">
      <c r="A212" s="10"/>
      <c r="B212" s="10"/>
      <c r="C212" s="10"/>
      <c r="D212" s="10"/>
      <c r="E212" s="10"/>
      <c r="F212" s="10"/>
      <c r="G212" s="10"/>
      <c r="H212" s="10"/>
      <c r="I212" s="10"/>
      <c r="J212" s="10"/>
      <c r="K212" s="10"/>
      <c r="L212" s="10"/>
      <c r="M212" s="10"/>
      <c r="N212" s="10"/>
      <c r="O212" s="10"/>
      <c r="P212" s="10"/>
      <c r="Q212" s="10"/>
      <c r="R212" s="10"/>
      <c r="S212" s="10"/>
    </row>
    <row r="213" spans="1:19">
      <c r="A213" s="10"/>
      <c r="B213" s="10"/>
      <c r="C213" s="10"/>
      <c r="D213" s="10"/>
      <c r="E213" s="10"/>
      <c r="F213" s="10"/>
      <c r="G213" s="10"/>
      <c r="H213" s="10"/>
      <c r="I213" s="10"/>
      <c r="J213" s="10"/>
      <c r="K213" s="10"/>
      <c r="L213" s="10"/>
      <c r="M213" s="10"/>
      <c r="N213" s="10"/>
      <c r="O213" s="10"/>
      <c r="P213" s="10"/>
      <c r="Q213" s="10"/>
      <c r="R213" s="10"/>
      <c r="S213" s="10"/>
    </row>
    <row r="214" spans="1:19">
      <c r="A214" s="10"/>
      <c r="B214" s="10"/>
      <c r="C214" s="10"/>
      <c r="D214" s="10"/>
      <c r="E214" s="10"/>
      <c r="F214" s="10"/>
      <c r="G214" s="10"/>
      <c r="H214" s="10"/>
      <c r="I214" s="10"/>
      <c r="J214" s="10"/>
      <c r="K214" s="10"/>
      <c r="L214" s="10"/>
      <c r="M214" s="10"/>
      <c r="N214" s="10"/>
      <c r="O214" s="10"/>
      <c r="P214" s="10"/>
      <c r="Q214" s="10"/>
      <c r="R214" s="10"/>
      <c r="S214" s="10"/>
    </row>
    <row r="215" spans="1:19">
      <c r="A215" s="10"/>
      <c r="B215" s="10"/>
      <c r="C215" s="10"/>
      <c r="D215" s="10"/>
      <c r="E215" s="10"/>
      <c r="F215" s="10"/>
      <c r="G215" s="10"/>
      <c r="H215" s="10"/>
      <c r="I215" s="10"/>
      <c r="J215" s="10"/>
      <c r="K215" s="10"/>
      <c r="L215" s="10"/>
      <c r="M215" s="10"/>
      <c r="N215" s="10"/>
      <c r="O215" s="10"/>
      <c r="P215" s="10"/>
      <c r="Q215" s="10"/>
      <c r="R215" s="10"/>
      <c r="S215" s="10"/>
    </row>
    <row r="216" spans="1:19">
      <c r="A216" s="10"/>
      <c r="B216" s="10"/>
      <c r="C216" s="10"/>
      <c r="D216" s="10"/>
      <c r="E216" s="10"/>
      <c r="F216" s="10"/>
      <c r="G216" s="10"/>
      <c r="H216" s="10"/>
      <c r="I216" s="10"/>
      <c r="J216" s="10"/>
      <c r="K216" s="10"/>
      <c r="L216" s="10"/>
      <c r="M216" s="10"/>
      <c r="N216" s="10"/>
      <c r="O216" s="10"/>
      <c r="P216" s="10"/>
      <c r="Q216" s="10"/>
      <c r="R216" s="10"/>
      <c r="S216" s="10"/>
    </row>
    <row r="217" spans="1:19">
      <c r="A217" s="10"/>
      <c r="B217" s="10"/>
      <c r="C217" s="10"/>
      <c r="D217" s="10"/>
      <c r="E217" s="10"/>
      <c r="F217" s="10"/>
      <c r="G217" s="10"/>
      <c r="H217" s="10"/>
      <c r="I217" s="10"/>
      <c r="J217" s="10"/>
      <c r="K217" s="10"/>
      <c r="L217" s="10"/>
      <c r="M217" s="10"/>
      <c r="N217" s="10"/>
      <c r="O217" s="10"/>
      <c r="P217" s="10"/>
      <c r="Q217" s="10"/>
      <c r="R217" s="10"/>
      <c r="S217" s="10"/>
    </row>
    <row r="218" spans="1:19">
      <c r="A218" s="10"/>
      <c r="B218" s="10"/>
      <c r="C218" s="10"/>
      <c r="D218" s="10"/>
      <c r="E218" s="10"/>
      <c r="F218" s="10"/>
      <c r="G218" s="10"/>
      <c r="H218" s="10"/>
      <c r="I218" s="10"/>
      <c r="J218" s="10"/>
      <c r="K218" s="10"/>
      <c r="L218" s="10"/>
      <c r="M218" s="10"/>
      <c r="N218" s="10"/>
      <c r="O218" s="10"/>
      <c r="P218" s="10"/>
      <c r="Q218" s="10"/>
      <c r="R218" s="10"/>
      <c r="S218" s="10"/>
    </row>
    <row r="219" spans="1:19">
      <c r="A219" s="10"/>
      <c r="B219" s="10"/>
      <c r="C219" s="10"/>
      <c r="D219" s="10"/>
      <c r="E219" s="10"/>
      <c r="F219" s="10"/>
      <c r="G219" s="10"/>
      <c r="H219" s="10"/>
      <c r="I219" s="10"/>
      <c r="J219" s="10"/>
      <c r="K219" s="10"/>
      <c r="L219" s="10"/>
      <c r="M219" s="10"/>
      <c r="N219" s="10"/>
      <c r="O219" s="10"/>
      <c r="P219" s="10"/>
      <c r="Q219" s="10"/>
      <c r="R219" s="10"/>
      <c r="S219" s="10"/>
    </row>
    <row r="220" spans="1:19">
      <c r="A220" s="10"/>
      <c r="B220" s="10"/>
      <c r="C220" s="10"/>
      <c r="D220" s="10"/>
      <c r="E220" s="10"/>
      <c r="F220" s="10"/>
      <c r="G220" s="10"/>
      <c r="H220" s="10"/>
      <c r="I220" s="10"/>
      <c r="J220" s="10"/>
      <c r="K220" s="10"/>
      <c r="L220" s="10"/>
      <c r="M220" s="10"/>
      <c r="N220" s="10"/>
      <c r="O220" s="10"/>
      <c r="P220" s="10"/>
      <c r="Q220" s="10"/>
      <c r="R220" s="10"/>
      <c r="S220" s="10"/>
    </row>
    <row r="221" spans="1:19">
      <c r="A221" s="10"/>
      <c r="B221" s="10"/>
      <c r="C221" s="10"/>
      <c r="D221" s="10"/>
      <c r="E221" s="10"/>
      <c r="F221" s="10"/>
      <c r="G221" s="10"/>
      <c r="H221" s="10"/>
      <c r="I221" s="10"/>
      <c r="J221" s="10"/>
      <c r="K221" s="10"/>
      <c r="L221" s="10"/>
      <c r="M221" s="10"/>
      <c r="N221" s="10"/>
      <c r="O221" s="10"/>
      <c r="P221" s="10"/>
      <c r="Q221" s="10"/>
      <c r="R221" s="10"/>
      <c r="S221" s="10"/>
    </row>
    <row r="222" spans="1:19">
      <c r="A222" s="10"/>
      <c r="B222" s="10"/>
      <c r="C222" s="10"/>
      <c r="D222" s="10"/>
      <c r="E222" s="10"/>
      <c r="F222" s="10"/>
      <c r="G222" s="10"/>
      <c r="H222" s="10"/>
      <c r="I222" s="10"/>
      <c r="J222" s="10"/>
      <c r="K222" s="10"/>
      <c r="L222" s="10"/>
      <c r="M222" s="10"/>
      <c r="N222" s="10"/>
      <c r="O222" s="10"/>
      <c r="P222" s="10"/>
      <c r="Q222" s="10"/>
      <c r="R222" s="10"/>
      <c r="S222" s="10"/>
    </row>
    <row r="223" spans="1:19">
      <c r="A223" s="10"/>
      <c r="B223" s="10"/>
      <c r="C223" s="10"/>
      <c r="D223" s="10"/>
      <c r="E223" s="10"/>
      <c r="F223" s="10"/>
      <c r="G223" s="10"/>
      <c r="H223" s="10"/>
      <c r="I223" s="10"/>
      <c r="J223" s="10"/>
      <c r="K223" s="10"/>
      <c r="L223" s="10"/>
      <c r="M223" s="10"/>
      <c r="N223" s="10"/>
      <c r="O223" s="10"/>
      <c r="P223" s="10"/>
      <c r="Q223" s="10"/>
      <c r="R223" s="10"/>
      <c r="S223" s="10"/>
    </row>
    <row r="224" spans="1:19">
      <c r="A224" s="10"/>
      <c r="B224" s="10"/>
      <c r="C224" s="10"/>
      <c r="D224" s="10"/>
      <c r="E224" s="10"/>
      <c r="F224" s="10"/>
      <c r="G224" s="10"/>
      <c r="H224" s="10"/>
      <c r="I224" s="10"/>
      <c r="J224" s="10"/>
      <c r="K224" s="10"/>
      <c r="L224" s="10"/>
      <c r="M224" s="10"/>
      <c r="N224" s="10"/>
      <c r="O224" s="10"/>
      <c r="P224" s="10"/>
      <c r="Q224" s="10"/>
      <c r="R224" s="10"/>
      <c r="S224" s="10"/>
    </row>
    <row r="225" spans="1:19">
      <c r="A225" s="10"/>
      <c r="B225" s="10"/>
      <c r="C225" s="10"/>
      <c r="D225" s="10"/>
      <c r="E225" s="10"/>
      <c r="F225" s="10"/>
      <c r="G225" s="10"/>
      <c r="H225" s="10"/>
      <c r="I225" s="10"/>
      <c r="J225" s="10"/>
      <c r="K225" s="10"/>
      <c r="L225" s="10"/>
      <c r="M225" s="10"/>
      <c r="N225" s="10"/>
      <c r="O225" s="10"/>
      <c r="P225" s="10"/>
      <c r="Q225" s="10"/>
      <c r="R225" s="10"/>
      <c r="S225" s="10"/>
    </row>
    <row r="226" spans="1:19">
      <c r="A226" s="10"/>
      <c r="B226" s="10"/>
      <c r="C226" s="10"/>
      <c r="D226" s="10"/>
      <c r="E226" s="10"/>
      <c r="F226" s="10"/>
      <c r="G226" s="10"/>
      <c r="H226" s="10"/>
      <c r="I226" s="10"/>
      <c r="J226" s="10"/>
      <c r="K226" s="10"/>
      <c r="L226" s="10"/>
      <c r="M226" s="10"/>
      <c r="N226" s="10"/>
      <c r="O226" s="10"/>
      <c r="P226" s="10"/>
      <c r="Q226" s="10"/>
      <c r="R226" s="10"/>
      <c r="S226" s="10"/>
    </row>
    <row r="227" spans="1:19">
      <c r="A227" s="10"/>
      <c r="B227" s="10"/>
      <c r="C227" s="10"/>
      <c r="D227" s="10"/>
      <c r="E227" s="10"/>
      <c r="F227" s="10"/>
      <c r="G227" s="10"/>
      <c r="H227" s="10"/>
      <c r="I227" s="10"/>
      <c r="J227" s="10"/>
      <c r="K227" s="10"/>
      <c r="L227" s="10"/>
      <c r="M227" s="10"/>
      <c r="N227" s="10"/>
      <c r="O227" s="10"/>
      <c r="P227" s="10"/>
      <c r="Q227" s="10"/>
      <c r="R227" s="10"/>
      <c r="S227" s="10"/>
    </row>
    <row r="228" spans="1:19">
      <c r="A228" s="10"/>
      <c r="B228" s="10"/>
      <c r="C228" s="10"/>
      <c r="D228" s="10"/>
      <c r="E228" s="10"/>
      <c r="F228" s="10"/>
      <c r="G228" s="10"/>
      <c r="H228" s="10"/>
      <c r="I228" s="10"/>
      <c r="J228" s="10"/>
      <c r="K228" s="10"/>
      <c r="L228" s="10"/>
      <c r="M228" s="10"/>
      <c r="N228" s="10"/>
      <c r="O228" s="10"/>
      <c r="P228" s="10"/>
      <c r="Q228" s="10"/>
      <c r="R228" s="10"/>
      <c r="S228" s="10"/>
    </row>
    <row r="229" spans="1:19">
      <c r="A229" s="10"/>
      <c r="B229" s="10"/>
      <c r="C229" s="10"/>
      <c r="D229" s="10"/>
      <c r="E229" s="10"/>
      <c r="F229" s="10"/>
      <c r="G229" s="10"/>
      <c r="H229" s="10"/>
      <c r="I229" s="10"/>
      <c r="J229" s="10"/>
      <c r="K229" s="10"/>
      <c r="L229" s="10"/>
      <c r="M229" s="10"/>
      <c r="N229" s="10"/>
      <c r="O229" s="10"/>
      <c r="P229" s="10"/>
      <c r="Q229" s="10"/>
      <c r="R229" s="10"/>
      <c r="S229" s="10"/>
    </row>
    <row r="230" spans="1:19">
      <c r="A230" s="10"/>
      <c r="B230" s="10"/>
      <c r="C230" s="10"/>
      <c r="D230" s="10"/>
      <c r="E230" s="10"/>
      <c r="F230" s="10"/>
      <c r="G230" s="10"/>
      <c r="H230" s="10"/>
      <c r="I230" s="10"/>
      <c r="J230" s="10"/>
      <c r="K230" s="10"/>
      <c r="L230" s="10"/>
      <c r="M230" s="10"/>
      <c r="N230" s="10"/>
      <c r="O230" s="10"/>
      <c r="P230" s="10"/>
      <c r="Q230" s="10"/>
      <c r="R230" s="10"/>
      <c r="S230" s="10"/>
    </row>
    <row r="231" spans="1:19">
      <c r="A231" s="10"/>
      <c r="B231" s="10"/>
      <c r="C231" s="10"/>
      <c r="D231" s="10"/>
      <c r="E231" s="10"/>
      <c r="F231" s="10"/>
      <c r="G231" s="10"/>
      <c r="H231" s="10"/>
      <c r="I231" s="10"/>
      <c r="J231" s="10"/>
      <c r="K231" s="10"/>
      <c r="L231" s="10"/>
      <c r="M231" s="10"/>
      <c r="N231" s="10"/>
      <c r="O231" s="10"/>
      <c r="P231" s="10"/>
      <c r="Q231" s="10"/>
      <c r="R231" s="10"/>
      <c r="S231" s="10"/>
    </row>
    <row r="232" spans="1:19">
      <c r="A232" s="10"/>
      <c r="B232" s="10"/>
      <c r="C232" s="10"/>
      <c r="D232" s="10"/>
      <c r="E232" s="10"/>
      <c r="F232" s="10"/>
      <c r="G232" s="10"/>
      <c r="H232" s="10"/>
      <c r="I232" s="10"/>
      <c r="J232" s="10"/>
      <c r="K232" s="10"/>
      <c r="L232" s="10"/>
      <c r="M232" s="10"/>
      <c r="N232" s="10"/>
      <c r="O232" s="10"/>
      <c r="P232" s="10"/>
      <c r="Q232" s="10"/>
      <c r="R232" s="10"/>
      <c r="S232" s="10"/>
    </row>
    <row r="233" spans="1:19">
      <c r="A233" s="10"/>
      <c r="B233" s="10"/>
      <c r="C233" s="10"/>
      <c r="D233" s="10"/>
      <c r="E233" s="10"/>
      <c r="F233" s="10"/>
      <c r="G233" s="10"/>
      <c r="H233" s="10"/>
      <c r="I233" s="10"/>
      <c r="J233" s="10"/>
      <c r="K233" s="10"/>
      <c r="L233" s="10"/>
      <c r="M233" s="10"/>
      <c r="N233" s="10"/>
      <c r="O233" s="10"/>
      <c r="P233" s="10"/>
      <c r="Q233" s="10"/>
      <c r="R233" s="10"/>
      <c r="S233" s="10"/>
    </row>
    <row r="234" spans="1:19">
      <c r="A234" s="10"/>
      <c r="B234" s="10"/>
      <c r="C234" s="10"/>
      <c r="D234" s="10"/>
      <c r="E234" s="10"/>
      <c r="F234" s="10"/>
      <c r="G234" s="10"/>
      <c r="H234" s="10"/>
      <c r="I234" s="10"/>
      <c r="J234" s="10"/>
      <c r="K234" s="10"/>
      <c r="L234" s="10"/>
      <c r="M234" s="10"/>
      <c r="N234" s="10"/>
      <c r="O234" s="10"/>
      <c r="P234" s="10"/>
      <c r="Q234" s="10"/>
      <c r="R234" s="10"/>
      <c r="S234" s="10"/>
    </row>
    <row r="235" spans="1:19">
      <c r="A235" s="10"/>
      <c r="B235" s="10"/>
      <c r="C235" s="10"/>
      <c r="D235" s="10"/>
      <c r="E235" s="10"/>
      <c r="F235" s="10"/>
      <c r="G235" s="10"/>
      <c r="H235" s="10"/>
      <c r="I235" s="10"/>
      <c r="J235" s="10"/>
      <c r="K235" s="10"/>
      <c r="L235" s="10"/>
      <c r="M235" s="10"/>
      <c r="N235" s="10"/>
      <c r="O235" s="10"/>
      <c r="P235" s="10"/>
      <c r="Q235" s="10"/>
      <c r="R235" s="10"/>
      <c r="S235" s="10"/>
    </row>
    <row r="236" spans="1:19">
      <c r="A236" s="10"/>
      <c r="B236" s="10"/>
      <c r="C236" s="10"/>
      <c r="D236" s="10"/>
      <c r="E236" s="10"/>
      <c r="F236" s="10"/>
      <c r="G236" s="10"/>
      <c r="H236" s="10"/>
      <c r="I236" s="10"/>
      <c r="J236" s="10"/>
      <c r="K236" s="10"/>
      <c r="L236" s="10"/>
      <c r="M236" s="10"/>
      <c r="N236" s="10"/>
      <c r="O236" s="10"/>
      <c r="P236" s="10"/>
      <c r="Q236" s="10"/>
      <c r="R236" s="10"/>
      <c r="S236" s="10"/>
    </row>
    <row r="237" spans="1:19">
      <c r="A237" s="10"/>
      <c r="B237" s="10"/>
      <c r="C237" s="10"/>
      <c r="D237" s="10"/>
      <c r="E237" s="10"/>
      <c r="F237" s="10"/>
      <c r="G237" s="10"/>
      <c r="H237" s="10"/>
      <c r="I237" s="10"/>
      <c r="J237" s="10"/>
      <c r="K237" s="10"/>
      <c r="L237" s="10"/>
      <c r="M237" s="10"/>
      <c r="N237" s="10"/>
      <c r="O237" s="10"/>
      <c r="P237" s="10"/>
      <c r="Q237" s="10"/>
      <c r="R237" s="10"/>
      <c r="S237" s="10"/>
    </row>
    <row r="238" spans="1:19">
      <c r="A238" s="10"/>
      <c r="B238" s="10"/>
      <c r="C238" s="10"/>
      <c r="D238" s="10"/>
      <c r="E238" s="10"/>
      <c r="F238" s="10"/>
      <c r="G238" s="10"/>
      <c r="H238" s="10"/>
      <c r="I238" s="10"/>
      <c r="J238" s="10"/>
      <c r="K238" s="10"/>
      <c r="L238" s="10"/>
      <c r="M238" s="10"/>
      <c r="N238" s="10"/>
      <c r="O238" s="10"/>
      <c r="P238" s="10"/>
      <c r="Q238" s="10"/>
      <c r="R238" s="10"/>
      <c r="S238" s="10"/>
    </row>
    <row r="239" spans="1:19">
      <c r="A239" s="10"/>
      <c r="B239" s="10"/>
      <c r="C239" s="10"/>
      <c r="D239" s="10"/>
      <c r="E239" s="10"/>
      <c r="F239" s="10"/>
      <c r="G239" s="10"/>
      <c r="H239" s="10"/>
      <c r="I239" s="10"/>
      <c r="J239" s="10"/>
      <c r="K239" s="10"/>
      <c r="L239" s="10"/>
      <c r="M239" s="10"/>
      <c r="N239" s="10"/>
      <c r="O239" s="10"/>
      <c r="P239" s="10"/>
      <c r="Q239" s="10"/>
      <c r="R239" s="10"/>
      <c r="S239" s="10"/>
    </row>
    <row r="240" spans="1:19">
      <c r="A240" s="10"/>
      <c r="B240" s="10"/>
      <c r="C240" s="10"/>
      <c r="D240" s="10"/>
      <c r="E240" s="10"/>
      <c r="F240" s="10"/>
      <c r="G240" s="10"/>
      <c r="H240" s="10"/>
      <c r="I240" s="10"/>
      <c r="J240" s="10"/>
      <c r="K240" s="10"/>
      <c r="L240" s="10"/>
      <c r="M240" s="10"/>
      <c r="N240" s="10"/>
      <c r="O240" s="10"/>
      <c r="P240" s="10"/>
      <c r="Q240" s="10"/>
      <c r="R240" s="10"/>
      <c r="S240" s="10"/>
    </row>
    <row r="241" spans="1:19">
      <c r="A241" s="10"/>
      <c r="B241" s="10"/>
      <c r="C241" s="10"/>
      <c r="D241" s="10"/>
      <c r="E241" s="10"/>
      <c r="F241" s="10"/>
      <c r="G241" s="10"/>
      <c r="H241" s="10"/>
      <c r="I241" s="10"/>
      <c r="J241" s="10"/>
      <c r="K241" s="10"/>
      <c r="L241" s="10"/>
      <c r="M241" s="10"/>
      <c r="N241" s="10"/>
      <c r="O241" s="10"/>
      <c r="P241" s="10"/>
      <c r="Q241" s="10"/>
      <c r="R241" s="10"/>
      <c r="S241" s="10"/>
    </row>
    <row r="242" spans="1:19">
      <c r="A242" s="10"/>
      <c r="B242" s="10"/>
      <c r="C242" s="10"/>
      <c r="D242" s="10"/>
      <c r="E242" s="10"/>
      <c r="F242" s="10"/>
      <c r="G242" s="10"/>
      <c r="H242" s="10"/>
      <c r="I242" s="10"/>
      <c r="J242" s="10"/>
      <c r="K242" s="10"/>
      <c r="L242" s="10"/>
      <c r="M242" s="10"/>
      <c r="N242" s="10"/>
      <c r="O242" s="10"/>
      <c r="P242" s="10"/>
      <c r="Q242" s="10"/>
      <c r="R242" s="10"/>
      <c r="S242" s="10"/>
    </row>
    <row r="243" spans="1:19">
      <c r="A243" s="10"/>
      <c r="B243" s="10"/>
      <c r="C243" s="10"/>
      <c r="D243" s="10"/>
      <c r="E243" s="10"/>
      <c r="F243" s="10"/>
      <c r="G243" s="10"/>
      <c r="H243" s="10"/>
      <c r="I243" s="10"/>
      <c r="J243" s="10"/>
      <c r="K243" s="10"/>
      <c r="L243" s="10"/>
      <c r="M243" s="10"/>
      <c r="N243" s="10"/>
      <c r="O243" s="10"/>
      <c r="P243" s="10"/>
      <c r="Q243" s="10"/>
      <c r="R243" s="10"/>
      <c r="S243" s="10"/>
    </row>
    <row r="244" spans="1:19">
      <c r="A244" s="10"/>
      <c r="B244" s="10"/>
      <c r="C244" s="10"/>
      <c r="D244" s="10"/>
      <c r="E244" s="10"/>
      <c r="F244" s="10"/>
      <c r="G244" s="10"/>
      <c r="H244" s="10"/>
      <c r="I244" s="10"/>
      <c r="J244" s="10"/>
      <c r="K244" s="10"/>
      <c r="L244" s="10"/>
      <c r="M244" s="10"/>
      <c r="N244" s="10"/>
      <c r="O244" s="10"/>
      <c r="P244" s="10"/>
      <c r="Q244" s="10"/>
      <c r="R244" s="10"/>
      <c r="S244" s="10"/>
    </row>
    <row r="245" spans="1:19">
      <c r="A245" s="10"/>
      <c r="B245" s="10"/>
      <c r="C245" s="10"/>
      <c r="D245" s="10"/>
      <c r="E245" s="10"/>
      <c r="F245" s="10"/>
      <c r="G245" s="10"/>
      <c r="H245" s="10"/>
      <c r="I245" s="10"/>
      <c r="J245" s="10"/>
      <c r="K245" s="10"/>
      <c r="L245" s="10"/>
      <c r="M245" s="10"/>
      <c r="N245" s="10"/>
      <c r="O245" s="10"/>
      <c r="P245" s="10"/>
      <c r="Q245" s="10"/>
      <c r="R245" s="10"/>
      <c r="S245" s="10"/>
    </row>
    <row r="246" spans="1:19">
      <c r="A246" s="10"/>
      <c r="B246" s="10"/>
      <c r="C246" s="10"/>
      <c r="D246" s="10"/>
      <c r="E246" s="10"/>
      <c r="F246" s="10"/>
      <c r="G246" s="10"/>
      <c r="H246" s="10"/>
      <c r="I246" s="10"/>
      <c r="J246" s="10"/>
      <c r="K246" s="10"/>
      <c r="L246" s="10"/>
      <c r="M246" s="10"/>
      <c r="N246" s="10"/>
      <c r="O246" s="10"/>
      <c r="P246" s="10"/>
      <c r="Q246" s="10"/>
      <c r="R246" s="10"/>
      <c r="S246" s="10"/>
    </row>
    <row r="247" spans="1:19">
      <c r="A247" s="10"/>
      <c r="B247" s="10"/>
      <c r="C247" s="10"/>
      <c r="D247" s="10"/>
      <c r="E247" s="10"/>
      <c r="F247" s="10"/>
      <c r="G247" s="10"/>
      <c r="H247" s="10"/>
      <c r="I247" s="10"/>
      <c r="J247" s="10"/>
      <c r="K247" s="10"/>
      <c r="L247" s="10"/>
      <c r="M247" s="10"/>
      <c r="N247" s="10"/>
      <c r="O247" s="10"/>
      <c r="P247" s="10"/>
      <c r="Q247" s="10"/>
      <c r="R247" s="10"/>
      <c r="S247" s="10"/>
    </row>
    <row r="248" spans="1:19">
      <c r="A248" s="10"/>
      <c r="B248" s="10"/>
      <c r="C248" s="10"/>
      <c r="D248" s="10"/>
      <c r="E248" s="10"/>
      <c r="F248" s="10"/>
      <c r="G248" s="10"/>
      <c r="H248" s="10"/>
      <c r="I248" s="10"/>
      <c r="J248" s="10"/>
      <c r="K248" s="10"/>
      <c r="L248" s="10"/>
      <c r="M248" s="10"/>
      <c r="N248" s="10"/>
      <c r="O248" s="10"/>
      <c r="P248" s="10"/>
      <c r="Q248" s="10"/>
      <c r="R248" s="10"/>
      <c r="S248" s="10"/>
    </row>
    <row r="249" spans="1:19">
      <c r="A249" s="10"/>
      <c r="B249" s="10"/>
      <c r="C249" s="10"/>
      <c r="D249" s="10"/>
      <c r="E249" s="10"/>
      <c r="F249" s="10"/>
      <c r="G249" s="10"/>
      <c r="H249" s="10"/>
      <c r="I249" s="10"/>
      <c r="J249" s="10"/>
      <c r="K249" s="10"/>
      <c r="L249" s="10"/>
      <c r="M249" s="10"/>
      <c r="N249" s="10"/>
      <c r="O249" s="10"/>
      <c r="P249" s="10"/>
      <c r="Q249" s="10"/>
      <c r="R249" s="10"/>
      <c r="S249" s="10"/>
    </row>
    <row r="250" spans="1:19">
      <c r="A250" s="10"/>
      <c r="B250" s="10"/>
      <c r="C250" s="10"/>
      <c r="D250" s="10"/>
      <c r="E250" s="10"/>
      <c r="F250" s="10"/>
      <c r="G250" s="10"/>
      <c r="H250" s="10"/>
      <c r="I250" s="10"/>
      <c r="J250" s="10"/>
      <c r="K250" s="10"/>
      <c r="L250" s="10"/>
      <c r="M250" s="10"/>
      <c r="N250" s="10"/>
      <c r="O250" s="10"/>
      <c r="P250" s="10"/>
      <c r="Q250" s="10"/>
      <c r="R250" s="10"/>
      <c r="S250" s="10"/>
    </row>
    <row r="251" spans="1:19">
      <c r="A251" s="10"/>
      <c r="B251" s="10"/>
      <c r="C251" s="10"/>
      <c r="D251" s="10"/>
      <c r="E251" s="10"/>
      <c r="F251" s="10"/>
      <c r="G251" s="10"/>
      <c r="H251" s="10"/>
      <c r="I251" s="10"/>
      <c r="J251" s="10"/>
      <c r="K251" s="10"/>
      <c r="L251" s="10"/>
      <c r="M251" s="10"/>
      <c r="N251" s="10"/>
      <c r="O251" s="10"/>
      <c r="P251" s="10"/>
      <c r="Q251" s="10"/>
      <c r="R251" s="10"/>
      <c r="S251" s="10"/>
    </row>
    <row r="252" spans="1:19">
      <c r="A252" s="10"/>
      <c r="B252" s="10"/>
      <c r="C252" s="10"/>
      <c r="D252" s="10"/>
      <c r="E252" s="10"/>
      <c r="F252" s="10"/>
      <c r="G252" s="10"/>
      <c r="H252" s="10"/>
      <c r="I252" s="10"/>
      <c r="J252" s="10"/>
      <c r="K252" s="10"/>
      <c r="L252" s="10"/>
      <c r="M252" s="10"/>
      <c r="N252" s="10"/>
      <c r="O252" s="10"/>
      <c r="P252" s="10"/>
      <c r="Q252" s="10"/>
      <c r="R252" s="10"/>
      <c r="S252" s="10"/>
    </row>
    <row r="253" spans="1:19">
      <c r="A253" s="10"/>
      <c r="B253" s="10"/>
      <c r="C253" s="10"/>
      <c r="D253" s="10"/>
      <c r="E253" s="10"/>
      <c r="F253" s="10"/>
      <c r="G253" s="10"/>
      <c r="H253" s="10"/>
      <c r="I253" s="10"/>
      <c r="J253" s="10"/>
      <c r="K253" s="10"/>
      <c r="L253" s="10"/>
      <c r="M253" s="10"/>
      <c r="N253" s="10"/>
      <c r="O253" s="10"/>
      <c r="P253" s="10"/>
      <c r="Q253" s="10"/>
      <c r="R253" s="10"/>
      <c r="S253" s="10"/>
    </row>
    <row r="254" spans="1:19">
      <c r="A254" s="10"/>
      <c r="B254" s="10"/>
      <c r="C254" s="10"/>
      <c r="D254" s="10"/>
      <c r="E254" s="10"/>
      <c r="F254" s="10"/>
      <c r="G254" s="10"/>
      <c r="H254" s="10"/>
      <c r="I254" s="10"/>
      <c r="J254" s="10"/>
      <c r="K254" s="10"/>
      <c r="L254" s="10"/>
      <c r="M254" s="10"/>
      <c r="N254" s="10"/>
      <c r="O254" s="10"/>
      <c r="P254" s="10"/>
      <c r="Q254" s="10"/>
      <c r="R254" s="10"/>
      <c r="S254" s="10"/>
    </row>
    <row r="255" spans="1:19">
      <c r="A255" s="10"/>
      <c r="B255" s="10"/>
      <c r="C255" s="10"/>
      <c r="D255" s="10"/>
      <c r="E255" s="10"/>
      <c r="F255" s="10"/>
      <c r="G255" s="10"/>
      <c r="H255" s="10"/>
      <c r="I255" s="10"/>
      <c r="J255" s="10"/>
      <c r="K255" s="10"/>
      <c r="L255" s="10"/>
      <c r="M255" s="10"/>
      <c r="N255" s="10"/>
      <c r="O255" s="10"/>
      <c r="P255" s="10"/>
      <c r="Q255" s="10"/>
      <c r="R255" s="10"/>
      <c r="S255" s="10"/>
    </row>
    <row r="256" spans="1:19">
      <c r="A256" s="10"/>
      <c r="B256" s="10"/>
      <c r="C256" s="10"/>
      <c r="D256" s="10"/>
      <c r="E256" s="10"/>
      <c r="F256" s="10"/>
      <c r="G256" s="10"/>
      <c r="H256" s="10"/>
      <c r="I256" s="10"/>
      <c r="J256" s="10"/>
      <c r="K256" s="10"/>
      <c r="L256" s="10"/>
      <c r="M256" s="10"/>
      <c r="N256" s="10"/>
      <c r="O256" s="10"/>
      <c r="P256" s="10"/>
      <c r="Q256" s="10"/>
      <c r="R256" s="10"/>
      <c r="S256" s="10"/>
    </row>
    <row r="257" spans="1:19">
      <c r="A257" s="10"/>
      <c r="B257" s="10"/>
      <c r="C257" s="10"/>
      <c r="D257" s="10"/>
      <c r="E257" s="10"/>
      <c r="F257" s="10"/>
      <c r="G257" s="10"/>
      <c r="H257" s="10"/>
      <c r="I257" s="10"/>
      <c r="J257" s="10"/>
      <c r="K257" s="10"/>
      <c r="L257" s="10"/>
      <c r="M257" s="10"/>
      <c r="N257" s="10"/>
      <c r="O257" s="10"/>
      <c r="P257" s="10"/>
      <c r="Q257" s="10"/>
      <c r="R257" s="10"/>
      <c r="S257" s="10"/>
    </row>
    <row r="258" spans="1:19">
      <c r="A258" s="10"/>
      <c r="B258" s="10"/>
      <c r="C258" s="10"/>
      <c r="D258" s="10"/>
      <c r="E258" s="10"/>
      <c r="F258" s="10"/>
      <c r="G258" s="10"/>
      <c r="H258" s="10"/>
      <c r="I258" s="10"/>
      <c r="J258" s="10"/>
      <c r="K258" s="10"/>
      <c r="L258" s="10"/>
      <c r="M258" s="10"/>
      <c r="N258" s="10"/>
      <c r="O258" s="10"/>
      <c r="P258" s="10"/>
      <c r="Q258" s="10"/>
      <c r="R258" s="10"/>
      <c r="S258" s="10"/>
    </row>
    <row r="259" spans="1:19">
      <c r="A259" s="10"/>
      <c r="B259" s="10"/>
      <c r="C259" s="10"/>
      <c r="D259" s="10"/>
      <c r="E259" s="10"/>
      <c r="F259" s="10"/>
      <c r="G259" s="10"/>
      <c r="H259" s="10"/>
      <c r="I259" s="10"/>
      <c r="J259" s="10"/>
      <c r="K259" s="10"/>
      <c r="L259" s="10"/>
      <c r="M259" s="10"/>
      <c r="N259" s="10"/>
      <c r="O259" s="10"/>
      <c r="P259" s="10"/>
      <c r="Q259" s="10"/>
      <c r="R259" s="10"/>
      <c r="S259" s="10"/>
    </row>
    <row r="260" spans="1:19">
      <c r="A260" s="10"/>
      <c r="B260" s="10"/>
      <c r="C260" s="10"/>
      <c r="D260" s="10"/>
      <c r="E260" s="10"/>
      <c r="F260" s="10"/>
      <c r="G260" s="10"/>
      <c r="H260" s="10"/>
      <c r="I260" s="10"/>
      <c r="J260" s="10"/>
      <c r="K260" s="10"/>
      <c r="L260" s="10"/>
      <c r="M260" s="10"/>
      <c r="N260" s="10"/>
      <c r="O260" s="10"/>
      <c r="P260" s="10"/>
      <c r="Q260" s="10"/>
      <c r="R260" s="10"/>
      <c r="S260" s="10"/>
    </row>
    <row r="261" spans="1:19">
      <c r="A261" s="10"/>
      <c r="B261" s="10"/>
      <c r="C261" s="10"/>
      <c r="D261" s="10"/>
      <c r="E261" s="10"/>
      <c r="F261" s="10"/>
      <c r="G261" s="10"/>
      <c r="H261" s="10"/>
      <c r="I261" s="10"/>
      <c r="J261" s="10"/>
      <c r="K261" s="10"/>
      <c r="L261" s="10"/>
      <c r="M261" s="10"/>
      <c r="N261" s="10"/>
      <c r="O261" s="10"/>
      <c r="P261" s="10"/>
      <c r="Q261" s="10"/>
      <c r="R261" s="10"/>
      <c r="S261" s="10"/>
    </row>
    <row r="262" spans="1:19">
      <c r="A262" s="10"/>
      <c r="B262" s="10"/>
      <c r="C262" s="10"/>
      <c r="D262" s="10"/>
      <c r="E262" s="10"/>
      <c r="F262" s="10"/>
      <c r="G262" s="10"/>
      <c r="H262" s="10"/>
      <c r="I262" s="10"/>
      <c r="J262" s="10"/>
      <c r="K262" s="10"/>
      <c r="L262" s="10"/>
      <c r="M262" s="10"/>
      <c r="N262" s="10"/>
      <c r="O262" s="10"/>
      <c r="P262" s="10"/>
      <c r="Q262" s="10"/>
      <c r="R262" s="10"/>
      <c r="S262" s="10"/>
    </row>
    <row r="263" spans="1:19">
      <c r="A263" s="10"/>
      <c r="B263" s="10"/>
      <c r="C263" s="10"/>
      <c r="D263" s="10"/>
      <c r="E263" s="10"/>
      <c r="F263" s="10"/>
      <c r="G263" s="10"/>
      <c r="H263" s="10"/>
      <c r="I263" s="10"/>
      <c r="J263" s="10"/>
      <c r="K263" s="10"/>
      <c r="L263" s="10"/>
      <c r="M263" s="10"/>
      <c r="N263" s="10"/>
      <c r="O263" s="10"/>
      <c r="P263" s="10"/>
      <c r="Q263" s="10"/>
      <c r="R263" s="10"/>
      <c r="S263" s="10"/>
    </row>
    <row r="264" spans="1:19">
      <c r="A264" s="10"/>
      <c r="B264" s="10"/>
      <c r="C264" s="10"/>
      <c r="D264" s="10"/>
      <c r="E264" s="10"/>
      <c r="F264" s="10"/>
      <c r="G264" s="10"/>
      <c r="H264" s="10"/>
      <c r="I264" s="10"/>
      <c r="J264" s="10"/>
      <c r="K264" s="10"/>
      <c r="L264" s="10"/>
      <c r="M264" s="10"/>
      <c r="N264" s="10"/>
      <c r="O264" s="10"/>
      <c r="P264" s="10"/>
      <c r="Q264" s="10"/>
      <c r="R264" s="10"/>
      <c r="S264" s="10"/>
    </row>
    <row r="265" spans="1:19">
      <c r="A265" s="10"/>
      <c r="B265" s="10"/>
      <c r="C265" s="10"/>
      <c r="D265" s="10"/>
      <c r="E265" s="10"/>
      <c r="F265" s="10"/>
      <c r="G265" s="10"/>
      <c r="H265" s="10"/>
      <c r="I265" s="10"/>
      <c r="J265" s="10"/>
      <c r="K265" s="10"/>
      <c r="L265" s="10"/>
      <c r="M265" s="10"/>
      <c r="N265" s="10"/>
      <c r="O265" s="10"/>
      <c r="P265" s="10"/>
      <c r="Q265" s="10"/>
      <c r="R265" s="10"/>
      <c r="S265" s="10"/>
    </row>
    <row r="266" spans="1:19">
      <c r="A266" s="10"/>
      <c r="B266" s="10"/>
      <c r="C266" s="10"/>
      <c r="D266" s="10"/>
      <c r="E266" s="10"/>
      <c r="F266" s="10"/>
      <c r="G266" s="10"/>
      <c r="H266" s="10"/>
      <c r="I266" s="10"/>
      <c r="J266" s="10"/>
      <c r="K266" s="10"/>
      <c r="L266" s="10"/>
      <c r="M266" s="10"/>
      <c r="N266" s="10"/>
      <c r="O266" s="10"/>
      <c r="P266" s="10"/>
      <c r="Q266" s="10"/>
      <c r="R266" s="10"/>
      <c r="S266" s="10"/>
    </row>
    <row r="267" spans="1:19">
      <c r="A267" s="10"/>
      <c r="B267" s="10"/>
      <c r="C267" s="10"/>
      <c r="D267" s="10"/>
      <c r="E267" s="10"/>
      <c r="F267" s="10"/>
      <c r="G267" s="10"/>
      <c r="H267" s="10"/>
      <c r="I267" s="10"/>
      <c r="J267" s="10"/>
      <c r="K267" s="10"/>
      <c r="L267" s="10"/>
      <c r="M267" s="10"/>
      <c r="N267" s="10"/>
      <c r="O267" s="10"/>
      <c r="P267" s="10"/>
      <c r="Q267" s="10"/>
      <c r="R267" s="10"/>
      <c r="S267" s="10"/>
    </row>
    <row r="268" spans="1:19">
      <c r="A268" s="10"/>
      <c r="B268" s="10"/>
      <c r="C268" s="10"/>
      <c r="D268" s="10"/>
      <c r="E268" s="10"/>
      <c r="F268" s="10"/>
      <c r="G268" s="10"/>
      <c r="H268" s="10"/>
      <c r="I268" s="10"/>
      <c r="J268" s="10"/>
      <c r="K268" s="10"/>
      <c r="L268" s="10"/>
      <c r="M268" s="10"/>
      <c r="N268" s="10"/>
      <c r="O268" s="10"/>
      <c r="P268" s="10"/>
      <c r="Q268" s="10"/>
      <c r="R268" s="10"/>
      <c r="S268" s="10"/>
    </row>
    <row r="269" spans="1:19">
      <c r="A269" s="10"/>
      <c r="B269" s="10"/>
      <c r="C269" s="10"/>
      <c r="D269" s="10"/>
      <c r="E269" s="10"/>
      <c r="F269" s="10"/>
      <c r="G269" s="10"/>
      <c r="H269" s="10"/>
      <c r="I269" s="10"/>
      <c r="J269" s="10"/>
      <c r="K269" s="10"/>
      <c r="L269" s="10"/>
      <c r="M269" s="10"/>
      <c r="N269" s="10"/>
      <c r="O269" s="10"/>
      <c r="P269" s="10"/>
      <c r="Q269" s="10"/>
      <c r="R269" s="10"/>
      <c r="S269" s="10"/>
    </row>
    <row r="270" spans="1:19">
      <c r="A270" s="10"/>
      <c r="B270" s="10"/>
      <c r="C270" s="10"/>
      <c r="D270" s="10"/>
      <c r="E270" s="10"/>
      <c r="F270" s="10"/>
      <c r="G270" s="10"/>
      <c r="H270" s="10"/>
      <c r="I270" s="10"/>
      <c r="J270" s="10"/>
      <c r="K270" s="10"/>
      <c r="L270" s="10"/>
      <c r="M270" s="10"/>
      <c r="N270" s="10"/>
      <c r="O270" s="10"/>
      <c r="P270" s="10"/>
      <c r="Q270" s="10"/>
      <c r="R270" s="10"/>
      <c r="S270" s="10"/>
    </row>
    <row r="271" spans="1:19">
      <c r="A271" s="10"/>
      <c r="B271" s="10"/>
      <c r="C271" s="10"/>
      <c r="D271" s="10"/>
      <c r="E271" s="10"/>
      <c r="F271" s="10"/>
      <c r="G271" s="10"/>
      <c r="H271" s="10"/>
      <c r="I271" s="10"/>
      <c r="J271" s="10"/>
      <c r="K271" s="10"/>
      <c r="L271" s="10"/>
      <c r="M271" s="10"/>
      <c r="N271" s="10"/>
      <c r="O271" s="10"/>
      <c r="P271" s="10"/>
      <c r="Q271" s="10"/>
      <c r="R271" s="10"/>
      <c r="S271" s="10"/>
    </row>
    <row r="272" spans="1:19">
      <c r="A272" s="10"/>
      <c r="B272" s="10"/>
      <c r="C272" s="10"/>
      <c r="D272" s="10"/>
      <c r="E272" s="10"/>
      <c r="F272" s="10"/>
      <c r="G272" s="10"/>
      <c r="H272" s="10"/>
      <c r="I272" s="10"/>
      <c r="J272" s="10"/>
      <c r="K272" s="10"/>
      <c r="L272" s="10"/>
      <c r="M272" s="10"/>
      <c r="N272" s="10"/>
      <c r="O272" s="10"/>
      <c r="P272" s="10"/>
      <c r="Q272" s="10"/>
      <c r="R272" s="10"/>
      <c r="S272" s="10"/>
    </row>
    <row r="273" spans="1:19">
      <c r="A273" s="10"/>
      <c r="B273" s="10"/>
      <c r="C273" s="10"/>
      <c r="D273" s="10"/>
      <c r="E273" s="10"/>
      <c r="F273" s="10"/>
      <c r="G273" s="10"/>
      <c r="H273" s="10"/>
      <c r="I273" s="10"/>
      <c r="J273" s="10"/>
      <c r="K273" s="10"/>
      <c r="L273" s="10"/>
      <c r="M273" s="10"/>
      <c r="N273" s="10"/>
      <c r="O273" s="10"/>
      <c r="P273" s="10"/>
      <c r="Q273" s="10"/>
      <c r="R273" s="10"/>
      <c r="S273" s="10"/>
    </row>
    <row r="274" spans="1:19">
      <c r="A274" s="10"/>
      <c r="B274" s="10"/>
      <c r="C274" s="10"/>
      <c r="D274" s="10"/>
      <c r="E274" s="10"/>
      <c r="F274" s="10"/>
      <c r="G274" s="10"/>
      <c r="H274" s="10"/>
      <c r="I274" s="10"/>
      <c r="J274" s="10"/>
      <c r="K274" s="10"/>
      <c r="L274" s="10"/>
      <c r="M274" s="10"/>
      <c r="N274" s="10"/>
      <c r="O274" s="10"/>
      <c r="P274" s="10"/>
      <c r="Q274" s="10"/>
      <c r="R274" s="10"/>
      <c r="S274" s="10"/>
    </row>
    <row r="275" spans="1:19">
      <c r="A275" s="10"/>
      <c r="B275" s="10"/>
      <c r="C275" s="10"/>
      <c r="D275" s="10"/>
      <c r="E275" s="10"/>
      <c r="F275" s="10"/>
      <c r="G275" s="10"/>
      <c r="H275" s="10"/>
      <c r="I275" s="10"/>
      <c r="J275" s="10"/>
      <c r="K275" s="10"/>
      <c r="L275" s="10"/>
      <c r="M275" s="10"/>
      <c r="N275" s="10"/>
      <c r="O275" s="10"/>
      <c r="P275" s="10"/>
      <c r="Q275" s="10"/>
      <c r="R275" s="10"/>
      <c r="S275" s="10"/>
    </row>
    <row r="276" spans="1:19">
      <c r="A276" s="10"/>
      <c r="B276" s="10"/>
      <c r="C276" s="10"/>
      <c r="D276" s="10"/>
      <c r="E276" s="10"/>
      <c r="F276" s="10"/>
      <c r="G276" s="10"/>
      <c r="H276" s="10"/>
      <c r="I276" s="10"/>
      <c r="J276" s="10"/>
      <c r="K276" s="10"/>
      <c r="L276" s="10"/>
      <c r="M276" s="10"/>
      <c r="N276" s="10"/>
      <c r="O276" s="10"/>
      <c r="P276" s="10"/>
      <c r="Q276" s="10"/>
      <c r="R276" s="10"/>
      <c r="S276" s="10"/>
    </row>
    <row r="277" spans="1:19">
      <c r="A277" s="10"/>
      <c r="B277" s="10"/>
      <c r="C277" s="10"/>
      <c r="D277" s="10"/>
      <c r="E277" s="10"/>
      <c r="F277" s="10"/>
      <c r="G277" s="10"/>
      <c r="H277" s="10"/>
      <c r="I277" s="10"/>
      <c r="J277" s="10"/>
      <c r="K277" s="10"/>
      <c r="L277" s="10"/>
      <c r="M277" s="10"/>
      <c r="N277" s="10"/>
      <c r="O277" s="10"/>
      <c r="P277" s="10"/>
      <c r="Q277" s="10"/>
      <c r="R277" s="10"/>
      <c r="S277" s="10"/>
    </row>
    <row r="278" spans="1:19">
      <c r="A278" s="10"/>
      <c r="B278" s="10"/>
      <c r="C278" s="10"/>
      <c r="D278" s="10"/>
      <c r="E278" s="10"/>
      <c r="F278" s="10"/>
      <c r="G278" s="10"/>
      <c r="H278" s="10"/>
      <c r="I278" s="10"/>
      <c r="J278" s="10"/>
      <c r="K278" s="10"/>
      <c r="L278" s="10"/>
      <c r="M278" s="10"/>
      <c r="N278" s="10"/>
      <c r="O278" s="10"/>
      <c r="P278" s="10"/>
      <c r="Q278" s="10"/>
      <c r="R278" s="10"/>
      <c r="S278" s="10"/>
    </row>
    <row r="279" spans="1:19">
      <c r="A279" s="10"/>
      <c r="B279" s="10"/>
      <c r="C279" s="10"/>
      <c r="D279" s="10"/>
      <c r="E279" s="10"/>
      <c r="F279" s="10"/>
      <c r="G279" s="10"/>
      <c r="H279" s="10"/>
      <c r="I279" s="10"/>
      <c r="J279" s="10"/>
      <c r="K279" s="10"/>
      <c r="L279" s="10"/>
      <c r="M279" s="10"/>
      <c r="N279" s="10"/>
      <c r="O279" s="10"/>
      <c r="P279" s="10"/>
      <c r="Q279" s="10"/>
      <c r="R279" s="10"/>
      <c r="S279" s="10"/>
    </row>
    <row r="280" spans="1:19">
      <c r="A280" s="10"/>
      <c r="B280" s="10"/>
      <c r="C280" s="10"/>
      <c r="D280" s="10"/>
      <c r="E280" s="10"/>
      <c r="F280" s="10"/>
      <c r="G280" s="10"/>
      <c r="H280" s="10"/>
      <c r="I280" s="10"/>
      <c r="J280" s="10"/>
      <c r="K280" s="10"/>
      <c r="L280" s="10"/>
      <c r="M280" s="10"/>
      <c r="N280" s="10"/>
      <c r="O280" s="10"/>
      <c r="P280" s="10"/>
      <c r="Q280" s="10"/>
      <c r="R280" s="10"/>
      <c r="S280" s="10"/>
    </row>
    <row r="281" spans="1:19">
      <c r="A281" s="10"/>
      <c r="B281" s="10"/>
      <c r="C281" s="10"/>
      <c r="D281" s="10"/>
      <c r="E281" s="10"/>
      <c r="F281" s="10"/>
      <c r="G281" s="10"/>
      <c r="H281" s="10"/>
      <c r="I281" s="10"/>
      <c r="J281" s="10"/>
      <c r="K281" s="10"/>
      <c r="L281" s="10"/>
      <c r="M281" s="10"/>
      <c r="N281" s="10"/>
      <c r="O281" s="10"/>
      <c r="P281" s="10"/>
      <c r="Q281" s="10"/>
      <c r="R281" s="10"/>
      <c r="S281" s="10"/>
    </row>
    <row r="282" spans="1:19">
      <c r="A282" s="10"/>
      <c r="B282" s="10"/>
      <c r="C282" s="10"/>
      <c r="D282" s="10"/>
      <c r="E282" s="10"/>
      <c r="F282" s="10"/>
      <c r="G282" s="10"/>
      <c r="H282" s="10"/>
      <c r="I282" s="10"/>
      <c r="J282" s="10"/>
      <c r="K282" s="10"/>
      <c r="L282" s="10"/>
      <c r="M282" s="10"/>
      <c r="N282" s="10"/>
      <c r="O282" s="10"/>
      <c r="P282" s="10"/>
      <c r="Q282" s="10"/>
      <c r="R282" s="10"/>
      <c r="S282" s="10"/>
    </row>
    <row r="283" spans="1:19">
      <c r="A283" s="10"/>
      <c r="B283" s="10"/>
      <c r="C283" s="10"/>
      <c r="D283" s="10"/>
      <c r="E283" s="10"/>
      <c r="F283" s="10"/>
      <c r="G283" s="10"/>
      <c r="H283" s="10"/>
      <c r="I283" s="10"/>
      <c r="J283" s="10"/>
      <c r="K283" s="10"/>
      <c r="L283" s="10"/>
      <c r="M283" s="10"/>
      <c r="N283" s="10"/>
      <c r="O283" s="10"/>
      <c r="P283" s="10"/>
      <c r="Q283" s="10"/>
      <c r="R283" s="10"/>
      <c r="S283" s="10"/>
    </row>
    <row r="284" spans="1:19">
      <c r="A284" s="10"/>
      <c r="B284" s="10"/>
      <c r="C284" s="10"/>
      <c r="D284" s="10"/>
      <c r="E284" s="10"/>
      <c r="F284" s="10"/>
      <c r="G284" s="10"/>
      <c r="H284" s="10"/>
      <c r="I284" s="10"/>
      <c r="J284" s="10"/>
      <c r="K284" s="10"/>
      <c r="L284" s="10"/>
      <c r="M284" s="10"/>
      <c r="N284" s="10"/>
      <c r="O284" s="10"/>
      <c r="P284" s="10"/>
      <c r="Q284" s="10"/>
      <c r="R284" s="10"/>
      <c r="S284" s="10"/>
    </row>
    <row r="285" spans="1:19">
      <c r="A285" s="10"/>
      <c r="B285" s="10"/>
      <c r="C285" s="10"/>
      <c r="D285" s="10"/>
      <c r="E285" s="10"/>
      <c r="F285" s="10"/>
      <c r="G285" s="10"/>
      <c r="H285" s="10"/>
      <c r="I285" s="10"/>
      <c r="J285" s="10"/>
      <c r="K285" s="10"/>
      <c r="L285" s="10"/>
      <c r="M285" s="10"/>
      <c r="N285" s="10"/>
      <c r="O285" s="10"/>
      <c r="P285" s="10"/>
      <c r="Q285" s="10"/>
      <c r="R285" s="10"/>
      <c r="S285" s="10"/>
    </row>
    <row r="286" spans="1:19">
      <c r="A286" s="10"/>
      <c r="B286" s="10"/>
      <c r="C286" s="10"/>
      <c r="D286" s="10"/>
      <c r="E286" s="10"/>
      <c r="F286" s="10"/>
      <c r="G286" s="10"/>
      <c r="H286" s="10"/>
      <c r="I286" s="10"/>
      <c r="J286" s="10"/>
      <c r="K286" s="10"/>
      <c r="L286" s="10"/>
      <c r="M286" s="10"/>
      <c r="N286" s="10"/>
      <c r="O286" s="10"/>
      <c r="P286" s="10"/>
      <c r="Q286" s="10"/>
      <c r="R286" s="10"/>
      <c r="S286" s="10"/>
    </row>
    <row r="287" spans="1:19">
      <c r="A287" s="10"/>
      <c r="B287" s="10"/>
      <c r="C287" s="10"/>
      <c r="D287" s="10"/>
      <c r="E287" s="10"/>
      <c r="F287" s="10"/>
      <c r="G287" s="10"/>
      <c r="H287" s="10"/>
      <c r="I287" s="10"/>
      <c r="J287" s="10"/>
      <c r="K287" s="10"/>
      <c r="L287" s="10"/>
      <c r="M287" s="10"/>
      <c r="N287" s="10"/>
      <c r="O287" s="10"/>
      <c r="P287" s="10"/>
      <c r="Q287" s="10"/>
      <c r="R287" s="10"/>
      <c r="S287" s="10"/>
    </row>
    <row r="288" spans="1:19">
      <c r="A288" s="10"/>
      <c r="B288" s="10"/>
      <c r="C288" s="10"/>
      <c r="D288" s="10"/>
      <c r="E288" s="10"/>
      <c r="F288" s="10"/>
      <c r="G288" s="10"/>
      <c r="H288" s="10"/>
      <c r="I288" s="10"/>
      <c r="J288" s="10"/>
      <c r="K288" s="10"/>
      <c r="L288" s="10"/>
      <c r="M288" s="10"/>
      <c r="N288" s="10"/>
      <c r="O288" s="10"/>
      <c r="P288" s="10"/>
      <c r="Q288" s="10"/>
      <c r="R288" s="10"/>
      <c r="S288" s="10"/>
    </row>
    <row r="289" spans="1:19">
      <c r="A289" s="10"/>
      <c r="B289" s="10"/>
      <c r="C289" s="10"/>
      <c r="D289" s="10"/>
      <c r="E289" s="10"/>
      <c r="F289" s="10"/>
      <c r="G289" s="10"/>
      <c r="H289" s="10"/>
      <c r="I289" s="10"/>
      <c r="J289" s="10"/>
      <c r="K289" s="10"/>
      <c r="L289" s="10"/>
      <c r="M289" s="10"/>
      <c r="N289" s="10"/>
      <c r="O289" s="10"/>
      <c r="P289" s="10"/>
      <c r="Q289" s="10"/>
      <c r="R289" s="10"/>
      <c r="S289" s="10"/>
    </row>
    <row r="290" spans="1:19">
      <c r="A290" s="10"/>
      <c r="B290" s="10"/>
      <c r="C290" s="10"/>
      <c r="D290" s="10"/>
      <c r="E290" s="10"/>
      <c r="F290" s="10"/>
      <c r="G290" s="10"/>
      <c r="H290" s="10"/>
      <c r="I290" s="10"/>
      <c r="J290" s="10"/>
      <c r="K290" s="10"/>
      <c r="L290" s="10"/>
      <c r="M290" s="10"/>
      <c r="N290" s="10"/>
      <c r="O290" s="10"/>
      <c r="P290" s="10"/>
      <c r="Q290" s="10"/>
      <c r="R290" s="10"/>
      <c r="S290" s="10"/>
    </row>
    <row r="291" spans="1:19">
      <c r="A291" s="10"/>
      <c r="B291" s="10"/>
      <c r="C291" s="10"/>
      <c r="D291" s="10"/>
      <c r="E291" s="10"/>
      <c r="F291" s="10"/>
      <c r="G291" s="10"/>
      <c r="H291" s="10"/>
      <c r="I291" s="10"/>
      <c r="J291" s="10"/>
      <c r="K291" s="10"/>
      <c r="L291" s="10"/>
      <c r="M291" s="10"/>
      <c r="N291" s="10"/>
      <c r="O291" s="10"/>
      <c r="P291" s="10"/>
      <c r="Q291" s="10"/>
      <c r="R291" s="10"/>
      <c r="S291" s="10"/>
    </row>
    <row r="292" spans="1:19">
      <c r="A292" s="10"/>
      <c r="B292" s="10"/>
      <c r="C292" s="10"/>
      <c r="D292" s="10"/>
      <c r="E292" s="10"/>
      <c r="F292" s="10"/>
      <c r="G292" s="10"/>
      <c r="H292" s="10"/>
      <c r="I292" s="10"/>
      <c r="J292" s="10"/>
      <c r="K292" s="10"/>
      <c r="L292" s="10"/>
      <c r="M292" s="10"/>
      <c r="N292" s="10"/>
      <c r="O292" s="10"/>
      <c r="P292" s="10"/>
      <c r="Q292" s="10"/>
      <c r="R292" s="10"/>
      <c r="S292" s="10"/>
    </row>
    <row r="293" spans="1:19">
      <c r="A293" s="10"/>
      <c r="B293" s="10"/>
      <c r="C293" s="10"/>
      <c r="D293" s="10"/>
      <c r="E293" s="10"/>
      <c r="F293" s="10"/>
      <c r="G293" s="10"/>
      <c r="H293" s="10"/>
      <c r="I293" s="10"/>
      <c r="J293" s="10"/>
      <c r="K293" s="10"/>
      <c r="L293" s="10"/>
      <c r="M293" s="10"/>
      <c r="N293" s="10"/>
      <c r="O293" s="10"/>
      <c r="P293" s="10"/>
      <c r="Q293" s="10"/>
      <c r="R293" s="10"/>
      <c r="S293" s="10"/>
    </row>
    <row r="294" spans="1:19">
      <c r="A294" s="10"/>
      <c r="B294" s="10"/>
      <c r="C294" s="10"/>
      <c r="D294" s="10"/>
      <c r="E294" s="10"/>
      <c r="F294" s="10"/>
      <c r="G294" s="10"/>
      <c r="H294" s="10"/>
      <c r="I294" s="10"/>
      <c r="J294" s="10"/>
      <c r="K294" s="10"/>
      <c r="L294" s="10"/>
      <c r="M294" s="10"/>
      <c r="N294" s="10"/>
      <c r="O294" s="10"/>
      <c r="P294" s="10"/>
      <c r="Q294" s="10"/>
      <c r="R294" s="10"/>
      <c r="S294" s="10"/>
    </row>
    <row r="295" spans="1:19">
      <c r="A295" s="10"/>
      <c r="B295" s="10"/>
      <c r="C295" s="10"/>
      <c r="D295" s="10"/>
      <c r="E295" s="10"/>
      <c r="F295" s="10"/>
      <c r="G295" s="10"/>
      <c r="H295" s="10"/>
      <c r="I295" s="10"/>
      <c r="J295" s="10"/>
      <c r="K295" s="10"/>
      <c r="L295" s="10"/>
      <c r="M295" s="10"/>
      <c r="N295" s="10"/>
      <c r="O295" s="10"/>
      <c r="P295" s="10"/>
      <c r="Q295" s="10"/>
      <c r="R295" s="10"/>
      <c r="S295" s="10"/>
    </row>
    <row r="296" spans="1:19">
      <c r="A296" s="10"/>
      <c r="B296" s="10"/>
      <c r="C296" s="10"/>
      <c r="D296" s="10"/>
      <c r="E296" s="10"/>
      <c r="F296" s="10"/>
      <c r="G296" s="10"/>
      <c r="H296" s="10"/>
      <c r="I296" s="10"/>
      <c r="J296" s="10"/>
      <c r="K296" s="10"/>
      <c r="L296" s="10"/>
      <c r="M296" s="10"/>
      <c r="N296" s="10"/>
      <c r="O296" s="10"/>
      <c r="P296" s="10"/>
      <c r="Q296" s="10"/>
      <c r="R296" s="10"/>
      <c r="S296" s="10"/>
    </row>
    <row r="297" spans="1:19">
      <c r="A297" s="10"/>
      <c r="B297" s="10"/>
      <c r="C297" s="10"/>
      <c r="D297" s="10"/>
      <c r="E297" s="10"/>
      <c r="F297" s="10"/>
      <c r="G297" s="10"/>
      <c r="H297" s="10"/>
      <c r="I297" s="10"/>
      <c r="J297" s="10"/>
      <c r="K297" s="10"/>
      <c r="L297" s="10"/>
      <c r="M297" s="10"/>
      <c r="N297" s="10"/>
      <c r="O297" s="10"/>
      <c r="P297" s="10"/>
      <c r="Q297" s="10"/>
      <c r="R297" s="10"/>
      <c r="S297" s="10"/>
    </row>
    <row r="298" spans="1:19">
      <c r="A298" s="10"/>
      <c r="B298" s="10"/>
      <c r="C298" s="10"/>
      <c r="D298" s="10"/>
      <c r="E298" s="10"/>
      <c r="F298" s="10"/>
      <c r="G298" s="10"/>
      <c r="H298" s="10"/>
      <c r="I298" s="10"/>
      <c r="J298" s="10"/>
      <c r="K298" s="10"/>
      <c r="L298" s="10"/>
      <c r="M298" s="10"/>
      <c r="N298" s="10"/>
      <c r="O298" s="10"/>
      <c r="P298" s="10"/>
      <c r="Q298" s="10"/>
      <c r="R298" s="10"/>
      <c r="S298" s="10"/>
    </row>
    <row r="299" spans="1:19">
      <c r="A299" s="10"/>
      <c r="B299" s="10"/>
      <c r="C299" s="10"/>
      <c r="D299" s="10"/>
      <c r="E299" s="10"/>
      <c r="F299" s="10"/>
      <c r="G299" s="10"/>
      <c r="H299" s="10"/>
      <c r="I299" s="10"/>
      <c r="J299" s="10"/>
      <c r="K299" s="10"/>
      <c r="L299" s="10"/>
      <c r="M299" s="10"/>
      <c r="N299" s="10"/>
      <c r="O299" s="10"/>
      <c r="P299" s="10"/>
      <c r="Q299" s="10"/>
      <c r="R299" s="10"/>
      <c r="S299" s="10"/>
    </row>
    <row r="300" spans="1:19">
      <c r="A300" s="10"/>
      <c r="B300" s="10"/>
      <c r="C300" s="10"/>
      <c r="D300" s="10"/>
      <c r="E300" s="10"/>
      <c r="F300" s="10"/>
      <c r="G300" s="10"/>
      <c r="H300" s="10"/>
      <c r="I300" s="10"/>
      <c r="J300" s="10"/>
      <c r="K300" s="10"/>
      <c r="L300" s="10"/>
      <c r="M300" s="10"/>
      <c r="N300" s="10"/>
      <c r="O300" s="10"/>
      <c r="P300" s="10"/>
      <c r="Q300" s="10"/>
      <c r="R300" s="10"/>
      <c r="S300" s="10"/>
    </row>
    <row r="301" spans="1:19">
      <c r="A301" s="10"/>
      <c r="B301" s="10"/>
      <c r="C301" s="10"/>
      <c r="D301" s="10"/>
      <c r="E301" s="10"/>
      <c r="F301" s="10"/>
      <c r="G301" s="10"/>
      <c r="H301" s="10"/>
      <c r="I301" s="10"/>
      <c r="J301" s="10"/>
      <c r="K301" s="10"/>
      <c r="L301" s="10"/>
      <c r="M301" s="10"/>
      <c r="N301" s="10"/>
      <c r="O301" s="10"/>
      <c r="P301" s="10"/>
      <c r="Q301" s="10"/>
      <c r="R301" s="10"/>
      <c r="S301" s="10"/>
    </row>
    <row r="302" spans="1:19">
      <c r="A302" s="10"/>
      <c r="B302" s="10"/>
      <c r="C302" s="10"/>
      <c r="D302" s="10"/>
      <c r="E302" s="10"/>
      <c r="F302" s="10"/>
      <c r="G302" s="10"/>
      <c r="H302" s="10"/>
      <c r="I302" s="10"/>
      <c r="J302" s="10"/>
      <c r="K302" s="10"/>
      <c r="L302" s="10"/>
      <c r="M302" s="10"/>
      <c r="N302" s="10"/>
      <c r="O302" s="10"/>
      <c r="P302" s="10"/>
      <c r="Q302" s="10"/>
      <c r="R302" s="10"/>
      <c r="S302" s="10"/>
    </row>
    <row r="303" spans="1:19">
      <c r="A303" s="10"/>
      <c r="B303" s="10"/>
      <c r="C303" s="10"/>
      <c r="D303" s="10"/>
      <c r="E303" s="10"/>
      <c r="F303" s="10"/>
      <c r="G303" s="10"/>
      <c r="H303" s="10"/>
      <c r="I303" s="10"/>
      <c r="J303" s="10"/>
      <c r="K303" s="10"/>
      <c r="L303" s="10"/>
      <c r="M303" s="10"/>
      <c r="N303" s="10"/>
      <c r="O303" s="10"/>
      <c r="P303" s="10"/>
      <c r="Q303" s="10"/>
      <c r="R303" s="10"/>
      <c r="S303" s="10"/>
    </row>
    <row r="304" spans="1:19">
      <c r="A304" s="10"/>
      <c r="B304" s="10"/>
      <c r="C304" s="10"/>
      <c r="D304" s="10"/>
      <c r="E304" s="10"/>
      <c r="F304" s="10"/>
      <c r="G304" s="10"/>
      <c r="H304" s="10"/>
      <c r="I304" s="10"/>
      <c r="J304" s="10"/>
      <c r="K304" s="10"/>
      <c r="L304" s="10"/>
      <c r="M304" s="10"/>
      <c r="N304" s="10"/>
      <c r="O304" s="10"/>
      <c r="P304" s="10"/>
      <c r="Q304" s="10"/>
      <c r="R304" s="10"/>
      <c r="S304" s="10"/>
    </row>
    <row r="305" spans="1:19">
      <c r="A305" s="10"/>
      <c r="B305" s="10"/>
      <c r="C305" s="10"/>
      <c r="D305" s="10"/>
      <c r="E305" s="10"/>
      <c r="F305" s="10"/>
      <c r="G305" s="10"/>
      <c r="H305" s="10"/>
      <c r="I305" s="10"/>
      <c r="J305" s="10"/>
      <c r="K305" s="10"/>
      <c r="L305" s="10"/>
      <c r="M305" s="10"/>
      <c r="N305" s="10"/>
      <c r="O305" s="10"/>
      <c r="P305" s="10"/>
      <c r="Q305" s="10"/>
      <c r="R305" s="10"/>
      <c r="S305" s="10"/>
    </row>
    <row r="306" spans="1:19">
      <c r="A306" s="10"/>
      <c r="B306" s="10"/>
      <c r="C306" s="10"/>
      <c r="D306" s="10"/>
      <c r="E306" s="10"/>
      <c r="F306" s="10"/>
      <c r="G306" s="10"/>
      <c r="H306" s="10"/>
      <c r="I306" s="10"/>
      <c r="J306" s="10"/>
      <c r="K306" s="10"/>
      <c r="L306" s="10"/>
      <c r="M306" s="10"/>
      <c r="N306" s="10"/>
      <c r="O306" s="10"/>
      <c r="P306" s="10"/>
      <c r="Q306" s="10"/>
      <c r="R306" s="10"/>
      <c r="S306" s="10"/>
    </row>
    <row r="307" spans="1:19">
      <c r="A307" s="10"/>
      <c r="B307" s="10"/>
      <c r="C307" s="10"/>
      <c r="D307" s="10"/>
      <c r="E307" s="10"/>
      <c r="F307" s="10"/>
      <c r="G307" s="10"/>
      <c r="H307" s="10"/>
      <c r="I307" s="10"/>
      <c r="J307" s="10"/>
      <c r="K307" s="10"/>
      <c r="L307" s="10"/>
      <c r="M307" s="10"/>
      <c r="N307" s="10"/>
      <c r="O307" s="10"/>
      <c r="P307" s="10"/>
      <c r="Q307" s="10"/>
      <c r="R307" s="10"/>
      <c r="S307" s="10"/>
    </row>
    <row r="308" spans="1:19">
      <c r="A308" s="10"/>
      <c r="B308" s="10"/>
      <c r="C308" s="10"/>
      <c r="D308" s="10"/>
      <c r="E308" s="10"/>
      <c r="F308" s="10"/>
      <c r="G308" s="10"/>
      <c r="H308" s="10"/>
      <c r="I308" s="10"/>
      <c r="J308" s="10"/>
      <c r="K308" s="10"/>
      <c r="L308" s="10"/>
      <c r="M308" s="10"/>
      <c r="N308" s="10"/>
      <c r="O308" s="10"/>
      <c r="P308" s="10"/>
      <c r="Q308" s="10"/>
      <c r="R308" s="10"/>
      <c r="S308" s="10"/>
    </row>
    <row r="309" spans="1:19">
      <c r="A309" s="10"/>
      <c r="B309" s="10"/>
      <c r="C309" s="10"/>
      <c r="D309" s="10"/>
      <c r="E309" s="10"/>
      <c r="F309" s="10"/>
      <c r="G309" s="10"/>
      <c r="H309" s="10"/>
      <c r="I309" s="10"/>
      <c r="J309" s="10"/>
      <c r="K309" s="10"/>
      <c r="L309" s="10"/>
      <c r="M309" s="10"/>
      <c r="N309" s="10"/>
      <c r="O309" s="10"/>
      <c r="P309" s="10"/>
      <c r="Q309" s="10"/>
      <c r="R309" s="10"/>
      <c r="S309" s="10"/>
    </row>
    <row r="310" spans="1:19">
      <c r="A310" s="10"/>
      <c r="B310" s="10"/>
      <c r="C310" s="10"/>
      <c r="D310" s="10"/>
      <c r="E310" s="10"/>
      <c r="F310" s="10"/>
      <c r="G310" s="10"/>
      <c r="H310" s="10"/>
      <c r="I310" s="10"/>
      <c r="J310" s="10"/>
      <c r="K310" s="10"/>
      <c r="L310" s="10"/>
      <c r="M310" s="10"/>
      <c r="N310" s="10"/>
      <c r="O310" s="10"/>
      <c r="P310" s="10"/>
      <c r="Q310" s="10"/>
      <c r="R310" s="10"/>
      <c r="S310" s="10"/>
    </row>
    <row r="311" spans="1:19">
      <c r="A311" s="10"/>
      <c r="B311" s="10"/>
      <c r="C311" s="10"/>
      <c r="D311" s="10"/>
      <c r="E311" s="10"/>
      <c r="F311" s="10"/>
      <c r="G311" s="10"/>
      <c r="H311" s="10"/>
      <c r="I311" s="10"/>
      <c r="J311" s="10"/>
      <c r="K311" s="10"/>
      <c r="L311" s="10"/>
      <c r="M311" s="10"/>
      <c r="N311" s="10"/>
      <c r="O311" s="10"/>
      <c r="P311" s="10"/>
      <c r="Q311" s="10"/>
      <c r="R311" s="10"/>
      <c r="S311" s="10"/>
    </row>
    <row r="312" spans="1:19">
      <c r="A312" s="10"/>
      <c r="B312" s="10"/>
      <c r="C312" s="10"/>
      <c r="D312" s="10"/>
      <c r="E312" s="10"/>
      <c r="F312" s="10"/>
      <c r="G312" s="10"/>
      <c r="H312" s="10"/>
      <c r="I312" s="10"/>
      <c r="J312" s="10"/>
      <c r="K312" s="10"/>
      <c r="L312" s="10"/>
      <c r="M312" s="10"/>
      <c r="N312" s="10"/>
      <c r="O312" s="10"/>
      <c r="P312" s="10"/>
      <c r="Q312" s="10"/>
      <c r="R312" s="10"/>
      <c r="S312" s="10"/>
    </row>
    <row r="313" spans="1:19">
      <c r="A313" s="10"/>
      <c r="B313" s="10"/>
      <c r="C313" s="10"/>
      <c r="D313" s="10"/>
      <c r="E313" s="10"/>
      <c r="F313" s="10"/>
      <c r="G313" s="10"/>
      <c r="H313" s="10"/>
      <c r="I313" s="10"/>
      <c r="J313" s="10"/>
      <c r="K313" s="10"/>
      <c r="L313" s="10"/>
      <c r="M313" s="10"/>
      <c r="N313" s="10"/>
      <c r="O313" s="10"/>
      <c r="P313" s="10"/>
      <c r="Q313" s="10"/>
      <c r="R313" s="10"/>
      <c r="S313" s="10"/>
    </row>
    <row r="314" spans="1:19">
      <c r="A314" s="10"/>
      <c r="B314" s="10"/>
      <c r="C314" s="10"/>
      <c r="D314" s="10"/>
      <c r="E314" s="10"/>
      <c r="F314" s="10"/>
      <c r="G314" s="10"/>
      <c r="H314" s="10"/>
      <c r="I314" s="10"/>
      <c r="J314" s="10"/>
      <c r="K314" s="10"/>
      <c r="L314" s="10"/>
      <c r="M314" s="10"/>
      <c r="N314" s="10"/>
      <c r="O314" s="10"/>
      <c r="P314" s="10"/>
      <c r="Q314" s="10"/>
      <c r="R314" s="10"/>
      <c r="S314" s="10"/>
    </row>
    <row r="315" spans="1:19">
      <c r="A315" s="10"/>
      <c r="B315" s="10"/>
      <c r="C315" s="10"/>
      <c r="D315" s="10"/>
      <c r="E315" s="10"/>
      <c r="F315" s="10"/>
      <c r="G315" s="10"/>
      <c r="H315" s="10"/>
      <c r="I315" s="10"/>
      <c r="J315" s="10"/>
      <c r="K315" s="10"/>
      <c r="L315" s="10"/>
      <c r="M315" s="10"/>
      <c r="N315" s="10"/>
      <c r="O315" s="10"/>
      <c r="P315" s="10"/>
      <c r="Q315" s="10"/>
      <c r="R315" s="10"/>
      <c r="S315" s="10"/>
    </row>
    <row r="316" spans="1:19">
      <c r="A316" s="10"/>
      <c r="B316" s="10"/>
      <c r="C316" s="10"/>
      <c r="D316" s="10"/>
      <c r="E316" s="10"/>
      <c r="F316" s="10"/>
      <c r="G316" s="10"/>
      <c r="H316" s="10"/>
      <c r="I316" s="10"/>
      <c r="J316" s="10"/>
      <c r="K316" s="10"/>
      <c r="L316" s="10"/>
      <c r="M316" s="10"/>
      <c r="N316" s="10"/>
      <c r="O316" s="10"/>
      <c r="P316" s="10"/>
      <c r="Q316" s="10"/>
      <c r="R316" s="10"/>
      <c r="S316" s="10"/>
    </row>
    <row r="317" spans="1:19">
      <c r="A317" s="10"/>
      <c r="B317" s="10"/>
      <c r="C317" s="10"/>
      <c r="D317" s="10"/>
      <c r="E317" s="10"/>
      <c r="F317" s="10"/>
      <c r="G317" s="10"/>
      <c r="H317" s="10"/>
      <c r="I317" s="10"/>
      <c r="J317" s="10"/>
      <c r="K317" s="10"/>
      <c r="L317" s="10"/>
      <c r="M317" s="10"/>
      <c r="N317" s="10"/>
      <c r="O317" s="10"/>
      <c r="P317" s="10"/>
      <c r="Q317" s="10"/>
      <c r="R317" s="10"/>
      <c r="S317" s="10"/>
    </row>
    <row r="318" spans="1:19">
      <c r="A318" s="10"/>
      <c r="B318" s="10"/>
      <c r="C318" s="10"/>
      <c r="D318" s="10"/>
      <c r="E318" s="10"/>
      <c r="F318" s="10"/>
      <c r="G318" s="10"/>
      <c r="H318" s="10"/>
      <c r="I318" s="10"/>
      <c r="J318" s="10"/>
      <c r="K318" s="10"/>
      <c r="L318" s="10"/>
      <c r="M318" s="10"/>
      <c r="N318" s="10"/>
      <c r="O318" s="10"/>
      <c r="P318" s="10"/>
      <c r="Q318" s="10"/>
      <c r="R318" s="10"/>
      <c r="S318" s="10"/>
    </row>
    <row r="319" spans="1:19">
      <c r="A319" s="10"/>
      <c r="B319" s="10"/>
      <c r="C319" s="10"/>
      <c r="D319" s="10"/>
      <c r="E319" s="10"/>
      <c r="F319" s="10"/>
      <c r="G319" s="10"/>
      <c r="H319" s="10"/>
      <c r="I319" s="10"/>
      <c r="J319" s="10"/>
      <c r="K319" s="10"/>
      <c r="L319" s="10"/>
      <c r="M319" s="10"/>
      <c r="N319" s="10"/>
      <c r="O319" s="10"/>
      <c r="P319" s="10"/>
      <c r="Q319" s="10"/>
      <c r="R319" s="10"/>
      <c r="S319" s="10"/>
    </row>
    <row r="320" spans="1:19">
      <c r="A320" s="10"/>
      <c r="B320" s="10"/>
      <c r="C320" s="10"/>
      <c r="D320" s="10"/>
      <c r="E320" s="10"/>
      <c r="F320" s="10"/>
      <c r="G320" s="10"/>
      <c r="H320" s="10"/>
      <c r="I320" s="10"/>
      <c r="J320" s="10"/>
      <c r="K320" s="10"/>
      <c r="L320" s="10"/>
      <c r="M320" s="10"/>
      <c r="N320" s="10"/>
      <c r="O320" s="10"/>
      <c r="P320" s="10"/>
      <c r="Q320" s="10"/>
      <c r="R320" s="10"/>
      <c r="S320" s="10"/>
    </row>
    <row r="321" spans="1:19">
      <c r="A321" s="10"/>
      <c r="B321" s="10"/>
      <c r="C321" s="10"/>
      <c r="D321" s="10"/>
      <c r="E321" s="10"/>
      <c r="F321" s="10"/>
      <c r="G321" s="10"/>
      <c r="H321" s="10"/>
      <c r="I321" s="10"/>
      <c r="J321" s="10"/>
      <c r="K321" s="10"/>
      <c r="L321" s="10"/>
      <c r="M321" s="10"/>
      <c r="N321" s="10"/>
      <c r="O321" s="10"/>
      <c r="P321" s="10"/>
      <c r="Q321" s="10"/>
      <c r="R321" s="10"/>
      <c r="S321" s="10"/>
    </row>
    <row r="322" spans="1:19">
      <c r="A322" s="10"/>
      <c r="B322" s="10"/>
      <c r="C322" s="10"/>
      <c r="D322" s="10"/>
      <c r="E322" s="10"/>
      <c r="F322" s="10"/>
      <c r="G322" s="10"/>
      <c r="H322" s="10"/>
      <c r="I322" s="10"/>
      <c r="J322" s="10"/>
      <c r="K322" s="10"/>
      <c r="L322" s="10"/>
      <c r="M322" s="10"/>
      <c r="N322" s="10"/>
      <c r="O322" s="10"/>
      <c r="P322" s="10"/>
      <c r="Q322" s="10"/>
      <c r="R322" s="10"/>
      <c r="S322" s="10"/>
    </row>
    <row r="323" spans="1:19">
      <c r="A323" s="10"/>
      <c r="B323" s="10"/>
      <c r="C323" s="10"/>
      <c r="D323" s="10"/>
      <c r="E323" s="10"/>
      <c r="F323" s="10"/>
      <c r="G323" s="10"/>
      <c r="H323" s="10"/>
      <c r="I323" s="10"/>
      <c r="J323" s="10"/>
      <c r="K323" s="10"/>
      <c r="L323" s="10"/>
      <c r="M323" s="10"/>
      <c r="N323" s="10"/>
      <c r="O323" s="10"/>
      <c r="P323" s="10"/>
      <c r="Q323" s="10"/>
      <c r="R323" s="10"/>
      <c r="S323" s="10"/>
    </row>
    <row r="324" spans="1:19">
      <c r="A324" s="10"/>
      <c r="B324" s="10"/>
      <c r="C324" s="10"/>
      <c r="D324" s="10"/>
      <c r="E324" s="10"/>
      <c r="F324" s="10"/>
      <c r="G324" s="10"/>
      <c r="H324" s="10"/>
      <c r="I324" s="10"/>
      <c r="J324" s="10"/>
      <c r="K324" s="10"/>
      <c r="L324" s="10"/>
      <c r="M324" s="10"/>
      <c r="N324" s="10"/>
      <c r="O324" s="10"/>
      <c r="P324" s="10"/>
      <c r="Q324" s="10"/>
      <c r="R324" s="10"/>
      <c r="S324" s="10"/>
    </row>
    <row r="325" spans="1:19">
      <c r="A325" s="10"/>
      <c r="B325" s="10"/>
      <c r="C325" s="10"/>
      <c r="D325" s="10"/>
      <c r="E325" s="10"/>
      <c r="F325" s="10"/>
      <c r="G325" s="10"/>
      <c r="H325" s="10"/>
      <c r="I325" s="10"/>
      <c r="J325" s="10"/>
      <c r="K325" s="10"/>
      <c r="L325" s="10"/>
      <c r="M325" s="10"/>
      <c r="N325" s="10"/>
      <c r="O325" s="10"/>
      <c r="P325" s="10"/>
      <c r="Q325" s="10"/>
      <c r="R325" s="10"/>
      <c r="S325" s="10"/>
    </row>
    <row r="326" spans="1:19">
      <c r="A326" s="10"/>
      <c r="B326" s="10"/>
      <c r="C326" s="10"/>
      <c r="D326" s="10"/>
      <c r="E326" s="10"/>
      <c r="F326" s="10"/>
      <c r="G326" s="10"/>
      <c r="H326" s="10"/>
      <c r="I326" s="10"/>
      <c r="J326" s="10"/>
      <c r="K326" s="10"/>
      <c r="L326" s="10"/>
      <c r="M326" s="10"/>
      <c r="N326" s="10"/>
      <c r="O326" s="10"/>
      <c r="P326" s="10"/>
      <c r="Q326" s="10"/>
      <c r="R326" s="10"/>
      <c r="S326" s="10"/>
    </row>
    <row r="327" spans="1:19">
      <c r="A327" s="10"/>
      <c r="B327" s="10"/>
      <c r="C327" s="10"/>
      <c r="D327" s="10"/>
      <c r="E327" s="10"/>
      <c r="F327" s="10"/>
      <c r="G327" s="10"/>
      <c r="H327" s="10"/>
      <c r="I327" s="10"/>
      <c r="J327" s="10"/>
      <c r="K327" s="10"/>
      <c r="L327" s="10"/>
      <c r="M327" s="10"/>
      <c r="N327" s="10"/>
      <c r="O327" s="10"/>
      <c r="P327" s="10"/>
      <c r="Q327" s="10"/>
      <c r="R327" s="10"/>
      <c r="S327" s="10"/>
    </row>
    <row r="328" spans="1:19">
      <c r="A328" s="10"/>
      <c r="B328" s="10"/>
      <c r="C328" s="10"/>
      <c r="D328" s="10"/>
      <c r="E328" s="10"/>
      <c r="F328" s="10"/>
      <c r="G328" s="10"/>
      <c r="H328" s="10"/>
      <c r="I328" s="10"/>
      <c r="J328" s="10"/>
      <c r="K328" s="10"/>
      <c r="L328" s="10"/>
      <c r="M328" s="10"/>
      <c r="N328" s="10"/>
      <c r="O328" s="10"/>
      <c r="P328" s="10"/>
      <c r="Q328" s="10"/>
      <c r="R328" s="10"/>
      <c r="S328" s="10"/>
    </row>
    <row r="329" spans="1:19">
      <c r="A329" s="10"/>
      <c r="B329" s="10"/>
      <c r="C329" s="10"/>
      <c r="D329" s="10"/>
      <c r="E329" s="10"/>
      <c r="F329" s="10"/>
      <c r="G329" s="10"/>
      <c r="H329" s="10"/>
      <c r="I329" s="10"/>
      <c r="J329" s="10"/>
      <c r="K329" s="10"/>
      <c r="L329" s="10"/>
      <c r="M329" s="10"/>
      <c r="N329" s="10"/>
      <c r="O329" s="10"/>
      <c r="P329" s="10"/>
      <c r="Q329" s="10"/>
      <c r="R329" s="10"/>
      <c r="S329" s="10"/>
    </row>
    <row r="330" spans="1:19">
      <c r="A330" s="10"/>
      <c r="B330" s="10"/>
      <c r="C330" s="10"/>
      <c r="D330" s="10"/>
      <c r="E330" s="10"/>
      <c r="F330" s="10"/>
      <c r="G330" s="10"/>
      <c r="H330" s="10"/>
      <c r="I330" s="10"/>
      <c r="J330" s="10"/>
      <c r="K330" s="10"/>
      <c r="L330" s="10"/>
      <c r="M330" s="10"/>
      <c r="N330" s="10"/>
      <c r="O330" s="10"/>
      <c r="P330" s="10"/>
      <c r="Q330" s="10"/>
      <c r="R330" s="10"/>
      <c r="S330" s="10"/>
    </row>
    <row r="331" spans="1:19">
      <c r="A331" s="10"/>
      <c r="B331" s="10"/>
      <c r="C331" s="10"/>
      <c r="D331" s="10"/>
      <c r="E331" s="10"/>
      <c r="F331" s="10"/>
      <c r="G331" s="10"/>
      <c r="H331" s="10"/>
      <c r="I331" s="10"/>
      <c r="J331" s="10"/>
      <c r="K331" s="10"/>
      <c r="L331" s="10"/>
      <c r="M331" s="10"/>
      <c r="N331" s="10"/>
      <c r="O331" s="10"/>
      <c r="P331" s="10"/>
      <c r="Q331" s="10"/>
      <c r="R331" s="10"/>
      <c r="S331" s="10"/>
    </row>
    <row r="332" spans="1:19">
      <c r="A332" s="10"/>
      <c r="B332" s="10"/>
      <c r="C332" s="10"/>
      <c r="D332" s="10"/>
      <c r="E332" s="10"/>
      <c r="F332" s="10"/>
      <c r="G332" s="10"/>
      <c r="H332" s="10"/>
      <c r="I332" s="10"/>
      <c r="J332" s="10"/>
      <c r="K332" s="10"/>
      <c r="L332" s="10"/>
      <c r="M332" s="10"/>
      <c r="N332" s="10"/>
      <c r="O332" s="10"/>
      <c r="P332" s="10"/>
      <c r="Q332" s="10"/>
      <c r="R332" s="10"/>
      <c r="S332" s="10"/>
    </row>
    <row r="333" spans="1:19">
      <c r="A333" s="10"/>
      <c r="B333" s="10"/>
      <c r="C333" s="10"/>
      <c r="D333" s="10"/>
      <c r="E333" s="10"/>
      <c r="F333" s="10"/>
      <c r="G333" s="10"/>
      <c r="H333" s="10"/>
      <c r="I333" s="10"/>
      <c r="J333" s="10"/>
      <c r="K333" s="10"/>
      <c r="L333" s="10"/>
      <c r="M333" s="10"/>
      <c r="N333" s="10"/>
      <c r="O333" s="10"/>
      <c r="P333" s="10"/>
      <c r="Q333" s="10"/>
      <c r="R333" s="10"/>
      <c r="S333" s="10"/>
    </row>
    <row r="334" spans="1:19">
      <c r="A334" s="10"/>
      <c r="B334" s="10"/>
      <c r="C334" s="10"/>
      <c r="D334" s="10"/>
      <c r="E334" s="10"/>
      <c r="F334" s="10"/>
      <c r="G334" s="10"/>
      <c r="H334" s="10"/>
      <c r="I334" s="10"/>
      <c r="J334" s="10"/>
      <c r="K334" s="10"/>
      <c r="L334" s="10"/>
      <c r="M334" s="10"/>
      <c r="N334" s="10"/>
      <c r="O334" s="10"/>
      <c r="P334" s="10"/>
      <c r="Q334" s="10"/>
      <c r="R334" s="10"/>
      <c r="S334" s="10"/>
    </row>
    <row r="335" spans="1:19">
      <c r="A335" s="10"/>
      <c r="B335" s="10"/>
      <c r="C335" s="10"/>
      <c r="D335" s="10"/>
      <c r="E335" s="10"/>
      <c r="F335" s="10"/>
      <c r="G335" s="10"/>
      <c r="H335" s="10"/>
      <c r="I335" s="10"/>
      <c r="J335" s="10"/>
      <c r="K335" s="10"/>
      <c r="L335" s="10"/>
      <c r="M335" s="10"/>
      <c r="N335" s="10"/>
      <c r="O335" s="10"/>
      <c r="P335" s="10"/>
      <c r="Q335" s="10"/>
      <c r="R335" s="10"/>
      <c r="S335" s="10"/>
    </row>
    <row r="336" spans="1:19">
      <c r="A336" s="10"/>
      <c r="B336" s="10"/>
      <c r="C336" s="10"/>
      <c r="D336" s="10"/>
      <c r="E336" s="10"/>
      <c r="F336" s="10"/>
      <c r="G336" s="10"/>
      <c r="H336" s="10"/>
      <c r="I336" s="10"/>
      <c r="J336" s="10"/>
      <c r="K336" s="10"/>
      <c r="L336" s="10"/>
      <c r="M336" s="10"/>
      <c r="N336" s="10"/>
      <c r="O336" s="10"/>
      <c r="P336" s="10"/>
      <c r="Q336" s="10"/>
      <c r="R336" s="10"/>
      <c r="S336" s="10"/>
    </row>
    <row r="337" spans="1:19">
      <c r="A337" s="10"/>
      <c r="B337" s="10"/>
      <c r="C337" s="10"/>
      <c r="D337" s="10"/>
      <c r="E337" s="10"/>
      <c r="F337" s="10"/>
      <c r="G337" s="10"/>
      <c r="H337" s="10"/>
      <c r="I337" s="10"/>
      <c r="J337" s="10"/>
      <c r="K337" s="10"/>
      <c r="L337" s="10"/>
      <c r="M337" s="10"/>
      <c r="N337" s="10"/>
      <c r="O337" s="10"/>
      <c r="P337" s="10"/>
      <c r="Q337" s="10"/>
      <c r="R337" s="10"/>
      <c r="S337" s="10"/>
    </row>
    <row r="338" spans="1:19">
      <c r="A338" s="10"/>
      <c r="B338" s="10"/>
      <c r="C338" s="10"/>
      <c r="D338" s="10"/>
      <c r="E338" s="10"/>
      <c r="F338" s="10"/>
      <c r="G338" s="10"/>
      <c r="H338" s="10"/>
      <c r="I338" s="10"/>
      <c r="J338" s="10"/>
      <c r="K338" s="10"/>
      <c r="L338" s="10"/>
      <c r="M338" s="10"/>
      <c r="N338" s="10"/>
      <c r="O338" s="10"/>
      <c r="P338" s="10"/>
      <c r="Q338" s="10"/>
      <c r="R338" s="10"/>
      <c r="S338" s="10"/>
    </row>
    <row r="339" spans="1:19">
      <c r="A339" s="10"/>
      <c r="B339" s="10"/>
      <c r="C339" s="10"/>
      <c r="D339" s="10"/>
      <c r="E339" s="10"/>
      <c r="F339" s="10"/>
      <c r="G339" s="10"/>
      <c r="H339" s="10"/>
      <c r="I339" s="10"/>
      <c r="J339" s="10"/>
      <c r="K339" s="10"/>
      <c r="L339" s="10"/>
      <c r="M339" s="10"/>
      <c r="N339" s="10"/>
      <c r="O339" s="10"/>
      <c r="P339" s="10"/>
      <c r="Q339" s="10"/>
      <c r="R339" s="10"/>
      <c r="S339" s="10"/>
    </row>
    <row r="340" spans="1:19">
      <c r="A340" s="10"/>
      <c r="B340" s="10"/>
      <c r="C340" s="10"/>
      <c r="D340" s="10"/>
      <c r="E340" s="10"/>
      <c r="F340" s="10"/>
      <c r="G340" s="10"/>
      <c r="H340" s="10"/>
      <c r="I340" s="10"/>
      <c r="J340" s="10"/>
      <c r="K340" s="10"/>
      <c r="L340" s="10"/>
      <c r="M340" s="10"/>
      <c r="N340" s="10"/>
      <c r="O340" s="10"/>
      <c r="P340" s="10"/>
      <c r="Q340" s="10"/>
      <c r="R340" s="10"/>
      <c r="S340" s="10"/>
    </row>
    <row r="341" spans="1:19">
      <c r="A341" s="10"/>
      <c r="B341" s="10"/>
      <c r="C341" s="10"/>
      <c r="D341" s="10"/>
      <c r="E341" s="10"/>
      <c r="F341" s="10"/>
      <c r="G341" s="10"/>
      <c r="H341" s="10"/>
      <c r="I341" s="10"/>
      <c r="J341" s="10"/>
      <c r="K341" s="10"/>
      <c r="L341" s="10"/>
      <c r="M341" s="10"/>
      <c r="N341" s="10"/>
      <c r="O341" s="10"/>
      <c r="P341" s="10"/>
      <c r="Q341" s="10"/>
      <c r="R341" s="10"/>
      <c r="S341" s="10"/>
    </row>
    <row r="342" spans="1:19">
      <c r="A342" s="10"/>
      <c r="B342" s="10"/>
      <c r="C342" s="10"/>
      <c r="D342" s="10"/>
      <c r="E342" s="10"/>
      <c r="F342" s="10"/>
      <c r="G342" s="10"/>
      <c r="H342" s="10"/>
      <c r="I342" s="10"/>
      <c r="J342" s="10"/>
      <c r="K342" s="10"/>
      <c r="L342" s="10"/>
      <c r="M342" s="10"/>
      <c r="N342" s="10"/>
      <c r="O342" s="10"/>
      <c r="P342" s="10"/>
      <c r="Q342" s="10"/>
      <c r="R342" s="10"/>
      <c r="S342" s="10"/>
    </row>
    <row r="343" spans="1:19">
      <c r="A343" s="10"/>
      <c r="B343" s="10"/>
      <c r="C343" s="10"/>
      <c r="D343" s="10"/>
      <c r="E343" s="10"/>
      <c r="F343" s="10"/>
      <c r="G343" s="10"/>
      <c r="H343" s="10"/>
      <c r="I343" s="10"/>
      <c r="J343" s="10"/>
      <c r="K343" s="10"/>
      <c r="L343" s="10"/>
      <c r="M343" s="10"/>
      <c r="N343" s="10"/>
      <c r="O343" s="10"/>
      <c r="P343" s="10"/>
      <c r="Q343" s="10"/>
      <c r="R343" s="10"/>
      <c r="S343" s="10"/>
    </row>
    <row r="344" spans="1:19">
      <c r="A344" s="10"/>
      <c r="B344" s="10"/>
      <c r="C344" s="10"/>
      <c r="D344" s="10"/>
      <c r="E344" s="10"/>
      <c r="F344" s="10"/>
      <c r="G344" s="10"/>
      <c r="H344" s="10"/>
      <c r="I344" s="10"/>
      <c r="J344" s="10"/>
      <c r="K344" s="10"/>
      <c r="L344" s="10"/>
      <c r="M344" s="10"/>
      <c r="N344" s="10"/>
      <c r="O344" s="10"/>
      <c r="P344" s="10"/>
      <c r="Q344" s="10"/>
      <c r="R344" s="10"/>
      <c r="S344" s="10"/>
    </row>
    <row r="345" spans="1:19">
      <c r="A345" s="10"/>
      <c r="B345" s="10"/>
      <c r="C345" s="10"/>
      <c r="D345" s="10"/>
      <c r="E345" s="10"/>
      <c r="F345" s="10"/>
      <c r="G345" s="10"/>
      <c r="H345" s="10"/>
      <c r="I345" s="10"/>
      <c r="J345" s="10"/>
      <c r="K345" s="10"/>
      <c r="L345" s="10"/>
      <c r="M345" s="10"/>
      <c r="N345" s="10"/>
      <c r="O345" s="10"/>
      <c r="P345" s="10"/>
      <c r="Q345" s="10"/>
      <c r="R345" s="10"/>
      <c r="S345" s="10"/>
    </row>
    <row r="346" spans="1:19">
      <c r="A346" s="10"/>
      <c r="B346" s="10"/>
      <c r="C346" s="10"/>
      <c r="D346" s="10"/>
      <c r="E346" s="10"/>
      <c r="F346" s="10"/>
      <c r="G346" s="10"/>
      <c r="H346" s="10"/>
      <c r="I346" s="10"/>
      <c r="J346" s="10"/>
      <c r="K346" s="10"/>
      <c r="L346" s="10"/>
      <c r="M346" s="10"/>
      <c r="N346" s="10"/>
      <c r="O346" s="10"/>
      <c r="P346" s="10"/>
      <c r="Q346" s="10"/>
      <c r="R346" s="10"/>
      <c r="S346" s="10"/>
    </row>
    <row r="347" spans="1:19">
      <c r="A347" s="10"/>
      <c r="B347" s="10"/>
      <c r="C347" s="10"/>
      <c r="D347" s="10"/>
      <c r="E347" s="10"/>
      <c r="F347" s="10"/>
      <c r="G347" s="10"/>
      <c r="H347" s="10"/>
      <c r="I347" s="10"/>
      <c r="J347" s="10"/>
      <c r="K347" s="10"/>
      <c r="L347" s="10"/>
      <c r="M347" s="10"/>
      <c r="N347" s="10"/>
      <c r="O347" s="10"/>
      <c r="P347" s="10"/>
      <c r="Q347" s="10"/>
      <c r="R347" s="10"/>
      <c r="S347" s="10"/>
    </row>
    <row r="348" spans="1:19">
      <c r="A348" s="10"/>
      <c r="B348" s="10"/>
      <c r="C348" s="10"/>
      <c r="D348" s="10"/>
      <c r="E348" s="10"/>
      <c r="F348" s="10"/>
      <c r="G348" s="10"/>
      <c r="H348" s="10"/>
      <c r="I348" s="10"/>
      <c r="J348" s="10"/>
      <c r="K348" s="10"/>
      <c r="L348" s="10"/>
      <c r="M348" s="10"/>
      <c r="N348" s="10"/>
      <c r="O348" s="10"/>
      <c r="P348" s="10"/>
      <c r="Q348" s="10"/>
      <c r="R348" s="10"/>
      <c r="S348" s="10"/>
    </row>
    <row r="349" spans="1:19">
      <c r="A349" s="10"/>
      <c r="B349" s="10"/>
      <c r="C349" s="10"/>
      <c r="D349" s="10"/>
      <c r="E349" s="10"/>
      <c r="F349" s="10"/>
      <c r="G349" s="10"/>
      <c r="H349" s="10"/>
      <c r="I349" s="10"/>
      <c r="J349" s="10"/>
      <c r="K349" s="10"/>
      <c r="L349" s="10"/>
      <c r="M349" s="10"/>
      <c r="N349" s="10"/>
      <c r="O349" s="10"/>
      <c r="P349" s="10"/>
      <c r="Q349" s="10"/>
      <c r="R349" s="10"/>
      <c r="S349" s="10"/>
    </row>
    <row r="350" spans="1:19">
      <c r="A350" s="10"/>
      <c r="B350" s="10"/>
      <c r="C350" s="10"/>
      <c r="D350" s="10"/>
      <c r="E350" s="10"/>
      <c r="F350" s="10"/>
      <c r="G350" s="10"/>
      <c r="H350" s="10"/>
      <c r="I350" s="10"/>
      <c r="J350" s="10"/>
      <c r="K350" s="10"/>
      <c r="L350" s="10"/>
      <c r="M350" s="10"/>
      <c r="N350" s="10"/>
      <c r="O350" s="10"/>
      <c r="P350" s="10"/>
      <c r="Q350" s="10"/>
      <c r="R350" s="10"/>
      <c r="S350" s="10"/>
    </row>
    <row r="351" spans="1:19">
      <c r="A351" s="10"/>
      <c r="B351" s="10"/>
      <c r="C351" s="10"/>
      <c r="D351" s="10"/>
      <c r="E351" s="10"/>
      <c r="F351" s="10"/>
      <c r="G351" s="10"/>
      <c r="H351" s="10"/>
      <c r="I351" s="10"/>
      <c r="J351" s="10"/>
      <c r="K351" s="10"/>
      <c r="L351" s="10"/>
      <c r="M351" s="10"/>
      <c r="N351" s="10"/>
      <c r="O351" s="10"/>
      <c r="P351" s="10"/>
      <c r="Q351" s="10"/>
      <c r="R351" s="10"/>
      <c r="S351" s="10"/>
    </row>
    <row r="352" spans="1:19">
      <c r="A352" s="10"/>
      <c r="B352" s="10"/>
      <c r="C352" s="10"/>
      <c r="D352" s="10"/>
      <c r="E352" s="10"/>
      <c r="F352" s="10"/>
      <c r="G352" s="10"/>
      <c r="H352" s="10"/>
      <c r="I352" s="10"/>
      <c r="J352" s="10"/>
      <c r="K352" s="10"/>
      <c r="L352" s="10"/>
      <c r="M352" s="10"/>
      <c r="N352" s="10"/>
      <c r="O352" s="10"/>
      <c r="P352" s="10"/>
      <c r="Q352" s="10"/>
      <c r="R352" s="10"/>
      <c r="S352" s="10"/>
    </row>
    <row r="353" spans="1:19">
      <c r="A353" s="10"/>
      <c r="B353" s="10"/>
      <c r="C353" s="10"/>
      <c r="D353" s="10"/>
      <c r="E353" s="10"/>
      <c r="F353" s="10"/>
      <c r="G353" s="10"/>
      <c r="H353" s="10"/>
      <c r="I353" s="10"/>
      <c r="J353" s="10"/>
      <c r="K353" s="10"/>
      <c r="L353" s="10"/>
      <c r="M353" s="10"/>
      <c r="N353" s="10"/>
      <c r="O353" s="10"/>
      <c r="P353" s="10"/>
      <c r="Q353" s="10"/>
      <c r="R353" s="10"/>
      <c r="S353" s="10"/>
    </row>
    <row r="354" spans="1:19">
      <c r="A354" s="10"/>
      <c r="B354" s="10"/>
      <c r="C354" s="10"/>
      <c r="D354" s="10"/>
      <c r="E354" s="10"/>
      <c r="F354" s="10"/>
      <c r="G354" s="10"/>
      <c r="H354" s="10"/>
      <c r="I354" s="10"/>
      <c r="J354" s="10"/>
      <c r="K354" s="10"/>
      <c r="L354" s="10"/>
      <c r="M354" s="10"/>
      <c r="N354" s="10"/>
      <c r="O354" s="10"/>
      <c r="P354" s="10"/>
      <c r="Q354" s="10"/>
      <c r="R354" s="10"/>
      <c r="S354" s="10"/>
    </row>
    <row r="355" spans="1:19">
      <c r="A355" s="10"/>
      <c r="B355" s="10"/>
      <c r="C355" s="10"/>
      <c r="D355" s="10"/>
      <c r="E355" s="10"/>
      <c r="F355" s="10"/>
      <c r="G355" s="10"/>
      <c r="H355" s="10"/>
      <c r="I355" s="10"/>
      <c r="J355" s="10"/>
      <c r="K355" s="10"/>
      <c r="L355" s="10"/>
      <c r="M355" s="10"/>
      <c r="N355" s="10"/>
      <c r="O355" s="10"/>
      <c r="P355" s="10"/>
      <c r="Q355" s="10"/>
      <c r="R355" s="10"/>
      <c r="S355" s="10"/>
    </row>
    <row r="356" spans="1:19">
      <c r="A356" s="10"/>
      <c r="B356" s="10"/>
      <c r="C356" s="10"/>
      <c r="D356" s="10"/>
      <c r="E356" s="10"/>
      <c r="F356" s="10"/>
      <c r="G356" s="10"/>
      <c r="H356" s="10"/>
      <c r="I356" s="10"/>
      <c r="J356" s="10"/>
      <c r="K356" s="10"/>
      <c r="L356" s="10"/>
      <c r="M356" s="10"/>
      <c r="N356" s="10"/>
      <c r="O356" s="10"/>
      <c r="P356" s="10"/>
      <c r="Q356" s="10"/>
      <c r="R356" s="10"/>
      <c r="S356" s="10"/>
    </row>
    <row r="357" spans="1:19">
      <c r="A357" s="10"/>
      <c r="B357" s="10"/>
      <c r="C357" s="10"/>
      <c r="D357" s="10"/>
      <c r="E357" s="10"/>
      <c r="F357" s="10"/>
      <c r="G357" s="10"/>
      <c r="H357" s="10"/>
      <c r="I357" s="10"/>
      <c r="J357" s="10"/>
      <c r="K357" s="10"/>
      <c r="L357" s="10"/>
      <c r="M357" s="10"/>
      <c r="N357" s="10"/>
      <c r="O357" s="10"/>
      <c r="P357" s="10"/>
      <c r="Q357" s="10"/>
      <c r="R357" s="10"/>
      <c r="S357" s="10"/>
    </row>
    <row r="358" spans="1:19">
      <c r="A358" s="10"/>
      <c r="B358" s="10"/>
      <c r="C358" s="10"/>
      <c r="D358" s="10"/>
      <c r="E358" s="10"/>
      <c r="F358" s="10"/>
      <c r="G358" s="10"/>
      <c r="H358" s="10"/>
      <c r="I358" s="10"/>
      <c r="J358" s="10"/>
      <c r="K358" s="10"/>
      <c r="L358" s="10"/>
      <c r="M358" s="10"/>
      <c r="N358" s="10"/>
      <c r="O358" s="10"/>
      <c r="P358" s="10"/>
      <c r="Q358" s="10"/>
      <c r="R358" s="10"/>
      <c r="S358" s="10"/>
    </row>
    <row r="359" spans="1:19">
      <c r="A359" s="10"/>
      <c r="B359" s="10"/>
      <c r="C359" s="10"/>
      <c r="D359" s="10"/>
      <c r="E359" s="10"/>
      <c r="F359" s="10"/>
      <c r="G359" s="10"/>
      <c r="H359" s="10"/>
      <c r="I359" s="10"/>
      <c r="J359" s="10"/>
      <c r="K359" s="10"/>
      <c r="L359" s="10"/>
      <c r="M359" s="10"/>
      <c r="N359" s="10"/>
      <c r="O359" s="10"/>
      <c r="P359" s="10"/>
      <c r="Q359" s="10"/>
      <c r="R359" s="10"/>
      <c r="S359" s="10"/>
    </row>
    <row r="360" spans="1:19">
      <c r="A360" s="10"/>
      <c r="B360" s="10"/>
      <c r="C360" s="10"/>
      <c r="D360" s="10"/>
      <c r="E360" s="10"/>
      <c r="F360" s="10"/>
      <c r="G360" s="10"/>
      <c r="H360" s="10"/>
      <c r="I360" s="10"/>
      <c r="J360" s="10"/>
      <c r="K360" s="10"/>
      <c r="L360" s="10"/>
      <c r="M360" s="10"/>
      <c r="N360" s="10"/>
      <c r="O360" s="10"/>
      <c r="P360" s="10"/>
      <c r="Q360" s="10"/>
      <c r="R360" s="10"/>
      <c r="S360" s="10"/>
    </row>
    <row r="361" spans="1:19">
      <c r="A361" s="10"/>
      <c r="B361" s="10"/>
      <c r="C361" s="10"/>
      <c r="D361" s="10"/>
      <c r="E361" s="10"/>
      <c r="F361" s="10"/>
      <c r="G361" s="10"/>
      <c r="H361" s="10"/>
      <c r="I361" s="10"/>
      <c r="J361" s="10"/>
      <c r="K361" s="10"/>
      <c r="L361" s="10"/>
      <c r="M361" s="10"/>
      <c r="N361" s="10"/>
      <c r="O361" s="10"/>
      <c r="P361" s="10"/>
      <c r="Q361" s="10"/>
      <c r="R361" s="10"/>
      <c r="S361" s="10"/>
    </row>
    <row r="362" spans="1:19">
      <c r="A362" s="10"/>
      <c r="B362" s="10"/>
      <c r="C362" s="10"/>
      <c r="D362" s="10"/>
      <c r="E362" s="10"/>
      <c r="F362" s="10"/>
      <c r="G362" s="10"/>
      <c r="H362" s="10"/>
      <c r="I362" s="10"/>
      <c r="J362" s="10"/>
      <c r="K362" s="10"/>
      <c r="L362" s="10"/>
      <c r="M362" s="10"/>
      <c r="N362" s="10"/>
      <c r="O362" s="10"/>
      <c r="P362" s="10"/>
      <c r="Q362" s="10"/>
      <c r="R362" s="10"/>
      <c r="S362" s="10"/>
    </row>
    <row r="363" spans="1:19">
      <c r="A363" s="10"/>
      <c r="B363" s="10"/>
      <c r="C363" s="10"/>
      <c r="D363" s="10"/>
      <c r="E363" s="10"/>
      <c r="F363" s="10"/>
      <c r="G363" s="10"/>
      <c r="H363" s="10"/>
      <c r="I363" s="10"/>
      <c r="J363" s="10"/>
      <c r="K363" s="10"/>
      <c r="L363" s="10"/>
      <c r="M363" s="10"/>
      <c r="N363" s="10"/>
      <c r="O363" s="10"/>
      <c r="P363" s="10"/>
      <c r="Q363" s="10"/>
      <c r="R363" s="10"/>
      <c r="S363" s="10"/>
    </row>
    <row r="364" spans="1:19">
      <c r="A364" s="10"/>
      <c r="B364" s="10"/>
      <c r="C364" s="10"/>
      <c r="D364" s="10"/>
      <c r="E364" s="10"/>
      <c r="F364" s="10"/>
      <c r="G364" s="10"/>
      <c r="H364" s="10"/>
      <c r="I364" s="10"/>
      <c r="J364" s="10"/>
      <c r="K364" s="10"/>
      <c r="L364" s="10"/>
      <c r="M364" s="10"/>
      <c r="N364" s="10"/>
      <c r="O364" s="10"/>
      <c r="P364" s="10"/>
      <c r="Q364" s="10"/>
      <c r="R364" s="10"/>
      <c r="S364" s="10"/>
    </row>
    <row r="365" spans="1:19">
      <c r="A365" s="10"/>
      <c r="B365" s="10"/>
      <c r="C365" s="10"/>
      <c r="D365" s="10"/>
      <c r="E365" s="10"/>
      <c r="F365" s="10"/>
      <c r="G365" s="10"/>
      <c r="H365" s="10"/>
      <c r="I365" s="10"/>
      <c r="J365" s="10"/>
      <c r="K365" s="10"/>
      <c r="L365" s="10"/>
      <c r="M365" s="10"/>
      <c r="N365" s="10"/>
      <c r="O365" s="10"/>
      <c r="P365" s="10"/>
      <c r="Q365" s="10"/>
      <c r="R365" s="10"/>
      <c r="S365" s="10"/>
    </row>
    <row r="366" spans="1:19">
      <c r="A366" s="10"/>
      <c r="B366" s="10"/>
      <c r="C366" s="10"/>
      <c r="D366" s="10"/>
      <c r="E366" s="10"/>
      <c r="F366" s="10"/>
      <c r="G366" s="10"/>
      <c r="H366" s="10"/>
      <c r="I366" s="10"/>
      <c r="J366" s="10"/>
      <c r="K366" s="10"/>
      <c r="L366" s="10"/>
      <c r="M366" s="10"/>
      <c r="N366" s="10"/>
      <c r="O366" s="10"/>
      <c r="P366" s="10"/>
      <c r="Q366" s="10"/>
      <c r="R366" s="10"/>
      <c r="S366" s="10"/>
    </row>
    <row r="367" spans="1:19">
      <c r="A367" s="10"/>
      <c r="B367" s="10"/>
      <c r="C367" s="10"/>
      <c r="D367" s="10"/>
      <c r="E367" s="10"/>
      <c r="F367" s="10"/>
      <c r="G367" s="10"/>
      <c r="H367" s="10"/>
      <c r="I367" s="10"/>
      <c r="J367" s="10"/>
      <c r="K367" s="10"/>
      <c r="L367" s="10"/>
      <c r="M367" s="10"/>
      <c r="N367" s="10"/>
      <c r="O367" s="10"/>
      <c r="P367" s="10"/>
      <c r="Q367" s="10"/>
      <c r="R367" s="10"/>
      <c r="S367" s="10"/>
    </row>
    <row r="368" spans="1:19">
      <c r="A368" s="10"/>
      <c r="B368" s="10"/>
      <c r="C368" s="10"/>
      <c r="D368" s="10"/>
      <c r="E368" s="10"/>
      <c r="F368" s="10"/>
      <c r="G368" s="10"/>
      <c r="H368" s="10"/>
      <c r="I368" s="10"/>
      <c r="J368" s="10"/>
      <c r="K368" s="10"/>
      <c r="L368" s="10"/>
      <c r="M368" s="10"/>
      <c r="N368" s="10"/>
      <c r="O368" s="10"/>
      <c r="P368" s="10"/>
      <c r="Q368" s="10"/>
      <c r="R368" s="10"/>
      <c r="S368" s="10"/>
    </row>
    <row r="369" spans="1:19">
      <c r="A369" s="10"/>
      <c r="B369" s="10"/>
      <c r="C369" s="10"/>
      <c r="D369" s="10"/>
      <c r="E369" s="10"/>
      <c r="F369" s="10"/>
      <c r="G369" s="10"/>
      <c r="H369" s="10"/>
      <c r="I369" s="10"/>
      <c r="J369" s="10"/>
      <c r="K369" s="10"/>
      <c r="L369" s="10"/>
      <c r="M369" s="10"/>
      <c r="N369" s="10"/>
      <c r="O369" s="10"/>
      <c r="P369" s="10"/>
      <c r="Q369" s="10"/>
      <c r="R369" s="10"/>
      <c r="S369" s="10"/>
    </row>
    <row r="370" spans="1:19">
      <c r="A370" s="10"/>
      <c r="B370" s="10"/>
      <c r="C370" s="10"/>
      <c r="D370" s="10"/>
      <c r="E370" s="10"/>
      <c r="F370" s="10"/>
      <c r="G370" s="10"/>
      <c r="H370" s="10"/>
      <c r="I370" s="10"/>
      <c r="J370" s="10"/>
      <c r="K370" s="10"/>
      <c r="L370" s="10"/>
      <c r="M370" s="10"/>
      <c r="N370" s="10"/>
      <c r="O370" s="10"/>
      <c r="P370" s="10"/>
      <c r="Q370" s="10"/>
      <c r="R370" s="10"/>
      <c r="S370" s="10"/>
    </row>
    <row r="371" spans="1:19">
      <c r="A371" s="10"/>
      <c r="B371" s="10"/>
      <c r="C371" s="10"/>
      <c r="D371" s="10"/>
      <c r="E371" s="10"/>
      <c r="F371" s="10"/>
      <c r="G371" s="10"/>
      <c r="H371" s="10"/>
      <c r="I371" s="10"/>
      <c r="J371" s="10"/>
      <c r="K371" s="10"/>
      <c r="L371" s="10"/>
      <c r="M371" s="10"/>
      <c r="N371" s="10"/>
      <c r="O371" s="10"/>
      <c r="P371" s="10"/>
      <c r="Q371" s="10"/>
      <c r="R371" s="10"/>
      <c r="S371" s="10"/>
    </row>
    <row r="372" spans="1:19">
      <c r="A372" s="10"/>
      <c r="B372" s="10"/>
      <c r="C372" s="10"/>
      <c r="D372" s="10"/>
      <c r="E372" s="10"/>
      <c r="F372" s="10"/>
      <c r="G372" s="10"/>
      <c r="H372" s="10"/>
      <c r="I372" s="10"/>
      <c r="J372" s="10"/>
      <c r="K372" s="10"/>
      <c r="L372" s="10"/>
      <c r="M372" s="10"/>
      <c r="N372" s="10"/>
      <c r="O372" s="10"/>
      <c r="P372" s="10"/>
      <c r="Q372" s="10"/>
      <c r="R372" s="10"/>
      <c r="S372" s="10"/>
    </row>
    <row r="373" spans="1:19">
      <c r="A373" s="10"/>
      <c r="B373" s="10"/>
      <c r="C373" s="10"/>
      <c r="D373" s="10"/>
      <c r="E373" s="10"/>
      <c r="F373" s="10"/>
      <c r="G373" s="10"/>
      <c r="H373" s="10"/>
      <c r="I373" s="10"/>
      <c r="J373" s="10"/>
      <c r="K373" s="10"/>
      <c r="L373" s="10"/>
      <c r="M373" s="10"/>
      <c r="N373" s="10"/>
      <c r="O373" s="10"/>
      <c r="P373" s="10"/>
      <c r="Q373" s="10"/>
      <c r="R373" s="10"/>
      <c r="S373" s="10"/>
    </row>
    <row r="374" spans="1:19">
      <c r="A374" s="10"/>
      <c r="B374" s="10"/>
      <c r="C374" s="10"/>
      <c r="D374" s="10"/>
      <c r="E374" s="10"/>
      <c r="F374" s="10"/>
      <c r="G374" s="10"/>
      <c r="H374" s="10"/>
      <c r="I374" s="10"/>
      <c r="J374" s="10"/>
      <c r="K374" s="10"/>
      <c r="L374" s="10"/>
      <c r="M374" s="10"/>
      <c r="N374" s="10"/>
      <c r="O374" s="10"/>
      <c r="P374" s="10"/>
      <c r="Q374" s="10"/>
      <c r="R374" s="10"/>
      <c r="S374" s="10"/>
    </row>
    <row r="375" spans="1:19">
      <c r="A375" s="10"/>
      <c r="B375" s="10"/>
      <c r="C375" s="10"/>
      <c r="D375" s="10"/>
      <c r="E375" s="10"/>
      <c r="F375" s="10"/>
      <c r="G375" s="10"/>
      <c r="H375" s="10"/>
      <c r="I375" s="10"/>
      <c r="J375" s="10"/>
      <c r="K375" s="10"/>
      <c r="L375" s="10"/>
      <c r="M375" s="10"/>
      <c r="N375" s="10"/>
      <c r="O375" s="10"/>
      <c r="P375" s="10"/>
      <c r="Q375" s="10"/>
      <c r="R375" s="10"/>
      <c r="S375" s="10"/>
    </row>
    <row r="376" spans="1:19">
      <c r="A376" s="10"/>
      <c r="B376" s="10"/>
      <c r="C376" s="10"/>
      <c r="D376" s="10"/>
      <c r="E376" s="10"/>
      <c r="F376" s="10"/>
      <c r="G376" s="10"/>
      <c r="H376" s="10"/>
      <c r="I376" s="10"/>
      <c r="J376" s="10"/>
      <c r="K376" s="10"/>
      <c r="L376" s="10"/>
      <c r="M376" s="10"/>
      <c r="N376" s="10"/>
      <c r="O376" s="10"/>
      <c r="P376" s="10"/>
      <c r="Q376" s="10"/>
      <c r="R376" s="10"/>
      <c r="S376" s="10"/>
    </row>
    <row r="377" spans="1:19">
      <c r="A377" s="10"/>
      <c r="B377" s="10"/>
      <c r="C377" s="10"/>
      <c r="D377" s="10"/>
      <c r="E377" s="10"/>
      <c r="F377" s="10"/>
      <c r="G377" s="10"/>
      <c r="H377" s="10"/>
      <c r="I377" s="10"/>
      <c r="J377" s="10"/>
      <c r="K377" s="10"/>
      <c r="L377" s="10"/>
      <c r="M377" s="10"/>
      <c r="N377" s="10"/>
      <c r="O377" s="10"/>
      <c r="P377" s="10"/>
      <c r="Q377" s="10"/>
      <c r="R377" s="10"/>
      <c r="S377" s="10"/>
    </row>
    <row r="378" spans="1:19">
      <c r="A378" s="10"/>
      <c r="B378" s="10"/>
      <c r="C378" s="10"/>
      <c r="D378" s="10"/>
      <c r="E378" s="10"/>
      <c r="F378" s="10"/>
      <c r="G378" s="10"/>
      <c r="H378" s="10"/>
      <c r="I378" s="10"/>
      <c r="J378" s="10"/>
      <c r="K378" s="10"/>
      <c r="L378" s="10"/>
      <c r="M378" s="10"/>
      <c r="N378" s="10"/>
      <c r="O378" s="10"/>
      <c r="P378" s="10"/>
      <c r="Q378" s="10"/>
      <c r="R378" s="10"/>
      <c r="S378" s="10"/>
    </row>
    <row r="379" spans="1:19">
      <c r="A379" s="10"/>
      <c r="B379" s="10"/>
      <c r="C379" s="10"/>
      <c r="D379" s="10"/>
      <c r="E379" s="10"/>
      <c r="F379" s="10"/>
      <c r="G379" s="10"/>
      <c r="H379" s="10"/>
      <c r="I379" s="10"/>
      <c r="J379" s="10"/>
      <c r="K379" s="10"/>
      <c r="L379" s="10"/>
      <c r="M379" s="10"/>
      <c r="N379" s="10"/>
      <c r="O379" s="10"/>
      <c r="P379" s="10"/>
      <c r="Q379" s="10"/>
      <c r="R379" s="10"/>
      <c r="S379" s="10"/>
    </row>
    <row r="380" spans="1:19">
      <c r="A380" s="10"/>
      <c r="B380" s="10"/>
      <c r="C380" s="10"/>
      <c r="D380" s="10"/>
      <c r="E380" s="10"/>
      <c r="F380" s="10"/>
      <c r="G380" s="10"/>
      <c r="H380" s="10"/>
      <c r="I380" s="10"/>
      <c r="J380" s="10"/>
      <c r="K380" s="10"/>
      <c r="L380" s="10"/>
      <c r="M380" s="10"/>
      <c r="N380" s="10"/>
      <c r="O380" s="10"/>
      <c r="P380" s="10"/>
      <c r="Q380" s="10"/>
      <c r="R380" s="10"/>
      <c r="S380" s="10"/>
    </row>
    <row r="381" spans="1:19">
      <c r="A381" s="10"/>
      <c r="B381" s="10"/>
      <c r="C381" s="10"/>
      <c r="D381" s="10"/>
      <c r="E381" s="10"/>
      <c r="F381" s="10"/>
      <c r="G381" s="10"/>
      <c r="H381" s="10"/>
      <c r="I381" s="10"/>
      <c r="J381" s="10"/>
      <c r="K381" s="10"/>
      <c r="L381" s="10"/>
      <c r="M381" s="10"/>
      <c r="N381" s="10"/>
      <c r="O381" s="10"/>
      <c r="P381" s="10"/>
      <c r="Q381" s="10"/>
      <c r="R381" s="10"/>
      <c r="S381" s="10"/>
    </row>
    <row r="382" spans="1:19">
      <c r="A382" s="10"/>
      <c r="B382" s="10"/>
      <c r="C382" s="10"/>
      <c r="D382" s="10"/>
      <c r="E382" s="10"/>
      <c r="F382" s="10"/>
      <c r="G382" s="10"/>
      <c r="H382" s="10"/>
      <c r="I382" s="10"/>
      <c r="J382" s="10"/>
      <c r="K382" s="10"/>
      <c r="L382" s="10"/>
      <c r="M382" s="10"/>
      <c r="N382" s="10"/>
      <c r="O382" s="10"/>
      <c r="P382" s="10"/>
      <c r="Q382" s="10"/>
      <c r="R382" s="10"/>
      <c r="S382" s="10"/>
    </row>
    <row r="383" spans="1:19">
      <c r="A383" s="10"/>
      <c r="B383" s="10"/>
      <c r="C383" s="10"/>
      <c r="D383" s="10"/>
      <c r="E383" s="10"/>
      <c r="F383" s="10"/>
      <c r="G383" s="10"/>
      <c r="H383" s="10"/>
      <c r="I383" s="10"/>
      <c r="J383" s="10"/>
      <c r="K383" s="10"/>
      <c r="L383" s="10"/>
      <c r="M383" s="10"/>
      <c r="N383" s="10"/>
      <c r="O383" s="10"/>
      <c r="P383" s="10"/>
      <c r="Q383" s="10"/>
      <c r="R383" s="10"/>
      <c r="S383" s="10"/>
    </row>
    <row r="384" spans="1:19">
      <c r="A384" s="10"/>
      <c r="B384" s="10"/>
      <c r="C384" s="10"/>
      <c r="D384" s="10"/>
      <c r="E384" s="10"/>
      <c r="F384" s="10"/>
      <c r="G384" s="10"/>
      <c r="H384" s="10"/>
      <c r="I384" s="10"/>
      <c r="J384" s="10"/>
      <c r="K384" s="10"/>
      <c r="L384" s="10"/>
      <c r="M384" s="10"/>
      <c r="N384" s="10"/>
      <c r="O384" s="10"/>
      <c r="P384" s="10"/>
      <c r="Q384" s="10"/>
      <c r="R384" s="10"/>
      <c r="S384" s="10"/>
    </row>
    <row r="385" spans="1:19">
      <c r="A385" s="10"/>
      <c r="B385" s="10"/>
      <c r="C385" s="10"/>
      <c r="D385" s="10"/>
      <c r="E385" s="10"/>
      <c r="F385" s="10"/>
      <c r="G385" s="10"/>
      <c r="H385" s="10"/>
      <c r="I385" s="10"/>
      <c r="J385" s="10"/>
      <c r="K385" s="10"/>
      <c r="L385" s="10"/>
      <c r="M385" s="10"/>
      <c r="N385" s="10"/>
      <c r="O385" s="10"/>
      <c r="P385" s="10"/>
      <c r="Q385" s="10"/>
      <c r="R385" s="10"/>
      <c r="S385" s="10"/>
    </row>
    <row r="386" spans="1:19">
      <c r="A386" s="10"/>
      <c r="B386" s="10"/>
      <c r="C386" s="10"/>
      <c r="D386" s="10"/>
      <c r="E386" s="10"/>
      <c r="F386" s="10"/>
      <c r="G386" s="10"/>
      <c r="H386" s="10"/>
      <c r="I386" s="10"/>
      <c r="J386" s="10"/>
      <c r="K386" s="10"/>
      <c r="L386" s="10"/>
      <c r="M386" s="10"/>
      <c r="N386" s="10"/>
      <c r="O386" s="10"/>
      <c r="P386" s="10"/>
      <c r="Q386" s="10"/>
      <c r="R386" s="10"/>
      <c r="S386" s="10"/>
    </row>
    <row r="387" spans="1:19">
      <c r="A387" s="10"/>
      <c r="B387" s="10"/>
      <c r="C387" s="10"/>
      <c r="D387" s="10"/>
      <c r="E387" s="10"/>
      <c r="F387" s="10"/>
      <c r="G387" s="10"/>
      <c r="H387" s="10"/>
      <c r="I387" s="10"/>
      <c r="J387" s="10"/>
      <c r="K387" s="10"/>
      <c r="L387" s="10"/>
      <c r="M387" s="10"/>
      <c r="N387" s="10"/>
      <c r="O387" s="10"/>
      <c r="P387" s="10"/>
      <c r="Q387" s="10"/>
      <c r="R387" s="10"/>
      <c r="S387" s="10"/>
    </row>
    <row r="388" spans="1:19">
      <c r="A388" s="10"/>
      <c r="B388" s="10"/>
      <c r="C388" s="10"/>
      <c r="D388" s="10"/>
      <c r="E388" s="10"/>
      <c r="F388" s="10"/>
      <c r="G388" s="10"/>
      <c r="H388" s="10"/>
      <c r="I388" s="10"/>
      <c r="J388" s="10"/>
      <c r="K388" s="10"/>
      <c r="L388" s="10"/>
      <c r="M388" s="10"/>
      <c r="N388" s="10"/>
      <c r="O388" s="10"/>
      <c r="P388" s="10"/>
      <c r="Q388" s="10"/>
      <c r="R388" s="10"/>
      <c r="S388" s="10"/>
    </row>
    <row r="389" spans="1:19">
      <c r="A389" s="10"/>
      <c r="B389" s="10"/>
      <c r="C389" s="10"/>
      <c r="D389" s="10"/>
      <c r="E389" s="10"/>
      <c r="F389" s="10"/>
      <c r="G389" s="10"/>
      <c r="H389" s="10"/>
      <c r="I389" s="10"/>
      <c r="J389" s="10"/>
      <c r="K389" s="10"/>
      <c r="L389" s="10"/>
      <c r="M389" s="10"/>
      <c r="N389" s="10"/>
      <c r="O389" s="10"/>
      <c r="P389" s="10"/>
      <c r="Q389" s="10"/>
      <c r="R389" s="10"/>
      <c r="S389" s="10"/>
    </row>
    <row r="390" spans="1:19">
      <c r="A390" s="10"/>
      <c r="B390" s="10"/>
      <c r="C390" s="10"/>
      <c r="D390" s="10"/>
      <c r="E390" s="10"/>
      <c r="F390" s="10"/>
      <c r="G390" s="10"/>
      <c r="H390" s="10"/>
      <c r="I390" s="10"/>
      <c r="J390" s="10"/>
      <c r="K390" s="10"/>
      <c r="L390" s="10"/>
      <c r="M390" s="10"/>
      <c r="N390" s="10"/>
      <c r="O390" s="10"/>
      <c r="P390" s="10"/>
      <c r="Q390" s="10"/>
      <c r="R390" s="10"/>
      <c r="S390" s="10"/>
    </row>
    <row r="391" spans="1:19">
      <c r="A391" s="10"/>
      <c r="B391" s="10"/>
      <c r="C391" s="10"/>
      <c r="D391" s="10"/>
      <c r="E391" s="10"/>
      <c r="F391" s="10"/>
      <c r="G391" s="10"/>
      <c r="H391" s="10"/>
      <c r="I391" s="10"/>
      <c r="J391" s="10"/>
      <c r="K391" s="10"/>
      <c r="L391" s="10"/>
      <c r="M391" s="10"/>
      <c r="N391" s="10"/>
      <c r="O391" s="10"/>
      <c r="P391" s="10"/>
      <c r="Q391" s="10"/>
      <c r="R391" s="10"/>
      <c r="S391" s="10"/>
    </row>
    <row r="392" spans="1:19">
      <c r="A392" s="10"/>
      <c r="B392" s="10"/>
      <c r="C392" s="10"/>
      <c r="D392" s="10"/>
      <c r="E392" s="10"/>
      <c r="F392" s="10"/>
      <c r="G392" s="10"/>
      <c r="H392" s="10"/>
      <c r="I392" s="10"/>
      <c r="J392" s="10"/>
      <c r="K392" s="10"/>
      <c r="L392" s="10"/>
      <c r="M392" s="10"/>
      <c r="N392" s="10"/>
      <c r="O392" s="10"/>
      <c r="P392" s="10"/>
      <c r="Q392" s="10"/>
      <c r="R392" s="10"/>
      <c r="S392" s="10"/>
    </row>
    <row r="393" spans="1:19">
      <c r="A393" s="10"/>
      <c r="B393" s="10"/>
      <c r="C393" s="10"/>
      <c r="D393" s="10"/>
      <c r="E393" s="10"/>
      <c r="F393" s="10"/>
      <c r="G393" s="10"/>
      <c r="H393" s="10"/>
      <c r="I393" s="10"/>
      <c r="J393" s="10"/>
      <c r="K393" s="10"/>
      <c r="L393" s="10"/>
      <c r="M393" s="10"/>
      <c r="N393" s="10"/>
      <c r="O393" s="10"/>
      <c r="P393" s="10"/>
      <c r="Q393" s="10"/>
      <c r="R393" s="10"/>
      <c r="S393" s="10"/>
    </row>
    <row r="394" spans="1:19">
      <c r="A394" s="10"/>
      <c r="B394" s="10"/>
      <c r="C394" s="10"/>
      <c r="D394" s="10"/>
      <c r="E394" s="10"/>
      <c r="F394" s="10"/>
      <c r="G394" s="10"/>
      <c r="H394" s="10"/>
      <c r="I394" s="10"/>
      <c r="J394" s="10"/>
      <c r="K394" s="10"/>
      <c r="L394" s="10"/>
      <c r="M394" s="10"/>
      <c r="N394" s="10"/>
      <c r="O394" s="10"/>
      <c r="P394" s="10"/>
      <c r="Q394" s="10"/>
      <c r="R394" s="10"/>
      <c r="S394" s="10"/>
    </row>
    <row r="395" spans="1:19">
      <c r="A395" s="10"/>
      <c r="B395" s="10"/>
      <c r="C395" s="10"/>
      <c r="D395" s="10"/>
      <c r="E395" s="10"/>
      <c r="F395" s="10"/>
      <c r="G395" s="10"/>
      <c r="H395" s="10"/>
      <c r="I395" s="10"/>
      <c r="J395" s="10"/>
      <c r="K395" s="10"/>
      <c r="L395" s="10"/>
      <c r="M395" s="10"/>
      <c r="N395" s="10"/>
      <c r="O395" s="10"/>
      <c r="P395" s="10"/>
      <c r="Q395" s="10"/>
      <c r="R395" s="10"/>
      <c r="S395" s="10"/>
    </row>
    <row r="396" spans="1:19">
      <c r="A396" s="10"/>
      <c r="B396" s="10"/>
      <c r="C396" s="10"/>
      <c r="D396" s="10"/>
      <c r="E396" s="10"/>
      <c r="F396" s="10"/>
      <c r="G396" s="10"/>
      <c r="H396" s="10"/>
      <c r="I396" s="10"/>
      <c r="J396" s="10"/>
      <c r="K396" s="10"/>
      <c r="L396" s="10"/>
      <c r="M396" s="10"/>
      <c r="N396" s="10"/>
      <c r="O396" s="10"/>
      <c r="P396" s="10"/>
      <c r="Q396" s="10"/>
      <c r="R396" s="10"/>
      <c r="S396" s="10"/>
    </row>
    <row r="397" spans="1:19">
      <c r="A397" s="10"/>
      <c r="B397" s="10"/>
      <c r="C397" s="10"/>
      <c r="D397" s="10"/>
      <c r="E397" s="10"/>
      <c r="F397" s="10"/>
      <c r="G397" s="10"/>
      <c r="H397" s="10"/>
      <c r="I397" s="10"/>
      <c r="J397" s="10"/>
      <c r="K397" s="10"/>
      <c r="L397" s="10"/>
      <c r="M397" s="10"/>
      <c r="N397" s="10"/>
      <c r="O397" s="10"/>
      <c r="P397" s="10"/>
      <c r="Q397" s="10"/>
      <c r="R397" s="10"/>
      <c r="S397" s="10"/>
    </row>
    <row r="398" spans="1:19">
      <c r="A398" s="10"/>
      <c r="B398" s="10"/>
      <c r="C398" s="10"/>
      <c r="D398" s="10"/>
      <c r="E398" s="10"/>
      <c r="F398" s="10"/>
      <c r="G398" s="10"/>
      <c r="H398" s="10"/>
      <c r="I398" s="10"/>
      <c r="J398" s="10"/>
      <c r="K398" s="10"/>
      <c r="L398" s="10"/>
      <c r="M398" s="10"/>
      <c r="N398" s="10"/>
      <c r="O398" s="10"/>
      <c r="P398" s="10"/>
      <c r="Q398" s="10"/>
      <c r="R398" s="10"/>
      <c r="S398" s="10"/>
    </row>
    <row r="399" spans="1:19">
      <c r="A399" s="10"/>
      <c r="B399" s="10"/>
      <c r="C399" s="10"/>
      <c r="D399" s="10"/>
      <c r="E399" s="10"/>
      <c r="F399" s="10"/>
      <c r="G399" s="10"/>
      <c r="H399" s="10"/>
      <c r="I399" s="10"/>
      <c r="J399" s="10"/>
      <c r="K399" s="10"/>
      <c r="L399" s="10"/>
      <c r="M399" s="10"/>
      <c r="N399" s="10"/>
      <c r="O399" s="10"/>
      <c r="P399" s="10"/>
      <c r="Q399" s="10"/>
      <c r="R399" s="10"/>
      <c r="S399" s="10"/>
    </row>
    <row r="400" spans="1:19">
      <c r="A400" s="10"/>
      <c r="B400" s="10"/>
      <c r="C400" s="10"/>
      <c r="D400" s="10"/>
      <c r="E400" s="10"/>
      <c r="F400" s="10"/>
      <c r="G400" s="10"/>
      <c r="H400" s="10"/>
      <c r="I400" s="10"/>
      <c r="J400" s="10"/>
      <c r="K400" s="10"/>
      <c r="L400" s="10"/>
      <c r="M400" s="10"/>
      <c r="N400" s="10"/>
      <c r="O400" s="10"/>
      <c r="P400" s="10"/>
      <c r="Q400" s="10"/>
      <c r="R400" s="10"/>
      <c r="S400" s="10"/>
    </row>
    <row r="401" spans="1:19">
      <c r="A401" s="10"/>
      <c r="B401" s="10"/>
      <c r="C401" s="10"/>
      <c r="D401" s="10"/>
      <c r="E401" s="10"/>
      <c r="F401" s="10"/>
      <c r="G401" s="10"/>
      <c r="H401" s="10"/>
      <c r="I401" s="10"/>
      <c r="J401" s="10"/>
      <c r="K401" s="10"/>
      <c r="L401" s="10"/>
      <c r="M401" s="10"/>
      <c r="N401" s="10"/>
      <c r="O401" s="10"/>
      <c r="P401" s="10"/>
      <c r="Q401" s="10"/>
      <c r="R401" s="10"/>
      <c r="S401" s="10"/>
    </row>
    <row r="402" spans="1:19">
      <c r="A402" s="10"/>
      <c r="B402" s="10"/>
      <c r="C402" s="10"/>
      <c r="D402" s="10"/>
      <c r="E402" s="10"/>
      <c r="F402" s="10"/>
      <c r="G402" s="10"/>
      <c r="H402" s="10"/>
      <c r="I402" s="10"/>
      <c r="J402" s="10"/>
      <c r="K402" s="10"/>
      <c r="L402" s="10"/>
      <c r="M402" s="10"/>
      <c r="N402" s="10"/>
      <c r="O402" s="10"/>
      <c r="P402" s="10"/>
      <c r="Q402" s="10"/>
      <c r="R402" s="10"/>
      <c r="S402" s="10"/>
    </row>
    <row r="403" spans="1:19">
      <c r="A403" s="10"/>
      <c r="B403" s="10"/>
      <c r="C403" s="10"/>
      <c r="D403" s="10"/>
      <c r="E403" s="10"/>
      <c r="F403" s="10"/>
      <c r="G403" s="10"/>
      <c r="H403" s="10"/>
      <c r="I403" s="10"/>
      <c r="J403" s="10"/>
      <c r="K403" s="10"/>
      <c r="L403" s="10"/>
      <c r="M403" s="10"/>
      <c r="N403" s="10"/>
      <c r="O403" s="10"/>
      <c r="P403" s="10"/>
      <c r="Q403" s="10"/>
      <c r="R403" s="10"/>
      <c r="S403" s="10"/>
    </row>
    <row r="404" spans="1:19">
      <c r="A404" s="10"/>
      <c r="B404" s="10"/>
      <c r="C404" s="10"/>
      <c r="D404" s="10"/>
      <c r="E404" s="10"/>
      <c r="F404" s="10"/>
      <c r="G404" s="10"/>
      <c r="H404" s="10"/>
      <c r="I404" s="10"/>
      <c r="J404" s="10"/>
      <c r="K404" s="10"/>
      <c r="L404" s="10"/>
      <c r="M404" s="10"/>
      <c r="N404" s="10"/>
      <c r="O404" s="10"/>
      <c r="P404" s="10"/>
      <c r="Q404" s="10"/>
      <c r="R404" s="10"/>
      <c r="S404" s="10"/>
    </row>
    <row r="405" spans="1:19">
      <c r="A405" s="10"/>
      <c r="B405" s="10"/>
      <c r="C405" s="10"/>
      <c r="D405" s="10"/>
      <c r="E405" s="10"/>
      <c r="F405" s="10"/>
      <c r="G405" s="10"/>
      <c r="H405" s="10"/>
      <c r="I405" s="10"/>
      <c r="J405" s="10"/>
      <c r="K405" s="10"/>
      <c r="L405" s="10"/>
      <c r="M405" s="10"/>
      <c r="N405" s="10"/>
      <c r="O405" s="10"/>
      <c r="P405" s="10"/>
      <c r="Q405" s="10"/>
      <c r="R405" s="10"/>
      <c r="S405" s="10"/>
    </row>
    <row r="406" spans="1:19">
      <c r="A406" s="10"/>
      <c r="B406" s="10"/>
      <c r="C406" s="10"/>
      <c r="D406" s="10"/>
      <c r="E406" s="10"/>
      <c r="F406" s="10"/>
      <c r="G406" s="10"/>
      <c r="H406" s="10"/>
      <c r="I406" s="10"/>
      <c r="J406" s="10"/>
      <c r="K406" s="10"/>
      <c r="L406" s="10"/>
      <c r="M406" s="10"/>
      <c r="N406" s="10"/>
      <c r="O406" s="10"/>
      <c r="P406" s="10"/>
      <c r="Q406" s="10"/>
      <c r="R406" s="10"/>
      <c r="S406" s="10"/>
    </row>
    <row r="407" spans="1:19">
      <c r="A407" s="10"/>
      <c r="B407" s="10"/>
      <c r="C407" s="10"/>
      <c r="D407" s="10"/>
      <c r="E407" s="10"/>
      <c r="F407" s="10"/>
      <c r="G407" s="10"/>
      <c r="H407" s="10"/>
      <c r="I407" s="10"/>
      <c r="J407" s="10"/>
      <c r="K407" s="10"/>
      <c r="L407" s="10"/>
      <c r="M407" s="10"/>
      <c r="N407" s="10"/>
      <c r="O407" s="10"/>
      <c r="P407" s="10"/>
      <c r="Q407" s="10"/>
      <c r="R407" s="10"/>
      <c r="S407" s="10"/>
    </row>
    <row r="408" spans="1:19">
      <c r="A408" s="10"/>
      <c r="B408" s="10"/>
      <c r="C408" s="10"/>
      <c r="D408" s="10"/>
      <c r="E408" s="10"/>
      <c r="F408" s="10"/>
      <c r="G408" s="10"/>
      <c r="H408" s="10"/>
      <c r="I408" s="10"/>
      <c r="J408" s="10"/>
      <c r="K408" s="10"/>
      <c r="L408" s="10"/>
      <c r="M408" s="10"/>
      <c r="N408" s="10"/>
      <c r="O408" s="10"/>
      <c r="P408" s="10"/>
      <c r="Q408" s="10"/>
      <c r="R408" s="10"/>
      <c r="S408" s="10"/>
    </row>
    <row r="409" spans="1:19">
      <c r="A409" s="10"/>
      <c r="B409" s="10"/>
      <c r="C409" s="10"/>
      <c r="D409" s="10"/>
      <c r="E409" s="10"/>
      <c r="F409" s="10"/>
      <c r="G409" s="10"/>
      <c r="H409" s="10"/>
      <c r="I409" s="10"/>
      <c r="J409" s="10"/>
      <c r="K409" s="10"/>
      <c r="L409" s="10"/>
      <c r="M409" s="10"/>
      <c r="N409" s="10"/>
      <c r="O409" s="10"/>
      <c r="P409" s="10"/>
      <c r="Q409" s="10"/>
      <c r="R409" s="10"/>
      <c r="S409" s="10"/>
    </row>
    <row r="410" spans="1:19">
      <c r="A410" s="10"/>
      <c r="B410" s="10"/>
      <c r="C410" s="10"/>
      <c r="D410" s="10"/>
      <c r="E410" s="10"/>
      <c r="F410" s="10"/>
      <c r="G410" s="10"/>
      <c r="H410" s="10"/>
      <c r="I410" s="10"/>
      <c r="J410" s="10"/>
      <c r="K410" s="10"/>
      <c r="L410" s="10"/>
      <c r="M410" s="10"/>
      <c r="N410" s="10"/>
      <c r="O410" s="10"/>
      <c r="P410" s="10"/>
      <c r="Q410" s="10"/>
      <c r="R410" s="10"/>
      <c r="S410" s="10"/>
    </row>
    <row r="411" spans="1:19">
      <c r="A411" s="10"/>
      <c r="B411" s="10"/>
      <c r="C411" s="10"/>
      <c r="D411" s="10"/>
      <c r="E411" s="10"/>
      <c r="F411" s="10"/>
      <c r="G411" s="10"/>
      <c r="H411" s="10"/>
      <c r="I411" s="10"/>
      <c r="J411" s="10"/>
      <c r="K411" s="10"/>
      <c r="L411" s="10"/>
      <c r="M411" s="10"/>
      <c r="N411" s="10"/>
      <c r="O411" s="10"/>
      <c r="P411" s="10"/>
      <c r="Q411" s="10"/>
      <c r="R411" s="10"/>
      <c r="S411" s="10"/>
    </row>
    <row r="412" spans="1:19">
      <c r="A412" s="10"/>
      <c r="B412" s="10"/>
      <c r="C412" s="10"/>
      <c r="D412" s="10"/>
      <c r="E412" s="10"/>
      <c r="F412" s="10"/>
      <c r="G412" s="10"/>
      <c r="H412" s="10"/>
      <c r="I412" s="10"/>
      <c r="J412" s="10"/>
      <c r="K412" s="10"/>
      <c r="L412" s="10"/>
      <c r="M412" s="10"/>
      <c r="N412" s="10"/>
      <c r="O412" s="10"/>
      <c r="P412" s="10"/>
      <c r="Q412" s="10"/>
      <c r="R412" s="10"/>
      <c r="S412" s="10"/>
    </row>
    <row r="413" spans="1:19">
      <c r="A413" s="10"/>
      <c r="B413" s="10"/>
      <c r="C413" s="10"/>
      <c r="D413" s="10"/>
      <c r="E413" s="10"/>
      <c r="F413" s="10"/>
      <c r="G413" s="10"/>
      <c r="H413" s="10"/>
      <c r="I413" s="10"/>
      <c r="J413" s="10"/>
      <c r="K413" s="10"/>
      <c r="L413" s="10"/>
      <c r="M413" s="10"/>
      <c r="N413" s="10"/>
      <c r="O413" s="10"/>
      <c r="P413" s="10"/>
      <c r="Q413" s="10"/>
      <c r="R413" s="10"/>
      <c r="S413" s="10"/>
    </row>
    <row r="414" spans="1:19">
      <c r="A414" s="10"/>
      <c r="B414" s="10"/>
      <c r="C414" s="10"/>
      <c r="D414" s="10"/>
      <c r="E414" s="10"/>
      <c r="F414" s="10"/>
      <c r="G414" s="10"/>
      <c r="H414" s="10"/>
      <c r="I414" s="10"/>
      <c r="J414" s="10"/>
      <c r="K414" s="10"/>
      <c r="L414" s="10"/>
      <c r="M414" s="10"/>
      <c r="N414" s="10"/>
      <c r="O414" s="10"/>
      <c r="P414" s="10"/>
      <c r="Q414" s="10"/>
      <c r="R414" s="10"/>
      <c r="S414" s="10"/>
    </row>
    <row r="415" spans="1:19">
      <c r="A415" s="10"/>
      <c r="B415" s="10"/>
      <c r="C415" s="10"/>
      <c r="D415" s="10"/>
      <c r="E415" s="10"/>
      <c r="F415" s="10"/>
      <c r="G415" s="10"/>
      <c r="H415" s="10"/>
      <c r="I415" s="10"/>
      <c r="J415" s="10"/>
      <c r="K415" s="10"/>
      <c r="L415" s="10"/>
      <c r="M415" s="10"/>
      <c r="N415" s="10"/>
      <c r="O415" s="10"/>
      <c r="P415" s="10"/>
      <c r="Q415" s="10"/>
      <c r="R415" s="10"/>
      <c r="S415" s="10"/>
    </row>
    <row r="416" spans="1:19">
      <c r="A416" s="10"/>
      <c r="B416" s="10"/>
      <c r="C416" s="10"/>
      <c r="D416" s="10"/>
      <c r="E416" s="10"/>
      <c r="F416" s="10"/>
      <c r="G416" s="10"/>
      <c r="H416" s="10"/>
      <c r="I416" s="10"/>
      <c r="J416" s="10"/>
      <c r="K416" s="10"/>
      <c r="L416" s="10"/>
      <c r="M416" s="10"/>
      <c r="N416" s="10"/>
      <c r="O416" s="10"/>
      <c r="P416" s="10"/>
      <c r="Q416" s="10"/>
      <c r="R416" s="10"/>
      <c r="S416" s="10"/>
    </row>
    <row r="417" spans="1:19">
      <c r="A417" s="10"/>
      <c r="B417" s="10"/>
      <c r="C417" s="10"/>
      <c r="D417" s="10"/>
      <c r="E417" s="10"/>
      <c r="F417" s="10"/>
      <c r="G417" s="10"/>
      <c r="H417" s="10"/>
      <c r="I417" s="10"/>
      <c r="J417" s="10"/>
      <c r="K417" s="10"/>
      <c r="L417" s="10"/>
      <c r="M417" s="10"/>
      <c r="N417" s="10"/>
      <c r="O417" s="10"/>
      <c r="P417" s="10"/>
      <c r="Q417" s="10"/>
      <c r="R417" s="10"/>
      <c r="S417" s="10"/>
    </row>
    <row r="418" spans="1:19">
      <c r="A418" s="10"/>
      <c r="B418" s="10"/>
      <c r="C418" s="10"/>
      <c r="D418" s="10"/>
      <c r="E418" s="10"/>
      <c r="F418" s="10"/>
      <c r="G418" s="10"/>
      <c r="H418" s="10"/>
      <c r="I418" s="10"/>
      <c r="J418" s="10"/>
      <c r="K418" s="10"/>
      <c r="L418" s="10"/>
      <c r="M418" s="10"/>
      <c r="N418" s="10"/>
      <c r="O418" s="10"/>
      <c r="P418" s="10"/>
      <c r="Q418" s="10"/>
      <c r="R418" s="10"/>
      <c r="S418" s="10"/>
    </row>
    <row r="419" spans="1:19">
      <c r="A419" s="10"/>
      <c r="B419" s="10"/>
      <c r="C419" s="10"/>
      <c r="D419" s="10"/>
      <c r="E419" s="10"/>
      <c r="F419" s="10"/>
      <c r="G419" s="10"/>
      <c r="H419" s="10"/>
      <c r="I419" s="10"/>
      <c r="J419" s="10"/>
      <c r="K419" s="10"/>
      <c r="L419" s="10"/>
      <c r="M419" s="10"/>
      <c r="N419" s="10"/>
      <c r="O419" s="10"/>
      <c r="P419" s="10"/>
      <c r="Q419" s="10"/>
      <c r="R419" s="10"/>
      <c r="S419" s="10"/>
    </row>
    <row r="420" spans="1:19">
      <c r="A420" s="10"/>
      <c r="B420" s="10"/>
      <c r="C420" s="10"/>
      <c r="D420" s="10"/>
      <c r="E420" s="10"/>
      <c r="F420" s="10"/>
      <c r="G420" s="10"/>
      <c r="H420" s="10"/>
      <c r="I420" s="10"/>
      <c r="J420" s="10"/>
      <c r="K420" s="10"/>
      <c r="L420" s="10"/>
      <c r="M420" s="10"/>
      <c r="N420" s="10"/>
      <c r="O420" s="10"/>
      <c r="P420" s="10"/>
      <c r="Q420" s="10"/>
      <c r="R420" s="10"/>
      <c r="S420" s="10"/>
    </row>
    <row r="421" spans="1:19">
      <c r="A421" s="10"/>
      <c r="B421" s="10"/>
      <c r="C421" s="10"/>
      <c r="D421" s="10"/>
      <c r="E421" s="10"/>
      <c r="F421" s="10"/>
      <c r="G421" s="10"/>
      <c r="H421" s="10"/>
      <c r="I421" s="10"/>
      <c r="J421" s="10"/>
      <c r="K421" s="10"/>
      <c r="L421" s="10"/>
      <c r="M421" s="10"/>
      <c r="N421" s="10"/>
      <c r="O421" s="10"/>
      <c r="P421" s="10"/>
      <c r="Q421" s="10"/>
      <c r="R421" s="10"/>
      <c r="S421" s="10"/>
    </row>
    <row r="422" spans="1:19">
      <c r="A422" s="10"/>
      <c r="B422" s="10"/>
      <c r="C422" s="10"/>
      <c r="D422" s="10"/>
      <c r="E422" s="10"/>
      <c r="F422" s="10"/>
      <c r="G422" s="10"/>
      <c r="H422" s="10"/>
      <c r="I422" s="10"/>
      <c r="J422" s="10"/>
      <c r="K422" s="10"/>
      <c r="L422" s="10"/>
      <c r="M422" s="10"/>
      <c r="N422" s="10"/>
      <c r="O422" s="10"/>
      <c r="P422" s="10"/>
      <c r="Q422" s="10"/>
      <c r="R422" s="10"/>
      <c r="S422" s="10"/>
    </row>
    <row r="423" spans="1:19">
      <c r="A423" s="10"/>
      <c r="B423" s="10"/>
      <c r="C423" s="10"/>
      <c r="D423" s="10"/>
      <c r="E423" s="10"/>
      <c r="F423" s="10"/>
      <c r="G423" s="10"/>
      <c r="H423" s="10"/>
      <c r="I423" s="10"/>
      <c r="J423" s="10"/>
      <c r="K423" s="10"/>
      <c r="L423" s="10"/>
      <c r="M423" s="10"/>
      <c r="N423" s="10"/>
      <c r="O423" s="10"/>
      <c r="P423" s="10"/>
      <c r="Q423" s="10"/>
      <c r="R423" s="10"/>
      <c r="S423" s="10"/>
    </row>
    <row r="424" spans="1:19">
      <c r="A424" s="10"/>
      <c r="B424" s="10"/>
      <c r="C424" s="10"/>
      <c r="D424" s="10"/>
      <c r="E424" s="10"/>
      <c r="F424" s="10"/>
      <c r="G424" s="10"/>
      <c r="H424" s="10"/>
      <c r="I424" s="10"/>
      <c r="J424" s="10"/>
      <c r="K424" s="10"/>
      <c r="L424" s="10"/>
      <c r="M424" s="10"/>
      <c r="N424" s="10"/>
      <c r="O424" s="10"/>
      <c r="P424" s="10"/>
      <c r="Q424" s="10"/>
      <c r="R424" s="10"/>
      <c r="S424" s="10"/>
    </row>
    <row r="425" spans="1:19">
      <c r="A425" s="10"/>
      <c r="B425" s="10"/>
      <c r="C425" s="10"/>
      <c r="D425" s="10"/>
      <c r="E425" s="10"/>
      <c r="F425" s="10"/>
      <c r="G425" s="10"/>
      <c r="H425" s="10"/>
      <c r="I425" s="10"/>
      <c r="J425" s="10"/>
      <c r="K425" s="10"/>
      <c r="L425" s="10"/>
      <c r="M425" s="10"/>
      <c r="N425" s="10"/>
      <c r="O425" s="10"/>
      <c r="P425" s="10"/>
      <c r="Q425" s="10"/>
      <c r="R425" s="10"/>
      <c r="S425" s="10"/>
    </row>
    <row r="426" spans="1:19">
      <c r="A426" s="10"/>
      <c r="B426" s="10"/>
      <c r="C426" s="10"/>
      <c r="D426" s="10"/>
      <c r="E426" s="10"/>
      <c r="F426" s="10"/>
      <c r="G426" s="10"/>
      <c r="H426" s="10"/>
      <c r="I426" s="10"/>
      <c r="J426" s="10"/>
      <c r="K426" s="10"/>
      <c r="L426" s="10"/>
      <c r="M426" s="10"/>
      <c r="N426" s="10"/>
      <c r="O426" s="10"/>
      <c r="P426" s="10"/>
      <c r="Q426" s="10"/>
      <c r="R426" s="10"/>
      <c r="S426" s="10"/>
    </row>
    <row r="427" spans="1:19">
      <c r="A427" s="10"/>
      <c r="B427" s="10"/>
      <c r="C427" s="10"/>
      <c r="D427" s="10"/>
      <c r="E427" s="10"/>
      <c r="F427" s="10"/>
      <c r="G427" s="10"/>
      <c r="H427" s="10"/>
      <c r="I427" s="10"/>
      <c r="J427" s="10"/>
      <c r="K427" s="10"/>
      <c r="L427" s="10"/>
      <c r="M427" s="10"/>
      <c r="N427" s="10"/>
      <c r="O427" s="10"/>
      <c r="P427" s="10"/>
      <c r="Q427" s="10"/>
      <c r="R427" s="10"/>
      <c r="S427" s="10"/>
    </row>
    <row r="428" spans="1:19">
      <c r="A428" s="10"/>
      <c r="B428" s="10"/>
      <c r="C428" s="10"/>
      <c r="D428" s="10"/>
      <c r="E428" s="10"/>
      <c r="F428" s="10"/>
      <c r="G428" s="10"/>
      <c r="H428" s="10"/>
      <c r="I428" s="10"/>
      <c r="J428" s="10"/>
      <c r="K428" s="10"/>
      <c r="L428" s="10"/>
      <c r="M428" s="10"/>
      <c r="N428" s="10"/>
      <c r="O428" s="10"/>
      <c r="P428" s="10"/>
      <c r="Q428" s="10"/>
      <c r="R428" s="10"/>
      <c r="S428" s="10"/>
    </row>
    <row r="429" spans="1:19">
      <c r="A429" s="10"/>
      <c r="B429" s="10"/>
      <c r="C429" s="10"/>
      <c r="D429" s="10"/>
      <c r="E429" s="10"/>
      <c r="F429" s="10"/>
      <c r="G429" s="10"/>
      <c r="H429" s="10"/>
      <c r="I429" s="10"/>
      <c r="J429" s="10"/>
      <c r="K429" s="10"/>
      <c r="L429" s="10"/>
      <c r="M429" s="10"/>
      <c r="N429" s="10"/>
      <c r="O429" s="10"/>
      <c r="P429" s="10"/>
      <c r="Q429" s="10"/>
      <c r="R429" s="10"/>
      <c r="S429" s="10"/>
    </row>
    <row r="430" spans="1:19">
      <c r="A430" s="10"/>
      <c r="B430" s="10"/>
      <c r="C430" s="10"/>
      <c r="D430" s="10"/>
      <c r="E430" s="10"/>
      <c r="F430" s="10"/>
      <c r="G430" s="10"/>
      <c r="H430" s="10"/>
      <c r="I430" s="10"/>
      <c r="J430" s="10"/>
      <c r="K430" s="10"/>
      <c r="L430" s="10"/>
      <c r="M430" s="10"/>
      <c r="N430" s="10"/>
      <c r="O430" s="10"/>
      <c r="P430" s="10"/>
      <c r="Q430" s="10"/>
      <c r="R430" s="10"/>
      <c r="S430" s="10"/>
    </row>
    <row r="431" spans="1:19">
      <c r="A431" s="10"/>
      <c r="B431" s="10"/>
      <c r="C431" s="10"/>
      <c r="D431" s="10"/>
      <c r="E431" s="10"/>
      <c r="F431" s="10"/>
      <c r="G431" s="10"/>
      <c r="H431" s="10"/>
      <c r="I431" s="10"/>
      <c r="J431" s="10"/>
      <c r="K431" s="10"/>
      <c r="L431" s="10"/>
      <c r="M431" s="10"/>
      <c r="N431" s="10"/>
      <c r="O431" s="10"/>
      <c r="P431" s="10"/>
      <c r="Q431" s="10"/>
      <c r="R431" s="10"/>
      <c r="S431" s="10"/>
    </row>
    <row r="432" spans="1:19">
      <c r="A432" s="10"/>
      <c r="B432" s="10"/>
      <c r="C432" s="10"/>
      <c r="D432" s="10"/>
      <c r="E432" s="10"/>
      <c r="F432" s="10"/>
      <c r="G432" s="10"/>
      <c r="H432" s="10"/>
      <c r="I432" s="10"/>
      <c r="J432" s="10"/>
      <c r="K432" s="10"/>
      <c r="L432" s="10"/>
      <c r="M432" s="10"/>
      <c r="N432" s="10"/>
      <c r="O432" s="10"/>
      <c r="P432" s="10"/>
      <c r="Q432" s="10"/>
      <c r="R432" s="10"/>
      <c r="S432" s="10"/>
    </row>
    <row r="433" spans="1:19">
      <c r="A433" s="10"/>
      <c r="B433" s="10"/>
      <c r="C433" s="10"/>
      <c r="D433" s="10"/>
      <c r="E433" s="10"/>
      <c r="F433" s="10"/>
      <c r="G433" s="10"/>
      <c r="H433" s="10"/>
      <c r="I433" s="10"/>
      <c r="J433" s="10"/>
      <c r="K433" s="10"/>
      <c r="L433" s="10"/>
      <c r="M433" s="10"/>
      <c r="N433" s="10"/>
      <c r="O433" s="10"/>
      <c r="P433" s="10"/>
      <c r="Q433" s="10"/>
      <c r="R433" s="10"/>
      <c r="S433" s="10"/>
    </row>
    <row r="434" spans="1:19">
      <c r="A434" s="10"/>
      <c r="B434" s="10"/>
      <c r="C434" s="10"/>
      <c r="D434" s="10"/>
      <c r="E434" s="10"/>
      <c r="F434" s="10"/>
      <c r="G434" s="10"/>
      <c r="H434" s="10"/>
      <c r="I434" s="10"/>
      <c r="J434" s="10"/>
      <c r="K434" s="10"/>
      <c r="L434" s="10"/>
      <c r="M434" s="10"/>
      <c r="N434" s="10"/>
      <c r="O434" s="10"/>
      <c r="P434" s="10"/>
      <c r="Q434" s="10"/>
      <c r="R434" s="10"/>
      <c r="S434" s="10"/>
    </row>
    <row r="435" spans="1:19">
      <c r="A435" s="10"/>
      <c r="B435" s="10"/>
      <c r="C435" s="10"/>
      <c r="D435" s="10"/>
      <c r="E435" s="10"/>
      <c r="F435" s="10"/>
      <c r="G435" s="10"/>
      <c r="H435" s="10"/>
      <c r="I435" s="10"/>
      <c r="J435" s="10"/>
      <c r="K435" s="10"/>
      <c r="L435" s="10"/>
      <c r="M435" s="10"/>
      <c r="N435" s="10"/>
      <c r="O435" s="10"/>
      <c r="P435" s="10"/>
      <c r="Q435" s="10"/>
      <c r="R435" s="10"/>
      <c r="S435" s="10"/>
    </row>
    <row r="436" spans="1:19">
      <c r="A436" s="10"/>
      <c r="B436" s="10"/>
      <c r="C436" s="10"/>
      <c r="D436" s="10"/>
      <c r="E436" s="10"/>
      <c r="F436" s="10"/>
      <c r="G436" s="10"/>
      <c r="H436" s="10"/>
      <c r="I436" s="10"/>
      <c r="J436" s="10"/>
      <c r="K436" s="10"/>
      <c r="L436" s="10"/>
      <c r="M436" s="10"/>
      <c r="N436" s="10"/>
      <c r="O436" s="10"/>
      <c r="P436" s="10"/>
      <c r="Q436" s="10"/>
      <c r="R436" s="10"/>
      <c r="S436" s="10"/>
    </row>
    <row r="437" spans="1:19">
      <c r="A437" s="10"/>
      <c r="B437" s="10"/>
      <c r="C437" s="10"/>
      <c r="D437" s="10"/>
      <c r="E437" s="10"/>
      <c r="F437" s="10"/>
      <c r="G437" s="10"/>
      <c r="H437" s="10"/>
      <c r="I437" s="10"/>
      <c r="J437" s="10"/>
      <c r="K437" s="10"/>
      <c r="L437" s="10"/>
      <c r="M437" s="10"/>
      <c r="N437" s="10"/>
      <c r="O437" s="10"/>
      <c r="P437" s="10"/>
      <c r="Q437" s="10"/>
      <c r="R437" s="10"/>
      <c r="S437" s="10"/>
    </row>
    <row r="438" spans="1:19">
      <c r="A438" s="10"/>
      <c r="B438" s="10"/>
      <c r="C438" s="10"/>
      <c r="D438" s="10"/>
      <c r="E438" s="10"/>
      <c r="F438" s="10"/>
      <c r="G438" s="10"/>
      <c r="H438" s="10"/>
      <c r="I438" s="10"/>
      <c r="J438" s="10"/>
      <c r="K438" s="10"/>
      <c r="L438" s="10"/>
      <c r="M438" s="10"/>
      <c r="N438" s="10"/>
      <c r="O438" s="10"/>
      <c r="P438" s="10"/>
      <c r="Q438" s="10"/>
      <c r="R438" s="10"/>
      <c r="S438" s="10"/>
    </row>
    <row r="439" spans="1:19">
      <c r="A439" s="10"/>
      <c r="B439" s="10"/>
      <c r="C439" s="10"/>
      <c r="D439" s="10"/>
      <c r="E439" s="10"/>
      <c r="F439" s="10"/>
      <c r="G439" s="10"/>
      <c r="H439" s="10"/>
      <c r="I439" s="10"/>
      <c r="J439" s="10"/>
      <c r="K439" s="10"/>
      <c r="L439" s="10"/>
      <c r="M439" s="10"/>
      <c r="N439" s="10"/>
      <c r="O439" s="10"/>
      <c r="P439" s="10"/>
      <c r="Q439" s="10"/>
      <c r="R439" s="10"/>
      <c r="S439" s="10"/>
    </row>
    <row r="440" spans="1:19">
      <c r="A440" s="10"/>
      <c r="B440" s="10"/>
      <c r="C440" s="10"/>
      <c r="D440" s="10"/>
      <c r="E440" s="10"/>
      <c r="F440" s="10"/>
      <c r="G440" s="10"/>
      <c r="H440" s="10"/>
      <c r="I440" s="10"/>
      <c r="J440" s="10"/>
      <c r="K440" s="10"/>
      <c r="L440" s="10"/>
      <c r="M440" s="10"/>
      <c r="N440" s="10"/>
      <c r="O440" s="10"/>
      <c r="P440" s="10"/>
      <c r="Q440" s="10"/>
      <c r="R440" s="10"/>
      <c r="S440" s="10"/>
    </row>
    <row r="441" spans="1:19">
      <c r="A441" s="10"/>
      <c r="B441" s="10"/>
      <c r="C441" s="10"/>
      <c r="D441" s="10"/>
      <c r="E441" s="10"/>
      <c r="F441" s="10"/>
      <c r="G441" s="10"/>
      <c r="H441" s="10"/>
      <c r="I441" s="10"/>
      <c r="J441" s="10"/>
      <c r="K441" s="10"/>
      <c r="L441" s="10"/>
      <c r="M441" s="10"/>
      <c r="N441" s="10"/>
      <c r="O441" s="10"/>
      <c r="P441" s="10"/>
      <c r="Q441" s="10"/>
      <c r="R441" s="10"/>
      <c r="S441" s="10"/>
    </row>
    <row r="442" spans="1:19">
      <c r="A442" s="10"/>
      <c r="B442" s="10"/>
      <c r="C442" s="10"/>
      <c r="D442" s="10"/>
      <c r="E442" s="10"/>
      <c r="F442" s="10"/>
      <c r="G442" s="10"/>
      <c r="H442" s="10"/>
      <c r="I442" s="10"/>
      <c r="J442" s="10"/>
      <c r="K442" s="10"/>
      <c r="L442" s="10"/>
      <c r="M442" s="10"/>
      <c r="N442" s="10"/>
      <c r="O442" s="10"/>
      <c r="P442" s="10"/>
      <c r="Q442" s="10"/>
      <c r="R442" s="10"/>
      <c r="S442" s="10"/>
    </row>
    <row r="443" spans="1:19">
      <c r="A443" s="10"/>
      <c r="B443" s="10"/>
      <c r="C443" s="10"/>
      <c r="D443" s="10"/>
      <c r="E443" s="10"/>
      <c r="F443" s="10"/>
      <c r="G443" s="10"/>
      <c r="H443" s="10"/>
      <c r="I443" s="10"/>
      <c r="J443" s="10"/>
      <c r="K443" s="10"/>
      <c r="L443" s="10"/>
      <c r="M443" s="10"/>
      <c r="N443" s="10"/>
      <c r="O443" s="10"/>
      <c r="P443" s="10"/>
      <c r="Q443" s="10"/>
      <c r="R443" s="10"/>
      <c r="S443" s="10"/>
    </row>
    <row r="444" spans="1:19">
      <c r="A444" s="10"/>
      <c r="B444" s="10"/>
      <c r="C444" s="10"/>
      <c r="D444" s="10"/>
      <c r="E444" s="10"/>
      <c r="F444" s="10"/>
      <c r="G444" s="10"/>
      <c r="H444" s="10"/>
      <c r="I444" s="10"/>
      <c r="J444" s="10"/>
      <c r="K444" s="10"/>
      <c r="L444" s="10"/>
      <c r="M444" s="10"/>
      <c r="N444" s="10"/>
      <c r="O444" s="10"/>
      <c r="P444" s="10"/>
      <c r="Q444" s="10"/>
      <c r="R444" s="10"/>
      <c r="S444" s="10"/>
    </row>
    <row r="445" spans="1:19">
      <c r="A445" s="10"/>
      <c r="B445" s="10"/>
      <c r="C445" s="10"/>
      <c r="D445" s="10"/>
      <c r="E445" s="10"/>
      <c r="F445" s="10"/>
      <c r="G445" s="10"/>
      <c r="H445" s="10"/>
      <c r="I445" s="10"/>
      <c r="J445" s="10"/>
      <c r="K445" s="10"/>
      <c r="L445" s="10"/>
      <c r="M445" s="10"/>
      <c r="N445" s="10"/>
      <c r="O445" s="10"/>
      <c r="P445" s="10"/>
      <c r="Q445" s="10"/>
      <c r="R445" s="10"/>
      <c r="S445" s="10"/>
    </row>
    <row r="446" spans="1:19">
      <c r="A446" s="10"/>
      <c r="B446" s="10"/>
      <c r="C446" s="10"/>
      <c r="D446" s="10"/>
      <c r="E446" s="10"/>
      <c r="F446" s="10"/>
      <c r="G446" s="10"/>
      <c r="H446" s="10"/>
      <c r="I446" s="10"/>
      <c r="J446" s="10"/>
      <c r="K446" s="10"/>
      <c r="L446" s="10"/>
      <c r="M446" s="10"/>
      <c r="N446" s="10"/>
      <c r="O446" s="10"/>
      <c r="P446" s="10"/>
      <c r="Q446" s="10"/>
      <c r="R446" s="10"/>
      <c r="S446" s="10"/>
    </row>
    <row r="447" spans="1:19">
      <c r="A447" s="10"/>
      <c r="B447" s="10"/>
      <c r="C447" s="10"/>
      <c r="D447" s="10"/>
      <c r="E447" s="10"/>
      <c r="F447" s="10"/>
      <c r="G447" s="10"/>
      <c r="H447" s="10"/>
      <c r="I447" s="10"/>
      <c r="J447" s="10"/>
      <c r="K447" s="10"/>
      <c r="L447" s="10"/>
      <c r="M447" s="10"/>
      <c r="N447" s="10"/>
      <c r="O447" s="10"/>
      <c r="P447" s="10"/>
      <c r="Q447" s="10"/>
      <c r="R447" s="10"/>
      <c r="S447" s="10"/>
    </row>
    <row r="448" spans="1:19">
      <c r="A448" s="10"/>
      <c r="B448" s="10"/>
      <c r="C448" s="10"/>
      <c r="D448" s="10"/>
      <c r="E448" s="10"/>
      <c r="F448" s="10"/>
      <c r="G448" s="10"/>
      <c r="H448" s="10"/>
      <c r="I448" s="10"/>
      <c r="J448" s="10"/>
      <c r="K448" s="10"/>
      <c r="L448" s="10"/>
      <c r="M448" s="10"/>
      <c r="N448" s="10"/>
      <c r="O448" s="10"/>
      <c r="P448" s="10"/>
      <c r="Q448" s="10"/>
      <c r="R448" s="10"/>
      <c r="S448" s="10"/>
    </row>
    <row r="449" spans="1:19">
      <c r="A449" s="10"/>
      <c r="B449" s="10"/>
      <c r="C449" s="10"/>
      <c r="D449" s="10"/>
      <c r="E449" s="10"/>
      <c r="F449" s="10"/>
      <c r="G449" s="10"/>
      <c r="H449" s="10"/>
      <c r="I449" s="10"/>
      <c r="J449" s="10"/>
      <c r="K449" s="10"/>
      <c r="L449" s="10"/>
      <c r="M449" s="10"/>
      <c r="N449" s="10"/>
      <c r="O449" s="10"/>
      <c r="P449" s="10"/>
      <c r="Q449" s="10"/>
      <c r="R449" s="10"/>
      <c r="S449" s="10"/>
    </row>
    <row r="450" spans="1:19">
      <c r="A450" s="10"/>
      <c r="B450" s="10"/>
      <c r="C450" s="10"/>
      <c r="D450" s="10"/>
      <c r="E450" s="10"/>
      <c r="F450" s="10"/>
      <c r="G450" s="10"/>
      <c r="H450" s="10"/>
      <c r="I450" s="10"/>
      <c r="J450" s="10"/>
      <c r="K450" s="10"/>
      <c r="L450" s="10"/>
      <c r="M450" s="10"/>
      <c r="N450" s="10"/>
      <c r="O450" s="10"/>
      <c r="P450" s="10"/>
      <c r="Q450" s="10"/>
      <c r="R450" s="10"/>
      <c r="S450" s="10"/>
    </row>
    <row r="451" spans="1:19">
      <c r="A451" s="10"/>
      <c r="B451" s="10"/>
      <c r="C451" s="10"/>
      <c r="D451" s="10"/>
      <c r="E451" s="10"/>
      <c r="F451" s="10"/>
      <c r="G451" s="10"/>
      <c r="H451" s="10"/>
      <c r="I451" s="10"/>
      <c r="J451" s="10"/>
      <c r="K451" s="10"/>
      <c r="L451" s="10"/>
      <c r="M451" s="10"/>
      <c r="N451" s="10"/>
      <c r="O451" s="10"/>
      <c r="P451" s="10"/>
      <c r="Q451" s="10"/>
      <c r="R451" s="10"/>
      <c r="S451" s="10"/>
    </row>
    <row r="452" spans="1:19">
      <c r="A452" s="10"/>
      <c r="B452" s="10"/>
      <c r="C452" s="10"/>
      <c r="D452" s="10"/>
      <c r="E452" s="10"/>
      <c r="F452" s="10"/>
      <c r="G452" s="10"/>
      <c r="H452" s="10"/>
      <c r="I452" s="10"/>
      <c r="J452" s="10"/>
      <c r="K452" s="10"/>
      <c r="L452" s="10"/>
      <c r="M452" s="10"/>
      <c r="N452" s="10"/>
      <c r="O452" s="10"/>
      <c r="P452" s="10"/>
      <c r="Q452" s="10"/>
      <c r="R452" s="10"/>
      <c r="S452" s="10"/>
    </row>
    <row r="453" spans="1:19">
      <c r="A453" s="10"/>
      <c r="B453" s="10"/>
      <c r="C453" s="10"/>
      <c r="D453" s="10"/>
      <c r="E453" s="10"/>
      <c r="F453" s="10"/>
      <c r="G453" s="10"/>
      <c r="H453" s="10"/>
      <c r="I453" s="10"/>
      <c r="J453" s="10"/>
      <c r="K453" s="10"/>
      <c r="L453" s="10"/>
      <c r="M453" s="10"/>
      <c r="N453" s="10"/>
      <c r="O453" s="10"/>
      <c r="P453" s="10"/>
      <c r="Q453" s="10"/>
      <c r="R453" s="10"/>
      <c r="S453" s="10"/>
    </row>
    <row r="454" spans="1:19">
      <c r="A454" s="10"/>
      <c r="B454" s="10"/>
      <c r="C454" s="10"/>
      <c r="D454" s="10"/>
      <c r="E454" s="10"/>
      <c r="F454" s="10"/>
      <c r="G454" s="10"/>
      <c r="H454" s="10"/>
      <c r="I454" s="10"/>
      <c r="J454" s="10"/>
      <c r="K454" s="10"/>
      <c r="L454" s="10"/>
      <c r="M454" s="10"/>
      <c r="N454" s="10"/>
      <c r="O454" s="10"/>
      <c r="P454" s="10"/>
      <c r="Q454" s="10"/>
      <c r="R454" s="10"/>
      <c r="S454" s="10"/>
    </row>
    <row r="455" spans="1:19">
      <c r="A455" s="10"/>
      <c r="B455" s="10"/>
      <c r="C455" s="10"/>
      <c r="D455" s="10"/>
      <c r="E455" s="10"/>
      <c r="F455" s="10"/>
      <c r="G455" s="10"/>
      <c r="H455" s="10"/>
      <c r="I455" s="10"/>
      <c r="J455" s="10"/>
      <c r="K455" s="10"/>
      <c r="L455" s="10"/>
      <c r="M455" s="10"/>
      <c r="N455" s="10"/>
      <c r="O455" s="10"/>
      <c r="P455" s="10"/>
      <c r="Q455" s="10"/>
      <c r="R455" s="10"/>
      <c r="S455" s="10"/>
    </row>
    <row r="456" spans="1:19">
      <c r="A456" s="10"/>
      <c r="B456" s="10"/>
      <c r="C456" s="10"/>
      <c r="D456" s="10"/>
      <c r="E456" s="10"/>
      <c r="F456" s="10"/>
      <c r="G456" s="10"/>
      <c r="H456" s="10"/>
      <c r="I456" s="10"/>
      <c r="J456" s="10"/>
      <c r="K456" s="10"/>
      <c r="L456" s="10"/>
      <c r="M456" s="10"/>
      <c r="N456" s="10"/>
      <c r="O456" s="10"/>
      <c r="P456" s="10"/>
      <c r="Q456" s="10"/>
      <c r="R456" s="10"/>
      <c r="S456" s="10"/>
    </row>
    <row r="457" spans="1:19">
      <c r="A457" s="10"/>
      <c r="B457" s="10"/>
      <c r="C457" s="10"/>
      <c r="D457" s="10"/>
      <c r="E457" s="10"/>
      <c r="F457" s="10"/>
      <c r="G457" s="10"/>
      <c r="H457" s="10"/>
      <c r="I457" s="10"/>
      <c r="J457" s="10"/>
      <c r="K457" s="10"/>
      <c r="L457" s="10"/>
      <c r="M457" s="10"/>
      <c r="N457" s="10"/>
      <c r="O457" s="10"/>
      <c r="P457" s="10"/>
      <c r="Q457" s="10"/>
      <c r="R457" s="10"/>
      <c r="S457" s="10"/>
    </row>
    <row r="458" spans="1:19">
      <c r="A458" s="10"/>
      <c r="B458" s="10"/>
      <c r="C458" s="10"/>
      <c r="D458" s="10"/>
      <c r="E458" s="10"/>
      <c r="F458" s="10"/>
      <c r="G458" s="10"/>
      <c r="H458" s="10"/>
      <c r="I458" s="10"/>
      <c r="J458" s="10"/>
      <c r="K458" s="10"/>
      <c r="L458" s="10"/>
      <c r="M458" s="10"/>
      <c r="N458" s="10"/>
      <c r="O458" s="10"/>
      <c r="P458" s="10"/>
      <c r="Q458" s="10"/>
      <c r="R458" s="10"/>
      <c r="S458" s="10"/>
    </row>
    <row r="459" spans="1:19">
      <c r="A459" s="10"/>
      <c r="B459" s="10"/>
      <c r="C459" s="10"/>
      <c r="D459" s="10"/>
      <c r="E459" s="10"/>
      <c r="F459" s="10"/>
      <c r="G459" s="10"/>
      <c r="H459" s="10"/>
      <c r="I459" s="10"/>
      <c r="J459" s="10"/>
      <c r="K459" s="10"/>
      <c r="L459" s="10"/>
      <c r="M459" s="10"/>
      <c r="N459" s="10"/>
      <c r="O459" s="10"/>
      <c r="P459" s="10"/>
      <c r="Q459" s="10"/>
      <c r="R459" s="10"/>
      <c r="S459" s="10"/>
    </row>
    <row r="460" spans="1:19">
      <c r="A460" s="10"/>
      <c r="B460" s="10"/>
      <c r="C460" s="10"/>
      <c r="D460" s="10"/>
      <c r="E460" s="10"/>
      <c r="F460" s="10"/>
      <c r="G460" s="10"/>
      <c r="H460" s="10"/>
      <c r="I460" s="10"/>
      <c r="J460" s="10"/>
      <c r="K460" s="10"/>
      <c r="L460" s="10"/>
      <c r="M460" s="10"/>
      <c r="N460" s="10"/>
      <c r="O460" s="10"/>
      <c r="P460" s="10"/>
      <c r="Q460" s="10"/>
      <c r="R460" s="10"/>
      <c r="S460" s="10"/>
    </row>
    <row r="461" spans="1:19">
      <c r="A461" s="10"/>
      <c r="B461" s="10"/>
      <c r="C461" s="10"/>
      <c r="D461" s="10"/>
      <c r="E461" s="10"/>
      <c r="F461" s="10"/>
      <c r="G461" s="10"/>
      <c r="H461" s="10"/>
      <c r="I461" s="10"/>
      <c r="J461" s="10"/>
      <c r="K461" s="10"/>
      <c r="L461" s="10"/>
      <c r="M461" s="10"/>
      <c r="N461" s="10"/>
      <c r="O461" s="10"/>
      <c r="P461" s="10"/>
      <c r="Q461" s="10"/>
      <c r="R461" s="10"/>
      <c r="S461" s="10"/>
    </row>
    <row r="462" spans="1:19">
      <c r="A462" s="10"/>
      <c r="B462" s="10"/>
      <c r="C462" s="10"/>
      <c r="D462" s="10"/>
      <c r="E462" s="10"/>
      <c r="F462" s="10"/>
      <c r="G462" s="10"/>
      <c r="H462" s="10"/>
      <c r="I462" s="10"/>
      <c r="J462" s="10"/>
      <c r="K462" s="10"/>
      <c r="L462" s="10"/>
      <c r="M462" s="10"/>
      <c r="N462" s="10"/>
      <c r="O462" s="10"/>
      <c r="P462" s="10"/>
      <c r="Q462" s="10"/>
      <c r="R462" s="10"/>
      <c r="S462" s="10"/>
    </row>
    <row r="463" spans="1:19">
      <c r="A463" s="10"/>
      <c r="B463" s="10"/>
      <c r="C463" s="10"/>
      <c r="D463" s="10"/>
      <c r="E463" s="10"/>
      <c r="F463" s="10"/>
      <c r="G463" s="10"/>
      <c r="H463" s="10"/>
      <c r="I463" s="10"/>
      <c r="J463" s="10"/>
      <c r="K463" s="10"/>
      <c r="L463" s="10"/>
      <c r="M463" s="10"/>
      <c r="N463" s="10"/>
      <c r="O463" s="10"/>
      <c r="P463" s="10"/>
      <c r="Q463" s="10"/>
      <c r="R463" s="10"/>
      <c r="S463" s="10"/>
    </row>
    <row r="464" spans="1:19">
      <c r="A464" s="10"/>
      <c r="B464" s="10"/>
      <c r="C464" s="10"/>
      <c r="D464" s="10"/>
      <c r="E464" s="10"/>
      <c r="F464" s="10"/>
      <c r="G464" s="10"/>
      <c r="H464" s="10"/>
      <c r="I464" s="10"/>
      <c r="J464" s="10"/>
      <c r="K464" s="10"/>
      <c r="L464" s="10"/>
      <c r="M464" s="10"/>
      <c r="N464" s="10"/>
      <c r="O464" s="10"/>
      <c r="P464" s="10"/>
      <c r="Q464" s="10"/>
      <c r="R464" s="10"/>
      <c r="S464" s="10"/>
    </row>
    <row r="465" spans="1:19">
      <c r="A465" s="10"/>
      <c r="B465" s="10"/>
      <c r="C465" s="10"/>
      <c r="D465" s="10"/>
      <c r="E465" s="10"/>
      <c r="F465" s="10"/>
      <c r="G465" s="10"/>
      <c r="H465" s="10"/>
      <c r="I465" s="10"/>
      <c r="J465" s="10"/>
      <c r="K465" s="10"/>
      <c r="L465" s="10"/>
      <c r="M465" s="10"/>
      <c r="N465" s="10"/>
      <c r="O465" s="10"/>
      <c r="P465" s="10"/>
      <c r="Q465" s="10"/>
      <c r="R465" s="10"/>
      <c r="S465" s="10"/>
    </row>
    <row r="466" spans="1:19">
      <c r="A466" s="10"/>
      <c r="B466" s="10"/>
      <c r="C466" s="10"/>
      <c r="D466" s="10"/>
      <c r="E466" s="10"/>
      <c r="F466" s="10"/>
      <c r="G466" s="10"/>
      <c r="H466" s="10"/>
      <c r="I466" s="10"/>
      <c r="J466" s="10"/>
      <c r="K466" s="10"/>
      <c r="L466" s="10"/>
      <c r="M466" s="10"/>
      <c r="N466" s="10"/>
      <c r="O466" s="10"/>
      <c r="P466" s="10"/>
      <c r="Q466" s="10"/>
      <c r="R466" s="10"/>
      <c r="S466" s="10"/>
    </row>
    <row r="467" spans="1:19">
      <c r="A467" s="10"/>
      <c r="B467" s="10"/>
      <c r="C467" s="10"/>
      <c r="D467" s="10"/>
      <c r="E467" s="10"/>
      <c r="F467" s="10"/>
      <c r="G467" s="10"/>
      <c r="H467" s="10"/>
      <c r="I467" s="10"/>
      <c r="J467" s="10"/>
      <c r="K467" s="10"/>
      <c r="L467" s="10"/>
      <c r="M467" s="10"/>
      <c r="N467" s="10"/>
      <c r="O467" s="10"/>
      <c r="P467" s="10"/>
      <c r="Q467" s="10"/>
      <c r="R467" s="10"/>
      <c r="S467" s="10"/>
    </row>
    <row r="468" spans="1:19">
      <c r="A468" s="10"/>
      <c r="B468" s="10"/>
      <c r="C468" s="10"/>
      <c r="D468" s="10"/>
      <c r="E468" s="10"/>
      <c r="F468" s="10"/>
      <c r="G468" s="10"/>
      <c r="H468" s="10"/>
      <c r="I468" s="10"/>
      <c r="J468" s="10"/>
      <c r="K468" s="10"/>
      <c r="L468" s="10"/>
      <c r="M468" s="10"/>
      <c r="N468" s="10"/>
      <c r="O468" s="10"/>
      <c r="P468" s="10"/>
      <c r="Q468" s="10"/>
      <c r="R468" s="10"/>
      <c r="S468" s="10"/>
    </row>
    <row r="469" spans="1:19">
      <c r="A469" s="10"/>
      <c r="B469" s="10"/>
      <c r="C469" s="10"/>
      <c r="D469" s="10"/>
      <c r="E469" s="10"/>
      <c r="F469" s="10"/>
      <c r="G469" s="10"/>
      <c r="H469" s="10"/>
      <c r="I469" s="10"/>
      <c r="J469" s="10"/>
      <c r="K469" s="10"/>
      <c r="L469" s="10"/>
      <c r="M469" s="10"/>
      <c r="N469" s="10"/>
      <c r="O469" s="10"/>
      <c r="P469" s="10"/>
      <c r="Q469" s="10"/>
      <c r="R469" s="10"/>
      <c r="S469" s="10"/>
    </row>
    <row r="470" spans="1:19">
      <c r="A470" s="10"/>
      <c r="B470" s="10"/>
      <c r="C470" s="10"/>
      <c r="D470" s="10"/>
      <c r="E470" s="10"/>
      <c r="F470" s="10"/>
      <c r="G470" s="10"/>
      <c r="H470" s="10"/>
      <c r="I470" s="10"/>
      <c r="J470" s="10"/>
      <c r="K470" s="10"/>
      <c r="L470" s="10"/>
      <c r="M470" s="10"/>
      <c r="N470" s="10"/>
      <c r="O470" s="10"/>
      <c r="P470" s="10"/>
      <c r="Q470" s="10"/>
      <c r="R470" s="10"/>
      <c r="S470" s="10"/>
    </row>
    <row r="471" spans="1:19">
      <c r="A471" s="10"/>
      <c r="B471" s="10"/>
      <c r="C471" s="10"/>
      <c r="D471" s="10"/>
      <c r="E471" s="10"/>
      <c r="F471" s="10"/>
      <c r="G471" s="10"/>
      <c r="H471" s="10"/>
      <c r="I471" s="10"/>
      <c r="J471" s="10"/>
      <c r="K471" s="10"/>
      <c r="L471" s="10"/>
      <c r="M471" s="10"/>
      <c r="N471" s="10"/>
      <c r="O471" s="10"/>
      <c r="P471" s="10"/>
      <c r="Q471" s="10"/>
      <c r="R471" s="10"/>
      <c r="S471" s="10"/>
    </row>
    <row r="472" spans="1:19">
      <c r="A472" s="10"/>
      <c r="B472" s="10"/>
      <c r="C472" s="10"/>
      <c r="D472" s="10"/>
      <c r="E472" s="10"/>
      <c r="F472" s="10"/>
      <c r="G472" s="10"/>
      <c r="H472" s="10"/>
      <c r="I472" s="10"/>
      <c r="J472" s="10"/>
      <c r="K472" s="10"/>
      <c r="L472" s="10"/>
      <c r="M472" s="10"/>
      <c r="N472" s="10"/>
      <c r="O472" s="10"/>
      <c r="P472" s="10"/>
      <c r="Q472" s="10"/>
      <c r="R472" s="10"/>
      <c r="S472" s="10"/>
    </row>
    <row r="473" spans="1:19">
      <c r="A473" s="10"/>
      <c r="B473" s="10"/>
      <c r="C473" s="10"/>
      <c r="D473" s="10"/>
      <c r="E473" s="10"/>
      <c r="F473" s="10"/>
      <c r="G473" s="10"/>
      <c r="H473" s="10"/>
      <c r="I473" s="10"/>
      <c r="J473" s="10"/>
      <c r="K473" s="10"/>
      <c r="L473" s="10"/>
      <c r="M473" s="10"/>
      <c r="N473" s="10"/>
      <c r="O473" s="10"/>
      <c r="P473" s="10"/>
      <c r="Q473" s="10"/>
      <c r="R473" s="10"/>
      <c r="S473" s="10"/>
    </row>
    <row r="474" spans="1:19">
      <c r="A474" s="10"/>
      <c r="B474" s="10"/>
      <c r="C474" s="10"/>
      <c r="D474" s="10"/>
      <c r="E474" s="10"/>
      <c r="F474" s="10"/>
      <c r="G474" s="10"/>
      <c r="H474" s="10"/>
      <c r="I474" s="10"/>
      <c r="J474" s="10"/>
      <c r="K474" s="10"/>
      <c r="L474" s="10"/>
      <c r="M474" s="10"/>
      <c r="N474" s="10"/>
      <c r="O474" s="10"/>
      <c r="P474" s="10"/>
      <c r="Q474" s="10"/>
      <c r="R474" s="10"/>
      <c r="S474" s="10"/>
    </row>
    <row r="475" spans="1:19">
      <c r="A475" s="10"/>
      <c r="B475" s="10"/>
      <c r="C475" s="10"/>
      <c r="D475" s="10"/>
      <c r="E475" s="10"/>
      <c r="F475" s="10"/>
      <c r="G475" s="10"/>
      <c r="H475" s="10"/>
      <c r="I475" s="10"/>
      <c r="J475" s="10"/>
      <c r="K475" s="10"/>
      <c r="L475" s="10"/>
      <c r="M475" s="10"/>
      <c r="N475" s="10"/>
      <c r="O475" s="10"/>
      <c r="P475" s="10"/>
      <c r="Q475" s="10"/>
      <c r="R475" s="10"/>
      <c r="S475" s="10"/>
    </row>
    <row r="476" spans="1:19">
      <c r="A476" s="10"/>
      <c r="B476" s="10"/>
      <c r="C476" s="10"/>
      <c r="D476" s="10"/>
      <c r="E476" s="10"/>
      <c r="F476" s="10"/>
      <c r="G476" s="10"/>
      <c r="H476" s="10"/>
      <c r="I476" s="10"/>
      <c r="J476" s="10"/>
      <c r="K476" s="10"/>
      <c r="L476" s="10"/>
      <c r="M476" s="10"/>
      <c r="N476" s="10"/>
      <c r="O476" s="10"/>
      <c r="P476" s="10"/>
      <c r="Q476" s="10"/>
      <c r="R476" s="10"/>
      <c r="S476" s="10"/>
    </row>
    <row r="477" spans="1:19">
      <c r="A477" s="10"/>
      <c r="B477" s="10"/>
      <c r="C477" s="10"/>
      <c r="D477" s="10"/>
      <c r="E477" s="10"/>
      <c r="F477" s="10"/>
      <c r="G477" s="10"/>
      <c r="H477" s="10"/>
      <c r="I477" s="10"/>
      <c r="J477" s="10"/>
      <c r="K477" s="10"/>
      <c r="L477" s="10"/>
      <c r="M477" s="10"/>
      <c r="N477" s="10"/>
      <c r="O477" s="10"/>
      <c r="P477" s="10"/>
      <c r="Q477" s="10"/>
      <c r="R477" s="10"/>
      <c r="S477" s="10"/>
    </row>
    <row r="478" spans="1:19">
      <c r="A478" s="10"/>
      <c r="B478" s="10"/>
      <c r="C478" s="10"/>
      <c r="D478" s="10"/>
      <c r="E478" s="10"/>
      <c r="F478" s="10"/>
      <c r="G478" s="10"/>
      <c r="H478" s="10"/>
      <c r="I478" s="10"/>
      <c r="J478" s="10"/>
      <c r="K478" s="10"/>
      <c r="L478" s="10"/>
      <c r="M478" s="10"/>
      <c r="N478" s="10"/>
      <c r="O478" s="10"/>
      <c r="P478" s="10"/>
      <c r="Q478" s="10"/>
      <c r="R478" s="10"/>
      <c r="S478" s="10"/>
    </row>
    <row r="479" spans="1:19">
      <c r="A479" s="10"/>
      <c r="B479" s="10"/>
      <c r="C479" s="10"/>
      <c r="D479" s="10"/>
      <c r="E479" s="10"/>
      <c r="F479" s="10"/>
      <c r="G479" s="10"/>
      <c r="H479" s="10"/>
      <c r="I479" s="10"/>
      <c r="J479" s="10"/>
      <c r="K479" s="10"/>
      <c r="L479" s="10"/>
      <c r="M479" s="10"/>
      <c r="N479" s="10"/>
      <c r="O479" s="10"/>
      <c r="P479" s="10"/>
      <c r="Q479" s="10"/>
      <c r="R479" s="10"/>
      <c r="S479" s="10"/>
    </row>
    <row r="480" spans="1:19">
      <c r="A480" s="10"/>
      <c r="B480" s="10"/>
      <c r="C480" s="10"/>
      <c r="D480" s="10"/>
      <c r="E480" s="10"/>
      <c r="F480" s="10"/>
      <c r="G480" s="10"/>
      <c r="H480" s="10"/>
      <c r="I480" s="10"/>
      <c r="J480" s="10"/>
      <c r="K480" s="10"/>
      <c r="L480" s="10"/>
      <c r="M480" s="10"/>
      <c r="N480" s="10"/>
      <c r="O480" s="10"/>
      <c r="P480" s="10"/>
      <c r="Q480" s="10"/>
      <c r="R480" s="10"/>
      <c r="S480" s="10"/>
    </row>
    <row r="481" spans="1:19">
      <c r="A481" s="10"/>
      <c r="B481" s="10"/>
      <c r="C481" s="10"/>
      <c r="D481" s="10"/>
      <c r="E481" s="10"/>
      <c r="F481" s="10"/>
      <c r="G481" s="10"/>
      <c r="H481" s="10"/>
      <c r="I481" s="10"/>
      <c r="J481" s="10"/>
      <c r="K481" s="10"/>
      <c r="L481" s="10"/>
      <c r="M481" s="10"/>
      <c r="N481" s="10"/>
      <c r="O481" s="10"/>
      <c r="P481" s="10"/>
      <c r="Q481" s="10"/>
      <c r="R481" s="10"/>
      <c r="S481" s="10"/>
    </row>
    <row r="482" spans="1:19">
      <c r="A482" s="10"/>
      <c r="B482" s="10"/>
      <c r="C482" s="10"/>
      <c r="D482" s="10"/>
      <c r="E482" s="10"/>
      <c r="F482" s="10"/>
      <c r="G482" s="10"/>
      <c r="H482" s="10"/>
      <c r="I482" s="10"/>
      <c r="J482" s="10"/>
      <c r="K482" s="10"/>
      <c r="L482" s="10"/>
      <c r="M482" s="10"/>
      <c r="N482" s="10"/>
      <c r="O482" s="10"/>
      <c r="P482" s="10"/>
      <c r="Q482" s="10"/>
      <c r="R482" s="10"/>
      <c r="S482" s="10"/>
    </row>
    <row r="483" spans="1:19">
      <c r="A483" s="10"/>
      <c r="B483" s="10"/>
      <c r="C483" s="10"/>
      <c r="D483" s="10"/>
      <c r="E483" s="10"/>
      <c r="F483" s="10"/>
      <c r="G483" s="10"/>
      <c r="H483" s="10"/>
      <c r="I483" s="10"/>
      <c r="J483" s="10"/>
      <c r="K483" s="10"/>
      <c r="L483" s="10"/>
      <c r="M483" s="10"/>
      <c r="N483" s="10"/>
      <c r="O483" s="10"/>
      <c r="P483" s="10"/>
      <c r="Q483" s="10"/>
      <c r="R483" s="10"/>
      <c r="S483" s="10"/>
    </row>
    <row r="484" spans="1:19">
      <c r="A484" s="10"/>
      <c r="B484" s="10"/>
      <c r="C484" s="10"/>
      <c r="D484" s="10"/>
      <c r="E484" s="10"/>
      <c r="F484" s="10"/>
      <c r="G484" s="10"/>
      <c r="H484" s="10"/>
      <c r="I484" s="10"/>
      <c r="J484" s="10"/>
      <c r="K484" s="10"/>
      <c r="L484" s="10"/>
      <c r="M484" s="10"/>
      <c r="N484" s="10"/>
      <c r="O484" s="10"/>
      <c r="P484" s="10"/>
      <c r="Q484" s="10"/>
      <c r="R484" s="10"/>
      <c r="S484" s="10"/>
    </row>
    <row r="485" spans="1:19">
      <c r="A485" s="10"/>
      <c r="B485" s="10"/>
      <c r="C485" s="10"/>
      <c r="D485" s="10"/>
      <c r="E485" s="10"/>
      <c r="F485" s="10"/>
      <c r="G485" s="10"/>
      <c r="H485" s="10"/>
      <c r="I485" s="10"/>
      <c r="J485" s="10"/>
      <c r="K485" s="10"/>
      <c r="L485" s="10"/>
      <c r="M485" s="10"/>
      <c r="N485" s="10"/>
      <c r="O485" s="10"/>
      <c r="P485" s="10"/>
      <c r="Q485" s="10"/>
      <c r="R485" s="10"/>
      <c r="S485" s="10"/>
    </row>
    <row r="486" spans="1:19">
      <c r="A486" s="10"/>
      <c r="B486" s="10"/>
      <c r="C486" s="10"/>
      <c r="D486" s="10"/>
      <c r="E486" s="10"/>
      <c r="F486" s="10"/>
      <c r="G486" s="10"/>
      <c r="H486" s="10"/>
      <c r="I486" s="10"/>
      <c r="J486" s="10"/>
      <c r="K486" s="10"/>
      <c r="L486" s="10"/>
      <c r="M486" s="10"/>
      <c r="N486" s="10"/>
      <c r="O486" s="10"/>
      <c r="P486" s="10"/>
      <c r="Q486" s="10"/>
      <c r="R486" s="10"/>
      <c r="S486" s="10"/>
    </row>
    <row r="487" spans="1:19">
      <c r="A487" s="10"/>
      <c r="B487" s="10"/>
      <c r="C487" s="10"/>
      <c r="D487" s="10"/>
      <c r="E487" s="10"/>
      <c r="F487" s="10"/>
      <c r="G487" s="10"/>
      <c r="H487" s="10"/>
      <c r="I487" s="10"/>
      <c r="J487" s="10"/>
      <c r="K487" s="10"/>
      <c r="L487" s="10"/>
      <c r="M487" s="10"/>
      <c r="N487" s="10"/>
      <c r="O487" s="10"/>
      <c r="P487" s="10"/>
      <c r="Q487" s="10"/>
      <c r="R487" s="10"/>
      <c r="S487" s="10"/>
    </row>
    <row r="488" spans="1:19">
      <c r="A488" s="10"/>
      <c r="B488" s="10"/>
      <c r="C488" s="10"/>
      <c r="D488" s="10"/>
      <c r="E488" s="10"/>
      <c r="F488" s="10"/>
      <c r="G488" s="10"/>
      <c r="H488" s="10"/>
      <c r="I488" s="10"/>
      <c r="J488" s="10"/>
      <c r="K488" s="10"/>
      <c r="L488" s="10"/>
      <c r="M488" s="10"/>
      <c r="N488" s="10"/>
      <c r="O488" s="10"/>
      <c r="P488" s="10"/>
      <c r="Q488" s="10"/>
      <c r="R488" s="10"/>
      <c r="S488" s="10"/>
    </row>
    <row r="489" spans="1:19">
      <c r="A489" s="10"/>
      <c r="B489" s="10"/>
      <c r="C489" s="10"/>
      <c r="D489" s="10"/>
      <c r="E489" s="10"/>
      <c r="F489" s="10"/>
      <c r="G489" s="10"/>
      <c r="H489" s="10"/>
      <c r="I489" s="10"/>
      <c r="J489" s="10"/>
      <c r="K489" s="10"/>
      <c r="L489" s="10"/>
      <c r="M489" s="10"/>
      <c r="N489" s="10"/>
      <c r="O489" s="10"/>
      <c r="P489" s="10"/>
      <c r="Q489" s="10"/>
      <c r="R489" s="10"/>
      <c r="S489" s="10"/>
    </row>
    <row r="490" spans="1:19">
      <c r="A490" s="10"/>
      <c r="B490" s="10"/>
      <c r="C490" s="10"/>
      <c r="D490" s="10"/>
      <c r="E490" s="10"/>
      <c r="F490" s="10"/>
      <c r="G490" s="10"/>
      <c r="H490" s="10"/>
      <c r="I490" s="10"/>
      <c r="J490" s="10"/>
      <c r="K490" s="10"/>
      <c r="L490" s="10"/>
      <c r="M490" s="10"/>
      <c r="N490" s="10"/>
      <c r="O490" s="10"/>
      <c r="P490" s="10"/>
      <c r="Q490" s="10"/>
      <c r="R490" s="10"/>
      <c r="S490" s="10"/>
    </row>
    <row r="491" spans="1:19">
      <c r="A491" s="10"/>
      <c r="B491" s="10"/>
      <c r="C491" s="10"/>
      <c r="D491" s="10"/>
      <c r="E491" s="10"/>
      <c r="F491" s="10"/>
      <c r="G491" s="10"/>
      <c r="H491" s="10"/>
      <c r="I491" s="10"/>
      <c r="J491" s="10"/>
      <c r="K491" s="10"/>
      <c r="L491" s="10"/>
      <c r="M491" s="10"/>
      <c r="N491" s="10"/>
      <c r="O491" s="10"/>
      <c r="P491" s="10"/>
      <c r="Q491" s="10"/>
      <c r="R491" s="10"/>
      <c r="S491" s="10"/>
    </row>
    <row r="492" spans="1:19">
      <c r="A492" s="10"/>
      <c r="B492" s="10"/>
      <c r="C492" s="10"/>
      <c r="D492" s="10"/>
      <c r="E492" s="10"/>
      <c r="F492" s="10"/>
      <c r="G492" s="10"/>
      <c r="H492" s="10"/>
      <c r="I492" s="10"/>
      <c r="J492" s="10"/>
      <c r="K492" s="10"/>
      <c r="L492" s="10"/>
      <c r="M492" s="10"/>
      <c r="N492" s="10"/>
      <c r="O492" s="10"/>
      <c r="P492" s="10"/>
      <c r="Q492" s="10"/>
      <c r="R492" s="10"/>
      <c r="S492" s="10"/>
    </row>
    <row r="493" spans="1:19">
      <c r="A493" s="10"/>
      <c r="B493" s="10"/>
      <c r="C493" s="10"/>
      <c r="D493" s="10"/>
      <c r="E493" s="10"/>
      <c r="F493" s="10"/>
      <c r="G493" s="10"/>
      <c r="H493" s="10"/>
      <c r="I493" s="10"/>
      <c r="J493" s="10"/>
      <c r="K493" s="10"/>
      <c r="L493" s="10"/>
      <c r="M493" s="10"/>
      <c r="N493" s="10"/>
      <c r="O493" s="10"/>
      <c r="P493" s="10"/>
      <c r="Q493" s="10"/>
      <c r="R493" s="10"/>
      <c r="S493" s="10"/>
    </row>
    <row r="494" spans="1:19">
      <c r="A494" s="10"/>
      <c r="B494" s="10"/>
      <c r="C494" s="10"/>
      <c r="D494" s="10"/>
      <c r="E494" s="10"/>
      <c r="F494" s="10"/>
      <c r="G494" s="10"/>
      <c r="H494" s="10"/>
      <c r="I494" s="10"/>
      <c r="J494" s="10"/>
      <c r="K494" s="10"/>
      <c r="L494" s="10"/>
      <c r="M494" s="10"/>
      <c r="N494" s="10"/>
      <c r="O494" s="10"/>
      <c r="P494" s="10"/>
      <c r="Q494" s="10"/>
      <c r="R494" s="10"/>
      <c r="S494" s="10"/>
    </row>
    <row r="495" spans="1:19">
      <c r="A495" s="10"/>
      <c r="B495" s="10"/>
      <c r="C495" s="10"/>
      <c r="D495" s="10"/>
      <c r="E495" s="10"/>
      <c r="F495" s="10"/>
      <c r="G495" s="10"/>
      <c r="H495" s="10"/>
      <c r="I495" s="10"/>
      <c r="J495" s="10"/>
      <c r="K495" s="10"/>
      <c r="L495" s="10"/>
      <c r="M495" s="10"/>
      <c r="N495" s="10"/>
      <c r="O495" s="10"/>
      <c r="P495" s="10"/>
      <c r="Q495" s="10"/>
      <c r="R495" s="10"/>
      <c r="S495" s="10"/>
    </row>
    <row r="496" spans="1:19">
      <c r="A496" s="10"/>
      <c r="B496" s="10"/>
      <c r="C496" s="10"/>
      <c r="D496" s="10"/>
      <c r="E496" s="10"/>
      <c r="F496" s="10"/>
      <c r="G496" s="10"/>
      <c r="H496" s="10"/>
      <c r="I496" s="10"/>
      <c r="J496" s="10"/>
      <c r="K496" s="10"/>
      <c r="L496" s="10"/>
      <c r="M496" s="10"/>
      <c r="N496" s="10"/>
      <c r="O496" s="10"/>
      <c r="P496" s="10"/>
      <c r="Q496" s="10"/>
      <c r="R496" s="10"/>
      <c r="S496" s="10"/>
    </row>
    <row r="497" spans="1:19">
      <c r="A497" s="10"/>
      <c r="B497" s="10"/>
      <c r="C497" s="10"/>
      <c r="D497" s="10"/>
      <c r="E497" s="10"/>
      <c r="F497" s="10"/>
      <c r="G497" s="10"/>
      <c r="H497" s="10"/>
      <c r="I497" s="10"/>
      <c r="J497" s="10"/>
      <c r="K497" s="10"/>
      <c r="L497" s="10"/>
      <c r="M497" s="10"/>
      <c r="N497" s="10"/>
      <c r="O497" s="10"/>
      <c r="P497" s="10"/>
      <c r="Q497" s="10"/>
      <c r="R497" s="10"/>
      <c r="S497" s="10"/>
    </row>
    <row r="498" spans="1:19">
      <c r="A498" s="10"/>
      <c r="B498" s="10"/>
      <c r="C498" s="10"/>
      <c r="D498" s="10"/>
      <c r="E498" s="10"/>
      <c r="F498" s="10"/>
      <c r="G498" s="10"/>
      <c r="H498" s="10"/>
      <c r="I498" s="10"/>
      <c r="J498" s="10"/>
      <c r="K498" s="10"/>
      <c r="L498" s="10"/>
      <c r="M498" s="10"/>
      <c r="N498" s="10"/>
      <c r="O498" s="10"/>
      <c r="P498" s="10"/>
      <c r="Q498" s="10"/>
      <c r="R498" s="10"/>
      <c r="S498" s="10"/>
    </row>
    <row r="499" spans="1:19">
      <c r="A499" s="10"/>
      <c r="B499" s="10"/>
      <c r="C499" s="10"/>
      <c r="D499" s="10"/>
      <c r="E499" s="10"/>
      <c r="F499" s="10"/>
      <c r="G499" s="10"/>
      <c r="H499" s="10"/>
      <c r="I499" s="10"/>
      <c r="J499" s="10"/>
      <c r="K499" s="10"/>
      <c r="L499" s="10"/>
      <c r="M499" s="10"/>
      <c r="N499" s="10"/>
      <c r="O499" s="10"/>
      <c r="P499" s="10"/>
      <c r="Q499" s="10"/>
      <c r="R499" s="10"/>
      <c r="S499" s="10"/>
    </row>
    <row r="500" spans="1:19">
      <c r="A500" s="10"/>
      <c r="B500" s="10"/>
      <c r="C500" s="10"/>
      <c r="D500" s="10"/>
      <c r="E500" s="10"/>
      <c r="F500" s="10"/>
      <c r="G500" s="10"/>
      <c r="H500" s="10"/>
      <c r="I500" s="10"/>
      <c r="J500" s="10"/>
      <c r="K500" s="10"/>
      <c r="L500" s="10"/>
      <c r="M500" s="10"/>
      <c r="N500" s="10"/>
      <c r="O500" s="10"/>
      <c r="P500" s="10"/>
      <c r="Q500" s="10"/>
      <c r="R500" s="10"/>
      <c r="S500" s="10"/>
    </row>
    <row r="501" spans="1:19">
      <c r="A501" s="10"/>
      <c r="B501" s="10"/>
      <c r="C501" s="10"/>
      <c r="D501" s="10"/>
      <c r="E501" s="10"/>
      <c r="F501" s="10"/>
      <c r="G501" s="10"/>
      <c r="H501" s="10"/>
      <c r="I501" s="10"/>
      <c r="J501" s="10"/>
      <c r="K501" s="10"/>
      <c r="L501" s="10"/>
      <c r="M501" s="10"/>
      <c r="N501" s="10"/>
      <c r="O501" s="10"/>
      <c r="P501" s="10"/>
      <c r="Q501" s="10"/>
      <c r="R501" s="10"/>
      <c r="S501" s="10"/>
    </row>
    <row r="502" spans="1:19">
      <c r="A502" s="10"/>
      <c r="B502" s="10"/>
      <c r="C502" s="10"/>
      <c r="D502" s="10"/>
      <c r="E502" s="10"/>
      <c r="F502" s="10"/>
      <c r="G502" s="10"/>
      <c r="H502" s="10"/>
      <c r="I502" s="10"/>
      <c r="J502" s="10"/>
      <c r="K502" s="10"/>
      <c r="L502" s="10"/>
      <c r="M502" s="10"/>
      <c r="N502" s="10"/>
      <c r="O502" s="10"/>
      <c r="P502" s="10"/>
      <c r="Q502" s="10"/>
      <c r="R502" s="10"/>
      <c r="S502" s="10"/>
    </row>
    <row r="503" spans="1:19">
      <c r="A503" s="10"/>
      <c r="B503" s="10"/>
      <c r="C503" s="10"/>
      <c r="D503" s="10"/>
      <c r="E503" s="10"/>
      <c r="F503" s="10"/>
      <c r="G503" s="10"/>
      <c r="H503" s="10"/>
      <c r="I503" s="10"/>
      <c r="J503" s="10"/>
      <c r="K503" s="10"/>
      <c r="L503" s="10"/>
      <c r="M503" s="10"/>
      <c r="N503" s="10"/>
      <c r="O503" s="10"/>
      <c r="P503" s="10"/>
      <c r="Q503" s="10"/>
      <c r="R503" s="10"/>
      <c r="S503" s="10"/>
    </row>
    <row r="504" spans="1:19">
      <c r="A504" s="10"/>
      <c r="B504" s="10"/>
      <c r="C504" s="10"/>
      <c r="D504" s="10"/>
      <c r="E504" s="10"/>
      <c r="F504" s="10"/>
      <c r="G504" s="10"/>
      <c r="H504" s="10"/>
      <c r="I504" s="10"/>
      <c r="J504" s="10"/>
      <c r="K504" s="10"/>
      <c r="L504" s="10"/>
      <c r="M504" s="10"/>
      <c r="N504" s="10"/>
      <c r="O504" s="10"/>
      <c r="P504" s="10"/>
      <c r="Q504" s="10"/>
      <c r="R504" s="10"/>
      <c r="S504" s="10"/>
    </row>
    <row r="505" spans="1:19">
      <c r="A505" s="10"/>
      <c r="B505" s="10"/>
      <c r="C505" s="10"/>
      <c r="D505" s="10"/>
      <c r="E505" s="10"/>
      <c r="F505" s="10"/>
      <c r="G505" s="10"/>
      <c r="H505" s="10"/>
      <c r="I505" s="10"/>
      <c r="J505" s="10"/>
      <c r="K505" s="10"/>
      <c r="L505" s="10"/>
      <c r="M505" s="10"/>
      <c r="N505" s="10"/>
      <c r="O505" s="10"/>
      <c r="P505" s="10"/>
      <c r="Q505" s="10"/>
      <c r="R505" s="10"/>
      <c r="S505" s="10"/>
    </row>
    <row r="506" spans="1:19">
      <c r="A506" s="10"/>
      <c r="B506" s="10"/>
      <c r="C506" s="10"/>
      <c r="D506" s="10"/>
      <c r="E506" s="10"/>
      <c r="F506" s="10"/>
      <c r="G506" s="10"/>
      <c r="H506" s="10"/>
      <c r="I506" s="10"/>
      <c r="J506" s="10"/>
      <c r="K506" s="10"/>
      <c r="L506" s="10"/>
      <c r="M506" s="10"/>
      <c r="N506" s="10"/>
      <c r="O506" s="10"/>
      <c r="P506" s="10"/>
      <c r="Q506" s="10"/>
      <c r="R506" s="10"/>
      <c r="S506" s="10"/>
    </row>
    <row r="507" spans="1:19">
      <c r="A507" s="10"/>
      <c r="B507" s="10"/>
      <c r="C507" s="10"/>
      <c r="D507" s="10"/>
      <c r="E507" s="10"/>
      <c r="F507" s="10"/>
      <c r="G507" s="10"/>
      <c r="H507" s="10"/>
      <c r="I507" s="10"/>
      <c r="J507" s="10"/>
      <c r="K507" s="10"/>
      <c r="L507" s="10"/>
      <c r="M507" s="10"/>
      <c r="N507" s="10"/>
      <c r="O507" s="10"/>
      <c r="P507" s="10"/>
      <c r="Q507" s="10"/>
      <c r="R507" s="10"/>
      <c r="S507" s="10"/>
    </row>
    <row r="508" spans="1:19">
      <c r="A508" s="10"/>
      <c r="B508" s="10"/>
      <c r="C508" s="10"/>
      <c r="D508" s="10"/>
      <c r="E508" s="10"/>
      <c r="F508" s="10"/>
      <c r="G508" s="10"/>
      <c r="H508" s="10"/>
      <c r="I508" s="10"/>
      <c r="J508" s="10"/>
      <c r="K508" s="10"/>
      <c r="L508" s="10"/>
      <c r="M508" s="10"/>
      <c r="N508" s="10"/>
      <c r="O508" s="10"/>
      <c r="P508" s="10"/>
      <c r="Q508" s="10"/>
      <c r="R508" s="10"/>
      <c r="S508" s="10"/>
    </row>
    <row r="509" spans="1:19">
      <c r="A509" s="10"/>
      <c r="B509" s="10"/>
      <c r="C509" s="10"/>
      <c r="D509" s="10"/>
      <c r="E509" s="10"/>
      <c r="F509" s="10"/>
      <c r="G509" s="10"/>
      <c r="H509" s="10"/>
      <c r="I509" s="10"/>
      <c r="J509" s="10"/>
      <c r="K509" s="10"/>
      <c r="L509" s="10"/>
      <c r="M509" s="10"/>
      <c r="N509" s="10"/>
      <c r="O509" s="10"/>
      <c r="P509" s="10"/>
      <c r="Q509" s="10"/>
      <c r="R509" s="10"/>
      <c r="S509" s="10"/>
    </row>
    <row r="510" spans="1:19">
      <c r="A510" s="10"/>
      <c r="B510" s="10"/>
      <c r="C510" s="10"/>
      <c r="D510" s="10"/>
      <c r="E510" s="10"/>
      <c r="F510" s="10"/>
      <c r="G510" s="10"/>
      <c r="H510" s="10"/>
      <c r="I510" s="10"/>
      <c r="J510" s="10"/>
      <c r="K510" s="10"/>
      <c r="L510" s="10"/>
      <c r="M510" s="10"/>
      <c r="N510" s="10"/>
      <c r="O510" s="10"/>
      <c r="P510" s="10"/>
      <c r="Q510" s="10"/>
      <c r="R510" s="10"/>
      <c r="S510" s="10"/>
    </row>
    <row r="511" spans="1:19">
      <c r="A511" s="10"/>
      <c r="B511" s="10"/>
      <c r="C511" s="10"/>
      <c r="D511" s="10"/>
      <c r="E511" s="10"/>
      <c r="F511" s="10"/>
      <c r="G511" s="10"/>
      <c r="H511" s="10"/>
      <c r="I511" s="10"/>
      <c r="J511" s="10"/>
      <c r="K511" s="10"/>
      <c r="L511" s="10"/>
      <c r="M511" s="10"/>
      <c r="N511" s="10"/>
      <c r="O511" s="10"/>
      <c r="P511" s="10"/>
      <c r="Q511" s="10"/>
      <c r="R511" s="10"/>
      <c r="S511" s="10"/>
    </row>
    <row r="512" spans="1:19">
      <c r="A512" s="10"/>
      <c r="B512" s="10"/>
      <c r="C512" s="10"/>
      <c r="D512" s="10"/>
      <c r="E512" s="10"/>
      <c r="F512" s="10"/>
      <c r="G512" s="10"/>
      <c r="H512" s="10"/>
      <c r="I512" s="10"/>
      <c r="J512" s="10"/>
      <c r="K512" s="10"/>
      <c r="L512" s="10"/>
      <c r="M512" s="10"/>
      <c r="N512" s="10"/>
      <c r="O512" s="10"/>
      <c r="P512" s="10"/>
      <c r="Q512" s="10"/>
      <c r="R512" s="10"/>
      <c r="S512" s="10"/>
    </row>
    <row r="513" spans="1:19">
      <c r="A513" s="10"/>
      <c r="B513" s="10"/>
      <c r="C513" s="10"/>
      <c r="D513" s="10"/>
      <c r="E513" s="10"/>
      <c r="F513" s="10"/>
      <c r="G513" s="10"/>
      <c r="H513" s="10"/>
      <c r="I513" s="10"/>
      <c r="J513" s="10"/>
      <c r="K513" s="10"/>
      <c r="L513" s="10"/>
      <c r="M513" s="10"/>
      <c r="N513" s="10"/>
      <c r="O513" s="10"/>
      <c r="P513" s="10"/>
      <c r="Q513" s="10"/>
      <c r="R513" s="10"/>
      <c r="S513" s="10"/>
    </row>
    <row r="514" spans="1:19">
      <c r="A514" s="10"/>
      <c r="B514" s="10"/>
      <c r="C514" s="10"/>
      <c r="D514" s="10"/>
      <c r="E514" s="10"/>
      <c r="F514" s="10"/>
      <c r="G514" s="10"/>
      <c r="H514" s="10"/>
      <c r="I514" s="10"/>
      <c r="J514" s="10"/>
      <c r="K514" s="10"/>
      <c r="L514" s="10"/>
      <c r="M514" s="10"/>
      <c r="N514" s="10"/>
      <c r="O514" s="10"/>
      <c r="P514" s="10"/>
      <c r="Q514" s="10"/>
      <c r="R514" s="10"/>
      <c r="S514" s="10"/>
    </row>
    <row r="515" spans="1:19">
      <c r="A515" s="10"/>
      <c r="B515" s="10"/>
      <c r="C515" s="10"/>
      <c r="D515" s="10"/>
      <c r="E515" s="10"/>
      <c r="F515" s="10"/>
      <c r="G515" s="10"/>
      <c r="H515" s="10"/>
      <c r="I515" s="10"/>
      <c r="J515" s="10"/>
      <c r="K515" s="10"/>
      <c r="L515" s="10"/>
      <c r="M515" s="10"/>
      <c r="N515" s="10"/>
      <c r="O515" s="10"/>
      <c r="P515" s="10"/>
      <c r="Q515" s="10"/>
      <c r="R515" s="10"/>
      <c r="S515" s="10"/>
    </row>
    <row r="516" spans="1:19">
      <c r="A516" s="10"/>
      <c r="B516" s="10"/>
      <c r="C516" s="10"/>
      <c r="D516" s="10"/>
      <c r="E516" s="10"/>
      <c r="F516" s="10"/>
      <c r="G516" s="10"/>
      <c r="H516" s="10"/>
      <c r="I516" s="10"/>
      <c r="J516" s="10"/>
      <c r="K516" s="10"/>
      <c r="L516" s="10"/>
      <c r="M516" s="10"/>
      <c r="N516" s="10"/>
      <c r="O516" s="10"/>
      <c r="P516" s="10"/>
      <c r="Q516" s="10"/>
      <c r="R516" s="10"/>
      <c r="S516" s="10"/>
    </row>
    <row r="517" spans="1:19">
      <c r="A517" s="10"/>
      <c r="B517" s="10"/>
      <c r="C517" s="10"/>
      <c r="D517" s="10"/>
      <c r="E517" s="10"/>
      <c r="F517" s="10"/>
      <c r="G517" s="10"/>
      <c r="H517" s="10"/>
      <c r="I517" s="10"/>
      <c r="J517" s="10"/>
      <c r="K517" s="10"/>
      <c r="L517" s="10"/>
      <c r="M517" s="10"/>
      <c r="N517" s="10"/>
      <c r="O517" s="10"/>
      <c r="P517" s="10"/>
      <c r="Q517" s="10"/>
      <c r="R517" s="10"/>
      <c r="S517" s="10"/>
    </row>
    <row r="518" spans="1:19">
      <c r="A518" s="10"/>
      <c r="B518" s="10"/>
      <c r="C518" s="10"/>
      <c r="D518" s="10"/>
      <c r="E518" s="10"/>
      <c r="F518" s="10"/>
      <c r="G518" s="10"/>
      <c r="H518" s="10"/>
      <c r="I518" s="10"/>
      <c r="J518" s="10"/>
      <c r="K518" s="10"/>
      <c r="L518" s="10"/>
      <c r="M518" s="10"/>
      <c r="N518" s="10"/>
      <c r="O518" s="10"/>
      <c r="P518" s="10"/>
      <c r="Q518" s="10"/>
      <c r="R518" s="10"/>
      <c r="S518" s="10"/>
    </row>
    <row r="519" spans="1:19">
      <c r="A519" s="10"/>
      <c r="B519" s="10"/>
      <c r="C519" s="10"/>
      <c r="D519" s="10"/>
      <c r="E519" s="10"/>
      <c r="F519" s="10"/>
      <c r="G519" s="10"/>
      <c r="H519" s="10"/>
      <c r="I519" s="10"/>
      <c r="J519" s="10"/>
      <c r="K519" s="10"/>
      <c r="L519" s="10"/>
      <c r="M519" s="10"/>
      <c r="N519" s="10"/>
      <c r="O519" s="10"/>
      <c r="P519" s="10"/>
      <c r="Q519" s="10"/>
      <c r="R519" s="10"/>
      <c r="S519" s="10"/>
    </row>
    <row r="520" spans="1:19">
      <c r="A520" s="10"/>
      <c r="B520" s="10"/>
      <c r="C520" s="10"/>
      <c r="D520" s="10"/>
      <c r="E520" s="10"/>
      <c r="F520" s="10"/>
      <c r="G520" s="10"/>
      <c r="H520" s="10"/>
      <c r="I520" s="10"/>
      <c r="J520" s="10"/>
      <c r="K520" s="10"/>
      <c r="L520" s="10"/>
      <c r="M520" s="10"/>
      <c r="N520" s="10"/>
      <c r="O520" s="10"/>
      <c r="P520" s="10"/>
      <c r="Q520" s="10"/>
      <c r="R520" s="10"/>
      <c r="S520" s="10"/>
    </row>
    <row r="521" spans="1:19">
      <c r="A521" s="10"/>
      <c r="B521" s="10"/>
      <c r="C521" s="10"/>
      <c r="D521" s="10"/>
      <c r="E521" s="10"/>
      <c r="F521" s="10"/>
      <c r="G521" s="10"/>
      <c r="H521" s="10"/>
      <c r="I521" s="10"/>
      <c r="J521" s="10"/>
      <c r="K521" s="10"/>
      <c r="L521" s="10"/>
      <c r="M521" s="10"/>
      <c r="N521" s="10"/>
      <c r="O521" s="10"/>
      <c r="P521" s="10"/>
      <c r="Q521" s="10"/>
      <c r="R521" s="10"/>
      <c r="S521" s="10"/>
    </row>
    <row r="522" spans="1:19">
      <c r="A522" s="10"/>
      <c r="B522" s="10"/>
      <c r="C522" s="10"/>
      <c r="D522" s="10"/>
      <c r="E522" s="10"/>
      <c r="F522" s="10"/>
      <c r="G522" s="10"/>
      <c r="H522" s="10"/>
      <c r="I522" s="10"/>
      <c r="J522" s="10"/>
      <c r="K522" s="10"/>
      <c r="L522" s="10"/>
      <c r="M522" s="10"/>
      <c r="N522" s="10"/>
      <c r="O522" s="10"/>
      <c r="P522" s="10"/>
      <c r="Q522" s="10"/>
      <c r="R522" s="10"/>
      <c r="S522" s="10"/>
    </row>
    <row r="523" spans="1:19">
      <c r="A523" s="10"/>
      <c r="B523" s="10"/>
      <c r="C523" s="10"/>
      <c r="D523" s="10"/>
      <c r="E523" s="10"/>
      <c r="F523" s="10"/>
      <c r="G523" s="10"/>
      <c r="H523" s="10"/>
      <c r="I523" s="10"/>
      <c r="J523" s="10"/>
      <c r="K523" s="10"/>
      <c r="L523" s="10"/>
      <c r="M523" s="10"/>
      <c r="N523" s="10"/>
      <c r="O523" s="10"/>
      <c r="P523" s="10"/>
      <c r="Q523" s="10"/>
      <c r="R523" s="10"/>
      <c r="S523" s="10"/>
    </row>
    <row r="524" spans="1:19">
      <c r="A524" s="10"/>
      <c r="B524" s="10"/>
      <c r="C524" s="10"/>
      <c r="D524" s="10"/>
      <c r="E524" s="10"/>
      <c r="F524" s="10"/>
      <c r="G524" s="10"/>
      <c r="H524" s="10"/>
      <c r="I524" s="10"/>
      <c r="J524" s="10"/>
      <c r="K524" s="10"/>
      <c r="L524" s="10"/>
      <c r="M524" s="10"/>
      <c r="N524" s="10"/>
      <c r="O524" s="10"/>
      <c r="P524" s="10"/>
      <c r="Q524" s="10"/>
      <c r="R524" s="10"/>
      <c r="S524" s="10"/>
    </row>
    <row r="525" spans="1:19">
      <c r="A525" s="10"/>
      <c r="B525" s="10"/>
      <c r="C525" s="10"/>
      <c r="D525" s="10"/>
      <c r="E525" s="10"/>
      <c r="F525" s="10"/>
      <c r="G525" s="10"/>
      <c r="H525" s="10"/>
      <c r="I525" s="10"/>
      <c r="J525" s="10"/>
      <c r="K525" s="10"/>
      <c r="L525" s="10"/>
      <c r="M525" s="10"/>
      <c r="N525" s="10"/>
      <c r="O525" s="10"/>
      <c r="P525" s="10"/>
      <c r="Q525" s="10"/>
      <c r="R525" s="10"/>
      <c r="S525" s="10"/>
    </row>
    <row r="526" spans="1:19">
      <c r="A526" s="10"/>
      <c r="B526" s="10"/>
      <c r="C526" s="10"/>
      <c r="D526" s="10"/>
      <c r="E526" s="10"/>
      <c r="F526" s="10"/>
      <c r="G526" s="10"/>
      <c r="H526" s="10"/>
      <c r="I526" s="10"/>
      <c r="J526" s="10"/>
      <c r="K526" s="10"/>
      <c r="L526" s="10"/>
      <c r="M526" s="10"/>
      <c r="N526" s="10"/>
      <c r="O526" s="10"/>
      <c r="P526" s="10"/>
      <c r="Q526" s="10"/>
      <c r="R526" s="10"/>
      <c r="S526" s="10"/>
    </row>
    <row r="527" spans="1:19">
      <c r="A527" s="10"/>
      <c r="B527" s="10"/>
      <c r="C527" s="10"/>
      <c r="D527" s="10"/>
      <c r="E527" s="10"/>
      <c r="F527" s="10"/>
      <c r="G527" s="10"/>
      <c r="H527" s="10"/>
      <c r="I527" s="10"/>
      <c r="J527" s="10"/>
      <c r="K527" s="10"/>
      <c r="L527" s="10"/>
      <c r="M527" s="10"/>
      <c r="N527" s="10"/>
      <c r="O527" s="10"/>
      <c r="P527" s="10"/>
      <c r="Q527" s="10"/>
      <c r="R527" s="10"/>
      <c r="S527" s="10"/>
    </row>
    <row r="528" spans="1:19">
      <c r="A528" s="10"/>
      <c r="B528" s="10"/>
      <c r="C528" s="10"/>
      <c r="D528" s="10"/>
      <c r="E528" s="10"/>
      <c r="F528" s="10"/>
      <c r="G528" s="10"/>
      <c r="H528" s="10"/>
      <c r="I528" s="10"/>
      <c r="J528" s="10"/>
      <c r="K528" s="10"/>
      <c r="L528" s="10"/>
      <c r="M528" s="10"/>
      <c r="N528" s="10"/>
      <c r="O528" s="10"/>
      <c r="P528" s="10"/>
      <c r="Q528" s="10"/>
      <c r="R528" s="10"/>
      <c r="S528" s="10"/>
    </row>
    <row r="529" spans="1:19">
      <c r="A529" s="10"/>
      <c r="B529" s="10"/>
      <c r="C529" s="10"/>
      <c r="D529" s="10"/>
      <c r="E529" s="10"/>
      <c r="F529" s="10"/>
      <c r="G529" s="10"/>
      <c r="H529" s="10"/>
      <c r="I529" s="10"/>
      <c r="J529" s="10"/>
      <c r="K529" s="10"/>
      <c r="L529" s="10"/>
      <c r="M529" s="10"/>
      <c r="N529" s="10"/>
      <c r="O529" s="10"/>
      <c r="P529" s="10"/>
      <c r="Q529" s="10"/>
      <c r="R529" s="10"/>
      <c r="S529" s="10"/>
    </row>
    <row r="530" spans="1:19">
      <c r="A530" s="10"/>
      <c r="B530" s="10"/>
      <c r="C530" s="10"/>
      <c r="D530" s="10"/>
      <c r="E530" s="10"/>
      <c r="F530" s="10"/>
      <c r="G530" s="10"/>
      <c r="H530" s="10"/>
      <c r="I530" s="10"/>
      <c r="J530" s="10"/>
      <c r="K530" s="10"/>
      <c r="L530" s="10"/>
      <c r="M530" s="10"/>
      <c r="N530" s="10"/>
      <c r="O530" s="10"/>
      <c r="P530" s="10"/>
      <c r="Q530" s="10"/>
      <c r="R530" s="10"/>
      <c r="S530" s="10"/>
    </row>
    <row r="531" spans="1:19">
      <c r="A531" s="10"/>
      <c r="B531" s="10"/>
      <c r="C531" s="10"/>
      <c r="D531" s="10"/>
      <c r="E531" s="10"/>
      <c r="F531" s="10"/>
      <c r="G531" s="10"/>
      <c r="H531" s="10"/>
      <c r="I531" s="10"/>
      <c r="J531" s="10"/>
      <c r="K531" s="10"/>
      <c r="L531" s="10"/>
      <c r="M531" s="10"/>
      <c r="N531" s="10"/>
      <c r="O531" s="10"/>
      <c r="P531" s="10"/>
      <c r="Q531" s="10"/>
      <c r="R531" s="10"/>
      <c r="S531" s="10"/>
    </row>
    <row r="532" spans="1:19">
      <c r="A532" s="10"/>
      <c r="B532" s="10"/>
      <c r="C532" s="10"/>
      <c r="D532" s="10"/>
      <c r="E532" s="10"/>
      <c r="F532" s="10"/>
      <c r="G532" s="10"/>
      <c r="H532" s="10"/>
      <c r="I532" s="10"/>
      <c r="J532" s="10"/>
      <c r="K532" s="10"/>
      <c r="L532" s="10"/>
      <c r="M532" s="10"/>
      <c r="N532" s="10"/>
      <c r="O532" s="10"/>
      <c r="P532" s="10"/>
      <c r="Q532" s="10"/>
      <c r="R532" s="10"/>
      <c r="S532" s="10"/>
    </row>
    <row r="533" spans="1:19">
      <c r="A533" s="10"/>
      <c r="B533" s="10"/>
      <c r="C533" s="10"/>
      <c r="D533" s="10"/>
      <c r="E533" s="10"/>
      <c r="F533" s="10"/>
      <c r="G533" s="10"/>
      <c r="H533" s="10"/>
      <c r="I533" s="10"/>
      <c r="J533" s="10"/>
      <c r="K533" s="10"/>
      <c r="L533" s="10"/>
      <c r="M533" s="10"/>
      <c r="N533" s="10"/>
      <c r="O533" s="10"/>
      <c r="P533" s="10"/>
      <c r="Q533" s="10"/>
      <c r="R533" s="10"/>
      <c r="S533" s="10"/>
    </row>
    <row r="534" spans="1:19">
      <c r="A534" s="10"/>
      <c r="B534" s="10"/>
      <c r="C534" s="10"/>
      <c r="D534" s="10"/>
      <c r="E534" s="10"/>
      <c r="F534" s="10"/>
      <c r="G534" s="10"/>
      <c r="H534" s="10"/>
      <c r="I534" s="10"/>
      <c r="J534" s="10"/>
      <c r="K534" s="10"/>
      <c r="L534" s="10"/>
      <c r="M534" s="10"/>
      <c r="N534" s="10"/>
      <c r="O534" s="10"/>
      <c r="P534" s="10"/>
      <c r="Q534" s="10"/>
      <c r="R534" s="10"/>
      <c r="S534" s="10"/>
    </row>
    <row r="535" spans="1:19">
      <c r="A535" s="10"/>
      <c r="B535" s="10"/>
      <c r="C535" s="10"/>
      <c r="D535" s="10"/>
      <c r="E535" s="10"/>
      <c r="F535" s="10"/>
      <c r="G535" s="10"/>
      <c r="H535" s="10"/>
      <c r="I535" s="10"/>
      <c r="J535" s="10"/>
      <c r="K535" s="10"/>
      <c r="L535" s="10"/>
      <c r="M535" s="10"/>
      <c r="N535" s="10"/>
      <c r="O535" s="10"/>
      <c r="P535" s="10"/>
      <c r="Q535" s="10"/>
      <c r="R535" s="10"/>
      <c r="S535" s="10"/>
    </row>
    <row r="536" spans="1:19">
      <c r="A536" s="10"/>
      <c r="B536" s="10"/>
      <c r="C536" s="10"/>
      <c r="D536" s="10"/>
      <c r="E536" s="10"/>
      <c r="F536" s="10"/>
      <c r="G536" s="10"/>
      <c r="H536" s="10"/>
      <c r="I536" s="10"/>
      <c r="J536" s="10"/>
      <c r="K536" s="10"/>
      <c r="L536" s="10"/>
      <c r="M536" s="10"/>
      <c r="N536" s="10"/>
      <c r="O536" s="10"/>
      <c r="P536" s="10"/>
      <c r="Q536" s="10"/>
      <c r="R536" s="10"/>
      <c r="S536" s="10"/>
    </row>
    <row r="537" spans="1:19">
      <c r="A537" s="10"/>
      <c r="B537" s="10"/>
      <c r="C537" s="10"/>
      <c r="D537" s="10"/>
      <c r="E537" s="10"/>
      <c r="F537" s="10"/>
      <c r="G537" s="10"/>
      <c r="H537" s="10"/>
      <c r="I537" s="10"/>
      <c r="J537" s="10"/>
      <c r="K537" s="10"/>
      <c r="L537" s="10"/>
      <c r="M537" s="10"/>
      <c r="N537" s="10"/>
      <c r="O537" s="10"/>
      <c r="P537" s="10"/>
      <c r="Q537" s="10"/>
      <c r="R537" s="10"/>
      <c r="S537" s="10"/>
    </row>
    <row r="538" spans="1:19">
      <c r="A538" s="10"/>
      <c r="B538" s="10"/>
      <c r="C538" s="10"/>
      <c r="D538" s="10"/>
      <c r="E538" s="10"/>
      <c r="F538" s="10"/>
      <c r="G538" s="10"/>
      <c r="H538" s="10"/>
      <c r="I538" s="10"/>
      <c r="J538" s="10"/>
      <c r="K538" s="10"/>
      <c r="L538" s="10"/>
      <c r="M538" s="10"/>
      <c r="N538" s="10"/>
      <c r="O538" s="10"/>
      <c r="P538" s="10"/>
      <c r="Q538" s="10"/>
      <c r="R538" s="10"/>
      <c r="S538" s="10"/>
    </row>
    <row r="539" spans="1:19">
      <c r="A539" s="10"/>
      <c r="B539" s="10"/>
      <c r="C539" s="10"/>
      <c r="D539" s="10"/>
      <c r="E539" s="10"/>
      <c r="F539" s="10"/>
      <c r="G539" s="10"/>
      <c r="H539" s="10"/>
      <c r="I539" s="10"/>
      <c r="J539" s="10"/>
      <c r="K539" s="10"/>
      <c r="L539" s="10"/>
      <c r="M539" s="10"/>
      <c r="N539" s="10"/>
      <c r="O539" s="10"/>
      <c r="P539" s="10"/>
      <c r="Q539" s="10"/>
      <c r="R539" s="10"/>
      <c r="S539" s="10"/>
    </row>
    <row r="540" spans="1:19">
      <c r="A540" s="10"/>
      <c r="B540" s="10"/>
      <c r="C540" s="10"/>
      <c r="D540" s="10"/>
      <c r="E540" s="10"/>
      <c r="F540" s="10"/>
      <c r="G540" s="10"/>
      <c r="H540" s="10"/>
      <c r="I540" s="10"/>
      <c r="J540" s="10"/>
      <c r="K540" s="10"/>
      <c r="L540" s="10"/>
      <c r="M540" s="10"/>
      <c r="N540" s="10"/>
      <c r="O540" s="10"/>
      <c r="P540" s="10"/>
      <c r="Q540" s="10"/>
      <c r="R540" s="10"/>
      <c r="S540" s="10"/>
    </row>
    <row r="541" spans="1:19">
      <c r="A541" s="10"/>
      <c r="B541" s="10"/>
      <c r="C541" s="10"/>
      <c r="D541" s="10"/>
      <c r="E541" s="10"/>
      <c r="F541" s="10"/>
      <c r="G541" s="10"/>
      <c r="H541" s="10"/>
      <c r="I541" s="10"/>
      <c r="J541" s="10"/>
      <c r="K541" s="10"/>
      <c r="L541" s="10"/>
      <c r="M541" s="10"/>
      <c r="N541" s="10"/>
      <c r="O541" s="10"/>
      <c r="P541" s="10"/>
      <c r="Q541" s="10"/>
      <c r="R541" s="10"/>
      <c r="S541" s="10"/>
    </row>
    <row r="542" spans="1:19">
      <c r="A542" s="10"/>
      <c r="B542" s="10"/>
      <c r="C542" s="10"/>
      <c r="D542" s="10"/>
      <c r="E542" s="10"/>
      <c r="F542" s="10"/>
      <c r="G542" s="10"/>
      <c r="H542" s="10"/>
      <c r="I542" s="10"/>
      <c r="J542" s="10"/>
      <c r="K542" s="10"/>
      <c r="L542" s="10"/>
      <c r="M542" s="10"/>
      <c r="N542" s="10"/>
      <c r="O542" s="10"/>
      <c r="P542" s="10"/>
      <c r="Q542" s="10"/>
      <c r="R542" s="10"/>
      <c r="S542" s="10"/>
    </row>
    <row r="543" spans="1:19">
      <c r="A543" s="10"/>
      <c r="B543" s="10"/>
      <c r="C543" s="10"/>
      <c r="D543" s="10"/>
      <c r="E543" s="10"/>
      <c r="F543" s="10"/>
      <c r="G543" s="10"/>
      <c r="H543" s="10"/>
      <c r="I543" s="10"/>
      <c r="J543" s="10"/>
      <c r="K543" s="10"/>
      <c r="L543" s="10"/>
      <c r="M543" s="10"/>
      <c r="N543" s="10"/>
      <c r="O543" s="10"/>
      <c r="P543" s="10"/>
      <c r="Q543" s="10"/>
      <c r="R543" s="10"/>
      <c r="S543" s="10"/>
    </row>
    <row r="544" spans="1:19">
      <c r="A544" s="10"/>
      <c r="B544" s="10"/>
      <c r="C544" s="10"/>
      <c r="D544" s="10"/>
      <c r="E544" s="10"/>
      <c r="F544" s="10"/>
      <c r="G544" s="10"/>
      <c r="H544" s="10"/>
      <c r="I544" s="10"/>
      <c r="J544" s="10"/>
      <c r="K544" s="10"/>
      <c r="L544" s="10"/>
      <c r="M544" s="10"/>
      <c r="N544" s="10"/>
      <c r="O544" s="10"/>
      <c r="P544" s="10"/>
      <c r="Q544" s="10"/>
      <c r="R544" s="10"/>
      <c r="S544" s="10"/>
    </row>
    <row r="545" spans="1:19">
      <c r="A545" s="10"/>
      <c r="B545" s="10"/>
      <c r="C545" s="10"/>
      <c r="D545" s="10"/>
      <c r="E545" s="10"/>
      <c r="F545" s="10"/>
      <c r="G545" s="10"/>
      <c r="H545" s="10"/>
      <c r="I545" s="10"/>
      <c r="J545" s="10"/>
      <c r="K545" s="10"/>
      <c r="L545" s="10"/>
      <c r="M545" s="10"/>
      <c r="N545" s="10"/>
      <c r="O545" s="10"/>
      <c r="P545" s="10"/>
      <c r="Q545" s="10"/>
      <c r="R545" s="10"/>
      <c r="S545" s="10"/>
    </row>
    <row r="546" spans="1:19">
      <c r="A546" s="10"/>
      <c r="B546" s="10"/>
      <c r="C546" s="10"/>
      <c r="D546" s="10"/>
      <c r="E546" s="10"/>
      <c r="F546" s="10"/>
      <c r="G546" s="10"/>
      <c r="H546" s="10"/>
      <c r="I546" s="10"/>
      <c r="J546" s="10"/>
      <c r="K546" s="10"/>
      <c r="L546" s="10"/>
      <c r="M546" s="10"/>
      <c r="N546" s="10"/>
      <c r="O546" s="10"/>
      <c r="P546" s="10"/>
      <c r="Q546" s="10"/>
      <c r="R546" s="10"/>
      <c r="S546" s="10"/>
    </row>
    <row r="547" spans="1:19">
      <c r="A547" s="10"/>
      <c r="B547" s="10"/>
      <c r="C547" s="10"/>
      <c r="D547" s="10"/>
      <c r="E547" s="10"/>
      <c r="F547" s="10"/>
      <c r="G547" s="10"/>
      <c r="H547" s="10"/>
      <c r="I547" s="10"/>
      <c r="J547" s="10"/>
      <c r="K547" s="10"/>
      <c r="L547" s="10"/>
      <c r="M547" s="10"/>
      <c r="N547" s="10"/>
      <c r="O547" s="10"/>
      <c r="P547" s="10"/>
      <c r="Q547" s="10"/>
      <c r="R547" s="10"/>
      <c r="S547" s="10"/>
    </row>
    <row r="548" spans="1:19">
      <c r="A548" s="10"/>
      <c r="B548" s="10"/>
      <c r="C548" s="10"/>
      <c r="D548" s="10"/>
      <c r="E548" s="10"/>
      <c r="F548" s="10"/>
      <c r="G548" s="10"/>
      <c r="H548" s="10"/>
      <c r="I548" s="10"/>
      <c r="J548" s="10"/>
      <c r="K548" s="10"/>
      <c r="L548" s="10"/>
      <c r="M548" s="10"/>
      <c r="N548" s="10"/>
      <c r="O548" s="10"/>
      <c r="P548" s="10"/>
      <c r="Q548" s="10"/>
      <c r="R548" s="10"/>
      <c r="S548" s="10"/>
    </row>
    <row r="549" spans="1:19">
      <c r="A549" s="10"/>
      <c r="B549" s="10"/>
      <c r="C549" s="10"/>
      <c r="D549" s="10"/>
      <c r="E549" s="10"/>
      <c r="F549" s="10"/>
      <c r="G549" s="10"/>
      <c r="H549" s="10"/>
      <c r="I549" s="10"/>
      <c r="J549" s="10"/>
      <c r="K549" s="10"/>
      <c r="L549" s="10"/>
      <c r="M549" s="10"/>
      <c r="N549" s="10"/>
      <c r="O549" s="10"/>
      <c r="P549" s="10"/>
      <c r="Q549" s="10"/>
      <c r="R549" s="10"/>
      <c r="S549" s="10"/>
    </row>
    <row r="550" spans="1:19">
      <c r="A550" s="10"/>
      <c r="B550" s="10"/>
      <c r="C550" s="10"/>
      <c r="D550" s="10"/>
      <c r="E550" s="10"/>
      <c r="F550" s="10"/>
      <c r="G550" s="10"/>
      <c r="H550" s="10"/>
      <c r="I550" s="10"/>
      <c r="J550" s="10"/>
      <c r="K550" s="10"/>
      <c r="L550" s="10"/>
      <c r="M550" s="10"/>
      <c r="N550" s="10"/>
      <c r="O550" s="10"/>
      <c r="P550" s="10"/>
      <c r="Q550" s="10"/>
      <c r="R550" s="10"/>
      <c r="S550" s="10"/>
    </row>
    <row r="551" spans="1:19">
      <c r="A551" s="10"/>
      <c r="B551" s="10"/>
      <c r="C551" s="10"/>
      <c r="D551" s="10"/>
      <c r="E551" s="10"/>
      <c r="F551" s="10"/>
      <c r="G551" s="10"/>
      <c r="H551" s="10"/>
      <c r="I551" s="10"/>
      <c r="J551" s="10"/>
      <c r="K551" s="10"/>
      <c r="L551" s="10"/>
      <c r="M551" s="10"/>
      <c r="N551" s="10"/>
      <c r="O551" s="10"/>
      <c r="P551" s="10"/>
      <c r="Q551" s="10"/>
      <c r="R551" s="10"/>
      <c r="S551" s="10"/>
    </row>
    <row r="552" spans="1:19">
      <c r="A552" s="10"/>
      <c r="B552" s="10"/>
      <c r="C552" s="10"/>
      <c r="D552" s="10"/>
      <c r="E552" s="10"/>
      <c r="F552" s="10"/>
      <c r="G552" s="10"/>
      <c r="H552" s="10"/>
      <c r="I552" s="10"/>
      <c r="J552" s="10"/>
      <c r="K552" s="10"/>
      <c r="L552" s="10"/>
      <c r="M552" s="10"/>
      <c r="N552" s="10"/>
      <c r="O552" s="10"/>
      <c r="P552" s="10"/>
      <c r="Q552" s="10"/>
      <c r="R552" s="10"/>
      <c r="S552" s="10"/>
    </row>
    <row r="553" spans="1:19">
      <c r="A553" s="10"/>
      <c r="B553" s="10"/>
      <c r="C553" s="10"/>
      <c r="D553" s="10"/>
      <c r="E553" s="10"/>
      <c r="F553" s="10"/>
      <c r="G553" s="10"/>
      <c r="H553" s="10"/>
      <c r="I553" s="10"/>
      <c r="J553" s="10"/>
      <c r="K553" s="10"/>
      <c r="L553" s="10"/>
      <c r="M553" s="10"/>
      <c r="N553" s="10"/>
      <c r="O553" s="10"/>
      <c r="P553" s="10"/>
      <c r="Q553" s="10"/>
      <c r="R553" s="10"/>
      <c r="S553" s="10"/>
    </row>
    <row r="554" spans="1:19">
      <c r="A554" s="10"/>
      <c r="B554" s="10"/>
      <c r="C554" s="10"/>
      <c r="D554" s="10"/>
      <c r="E554" s="10"/>
      <c r="F554" s="10"/>
      <c r="G554" s="10"/>
      <c r="H554" s="10"/>
      <c r="I554" s="10"/>
      <c r="J554" s="10"/>
      <c r="K554" s="10"/>
      <c r="L554" s="10"/>
      <c r="M554" s="10"/>
      <c r="N554" s="10"/>
      <c r="O554" s="10"/>
      <c r="P554" s="10"/>
      <c r="Q554" s="10"/>
      <c r="R554" s="10"/>
      <c r="S554" s="10"/>
    </row>
    <row r="555" spans="1:19">
      <c r="A555" s="10"/>
      <c r="B555" s="10"/>
      <c r="C555" s="10"/>
      <c r="D555" s="10"/>
      <c r="E555" s="10"/>
      <c r="F555" s="10"/>
      <c r="G555" s="10"/>
      <c r="H555" s="10"/>
      <c r="I555" s="10"/>
      <c r="J555" s="10"/>
      <c r="K555" s="10"/>
      <c r="L555" s="10"/>
      <c r="M555" s="10"/>
      <c r="N555" s="10"/>
      <c r="O555" s="10"/>
      <c r="P555" s="10"/>
      <c r="Q555" s="10"/>
      <c r="R555" s="10"/>
      <c r="S555" s="10"/>
    </row>
    <row r="556" spans="1:19">
      <c r="A556" s="10"/>
      <c r="B556" s="10"/>
      <c r="C556" s="10"/>
      <c r="D556" s="10"/>
      <c r="E556" s="10"/>
      <c r="F556" s="10"/>
      <c r="G556" s="10"/>
      <c r="H556" s="10"/>
      <c r="I556" s="10"/>
      <c r="J556" s="10"/>
      <c r="K556" s="10"/>
      <c r="L556" s="10"/>
      <c r="M556" s="10"/>
      <c r="N556" s="10"/>
      <c r="O556" s="10"/>
      <c r="P556" s="10"/>
      <c r="Q556" s="10"/>
      <c r="R556" s="10"/>
      <c r="S556" s="10"/>
    </row>
    <row r="557" spans="1:19">
      <c r="A557" s="10"/>
      <c r="B557" s="10"/>
      <c r="C557" s="10"/>
      <c r="D557" s="10"/>
      <c r="E557" s="10"/>
      <c r="F557" s="10"/>
      <c r="G557" s="10"/>
      <c r="H557" s="10"/>
      <c r="I557" s="10"/>
      <c r="J557" s="10"/>
      <c r="K557" s="10"/>
      <c r="L557" s="10"/>
      <c r="M557" s="10"/>
      <c r="N557" s="10"/>
      <c r="O557" s="10"/>
      <c r="P557" s="10"/>
      <c r="Q557" s="10"/>
      <c r="R557" s="10"/>
      <c r="S557" s="10"/>
    </row>
    <row r="558" spans="1:19">
      <c r="A558" s="10"/>
      <c r="B558" s="10"/>
      <c r="C558" s="10"/>
      <c r="D558" s="10"/>
      <c r="E558" s="10"/>
      <c r="F558" s="10"/>
      <c r="G558" s="10"/>
      <c r="H558" s="10"/>
      <c r="I558" s="10"/>
      <c r="J558" s="10"/>
      <c r="K558" s="10"/>
      <c r="L558" s="10"/>
      <c r="M558" s="10"/>
      <c r="N558" s="10"/>
      <c r="O558" s="10"/>
      <c r="P558" s="10"/>
      <c r="Q558" s="10"/>
      <c r="R558" s="10"/>
      <c r="S558" s="10"/>
    </row>
    <row r="559" spans="1:19">
      <c r="A559" s="10"/>
      <c r="B559" s="10"/>
      <c r="C559" s="10"/>
      <c r="D559" s="10"/>
      <c r="E559" s="10"/>
      <c r="F559" s="10"/>
      <c r="G559" s="10"/>
      <c r="H559" s="10"/>
      <c r="I559" s="10"/>
      <c r="J559" s="10"/>
      <c r="K559" s="10"/>
      <c r="L559" s="10"/>
      <c r="M559" s="10"/>
      <c r="N559" s="10"/>
      <c r="O559" s="10"/>
      <c r="P559" s="10"/>
      <c r="Q559" s="10"/>
      <c r="R559" s="10"/>
      <c r="S559" s="10"/>
    </row>
    <row r="560" spans="1:19">
      <c r="A560" s="10"/>
      <c r="B560" s="10"/>
      <c r="C560" s="10"/>
      <c r="D560" s="10"/>
      <c r="E560" s="10"/>
      <c r="F560" s="10"/>
      <c r="G560" s="10"/>
      <c r="H560" s="10"/>
      <c r="I560" s="10"/>
      <c r="J560" s="10"/>
      <c r="K560" s="10"/>
      <c r="L560" s="10"/>
      <c r="M560" s="10"/>
      <c r="N560" s="10"/>
      <c r="O560" s="10"/>
      <c r="P560" s="10"/>
      <c r="Q560" s="10"/>
      <c r="R560" s="10"/>
      <c r="S560" s="10"/>
    </row>
    <row r="561" spans="1:19">
      <c r="A561" s="10"/>
      <c r="B561" s="10"/>
      <c r="C561" s="10"/>
      <c r="D561" s="10"/>
      <c r="E561" s="10"/>
      <c r="F561" s="10"/>
      <c r="G561" s="10"/>
      <c r="H561" s="10"/>
      <c r="I561" s="10"/>
      <c r="J561" s="10"/>
      <c r="K561" s="10"/>
      <c r="L561" s="10"/>
      <c r="M561" s="10"/>
      <c r="N561" s="10"/>
      <c r="O561" s="10"/>
      <c r="P561" s="10"/>
      <c r="Q561" s="10"/>
      <c r="R561" s="10"/>
      <c r="S561" s="10"/>
    </row>
    <row r="562" spans="1:19">
      <c r="A562" s="10"/>
      <c r="B562" s="10"/>
      <c r="C562" s="10"/>
      <c r="D562" s="10"/>
      <c r="E562" s="10"/>
      <c r="F562" s="10"/>
      <c r="G562" s="10"/>
      <c r="H562" s="10"/>
      <c r="I562" s="10"/>
      <c r="J562" s="10"/>
      <c r="K562" s="10"/>
      <c r="L562" s="10"/>
      <c r="M562" s="10"/>
      <c r="N562" s="10"/>
      <c r="O562" s="10"/>
      <c r="P562" s="10"/>
      <c r="Q562" s="10"/>
      <c r="R562" s="10"/>
      <c r="S562" s="10"/>
    </row>
    <row r="563" spans="1:19">
      <c r="A563" s="10"/>
      <c r="B563" s="10"/>
      <c r="C563" s="10"/>
      <c r="D563" s="10"/>
      <c r="E563" s="10"/>
      <c r="F563" s="10"/>
      <c r="G563" s="10"/>
      <c r="H563" s="10"/>
      <c r="I563" s="10"/>
      <c r="J563" s="10"/>
      <c r="K563" s="10"/>
      <c r="L563" s="10"/>
      <c r="M563" s="10"/>
      <c r="N563" s="10"/>
      <c r="O563" s="10"/>
      <c r="P563" s="10"/>
      <c r="Q563" s="10"/>
      <c r="R563" s="10"/>
      <c r="S563" s="10"/>
    </row>
    <row r="564" spans="1:19">
      <c r="A564" s="10"/>
      <c r="B564" s="10"/>
      <c r="C564" s="10"/>
      <c r="D564" s="10"/>
      <c r="E564" s="10"/>
      <c r="F564" s="10"/>
      <c r="G564" s="10"/>
      <c r="H564" s="10"/>
      <c r="I564" s="10"/>
      <c r="J564" s="10"/>
      <c r="K564" s="10"/>
      <c r="L564" s="10"/>
      <c r="M564" s="10"/>
      <c r="N564" s="10"/>
      <c r="O564" s="10"/>
      <c r="P564" s="10"/>
      <c r="Q564" s="10"/>
      <c r="R564" s="10"/>
      <c r="S564" s="10"/>
    </row>
    <row r="565" spans="1:19">
      <c r="A565" s="10"/>
      <c r="B565" s="10"/>
      <c r="C565" s="10"/>
      <c r="D565" s="10"/>
      <c r="E565" s="10"/>
      <c r="F565" s="10"/>
      <c r="G565" s="10"/>
      <c r="H565" s="10"/>
      <c r="I565" s="10"/>
      <c r="J565" s="10"/>
      <c r="K565" s="10"/>
      <c r="L565" s="10"/>
      <c r="M565" s="10"/>
      <c r="N565" s="10"/>
      <c r="O565" s="10"/>
      <c r="P565" s="10"/>
      <c r="Q565" s="10"/>
      <c r="R565" s="10"/>
      <c r="S565" s="10"/>
    </row>
    <row r="566" spans="1:19">
      <c r="A566" s="10"/>
      <c r="B566" s="10"/>
      <c r="C566" s="10"/>
      <c r="D566" s="10"/>
      <c r="E566" s="10"/>
      <c r="F566" s="10"/>
      <c r="G566" s="10"/>
      <c r="H566" s="10"/>
      <c r="I566" s="10"/>
      <c r="J566" s="10"/>
      <c r="K566" s="10"/>
      <c r="L566" s="10"/>
      <c r="M566" s="10"/>
      <c r="N566" s="10"/>
      <c r="O566" s="10"/>
      <c r="P566" s="10"/>
      <c r="Q566" s="10"/>
      <c r="R566" s="10"/>
      <c r="S566" s="10"/>
    </row>
    <row r="567" spans="1:19">
      <c r="A567" s="10"/>
      <c r="B567" s="10"/>
      <c r="C567" s="10"/>
      <c r="D567" s="10"/>
      <c r="E567" s="10"/>
      <c r="F567" s="10"/>
      <c r="G567" s="10"/>
      <c r="H567" s="10"/>
      <c r="I567" s="10"/>
      <c r="J567" s="10"/>
      <c r="K567" s="10"/>
      <c r="L567" s="10"/>
      <c r="M567" s="10"/>
      <c r="N567" s="10"/>
      <c r="O567" s="10"/>
      <c r="P567" s="10"/>
      <c r="Q567" s="10"/>
      <c r="R567" s="10"/>
      <c r="S567" s="10"/>
    </row>
    <row r="568" spans="1:19">
      <c r="A568" s="10"/>
      <c r="B568" s="10"/>
      <c r="C568" s="10"/>
      <c r="D568" s="10"/>
      <c r="E568" s="10"/>
      <c r="F568" s="10"/>
      <c r="G568" s="10"/>
      <c r="H568" s="10"/>
      <c r="I568" s="10"/>
      <c r="J568" s="10"/>
      <c r="K568" s="10"/>
      <c r="L568" s="10"/>
      <c r="M568" s="10"/>
      <c r="N568" s="10"/>
      <c r="O568" s="10"/>
      <c r="P568" s="10"/>
      <c r="Q568" s="10"/>
      <c r="R568" s="10"/>
      <c r="S568" s="10"/>
    </row>
    <row r="569" spans="1:19">
      <c r="A569" s="10"/>
      <c r="B569" s="10"/>
      <c r="C569" s="10"/>
      <c r="D569" s="10"/>
      <c r="E569" s="10"/>
      <c r="F569" s="10"/>
      <c r="G569" s="10"/>
      <c r="H569" s="10"/>
      <c r="I569" s="10"/>
      <c r="J569" s="10"/>
      <c r="K569" s="10"/>
      <c r="L569" s="10"/>
      <c r="M569" s="10"/>
      <c r="N569" s="10"/>
      <c r="O569" s="10"/>
      <c r="P569" s="10"/>
      <c r="Q569" s="10"/>
      <c r="R569" s="10"/>
      <c r="S569" s="10"/>
    </row>
    <row r="570" spans="1:19">
      <c r="A570" s="10"/>
      <c r="B570" s="10"/>
      <c r="C570" s="10"/>
      <c r="D570" s="10"/>
      <c r="E570" s="10"/>
      <c r="F570" s="10"/>
      <c r="G570" s="10"/>
      <c r="H570" s="10"/>
      <c r="I570" s="10"/>
      <c r="J570" s="10"/>
      <c r="K570" s="10"/>
      <c r="L570" s="10"/>
      <c r="M570" s="10"/>
      <c r="N570" s="10"/>
      <c r="O570" s="10"/>
      <c r="P570" s="10"/>
      <c r="Q570" s="10"/>
      <c r="R570" s="10"/>
      <c r="S570" s="10"/>
    </row>
    <row r="571" spans="1:19">
      <c r="A571" s="10"/>
      <c r="B571" s="10"/>
      <c r="C571" s="10"/>
      <c r="D571" s="10"/>
      <c r="E571" s="10"/>
      <c r="F571" s="10"/>
      <c r="G571" s="10"/>
      <c r="H571" s="10"/>
      <c r="I571" s="10"/>
      <c r="J571" s="10"/>
      <c r="K571" s="10"/>
      <c r="L571" s="10"/>
      <c r="M571" s="10"/>
      <c r="N571" s="10"/>
      <c r="O571" s="10"/>
      <c r="P571" s="10"/>
      <c r="Q571" s="10"/>
      <c r="R571" s="10"/>
      <c r="S571" s="10"/>
    </row>
    <row r="572" spans="1:19">
      <c r="A572" s="10"/>
      <c r="B572" s="10"/>
      <c r="C572" s="10"/>
      <c r="D572" s="10"/>
      <c r="E572" s="10"/>
      <c r="F572" s="10"/>
      <c r="G572" s="10"/>
      <c r="H572" s="10"/>
      <c r="I572" s="10"/>
      <c r="J572" s="10"/>
      <c r="K572" s="10"/>
      <c r="L572" s="10"/>
      <c r="M572" s="10"/>
      <c r="N572" s="10"/>
      <c r="O572" s="10"/>
      <c r="P572" s="10"/>
      <c r="Q572" s="10"/>
      <c r="R572" s="10"/>
      <c r="S572" s="10"/>
    </row>
    <row r="573" spans="1:19">
      <c r="A573" s="10"/>
      <c r="B573" s="10"/>
      <c r="C573" s="10"/>
      <c r="D573" s="10"/>
      <c r="E573" s="10"/>
      <c r="F573" s="10"/>
      <c r="G573" s="10"/>
      <c r="H573" s="10"/>
      <c r="I573" s="10"/>
      <c r="J573" s="10"/>
      <c r="K573" s="10"/>
      <c r="L573" s="10"/>
      <c r="M573" s="10"/>
      <c r="N573" s="10"/>
      <c r="O573" s="10"/>
      <c r="P573" s="10"/>
      <c r="Q573" s="10"/>
      <c r="R573" s="10"/>
      <c r="S573" s="10"/>
    </row>
    <row r="574" spans="1:19">
      <c r="A574" s="10"/>
      <c r="B574" s="10"/>
      <c r="C574" s="10"/>
      <c r="D574" s="10"/>
      <c r="E574" s="10"/>
      <c r="F574" s="10"/>
      <c r="G574" s="10"/>
      <c r="H574" s="10"/>
      <c r="I574" s="10"/>
      <c r="J574" s="10"/>
      <c r="K574" s="10"/>
      <c r="L574" s="10"/>
      <c r="M574" s="10"/>
      <c r="N574" s="10"/>
      <c r="O574" s="10"/>
      <c r="P574" s="10"/>
      <c r="Q574" s="10"/>
      <c r="R574" s="10"/>
      <c r="S574" s="10"/>
    </row>
    <row r="575" spans="1:19">
      <c r="A575" s="10"/>
      <c r="B575" s="10"/>
      <c r="C575" s="10"/>
      <c r="D575" s="10"/>
      <c r="E575" s="10"/>
      <c r="F575" s="10"/>
      <c r="G575" s="10"/>
      <c r="H575" s="10"/>
      <c r="I575" s="10"/>
      <c r="J575" s="10"/>
      <c r="K575" s="10"/>
      <c r="L575" s="10"/>
      <c r="M575" s="10"/>
      <c r="N575" s="10"/>
      <c r="O575" s="10"/>
      <c r="P575" s="10"/>
      <c r="Q575" s="10"/>
      <c r="R575" s="10"/>
      <c r="S575" s="10"/>
    </row>
    <row r="576" spans="1:19">
      <c r="A576" s="10"/>
      <c r="B576" s="10"/>
      <c r="C576" s="10"/>
      <c r="D576" s="10"/>
      <c r="E576" s="10"/>
      <c r="F576" s="10"/>
      <c r="G576" s="10"/>
      <c r="H576" s="10"/>
      <c r="I576" s="10"/>
      <c r="J576" s="10"/>
      <c r="K576" s="10"/>
      <c r="L576" s="10"/>
      <c r="M576" s="10"/>
      <c r="N576" s="10"/>
      <c r="O576" s="10"/>
      <c r="P576" s="10"/>
      <c r="Q576" s="10"/>
      <c r="R576" s="10"/>
      <c r="S576" s="10"/>
    </row>
    <row r="577" spans="1:19">
      <c r="A577" s="10"/>
      <c r="B577" s="10"/>
      <c r="C577" s="10"/>
      <c r="D577" s="10"/>
      <c r="E577" s="10"/>
      <c r="F577" s="10"/>
      <c r="G577" s="10"/>
      <c r="H577" s="10"/>
      <c r="I577" s="10"/>
      <c r="J577" s="10"/>
      <c r="K577" s="10"/>
      <c r="L577" s="10"/>
      <c r="M577" s="10"/>
      <c r="N577" s="10"/>
      <c r="O577" s="10"/>
      <c r="P577" s="10"/>
      <c r="Q577" s="10"/>
      <c r="R577" s="10"/>
      <c r="S577" s="10"/>
    </row>
    <row r="578" spans="1:19">
      <c r="A578" s="10"/>
      <c r="B578" s="10"/>
      <c r="C578" s="10"/>
      <c r="D578" s="10"/>
      <c r="E578" s="10"/>
      <c r="F578" s="10"/>
      <c r="G578" s="10"/>
      <c r="H578" s="10"/>
      <c r="I578" s="10"/>
      <c r="J578" s="10"/>
      <c r="K578" s="10"/>
      <c r="L578" s="10"/>
      <c r="M578" s="10"/>
      <c r="N578" s="10"/>
      <c r="O578" s="10"/>
      <c r="P578" s="10"/>
      <c r="Q578" s="10"/>
      <c r="R578" s="10"/>
      <c r="S578" s="10"/>
    </row>
    <row r="579" spans="1:19">
      <c r="A579" s="10"/>
      <c r="B579" s="10"/>
      <c r="C579" s="10"/>
      <c r="D579" s="10"/>
      <c r="E579" s="10"/>
      <c r="F579" s="10"/>
      <c r="G579" s="10"/>
      <c r="H579" s="10"/>
      <c r="I579" s="10"/>
      <c r="J579" s="10"/>
      <c r="K579" s="10"/>
      <c r="L579" s="10"/>
      <c r="M579" s="10"/>
      <c r="N579" s="10"/>
      <c r="O579" s="10"/>
      <c r="P579" s="10"/>
      <c r="Q579" s="10"/>
      <c r="R579" s="10"/>
      <c r="S579" s="10"/>
    </row>
    <row r="580" spans="1:19">
      <c r="A580" s="10"/>
      <c r="B580" s="10"/>
      <c r="C580" s="10"/>
      <c r="D580" s="10"/>
      <c r="E580" s="10"/>
      <c r="F580" s="10"/>
      <c r="G580" s="10"/>
      <c r="H580" s="10"/>
      <c r="I580" s="10"/>
      <c r="J580" s="10"/>
      <c r="K580" s="10"/>
      <c r="L580" s="10"/>
      <c r="M580" s="10"/>
      <c r="N580" s="10"/>
      <c r="O580" s="10"/>
      <c r="P580" s="10"/>
      <c r="Q580" s="10"/>
      <c r="R580" s="10"/>
      <c r="S580" s="10"/>
    </row>
    <row r="581" spans="1:19">
      <c r="A581" s="10"/>
      <c r="B581" s="10"/>
      <c r="C581" s="10"/>
      <c r="D581" s="10"/>
      <c r="E581" s="10"/>
      <c r="F581" s="10"/>
      <c r="G581" s="10"/>
      <c r="H581" s="10"/>
      <c r="I581" s="10"/>
      <c r="J581" s="10"/>
      <c r="K581" s="10"/>
      <c r="L581" s="10"/>
      <c r="M581" s="10"/>
      <c r="N581" s="10"/>
      <c r="O581" s="10"/>
      <c r="P581" s="10"/>
      <c r="Q581" s="10"/>
      <c r="R581" s="10"/>
      <c r="S581" s="10"/>
    </row>
    <row r="582" spans="1:19">
      <c r="A582" s="10"/>
      <c r="B582" s="10"/>
      <c r="C582" s="10"/>
      <c r="D582" s="10"/>
      <c r="E582" s="10"/>
      <c r="F582" s="10"/>
      <c r="G582" s="10"/>
      <c r="H582" s="10"/>
      <c r="I582" s="10"/>
      <c r="J582" s="10"/>
      <c r="K582" s="10"/>
      <c r="L582" s="10"/>
      <c r="M582" s="10"/>
      <c r="N582" s="10"/>
      <c r="O582" s="10"/>
      <c r="P582" s="10"/>
      <c r="Q582" s="10"/>
      <c r="R582" s="10"/>
      <c r="S582" s="10"/>
    </row>
    <row r="583" spans="1:19">
      <c r="A583" s="10"/>
      <c r="B583" s="10"/>
      <c r="C583" s="10"/>
      <c r="D583" s="10"/>
      <c r="E583" s="10"/>
      <c r="F583" s="10"/>
      <c r="G583" s="10"/>
      <c r="H583" s="10"/>
      <c r="I583" s="10"/>
      <c r="J583" s="10"/>
      <c r="K583" s="10"/>
      <c r="L583" s="10"/>
      <c r="M583" s="10"/>
      <c r="N583" s="10"/>
      <c r="O583" s="10"/>
      <c r="P583" s="10"/>
      <c r="Q583" s="10"/>
      <c r="R583" s="10"/>
      <c r="S583" s="10"/>
    </row>
    <row r="584" spans="1:19">
      <c r="A584" s="10"/>
      <c r="B584" s="10"/>
      <c r="C584" s="10"/>
      <c r="D584" s="10"/>
      <c r="E584" s="10"/>
      <c r="F584" s="10"/>
      <c r="G584" s="10"/>
      <c r="H584" s="10"/>
      <c r="I584" s="10"/>
      <c r="J584" s="10"/>
      <c r="K584" s="10"/>
      <c r="L584" s="10"/>
      <c r="M584" s="10"/>
      <c r="N584" s="10"/>
      <c r="O584" s="10"/>
      <c r="P584" s="10"/>
      <c r="Q584" s="10"/>
      <c r="R584" s="10"/>
      <c r="S584" s="10"/>
    </row>
    <row r="585" spans="1:19">
      <c r="A585" s="10"/>
      <c r="B585" s="10"/>
      <c r="C585" s="10"/>
      <c r="D585" s="10"/>
      <c r="E585" s="10"/>
      <c r="F585" s="10"/>
      <c r="G585" s="10"/>
      <c r="H585" s="10"/>
      <c r="I585" s="10"/>
      <c r="J585" s="10"/>
      <c r="K585" s="10"/>
      <c r="L585" s="10"/>
      <c r="M585" s="10"/>
      <c r="N585" s="10"/>
      <c r="O585" s="10"/>
      <c r="P585" s="10"/>
      <c r="Q585" s="10"/>
      <c r="R585" s="10"/>
      <c r="S585" s="10"/>
    </row>
    <row r="586" spans="1:19">
      <c r="A586" s="10"/>
      <c r="B586" s="10"/>
      <c r="C586" s="10"/>
      <c r="D586" s="10"/>
      <c r="E586" s="10"/>
      <c r="F586" s="10"/>
      <c r="G586" s="10"/>
      <c r="H586" s="10"/>
      <c r="I586" s="10"/>
      <c r="J586" s="10"/>
      <c r="K586" s="10"/>
      <c r="L586" s="10"/>
      <c r="M586" s="10"/>
      <c r="N586" s="10"/>
      <c r="O586" s="10"/>
      <c r="P586" s="10"/>
      <c r="Q586" s="10"/>
      <c r="R586" s="10"/>
      <c r="S586" s="10"/>
    </row>
    <row r="587" spans="1:19">
      <c r="A587" s="10"/>
      <c r="B587" s="10"/>
      <c r="C587" s="10"/>
      <c r="D587" s="10"/>
      <c r="E587" s="10"/>
      <c r="F587" s="10"/>
      <c r="G587" s="10"/>
      <c r="H587" s="10"/>
      <c r="I587" s="10"/>
      <c r="J587" s="10"/>
      <c r="K587" s="10"/>
      <c r="L587" s="10"/>
      <c r="M587" s="10"/>
      <c r="N587" s="10"/>
      <c r="O587" s="10"/>
      <c r="P587" s="10"/>
      <c r="Q587" s="10"/>
      <c r="R587" s="10"/>
      <c r="S587" s="10"/>
    </row>
    <row r="588" spans="1:19">
      <c r="A588" s="10"/>
      <c r="B588" s="10"/>
      <c r="C588" s="10"/>
      <c r="D588" s="10"/>
      <c r="E588" s="10"/>
      <c r="F588" s="10"/>
      <c r="G588" s="10"/>
      <c r="H588" s="10"/>
      <c r="I588" s="10"/>
      <c r="J588" s="10"/>
      <c r="K588" s="10"/>
      <c r="L588" s="10"/>
      <c r="M588" s="10"/>
      <c r="N588" s="10"/>
      <c r="O588" s="10"/>
      <c r="P588" s="10"/>
      <c r="Q588" s="10"/>
      <c r="R588" s="10"/>
      <c r="S588" s="10"/>
    </row>
    <row r="589" spans="1:19">
      <c r="A589" s="10"/>
      <c r="B589" s="10"/>
      <c r="C589" s="10"/>
      <c r="D589" s="10"/>
      <c r="E589" s="10"/>
      <c r="F589" s="10"/>
      <c r="G589" s="10"/>
      <c r="H589" s="10"/>
      <c r="I589" s="10"/>
      <c r="J589" s="10"/>
      <c r="K589" s="10"/>
      <c r="L589" s="10"/>
      <c r="M589" s="10"/>
      <c r="N589" s="10"/>
      <c r="O589" s="10"/>
      <c r="P589" s="10"/>
      <c r="Q589" s="10"/>
      <c r="R589" s="10"/>
      <c r="S589" s="10"/>
    </row>
    <row r="590" spans="1:19">
      <c r="A590" s="10"/>
      <c r="B590" s="10"/>
      <c r="C590" s="10"/>
      <c r="D590" s="10"/>
      <c r="E590" s="10"/>
      <c r="F590" s="10"/>
      <c r="G590" s="10"/>
      <c r="H590" s="10"/>
      <c r="I590" s="10"/>
      <c r="J590" s="10"/>
      <c r="K590" s="10"/>
      <c r="L590" s="10"/>
      <c r="M590" s="10"/>
      <c r="N590" s="10"/>
      <c r="O590" s="10"/>
      <c r="P590" s="10"/>
      <c r="Q590" s="10"/>
      <c r="R590" s="10"/>
      <c r="S590" s="10"/>
    </row>
    <row r="591" spans="1:19">
      <c r="A591" s="10"/>
      <c r="B591" s="10"/>
      <c r="C591" s="10"/>
      <c r="D591" s="10"/>
      <c r="E591" s="10"/>
      <c r="F591" s="10"/>
      <c r="G591" s="10"/>
      <c r="H591" s="10"/>
      <c r="I591" s="10"/>
      <c r="J591" s="10"/>
      <c r="K591" s="10"/>
      <c r="L591" s="10"/>
      <c r="M591" s="10"/>
      <c r="N591" s="10"/>
      <c r="O591" s="10"/>
      <c r="P591" s="10"/>
      <c r="Q591" s="10"/>
      <c r="R591" s="10"/>
      <c r="S591" s="10"/>
    </row>
    <row r="592" spans="1:19">
      <c r="A592" s="10"/>
      <c r="B592" s="10"/>
      <c r="C592" s="10"/>
      <c r="D592" s="10"/>
      <c r="E592" s="10"/>
      <c r="F592" s="10"/>
      <c r="G592" s="10"/>
      <c r="H592" s="10"/>
      <c r="I592" s="10"/>
      <c r="J592" s="10"/>
      <c r="K592" s="10"/>
      <c r="L592" s="10"/>
      <c r="M592" s="10"/>
      <c r="N592" s="10"/>
      <c r="O592" s="10"/>
      <c r="P592" s="10"/>
      <c r="Q592" s="10"/>
      <c r="R592" s="10"/>
      <c r="S592" s="10"/>
    </row>
    <row r="593" spans="1:19">
      <c r="A593" s="10"/>
      <c r="B593" s="10"/>
      <c r="C593" s="10"/>
      <c r="D593" s="10"/>
      <c r="E593" s="10"/>
      <c r="F593" s="10"/>
      <c r="G593" s="10"/>
      <c r="H593" s="10"/>
      <c r="I593" s="10"/>
      <c r="J593" s="10"/>
      <c r="K593" s="10"/>
      <c r="L593" s="10"/>
      <c r="M593" s="10"/>
      <c r="N593" s="10"/>
      <c r="O593" s="10"/>
      <c r="P593" s="10"/>
      <c r="Q593" s="10"/>
      <c r="R593" s="10"/>
      <c r="S593" s="10"/>
    </row>
    <row r="594" spans="1:19">
      <c r="A594" s="10"/>
      <c r="B594" s="10"/>
      <c r="C594" s="10"/>
      <c r="D594" s="10"/>
      <c r="E594" s="10"/>
      <c r="F594" s="10"/>
      <c r="G594" s="10"/>
      <c r="H594" s="10"/>
      <c r="I594" s="10"/>
      <c r="J594" s="10"/>
      <c r="K594" s="10"/>
      <c r="L594" s="10"/>
      <c r="M594" s="10"/>
      <c r="N594" s="10"/>
      <c r="O594" s="10"/>
      <c r="P594" s="10"/>
      <c r="Q594" s="10"/>
      <c r="R594" s="10"/>
      <c r="S594" s="10"/>
    </row>
    <row r="595" spans="1:19">
      <c r="A595" s="10"/>
      <c r="B595" s="10"/>
      <c r="C595" s="10"/>
      <c r="D595" s="10"/>
      <c r="E595" s="10"/>
      <c r="F595" s="10"/>
      <c r="G595" s="10"/>
      <c r="H595" s="10"/>
      <c r="I595" s="10"/>
      <c r="J595" s="10"/>
      <c r="K595" s="10"/>
      <c r="L595" s="10"/>
      <c r="M595" s="10"/>
      <c r="N595" s="10"/>
      <c r="O595" s="10"/>
      <c r="P595" s="10"/>
      <c r="Q595" s="10"/>
      <c r="R595" s="10"/>
      <c r="S595" s="10"/>
    </row>
    <row r="596" spans="1:19">
      <c r="A596" s="10"/>
      <c r="B596" s="10"/>
      <c r="C596" s="10"/>
      <c r="D596" s="10"/>
      <c r="E596" s="10"/>
      <c r="F596" s="10"/>
      <c r="G596" s="10"/>
      <c r="H596" s="10"/>
      <c r="I596" s="10"/>
      <c r="J596" s="10"/>
      <c r="K596" s="10"/>
      <c r="L596" s="10"/>
      <c r="M596" s="10"/>
      <c r="N596" s="10"/>
      <c r="O596" s="10"/>
      <c r="P596" s="10"/>
      <c r="Q596" s="10"/>
      <c r="R596" s="10"/>
      <c r="S596" s="10"/>
    </row>
    <row r="597" spans="1:19">
      <c r="A597" s="10"/>
      <c r="B597" s="10"/>
      <c r="C597" s="10"/>
      <c r="D597" s="10"/>
      <c r="E597" s="10"/>
      <c r="F597" s="10"/>
      <c r="G597" s="10"/>
      <c r="H597" s="10"/>
      <c r="I597" s="10"/>
      <c r="J597" s="10"/>
      <c r="K597" s="10"/>
      <c r="L597" s="10"/>
      <c r="M597" s="10"/>
      <c r="N597" s="10"/>
      <c r="O597" s="10"/>
      <c r="P597" s="10"/>
      <c r="Q597" s="10"/>
      <c r="R597" s="10"/>
      <c r="S597" s="10"/>
    </row>
    <row r="598" spans="1:19">
      <c r="A598" s="10"/>
      <c r="B598" s="10"/>
      <c r="C598" s="10"/>
      <c r="D598" s="10"/>
      <c r="E598" s="10"/>
      <c r="F598" s="10"/>
      <c r="G598" s="10"/>
      <c r="H598" s="10"/>
      <c r="I598" s="10"/>
      <c r="J598" s="10"/>
      <c r="K598" s="10"/>
      <c r="L598" s="10"/>
      <c r="M598" s="10"/>
      <c r="N598" s="10"/>
      <c r="O598" s="10"/>
      <c r="P598" s="10"/>
      <c r="Q598" s="10"/>
      <c r="R598" s="10"/>
      <c r="S598" s="10"/>
    </row>
    <row r="599" spans="1:19">
      <c r="A599" s="10"/>
      <c r="B599" s="10"/>
      <c r="C599" s="10"/>
      <c r="D599" s="10"/>
      <c r="E599" s="10"/>
      <c r="F599" s="10"/>
      <c r="G599" s="10"/>
      <c r="H599" s="10"/>
      <c r="I599" s="10"/>
      <c r="J599" s="10"/>
      <c r="K599" s="10"/>
      <c r="L599" s="10"/>
      <c r="M599" s="10"/>
      <c r="N599" s="10"/>
      <c r="O599" s="10"/>
      <c r="P599" s="10"/>
      <c r="Q599" s="10"/>
      <c r="R599" s="10"/>
      <c r="S599" s="10"/>
    </row>
    <row r="600" spans="1:19">
      <c r="A600" s="10"/>
      <c r="B600" s="10"/>
      <c r="C600" s="10"/>
      <c r="D600" s="10"/>
      <c r="E600" s="10"/>
      <c r="F600" s="10"/>
      <c r="G600" s="10"/>
      <c r="H600" s="10"/>
      <c r="I600" s="10"/>
      <c r="J600" s="10"/>
      <c r="K600" s="10"/>
      <c r="L600" s="10"/>
      <c r="M600" s="10"/>
      <c r="N600" s="10"/>
      <c r="O600" s="10"/>
      <c r="P600" s="10"/>
      <c r="Q600" s="10"/>
      <c r="R600" s="10"/>
      <c r="S600" s="10"/>
    </row>
    <row r="601" spans="1:19">
      <c r="A601" s="10"/>
      <c r="B601" s="10"/>
      <c r="C601" s="10"/>
      <c r="D601" s="10"/>
      <c r="E601" s="10"/>
      <c r="F601" s="10"/>
      <c r="G601" s="10"/>
      <c r="H601" s="10"/>
      <c r="I601" s="10"/>
      <c r="J601" s="10"/>
      <c r="K601" s="10"/>
      <c r="L601" s="10"/>
      <c r="M601" s="10"/>
      <c r="N601" s="10"/>
      <c r="O601" s="10"/>
      <c r="P601" s="10"/>
      <c r="Q601" s="10"/>
      <c r="R601" s="10"/>
      <c r="S601" s="10"/>
    </row>
    <row r="602" spans="1:19">
      <c r="A602" s="10"/>
      <c r="B602" s="10"/>
      <c r="C602" s="10"/>
      <c r="D602" s="10"/>
      <c r="E602" s="10"/>
      <c r="F602" s="10"/>
      <c r="G602" s="10"/>
      <c r="H602" s="10"/>
      <c r="I602" s="10"/>
      <c r="J602" s="10"/>
      <c r="K602" s="10"/>
      <c r="L602" s="10"/>
      <c r="M602" s="10"/>
      <c r="N602" s="10"/>
      <c r="O602" s="10"/>
      <c r="P602" s="10"/>
      <c r="Q602" s="10"/>
      <c r="R602" s="10"/>
      <c r="S602" s="10"/>
    </row>
    <row r="603" spans="1:19">
      <c r="A603" s="10"/>
      <c r="B603" s="10"/>
      <c r="C603" s="10"/>
      <c r="D603" s="10"/>
      <c r="E603" s="10"/>
      <c r="F603" s="10"/>
      <c r="G603" s="10"/>
      <c r="H603" s="10"/>
      <c r="I603" s="10"/>
      <c r="J603" s="10"/>
      <c r="K603" s="10"/>
      <c r="L603" s="10"/>
      <c r="M603" s="10"/>
      <c r="N603" s="10"/>
      <c r="O603" s="10"/>
      <c r="P603" s="10"/>
      <c r="Q603" s="10"/>
      <c r="R603" s="10"/>
      <c r="S603" s="10"/>
    </row>
    <row r="604" spans="1:19">
      <c r="A604" s="10"/>
      <c r="B604" s="10"/>
      <c r="C604" s="10"/>
      <c r="D604" s="10"/>
      <c r="E604" s="10"/>
      <c r="F604" s="10"/>
      <c r="G604" s="10"/>
      <c r="H604" s="10"/>
      <c r="I604" s="10"/>
      <c r="J604" s="10"/>
      <c r="K604" s="10"/>
      <c r="L604" s="10"/>
      <c r="M604" s="10"/>
      <c r="N604" s="10"/>
      <c r="O604" s="10"/>
      <c r="P604" s="10"/>
      <c r="Q604" s="10"/>
      <c r="R604" s="10"/>
      <c r="S604" s="10"/>
    </row>
    <row r="605" spans="1:19">
      <c r="A605" s="10"/>
      <c r="B605" s="10"/>
      <c r="C605" s="10"/>
      <c r="D605" s="10"/>
      <c r="E605" s="10"/>
      <c r="F605" s="10"/>
      <c r="G605" s="10"/>
      <c r="H605" s="10"/>
      <c r="I605" s="10"/>
      <c r="J605" s="10"/>
      <c r="K605" s="10"/>
      <c r="L605" s="10"/>
      <c r="M605" s="10"/>
      <c r="N605" s="10"/>
      <c r="O605" s="10"/>
      <c r="P605" s="10"/>
      <c r="Q605" s="10"/>
      <c r="R605" s="10"/>
      <c r="S605" s="10"/>
    </row>
    <row r="606" spans="1:19">
      <c r="A606" s="10"/>
      <c r="B606" s="10"/>
      <c r="C606" s="10"/>
      <c r="D606" s="10"/>
      <c r="E606" s="10"/>
      <c r="F606" s="10"/>
      <c r="G606" s="10"/>
      <c r="H606" s="10"/>
      <c r="I606" s="10"/>
      <c r="J606" s="10"/>
      <c r="K606" s="10"/>
      <c r="L606" s="10"/>
      <c r="M606" s="10"/>
      <c r="N606" s="10"/>
      <c r="O606" s="10"/>
      <c r="P606" s="10"/>
      <c r="Q606" s="10"/>
      <c r="R606" s="10"/>
      <c r="S606" s="10"/>
    </row>
    <row r="607" spans="1:19">
      <c r="A607" s="10"/>
      <c r="B607" s="10"/>
      <c r="C607" s="10"/>
      <c r="D607" s="10"/>
      <c r="E607" s="10"/>
      <c r="F607" s="10"/>
      <c r="G607" s="10"/>
      <c r="H607" s="10"/>
      <c r="I607" s="10"/>
      <c r="J607" s="10"/>
      <c r="K607" s="10"/>
      <c r="L607" s="10"/>
      <c r="M607" s="10"/>
      <c r="N607" s="10"/>
      <c r="O607" s="10"/>
      <c r="P607" s="10"/>
      <c r="Q607" s="10"/>
      <c r="R607" s="10"/>
      <c r="S607" s="10"/>
    </row>
    <row r="608" spans="1:19">
      <c r="A608" s="10"/>
      <c r="B608" s="10"/>
      <c r="C608" s="10"/>
      <c r="D608" s="10"/>
      <c r="E608" s="10"/>
      <c r="F608" s="10"/>
      <c r="G608" s="10"/>
      <c r="H608" s="10"/>
      <c r="I608" s="10"/>
      <c r="J608" s="10"/>
      <c r="K608" s="10"/>
      <c r="L608" s="10"/>
      <c r="M608" s="10"/>
      <c r="N608" s="10"/>
      <c r="O608" s="10"/>
      <c r="P608" s="10"/>
      <c r="Q608" s="10"/>
      <c r="R608" s="10"/>
      <c r="S608" s="10"/>
    </row>
    <row r="609" spans="1:19">
      <c r="A609" s="10"/>
      <c r="B609" s="10"/>
      <c r="C609" s="10"/>
      <c r="D609" s="10"/>
      <c r="E609" s="10"/>
      <c r="F609" s="10"/>
      <c r="G609" s="10"/>
      <c r="H609" s="10"/>
      <c r="I609" s="10"/>
      <c r="J609" s="10"/>
      <c r="K609" s="10"/>
      <c r="L609" s="10"/>
      <c r="M609" s="10"/>
      <c r="N609" s="10"/>
      <c r="O609" s="10"/>
      <c r="P609" s="10"/>
      <c r="Q609" s="10"/>
      <c r="R609" s="10"/>
      <c r="S609" s="10"/>
    </row>
    <row r="610" spans="1:19">
      <c r="A610" s="10"/>
      <c r="B610" s="10"/>
      <c r="C610" s="10"/>
      <c r="D610" s="10"/>
      <c r="E610" s="10"/>
      <c r="F610" s="10"/>
      <c r="G610" s="10"/>
      <c r="H610" s="10"/>
      <c r="I610" s="10"/>
      <c r="J610" s="10"/>
      <c r="K610" s="10"/>
      <c r="L610" s="10"/>
      <c r="M610" s="10"/>
      <c r="N610" s="10"/>
      <c r="O610" s="10"/>
      <c r="P610" s="10"/>
      <c r="Q610" s="10"/>
      <c r="R610" s="10"/>
      <c r="S610" s="10"/>
    </row>
    <row r="611" spans="1:19">
      <c r="A611" s="10"/>
      <c r="B611" s="10"/>
      <c r="C611" s="10"/>
      <c r="D611" s="10"/>
      <c r="E611" s="10"/>
      <c r="F611" s="10"/>
      <c r="G611" s="10"/>
      <c r="H611" s="10"/>
      <c r="I611" s="10"/>
      <c r="J611" s="10"/>
      <c r="K611" s="10"/>
      <c r="L611" s="10"/>
      <c r="M611" s="10"/>
      <c r="N611" s="10"/>
      <c r="O611" s="10"/>
      <c r="P611" s="10"/>
      <c r="Q611" s="10"/>
      <c r="R611" s="10"/>
      <c r="S611" s="10"/>
    </row>
    <row r="612" spans="1:19">
      <c r="A612" s="10"/>
      <c r="B612" s="10"/>
      <c r="C612" s="10"/>
      <c r="D612" s="10"/>
      <c r="E612" s="10"/>
      <c r="F612" s="10"/>
      <c r="G612" s="10"/>
      <c r="H612" s="10"/>
      <c r="I612" s="10"/>
      <c r="J612" s="10"/>
      <c r="K612" s="10"/>
      <c r="L612" s="10"/>
      <c r="M612" s="10"/>
      <c r="N612" s="10"/>
      <c r="O612" s="10"/>
      <c r="P612" s="10"/>
      <c r="Q612" s="10"/>
      <c r="R612" s="10"/>
      <c r="S612" s="10"/>
    </row>
    <row r="613" spans="1:19">
      <c r="A613" s="10"/>
      <c r="B613" s="10"/>
      <c r="C613" s="10"/>
      <c r="D613" s="10"/>
      <c r="E613" s="10"/>
      <c r="F613" s="10"/>
      <c r="G613" s="10"/>
      <c r="H613" s="10"/>
      <c r="I613" s="10"/>
      <c r="J613" s="10"/>
      <c r="K613" s="10"/>
      <c r="L613" s="10"/>
      <c r="M613" s="10"/>
      <c r="N613" s="10"/>
      <c r="O613" s="10"/>
      <c r="P613" s="10"/>
      <c r="Q613" s="10"/>
      <c r="R613" s="10"/>
      <c r="S613" s="10"/>
    </row>
    <row r="614" spans="1:19">
      <c r="A614" s="10"/>
      <c r="B614" s="10"/>
      <c r="C614" s="10"/>
      <c r="D614" s="10"/>
      <c r="E614" s="10"/>
      <c r="F614" s="10"/>
      <c r="G614" s="10"/>
      <c r="H614" s="10"/>
      <c r="I614" s="10"/>
      <c r="J614" s="10"/>
      <c r="K614" s="10"/>
      <c r="L614" s="10"/>
      <c r="M614" s="10"/>
      <c r="N614" s="10"/>
      <c r="O614" s="10"/>
      <c r="P614" s="10"/>
      <c r="Q614" s="10"/>
      <c r="R614" s="10"/>
      <c r="S614" s="10"/>
    </row>
    <row r="615" spans="1:19">
      <c r="A615" s="10"/>
      <c r="B615" s="10"/>
      <c r="C615" s="10"/>
      <c r="D615" s="10"/>
      <c r="E615" s="10"/>
      <c r="F615" s="10"/>
      <c r="G615" s="10"/>
      <c r="H615" s="10"/>
      <c r="I615" s="10"/>
      <c r="J615" s="10"/>
      <c r="K615" s="10"/>
      <c r="L615" s="10"/>
      <c r="M615" s="10"/>
      <c r="N615" s="10"/>
      <c r="O615" s="10"/>
      <c r="P615" s="10"/>
      <c r="Q615" s="10"/>
      <c r="R615" s="10"/>
      <c r="S615" s="10"/>
    </row>
    <row r="616" spans="1:19">
      <c r="A616" s="10"/>
      <c r="B616" s="10"/>
      <c r="C616" s="10"/>
      <c r="D616" s="10"/>
      <c r="E616" s="10"/>
      <c r="F616" s="10"/>
      <c r="G616" s="10"/>
      <c r="H616" s="10"/>
      <c r="I616" s="10"/>
      <c r="J616" s="10"/>
      <c r="K616" s="10"/>
      <c r="L616" s="10"/>
      <c r="M616" s="10"/>
      <c r="N616" s="10"/>
      <c r="O616" s="10"/>
      <c r="P616" s="10"/>
      <c r="Q616" s="10"/>
      <c r="R616" s="10"/>
      <c r="S616" s="10"/>
    </row>
    <row r="617" spans="1:19">
      <c r="A617" s="10"/>
      <c r="B617" s="10"/>
      <c r="C617" s="10"/>
      <c r="D617" s="10"/>
      <c r="E617" s="10"/>
      <c r="F617" s="10"/>
      <c r="G617" s="10"/>
      <c r="H617" s="10"/>
      <c r="I617" s="10"/>
      <c r="J617" s="10"/>
      <c r="K617" s="10"/>
      <c r="L617" s="10"/>
      <c r="M617" s="10"/>
      <c r="N617" s="10"/>
      <c r="O617" s="10"/>
      <c r="P617" s="10"/>
      <c r="Q617" s="10"/>
      <c r="R617" s="10"/>
      <c r="S617" s="10"/>
    </row>
    <row r="618" spans="1:19">
      <c r="A618" s="10"/>
      <c r="B618" s="10"/>
      <c r="C618" s="10"/>
      <c r="D618" s="10"/>
      <c r="E618" s="10"/>
      <c r="F618" s="10"/>
      <c r="G618" s="10"/>
      <c r="H618" s="10"/>
      <c r="I618" s="10"/>
      <c r="J618" s="10"/>
      <c r="K618" s="10"/>
      <c r="L618" s="10"/>
      <c r="M618" s="10"/>
      <c r="N618" s="10"/>
      <c r="O618" s="10"/>
      <c r="P618" s="10"/>
      <c r="Q618" s="10"/>
      <c r="R618" s="10"/>
      <c r="S618" s="10"/>
    </row>
    <row r="619" spans="1:19">
      <c r="A619" s="10"/>
      <c r="B619" s="10"/>
      <c r="C619" s="10"/>
      <c r="D619" s="10"/>
      <c r="E619" s="10"/>
      <c r="F619" s="10"/>
      <c r="G619" s="10"/>
      <c r="H619" s="10"/>
      <c r="I619" s="10"/>
      <c r="J619" s="10"/>
      <c r="K619" s="10"/>
      <c r="L619" s="10"/>
      <c r="M619" s="10"/>
      <c r="N619" s="10"/>
      <c r="O619" s="10"/>
      <c r="P619" s="10"/>
      <c r="Q619" s="10"/>
      <c r="R619" s="10"/>
      <c r="S619" s="10"/>
    </row>
    <row r="620" spans="1:19">
      <c r="A620" s="10"/>
      <c r="B620" s="10"/>
      <c r="C620" s="10"/>
      <c r="D620" s="10"/>
      <c r="E620" s="10"/>
      <c r="F620" s="10"/>
      <c r="G620" s="10"/>
      <c r="H620" s="10"/>
      <c r="I620" s="10"/>
      <c r="J620" s="10"/>
      <c r="K620" s="10"/>
      <c r="L620" s="10"/>
      <c r="M620" s="10"/>
      <c r="N620" s="10"/>
      <c r="O620" s="10"/>
      <c r="P620" s="10"/>
      <c r="Q620" s="10"/>
      <c r="R620" s="10"/>
      <c r="S620" s="10"/>
    </row>
    <row r="621" spans="1:19">
      <c r="A621" s="10"/>
      <c r="B621" s="10"/>
      <c r="C621" s="10"/>
      <c r="D621" s="10"/>
      <c r="E621" s="10"/>
      <c r="F621" s="10"/>
      <c r="G621" s="10"/>
      <c r="H621" s="10"/>
      <c r="I621" s="10"/>
      <c r="J621" s="10"/>
      <c r="K621" s="10"/>
      <c r="L621" s="10"/>
      <c r="M621" s="10"/>
      <c r="N621" s="10"/>
      <c r="O621" s="10"/>
      <c r="P621" s="10"/>
      <c r="Q621" s="10"/>
      <c r="R621" s="10"/>
      <c r="S621" s="10"/>
    </row>
    <row r="622" spans="1:19">
      <c r="A622" s="10"/>
      <c r="B622" s="10"/>
      <c r="C622" s="10"/>
      <c r="D622" s="10"/>
      <c r="E622" s="10"/>
      <c r="F622" s="10"/>
      <c r="G622" s="10"/>
      <c r="H622" s="10"/>
      <c r="I622" s="10"/>
      <c r="J622" s="10"/>
      <c r="K622" s="10"/>
      <c r="L622" s="10"/>
      <c r="M622" s="10"/>
      <c r="N622" s="10"/>
      <c r="O622" s="10"/>
      <c r="P622" s="10"/>
      <c r="Q622" s="10"/>
      <c r="R622" s="10"/>
      <c r="S622" s="10"/>
    </row>
    <row r="623" spans="1:19">
      <c r="A623" s="10"/>
      <c r="B623" s="10"/>
      <c r="C623" s="10"/>
      <c r="D623" s="10"/>
      <c r="E623" s="10"/>
      <c r="F623" s="10"/>
      <c r="G623" s="10"/>
      <c r="H623" s="10"/>
      <c r="I623" s="10"/>
      <c r="J623" s="10"/>
      <c r="K623" s="10"/>
      <c r="L623" s="10"/>
      <c r="M623" s="10"/>
      <c r="N623" s="10"/>
      <c r="O623" s="10"/>
      <c r="P623" s="10"/>
      <c r="Q623" s="10"/>
      <c r="R623" s="10"/>
      <c r="S623" s="10"/>
    </row>
    <row r="624" spans="1:19">
      <c r="A624" s="10"/>
      <c r="B624" s="10"/>
      <c r="C624" s="10"/>
      <c r="D624" s="10"/>
      <c r="E624" s="10"/>
      <c r="F624" s="10"/>
      <c r="G624" s="10"/>
      <c r="H624" s="10"/>
      <c r="I624" s="10"/>
      <c r="J624" s="10"/>
      <c r="K624" s="10"/>
      <c r="L624" s="10"/>
      <c r="M624" s="10"/>
      <c r="N624" s="10"/>
      <c r="O624" s="10"/>
      <c r="P624" s="10"/>
      <c r="Q624" s="10"/>
      <c r="R624" s="10"/>
      <c r="S624" s="10"/>
    </row>
    <row r="625" spans="1:19">
      <c r="A625" s="10"/>
      <c r="B625" s="10"/>
      <c r="C625" s="10"/>
      <c r="D625" s="10"/>
      <c r="E625" s="10"/>
      <c r="F625" s="10"/>
      <c r="G625" s="10"/>
      <c r="H625" s="10"/>
      <c r="I625" s="10"/>
      <c r="J625" s="10"/>
      <c r="K625" s="10"/>
      <c r="L625" s="10"/>
      <c r="M625" s="10"/>
      <c r="N625" s="10"/>
      <c r="O625" s="10"/>
      <c r="P625" s="10"/>
      <c r="Q625" s="10"/>
      <c r="R625" s="10"/>
      <c r="S625" s="10"/>
    </row>
    <row r="626" spans="1:19">
      <c r="A626" s="10"/>
      <c r="B626" s="10"/>
      <c r="C626" s="10"/>
      <c r="D626" s="10"/>
      <c r="E626" s="10"/>
      <c r="F626" s="10"/>
      <c r="G626" s="10"/>
      <c r="H626" s="10"/>
      <c r="I626" s="10"/>
      <c r="J626" s="10"/>
      <c r="K626" s="10"/>
      <c r="L626" s="10"/>
      <c r="M626" s="10"/>
      <c r="N626" s="10"/>
      <c r="O626" s="10"/>
      <c r="P626" s="10"/>
      <c r="Q626" s="10"/>
      <c r="R626" s="10"/>
      <c r="S626" s="10"/>
    </row>
    <row r="627" spans="1:19">
      <c r="A627" s="10"/>
      <c r="B627" s="10"/>
      <c r="C627" s="10"/>
      <c r="D627" s="10"/>
      <c r="E627" s="10"/>
      <c r="F627" s="10"/>
      <c r="G627" s="10"/>
      <c r="H627" s="10"/>
      <c r="I627" s="10"/>
      <c r="J627" s="10"/>
      <c r="K627" s="10"/>
      <c r="L627" s="10"/>
      <c r="M627" s="10"/>
      <c r="N627" s="10"/>
      <c r="O627" s="10"/>
      <c r="P627" s="10"/>
      <c r="Q627" s="10"/>
      <c r="R627" s="10"/>
      <c r="S627" s="10"/>
    </row>
    <row r="628" spans="1:19">
      <c r="A628" s="10"/>
      <c r="B628" s="10"/>
      <c r="C628" s="10"/>
      <c r="D628" s="10"/>
      <c r="E628" s="10"/>
      <c r="F628" s="10"/>
      <c r="G628" s="10"/>
      <c r="H628" s="10"/>
      <c r="I628" s="10"/>
      <c r="J628" s="10"/>
      <c r="K628" s="10"/>
      <c r="L628" s="10"/>
      <c r="M628" s="10"/>
      <c r="N628" s="10"/>
      <c r="O628" s="10"/>
      <c r="P628" s="10"/>
      <c r="Q628" s="10"/>
      <c r="R628" s="10"/>
      <c r="S628" s="10"/>
    </row>
    <row r="629" spans="1:19">
      <c r="A629" s="10"/>
      <c r="B629" s="10"/>
      <c r="C629" s="10"/>
      <c r="D629" s="10"/>
      <c r="E629" s="10"/>
      <c r="F629" s="10"/>
      <c r="G629" s="10"/>
      <c r="H629" s="10"/>
      <c r="I629" s="10"/>
      <c r="J629" s="10"/>
      <c r="K629" s="10"/>
      <c r="L629" s="10"/>
      <c r="M629" s="10"/>
      <c r="N629" s="10"/>
      <c r="O629" s="10"/>
      <c r="P629" s="10"/>
      <c r="Q629" s="10"/>
      <c r="R629" s="10"/>
      <c r="S629" s="10"/>
    </row>
    <row r="630" spans="1:19">
      <c r="A630" s="10"/>
      <c r="B630" s="10"/>
      <c r="C630" s="10"/>
      <c r="D630" s="10"/>
      <c r="E630" s="10"/>
      <c r="F630" s="10"/>
      <c r="G630" s="10"/>
      <c r="H630" s="10"/>
      <c r="I630" s="10"/>
      <c r="J630" s="10"/>
      <c r="K630" s="10"/>
      <c r="L630" s="10"/>
      <c r="M630" s="10"/>
      <c r="N630" s="10"/>
      <c r="O630" s="10"/>
      <c r="P630" s="10"/>
      <c r="Q630" s="10"/>
      <c r="R630" s="10"/>
      <c r="S630" s="10"/>
    </row>
    <row r="631" spans="1:19">
      <c r="A631" s="10"/>
      <c r="B631" s="10"/>
      <c r="C631" s="10"/>
      <c r="D631" s="10"/>
      <c r="E631" s="10"/>
      <c r="F631" s="10"/>
      <c r="G631" s="10"/>
      <c r="H631" s="10"/>
      <c r="I631" s="10"/>
      <c r="J631" s="10"/>
      <c r="K631" s="10"/>
      <c r="L631" s="10"/>
      <c r="M631" s="10"/>
      <c r="N631" s="10"/>
      <c r="O631" s="10"/>
      <c r="P631" s="10"/>
      <c r="Q631" s="10"/>
      <c r="R631" s="10"/>
      <c r="S631" s="10"/>
    </row>
    <row r="632" spans="1:19">
      <c r="A632" s="10"/>
      <c r="B632" s="10"/>
      <c r="C632" s="10"/>
      <c r="D632" s="10"/>
      <c r="E632" s="10"/>
      <c r="F632" s="10"/>
      <c r="G632" s="10"/>
      <c r="H632" s="10"/>
      <c r="I632" s="10"/>
      <c r="J632" s="10"/>
      <c r="K632" s="10"/>
      <c r="L632" s="10"/>
      <c r="M632" s="10"/>
      <c r="N632" s="10"/>
      <c r="O632" s="10"/>
      <c r="P632" s="10"/>
      <c r="Q632" s="10"/>
      <c r="R632" s="10"/>
      <c r="S632" s="10"/>
    </row>
    <row r="633" spans="1:19">
      <c r="A633" s="10"/>
      <c r="B633" s="10"/>
      <c r="C633" s="10"/>
      <c r="D633" s="10"/>
      <c r="E633" s="10"/>
      <c r="F633" s="10"/>
      <c r="G633" s="10"/>
      <c r="H633" s="10"/>
      <c r="I633" s="10"/>
      <c r="J633" s="10"/>
      <c r="K633" s="10"/>
      <c r="L633" s="10"/>
      <c r="M633" s="10"/>
      <c r="N633" s="10"/>
      <c r="O633" s="10"/>
      <c r="P633" s="10"/>
      <c r="Q633" s="10"/>
      <c r="R633" s="10"/>
      <c r="S633" s="10"/>
    </row>
    <row r="634" spans="1:19">
      <c r="A634" s="10"/>
      <c r="B634" s="10"/>
      <c r="C634" s="10"/>
      <c r="D634" s="10"/>
      <c r="E634" s="10"/>
      <c r="F634" s="10"/>
      <c r="G634" s="10"/>
      <c r="H634" s="10"/>
      <c r="I634" s="10"/>
      <c r="J634" s="10"/>
      <c r="K634" s="10"/>
      <c r="L634" s="10"/>
      <c r="M634" s="10"/>
      <c r="N634" s="10"/>
      <c r="O634" s="10"/>
      <c r="P634" s="10"/>
      <c r="Q634" s="10"/>
      <c r="R634" s="10"/>
      <c r="S634" s="10"/>
    </row>
    <row r="635" spans="1:19">
      <c r="A635" s="10"/>
      <c r="B635" s="10"/>
      <c r="C635" s="10"/>
      <c r="D635" s="10"/>
      <c r="E635" s="10"/>
      <c r="F635" s="10"/>
      <c r="G635" s="10"/>
      <c r="H635" s="10"/>
      <c r="I635" s="10"/>
      <c r="J635" s="10"/>
      <c r="K635" s="10"/>
      <c r="L635" s="10"/>
      <c r="M635" s="10"/>
      <c r="N635" s="10"/>
      <c r="O635" s="10"/>
      <c r="P635" s="10"/>
      <c r="Q635" s="10"/>
      <c r="R635" s="10"/>
      <c r="S635" s="10"/>
    </row>
    <row r="636" spans="1:19">
      <c r="A636" s="10"/>
      <c r="B636" s="10"/>
      <c r="C636" s="10"/>
      <c r="D636" s="10"/>
      <c r="E636" s="10"/>
      <c r="F636" s="10"/>
      <c r="G636" s="10"/>
      <c r="H636" s="10"/>
      <c r="I636" s="10"/>
      <c r="J636" s="10"/>
      <c r="K636" s="10"/>
      <c r="L636" s="10"/>
      <c r="M636" s="10"/>
      <c r="N636" s="10"/>
      <c r="O636" s="10"/>
      <c r="P636" s="10"/>
      <c r="Q636" s="10"/>
      <c r="R636" s="10"/>
      <c r="S636" s="10"/>
    </row>
    <row r="637" spans="1:19">
      <c r="A637" s="10"/>
      <c r="B637" s="10"/>
      <c r="C637" s="10"/>
      <c r="D637" s="10"/>
      <c r="E637" s="10"/>
      <c r="F637" s="10"/>
      <c r="G637" s="10"/>
      <c r="H637" s="10"/>
      <c r="I637" s="10"/>
      <c r="J637" s="10"/>
      <c r="K637" s="10"/>
      <c r="L637" s="10"/>
      <c r="M637" s="10"/>
      <c r="N637" s="10"/>
      <c r="O637" s="10"/>
      <c r="P637" s="10"/>
      <c r="Q637" s="10"/>
      <c r="R637" s="10"/>
      <c r="S637" s="10"/>
    </row>
    <row r="638" spans="1:19">
      <c r="A638" s="10"/>
      <c r="B638" s="10"/>
      <c r="C638" s="10"/>
      <c r="D638" s="10"/>
      <c r="E638" s="10"/>
      <c r="F638" s="10"/>
      <c r="G638" s="10"/>
      <c r="H638" s="10"/>
      <c r="I638" s="10"/>
      <c r="J638" s="10"/>
      <c r="K638" s="10"/>
      <c r="L638" s="10"/>
      <c r="M638" s="10"/>
      <c r="N638" s="10"/>
      <c r="O638" s="10"/>
      <c r="P638" s="10"/>
      <c r="Q638" s="10"/>
      <c r="R638" s="10"/>
      <c r="S638" s="10"/>
    </row>
    <row r="639" spans="1:19">
      <c r="A639" s="10"/>
      <c r="B639" s="10"/>
      <c r="C639" s="10"/>
      <c r="D639" s="10"/>
      <c r="E639" s="10"/>
      <c r="F639" s="10"/>
      <c r="G639" s="10"/>
      <c r="H639" s="10"/>
      <c r="I639" s="10"/>
      <c r="J639" s="10"/>
      <c r="K639" s="10"/>
      <c r="L639" s="10"/>
      <c r="M639" s="10"/>
      <c r="N639" s="10"/>
      <c r="O639" s="10"/>
      <c r="P639" s="10"/>
      <c r="Q639" s="10"/>
      <c r="R639" s="10"/>
      <c r="S639" s="10"/>
    </row>
    <row r="640" spans="1:19">
      <c r="A640" s="10"/>
      <c r="B640" s="10"/>
      <c r="C640" s="10"/>
      <c r="D640" s="10"/>
      <c r="E640" s="10"/>
      <c r="F640" s="10"/>
      <c r="G640" s="10"/>
      <c r="H640" s="10"/>
      <c r="I640" s="10"/>
      <c r="J640" s="10"/>
      <c r="K640" s="10"/>
      <c r="L640" s="10"/>
      <c r="M640" s="10"/>
      <c r="N640" s="10"/>
      <c r="O640" s="10"/>
      <c r="P640" s="10"/>
      <c r="Q640" s="10"/>
      <c r="R640" s="10"/>
      <c r="S640" s="10"/>
    </row>
    <row r="641" spans="1:19">
      <c r="A641" s="10"/>
      <c r="B641" s="10"/>
      <c r="C641" s="10"/>
      <c r="D641" s="10"/>
      <c r="E641" s="10"/>
      <c r="F641" s="10"/>
      <c r="G641" s="10"/>
      <c r="H641" s="10"/>
      <c r="I641" s="10"/>
      <c r="J641" s="10"/>
      <c r="K641" s="10"/>
      <c r="L641" s="10"/>
      <c r="M641" s="10"/>
      <c r="N641" s="10"/>
      <c r="O641" s="10"/>
      <c r="P641" s="10"/>
      <c r="Q641" s="10"/>
      <c r="R641" s="10"/>
      <c r="S641" s="10"/>
    </row>
    <row r="642" spans="1:19">
      <c r="A642" s="10"/>
      <c r="B642" s="10"/>
      <c r="C642" s="10"/>
      <c r="D642" s="10"/>
      <c r="E642" s="10"/>
      <c r="F642" s="10"/>
      <c r="G642" s="10"/>
      <c r="H642" s="10"/>
      <c r="I642" s="10"/>
      <c r="J642" s="10"/>
      <c r="K642" s="10"/>
      <c r="L642" s="10"/>
      <c r="M642" s="10"/>
      <c r="N642" s="10"/>
      <c r="O642" s="10"/>
      <c r="P642" s="10"/>
      <c r="Q642" s="10"/>
      <c r="R642" s="10"/>
      <c r="S642" s="10"/>
    </row>
    <row r="643" spans="1:19">
      <c r="A643" s="10"/>
      <c r="B643" s="10"/>
      <c r="C643" s="10"/>
      <c r="D643" s="10"/>
      <c r="E643" s="10"/>
      <c r="F643" s="10"/>
      <c r="G643" s="10"/>
      <c r="H643" s="10"/>
      <c r="I643" s="10"/>
      <c r="J643" s="10"/>
      <c r="K643" s="10"/>
      <c r="L643" s="10"/>
      <c r="M643" s="10"/>
      <c r="N643" s="10"/>
      <c r="O643" s="10"/>
      <c r="P643" s="10"/>
      <c r="Q643" s="10"/>
      <c r="R643" s="10"/>
      <c r="S643" s="10"/>
    </row>
    <row r="644" spans="1:19">
      <c r="A644" s="10"/>
      <c r="B644" s="10"/>
      <c r="C644" s="10"/>
      <c r="D644" s="10"/>
      <c r="E644" s="10"/>
      <c r="F644" s="10"/>
      <c r="G644" s="10"/>
      <c r="H644" s="10"/>
      <c r="I644" s="10"/>
      <c r="J644" s="10"/>
      <c r="K644" s="10"/>
      <c r="L644" s="10"/>
      <c r="M644" s="10"/>
      <c r="N644" s="10"/>
      <c r="O644" s="10"/>
      <c r="P644" s="10"/>
      <c r="Q644" s="10"/>
      <c r="R644" s="10"/>
      <c r="S644" s="10"/>
    </row>
    <row r="645" spans="1:19">
      <c r="A645" s="10"/>
      <c r="B645" s="10"/>
      <c r="C645" s="10"/>
      <c r="D645" s="10"/>
      <c r="E645" s="10"/>
      <c r="F645" s="10"/>
      <c r="G645" s="10"/>
      <c r="H645" s="10"/>
      <c r="I645" s="10"/>
      <c r="J645" s="10"/>
      <c r="K645" s="10"/>
      <c r="L645" s="10"/>
      <c r="M645" s="10"/>
      <c r="N645" s="10"/>
      <c r="O645" s="10"/>
      <c r="P645" s="10"/>
      <c r="Q645" s="10"/>
      <c r="R645" s="10"/>
      <c r="S645" s="10"/>
    </row>
    <row r="646" spans="1:19">
      <c r="A646" s="10"/>
      <c r="B646" s="10"/>
      <c r="C646" s="10"/>
      <c r="D646" s="10"/>
      <c r="E646" s="10"/>
      <c r="F646" s="10"/>
      <c r="G646" s="10"/>
      <c r="H646" s="10"/>
      <c r="I646" s="10"/>
      <c r="J646" s="10"/>
      <c r="K646" s="10"/>
      <c r="L646" s="10"/>
      <c r="M646" s="10"/>
      <c r="N646" s="10"/>
      <c r="O646" s="10"/>
      <c r="P646" s="10"/>
      <c r="Q646" s="10"/>
      <c r="R646" s="10"/>
      <c r="S646" s="10"/>
    </row>
    <row r="647" spans="1:19">
      <c r="A647" s="10"/>
      <c r="B647" s="10"/>
      <c r="C647" s="10"/>
      <c r="D647" s="10"/>
      <c r="E647" s="10"/>
      <c r="F647" s="10"/>
      <c r="G647" s="10"/>
      <c r="H647" s="10"/>
      <c r="I647" s="10"/>
      <c r="J647" s="10"/>
      <c r="K647" s="10"/>
      <c r="L647" s="10"/>
      <c r="M647" s="10"/>
      <c r="N647" s="10"/>
      <c r="O647" s="10"/>
      <c r="P647" s="10"/>
      <c r="Q647" s="10"/>
      <c r="R647" s="10"/>
      <c r="S647" s="10"/>
    </row>
    <row r="648" spans="1:19">
      <c r="A648" s="10"/>
      <c r="B648" s="10"/>
      <c r="C648" s="10"/>
      <c r="D648" s="10"/>
      <c r="E648" s="10"/>
      <c r="F648" s="10"/>
      <c r="G648" s="10"/>
      <c r="H648" s="10"/>
      <c r="I648" s="10"/>
      <c r="J648" s="10"/>
      <c r="K648" s="10"/>
      <c r="L648" s="10"/>
      <c r="M648" s="10"/>
      <c r="N648" s="10"/>
      <c r="O648" s="10"/>
      <c r="P648" s="10"/>
      <c r="Q648" s="10"/>
      <c r="R648" s="10"/>
      <c r="S648" s="10"/>
    </row>
    <row r="649" spans="1:19">
      <c r="A649" s="10"/>
      <c r="B649" s="10"/>
      <c r="C649" s="10"/>
      <c r="D649" s="10"/>
      <c r="E649" s="10"/>
      <c r="F649" s="10"/>
      <c r="G649" s="10"/>
      <c r="H649" s="10"/>
      <c r="I649" s="10"/>
      <c r="J649" s="10"/>
      <c r="K649" s="10"/>
      <c r="L649" s="10"/>
      <c r="M649" s="10"/>
      <c r="N649" s="10"/>
      <c r="O649" s="10"/>
      <c r="P649" s="10"/>
      <c r="Q649" s="10"/>
      <c r="R649" s="10"/>
      <c r="S649" s="10"/>
    </row>
    <row r="650" spans="1:19">
      <c r="A650" s="10"/>
      <c r="B650" s="10"/>
      <c r="C650" s="10"/>
      <c r="D650" s="10"/>
      <c r="E650" s="10"/>
      <c r="F650" s="10"/>
      <c r="G650" s="10"/>
      <c r="H650" s="10"/>
      <c r="I650" s="10"/>
      <c r="J650" s="10"/>
      <c r="K650" s="10"/>
      <c r="L650" s="10"/>
      <c r="M650" s="10"/>
      <c r="N650" s="10"/>
      <c r="O650" s="10"/>
      <c r="P650" s="10"/>
      <c r="Q650" s="10"/>
      <c r="R650" s="10"/>
      <c r="S650" s="10"/>
    </row>
    <row r="651" spans="1:19">
      <c r="A651" s="10"/>
      <c r="B651" s="10"/>
      <c r="C651" s="10"/>
      <c r="D651" s="10"/>
      <c r="E651" s="10"/>
      <c r="F651" s="10"/>
      <c r="G651" s="10"/>
      <c r="H651" s="10"/>
      <c r="I651" s="10"/>
      <c r="J651" s="10"/>
      <c r="K651" s="10"/>
      <c r="L651" s="10"/>
      <c r="M651" s="10"/>
      <c r="N651" s="10"/>
      <c r="O651" s="10"/>
      <c r="P651" s="10"/>
      <c r="Q651" s="10"/>
      <c r="R651" s="10"/>
      <c r="S651" s="10"/>
    </row>
    <row r="652" spans="1:19">
      <c r="A652" s="10"/>
      <c r="B652" s="10"/>
      <c r="C652" s="10"/>
      <c r="D652" s="10"/>
      <c r="E652" s="10"/>
      <c r="F652" s="10"/>
      <c r="G652" s="10"/>
      <c r="H652" s="10"/>
      <c r="I652" s="10"/>
      <c r="J652" s="10"/>
      <c r="K652" s="10"/>
      <c r="L652" s="10"/>
      <c r="M652" s="10"/>
      <c r="N652" s="10"/>
      <c r="O652" s="10"/>
      <c r="P652" s="10"/>
      <c r="Q652" s="10"/>
      <c r="R652" s="10"/>
      <c r="S652" s="10"/>
    </row>
    <row r="653" spans="1:19">
      <c r="A653" s="10"/>
      <c r="B653" s="10"/>
      <c r="C653" s="10"/>
      <c r="D653" s="10"/>
      <c r="E653" s="10"/>
      <c r="F653" s="10"/>
      <c r="G653" s="10"/>
      <c r="H653" s="10"/>
      <c r="I653" s="10"/>
      <c r="J653" s="10"/>
      <c r="K653" s="10"/>
      <c r="L653" s="10"/>
      <c r="M653" s="10"/>
      <c r="N653" s="10"/>
      <c r="O653" s="10"/>
      <c r="P653" s="10"/>
      <c r="Q653" s="10"/>
      <c r="R653" s="10"/>
      <c r="S653" s="10"/>
    </row>
    <row r="654" spans="1:19">
      <c r="A654" s="10"/>
      <c r="B654" s="10"/>
      <c r="C654" s="10"/>
      <c r="D654" s="10"/>
      <c r="E654" s="10"/>
      <c r="F654" s="10"/>
      <c r="G654" s="10"/>
      <c r="H654" s="10"/>
      <c r="I654" s="10"/>
      <c r="J654" s="10"/>
      <c r="K654" s="10"/>
      <c r="L654" s="10"/>
      <c r="M654" s="10"/>
      <c r="N654" s="10"/>
      <c r="O654" s="10"/>
      <c r="P654" s="10"/>
      <c r="Q654" s="10"/>
      <c r="R654" s="10"/>
      <c r="S654" s="10"/>
    </row>
    <row r="655" spans="1:19">
      <c r="A655" s="10"/>
      <c r="B655" s="10"/>
      <c r="C655" s="10"/>
      <c r="D655" s="10"/>
      <c r="E655" s="10"/>
      <c r="F655" s="10"/>
      <c r="G655" s="10"/>
      <c r="H655" s="10"/>
      <c r="I655" s="10"/>
      <c r="J655" s="10"/>
      <c r="K655" s="10"/>
      <c r="L655" s="10"/>
      <c r="M655" s="10"/>
      <c r="N655" s="10"/>
      <c r="O655" s="10"/>
      <c r="P655" s="10"/>
      <c r="Q655" s="10"/>
      <c r="R655" s="10"/>
      <c r="S655" s="10"/>
    </row>
    <row r="656" spans="1:19">
      <c r="A656" s="10"/>
      <c r="B656" s="10"/>
      <c r="C656" s="10"/>
      <c r="D656" s="10"/>
      <c r="E656" s="10"/>
      <c r="F656" s="10"/>
      <c r="G656" s="10"/>
      <c r="H656" s="10"/>
      <c r="I656" s="10"/>
      <c r="J656" s="10"/>
      <c r="K656" s="10"/>
      <c r="L656" s="10"/>
      <c r="M656" s="10"/>
      <c r="N656" s="10"/>
      <c r="O656" s="10"/>
      <c r="P656" s="10"/>
      <c r="Q656" s="10"/>
      <c r="R656" s="10"/>
      <c r="S656" s="10"/>
    </row>
    <row r="657" spans="1:19">
      <c r="A657" s="10"/>
      <c r="B657" s="10"/>
      <c r="C657" s="10"/>
      <c r="D657" s="10"/>
      <c r="E657" s="10"/>
      <c r="F657" s="10"/>
      <c r="G657" s="10"/>
      <c r="H657" s="10"/>
      <c r="I657" s="10"/>
      <c r="J657" s="10"/>
      <c r="K657" s="10"/>
      <c r="L657" s="10"/>
      <c r="M657" s="10"/>
      <c r="N657" s="10"/>
      <c r="O657" s="10"/>
      <c r="P657" s="10"/>
      <c r="Q657" s="10"/>
      <c r="R657" s="10"/>
      <c r="S657" s="10"/>
    </row>
    <row r="658" spans="1:19">
      <c r="A658" s="10"/>
      <c r="B658" s="10"/>
      <c r="C658" s="10"/>
      <c r="D658" s="10"/>
      <c r="E658" s="10"/>
      <c r="F658" s="10"/>
      <c r="G658" s="10"/>
      <c r="H658" s="10"/>
      <c r="I658" s="10"/>
      <c r="J658" s="10"/>
      <c r="K658" s="10"/>
      <c r="L658" s="10"/>
      <c r="M658" s="10"/>
      <c r="N658" s="10"/>
      <c r="O658" s="10"/>
      <c r="P658" s="10"/>
      <c r="Q658" s="10"/>
      <c r="R658" s="10"/>
      <c r="S658" s="10"/>
    </row>
    <row r="659" spans="1:19">
      <c r="A659" s="10"/>
      <c r="B659" s="10"/>
      <c r="C659" s="10"/>
      <c r="D659" s="10"/>
      <c r="E659" s="10"/>
      <c r="F659" s="10"/>
      <c r="G659" s="10"/>
      <c r="H659" s="10"/>
      <c r="I659" s="10"/>
      <c r="J659" s="10"/>
      <c r="K659" s="10"/>
      <c r="L659" s="10"/>
      <c r="M659" s="10"/>
      <c r="N659" s="10"/>
      <c r="O659" s="10"/>
      <c r="P659" s="10"/>
      <c r="Q659" s="10"/>
      <c r="R659" s="10"/>
      <c r="S659" s="10"/>
    </row>
    <row r="660" spans="1:19">
      <c r="A660" s="10"/>
      <c r="B660" s="10"/>
      <c r="C660" s="10"/>
      <c r="D660" s="10"/>
      <c r="E660" s="10"/>
      <c r="F660" s="10"/>
      <c r="G660" s="10"/>
      <c r="H660" s="10"/>
      <c r="I660" s="10"/>
      <c r="J660" s="10"/>
      <c r="K660" s="10"/>
      <c r="L660" s="10"/>
      <c r="M660" s="10"/>
      <c r="N660" s="10"/>
      <c r="O660" s="10"/>
      <c r="P660" s="10"/>
      <c r="Q660" s="10"/>
      <c r="R660" s="10"/>
      <c r="S660" s="10"/>
    </row>
    <row r="661" spans="1:19">
      <c r="A661" s="10"/>
      <c r="B661" s="10"/>
      <c r="C661" s="10"/>
      <c r="D661" s="10"/>
      <c r="E661" s="10"/>
      <c r="F661" s="10"/>
      <c r="G661" s="10"/>
      <c r="H661" s="10"/>
      <c r="I661" s="10"/>
      <c r="J661" s="10"/>
      <c r="K661" s="10"/>
      <c r="L661" s="10"/>
      <c r="M661" s="10"/>
      <c r="N661" s="10"/>
      <c r="O661" s="10"/>
      <c r="P661" s="10"/>
      <c r="Q661" s="10"/>
      <c r="R661" s="10"/>
      <c r="S661" s="10"/>
    </row>
    <row r="662" spans="1:19">
      <c r="A662" s="10"/>
      <c r="B662" s="10"/>
      <c r="C662" s="10"/>
      <c r="D662" s="10"/>
      <c r="E662" s="10"/>
      <c r="F662" s="10"/>
      <c r="G662" s="10"/>
      <c r="H662" s="10"/>
      <c r="I662" s="10"/>
      <c r="J662" s="10"/>
      <c r="K662" s="10"/>
      <c r="L662" s="10"/>
      <c r="M662" s="10"/>
      <c r="N662" s="10"/>
      <c r="O662" s="10"/>
      <c r="P662" s="10"/>
      <c r="Q662" s="10"/>
      <c r="R662" s="10"/>
      <c r="S662" s="10"/>
    </row>
    <row r="663" spans="1:19">
      <c r="A663" s="10"/>
      <c r="B663" s="10"/>
      <c r="C663" s="10"/>
      <c r="D663" s="10"/>
      <c r="E663" s="10"/>
      <c r="F663" s="10"/>
      <c r="G663" s="10"/>
      <c r="H663" s="10"/>
      <c r="I663" s="10"/>
      <c r="J663" s="10"/>
      <c r="K663" s="10"/>
      <c r="L663" s="10"/>
      <c r="M663" s="10"/>
      <c r="N663" s="10"/>
      <c r="O663" s="10"/>
      <c r="P663" s="10"/>
      <c r="Q663" s="10"/>
      <c r="R663" s="10"/>
      <c r="S663" s="10"/>
    </row>
    <row r="664" spans="1:19">
      <c r="A664" s="10"/>
      <c r="B664" s="10"/>
      <c r="C664" s="10"/>
      <c r="D664" s="10"/>
      <c r="E664" s="10"/>
      <c r="F664" s="10"/>
      <c r="G664" s="10"/>
      <c r="H664" s="10"/>
      <c r="I664" s="10"/>
      <c r="J664" s="10"/>
      <c r="K664" s="10"/>
      <c r="L664" s="10"/>
      <c r="M664" s="10"/>
      <c r="N664" s="10"/>
      <c r="O664" s="10"/>
      <c r="P664" s="10"/>
      <c r="Q664" s="10"/>
      <c r="R664" s="10"/>
      <c r="S664" s="10"/>
    </row>
    <row r="665" spans="1:19">
      <c r="A665" s="10"/>
      <c r="B665" s="10"/>
      <c r="C665" s="10"/>
      <c r="D665" s="10"/>
      <c r="E665" s="10"/>
      <c r="F665" s="10"/>
      <c r="G665" s="10"/>
      <c r="H665" s="10"/>
      <c r="I665" s="10"/>
      <c r="J665" s="10"/>
      <c r="K665" s="10"/>
      <c r="L665" s="10"/>
      <c r="M665" s="10"/>
      <c r="N665" s="10"/>
      <c r="O665" s="10"/>
      <c r="P665" s="10"/>
      <c r="Q665" s="10"/>
      <c r="R665" s="10"/>
      <c r="S665" s="10"/>
    </row>
    <row r="666" spans="1:19">
      <c r="A666" s="10"/>
      <c r="B666" s="10"/>
      <c r="C666" s="10"/>
      <c r="D666" s="10"/>
      <c r="E666" s="10"/>
      <c r="F666" s="10"/>
      <c r="G666" s="10"/>
      <c r="H666" s="10"/>
      <c r="I666" s="10"/>
      <c r="J666" s="10"/>
      <c r="K666" s="10"/>
      <c r="L666" s="10"/>
      <c r="M666" s="10"/>
      <c r="N666" s="10"/>
      <c r="O666" s="10"/>
      <c r="P666" s="10"/>
      <c r="Q666" s="10"/>
      <c r="R666" s="10"/>
      <c r="S666" s="10"/>
    </row>
    <row r="667" spans="1:19">
      <c r="A667" s="10"/>
      <c r="B667" s="10"/>
      <c r="C667" s="10"/>
      <c r="D667" s="10"/>
      <c r="E667" s="10"/>
      <c r="F667" s="10"/>
      <c r="G667" s="10"/>
      <c r="H667" s="10"/>
      <c r="I667" s="10"/>
      <c r="J667" s="10"/>
      <c r="K667" s="10"/>
      <c r="L667" s="10"/>
      <c r="M667" s="10"/>
      <c r="N667" s="10"/>
      <c r="O667" s="10"/>
      <c r="P667" s="10"/>
      <c r="Q667" s="10"/>
      <c r="R667" s="10"/>
      <c r="S667" s="10"/>
    </row>
    <row r="668" spans="1:19">
      <c r="A668" s="10"/>
      <c r="B668" s="10"/>
      <c r="C668" s="10"/>
      <c r="D668" s="10"/>
      <c r="E668" s="10"/>
      <c r="F668" s="10"/>
      <c r="G668" s="10"/>
      <c r="H668" s="10"/>
      <c r="I668" s="10"/>
      <c r="J668" s="10"/>
      <c r="K668" s="10"/>
      <c r="L668" s="10"/>
      <c r="M668" s="10"/>
      <c r="N668" s="10"/>
      <c r="O668" s="10"/>
      <c r="P668" s="10"/>
      <c r="Q668" s="10"/>
      <c r="R668" s="10"/>
      <c r="S668" s="10"/>
    </row>
    <row r="669" spans="1:19">
      <c r="A669" s="10"/>
      <c r="B669" s="10"/>
      <c r="C669" s="10"/>
      <c r="D669" s="10"/>
      <c r="E669" s="10"/>
      <c r="F669" s="10"/>
      <c r="G669" s="10"/>
      <c r="H669" s="10"/>
      <c r="I669" s="10"/>
      <c r="J669" s="10"/>
      <c r="K669" s="10"/>
      <c r="L669" s="10"/>
      <c r="M669" s="10"/>
      <c r="N669" s="10"/>
      <c r="O669" s="10"/>
      <c r="P669" s="10"/>
      <c r="Q669" s="10"/>
      <c r="R669" s="10"/>
      <c r="S669" s="10"/>
    </row>
    <row r="670" spans="1:19">
      <c r="A670" s="10"/>
      <c r="B670" s="10"/>
      <c r="C670" s="10"/>
      <c r="D670" s="10"/>
      <c r="E670" s="10"/>
      <c r="F670" s="10"/>
      <c r="G670" s="10"/>
      <c r="H670" s="10"/>
      <c r="I670" s="10"/>
      <c r="J670" s="10"/>
      <c r="K670" s="10"/>
      <c r="L670" s="10"/>
      <c r="M670" s="10"/>
      <c r="N670" s="10"/>
      <c r="O670" s="10"/>
      <c r="P670" s="10"/>
      <c r="Q670" s="10"/>
      <c r="R670" s="10"/>
      <c r="S670" s="10"/>
    </row>
    <row r="671" spans="1:19">
      <c r="A671" s="10"/>
      <c r="B671" s="10"/>
      <c r="C671" s="10"/>
      <c r="D671" s="10"/>
      <c r="E671" s="10"/>
      <c r="F671" s="10"/>
      <c r="G671" s="10"/>
      <c r="H671" s="10"/>
      <c r="I671" s="10"/>
      <c r="J671" s="10"/>
      <c r="K671" s="10"/>
      <c r="L671" s="10"/>
      <c r="M671" s="10"/>
      <c r="N671" s="10"/>
      <c r="O671" s="10"/>
      <c r="P671" s="10"/>
      <c r="Q671" s="10"/>
      <c r="R671" s="10"/>
      <c r="S671" s="10"/>
    </row>
    <row r="672" spans="1:19">
      <c r="A672" s="10"/>
      <c r="B672" s="10"/>
      <c r="C672" s="10"/>
      <c r="D672" s="10"/>
      <c r="E672" s="10"/>
      <c r="F672" s="10"/>
      <c r="G672" s="10"/>
      <c r="H672" s="10"/>
      <c r="I672" s="10"/>
      <c r="J672" s="10"/>
      <c r="K672" s="10"/>
      <c r="L672" s="10"/>
      <c r="M672" s="10"/>
      <c r="N672" s="10"/>
      <c r="O672" s="10"/>
      <c r="P672" s="10"/>
      <c r="Q672" s="10"/>
      <c r="R672" s="10"/>
      <c r="S672" s="10"/>
    </row>
    <row r="673" spans="1:19">
      <c r="A673" s="10"/>
      <c r="B673" s="10"/>
      <c r="C673" s="10"/>
      <c r="D673" s="10"/>
      <c r="E673" s="10"/>
      <c r="F673" s="10"/>
      <c r="G673" s="10"/>
      <c r="H673" s="10"/>
      <c r="I673" s="10"/>
      <c r="J673" s="10"/>
      <c r="K673" s="10"/>
      <c r="L673" s="10"/>
      <c r="M673" s="10"/>
      <c r="N673" s="10"/>
      <c r="O673" s="10"/>
      <c r="P673" s="10"/>
      <c r="Q673" s="10"/>
      <c r="R673" s="10"/>
      <c r="S673" s="10"/>
    </row>
    <row r="674" spans="1:19">
      <c r="A674" s="10"/>
      <c r="B674" s="10"/>
      <c r="C674" s="10"/>
      <c r="D674" s="10"/>
      <c r="E674" s="10"/>
      <c r="F674" s="10"/>
      <c r="G674" s="10"/>
      <c r="H674" s="10"/>
      <c r="I674" s="10"/>
      <c r="J674" s="10"/>
      <c r="K674" s="10"/>
      <c r="L674" s="10"/>
      <c r="M674" s="10"/>
      <c r="N674" s="10"/>
      <c r="O674" s="10"/>
      <c r="P674" s="10"/>
      <c r="Q674" s="10"/>
      <c r="R674" s="10"/>
      <c r="S674" s="10"/>
    </row>
    <row r="675" spans="1:19">
      <c r="A675" s="10"/>
      <c r="B675" s="10"/>
      <c r="C675" s="10"/>
      <c r="D675" s="10"/>
      <c r="E675" s="10"/>
      <c r="F675" s="10"/>
      <c r="G675" s="10"/>
      <c r="H675" s="10"/>
      <c r="I675" s="10"/>
      <c r="J675" s="10"/>
      <c r="K675" s="10"/>
      <c r="L675" s="10"/>
      <c r="M675" s="10"/>
      <c r="N675" s="10"/>
      <c r="O675" s="10"/>
      <c r="P675" s="10"/>
      <c r="Q675" s="10"/>
      <c r="R675" s="10"/>
      <c r="S675" s="10"/>
    </row>
    <row r="676" spans="1:19">
      <c r="A676" s="10"/>
      <c r="B676" s="10"/>
      <c r="C676" s="10"/>
      <c r="D676" s="10"/>
      <c r="E676" s="10"/>
      <c r="F676" s="10"/>
      <c r="G676" s="10"/>
      <c r="H676" s="10"/>
      <c r="I676" s="10"/>
      <c r="J676" s="10"/>
      <c r="K676" s="10"/>
      <c r="L676" s="10"/>
      <c r="M676" s="10"/>
      <c r="N676" s="10"/>
      <c r="O676" s="10"/>
      <c r="P676" s="10"/>
      <c r="Q676" s="10"/>
      <c r="R676" s="10"/>
      <c r="S676" s="10"/>
    </row>
    <row r="677" spans="1:19">
      <c r="A677" s="10"/>
      <c r="B677" s="10"/>
      <c r="C677" s="10"/>
      <c r="D677" s="10"/>
      <c r="E677" s="10"/>
      <c r="F677" s="10"/>
      <c r="G677" s="10"/>
      <c r="H677" s="10"/>
      <c r="I677" s="10"/>
      <c r="J677" s="10"/>
      <c r="K677" s="10"/>
      <c r="L677" s="10"/>
      <c r="M677" s="10"/>
      <c r="N677" s="10"/>
      <c r="O677" s="10"/>
      <c r="P677" s="10"/>
      <c r="Q677" s="10"/>
      <c r="R677" s="10"/>
      <c r="S677" s="10"/>
    </row>
    <row r="678" spans="1:19">
      <c r="A678" s="10"/>
      <c r="B678" s="10"/>
      <c r="C678" s="10"/>
      <c r="D678" s="10"/>
      <c r="E678" s="10"/>
      <c r="F678" s="10"/>
      <c r="G678" s="10"/>
      <c r="H678" s="10"/>
      <c r="I678" s="10"/>
      <c r="J678" s="10"/>
      <c r="K678" s="10"/>
      <c r="L678" s="10"/>
      <c r="M678" s="10"/>
      <c r="N678" s="10"/>
      <c r="O678" s="10"/>
      <c r="P678" s="10"/>
      <c r="Q678" s="10"/>
      <c r="R678" s="10"/>
      <c r="S678" s="10"/>
    </row>
    <row r="679" spans="1:19">
      <c r="A679" s="10"/>
      <c r="B679" s="10"/>
      <c r="C679" s="10"/>
      <c r="D679" s="10"/>
      <c r="E679" s="10"/>
      <c r="F679" s="10"/>
      <c r="G679" s="10"/>
      <c r="H679" s="10"/>
      <c r="I679" s="10"/>
      <c r="J679" s="10"/>
      <c r="K679" s="10"/>
      <c r="L679" s="10"/>
      <c r="M679" s="10"/>
      <c r="N679" s="10"/>
      <c r="O679" s="10"/>
      <c r="P679" s="10"/>
      <c r="Q679" s="10"/>
      <c r="R679" s="10"/>
      <c r="S679" s="10"/>
    </row>
    <row r="680" spans="1:19">
      <c r="A680" s="10"/>
      <c r="B680" s="10"/>
      <c r="C680" s="10"/>
      <c r="D680" s="10"/>
      <c r="E680" s="10"/>
      <c r="F680" s="10"/>
      <c r="G680" s="10"/>
      <c r="H680" s="10"/>
      <c r="I680" s="10"/>
      <c r="J680" s="10"/>
      <c r="K680" s="10"/>
      <c r="L680" s="10"/>
      <c r="M680" s="10"/>
      <c r="N680" s="10"/>
      <c r="O680" s="10"/>
      <c r="P680" s="10"/>
      <c r="Q680" s="10"/>
      <c r="R680" s="10"/>
      <c r="S680" s="10"/>
    </row>
    <row r="681" spans="1:19">
      <c r="A681" s="10"/>
      <c r="B681" s="10"/>
      <c r="C681" s="10"/>
      <c r="D681" s="10"/>
      <c r="E681" s="10"/>
      <c r="F681" s="10"/>
      <c r="G681" s="10"/>
      <c r="H681" s="10"/>
      <c r="I681" s="10"/>
      <c r="J681" s="10"/>
      <c r="K681" s="10"/>
      <c r="L681" s="10"/>
      <c r="M681" s="10"/>
      <c r="N681" s="10"/>
      <c r="O681" s="10"/>
      <c r="P681" s="10"/>
      <c r="Q681" s="10"/>
      <c r="R681" s="10"/>
      <c r="S681" s="10"/>
    </row>
    <row r="682" spans="1:19">
      <c r="A682" s="10"/>
      <c r="B682" s="10"/>
      <c r="C682" s="10"/>
      <c r="D682" s="10"/>
      <c r="E682" s="10"/>
      <c r="F682" s="10"/>
      <c r="G682" s="10"/>
      <c r="H682" s="10"/>
      <c r="I682" s="10"/>
      <c r="J682" s="10"/>
      <c r="K682" s="10"/>
      <c r="L682" s="10"/>
      <c r="M682" s="10"/>
      <c r="N682" s="10"/>
      <c r="O682" s="10"/>
      <c r="P682" s="10"/>
      <c r="Q682" s="10"/>
      <c r="R682" s="10"/>
      <c r="S682" s="10"/>
    </row>
    <row r="683" spans="1:19">
      <c r="A683" s="10"/>
      <c r="B683" s="10"/>
      <c r="C683" s="10"/>
      <c r="D683" s="10"/>
      <c r="E683" s="10"/>
      <c r="F683" s="10"/>
      <c r="G683" s="10"/>
      <c r="H683" s="10"/>
      <c r="I683" s="10"/>
      <c r="J683" s="10"/>
      <c r="K683" s="10"/>
      <c r="L683" s="10"/>
      <c r="M683" s="10"/>
      <c r="N683" s="10"/>
      <c r="O683" s="10"/>
      <c r="P683" s="10"/>
      <c r="Q683" s="10"/>
      <c r="R683" s="10"/>
      <c r="S683" s="10"/>
    </row>
    <row r="684" spans="1:19">
      <c r="A684" s="10"/>
      <c r="B684" s="10"/>
      <c r="C684" s="10"/>
      <c r="D684" s="10"/>
      <c r="E684" s="10"/>
      <c r="F684" s="10"/>
      <c r="G684" s="10"/>
      <c r="H684" s="10"/>
      <c r="I684" s="10"/>
      <c r="J684" s="10"/>
      <c r="K684" s="10"/>
      <c r="L684" s="10"/>
      <c r="M684" s="10"/>
      <c r="N684" s="10"/>
      <c r="O684" s="10"/>
      <c r="P684" s="10"/>
      <c r="Q684" s="10"/>
      <c r="R684" s="10"/>
      <c r="S684" s="10"/>
    </row>
    <row r="685" spans="1:19">
      <c r="A685" s="10"/>
      <c r="B685" s="10"/>
      <c r="C685" s="10"/>
      <c r="D685" s="10"/>
      <c r="E685" s="10"/>
      <c r="F685" s="10"/>
      <c r="G685" s="10"/>
      <c r="H685" s="10"/>
      <c r="I685" s="10"/>
      <c r="J685" s="10"/>
      <c r="K685" s="10"/>
      <c r="L685" s="10"/>
      <c r="M685" s="10"/>
      <c r="N685" s="10"/>
      <c r="O685" s="10"/>
      <c r="P685" s="10"/>
      <c r="Q685" s="10"/>
      <c r="R685" s="10"/>
      <c r="S685" s="10"/>
    </row>
    <row r="686" spans="1:19">
      <c r="A686" s="10"/>
      <c r="B686" s="10"/>
      <c r="C686" s="10"/>
      <c r="D686" s="10"/>
      <c r="E686" s="10"/>
      <c r="F686" s="10"/>
      <c r="G686" s="10"/>
      <c r="H686" s="10"/>
      <c r="I686" s="10"/>
      <c r="J686" s="10"/>
      <c r="K686" s="10"/>
      <c r="L686" s="10"/>
      <c r="M686" s="10"/>
      <c r="N686" s="10"/>
      <c r="O686" s="10"/>
      <c r="P686" s="10"/>
      <c r="Q686" s="10"/>
      <c r="R686" s="10"/>
      <c r="S686" s="10"/>
    </row>
    <row r="687" spans="1:19">
      <c r="A687" s="10"/>
      <c r="B687" s="10"/>
      <c r="C687" s="10"/>
      <c r="D687" s="10"/>
      <c r="E687" s="10"/>
      <c r="F687" s="10"/>
      <c r="G687" s="10"/>
      <c r="H687" s="10"/>
      <c r="I687" s="10"/>
      <c r="J687" s="10"/>
      <c r="K687" s="10"/>
      <c r="L687" s="10"/>
      <c r="M687" s="10"/>
      <c r="N687" s="10"/>
      <c r="O687" s="10"/>
      <c r="P687" s="10"/>
      <c r="Q687" s="10"/>
      <c r="R687" s="10"/>
      <c r="S687" s="10"/>
    </row>
    <row r="688" spans="1:19">
      <c r="A688" s="10"/>
      <c r="B688" s="10"/>
      <c r="C688" s="10"/>
      <c r="D688" s="10"/>
      <c r="E688" s="10"/>
      <c r="F688" s="10"/>
      <c r="G688" s="10"/>
      <c r="H688" s="10"/>
      <c r="I688" s="10"/>
      <c r="J688" s="10"/>
      <c r="K688" s="10"/>
      <c r="L688" s="10"/>
      <c r="M688" s="10"/>
      <c r="N688" s="10"/>
      <c r="O688" s="10"/>
      <c r="P688" s="10"/>
      <c r="Q688" s="10"/>
      <c r="R688" s="10"/>
      <c r="S688" s="10"/>
    </row>
    <row r="689" spans="1:19">
      <c r="A689" s="10"/>
      <c r="B689" s="10"/>
      <c r="C689" s="10"/>
      <c r="D689" s="10"/>
      <c r="E689" s="10"/>
      <c r="F689" s="10"/>
      <c r="G689" s="10"/>
      <c r="H689" s="10"/>
      <c r="I689" s="10"/>
      <c r="J689" s="10"/>
      <c r="K689" s="10"/>
      <c r="L689" s="10"/>
      <c r="M689" s="10"/>
      <c r="N689" s="10"/>
      <c r="O689" s="10"/>
      <c r="P689" s="10"/>
      <c r="Q689" s="10"/>
      <c r="R689" s="10"/>
      <c r="S689" s="10"/>
    </row>
    <row r="690" spans="1:19">
      <c r="A690" s="10"/>
      <c r="B690" s="10"/>
      <c r="C690" s="10"/>
      <c r="D690" s="10"/>
      <c r="E690" s="10"/>
      <c r="F690" s="10"/>
      <c r="G690" s="10"/>
      <c r="H690" s="10"/>
      <c r="I690" s="10"/>
      <c r="J690" s="10"/>
      <c r="K690" s="10"/>
      <c r="L690" s="10"/>
      <c r="M690" s="10"/>
      <c r="N690" s="10"/>
      <c r="O690" s="10"/>
      <c r="P690" s="10"/>
      <c r="Q690" s="10"/>
      <c r="R690" s="10"/>
      <c r="S690" s="10"/>
    </row>
    <row r="691" spans="1:19">
      <c r="A691" s="10"/>
      <c r="B691" s="10"/>
      <c r="C691" s="10"/>
      <c r="D691" s="10"/>
      <c r="E691" s="10"/>
      <c r="F691" s="10"/>
      <c r="G691" s="10"/>
      <c r="H691" s="10"/>
      <c r="I691" s="10"/>
      <c r="J691" s="10"/>
      <c r="K691" s="10"/>
      <c r="L691" s="10"/>
      <c r="M691" s="10"/>
      <c r="N691" s="10"/>
      <c r="O691" s="10"/>
      <c r="P691" s="10"/>
      <c r="Q691" s="10"/>
      <c r="R691" s="10"/>
      <c r="S691" s="10"/>
    </row>
    <row r="692" spans="1:19">
      <c r="A692" s="10"/>
      <c r="B692" s="10"/>
      <c r="C692" s="10"/>
      <c r="D692" s="10"/>
      <c r="E692" s="10"/>
      <c r="F692" s="10"/>
      <c r="G692" s="10"/>
      <c r="H692" s="10"/>
      <c r="I692" s="10"/>
      <c r="J692" s="10"/>
      <c r="K692" s="10"/>
      <c r="L692" s="10"/>
      <c r="M692" s="10"/>
      <c r="N692" s="10"/>
      <c r="O692" s="10"/>
      <c r="P692" s="10"/>
      <c r="Q692" s="10"/>
      <c r="R692" s="10"/>
      <c r="S692" s="10"/>
    </row>
    <row r="693" spans="1:19">
      <c r="A693" s="10"/>
      <c r="B693" s="10"/>
      <c r="C693" s="10"/>
      <c r="D693" s="10"/>
      <c r="E693" s="10"/>
      <c r="F693" s="10"/>
      <c r="G693" s="10"/>
      <c r="H693" s="10"/>
      <c r="I693" s="10"/>
      <c r="J693" s="10"/>
      <c r="K693" s="10"/>
      <c r="L693" s="10"/>
      <c r="M693" s="10"/>
      <c r="N693" s="10"/>
      <c r="O693" s="10"/>
      <c r="P693" s="10"/>
      <c r="Q693" s="10"/>
      <c r="R693" s="10"/>
      <c r="S693" s="10"/>
    </row>
    <row r="694" spans="1:19">
      <c r="A694" s="10"/>
      <c r="B694" s="10"/>
      <c r="C694" s="10"/>
      <c r="D694" s="10"/>
      <c r="E694" s="10"/>
      <c r="F694" s="10"/>
      <c r="G694" s="10"/>
      <c r="H694" s="10"/>
      <c r="I694" s="10"/>
      <c r="J694" s="10"/>
      <c r="K694" s="10"/>
      <c r="L694" s="10"/>
      <c r="M694" s="10"/>
      <c r="N694" s="10"/>
      <c r="O694" s="10"/>
      <c r="P694" s="10"/>
      <c r="Q694" s="10"/>
      <c r="R694" s="10"/>
      <c r="S694" s="10"/>
    </row>
    <row r="695" spans="1:19">
      <c r="A695" s="10"/>
      <c r="B695" s="10"/>
      <c r="C695" s="10"/>
      <c r="D695" s="10"/>
      <c r="E695" s="10"/>
      <c r="F695" s="10"/>
      <c r="G695" s="10"/>
      <c r="H695" s="10"/>
      <c r="I695" s="10"/>
      <c r="J695" s="10"/>
      <c r="K695" s="10"/>
      <c r="L695" s="10"/>
      <c r="M695" s="10"/>
      <c r="N695" s="10"/>
      <c r="O695" s="10"/>
      <c r="P695" s="10"/>
      <c r="Q695" s="10"/>
      <c r="R695" s="10"/>
      <c r="S695" s="10"/>
    </row>
    <row r="696" spans="1:19">
      <c r="A696" s="10"/>
      <c r="B696" s="10"/>
      <c r="C696" s="10"/>
      <c r="D696" s="10"/>
      <c r="E696" s="10"/>
      <c r="F696" s="10"/>
      <c r="G696" s="10"/>
      <c r="H696" s="10"/>
      <c r="I696" s="10"/>
      <c r="J696" s="10"/>
      <c r="K696" s="10"/>
      <c r="L696" s="10"/>
      <c r="M696" s="10"/>
      <c r="N696" s="10"/>
      <c r="O696" s="10"/>
      <c r="P696" s="10"/>
      <c r="Q696" s="10"/>
      <c r="R696" s="10"/>
      <c r="S696" s="10"/>
    </row>
    <row r="697" spans="1:19">
      <c r="A697" s="10"/>
      <c r="B697" s="10"/>
      <c r="C697" s="10"/>
      <c r="D697" s="10"/>
      <c r="E697" s="10"/>
      <c r="F697" s="10"/>
      <c r="G697" s="10"/>
      <c r="H697" s="10"/>
      <c r="I697" s="10"/>
      <c r="J697" s="10"/>
      <c r="K697" s="10"/>
      <c r="L697" s="10"/>
      <c r="M697" s="10"/>
      <c r="N697" s="10"/>
      <c r="O697" s="10"/>
      <c r="P697" s="10"/>
      <c r="Q697" s="10"/>
      <c r="R697" s="10"/>
      <c r="S697" s="10"/>
    </row>
    <row r="698" spans="1:19">
      <c r="A698" s="10"/>
      <c r="B698" s="10"/>
      <c r="C698" s="10"/>
      <c r="D698" s="10"/>
      <c r="E698" s="10"/>
      <c r="F698" s="10"/>
      <c r="G698" s="10"/>
      <c r="H698" s="10"/>
      <c r="I698" s="10"/>
      <c r="J698" s="10"/>
      <c r="K698" s="10"/>
      <c r="L698" s="10"/>
      <c r="M698" s="10"/>
      <c r="N698" s="10"/>
      <c r="O698" s="10"/>
      <c r="P698" s="10"/>
      <c r="Q698" s="10"/>
      <c r="R698" s="10"/>
      <c r="S698" s="10"/>
    </row>
    <row r="699" spans="1:19">
      <c r="A699" s="10"/>
      <c r="B699" s="10"/>
      <c r="C699" s="10"/>
      <c r="D699" s="10"/>
      <c r="E699" s="10"/>
      <c r="F699" s="10"/>
      <c r="G699" s="10"/>
      <c r="H699" s="10"/>
      <c r="I699" s="10"/>
      <c r="J699" s="10"/>
      <c r="K699" s="10"/>
      <c r="L699" s="10"/>
      <c r="M699" s="10"/>
      <c r="N699" s="10"/>
      <c r="O699" s="10"/>
      <c r="P699" s="10"/>
      <c r="Q699" s="10"/>
      <c r="R699" s="10"/>
      <c r="S699" s="10"/>
    </row>
    <row r="700" spans="1:19">
      <c r="A700" s="10"/>
      <c r="B700" s="10"/>
      <c r="C700" s="10"/>
      <c r="D700" s="10"/>
      <c r="E700" s="10"/>
      <c r="F700" s="10"/>
      <c r="G700" s="10"/>
      <c r="H700" s="10"/>
      <c r="I700" s="10"/>
      <c r="J700" s="10"/>
      <c r="K700" s="10"/>
      <c r="L700" s="10"/>
      <c r="M700" s="10"/>
      <c r="N700" s="10"/>
      <c r="O700" s="10"/>
      <c r="P700" s="10"/>
      <c r="Q700" s="10"/>
      <c r="R700" s="10"/>
      <c r="S700" s="10"/>
    </row>
    <row r="701" spans="1:19">
      <c r="A701" s="10"/>
      <c r="B701" s="10"/>
      <c r="C701" s="10"/>
      <c r="D701" s="10"/>
      <c r="E701" s="10"/>
      <c r="F701" s="10"/>
      <c r="G701" s="10"/>
      <c r="H701" s="10"/>
      <c r="I701" s="10"/>
      <c r="J701" s="10"/>
      <c r="K701" s="10"/>
      <c r="L701" s="10"/>
      <c r="M701" s="10"/>
      <c r="N701" s="10"/>
      <c r="O701" s="10"/>
      <c r="P701" s="10"/>
      <c r="Q701" s="10"/>
      <c r="R701" s="10"/>
      <c r="S701" s="10"/>
    </row>
    <row r="702" spans="1:19">
      <c r="A702" s="10"/>
      <c r="B702" s="10"/>
      <c r="C702" s="10"/>
      <c r="D702" s="10"/>
      <c r="E702" s="10"/>
      <c r="F702" s="10"/>
      <c r="G702" s="10"/>
      <c r="H702" s="10"/>
      <c r="I702" s="10"/>
      <c r="J702" s="10"/>
      <c r="K702" s="10"/>
      <c r="L702" s="10"/>
      <c r="M702" s="10"/>
      <c r="N702" s="10"/>
      <c r="O702" s="10"/>
      <c r="P702" s="10"/>
      <c r="Q702" s="10"/>
      <c r="R702" s="10"/>
      <c r="S702" s="10"/>
    </row>
    <row r="703" spans="1:19">
      <c r="A703" s="10"/>
      <c r="B703" s="10"/>
      <c r="C703" s="10"/>
      <c r="D703" s="10"/>
      <c r="E703" s="10"/>
      <c r="F703" s="10"/>
      <c r="G703" s="10"/>
      <c r="H703" s="10"/>
      <c r="I703" s="10"/>
      <c r="J703" s="10"/>
      <c r="K703" s="10"/>
      <c r="L703" s="10"/>
      <c r="M703" s="10"/>
      <c r="N703" s="10"/>
      <c r="O703" s="10"/>
      <c r="P703" s="10"/>
      <c r="Q703" s="10"/>
      <c r="R703" s="10"/>
      <c r="S703" s="10"/>
    </row>
    <row r="704" spans="1:19">
      <c r="A704" s="10"/>
      <c r="B704" s="10"/>
      <c r="C704" s="10"/>
      <c r="D704" s="10"/>
      <c r="E704" s="10"/>
      <c r="F704" s="10"/>
      <c r="G704" s="10"/>
      <c r="H704" s="10"/>
      <c r="I704" s="10"/>
      <c r="J704" s="10"/>
      <c r="K704" s="10"/>
      <c r="L704" s="10"/>
      <c r="M704" s="10"/>
      <c r="N704" s="10"/>
      <c r="O704" s="10"/>
      <c r="P704" s="10"/>
      <c r="Q704" s="10"/>
      <c r="R704" s="10"/>
      <c r="S704" s="10"/>
    </row>
    <row r="705" spans="1:19">
      <c r="A705" s="10"/>
      <c r="B705" s="10"/>
      <c r="C705" s="10"/>
      <c r="D705" s="10"/>
      <c r="E705" s="10"/>
      <c r="F705" s="10"/>
      <c r="G705" s="10"/>
      <c r="H705" s="10"/>
      <c r="I705" s="10"/>
      <c r="J705" s="10"/>
      <c r="K705" s="10"/>
      <c r="L705" s="10"/>
      <c r="M705" s="10"/>
      <c r="N705" s="10"/>
      <c r="O705" s="10"/>
      <c r="P705" s="10"/>
      <c r="Q705" s="10"/>
      <c r="R705" s="10"/>
      <c r="S705" s="10"/>
    </row>
    <row r="706" spans="1:19">
      <c r="A706" s="10"/>
      <c r="B706" s="10"/>
      <c r="C706" s="10"/>
      <c r="D706" s="10"/>
      <c r="E706" s="10"/>
      <c r="F706" s="10"/>
      <c r="G706" s="10"/>
      <c r="H706" s="10"/>
      <c r="I706" s="10"/>
      <c r="J706" s="10"/>
      <c r="K706" s="10"/>
      <c r="L706" s="10"/>
      <c r="M706" s="10"/>
      <c r="N706" s="10"/>
      <c r="O706" s="10"/>
      <c r="P706" s="10"/>
      <c r="Q706" s="10"/>
      <c r="R706" s="10"/>
      <c r="S706" s="10"/>
    </row>
    <row r="707" spans="1:19">
      <c r="A707" s="10"/>
      <c r="B707" s="10"/>
      <c r="C707" s="10"/>
      <c r="D707" s="10"/>
      <c r="E707" s="10"/>
      <c r="F707" s="10"/>
      <c r="G707" s="10"/>
      <c r="H707" s="10"/>
      <c r="I707" s="10"/>
      <c r="J707" s="10"/>
      <c r="K707" s="10"/>
      <c r="L707" s="10"/>
      <c r="M707" s="10"/>
      <c r="N707" s="10"/>
      <c r="O707" s="10"/>
      <c r="P707" s="10"/>
      <c r="Q707" s="10"/>
      <c r="R707" s="10"/>
      <c r="S707" s="10"/>
    </row>
    <row r="708" spans="1:19">
      <c r="A708" s="10"/>
      <c r="B708" s="10"/>
      <c r="C708" s="10"/>
      <c r="D708" s="10"/>
      <c r="E708" s="10"/>
      <c r="F708" s="10"/>
      <c r="G708" s="10"/>
      <c r="H708" s="10"/>
      <c r="I708" s="10"/>
      <c r="J708" s="10"/>
      <c r="K708" s="10"/>
      <c r="L708" s="10"/>
      <c r="M708" s="10"/>
      <c r="N708" s="10"/>
      <c r="O708" s="10"/>
      <c r="P708" s="10"/>
      <c r="Q708" s="10"/>
      <c r="R708" s="10"/>
      <c r="S708" s="10"/>
    </row>
    <row r="709" spans="1:19">
      <c r="A709" s="10"/>
      <c r="B709" s="10"/>
      <c r="C709" s="10"/>
      <c r="D709" s="10"/>
      <c r="E709" s="10"/>
      <c r="F709" s="10"/>
      <c r="G709" s="10"/>
      <c r="H709" s="10"/>
      <c r="I709" s="10"/>
      <c r="J709" s="10"/>
      <c r="K709" s="10"/>
      <c r="L709" s="10"/>
      <c r="M709" s="10"/>
      <c r="N709" s="10"/>
      <c r="O709" s="10"/>
      <c r="P709" s="10"/>
      <c r="Q709" s="10"/>
      <c r="R709" s="10"/>
      <c r="S709" s="10"/>
    </row>
    <row r="710" spans="1:19">
      <c r="A710" s="10"/>
      <c r="B710" s="10"/>
      <c r="C710" s="10"/>
      <c r="D710" s="10"/>
      <c r="E710" s="10"/>
      <c r="F710" s="10"/>
      <c r="G710" s="10"/>
      <c r="H710" s="10"/>
      <c r="I710" s="10"/>
      <c r="J710" s="10"/>
      <c r="K710" s="10"/>
      <c r="L710" s="10"/>
      <c r="M710" s="10"/>
      <c r="N710" s="10"/>
      <c r="O710" s="10"/>
      <c r="P710" s="10"/>
      <c r="Q710" s="10"/>
      <c r="R710" s="10"/>
      <c r="S710" s="10"/>
    </row>
    <row r="711" spans="1:19">
      <c r="A711" s="10"/>
      <c r="B711" s="10"/>
      <c r="C711" s="10"/>
      <c r="D711" s="10"/>
      <c r="E711" s="10"/>
      <c r="F711" s="10"/>
      <c r="G711" s="10"/>
      <c r="H711" s="10"/>
      <c r="I711" s="10"/>
      <c r="J711" s="10"/>
      <c r="K711" s="10"/>
      <c r="L711" s="10"/>
      <c r="M711" s="10"/>
      <c r="N711" s="10"/>
      <c r="O711" s="10"/>
      <c r="P711" s="10"/>
      <c r="Q711" s="10"/>
      <c r="R711" s="10"/>
      <c r="S711" s="10"/>
    </row>
    <row r="712" spans="1:19">
      <c r="A712" s="10"/>
      <c r="B712" s="10"/>
      <c r="C712" s="10"/>
      <c r="D712" s="10"/>
      <c r="E712" s="10"/>
      <c r="F712" s="10"/>
      <c r="G712" s="10"/>
      <c r="H712" s="10"/>
      <c r="I712" s="10"/>
      <c r="J712" s="10"/>
      <c r="K712" s="10"/>
      <c r="L712" s="10"/>
      <c r="M712" s="10"/>
      <c r="N712" s="10"/>
      <c r="O712" s="10"/>
      <c r="P712" s="10"/>
      <c r="Q712" s="10"/>
      <c r="R712" s="10"/>
      <c r="S712" s="10"/>
    </row>
    <row r="713" spans="1:19">
      <c r="A713" s="10"/>
      <c r="B713" s="10"/>
      <c r="C713" s="10"/>
      <c r="D713" s="10"/>
      <c r="E713" s="10"/>
      <c r="F713" s="10"/>
      <c r="G713" s="10"/>
      <c r="H713" s="10"/>
      <c r="I713" s="10"/>
      <c r="J713" s="10"/>
      <c r="K713" s="10"/>
      <c r="L713" s="10"/>
      <c r="M713" s="10"/>
      <c r="N713" s="10"/>
      <c r="O713" s="10"/>
      <c r="P713" s="10"/>
      <c r="Q713" s="10"/>
      <c r="R713" s="10"/>
      <c r="S713" s="10"/>
    </row>
    <row r="714" spans="1:19">
      <c r="A714" s="10"/>
      <c r="B714" s="10"/>
      <c r="C714" s="10"/>
      <c r="D714" s="10"/>
      <c r="E714" s="10"/>
      <c r="F714" s="10"/>
      <c r="G714" s="10"/>
      <c r="H714" s="10"/>
      <c r="I714" s="10"/>
      <c r="J714" s="10"/>
      <c r="K714" s="10"/>
      <c r="L714" s="10"/>
      <c r="M714" s="10"/>
      <c r="N714" s="10"/>
      <c r="O714" s="10"/>
      <c r="P714" s="10"/>
      <c r="Q714" s="10"/>
      <c r="R714" s="10"/>
      <c r="S714" s="10"/>
    </row>
    <row r="715" spans="1:19">
      <c r="A715" s="10"/>
      <c r="B715" s="10"/>
      <c r="C715" s="10"/>
      <c r="D715" s="10"/>
      <c r="E715" s="10"/>
      <c r="F715" s="10"/>
      <c r="G715" s="10"/>
      <c r="H715" s="10"/>
      <c r="I715" s="10"/>
      <c r="J715" s="10"/>
      <c r="K715" s="10"/>
      <c r="L715" s="10"/>
      <c r="M715" s="10"/>
      <c r="N715" s="10"/>
      <c r="O715" s="10"/>
      <c r="P715" s="10"/>
      <c r="Q715" s="10"/>
      <c r="R715" s="10"/>
      <c r="S715" s="10"/>
    </row>
    <row r="716" spans="1:19">
      <c r="A716" s="10"/>
      <c r="B716" s="10"/>
      <c r="C716" s="10"/>
      <c r="D716" s="10"/>
      <c r="E716" s="10"/>
      <c r="F716" s="10"/>
      <c r="G716" s="10"/>
      <c r="H716" s="10"/>
      <c r="I716" s="10"/>
      <c r="J716" s="10"/>
      <c r="K716" s="10"/>
      <c r="L716" s="10"/>
      <c r="M716" s="10"/>
      <c r="N716" s="10"/>
      <c r="O716" s="10"/>
      <c r="P716" s="10"/>
      <c r="Q716" s="10"/>
      <c r="R716" s="10"/>
      <c r="S716" s="10"/>
    </row>
    <row r="717" spans="1:19">
      <c r="A717" s="10"/>
      <c r="B717" s="10"/>
      <c r="C717" s="10"/>
      <c r="D717" s="10"/>
      <c r="E717" s="10"/>
      <c r="F717" s="10"/>
      <c r="G717" s="10"/>
      <c r="H717" s="10"/>
      <c r="I717" s="10"/>
      <c r="J717" s="10"/>
      <c r="K717" s="10"/>
      <c r="L717" s="10"/>
      <c r="M717" s="10"/>
      <c r="N717" s="10"/>
      <c r="O717" s="10"/>
      <c r="P717" s="10"/>
      <c r="Q717" s="10"/>
      <c r="R717" s="10"/>
      <c r="S717" s="10"/>
    </row>
    <row r="718" spans="1:19">
      <c r="A718" s="10"/>
      <c r="B718" s="10"/>
      <c r="C718" s="10"/>
      <c r="D718" s="10"/>
      <c r="E718" s="10"/>
      <c r="F718" s="10"/>
      <c r="G718" s="10"/>
      <c r="H718" s="10"/>
      <c r="I718" s="10"/>
      <c r="J718" s="10"/>
      <c r="K718" s="10"/>
      <c r="L718" s="10"/>
      <c r="M718" s="10"/>
      <c r="N718" s="10"/>
      <c r="O718" s="10"/>
      <c r="P718" s="10"/>
      <c r="Q718" s="10"/>
      <c r="R718" s="10"/>
      <c r="S718" s="10"/>
    </row>
    <row r="719" spans="1:19">
      <c r="A719" s="10"/>
      <c r="B719" s="10"/>
      <c r="C719" s="10"/>
      <c r="D719" s="10"/>
      <c r="E719" s="10"/>
      <c r="F719" s="10"/>
      <c r="G719" s="10"/>
      <c r="H719" s="10"/>
      <c r="I719" s="10"/>
      <c r="J719" s="10"/>
      <c r="K719" s="10"/>
      <c r="L719" s="10"/>
      <c r="M719" s="10"/>
      <c r="N719" s="10"/>
      <c r="O719" s="10"/>
      <c r="P719" s="10"/>
      <c r="Q719" s="10"/>
      <c r="R719" s="10"/>
      <c r="S719" s="10"/>
    </row>
    <row r="720" spans="1:19">
      <c r="A720" s="10"/>
      <c r="B720" s="10"/>
      <c r="C720" s="10"/>
      <c r="D720" s="10"/>
      <c r="E720" s="10"/>
      <c r="F720" s="10"/>
      <c r="G720" s="10"/>
      <c r="H720" s="10"/>
      <c r="I720" s="10"/>
      <c r="J720" s="10"/>
      <c r="K720" s="10"/>
      <c r="L720" s="10"/>
      <c r="M720" s="10"/>
      <c r="N720" s="10"/>
      <c r="O720" s="10"/>
      <c r="P720" s="10"/>
      <c r="Q720" s="10"/>
      <c r="R720" s="10"/>
      <c r="S720" s="10"/>
    </row>
    <row r="721" spans="1:19">
      <c r="A721" s="10"/>
      <c r="B721" s="10"/>
      <c r="C721" s="10"/>
      <c r="D721" s="10"/>
      <c r="E721" s="10"/>
      <c r="F721" s="10"/>
      <c r="G721" s="10"/>
      <c r="H721" s="10"/>
      <c r="I721" s="10"/>
      <c r="J721" s="10"/>
      <c r="K721" s="10"/>
      <c r="L721" s="10"/>
      <c r="M721" s="10"/>
      <c r="N721" s="10"/>
      <c r="O721" s="10"/>
      <c r="P721" s="10"/>
      <c r="Q721" s="10"/>
      <c r="R721" s="10"/>
      <c r="S721" s="10"/>
    </row>
    <row r="722" spans="1:19">
      <c r="A722" s="10"/>
      <c r="B722" s="10"/>
      <c r="C722" s="10"/>
      <c r="D722" s="10"/>
      <c r="E722" s="10"/>
      <c r="F722" s="10"/>
      <c r="G722" s="10"/>
      <c r="H722" s="10"/>
      <c r="I722" s="10"/>
      <c r="J722" s="10"/>
      <c r="K722" s="10"/>
      <c r="L722" s="10"/>
      <c r="M722" s="10"/>
      <c r="N722" s="10"/>
      <c r="O722" s="10"/>
      <c r="P722" s="10"/>
      <c r="Q722" s="10"/>
      <c r="R722" s="10"/>
      <c r="S722" s="10"/>
    </row>
    <row r="723" spans="1:19">
      <c r="A723" s="10"/>
      <c r="B723" s="10"/>
      <c r="C723" s="10"/>
      <c r="D723" s="10"/>
      <c r="E723" s="10"/>
      <c r="F723" s="10"/>
      <c r="G723" s="10"/>
      <c r="H723" s="10"/>
      <c r="I723" s="10"/>
      <c r="J723" s="10"/>
      <c r="K723" s="10"/>
      <c r="L723" s="10"/>
      <c r="M723" s="10"/>
      <c r="N723" s="10"/>
      <c r="O723" s="10"/>
      <c r="P723" s="10"/>
      <c r="Q723" s="10"/>
      <c r="R723" s="10"/>
      <c r="S723" s="10"/>
    </row>
    <row r="724" spans="1:19">
      <c r="A724" s="10"/>
      <c r="B724" s="10"/>
      <c r="C724" s="10"/>
      <c r="D724" s="10"/>
      <c r="E724" s="10"/>
      <c r="F724" s="10"/>
      <c r="G724" s="10"/>
      <c r="H724" s="10"/>
      <c r="I724" s="10"/>
      <c r="J724" s="10"/>
      <c r="K724" s="10"/>
      <c r="L724" s="10"/>
      <c r="M724" s="10"/>
      <c r="N724" s="10"/>
      <c r="O724" s="10"/>
      <c r="P724" s="10"/>
      <c r="Q724" s="10"/>
      <c r="R724" s="10"/>
      <c r="S724" s="10"/>
    </row>
    <row r="725" spans="1:19">
      <c r="A725" s="10"/>
      <c r="B725" s="10"/>
      <c r="C725" s="10"/>
      <c r="D725" s="10"/>
      <c r="E725" s="10"/>
      <c r="F725" s="10"/>
      <c r="G725" s="10"/>
      <c r="H725" s="10"/>
      <c r="I725" s="10"/>
      <c r="J725" s="10"/>
      <c r="K725" s="10"/>
      <c r="L725" s="10"/>
      <c r="M725" s="10"/>
      <c r="N725" s="10"/>
      <c r="O725" s="10"/>
      <c r="P725" s="10"/>
      <c r="Q725" s="10"/>
      <c r="R725" s="10"/>
      <c r="S725" s="10"/>
    </row>
    <row r="726" spans="1:19">
      <c r="A726" s="10"/>
      <c r="B726" s="10"/>
      <c r="C726" s="10"/>
      <c r="D726" s="10"/>
      <c r="E726" s="10"/>
      <c r="F726" s="10"/>
      <c r="G726" s="10"/>
      <c r="H726" s="10"/>
      <c r="I726" s="10"/>
      <c r="J726" s="10"/>
      <c r="K726" s="10"/>
      <c r="L726" s="10"/>
      <c r="M726" s="10"/>
      <c r="N726" s="10"/>
      <c r="O726" s="10"/>
      <c r="P726" s="10"/>
      <c r="Q726" s="10"/>
      <c r="R726" s="10"/>
      <c r="S726" s="10"/>
    </row>
    <row r="727" spans="1:19">
      <c r="A727" s="10"/>
      <c r="B727" s="10"/>
      <c r="C727" s="10"/>
      <c r="D727" s="10"/>
      <c r="E727" s="10"/>
      <c r="F727" s="10"/>
      <c r="G727" s="10"/>
      <c r="H727" s="10"/>
      <c r="I727" s="10"/>
      <c r="J727" s="10"/>
      <c r="K727" s="10"/>
      <c r="L727" s="10"/>
      <c r="M727" s="10"/>
      <c r="N727" s="10"/>
      <c r="O727" s="10"/>
      <c r="P727" s="10"/>
      <c r="Q727" s="10"/>
      <c r="R727" s="10"/>
      <c r="S727" s="10"/>
    </row>
    <row r="728" spans="1:19">
      <c r="A728" s="10"/>
      <c r="B728" s="10"/>
      <c r="C728" s="10"/>
      <c r="D728" s="10"/>
      <c r="E728" s="10"/>
      <c r="F728" s="10"/>
      <c r="G728" s="10"/>
      <c r="H728" s="10"/>
      <c r="I728" s="10"/>
      <c r="J728" s="10"/>
      <c r="K728" s="10"/>
      <c r="L728" s="10"/>
      <c r="M728" s="10"/>
      <c r="N728" s="10"/>
      <c r="O728" s="10"/>
      <c r="P728" s="10"/>
      <c r="Q728" s="10"/>
      <c r="R728" s="10"/>
      <c r="S728" s="10"/>
    </row>
    <row r="729" spans="1:19">
      <c r="A729" s="10"/>
      <c r="B729" s="10"/>
      <c r="C729" s="10"/>
      <c r="D729" s="10"/>
      <c r="E729" s="10"/>
      <c r="F729" s="10"/>
      <c r="G729" s="10"/>
      <c r="H729" s="10"/>
      <c r="I729" s="10"/>
      <c r="J729" s="10"/>
      <c r="K729" s="10"/>
      <c r="L729" s="10"/>
      <c r="M729" s="10"/>
      <c r="N729" s="10"/>
      <c r="O729" s="10"/>
      <c r="P729" s="10"/>
      <c r="Q729" s="10"/>
      <c r="R729" s="10"/>
      <c r="S729" s="10"/>
    </row>
    <row r="730" spans="1:19">
      <c r="A730" s="10"/>
      <c r="B730" s="10"/>
      <c r="C730" s="10"/>
      <c r="D730" s="10"/>
      <c r="E730" s="10"/>
      <c r="F730" s="10"/>
      <c r="G730" s="10"/>
      <c r="H730" s="10"/>
      <c r="I730" s="10"/>
      <c r="J730" s="10"/>
      <c r="K730" s="10"/>
      <c r="L730" s="10"/>
      <c r="M730" s="10"/>
      <c r="N730" s="10"/>
      <c r="O730" s="10"/>
      <c r="P730" s="10"/>
      <c r="Q730" s="10"/>
      <c r="R730" s="10"/>
      <c r="S730" s="10"/>
    </row>
    <row r="731" spans="1:19">
      <c r="A731" s="10"/>
      <c r="B731" s="10"/>
      <c r="C731" s="10"/>
      <c r="D731" s="10"/>
      <c r="E731" s="10"/>
      <c r="F731" s="10"/>
      <c r="G731" s="10"/>
      <c r="H731" s="10"/>
      <c r="I731" s="10"/>
      <c r="J731" s="10"/>
      <c r="K731" s="10"/>
      <c r="L731" s="10"/>
      <c r="M731" s="10"/>
      <c r="N731" s="10"/>
      <c r="O731" s="10"/>
      <c r="P731" s="10"/>
      <c r="Q731" s="10"/>
      <c r="R731" s="10"/>
      <c r="S731" s="10"/>
    </row>
    <row r="732" spans="1:19">
      <c r="A732" s="10"/>
      <c r="B732" s="10"/>
      <c r="C732" s="10"/>
      <c r="D732" s="10"/>
      <c r="E732" s="10"/>
      <c r="F732" s="10"/>
      <c r="G732" s="10"/>
      <c r="H732" s="10"/>
      <c r="I732" s="10"/>
      <c r="J732" s="10"/>
      <c r="K732" s="10"/>
      <c r="L732" s="10"/>
      <c r="M732" s="10"/>
      <c r="N732" s="10"/>
      <c r="O732" s="10"/>
      <c r="P732" s="10"/>
      <c r="Q732" s="10"/>
      <c r="R732" s="10"/>
      <c r="S732" s="10"/>
    </row>
    <row r="733" spans="1:19">
      <c r="A733" s="10"/>
      <c r="B733" s="10"/>
      <c r="C733" s="10"/>
      <c r="D733" s="10"/>
      <c r="E733" s="10"/>
      <c r="F733" s="10"/>
      <c r="G733" s="10"/>
      <c r="H733" s="10"/>
      <c r="I733" s="10"/>
      <c r="J733" s="10"/>
      <c r="K733" s="10"/>
      <c r="L733" s="10"/>
      <c r="M733" s="10"/>
      <c r="N733" s="10"/>
      <c r="O733" s="10"/>
      <c r="P733" s="10"/>
      <c r="Q733" s="10"/>
      <c r="R733" s="10"/>
      <c r="S733" s="10"/>
    </row>
    <row r="734" spans="1:19">
      <c r="A734" s="10"/>
      <c r="B734" s="10"/>
      <c r="C734" s="10"/>
      <c r="D734" s="10"/>
      <c r="E734" s="10"/>
      <c r="F734" s="10"/>
      <c r="G734" s="10"/>
      <c r="H734" s="10"/>
      <c r="I734" s="10"/>
      <c r="J734" s="10"/>
      <c r="K734" s="10"/>
      <c r="L734" s="10"/>
      <c r="M734" s="10"/>
      <c r="N734" s="10"/>
      <c r="O734" s="10"/>
      <c r="P734" s="10"/>
      <c r="Q734" s="10"/>
      <c r="R734" s="10"/>
      <c r="S734" s="10"/>
    </row>
    <row r="735" spans="1:19">
      <c r="A735" s="10"/>
      <c r="B735" s="10"/>
      <c r="C735" s="10"/>
      <c r="D735" s="10"/>
      <c r="E735" s="10"/>
      <c r="F735" s="10"/>
      <c r="G735" s="10"/>
      <c r="H735" s="10"/>
      <c r="I735" s="10"/>
      <c r="J735" s="10"/>
      <c r="K735" s="10"/>
      <c r="L735" s="10"/>
      <c r="M735" s="10"/>
      <c r="N735" s="10"/>
      <c r="O735" s="10"/>
      <c r="P735" s="10"/>
      <c r="Q735" s="10"/>
      <c r="R735" s="10"/>
      <c r="S735" s="10"/>
    </row>
    <row r="736" spans="1:19">
      <c r="A736" s="10"/>
      <c r="B736" s="10"/>
      <c r="C736" s="10"/>
      <c r="D736" s="10"/>
      <c r="E736" s="10"/>
      <c r="F736" s="10"/>
      <c r="G736" s="10"/>
      <c r="H736" s="10"/>
      <c r="I736" s="10"/>
      <c r="J736" s="10"/>
      <c r="K736" s="10"/>
      <c r="L736" s="10"/>
      <c r="M736" s="10"/>
      <c r="N736" s="10"/>
      <c r="O736" s="10"/>
      <c r="P736" s="10"/>
      <c r="Q736" s="10"/>
      <c r="R736" s="10"/>
      <c r="S736" s="10"/>
    </row>
    <row r="737" spans="1:19">
      <c r="A737" s="10"/>
      <c r="B737" s="10"/>
      <c r="C737" s="10"/>
      <c r="D737" s="10"/>
      <c r="E737" s="10"/>
      <c r="F737" s="10"/>
      <c r="G737" s="10"/>
      <c r="H737" s="10"/>
      <c r="I737" s="10"/>
      <c r="J737" s="10"/>
      <c r="K737" s="10"/>
      <c r="L737" s="10"/>
      <c r="M737" s="10"/>
      <c r="N737" s="10"/>
      <c r="O737" s="10"/>
      <c r="P737" s="10"/>
      <c r="Q737" s="10"/>
      <c r="R737" s="10"/>
      <c r="S737" s="10"/>
    </row>
    <row r="738" spans="1:19">
      <c r="A738" s="10"/>
      <c r="B738" s="10"/>
      <c r="C738" s="10"/>
      <c r="D738" s="10"/>
      <c r="E738" s="10"/>
      <c r="F738" s="10"/>
      <c r="G738" s="10"/>
      <c r="H738" s="10"/>
      <c r="I738" s="10"/>
      <c r="J738" s="10"/>
      <c r="K738" s="10"/>
      <c r="L738" s="10"/>
      <c r="M738" s="10"/>
      <c r="N738" s="10"/>
      <c r="O738" s="10"/>
      <c r="P738" s="10"/>
      <c r="Q738" s="10"/>
      <c r="R738" s="10"/>
      <c r="S738" s="10"/>
    </row>
    <row r="739" spans="1:19">
      <c r="A739" s="10"/>
      <c r="B739" s="10"/>
      <c r="C739" s="10"/>
      <c r="D739" s="10"/>
      <c r="E739" s="10"/>
      <c r="F739" s="10"/>
      <c r="G739" s="10"/>
      <c r="H739" s="10"/>
      <c r="I739" s="10"/>
      <c r="J739" s="10"/>
      <c r="K739" s="10"/>
      <c r="L739" s="10"/>
      <c r="M739" s="10"/>
      <c r="N739" s="10"/>
      <c r="O739" s="10"/>
      <c r="P739" s="10"/>
      <c r="Q739" s="10"/>
      <c r="R739" s="10"/>
      <c r="S739" s="10"/>
    </row>
    <row r="740" spans="1:19">
      <c r="A740" s="10"/>
      <c r="B740" s="10"/>
      <c r="C740" s="10"/>
      <c r="D740" s="10"/>
      <c r="E740" s="10"/>
      <c r="F740" s="10"/>
      <c r="G740" s="10"/>
      <c r="H740" s="10"/>
      <c r="I740" s="10"/>
      <c r="J740" s="10"/>
      <c r="K740" s="10"/>
      <c r="L740" s="10"/>
      <c r="M740" s="10"/>
      <c r="N740" s="10"/>
      <c r="O740" s="10"/>
      <c r="P740" s="10"/>
      <c r="Q740" s="10"/>
      <c r="R740" s="10"/>
      <c r="S740" s="10"/>
    </row>
    <row r="741" spans="1:19">
      <c r="A741" s="10"/>
      <c r="B741" s="10"/>
      <c r="C741" s="10"/>
      <c r="D741" s="10"/>
      <c r="E741" s="10"/>
      <c r="F741" s="10"/>
      <c r="G741" s="10"/>
      <c r="H741" s="10"/>
      <c r="I741" s="10"/>
      <c r="J741" s="10"/>
      <c r="K741" s="10"/>
      <c r="L741" s="10"/>
      <c r="M741" s="10"/>
      <c r="N741" s="10"/>
      <c r="O741" s="10"/>
      <c r="P741" s="10"/>
      <c r="Q741" s="10"/>
      <c r="R741" s="10"/>
      <c r="S741" s="10"/>
    </row>
    <row r="742" spans="1:19">
      <c r="A742" s="10"/>
      <c r="B742" s="10"/>
      <c r="C742" s="10"/>
      <c r="D742" s="10"/>
      <c r="E742" s="10"/>
      <c r="F742" s="10"/>
      <c r="G742" s="10"/>
      <c r="H742" s="10"/>
      <c r="I742" s="10"/>
      <c r="J742" s="10"/>
      <c r="K742" s="10"/>
      <c r="L742" s="10"/>
      <c r="M742" s="10"/>
      <c r="N742" s="10"/>
      <c r="O742" s="10"/>
      <c r="P742" s="10"/>
      <c r="Q742" s="10"/>
      <c r="R742" s="10"/>
      <c r="S742" s="10"/>
    </row>
    <row r="743" spans="1:19">
      <c r="A743" s="10"/>
      <c r="B743" s="10"/>
      <c r="C743" s="10"/>
      <c r="D743" s="10"/>
      <c r="E743" s="10"/>
      <c r="F743" s="10"/>
      <c r="G743" s="10"/>
      <c r="H743" s="10"/>
      <c r="I743" s="10"/>
      <c r="J743" s="10"/>
      <c r="K743" s="10"/>
      <c r="L743" s="10"/>
      <c r="M743" s="10"/>
      <c r="N743" s="10"/>
      <c r="O743" s="10"/>
      <c r="P743" s="10"/>
      <c r="Q743" s="10"/>
      <c r="R743" s="10"/>
      <c r="S743" s="10"/>
    </row>
    <row r="744" spans="1:19">
      <c r="A744" s="10"/>
      <c r="B744" s="10"/>
      <c r="C744" s="10"/>
      <c r="D744" s="10"/>
      <c r="E744" s="10"/>
      <c r="F744" s="10"/>
      <c r="G744" s="10"/>
      <c r="H744" s="10"/>
      <c r="I744" s="10"/>
      <c r="J744" s="10"/>
      <c r="K744" s="10"/>
      <c r="L744" s="10"/>
      <c r="M744" s="10"/>
      <c r="N744" s="10"/>
      <c r="O744" s="10"/>
      <c r="P744" s="10"/>
      <c r="Q744" s="10"/>
      <c r="R744" s="10"/>
      <c r="S744" s="10"/>
    </row>
    <row r="745" spans="1:19">
      <c r="A745" s="10"/>
      <c r="B745" s="10"/>
      <c r="C745" s="10"/>
      <c r="D745" s="10"/>
      <c r="E745" s="10"/>
      <c r="F745" s="10"/>
      <c r="G745" s="10"/>
      <c r="H745" s="10"/>
      <c r="I745" s="10"/>
      <c r="J745" s="10"/>
      <c r="K745" s="10"/>
      <c r="L745" s="10"/>
      <c r="M745" s="10"/>
      <c r="N745" s="10"/>
      <c r="O745" s="10"/>
      <c r="P745" s="10"/>
      <c r="Q745" s="10"/>
      <c r="R745" s="10"/>
      <c r="S745" s="10"/>
    </row>
    <row r="746" spans="1:19">
      <c r="A746" s="10"/>
      <c r="B746" s="10"/>
      <c r="C746" s="10"/>
      <c r="D746" s="10"/>
      <c r="E746" s="10"/>
      <c r="F746" s="10"/>
      <c r="G746" s="10"/>
      <c r="H746" s="10"/>
      <c r="I746" s="10"/>
      <c r="J746" s="10"/>
      <c r="K746" s="10"/>
      <c r="L746" s="10"/>
      <c r="M746" s="10"/>
      <c r="N746" s="10"/>
      <c r="O746" s="10"/>
      <c r="P746" s="10"/>
      <c r="Q746" s="10"/>
      <c r="R746" s="10"/>
      <c r="S746" s="10"/>
    </row>
    <row r="747" spans="1:19">
      <c r="A747" s="10"/>
      <c r="B747" s="10"/>
      <c r="C747" s="10"/>
      <c r="D747" s="10"/>
      <c r="E747" s="10"/>
      <c r="F747" s="10"/>
      <c r="G747" s="10"/>
      <c r="H747" s="10"/>
      <c r="I747" s="10"/>
      <c r="J747" s="10"/>
      <c r="K747" s="10"/>
      <c r="L747" s="10"/>
      <c r="M747" s="10"/>
      <c r="N747" s="10"/>
      <c r="O747" s="10"/>
      <c r="P747" s="10"/>
      <c r="Q747" s="10"/>
      <c r="R747" s="10"/>
      <c r="S747" s="10"/>
    </row>
    <row r="748" spans="1:19">
      <c r="A748" s="10"/>
      <c r="B748" s="10"/>
      <c r="C748" s="10"/>
      <c r="D748" s="10"/>
      <c r="E748" s="10"/>
      <c r="F748" s="10"/>
      <c r="G748" s="10"/>
      <c r="H748" s="10"/>
      <c r="I748" s="10"/>
      <c r="J748" s="10"/>
      <c r="K748" s="10"/>
      <c r="L748" s="10"/>
      <c r="M748" s="10"/>
      <c r="N748" s="10"/>
      <c r="O748" s="10"/>
      <c r="P748" s="10"/>
      <c r="Q748" s="10"/>
      <c r="R748" s="10"/>
      <c r="S748" s="10"/>
    </row>
    <row r="749" spans="1:19">
      <c r="A749" s="10"/>
      <c r="B749" s="10"/>
      <c r="C749" s="10"/>
      <c r="D749" s="10"/>
      <c r="E749" s="10"/>
      <c r="F749" s="10"/>
      <c r="G749" s="10"/>
      <c r="H749" s="10"/>
      <c r="I749" s="10"/>
      <c r="J749" s="10"/>
      <c r="K749" s="10"/>
      <c r="L749" s="10"/>
      <c r="M749" s="10"/>
      <c r="N749" s="10"/>
      <c r="O749" s="10"/>
      <c r="P749" s="10"/>
      <c r="Q749" s="10"/>
      <c r="R749" s="10"/>
      <c r="S749" s="10"/>
    </row>
    <row r="750" spans="1:19">
      <c r="A750" s="10"/>
      <c r="B750" s="10"/>
      <c r="C750" s="10"/>
      <c r="D750" s="10"/>
      <c r="E750" s="10"/>
      <c r="F750" s="10"/>
      <c r="G750" s="10"/>
      <c r="H750" s="10"/>
      <c r="I750" s="10"/>
      <c r="J750" s="10"/>
      <c r="K750" s="10"/>
      <c r="L750" s="10"/>
      <c r="M750" s="10"/>
      <c r="N750" s="10"/>
      <c r="O750" s="10"/>
      <c r="P750" s="10"/>
      <c r="Q750" s="10"/>
      <c r="R750" s="10"/>
      <c r="S750" s="10"/>
    </row>
    <row r="751" spans="1:19">
      <c r="A751" s="10"/>
      <c r="B751" s="10"/>
      <c r="C751" s="10"/>
      <c r="D751" s="10"/>
      <c r="E751" s="10"/>
      <c r="F751" s="10"/>
      <c r="G751" s="10"/>
      <c r="H751" s="10"/>
      <c r="I751" s="10"/>
      <c r="J751" s="10"/>
      <c r="K751" s="10"/>
      <c r="L751" s="10"/>
      <c r="M751" s="10"/>
      <c r="N751" s="10"/>
      <c r="O751" s="10"/>
      <c r="P751" s="10"/>
      <c r="Q751" s="10"/>
      <c r="R751" s="10"/>
      <c r="S751" s="10"/>
    </row>
    <row r="752" spans="1:19">
      <c r="A752" s="10"/>
      <c r="B752" s="10"/>
      <c r="C752" s="10"/>
      <c r="D752" s="10"/>
      <c r="E752" s="10"/>
      <c r="F752" s="10"/>
      <c r="G752" s="10"/>
      <c r="H752" s="10"/>
      <c r="I752" s="10"/>
      <c r="J752" s="10"/>
      <c r="K752" s="10"/>
      <c r="L752" s="10"/>
      <c r="M752" s="10"/>
      <c r="N752" s="10"/>
      <c r="O752" s="10"/>
      <c r="P752" s="10"/>
      <c r="Q752" s="10"/>
      <c r="R752" s="10"/>
      <c r="S752" s="10"/>
    </row>
    <row r="753" spans="1:19">
      <c r="A753" s="10"/>
      <c r="B753" s="10"/>
      <c r="C753" s="10"/>
      <c r="D753" s="10"/>
      <c r="E753" s="10"/>
      <c r="F753" s="10"/>
      <c r="G753" s="10"/>
      <c r="H753" s="10"/>
      <c r="I753" s="10"/>
      <c r="J753" s="10"/>
      <c r="K753" s="10"/>
      <c r="L753" s="10"/>
      <c r="M753" s="10"/>
      <c r="N753" s="10"/>
      <c r="O753" s="10"/>
      <c r="P753" s="10"/>
      <c r="Q753" s="10"/>
      <c r="R753" s="10"/>
      <c r="S753" s="10"/>
    </row>
    <row r="754" spans="1:19">
      <c r="A754" s="10"/>
      <c r="B754" s="10"/>
      <c r="C754" s="10"/>
      <c r="D754" s="10"/>
      <c r="E754" s="10"/>
      <c r="F754" s="10"/>
      <c r="G754" s="10"/>
      <c r="H754" s="10"/>
      <c r="I754" s="10"/>
      <c r="J754" s="10"/>
      <c r="K754" s="10"/>
      <c r="L754" s="10"/>
      <c r="M754" s="10"/>
      <c r="N754" s="10"/>
      <c r="O754" s="10"/>
      <c r="P754" s="10"/>
      <c r="Q754" s="10"/>
      <c r="R754" s="10"/>
      <c r="S754" s="10"/>
    </row>
    <row r="755" spans="1:19">
      <c r="A755" s="10"/>
      <c r="B755" s="10"/>
      <c r="C755" s="10"/>
      <c r="D755" s="10"/>
      <c r="E755" s="10"/>
      <c r="F755" s="10"/>
      <c r="G755" s="10"/>
      <c r="H755" s="10"/>
      <c r="I755" s="10"/>
      <c r="J755" s="10"/>
      <c r="K755" s="10"/>
      <c r="L755" s="10"/>
      <c r="M755" s="10"/>
      <c r="N755" s="10"/>
      <c r="O755" s="10"/>
      <c r="P755" s="10"/>
      <c r="Q755" s="10"/>
      <c r="R755" s="10"/>
      <c r="S755" s="10"/>
    </row>
    <row r="756" spans="1:19">
      <c r="A756" s="10"/>
      <c r="B756" s="10"/>
      <c r="C756" s="10"/>
      <c r="D756" s="10"/>
      <c r="E756" s="10"/>
      <c r="F756" s="10"/>
      <c r="G756" s="10"/>
      <c r="H756" s="10"/>
      <c r="I756" s="10"/>
      <c r="J756" s="10"/>
      <c r="K756" s="10"/>
      <c r="L756" s="10"/>
      <c r="M756" s="10"/>
      <c r="N756" s="10"/>
      <c r="O756" s="10"/>
      <c r="P756" s="10"/>
      <c r="Q756" s="10"/>
      <c r="R756" s="10"/>
      <c r="S756" s="10"/>
    </row>
    <row r="757" spans="1:19">
      <c r="A757" s="10"/>
      <c r="B757" s="10"/>
      <c r="C757" s="10"/>
      <c r="D757" s="10"/>
      <c r="E757" s="10"/>
      <c r="F757" s="10"/>
      <c r="G757" s="10"/>
      <c r="H757" s="10"/>
      <c r="I757" s="10"/>
      <c r="J757" s="10"/>
      <c r="K757" s="10"/>
      <c r="L757" s="10"/>
      <c r="M757" s="10"/>
      <c r="N757" s="10"/>
      <c r="O757" s="10"/>
      <c r="P757" s="10"/>
      <c r="Q757" s="10"/>
      <c r="R757" s="10"/>
      <c r="S757" s="10"/>
    </row>
    <row r="758" spans="1:19">
      <c r="A758" s="10"/>
      <c r="B758" s="10"/>
      <c r="C758" s="10"/>
      <c r="D758" s="10"/>
      <c r="E758" s="10"/>
      <c r="F758" s="10"/>
      <c r="G758" s="10"/>
      <c r="H758" s="10"/>
      <c r="I758" s="10"/>
      <c r="J758" s="10"/>
      <c r="K758" s="10"/>
      <c r="L758" s="10"/>
      <c r="M758" s="10"/>
      <c r="N758" s="10"/>
      <c r="O758" s="10"/>
      <c r="P758" s="10"/>
      <c r="Q758" s="10"/>
      <c r="R758" s="10"/>
      <c r="S758" s="10"/>
    </row>
    <row r="759" spans="1:19">
      <c r="A759" s="10"/>
      <c r="B759" s="10"/>
      <c r="C759" s="10"/>
      <c r="D759" s="10"/>
      <c r="E759" s="10"/>
      <c r="F759" s="10"/>
      <c r="G759" s="10"/>
      <c r="H759" s="10"/>
      <c r="I759" s="10"/>
      <c r="J759" s="10"/>
      <c r="K759" s="10"/>
      <c r="L759" s="10"/>
      <c r="M759" s="10"/>
      <c r="N759" s="10"/>
      <c r="O759" s="10"/>
      <c r="P759" s="10"/>
      <c r="Q759" s="10"/>
      <c r="R759" s="10"/>
      <c r="S759" s="10"/>
    </row>
    <row r="760" spans="1:19">
      <c r="A760" s="10"/>
      <c r="B760" s="10"/>
      <c r="C760" s="10"/>
      <c r="D760" s="10"/>
      <c r="E760" s="10"/>
      <c r="F760" s="10"/>
      <c r="G760" s="10"/>
      <c r="H760" s="10"/>
      <c r="I760" s="10"/>
      <c r="J760" s="10"/>
      <c r="K760" s="10"/>
      <c r="L760" s="10"/>
      <c r="M760" s="10"/>
      <c r="N760" s="10"/>
      <c r="O760" s="10"/>
      <c r="P760" s="10"/>
      <c r="Q760" s="10"/>
      <c r="R760" s="10"/>
      <c r="S760" s="10"/>
    </row>
    <row r="761" spans="1:19">
      <c r="A761" s="10"/>
      <c r="B761" s="10"/>
      <c r="C761" s="10"/>
      <c r="D761" s="10"/>
      <c r="E761" s="10"/>
      <c r="F761" s="10"/>
      <c r="G761" s="10"/>
      <c r="H761" s="10"/>
      <c r="I761" s="10"/>
      <c r="J761" s="10"/>
      <c r="K761" s="10"/>
      <c r="L761" s="10"/>
      <c r="M761" s="10"/>
      <c r="N761" s="10"/>
      <c r="O761" s="10"/>
      <c r="P761" s="10"/>
      <c r="Q761" s="10"/>
      <c r="R761" s="10"/>
      <c r="S761" s="10"/>
    </row>
    <row r="762" spans="1:19">
      <c r="A762" s="10"/>
      <c r="B762" s="10"/>
      <c r="C762" s="10"/>
      <c r="D762" s="10"/>
      <c r="E762" s="10"/>
      <c r="F762" s="10"/>
      <c r="G762" s="10"/>
      <c r="H762" s="10"/>
      <c r="I762" s="10"/>
      <c r="J762" s="10"/>
      <c r="K762" s="10"/>
      <c r="L762" s="10"/>
      <c r="M762" s="10"/>
      <c r="N762" s="10"/>
      <c r="O762" s="10"/>
      <c r="P762" s="10"/>
      <c r="Q762" s="10"/>
      <c r="R762" s="10"/>
      <c r="S762" s="10"/>
    </row>
    <row r="763" spans="1:19">
      <c r="A763" s="10"/>
      <c r="B763" s="10"/>
      <c r="C763" s="10"/>
      <c r="D763" s="10"/>
      <c r="E763" s="10"/>
      <c r="F763" s="10"/>
      <c r="G763" s="10"/>
      <c r="H763" s="10"/>
      <c r="I763" s="10"/>
      <c r="J763" s="10"/>
      <c r="K763" s="10"/>
      <c r="L763" s="10"/>
      <c r="M763" s="10"/>
      <c r="N763" s="10"/>
      <c r="O763" s="10"/>
      <c r="P763" s="10"/>
      <c r="Q763" s="10"/>
      <c r="R763" s="10"/>
      <c r="S763" s="10"/>
    </row>
    <row r="764" spans="1:19">
      <c r="A764" s="10"/>
      <c r="B764" s="10"/>
      <c r="C764" s="10"/>
      <c r="D764" s="10"/>
      <c r="E764" s="10"/>
      <c r="F764" s="10"/>
      <c r="G764" s="10"/>
      <c r="H764" s="10"/>
      <c r="I764" s="10"/>
      <c r="J764" s="10"/>
      <c r="K764" s="10"/>
      <c r="L764" s="10"/>
      <c r="M764" s="10"/>
      <c r="N764" s="10"/>
      <c r="O764" s="10"/>
      <c r="P764" s="10"/>
      <c r="Q764" s="10"/>
      <c r="R764" s="10"/>
      <c r="S764" s="10"/>
    </row>
    <row r="765" spans="1:19">
      <c r="A765" s="10"/>
      <c r="B765" s="10"/>
      <c r="C765" s="10"/>
      <c r="D765" s="10"/>
      <c r="E765" s="10"/>
      <c r="F765" s="10"/>
      <c r="G765" s="10"/>
      <c r="H765" s="10"/>
      <c r="I765" s="10"/>
      <c r="J765" s="10"/>
      <c r="K765" s="10"/>
      <c r="L765" s="10"/>
      <c r="M765" s="10"/>
      <c r="N765" s="10"/>
      <c r="O765" s="10"/>
      <c r="P765" s="10"/>
      <c r="Q765" s="10"/>
      <c r="R765" s="10"/>
      <c r="S765" s="10"/>
    </row>
    <row r="766" spans="1:19">
      <c r="A766" s="10"/>
      <c r="B766" s="10"/>
      <c r="C766" s="10"/>
      <c r="D766" s="10"/>
      <c r="E766" s="10"/>
      <c r="F766" s="10"/>
      <c r="G766" s="10"/>
      <c r="H766" s="10"/>
      <c r="I766" s="10"/>
      <c r="J766" s="10"/>
      <c r="K766" s="10"/>
      <c r="L766" s="10"/>
      <c r="M766" s="10"/>
      <c r="N766" s="10"/>
      <c r="O766" s="10"/>
      <c r="P766" s="10"/>
      <c r="Q766" s="10"/>
      <c r="R766" s="10"/>
      <c r="S766" s="10"/>
    </row>
    <row r="767" spans="1:19">
      <c r="A767" s="10"/>
      <c r="B767" s="10"/>
      <c r="C767" s="10"/>
      <c r="D767" s="10"/>
      <c r="E767" s="10"/>
      <c r="F767" s="10"/>
      <c r="G767" s="10"/>
      <c r="H767" s="10"/>
      <c r="I767" s="10"/>
      <c r="J767" s="10"/>
      <c r="K767" s="10"/>
      <c r="L767" s="10"/>
      <c r="M767" s="10"/>
      <c r="N767" s="10"/>
      <c r="O767" s="10"/>
      <c r="P767" s="10"/>
      <c r="Q767" s="10"/>
      <c r="R767" s="10"/>
      <c r="S767" s="10"/>
    </row>
    <row r="768" spans="1:19">
      <c r="A768" s="10"/>
      <c r="B768" s="10"/>
      <c r="C768" s="10"/>
      <c r="D768" s="10"/>
      <c r="E768" s="10"/>
      <c r="F768" s="10"/>
      <c r="G768" s="10"/>
      <c r="H768" s="10"/>
      <c r="I768" s="10"/>
      <c r="J768" s="10"/>
      <c r="K768" s="10"/>
      <c r="L768" s="10"/>
      <c r="M768" s="10"/>
      <c r="N768" s="10"/>
      <c r="O768" s="10"/>
      <c r="P768" s="10"/>
      <c r="Q768" s="10"/>
      <c r="R768" s="10"/>
      <c r="S768" s="10"/>
    </row>
    <row r="769" spans="1:19">
      <c r="A769" s="10"/>
      <c r="B769" s="10"/>
      <c r="C769" s="10"/>
      <c r="D769" s="10"/>
      <c r="E769" s="10"/>
      <c r="F769" s="10"/>
      <c r="G769" s="10"/>
      <c r="H769" s="10"/>
      <c r="I769" s="10"/>
      <c r="J769" s="10"/>
      <c r="K769" s="10"/>
      <c r="L769" s="10"/>
      <c r="M769" s="10"/>
      <c r="N769" s="10"/>
      <c r="O769" s="10"/>
      <c r="P769" s="10"/>
      <c r="Q769" s="10"/>
      <c r="R769" s="10"/>
      <c r="S769" s="10"/>
    </row>
    <row r="770" spans="1:19">
      <c r="A770" s="10"/>
      <c r="B770" s="10"/>
      <c r="C770" s="10"/>
      <c r="D770" s="10"/>
      <c r="E770" s="10"/>
      <c r="F770" s="10"/>
      <c r="G770" s="10"/>
      <c r="H770" s="10"/>
      <c r="I770" s="10"/>
      <c r="J770" s="10"/>
      <c r="K770" s="10"/>
      <c r="L770" s="10"/>
      <c r="M770" s="10"/>
      <c r="N770" s="10"/>
      <c r="O770" s="10"/>
      <c r="P770" s="10"/>
      <c r="Q770" s="10"/>
      <c r="R770" s="10"/>
      <c r="S770" s="10"/>
    </row>
    <row r="771" spans="1:19">
      <c r="A771" s="10"/>
      <c r="B771" s="10"/>
      <c r="C771" s="10"/>
      <c r="D771" s="10"/>
      <c r="E771" s="10"/>
      <c r="F771" s="10"/>
      <c r="G771" s="10"/>
      <c r="H771" s="10"/>
      <c r="I771" s="10"/>
      <c r="J771" s="10"/>
      <c r="K771" s="10"/>
      <c r="L771" s="10"/>
      <c r="M771" s="10"/>
      <c r="N771" s="10"/>
      <c r="O771" s="10"/>
      <c r="P771" s="10"/>
      <c r="Q771" s="10"/>
      <c r="R771" s="10"/>
      <c r="S771" s="10"/>
    </row>
    <row r="772" spans="1:19">
      <c r="A772" s="10"/>
      <c r="B772" s="10"/>
      <c r="C772" s="10"/>
      <c r="D772" s="10"/>
      <c r="E772" s="10"/>
      <c r="F772" s="10"/>
      <c r="G772" s="10"/>
      <c r="H772" s="10"/>
      <c r="I772" s="10"/>
      <c r="J772" s="10"/>
      <c r="K772" s="10"/>
      <c r="L772" s="10"/>
      <c r="M772" s="10"/>
      <c r="N772" s="10"/>
      <c r="O772" s="10"/>
      <c r="P772" s="10"/>
      <c r="Q772" s="10"/>
      <c r="R772" s="10"/>
      <c r="S772" s="10"/>
    </row>
    <row r="773" spans="1:19">
      <c r="A773" s="10"/>
      <c r="B773" s="10"/>
      <c r="C773" s="10"/>
      <c r="D773" s="10"/>
      <c r="E773" s="10"/>
      <c r="F773" s="10"/>
      <c r="G773" s="10"/>
      <c r="H773" s="10"/>
      <c r="I773" s="10"/>
      <c r="J773" s="10"/>
      <c r="K773" s="10"/>
      <c r="L773" s="10"/>
      <c r="M773" s="10"/>
      <c r="N773" s="10"/>
      <c r="O773" s="10"/>
      <c r="P773" s="10"/>
      <c r="Q773" s="10"/>
      <c r="R773" s="10"/>
      <c r="S773" s="10"/>
    </row>
    <row r="774" spans="1:19">
      <c r="A774" s="10"/>
      <c r="B774" s="10"/>
      <c r="C774" s="10"/>
      <c r="D774" s="10"/>
      <c r="E774" s="10"/>
      <c r="F774" s="10"/>
      <c r="G774" s="10"/>
      <c r="H774" s="10"/>
      <c r="I774" s="10"/>
      <c r="J774" s="10"/>
      <c r="K774" s="10"/>
      <c r="L774" s="10"/>
      <c r="M774" s="10"/>
      <c r="N774" s="10"/>
      <c r="O774" s="10"/>
      <c r="P774" s="10"/>
      <c r="Q774" s="10"/>
      <c r="R774" s="10"/>
      <c r="S774" s="10"/>
    </row>
    <row r="775" spans="1:19">
      <c r="A775" s="10"/>
      <c r="B775" s="10"/>
      <c r="C775" s="10"/>
      <c r="D775" s="10"/>
      <c r="E775" s="10"/>
      <c r="F775" s="10"/>
      <c r="G775" s="10"/>
      <c r="H775" s="10"/>
      <c r="I775" s="10"/>
      <c r="J775" s="10"/>
      <c r="K775" s="10"/>
      <c r="L775" s="10"/>
      <c r="M775" s="10"/>
      <c r="N775" s="10"/>
      <c r="O775" s="10"/>
      <c r="P775" s="10"/>
      <c r="Q775" s="10"/>
      <c r="R775" s="10"/>
      <c r="S775" s="10"/>
    </row>
    <row r="776" spans="1:19">
      <c r="A776" s="10"/>
      <c r="B776" s="10"/>
      <c r="C776" s="10"/>
      <c r="D776" s="10"/>
      <c r="E776" s="10"/>
      <c r="F776" s="10"/>
      <c r="G776" s="10"/>
      <c r="H776" s="10"/>
      <c r="I776" s="10"/>
      <c r="J776" s="10"/>
      <c r="K776" s="10"/>
      <c r="L776" s="10"/>
      <c r="M776" s="10"/>
      <c r="N776" s="10"/>
      <c r="O776" s="10"/>
      <c r="P776" s="10"/>
      <c r="Q776" s="10"/>
      <c r="R776" s="10"/>
      <c r="S776" s="10"/>
    </row>
    <row r="777" spans="1:19">
      <c r="A777" s="10"/>
      <c r="B777" s="10"/>
      <c r="C777" s="10"/>
      <c r="D777" s="10"/>
      <c r="E777" s="10"/>
      <c r="F777" s="10"/>
      <c r="G777" s="10"/>
      <c r="H777" s="10"/>
      <c r="I777" s="10"/>
      <c r="J777" s="10"/>
      <c r="K777" s="10"/>
      <c r="L777" s="10"/>
      <c r="M777" s="10"/>
      <c r="N777" s="10"/>
      <c r="O777" s="10"/>
      <c r="P777" s="10"/>
      <c r="Q777" s="10"/>
      <c r="R777" s="10"/>
      <c r="S777" s="10"/>
    </row>
    <row r="778" spans="1:19">
      <c r="A778" s="10"/>
      <c r="B778" s="10"/>
      <c r="C778" s="10"/>
      <c r="D778" s="10"/>
      <c r="E778" s="10"/>
      <c r="F778" s="10"/>
      <c r="G778" s="10"/>
      <c r="H778" s="10"/>
      <c r="I778" s="10"/>
      <c r="J778" s="10"/>
      <c r="K778" s="10"/>
      <c r="L778" s="10"/>
      <c r="M778" s="10"/>
      <c r="N778" s="10"/>
      <c r="O778" s="10"/>
      <c r="P778" s="10"/>
      <c r="Q778" s="10"/>
      <c r="R778" s="10"/>
      <c r="S778" s="10"/>
    </row>
    <row r="779" spans="1:19">
      <c r="A779" s="10"/>
      <c r="B779" s="10"/>
      <c r="C779" s="10"/>
      <c r="D779" s="10"/>
      <c r="E779" s="10"/>
      <c r="F779" s="10"/>
      <c r="G779" s="10"/>
      <c r="H779" s="10"/>
      <c r="I779" s="10"/>
      <c r="J779" s="10"/>
      <c r="K779" s="10"/>
      <c r="L779" s="10"/>
      <c r="M779" s="10"/>
      <c r="N779" s="10"/>
      <c r="O779" s="10"/>
      <c r="P779" s="10"/>
      <c r="Q779" s="10"/>
      <c r="R779" s="10"/>
      <c r="S779" s="10"/>
    </row>
    <row r="780" spans="1:19">
      <c r="A780" s="10"/>
      <c r="B780" s="10"/>
      <c r="C780" s="10"/>
      <c r="D780" s="10"/>
      <c r="E780" s="10"/>
      <c r="F780" s="10"/>
      <c r="G780" s="10"/>
      <c r="H780" s="10"/>
      <c r="I780" s="10"/>
      <c r="J780" s="10"/>
      <c r="K780" s="10"/>
      <c r="L780" s="10"/>
      <c r="M780" s="10"/>
      <c r="N780" s="10"/>
      <c r="O780" s="10"/>
      <c r="P780" s="10"/>
      <c r="Q780" s="10"/>
      <c r="R780" s="10"/>
      <c r="S780" s="10"/>
    </row>
    <row r="781" spans="1:19">
      <c r="A781" s="10"/>
      <c r="B781" s="10"/>
      <c r="C781" s="10"/>
      <c r="D781" s="10"/>
      <c r="E781" s="10"/>
      <c r="F781" s="10"/>
      <c r="G781" s="10"/>
      <c r="H781" s="10"/>
      <c r="I781" s="10"/>
      <c r="J781" s="10"/>
      <c r="K781" s="10"/>
      <c r="L781" s="10"/>
      <c r="M781" s="10"/>
      <c r="N781" s="10"/>
      <c r="O781" s="10"/>
      <c r="P781" s="10"/>
      <c r="Q781" s="10"/>
      <c r="R781" s="10"/>
      <c r="S781" s="10"/>
    </row>
    <row r="782" spans="1:19">
      <c r="A782" s="10"/>
      <c r="B782" s="10"/>
      <c r="C782" s="10"/>
      <c r="D782" s="10"/>
      <c r="E782" s="10"/>
      <c r="F782" s="10"/>
      <c r="G782" s="10"/>
      <c r="H782" s="10"/>
      <c r="I782" s="10"/>
      <c r="J782" s="10"/>
      <c r="K782" s="10"/>
      <c r="L782" s="10"/>
      <c r="M782" s="10"/>
      <c r="N782" s="10"/>
      <c r="O782" s="10"/>
      <c r="P782" s="10"/>
      <c r="Q782" s="10"/>
      <c r="R782" s="10"/>
      <c r="S782" s="10"/>
    </row>
    <row r="783" spans="1:19">
      <c r="A783" s="10"/>
      <c r="B783" s="10"/>
      <c r="C783" s="10"/>
      <c r="D783" s="10"/>
      <c r="E783" s="10"/>
      <c r="F783" s="10"/>
      <c r="G783" s="10"/>
      <c r="H783" s="10"/>
      <c r="I783" s="10"/>
      <c r="J783" s="10"/>
      <c r="K783" s="10"/>
      <c r="L783" s="10"/>
      <c r="M783" s="10"/>
      <c r="N783" s="10"/>
      <c r="O783" s="10"/>
      <c r="P783" s="10"/>
      <c r="Q783" s="10"/>
      <c r="R783" s="10"/>
      <c r="S783" s="10"/>
    </row>
    <row r="784" spans="1:19">
      <c r="A784" s="10"/>
      <c r="B784" s="10"/>
      <c r="C784" s="10"/>
      <c r="D784" s="10"/>
      <c r="E784" s="10"/>
      <c r="F784" s="10"/>
      <c r="G784" s="10"/>
      <c r="H784" s="10"/>
      <c r="I784" s="10"/>
      <c r="J784" s="10"/>
      <c r="K784" s="10"/>
      <c r="L784" s="10"/>
      <c r="M784" s="10"/>
      <c r="N784" s="10"/>
      <c r="O784" s="10"/>
      <c r="P784" s="10"/>
      <c r="Q784" s="10"/>
      <c r="R784" s="10"/>
      <c r="S784" s="10"/>
    </row>
    <row r="785" spans="1:19">
      <c r="A785" s="10"/>
      <c r="B785" s="10"/>
      <c r="C785" s="10"/>
      <c r="D785" s="10"/>
      <c r="E785" s="10"/>
      <c r="F785" s="10"/>
      <c r="G785" s="10"/>
      <c r="H785" s="10"/>
      <c r="I785" s="10"/>
      <c r="J785" s="10"/>
      <c r="K785" s="10"/>
      <c r="L785" s="10"/>
      <c r="M785" s="10"/>
      <c r="N785" s="10"/>
      <c r="O785" s="10"/>
      <c r="P785" s="10"/>
      <c r="Q785" s="10"/>
      <c r="R785" s="10"/>
      <c r="S785" s="10"/>
    </row>
    <row r="786" spans="1:19">
      <c r="A786" s="10"/>
      <c r="B786" s="10"/>
      <c r="C786" s="10"/>
      <c r="D786" s="10"/>
      <c r="E786" s="10"/>
      <c r="F786" s="10"/>
      <c r="G786" s="10"/>
      <c r="H786" s="10"/>
      <c r="I786" s="10"/>
      <c r="J786" s="10"/>
      <c r="K786" s="10"/>
      <c r="L786" s="10"/>
      <c r="M786" s="10"/>
      <c r="N786" s="10"/>
      <c r="O786" s="10"/>
      <c r="P786" s="10"/>
      <c r="Q786" s="10"/>
      <c r="R786" s="10"/>
      <c r="S786" s="10"/>
    </row>
    <row r="787" spans="1:19">
      <c r="A787" s="10"/>
      <c r="B787" s="10"/>
      <c r="C787" s="10"/>
      <c r="D787" s="10"/>
      <c r="E787" s="10"/>
      <c r="F787" s="10"/>
      <c r="G787" s="10"/>
      <c r="H787" s="10"/>
      <c r="I787" s="10"/>
      <c r="J787" s="10"/>
      <c r="K787" s="10"/>
      <c r="L787" s="10"/>
      <c r="M787" s="10"/>
      <c r="N787" s="10"/>
      <c r="O787" s="10"/>
      <c r="P787" s="10"/>
      <c r="Q787" s="10"/>
      <c r="R787" s="10"/>
      <c r="S787" s="10"/>
    </row>
    <row r="788" spans="1:19">
      <c r="A788" s="10"/>
      <c r="B788" s="10"/>
      <c r="C788" s="10"/>
      <c r="D788" s="10"/>
      <c r="E788" s="10"/>
      <c r="F788" s="10"/>
      <c r="G788" s="10"/>
      <c r="H788" s="10"/>
      <c r="I788" s="10"/>
      <c r="J788" s="10"/>
      <c r="K788" s="10"/>
      <c r="L788" s="10"/>
      <c r="M788" s="10"/>
      <c r="N788" s="10"/>
      <c r="O788" s="10"/>
      <c r="P788" s="10"/>
      <c r="Q788" s="10"/>
      <c r="R788" s="10"/>
      <c r="S788" s="10"/>
    </row>
    <row r="789" spans="1:19">
      <c r="A789" s="10"/>
      <c r="B789" s="10"/>
      <c r="C789" s="10"/>
      <c r="D789" s="10"/>
      <c r="E789" s="10"/>
      <c r="F789" s="10"/>
      <c r="G789" s="10"/>
      <c r="H789" s="10"/>
      <c r="I789" s="10"/>
      <c r="J789" s="10"/>
      <c r="K789" s="10"/>
      <c r="L789" s="10"/>
      <c r="M789" s="10"/>
      <c r="N789" s="10"/>
      <c r="O789" s="10"/>
      <c r="P789" s="10"/>
      <c r="Q789" s="10"/>
      <c r="R789" s="10"/>
      <c r="S789" s="10"/>
    </row>
    <row r="790" spans="1:19">
      <c r="A790" s="10"/>
      <c r="B790" s="10"/>
      <c r="C790" s="10"/>
      <c r="D790" s="10"/>
      <c r="E790" s="10"/>
      <c r="F790" s="10"/>
      <c r="G790" s="10"/>
      <c r="H790" s="10"/>
      <c r="I790" s="10"/>
      <c r="J790" s="10"/>
      <c r="K790" s="10"/>
      <c r="L790" s="10"/>
      <c r="M790" s="10"/>
      <c r="N790" s="10"/>
      <c r="O790" s="10"/>
      <c r="P790" s="10"/>
      <c r="Q790" s="10"/>
      <c r="R790" s="10"/>
      <c r="S790" s="10"/>
    </row>
    <row r="791" spans="1:19">
      <c r="A791" s="10"/>
      <c r="B791" s="10"/>
      <c r="C791" s="10"/>
      <c r="D791" s="10"/>
      <c r="E791" s="10"/>
      <c r="F791" s="10"/>
      <c r="G791" s="10"/>
      <c r="H791" s="10"/>
      <c r="I791" s="10"/>
      <c r="J791" s="10"/>
      <c r="K791" s="10"/>
      <c r="L791" s="10"/>
      <c r="M791" s="10"/>
      <c r="N791" s="10"/>
      <c r="O791" s="10"/>
      <c r="P791" s="10"/>
      <c r="Q791" s="10"/>
      <c r="R791" s="10"/>
      <c r="S791" s="10"/>
    </row>
    <row r="792" spans="1:19">
      <c r="A792" s="10"/>
      <c r="B792" s="10"/>
      <c r="C792" s="10"/>
      <c r="D792" s="10"/>
      <c r="E792" s="10"/>
      <c r="F792" s="10"/>
      <c r="G792" s="10"/>
      <c r="H792" s="10"/>
      <c r="I792" s="10"/>
      <c r="J792" s="10"/>
      <c r="K792" s="10"/>
      <c r="L792" s="10"/>
      <c r="M792" s="10"/>
      <c r="N792" s="10"/>
      <c r="O792" s="10"/>
      <c r="P792" s="10"/>
      <c r="Q792" s="10"/>
      <c r="R792" s="10"/>
      <c r="S792" s="10"/>
    </row>
    <row r="793" spans="1:19">
      <c r="A793" s="10"/>
      <c r="B793" s="10"/>
      <c r="C793" s="10"/>
      <c r="D793" s="10"/>
      <c r="E793" s="10"/>
      <c r="F793" s="10"/>
      <c r="G793" s="10"/>
      <c r="H793" s="10"/>
      <c r="I793" s="10"/>
      <c r="J793" s="10"/>
      <c r="K793" s="10"/>
      <c r="L793" s="10"/>
      <c r="M793" s="10"/>
      <c r="N793" s="10"/>
      <c r="O793" s="10"/>
      <c r="P793" s="10"/>
      <c r="Q793" s="10"/>
      <c r="R793" s="10"/>
      <c r="S793" s="10"/>
    </row>
    <row r="794" spans="1:19">
      <c r="A794" s="10"/>
      <c r="B794" s="10"/>
      <c r="C794" s="10"/>
      <c r="D794" s="10"/>
      <c r="E794" s="10"/>
      <c r="F794" s="10"/>
      <c r="G794" s="10"/>
      <c r="H794" s="10"/>
      <c r="I794" s="10"/>
      <c r="J794" s="10"/>
      <c r="K794" s="10"/>
      <c r="L794" s="10"/>
      <c r="M794" s="10"/>
      <c r="N794" s="10"/>
      <c r="O794" s="10"/>
      <c r="P794" s="10"/>
      <c r="Q794" s="10"/>
      <c r="R794" s="10"/>
      <c r="S794" s="10"/>
    </row>
    <row r="795" spans="1:19">
      <c r="A795" s="10"/>
      <c r="B795" s="10"/>
      <c r="C795" s="10"/>
      <c r="D795" s="10"/>
      <c r="E795" s="10"/>
      <c r="F795" s="10"/>
      <c r="G795" s="10"/>
      <c r="H795" s="10"/>
      <c r="I795" s="10"/>
      <c r="J795" s="10"/>
      <c r="K795" s="10"/>
      <c r="L795" s="10"/>
      <c r="M795" s="10"/>
      <c r="N795" s="10"/>
      <c r="O795" s="10"/>
      <c r="P795" s="10"/>
      <c r="Q795" s="10"/>
      <c r="R795" s="10"/>
      <c r="S795" s="10"/>
    </row>
    <row r="796" spans="1:19">
      <c r="A796" s="10"/>
      <c r="B796" s="10"/>
      <c r="C796" s="10"/>
      <c r="D796" s="10"/>
      <c r="E796" s="10"/>
      <c r="F796" s="10"/>
      <c r="G796" s="10"/>
      <c r="H796" s="10"/>
      <c r="I796" s="10"/>
      <c r="J796" s="10"/>
      <c r="K796" s="10"/>
      <c r="L796" s="10"/>
      <c r="M796" s="10"/>
      <c r="N796" s="10"/>
      <c r="O796" s="10"/>
      <c r="P796" s="10"/>
      <c r="Q796" s="10"/>
      <c r="R796" s="10"/>
      <c r="S796" s="10"/>
    </row>
    <row r="797" spans="1:19">
      <c r="A797" s="10"/>
      <c r="B797" s="10"/>
      <c r="C797" s="10"/>
      <c r="D797" s="10"/>
      <c r="E797" s="10"/>
      <c r="F797" s="10"/>
      <c r="G797" s="10"/>
      <c r="H797" s="10"/>
      <c r="I797" s="10"/>
      <c r="J797" s="10"/>
      <c r="K797" s="10"/>
      <c r="L797" s="10"/>
      <c r="M797" s="10"/>
      <c r="N797" s="10"/>
      <c r="O797" s="10"/>
      <c r="P797" s="10"/>
      <c r="Q797" s="10"/>
      <c r="R797" s="10"/>
      <c r="S797" s="10"/>
    </row>
    <row r="798" spans="1:19">
      <c r="A798" s="10"/>
      <c r="B798" s="10"/>
      <c r="C798" s="10"/>
      <c r="D798" s="10"/>
      <c r="E798" s="10"/>
      <c r="F798" s="10"/>
      <c r="G798" s="10"/>
      <c r="H798" s="10"/>
      <c r="I798" s="10"/>
      <c r="J798" s="10"/>
      <c r="K798" s="10"/>
      <c r="L798" s="10"/>
      <c r="M798" s="10"/>
      <c r="N798" s="10"/>
      <c r="O798" s="10"/>
      <c r="P798" s="10"/>
      <c r="Q798" s="10"/>
      <c r="R798" s="10"/>
      <c r="S798" s="10"/>
    </row>
    <row r="799" spans="1:19">
      <c r="A799" s="10"/>
      <c r="B799" s="10"/>
      <c r="C799" s="10"/>
      <c r="D799" s="10"/>
      <c r="E799" s="10"/>
      <c r="F799" s="10"/>
      <c r="G799" s="10"/>
      <c r="H799" s="10"/>
      <c r="I799" s="10"/>
      <c r="J799" s="10"/>
      <c r="K799" s="10"/>
      <c r="L799" s="10"/>
      <c r="M799" s="10"/>
      <c r="N799" s="10"/>
      <c r="O799" s="10"/>
      <c r="P799" s="10"/>
      <c r="Q799" s="10"/>
      <c r="R799" s="10"/>
      <c r="S799" s="10"/>
    </row>
    <row r="800" spans="1:19">
      <c r="A800" s="10"/>
      <c r="B800" s="10"/>
      <c r="C800" s="10"/>
      <c r="D800" s="10"/>
      <c r="E800" s="10"/>
      <c r="F800" s="10"/>
      <c r="G800" s="10"/>
      <c r="H800" s="10"/>
      <c r="I800" s="10"/>
      <c r="J800" s="10"/>
      <c r="K800" s="10"/>
      <c r="L800" s="10"/>
      <c r="M800" s="10"/>
      <c r="N800" s="10"/>
      <c r="O800" s="10"/>
      <c r="P800" s="10"/>
      <c r="Q800" s="10"/>
      <c r="R800" s="10"/>
      <c r="S800" s="10"/>
    </row>
    <row r="801" spans="1:19">
      <c r="A801" s="10"/>
      <c r="B801" s="10"/>
      <c r="C801" s="10"/>
      <c r="D801" s="10"/>
      <c r="E801" s="10"/>
      <c r="F801" s="10"/>
      <c r="G801" s="10"/>
      <c r="H801" s="10"/>
      <c r="I801" s="10"/>
      <c r="J801" s="10"/>
      <c r="K801" s="10"/>
      <c r="L801" s="10"/>
      <c r="M801" s="10"/>
      <c r="N801" s="10"/>
      <c r="O801" s="10"/>
      <c r="P801" s="10"/>
      <c r="Q801" s="10"/>
      <c r="R801" s="10"/>
      <c r="S801" s="10"/>
    </row>
    <row r="802" spans="1:19">
      <c r="A802" s="10"/>
      <c r="B802" s="10"/>
      <c r="C802" s="10"/>
      <c r="D802" s="10"/>
      <c r="E802" s="10"/>
      <c r="F802" s="10"/>
      <c r="G802" s="10"/>
      <c r="H802" s="10"/>
      <c r="I802" s="10"/>
      <c r="J802" s="10"/>
      <c r="K802" s="10"/>
      <c r="L802" s="10"/>
      <c r="M802" s="10"/>
      <c r="N802" s="10"/>
      <c r="O802" s="10"/>
      <c r="P802" s="10"/>
      <c r="Q802" s="10"/>
      <c r="R802" s="10"/>
      <c r="S802" s="10"/>
    </row>
    <row r="803" spans="1:19">
      <c r="A803" s="10"/>
      <c r="B803" s="10"/>
      <c r="C803" s="10"/>
      <c r="D803" s="10"/>
      <c r="E803" s="10"/>
      <c r="F803" s="10"/>
      <c r="G803" s="10"/>
      <c r="H803" s="10"/>
      <c r="I803" s="10"/>
      <c r="J803" s="10"/>
      <c r="K803" s="10"/>
      <c r="L803" s="10"/>
      <c r="M803" s="10"/>
      <c r="N803" s="10"/>
      <c r="O803" s="10"/>
      <c r="P803" s="10"/>
      <c r="Q803" s="10"/>
      <c r="R803" s="10"/>
      <c r="S803" s="10"/>
    </row>
    <row r="804" spans="1:19">
      <c r="A804" s="10"/>
      <c r="B804" s="10"/>
      <c r="C804" s="10"/>
      <c r="D804" s="10"/>
      <c r="E804" s="10"/>
      <c r="F804" s="10"/>
      <c r="G804" s="10"/>
      <c r="H804" s="10"/>
      <c r="I804" s="10"/>
      <c r="J804" s="10"/>
      <c r="K804" s="10"/>
      <c r="L804" s="10"/>
      <c r="M804" s="10"/>
      <c r="N804" s="10"/>
      <c r="O804" s="10"/>
      <c r="P804" s="10"/>
      <c r="Q804" s="10"/>
      <c r="R804" s="10"/>
      <c r="S804" s="10"/>
    </row>
    <row r="805" spans="1:19">
      <c r="A805" s="10"/>
      <c r="B805" s="10"/>
      <c r="C805" s="10"/>
      <c r="D805" s="10"/>
      <c r="E805" s="10"/>
      <c r="F805" s="10"/>
      <c r="G805" s="10"/>
      <c r="H805" s="10"/>
      <c r="I805" s="10"/>
      <c r="J805" s="10"/>
      <c r="K805" s="10"/>
      <c r="L805" s="10"/>
      <c r="M805" s="10"/>
      <c r="N805" s="10"/>
      <c r="O805" s="10"/>
      <c r="P805" s="10"/>
      <c r="Q805" s="10"/>
      <c r="R805" s="10"/>
      <c r="S805" s="10"/>
    </row>
    <row r="806" spans="1:19">
      <c r="A806" s="10"/>
      <c r="B806" s="10"/>
      <c r="C806" s="10"/>
      <c r="D806" s="10"/>
      <c r="E806" s="10"/>
      <c r="F806" s="10"/>
      <c r="G806" s="10"/>
      <c r="H806" s="10"/>
      <c r="I806" s="10"/>
      <c r="J806" s="10"/>
      <c r="K806" s="10"/>
      <c r="L806" s="10"/>
      <c r="M806" s="10"/>
      <c r="N806" s="10"/>
      <c r="O806" s="10"/>
      <c r="P806" s="10"/>
      <c r="Q806" s="10"/>
      <c r="R806" s="10"/>
      <c r="S806" s="10"/>
    </row>
    <row r="807" spans="1:19">
      <c r="A807" s="10"/>
      <c r="B807" s="10"/>
      <c r="C807" s="10"/>
      <c r="D807" s="10"/>
      <c r="E807" s="10"/>
      <c r="F807" s="10"/>
      <c r="G807" s="10"/>
      <c r="H807" s="10"/>
      <c r="I807" s="10"/>
      <c r="J807" s="10"/>
      <c r="K807" s="10"/>
      <c r="L807" s="10"/>
      <c r="M807" s="10"/>
      <c r="N807" s="10"/>
      <c r="O807" s="10"/>
      <c r="P807" s="10"/>
      <c r="Q807" s="10"/>
      <c r="R807" s="10"/>
      <c r="S807" s="10"/>
    </row>
    <row r="808" spans="1:19">
      <c r="A808" s="10"/>
      <c r="B808" s="10"/>
      <c r="C808" s="10"/>
      <c r="D808" s="10"/>
      <c r="E808" s="10"/>
      <c r="F808" s="10"/>
      <c r="G808" s="10"/>
      <c r="H808" s="10"/>
      <c r="I808" s="10"/>
      <c r="J808" s="10"/>
      <c r="K808" s="10"/>
      <c r="L808" s="10"/>
      <c r="M808" s="10"/>
      <c r="N808" s="10"/>
      <c r="O808" s="10"/>
      <c r="P808" s="10"/>
      <c r="Q808" s="10"/>
      <c r="R808" s="10"/>
      <c r="S808" s="10"/>
    </row>
    <row r="809" spans="1:19">
      <c r="A809" s="10"/>
      <c r="B809" s="10"/>
      <c r="C809" s="10"/>
      <c r="D809" s="10"/>
      <c r="E809" s="10"/>
      <c r="F809" s="10"/>
      <c r="G809" s="10"/>
      <c r="H809" s="10"/>
      <c r="I809" s="10"/>
      <c r="J809" s="10"/>
      <c r="K809" s="10"/>
      <c r="L809" s="10"/>
      <c r="M809" s="10"/>
      <c r="N809" s="10"/>
      <c r="O809" s="10"/>
      <c r="P809" s="10"/>
      <c r="Q809" s="10"/>
      <c r="R809" s="10"/>
      <c r="S809" s="10"/>
    </row>
    <row r="810" spans="1:19">
      <c r="A810" s="10"/>
      <c r="B810" s="10"/>
      <c r="C810" s="10"/>
      <c r="D810" s="10"/>
      <c r="E810" s="10"/>
      <c r="F810" s="10"/>
      <c r="G810" s="10"/>
      <c r="H810" s="10"/>
      <c r="I810" s="10"/>
      <c r="J810" s="10"/>
      <c r="K810" s="10"/>
      <c r="L810" s="10"/>
      <c r="M810" s="10"/>
      <c r="N810" s="10"/>
      <c r="O810" s="10"/>
      <c r="P810" s="10"/>
      <c r="Q810" s="10"/>
      <c r="R810" s="10"/>
      <c r="S810" s="10"/>
    </row>
    <row r="811" spans="1:19">
      <c r="A811" s="10"/>
      <c r="B811" s="10"/>
      <c r="C811" s="10"/>
      <c r="D811" s="10"/>
      <c r="E811" s="10"/>
      <c r="F811" s="10"/>
      <c r="G811" s="10"/>
      <c r="H811" s="10"/>
      <c r="I811" s="10"/>
      <c r="J811" s="10"/>
      <c r="K811" s="10"/>
      <c r="L811" s="10"/>
      <c r="M811" s="10"/>
      <c r="N811" s="10"/>
      <c r="O811" s="10"/>
      <c r="P811" s="10"/>
      <c r="Q811" s="10"/>
      <c r="R811" s="10"/>
      <c r="S811" s="10"/>
    </row>
    <row r="812" spans="1:19">
      <c r="A812" s="10"/>
      <c r="B812" s="10"/>
      <c r="C812" s="10"/>
      <c r="D812" s="10"/>
      <c r="E812" s="10"/>
      <c r="F812" s="10"/>
      <c r="G812" s="10"/>
      <c r="H812" s="10"/>
      <c r="I812" s="10"/>
      <c r="J812" s="10"/>
      <c r="K812" s="10"/>
      <c r="L812" s="10"/>
      <c r="M812" s="10"/>
      <c r="N812" s="10"/>
      <c r="O812" s="10"/>
      <c r="P812" s="10"/>
      <c r="Q812" s="10"/>
      <c r="R812" s="10"/>
      <c r="S812" s="10"/>
    </row>
    <row r="813" spans="1:19">
      <c r="A813" s="10"/>
      <c r="B813" s="10"/>
      <c r="C813" s="10"/>
      <c r="D813" s="10"/>
      <c r="E813" s="10"/>
      <c r="F813" s="10"/>
      <c r="G813" s="10"/>
      <c r="H813" s="10"/>
      <c r="I813" s="10"/>
      <c r="J813" s="10"/>
      <c r="K813" s="10"/>
      <c r="L813" s="10"/>
      <c r="M813" s="10"/>
      <c r="N813" s="10"/>
      <c r="O813" s="10"/>
      <c r="P813" s="10"/>
      <c r="Q813" s="10"/>
      <c r="R813" s="10"/>
      <c r="S813" s="10"/>
    </row>
    <row r="814" spans="1:19">
      <c r="A814" s="10"/>
      <c r="B814" s="10"/>
      <c r="C814" s="10"/>
      <c r="D814" s="10"/>
      <c r="E814" s="10"/>
      <c r="F814" s="10"/>
      <c r="G814" s="10"/>
      <c r="H814" s="10"/>
      <c r="I814" s="10"/>
      <c r="J814" s="10"/>
      <c r="K814" s="10"/>
      <c r="L814" s="10"/>
      <c r="M814" s="10"/>
      <c r="N814" s="10"/>
      <c r="O814" s="10"/>
      <c r="P814" s="10"/>
      <c r="Q814" s="10"/>
      <c r="R814" s="10"/>
      <c r="S814" s="10"/>
    </row>
    <row r="815" spans="1:19">
      <c r="A815" s="10"/>
      <c r="B815" s="10"/>
      <c r="C815" s="10"/>
      <c r="D815" s="10"/>
      <c r="E815" s="10"/>
      <c r="F815" s="10"/>
      <c r="G815" s="10"/>
      <c r="H815" s="10"/>
      <c r="I815" s="10"/>
      <c r="J815" s="10"/>
      <c r="K815" s="10"/>
      <c r="L815" s="10"/>
      <c r="M815" s="10"/>
      <c r="N815" s="10"/>
      <c r="O815" s="10"/>
      <c r="P815" s="10"/>
      <c r="Q815" s="10"/>
      <c r="R815" s="10"/>
      <c r="S815" s="10"/>
    </row>
    <row r="816" spans="1:19">
      <c r="A816" s="10"/>
      <c r="B816" s="10"/>
      <c r="C816" s="10"/>
      <c r="D816" s="10"/>
      <c r="E816" s="10"/>
      <c r="F816" s="10"/>
      <c r="G816" s="10"/>
      <c r="H816" s="10"/>
      <c r="I816" s="10"/>
      <c r="J816" s="10"/>
      <c r="K816" s="10"/>
      <c r="L816" s="10"/>
      <c r="M816" s="10"/>
      <c r="N816" s="10"/>
      <c r="O816" s="10"/>
      <c r="P816" s="10"/>
      <c r="Q816" s="10"/>
      <c r="R816" s="10"/>
      <c r="S816" s="10"/>
    </row>
    <row r="817" spans="1:19">
      <c r="A817" s="10"/>
      <c r="B817" s="10"/>
      <c r="C817" s="10"/>
      <c r="D817" s="10"/>
      <c r="E817" s="10"/>
      <c r="F817" s="10"/>
      <c r="G817" s="10"/>
      <c r="H817" s="10"/>
      <c r="I817" s="10"/>
      <c r="J817" s="10"/>
      <c r="K817" s="10"/>
      <c r="L817" s="10"/>
      <c r="M817" s="10"/>
      <c r="N817" s="10"/>
      <c r="O817" s="10"/>
      <c r="P817" s="10"/>
      <c r="Q817" s="10"/>
      <c r="R817" s="10"/>
      <c r="S817" s="10"/>
    </row>
    <row r="818" spans="1:19">
      <c r="A818" s="10"/>
      <c r="B818" s="10"/>
      <c r="C818" s="10"/>
      <c r="D818" s="10"/>
      <c r="E818" s="10"/>
      <c r="F818" s="10"/>
      <c r="G818" s="10"/>
      <c r="H818" s="10"/>
      <c r="I818" s="10"/>
      <c r="J818" s="10"/>
      <c r="K818" s="10"/>
      <c r="L818" s="10"/>
      <c r="M818" s="10"/>
      <c r="N818" s="10"/>
      <c r="O818" s="10"/>
      <c r="P818" s="10"/>
      <c r="Q818" s="10"/>
      <c r="R818" s="10"/>
      <c r="S818" s="10"/>
    </row>
    <row r="819" spans="1:19">
      <c r="A819" s="10"/>
      <c r="B819" s="10"/>
      <c r="C819" s="10"/>
      <c r="D819" s="10"/>
      <c r="E819" s="10"/>
      <c r="F819" s="10"/>
      <c r="G819" s="10"/>
      <c r="H819" s="10"/>
      <c r="I819" s="10"/>
      <c r="J819" s="10"/>
      <c r="K819" s="10"/>
      <c r="L819" s="10"/>
      <c r="M819" s="10"/>
      <c r="N819" s="10"/>
      <c r="O819" s="10"/>
      <c r="P819" s="10"/>
      <c r="Q819" s="10"/>
      <c r="R819" s="10"/>
      <c r="S819" s="10"/>
    </row>
    <row r="820" spans="1:19">
      <c r="A820" s="10"/>
      <c r="B820" s="10"/>
      <c r="C820" s="10"/>
      <c r="D820" s="10"/>
      <c r="E820" s="10"/>
      <c r="F820" s="10"/>
      <c r="G820" s="10"/>
      <c r="H820" s="10"/>
      <c r="I820" s="10"/>
      <c r="J820" s="10"/>
      <c r="K820" s="10"/>
      <c r="L820" s="10"/>
      <c r="M820" s="10"/>
      <c r="N820" s="10"/>
      <c r="O820" s="10"/>
      <c r="P820" s="10"/>
      <c r="Q820" s="10"/>
      <c r="R820" s="10"/>
      <c r="S820" s="10"/>
    </row>
    <row r="821" spans="1:19">
      <c r="A821" s="10"/>
      <c r="B821" s="10"/>
      <c r="C821" s="10"/>
      <c r="D821" s="10"/>
      <c r="E821" s="10"/>
      <c r="F821" s="10"/>
      <c r="G821" s="10"/>
      <c r="H821" s="10"/>
      <c r="I821" s="10"/>
      <c r="J821" s="10"/>
      <c r="K821" s="10"/>
      <c r="L821" s="10"/>
      <c r="M821" s="10"/>
      <c r="N821" s="10"/>
      <c r="O821" s="10"/>
      <c r="P821" s="10"/>
      <c r="Q821" s="10"/>
      <c r="R821" s="10"/>
      <c r="S821" s="10"/>
    </row>
    <row r="822" spans="1:19">
      <c r="A822" s="10"/>
      <c r="B822" s="10"/>
      <c r="C822" s="10"/>
      <c r="D822" s="10"/>
      <c r="E822" s="10"/>
      <c r="F822" s="10"/>
      <c r="G822" s="10"/>
      <c r="H822" s="10"/>
      <c r="I822" s="10"/>
      <c r="J822" s="10"/>
      <c r="K822" s="10"/>
      <c r="L822" s="10"/>
      <c r="M822" s="10"/>
      <c r="N822" s="10"/>
      <c r="O822" s="10"/>
      <c r="P822" s="10"/>
      <c r="Q822" s="10"/>
      <c r="R822" s="10"/>
      <c r="S822" s="10"/>
    </row>
    <row r="823" spans="1:19">
      <c r="A823" s="10"/>
      <c r="B823" s="10"/>
      <c r="C823" s="10"/>
      <c r="D823" s="10"/>
      <c r="E823" s="10"/>
      <c r="F823" s="10"/>
      <c r="G823" s="10"/>
      <c r="H823" s="10"/>
      <c r="I823" s="10"/>
      <c r="J823" s="10"/>
      <c r="K823" s="10"/>
      <c r="L823" s="10"/>
      <c r="M823" s="10"/>
      <c r="N823" s="10"/>
      <c r="O823" s="10"/>
      <c r="P823" s="10"/>
      <c r="Q823" s="10"/>
      <c r="R823" s="10"/>
      <c r="S823" s="10"/>
    </row>
    <row r="824" spans="1:19">
      <c r="A824" s="10"/>
      <c r="B824" s="10"/>
      <c r="C824" s="10"/>
      <c r="D824" s="10"/>
      <c r="E824" s="10"/>
      <c r="F824" s="10"/>
      <c r="G824" s="10"/>
      <c r="H824" s="10"/>
      <c r="I824" s="10"/>
      <c r="J824" s="10"/>
      <c r="K824" s="10"/>
      <c r="L824" s="10"/>
      <c r="M824" s="10"/>
      <c r="N824" s="10"/>
      <c r="O824" s="10"/>
      <c r="P824" s="10"/>
      <c r="Q824" s="10"/>
      <c r="R824" s="10"/>
      <c r="S824" s="10"/>
    </row>
    <row r="825" spans="1:19">
      <c r="A825" s="10"/>
      <c r="B825" s="10"/>
      <c r="C825" s="10"/>
      <c r="D825" s="10"/>
      <c r="E825" s="10"/>
      <c r="F825" s="10"/>
      <c r="G825" s="10"/>
      <c r="H825" s="10"/>
      <c r="I825" s="10"/>
      <c r="J825" s="10"/>
      <c r="K825" s="10"/>
      <c r="L825" s="10"/>
      <c r="M825" s="10"/>
      <c r="N825" s="10"/>
      <c r="O825" s="10"/>
      <c r="P825" s="10"/>
      <c r="Q825" s="10"/>
      <c r="R825" s="10"/>
      <c r="S825" s="10"/>
    </row>
    <row r="826" spans="1:19">
      <c r="A826" s="10"/>
      <c r="B826" s="10"/>
      <c r="C826" s="10"/>
      <c r="D826" s="10"/>
      <c r="E826" s="10"/>
      <c r="F826" s="10"/>
      <c r="G826" s="10"/>
      <c r="H826" s="10"/>
      <c r="I826" s="10"/>
      <c r="J826" s="10"/>
      <c r="K826" s="10"/>
      <c r="L826" s="10"/>
      <c r="M826" s="10"/>
      <c r="N826" s="10"/>
      <c r="O826" s="10"/>
      <c r="P826" s="10"/>
      <c r="Q826" s="10"/>
      <c r="R826" s="10"/>
      <c r="S826" s="10"/>
    </row>
    <row r="827" spans="1:19">
      <c r="A827" s="10"/>
      <c r="B827" s="10"/>
      <c r="C827" s="10"/>
      <c r="D827" s="10"/>
      <c r="E827" s="10"/>
      <c r="F827" s="10"/>
      <c r="G827" s="10"/>
      <c r="H827" s="10"/>
      <c r="I827" s="10"/>
      <c r="J827" s="10"/>
      <c r="K827" s="10"/>
      <c r="L827" s="10"/>
      <c r="M827" s="10"/>
      <c r="N827" s="10"/>
      <c r="O827" s="10"/>
      <c r="P827" s="10"/>
      <c r="Q827" s="10"/>
      <c r="R827" s="10"/>
      <c r="S827" s="10"/>
    </row>
    <row r="828" spans="1:19">
      <c r="A828" s="10"/>
      <c r="B828" s="10"/>
      <c r="C828" s="10"/>
      <c r="D828" s="10"/>
      <c r="E828" s="10"/>
      <c r="F828" s="10"/>
      <c r="G828" s="10"/>
      <c r="H828" s="10"/>
      <c r="I828" s="10"/>
      <c r="J828" s="10"/>
      <c r="K828" s="10"/>
      <c r="L828" s="10"/>
      <c r="M828" s="10"/>
      <c r="N828" s="10"/>
      <c r="O828" s="10"/>
      <c r="P828" s="10"/>
      <c r="Q828" s="10"/>
      <c r="R828" s="10"/>
      <c r="S828" s="10"/>
    </row>
    <row r="829" spans="1:19">
      <c r="A829" s="10"/>
      <c r="B829" s="10"/>
      <c r="C829" s="10"/>
      <c r="D829" s="10"/>
      <c r="E829" s="10"/>
      <c r="F829" s="10"/>
      <c r="G829" s="10"/>
      <c r="H829" s="10"/>
      <c r="I829" s="10"/>
      <c r="J829" s="10"/>
      <c r="K829" s="10"/>
      <c r="L829" s="10"/>
      <c r="M829" s="10"/>
      <c r="N829" s="10"/>
      <c r="O829" s="10"/>
      <c r="P829" s="10"/>
      <c r="Q829" s="10"/>
      <c r="R829" s="10"/>
      <c r="S829" s="10"/>
    </row>
    <row r="830" spans="1:19">
      <c r="A830" s="10"/>
      <c r="B830" s="10"/>
      <c r="C830" s="10"/>
      <c r="D830" s="10"/>
      <c r="E830" s="10"/>
      <c r="F830" s="10"/>
      <c r="G830" s="10"/>
      <c r="H830" s="10"/>
      <c r="I830" s="10"/>
      <c r="J830" s="10"/>
      <c r="K830" s="10"/>
      <c r="L830" s="10"/>
      <c r="M830" s="10"/>
      <c r="N830" s="10"/>
      <c r="O830" s="10"/>
      <c r="P830" s="10"/>
      <c r="Q830" s="10"/>
      <c r="R830" s="10"/>
      <c r="S830" s="10"/>
    </row>
    <row r="831" spans="1:19">
      <c r="A831" s="10"/>
      <c r="B831" s="10"/>
      <c r="C831" s="10"/>
      <c r="D831" s="10"/>
      <c r="E831" s="10"/>
      <c r="F831" s="10"/>
      <c r="G831" s="10"/>
      <c r="H831" s="10"/>
      <c r="I831" s="10"/>
      <c r="J831" s="10"/>
      <c r="K831" s="10"/>
      <c r="L831" s="10"/>
      <c r="M831" s="10"/>
      <c r="N831" s="10"/>
      <c r="O831" s="10"/>
      <c r="P831" s="10"/>
      <c r="Q831" s="10"/>
      <c r="R831" s="10"/>
      <c r="S831" s="10"/>
    </row>
    <row r="832" spans="1:19">
      <c r="A832" s="10"/>
      <c r="B832" s="10"/>
      <c r="C832" s="10"/>
      <c r="D832" s="10"/>
      <c r="E832" s="10"/>
      <c r="F832" s="10"/>
      <c r="G832" s="10"/>
      <c r="H832" s="10"/>
      <c r="I832" s="10"/>
      <c r="J832" s="10"/>
      <c r="K832" s="10"/>
      <c r="L832" s="10"/>
      <c r="M832" s="10"/>
      <c r="N832" s="10"/>
      <c r="O832" s="10"/>
      <c r="P832" s="10"/>
      <c r="Q832" s="10"/>
      <c r="R832" s="10"/>
      <c r="S832" s="10"/>
    </row>
    <row r="833" spans="1:19">
      <c r="A833" s="10"/>
      <c r="B833" s="10"/>
      <c r="C833" s="10"/>
      <c r="D833" s="10"/>
      <c r="E833" s="10"/>
      <c r="F833" s="10"/>
      <c r="G833" s="10"/>
      <c r="H833" s="10"/>
      <c r="I833" s="10"/>
      <c r="J833" s="10"/>
      <c r="K833" s="10"/>
      <c r="L833" s="10"/>
      <c r="M833" s="10"/>
      <c r="N833" s="10"/>
      <c r="O833" s="10"/>
      <c r="P833" s="10"/>
      <c r="Q833" s="10"/>
      <c r="R833" s="10"/>
      <c r="S833" s="10"/>
    </row>
    <row r="834" spans="1:19">
      <c r="A834" s="10"/>
      <c r="B834" s="10"/>
      <c r="C834" s="10"/>
      <c r="D834" s="10"/>
      <c r="E834" s="10"/>
      <c r="F834" s="10"/>
      <c r="G834" s="10"/>
      <c r="H834" s="10"/>
      <c r="I834" s="10"/>
      <c r="J834" s="10"/>
      <c r="K834" s="10"/>
      <c r="L834" s="10"/>
      <c r="M834" s="10"/>
      <c r="N834" s="10"/>
      <c r="O834" s="10"/>
      <c r="P834" s="10"/>
      <c r="Q834" s="10"/>
      <c r="R834" s="10"/>
      <c r="S834" s="10"/>
    </row>
    <row r="835" spans="1:19">
      <c r="A835" s="10"/>
      <c r="B835" s="10"/>
      <c r="C835" s="10"/>
      <c r="D835" s="10"/>
      <c r="E835" s="10"/>
      <c r="F835" s="10"/>
      <c r="G835" s="10"/>
      <c r="H835" s="10"/>
      <c r="I835" s="10"/>
      <c r="J835" s="10"/>
      <c r="K835" s="10"/>
      <c r="L835" s="10"/>
      <c r="M835" s="10"/>
      <c r="N835" s="10"/>
      <c r="O835" s="10"/>
      <c r="P835" s="10"/>
      <c r="Q835" s="10"/>
      <c r="R835" s="10"/>
      <c r="S835" s="10"/>
    </row>
    <row r="836" spans="1:19">
      <c r="A836" s="10"/>
      <c r="B836" s="10"/>
      <c r="C836" s="10"/>
      <c r="D836" s="10"/>
      <c r="E836" s="10"/>
      <c r="F836" s="10"/>
      <c r="G836" s="10"/>
      <c r="H836" s="10"/>
      <c r="I836" s="10"/>
      <c r="J836" s="10"/>
      <c r="K836" s="10"/>
      <c r="L836" s="10"/>
      <c r="M836" s="10"/>
      <c r="N836" s="10"/>
      <c r="O836" s="10"/>
      <c r="P836" s="10"/>
      <c r="Q836" s="10"/>
      <c r="R836" s="10"/>
      <c r="S836" s="10"/>
    </row>
    <row r="837" spans="1:19">
      <c r="A837" s="10"/>
      <c r="B837" s="10"/>
      <c r="C837" s="10"/>
      <c r="D837" s="10"/>
      <c r="E837" s="10"/>
      <c r="F837" s="10"/>
      <c r="G837" s="10"/>
      <c r="H837" s="10"/>
      <c r="I837" s="10"/>
      <c r="J837" s="10"/>
      <c r="K837" s="10"/>
      <c r="L837" s="10"/>
      <c r="M837" s="10"/>
      <c r="N837" s="10"/>
      <c r="O837" s="10"/>
      <c r="P837" s="10"/>
      <c r="Q837" s="10"/>
      <c r="R837" s="10"/>
      <c r="S837" s="10"/>
    </row>
    <row r="838" spans="1:19">
      <c r="A838" s="10"/>
      <c r="B838" s="10"/>
      <c r="C838" s="10"/>
      <c r="D838" s="10"/>
      <c r="E838" s="10"/>
      <c r="F838" s="10"/>
      <c r="G838" s="10"/>
      <c r="H838" s="10"/>
      <c r="I838" s="10"/>
      <c r="J838" s="10"/>
      <c r="K838" s="10"/>
      <c r="L838" s="10"/>
      <c r="M838" s="10"/>
      <c r="N838" s="10"/>
      <c r="O838" s="10"/>
      <c r="P838" s="10"/>
      <c r="Q838" s="10"/>
      <c r="R838" s="10"/>
      <c r="S838" s="10"/>
    </row>
    <row r="839" spans="1:19">
      <c r="A839" s="10"/>
      <c r="B839" s="10"/>
      <c r="C839" s="10"/>
      <c r="D839" s="10"/>
      <c r="E839" s="10"/>
      <c r="F839" s="10"/>
      <c r="G839" s="10"/>
      <c r="H839" s="10"/>
      <c r="I839" s="10"/>
      <c r="J839" s="10"/>
      <c r="K839" s="10"/>
      <c r="L839" s="10"/>
      <c r="M839" s="10"/>
      <c r="N839" s="10"/>
      <c r="O839" s="10"/>
      <c r="P839" s="10"/>
      <c r="Q839" s="10"/>
      <c r="R839" s="10"/>
      <c r="S839" s="10"/>
    </row>
    <row r="840" spans="1:19">
      <c r="A840" s="10"/>
      <c r="B840" s="10"/>
      <c r="C840" s="10"/>
      <c r="D840" s="10"/>
      <c r="E840" s="10"/>
      <c r="F840" s="10"/>
      <c r="G840" s="10"/>
      <c r="H840" s="10"/>
      <c r="I840" s="10"/>
      <c r="J840" s="10"/>
      <c r="K840" s="10"/>
      <c r="L840" s="10"/>
      <c r="M840" s="10"/>
      <c r="N840" s="10"/>
      <c r="O840" s="10"/>
      <c r="P840" s="10"/>
      <c r="Q840" s="10"/>
      <c r="R840" s="10"/>
      <c r="S840" s="10"/>
    </row>
    <row r="841" spans="1:19">
      <c r="A841" s="10"/>
      <c r="B841" s="10"/>
      <c r="C841" s="10"/>
      <c r="D841" s="10"/>
      <c r="E841" s="10"/>
      <c r="F841" s="10"/>
      <c r="G841" s="10"/>
      <c r="H841" s="10"/>
      <c r="I841" s="10"/>
      <c r="J841" s="10"/>
      <c r="K841" s="10"/>
      <c r="L841" s="10"/>
      <c r="M841" s="10"/>
      <c r="N841" s="10"/>
      <c r="O841" s="10"/>
      <c r="P841" s="10"/>
      <c r="Q841" s="10"/>
      <c r="R841" s="10"/>
      <c r="S841" s="10"/>
    </row>
    <row r="842" spans="1:19">
      <c r="A842" s="10"/>
      <c r="B842" s="10"/>
      <c r="C842" s="10"/>
      <c r="D842" s="10"/>
      <c r="E842" s="10"/>
      <c r="F842" s="10"/>
      <c r="G842" s="10"/>
      <c r="H842" s="10"/>
      <c r="I842" s="10"/>
      <c r="J842" s="10"/>
      <c r="K842" s="10"/>
      <c r="L842" s="10"/>
      <c r="M842" s="10"/>
      <c r="N842" s="10"/>
      <c r="O842" s="10"/>
      <c r="P842" s="10"/>
      <c r="Q842" s="10"/>
      <c r="R842" s="10"/>
      <c r="S842" s="10"/>
    </row>
    <row r="843" spans="1:19">
      <c r="A843" s="10"/>
      <c r="B843" s="10"/>
      <c r="C843" s="10"/>
      <c r="D843" s="10"/>
      <c r="E843" s="10"/>
      <c r="F843" s="10"/>
      <c r="G843" s="10"/>
      <c r="H843" s="10"/>
      <c r="I843" s="10"/>
      <c r="J843" s="10"/>
      <c r="K843" s="10"/>
      <c r="L843" s="10"/>
      <c r="M843" s="10"/>
      <c r="N843" s="10"/>
      <c r="O843" s="10"/>
      <c r="P843" s="10"/>
      <c r="Q843" s="10"/>
      <c r="R843" s="10"/>
      <c r="S843" s="10"/>
    </row>
    <row r="844" spans="1:19">
      <c r="A844" s="10"/>
      <c r="B844" s="10"/>
      <c r="C844" s="10"/>
      <c r="D844" s="10"/>
      <c r="E844" s="10"/>
      <c r="F844" s="10"/>
      <c r="G844" s="10"/>
      <c r="H844" s="10"/>
      <c r="I844" s="10"/>
      <c r="J844" s="10"/>
      <c r="K844" s="10"/>
      <c r="L844" s="10"/>
      <c r="M844" s="10"/>
      <c r="N844" s="10"/>
      <c r="O844" s="10"/>
      <c r="P844" s="10"/>
      <c r="Q844" s="10"/>
      <c r="R844" s="10"/>
      <c r="S844" s="10"/>
    </row>
    <row r="845" spans="1:19">
      <c r="A845" s="10"/>
      <c r="B845" s="10"/>
      <c r="C845" s="10"/>
      <c r="D845" s="10"/>
      <c r="E845" s="10"/>
      <c r="F845" s="10"/>
      <c r="G845" s="10"/>
      <c r="H845" s="10"/>
      <c r="I845" s="10"/>
      <c r="J845" s="10"/>
      <c r="K845" s="10"/>
      <c r="L845" s="10"/>
      <c r="M845" s="10"/>
      <c r="N845" s="10"/>
      <c r="O845" s="10"/>
      <c r="P845" s="10"/>
      <c r="Q845" s="10"/>
      <c r="R845" s="10"/>
      <c r="S845" s="10"/>
    </row>
    <row r="846" spans="1:19">
      <c r="A846" s="10"/>
      <c r="B846" s="10"/>
      <c r="C846" s="10"/>
      <c r="D846" s="10"/>
      <c r="E846" s="10"/>
      <c r="F846" s="10"/>
      <c r="G846" s="10"/>
      <c r="H846" s="10"/>
      <c r="I846" s="10"/>
      <c r="J846" s="10"/>
      <c r="K846" s="10"/>
      <c r="L846" s="10"/>
      <c r="M846" s="10"/>
      <c r="N846" s="10"/>
      <c r="O846" s="10"/>
      <c r="P846" s="10"/>
      <c r="Q846" s="10"/>
      <c r="R846" s="10"/>
      <c r="S846" s="10"/>
    </row>
    <row r="847" spans="1:19">
      <c r="A847" s="10"/>
      <c r="B847" s="10"/>
      <c r="C847" s="10"/>
      <c r="D847" s="10"/>
      <c r="E847" s="10"/>
      <c r="F847" s="10"/>
      <c r="G847" s="10"/>
      <c r="H847" s="10"/>
      <c r="I847" s="10"/>
      <c r="J847" s="10"/>
      <c r="K847" s="10"/>
      <c r="L847" s="10"/>
      <c r="M847" s="10"/>
      <c r="N847" s="10"/>
      <c r="O847" s="10"/>
      <c r="P847" s="10"/>
      <c r="Q847" s="10"/>
      <c r="R847" s="10"/>
      <c r="S847" s="10"/>
    </row>
    <row r="848" spans="1:19">
      <c r="A848" s="10"/>
      <c r="B848" s="10"/>
      <c r="C848" s="10"/>
      <c r="D848" s="10"/>
      <c r="E848" s="10"/>
      <c r="F848" s="10"/>
      <c r="G848" s="10"/>
      <c r="H848" s="10"/>
      <c r="I848" s="10"/>
      <c r="J848" s="10"/>
      <c r="K848" s="10"/>
      <c r="L848" s="10"/>
      <c r="M848" s="10"/>
      <c r="N848" s="10"/>
      <c r="O848" s="10"/>
      <c r="P848" s="10"/>
      <c r="Q848" s="10"/>
      <c r="R848" s="10"/>
      <c r="S848" s="10"/>
    </row>
    <row r="849" spans="1:19">
      <c r="A849" s="10"/>
      <c r="B849" s="10"/>
      <c r="C849" s="10"/>
      <c r="D849" s="10"/>
      <c r="E849" s="10"/>
      <c r="F849" s="10"/>
      <c r="G849" s="10"/>
      <c r="H849" s="10"/>
      <c r="I849" s="10"/>
      <c r="J849" s="10"/>
      <c r="K849" s="10"/>
      <c r="L849" s="10"/>
      <c r="M849" s="10"/>
      <c r="N849" s="10"/>
      <c r="O849" s="10"/>
      <c r="P849" s="10"/>
      <c r="Q849" s="10"/>
      <c r="R849" s="10"/>
      <c r="S849" s="10"/>
    </row>
    <row r="850" spans="1:19">
      <c r="A850" s="10"/>
      <c r="B850" s="10"/>
      <c r="C850" s="10"/>
      <c r="D850" s="10"/>
      <c r="E850" s="10"/>
      <c r="F850" s="10"/>
      <c r="G850" s="10"/>
      <c r="H850" s="10"/>
      <c r="I850" s="10"/>
      <c r="J850" s="10"/>
      <c r="K850" s="10"/>
      <c r="L850" s="10"/>
      <c r="M850" s="10"/>
      <c r="N850" s="10"/>
      <c r="O850" s="10"/>
      <c r="P850" s="10"/>
      <c r="Q850" s="10"/>
      <c r="R850" s="10"/>
      <c r="S850" s="10"/>
    </row>
    <row r="851" spans="1:19">
      <c r="A851" s="10"/>
      <c r="B851" s="10"/>
      <c r="C851" s="10"/>
      <c r="D851" s="10"/>
      <c r="E851" s="10"/>
      <c r="F851" s="10"/>
      <c r="G851" s="10"/>
      <c r="H851" s="10"/>
      <c r="I851" s="10"/>
      <c r="J851" s="10"/>
      <c r="K851" s="10"/>
      <c r="L851" s="10"/>
      <c r="M851" s="10"/>
      <c r="N851" s="10"/>
      <c r="O851" s="10"/>
      <c r="P851" s="10"/>
      <c r="Q851" s="10"/>
      <c r="R851" s="10"/>
      <c r="S851" s="10"/>
    </row>
    <row r="852" spans="1:19">
      <c r="A852" s="10"/>
      <c r="B852" s="10"/>
      <c r="C852" s="10"/>
      <c r="D852" s="10"/>
      <c r="E852" s="10"/>
      <c r="F852" s="10"/>
      <c r="G852" s="10"/>
      <c r="H852" s="10"/>
      <c r="I852" s="10"/>
      <c r="J852" s="10"/>
      <c r="K852" s="10"/>
      <c r="L852" s="10"/>
      <c r="M852" s="10"/>
      <c r="N852" s="10"/>
      <c r="O852" s="10"/>
      <c r="P852" s="10"/>
      <c r="Q852" s="10"/>
      <c r="R852" s="10"/>
      <c r="S852" s="10"/>
    </row>
    <row r="853" spans="1:19">
      <c r="A853" s="10"/>
      <c r="B853" s="10"/>
      <c r="C853" s="10"/>
      <c r="D853" s="10"/>
      <c r="E853" s="10"/>
      <c r="F853" s="10"/>
      <c r="G853" s="10"/>
      <c r="H853" s="10"/>
      <c r="I853" s="10"/>
      <c r="J853" s="10"/>
      <c r="K853" s="10"/>
      <c r="L853" s="10"/>
      <c r="M853" s="10"/>
      <c r="N853" s="10"/>
      <c r="O853" s="10"/>
      <c r="P853" s="10"/>
      <c r="Q853" s="10"/>
      <c r="R853" s="10"/>
      <c r="S853" s="10"/>
    </row>
    <row r="854" spans="1:19">
      <c r="A854" s="10"/>
      <c r="B854" s="10"/>
      <c r="C854" s="10"/>
      <c r="D854" s="10"/>
      <c r="E854" s="10"/>
      <c r="F854" s="10"/>
      <c r="G854" s="10"/>
      <c r="H854" s="10"/>
      <c r="I854" s="10"/>
      <c r="J854" s="10"/>
      <c r="K854" s="10"/>
      <c r="L854" s="10"/>
      <c r="M854" s="10"/>
      <c r="N854" s="10"/>
      <c r="O854" s="10"/>
      <c r="P854" s="10"/>
      <c r="Q854" s="10"/>
      <c r="R854" s="10"/>
      <c r="S854" s="10"/>
    </row>
    <row r="855" spans="1:19">
      <c r="A855" s="10"/>
      <c r="B855" s="10"/>
      <c r="C855" s="10"/>
      <c r="D855" s="10"/>
      <c r="E855" s="10"/>
      <c r="F855" s="10"/>
      <c r="G855" s="10"/>
      <c r="H855" s="10"/>
      <c r="I855" s="10"/>
      <c r="J855" s="10"/>
      <c r="K855" s="10"/>
      <c r="L855" s="10"/>
      <c r="M855" s="10"/>
      <c r="N855" s="10"/>
      <c r="O855" s="10"/>
      <c r="P855" s="10"/>
      <c r="Q855" s="10"/>
      <c r="R855" s="10"/>
      <c r="S855" s="10"/>
    </row>
    <row r="856" spans="1:19">
      <c r="A856" s="10"/>
      <c r="B856" s="10"/>
      <c r="C856" s="10"/>
      <c r="D856" s="10"/>
      <c r="E856" s="10"/>
      <c r="F856" s="10"/>
      <c r="G856" s="10"/>
      <c r="H856" s="10"/>
      <c r="I856" s="10"/>
      <c r="J856" s="10"/>
      <c r="K856" s="10"/>
      <c r="L856" s="10"/>
      <c r="M856" s="10"/>
      <c r="N856" s="10"/>
      <c r="O856" s="10"/>
      <c r="P856" s="10"/>
      <c r="Q856" s="10"/>
      <c r="R856" s="10"/>
      <c r="S856" s="10"/>
    </row>
    <row r="857" spans="1:19">
      <c r="A857" s="10"/>
      <c r="B857" s="10"/>
      <c r="C857" s="10"/>
      <c r="D857" s="10"/>
      <c r="E857" s="10"/>
      <c r="F857" s="10"/>
      <c r="G857" s="10"/>
      <c r="H857" s="10"/>
      <c r="I857" s="10"/>
      <c r="J857" s="10"/>
      <c r="K857" s="10"/>
      <c r="L857" s="10"/>
      <c r="M857" s="10"/>
      <c r="N857" s="10"/>
      <c r="O857" s="10"/>
      <c r="P857" s="10"/>
      <c r="Q857" s="10"/>
      <c r="R857" s="10"/>
      <c r="S857" s="10"/>
    </row>
    <row r="858" spans="1:19">
      <c r="A858" s="10"/>
      <c r="B858" s="10"/>
      <c r="C858" s="10"/>
      <c r="D858" s="10"/>
      <c r="E858" s="10"/>
      <c r="F858" s="10"/>
      <c r="G858" s="10"/>
      <c r="H858" s="10"/>
      <c r="I858" s="10"/>
      <c r="J858" s="10"/>
      <c r="K858" s="10"/>
      <c r="L858" s="10"/>
      <c r="M858" s="10"/>
      <c r="N858" s="10"/>
      <c r="O858" s="10"/>
      <c r="P858" s="10"/>
      <c r="Q858" s="10"/>
      <c r="R858" s="10"/>
      <c r="S858" s="10"/>
    </row>
    <row r="859" spans="1:19">
      <c r="A859" s="10"/>
      <c r="B859" s="10"/>
      <c r="C859" s="10"/>
      <c r="D859" s="10"/>
      <c r="E859" s="10"/>
      <c r="F859" s="10"/>
      <c r="G859" s="10"/>
      <c r="H859" s="10"/>
      <c r="I859" s="10"/>
      <c r="J859" s="10"/>
      <c r="K859" s="10"/>
      <c r="L859" s="10"/>
      <c r="M859" s="10"/>
      <c r="N859" s="10"/>
      <c r="O859" s="10"/>
      <c r="P859" s="10"/>
      <c r="Q859" s="10"/>
      <c r="R859" s="10"/>
      <c r="S859" s="10"/>
    </row>
    <row r="860" spans="1:19">
      <c r="A860" s="10"/>
      <c r="B860" s="10"/>
      <c r="C860" s="10"/>
      <c r="D860" s="10"/>
      <c r="E860" s="10"/>
      <c r="F860" s="10"/>
      <c r="G860" s="10"/>
      <c r="H860" s="10"/>
      <c r="I860" s="10"/>
      <c r="J860" s="10"/>
      <c r="K860" s="10"/>
      <c r="L860" s="10"/>
      <c r="M860" s="10"/>
      <c r="N860" s="10"/>
      <c r="O860" s="10"/>
      <c r="P860" s="10"/>
      <c r="Q860" s="10"/>
      <c r="R860" s="10"/>
      <c r="S860" s="10"/>
    </row>
    <row r="861" spans="1:19">
      <c r="A861" s="10"/>
      <c r="B861" s="10"/>
      <c r="C861" s="10"/>
      <c r="D861" s="10"/>
      <c r="E861" s="10"/>
      <c r="F861" s="10"/>
      <c r="G861" s="10"/>
      <c r="H861" s="10"/>
      <c r="I861" s="10"/>
      <c r="J861" s="10"/>
      <c r="K861" s="10"/>
      <c r="L861" s="10"/>
      <c r="M861" s="10"/>
      <c r="N861" s="10"/>
      <c r="O861" s="10"/>
      <c r="P861" s="10"/>
      <c r="Q861" s="10"/>
      <c r="R861" s="10"/>
      <c r="S861" s="10"/>
    </row>
    <row r="862" spans="1:19">
      <c r="A862" s="10"/>
      <c r="B862" s="10"/>
      <c r="C862" s="10"/>
      <c r="D862" s="10"/>
      <c r="E862" s="10"/>
      <c r="F862" s="10"/>
      <c r="G862" s="10"/>
      <c r="H862" s="10"/>
      <c r="I862" s="10"/>
      <c r="J862" s="10"/>
      <c r="K862" s="10"/>
      <c r="L862" s="10"/>
      <c r="M862" s="10"/>
      <c r="N862" s="10"/>
      <c r="O862" s="10"/>
      <c r="P862" s="10"/>
      <c r="Q862" s="10"/>
      <c r="R862" s="10"/>
      <c r="S862" s="10"/>
    </row>
    <row r="863" spans="1:19">
      <c r="A863" s="10"/>
      <c r="B863" s="10"/>
      <c r="C863" s="10"/>
      <c r="D863" s="10"/>
      <c r="E863" s="10"/>
      <c r="F863" s="10"/>
      <c r="G863" s="10"/>
      <c r="H863" s="10"/>
      <c r="I863" s="10"/>
      <c r="J863" s="10"/>
      <c r="K863" s="10"/>
      <c r="L863" s="10"/>
      <c r="M863" s="10"/>
      <c r="N863" s="10"/>
      <c r="O863" s="10"/>
      <c r="P863" s="10"/>
      <c r="Q863" s="10"/>
      <c r="R863" s="10"/>
      <c r="S863" s="10"/>
    </row>
    <row r="864" spans="1:19">
      <c r="A864" s="10"/>
      <c r="B864" s="10"/>
      <c r="C864" s="10"/>
      <c r="D864" s="10"/>
      <c r="E864" s="10"/>
      <c r="F864" s="10"/>
      <c r="G864" s="10"/>
      <c r="H864" s="10"/>
      <c r="I864" s="10"/>
      <c r="J864" s="10"/>
      <c r="K864" s="10"/>
      <c r="L864" s="10"/>
      <c r="M864" s="10"/>
      <c r="N864" s="10"/>
      <c r="O864" s="10"/>
      <c r="P864" s="10"/>
      <c r="Q864" s="10"/>
      <c r="R864" s="10"/>
      <c r="S864" s="10"/>
    </row>
    <row r="865" spans="1:19">
      <c r="A865" s="10"/>
      <c r="B865" s="10"/>
      <c r="C865" s="10"/>
      <c r="D865" s="10"/>
      <c r="E865" s="10"/>
      <c r="F865" s="10"/>
      <c r="G865" s="10"/>
      <c r="H865" s="10"/>
      <c r="I865" s="10"/>
      <c r="J865" s="10"/>
      <c r="K865" s="10"/>
      <c r="L865" s="10"/>
      <c r="M865" s="10"/>
      <c r="N865" s="10"/>
      <c r="O865" s="10"/>
      <c r="P865" s="10"/>
      <c r="Q865" s="10"/>
      <c r="R865" s="10"/>
      <c r="S865" s="10"/>
    </row>
    <row r="866" spans="1:19">
      <c r="A866" s="10"/>
      <c r="B866" s="10"/>
      <c r="C866" s="10"/>
      <c r="D866" s="10"/>
      <c r="E866" s="10"/>
      <c r="F866" s="10"/>
      <c r="G866" s="10"/>
      <c r="H866" s="10"/>
      <c r="I866" s="10"/>
      <c r="J866" s="10"/>
      <c r="K866" s="10"/>
      <c r="L866" s="10"/>
      <c r="M866" s="10"/>
      <c r="N866" s="10"/>
      <c r="O866" s="10"/>
      <c r="P866" s="10"/>
      <c r="Q866" s="10"/>
      <c r="R866" s="10"/>
      <c r="S866" s="10"/>
    </row>
    <row r="867" spans="1:19">
      <c r="A867" s="10"/>
      <c r="B867" s="10"/>
      <c r="C867" s="10"/>
      <c r="D867" s="10"/>
      <c r="E867" s="10"/>
      <c r="F867" s="10"/>
      <c r="G867" s="10"/>
      <c r="H867" s="10"/>
      <c r="I867" s="10"/>
      <c r="J867" s="10"/>
      <c r="K867" s="10"/>
      <c r="L867" s="10"/>
      <c r="M867" s="10"/>
      <c r="N867" s="10"/>
      <c r="O867" s="10"/>
      <c r="P867" s="10"/>
      <c r="Q867" s="10"/>
      <c r="R867" s="10"/>
      <c r="S867" s="10"/>
    </row>
    <row r="868" spans="1:19">
      <c r="A868" s="10"/>
      <c r="B868" s="10"/>
      <c r="C868" s="10"/>
      <c r="D868" s="10"/>
      <c r="E868" s="10"/>
      <c r="F868" s="10"/>
      <c r="G868" s="10"/>
      <c r="H868" s="10"/>
      <c r="I868" s="10"/>
      <c r="J868" s="10"/>
      <c r="K868" s="10"/>
      <c r="L868" s="10"/>
      <c r="M868" s="10"/>
      <c r="N868" s="10"/>
      <c r="O868" s="10"/>
      <c r="P868" s="10"/>
      <c r="Q868" s="10"/>
      <c r="R868" s="10"/>
      <c r="S868" s="10"/>
    </row>
    <row r="869" spans="1:19">
      <c r="A869" s="10"/>
      <c r="B869" s="10"/>
      <c r="C869" s="10"/>
      <c r="D869" s="10"/>
      <c r="E869" s="10"/>
      <c r="F869" s="10"/>
      <c r="G869" s="10"/>
      <c r="H869" s="10"/>
      <c r="I869" s="10"/>
      <c r="J869" s="10"/>
      <c r="K869" s="10"/>
      <c r="L869" s="10"/>
      <c r="M869" s="10"/>
      <c r="N869" s="10"/>
      <c r="O869" s="10"/>
      <c r="P869" s="10"/>
      <c r="Q869" s="10"/>
      <c r="R869" s="10"/>
      <c r="S869" s="10"/>
    </row>
    <row r="870" spans="1:19">
      <c r="A870" s="10"/>
      <c r="B870" s="10"/>
      <c r="C870" s="10"/>
      <c r="D870" s="10"/>
      <c r="E870" s="10"/>
      <c r="F870" s="10"/>
      <c r="G870" s="10"/>
      <c r="H870" s="10"/>
      <c r="I870" s="10"/>
      <c r="J870" s="10"/>
      <c r="K870" s="10"/>
      <c r="L870" s="10"/>
      <c r="M870" s="10"/>
      <c r="N870" s="10"/>
      <c r="O870" s="10"/>
      <c r="P870" s="10"/>
      <c r="Q870" s="10"/>
      <c r="R870" s="10"/>
      <c r="S870" s="10"/>
    </row>
    <row r="871" spans="1:19">
      <c r="A871" s="10"/>
      <c r="B871" s="10"/>
      <c r="C871" s="10"/>
      <c r="D871" s="10"/>
      <c r="E871" s="10"/>
      <c r="F871" s="10"/>
      <c r="G871" s="10"/>
      <c r="H871" s="10"/>
      <c r="I871" s="10"/>
      <c r="J871" s="10"/>
      <c r="K871" s="10"/>
      <c r="L871" s="10"/>
      <c r="M871" s="10"/>
      <c r="N871" s="10"/>
      <c r="O871" s="10"/>
      <c r="P871" s="10"/>
      <c r="Q871" s="10"/>
      <c r="R871" s="10"/>
      <c r="S871" s="10"/>
    </row>
    <row r="872" spans="1:19">
      <c r="A872" s="10"/>
      <c r="B872" s="10"/>
      <c r="C872" s="10"/>
      <c r="D872" s="10"/>
      <c r="E872" s="10"/>
      <c r="F872" s="10"/>
      <c r="G872" s="10"/>
      <c r="H872" s="10"/>
      <c r="I872" s="10"/>
      <c r="J872" s="10"/>
      <c r="K872" s="10"/>
      <c r="L872" s="10"/>
      <c r="M872" s="10"/>
      <c r="N872" s="10"/>
      <c r="O872" s="10"/>
      <c r="P872" s="10"/>
      <c r="Q872" s="10"/>
      <c r="R872" s="10"/>
      <c r="S872" s="10"/>
    </row>
    <row r="873" spans="1:19">
      <c r="A873" s="10"/>
      <c r="B873" s="10"/>
      <c r="C873" s="10"/>
      <c r="D873" s="10"/>
      <c r="E873" s="10"/>
      <c r="F873" s="10"/>
      <c r="G873" s="10"/>
      <c r="H873" s="10"/>
      <c r="I873" s="10"/>
      <c r="J873" s="10"/>
      <c r="K873" s="10"/>
      <c r="L873" s="10"/>
      <c r="M873" s="10"/>
      <c r="N873" s="10"/>
      <c r="O873" s="10"/>
      <c r="P873" s="10"/>
      <c r="Q873" s="10"/>
      <c r="R873" s="10"/>
      <c r="S873" s="10"/>
    </row>
    <row r="874" spans="1:19">
      <c r="A874" s="10"/>
      <c r="B874" s="10"/>
      <c r="C874" s="10"/>
      <c r="D874" s="10"/>
      <c r="E874" s="10"/>
      <c r="F874" s="10"/>
      <c r="G874" s="10"/>
      <c r="H874" s="10"/>
      <c r="I874" s="10"/>
      <c r="J874" s="10"/>
      <c r="K874" s="10"/>
      <c r="L874" s="10"/>
      <c r="M874" s="10"/>
      <c r="N874" s="10"/>
      <c r="O874" s="10"/>
      <c r="P874" s="10"/>
      <c r="Q874" s="10"/>
      <c r="R874" s="10"/>
      <c r="S874" s="10"/>
    </row>
    <row r="875" spans="1:19">
      <c r="A875" s="10"/>
      <c r="B875" s="10"/>
      <c r="C875" s="10"/>
      <c r="D875" s="10"/>
      <c r="E875" s="10"/>
      <c r="F875" s="10"/>
      <c r="G875" s="10"/>
      <c r="H875" s="10"/>
      <c r="I875" s="10"/>
      <c r="J875" s="10"/>
      <c r="K875" s="10"/>
      <c r="L875" s="10"/>
      <c r="M875" s="10"/>
      <c r="N875" s="10"/>
      <c r="O875" s="10"/>
      <c r="P875" s="10"/>
      <c r="Q875" s="10"/>
      <c r="R875" s="10"/>
      <c r="S875" s="10"/>
    </row>
    <row r="876" spans="1:19">
      <c r="A876" s="10"/>
      <c r="B876" s="10"/>
      <c r="C876" s="10"/>
      <c r="D876" s="10"/>
      <c r="E876" s="10"/>
      <c r="F876" s="10"/>
      <c r="G876" s="10"/>
      <c r="H876" s="10"/>
      <c r="I876" s="10"/>
      <c r="J876" s="10"/>
      <c r="K876" s="10"/>
      <c r="L876" s="10"/>
      <c r="M876" s="10"/>
      <c r="N876" s="10"/>
      <c r="O876" s="10"/>
      <c r="P876" s="10"/>
      <c r="Q876" s="10"/>
      <c r="R876" s="10"/>
      <c r="S876" s="10"/>
    </row>
    <row r="877" spans="1:19">
      <c r="A877" s="10"/>
      <c r="B877" s="10"/>
      <c r="C877" s="10"/>
      <c r="D877" s="10"/>
      <c r="E877" s="10"/>
      <c r="F877" s="10"/>
      <c r="G877" s="10"/>
      <c r="H877" s="10"/>
      <c r="I877" s="10"/>
      <c r="J877" s="10"/>
      <c r="K877" s="10"/>
      <c r="L877" s="10"/>
      <c r="M877" s="10"/>
      <c r="N877" s="10"/>
      <c r="O877" s="10"/>
      <c r="P877" s="10"/>
      <c r="Q877" s="10"/>
      <c r="R877" s="10"/>
      <c r="S877" s="10"/>
    </row>
    <row r="878" spans="1:19">
      <c r="A878" s="10"/>
      <c r="B878" s="10"/>
      <c r="C878" s="10"/>
      <c r="D878" s="10"/>
      <c r="E878" s="10"/>
      <c r="F878" s="10"/>
      <c r="G878" s="10"/>
      <c r="H878" s="10"/>
      <c r="I878" s="10"/>
      <c r="J878" s="10"/>
      <c r="K878" s="10"/>
      <c r="L878" s="10"/>
      <c r="M878" s="10"/>
      <c r="N878" s="10"/>
      <c r="O878" s="10"/>
      <c r="P878" s="10"/>
      <c r="Q878" s="10"/>
      <c r="R878" s="10"/>
      <c r="S878" s="10"/>
    </row>
    <row r="879" spans="1:19">
      <c r="A879" s="10"/>
      <c r="B879" s="10"/>
      <c r="C879" s="10"/>
      <c r="D879" s="10"/>
      <c r="E879" s="10"/>
      <c r="F879" s="10"/>
      <c r="G879" s="10"/>
      <c r="H879" s="10"/>
      <c r="I879" s="10"/>
      <c r="J879" s="10"/>
      <c r="K879" s="10"/>
      <c r="L879" s="10"/>
      <c r="M879" s="10"/>
      <c r="N879" s="10"/>
      <c r="O879" s="10"/>
      <c r="P879" s="10"/>
      <c r="Q879" s="10"/>
      <c r="R879" s="10"/>
      <c r="S879" s="10"/>
    </row>
    <row r="880" spans="1:19">
      <c r="A880" s="10"/>
      <c r="B880" s="10"/>
      <c r="C880" s="10"/>
      <c r="D880" s="10"/>
      <c r="E880" s="10"/>
      <c r="F880" s="10"/>
      <c r="G880" s="10"/>
      <c r="H880" s="10"/>
      <c r="I880" s="10"/>
      <c r="J880" s="10"/>
      <c r="K880" s="10"/>
      <c r="L880" s="10"/>
      <c r="M880" s="10"/>
      <c r="N880" s="10"/>
      <c r="O880" s="10"/>
      <c r="P880" s="10"/>
      <c r="Q880" s="10"/>
      <c r="R880" s="10"/>
      <c r="S880" s="10"/>
    </row>
    <row r="881" spans="1:19">
      <c r="A881" s="10"/>
      <c r="B881" s="10"/>
      <c r="C881" s="10"/>
      <c r="D881" s="10"/>
      <c r="E881" s="10"/>
      <c r="F881" s="10"/>
      <c r="G881" s="10"/>
      <c r="H881" s="10"/>
      <c r="I881" s="10"/>
      <c r="J881" s="10"/>
      <c r="K881" s="10"/>
      <c r="L881" s="10"/>
      <c r="M881" s="10"/>
      <c r="N881" s="10"/>
      <c r="O881" s="10"/>
      <c r="P881" s="10"/>
      <c r="Q881" s="10"/>
      <c r="R881" s="10"/>
      <c r="S881" s="10"/>
    </row>
    <row r="882" spans="1:19">
      <c r="A882" s="10"/>
      <c r="B882" s="10"/>
      <c r="C882" s="10"/>
      <c r="D882" s="10"/>
      <c r="E882" s="10"/>
      <c r="F882" s="10"/>
      <c r="G882" s="10"/>
      <c r="H882" s="10"/>
      <c r="I882" s="10"/>
      <c r="J882" s="10"/>
      <c r="K882" s="10"/>
      <c r="L882" s="10"/>
      <c r="M882" s="10"/>
      <c r="N882" s="10"/>
      <c r="O882" s="10"/>
      <c r="P882" s="10"/>
      <c r="Q882" s="10"/>
      <c r="R882" s="10"/>
      <c r="S882" s="10"/>
    </row>
    <row r="883" spans="1:19">
      <c r="A883" s="10"/>
      <c r="B883" s="10"/>
      <c r="C883" s="10"/>
      <c r="D883" s="10"/>
      <c r="E883" s="10"/>
      <c r="F883" s="10"/>
      <c r="G883" s="10"/>
      <c r="H883" s="10"/>
      <c r="I883" s="10"/>
      <c r="J883" s="10"/>
      <c r="K883" s="10"/>
      <c r="L883" s="10"/>
      <c r="M883" s="10"/>
      <c r="N883" s="10"/>
      <c r="O883" s="10"/>
      <c r="P883" s="10"/>
      <c r="Q883" s="10"/>
      <c r="R883" s="10"/>
      <c r="S883" s="10"/>
    </row>
    <row r="884" spans="1:19">
      <c r="A884" s="10"/>
      <c r="B884" s="10"/>
      <c r="C884" s="10"/>
      <c r="D884" s="10"/>
      <c r="E884" s="10"/>
      <c r="F884" s="10"/>
      <c r="G884" s="10"/>
      <c r="H884" s="10"/>
      <c r="I884" s="10"/>
      <c r="J884" s="10"/>
      <c r="K884" s="10"/>
      <c r="L884" s="10"/>
      <c r="M884" s="10"/>
      <c r="N884" s="10"/>
      <c r="O884" s="10"/>
      <c r="P884" s="10"/>
      <c r="Q884" s="10"/>
      <c r="R884" s="10"/>
      <c r="S884" s="10"/>
    </row>
    <row r="885" spans="1:19">
      <c r="A885" s="10"/>
      <c r="B885" s="10"/>
      <c r="C885" s="10"/>
      <c r="D885" s="10"/>
      <c r="E885" s="10"/>
      <c r="F885" s="10"/>
      <c r="G885" s="10"/>
      <c r="H885" s="10"/>
      <c r="I885" s="10"/>
      <c r="J885" s="10"/>
      <c r="K885" s="10"/>
      <c r="L885" s="10"/>
      <c r="M885" s="10"/>
      <c r="N885" s="10"/>
      <c r="O885" s="10"/>
      <c r="P885" s="10"/>
      <c r="Q885" s="10"/>
      <c r="R885" s="10"/>
      <c r="S885" s="10"/>
    </row>
    <row r="886" spans="1:19">
      <c r="A886" s="10"/>
      <c r="B886" s="10"/>
      <c r="C886" s="10"/>
      <c r="D886" s="10"/>
      <c r="E886" s="10"/>
      <c r="F886" s="10"/>
      <c r="G886" s="10"/>
      <c r="H886" s="10"/>
      <c r="I886" s="10"/>
      <c r="J886" s="10"/>
      <c r="K886" s="10"/>
      <c r="L886" s="10"/>
      <c r="M886" s="10"/>
      <c r="N886" s="10"/>
      <c r="O886" s="10"/>
      <c r="P886" s="10"/>
      <c r="Q886" s="10"/>
      <c r="R886" s="10"/>
      <c r="S886" s="10"/>
    </row>
    <row r="887" spans="1:19">
      <c r="A887" s="10"/>
      <c r="B887" s="10"/>
      <c r="C887" s="10"/>
      <c r="D887" s="10"/>
      <c r="E887" s="10"/>
      <c r="F887" s="10"/>
      <c r="G887" s="10"/>
      <c r="H887" s="10"/>
      <c r="I887" s="10"/>
      <c r="J887" s="10"/>
      <c r="K887" s="10"/>
      <c r="L887" s="10"/>
      <c r="M887" s="10"/>
      <c r="N887" s="10"/>
      <c r="O887" s="10"/>
      <c r="P887" s="10"/>
      <c r="Q887" s="10"/>
      <c r="R887" s="10"/>
      <c r="S887" s="10"/>
    </row>
    <row r="888" spans="1:19">
      <c r="A888" s="10"/>
      <c r="B888" s="10"/>
      <c r="C888" s="10"/>
      <c r="D888" s="10"/>
      <c r="E888" s="10"/>
      <c r="F888" s="10"/>
      <c r="G888" s="10"/>
      <c r="H888" s="10"/>
      <c r="I888" s="10"/>
      <c r="J888" s="10"/>
      <c r="K888" s="10"/>
      <c r="L888" s="10"/>
      <c r="M888" s="10"/>
      <c r="N888" s="10"/>
      <c r="O888" s="10"/>
      <c r="P888" s="10"/>
      <c r="Q888" s="10"/>
      <c r="R888" s="10"/>
      <c r="S888" s="10"/>
    </row>
    <row r="889" spans="1:19">
      <c r="A889" s="10"/>
      <c r="B889" s="10"/>
      <c r="C889" s="10"/>
      <c r="D889" s="10"/>
      <c r="E889" s="10"/>
      <c r="F889" s="10"/>
      <c r="G889" s="10"/>
      <c r="H889" s="10"/>
      <c r="I889" s="10"/>
      <c r="J889" s="10"/>
      <c r="K889" s="10"/>
      <c r="L889" s="10"/>
      <c r="M889" s="10"/>
      <c r="N889" s="10"/>
      <c r="O889" s="10"/>
      <c r="P889" s="10"/>
      <c r="Q889" s="10"/>
      <c r="R889" s="10"/>
      <c r="S889" s="10"/>
    </row>
    <row r="890" spans="1:19">
      <c r="A890" s="10"/>
      <c r="B890" s="10"/>
      <c r="C890" s="10"/>
      <c r="D890" s="10"/>
      <c r="E890" s="10"/>
      <c r="F890" s="10"/>
      <c r="G890" s="10"/>
      <c r="H890" s="10"/>
      <c r="I890" s="10"/>
      <c r="J890" s="10"/>
      <c r="K890" s="10"/>
      <c r="L890" s="10"/>
      <c r="M890" s="10"/>
      <c r="N890" s="10"/>
      <c r="O890" s="10"/>
      <c r="P890" s="10"/>
      <c r="Q890" s="10"/>
      <c r="R890" s="10"/>
      <c r="S890" s="10"/>
    </row>
    <row r="891" spans="1:19">
      <c r="A891" s="10"/>
      <c r="B891" s="10"/>
      <c r="C891" s="10"/>
      <c r="D891" s="10"/>
      <c r="E891" s="10"/>
      <c r="F891" s="10"/>
      <c r="G891" s="10"/>
      <c r="H891" s="10"/>
      <c r="I891" s="10"/>
      <c r="J891" s="10"/>
      <c r="K891" s="10"/>
      <c r="L891" s="10"/>
      <c r="M891" s="10"/>
      <c r="N891" s="10"/>
      <c r="O891" s="10"/>
      <c r="P891" s="10"/>
      <c r="Q891" s="10"/>
      <c r="R891" s="10"/>
      <c r="S891" s="10"/>
    </row>
    <row r="892" spans="1:19">
      <c r="A892" s="10"/>
      <c r="B892" s="10"/>
      <c r="C892" s="10"/>
      <c r="D892" s="10"/>
      <c r="E892" s="10"/>
      <c r="F892" s="10"/>
      <c r="G892" s="10"/>
      <c r="H892" s="10"/>
      <c r="I892" s="10"/>
      <c r="J892" s="10"/>
      <c r="K892" s="10"/>
      <c r="L892" s="10"/>
      <c r="M892" s="10"/>
      <c r="N892" s="10"/>
      <c r="O892" s="10"/>
      <c r="P892" s="10"/>
      <c r="Q892" s="10"/>
      <c r="R892" s="10"/>
      <c r="S892" s="10"/>
    </row>
    <row r="893" spans="1:19">
      <c r="A893" s="10"/>
      <c r="B893" s="10"/>
      <c r="C893" s="10"/>
      <c r="D893" s="10"/>
      <c r="E893" s="10"/>
      <c r="F893" s="10"/>
      <c r="G893" s="10"/>
      <c r="H893" s="10"/>
      <c r="I893" s="10"/>
      <c r="J893" s="10"/>
      <c r="K893" s="10"/>
      <c r="L893" s="10"/>
      <c r="M893" s="10"/>
      <c r="N893" s="10"/>
      <c r="O893" s="10"/>
      <c r="P893" s="10"/>
      <c r="Q893" s="10"/>
      <c r="R893" s="10"/>
      <c r="S893" s="10"/>
    </row>
    <row r="894" spans="1:19">
      <c r="A894" s="10"/>
      <c r="B894" s="10"/>
      <c r="C894" s="10"/>
      <c r="D894" s="10"/>
      <c r="E894" s="10"/>
      <c r="F894" s="10"/>
      <c r="G894" s="10"/>
      <c r="H894" s="10"/>
      <c r="I894" s="10"/>
      <c r="J894" s="10"/>
      <c r="K894" s="10"/>
      <c r="L894" s="10"/>
      <c r="M894" s="10"/>
      <c r="N894" s="10"/>
      <c r="O894" s="10"/>
      <c r="P894" s="10"/>
      <c r="Q894" s="10"/>
      <c r="R894" s="10"/>
      <c r="S894" s="10"/>
    </row>
    <row r="895" spans="1:19">
      <c r="A895" s="10"/>
      <c r="B895" s="10"/>
      <c r="C895" s="10"/>
      <c r="D895" s="10"/>
      <c r="E895" s="10"/>
      <c r="F895" s="10"/>
      <c r="G895" s="10"/>
      <c r="H895" s="10"/>
      <c r="I895" s="10"/>
      <c r="J895" s="10"/>
      <c r="K895" s="10"/>
      <c r="L895" s="10"/>
      <c r="M895" s="10"/>
      <c r="N895" s="10"/>
      <c r="O895" s="10"/>
      <c r="P895" s="10"/>
      <c r="Q895" s="10"/>
      <c r="R895" s="10"/>
      <c r="S895" s="10"/>
    </row>
    <row r="896" spans="1:19">
      <c r="A896" s="10"/>
      <c r="B896" s="10"/>
      <c r="C896" s="10"/>
      <c r="D896" s="10"/>
      <c r="E896" s="10"/>
      <c r="F896" s="10"/>
      <c r="G896" s="10"/>
      <c r="H896" s="10"/>
      <c r="I896" s="10"/>
      <c r="J896" s="10"/>
      <c r="K896" s="10"/>
      <c r="L896" s="10"/>
      <c r="M896" s="10"/>
      <c r="N896" s="10"/>
      <c r="O896" s="10"/>
      <c r="P896" s="10"/>
      <c r="Q896" s="10"/>
      <c r="R896" s="10"/>
      <c r="S896" s="10"/>
    </row>
    <row r="897" spans="1:19">
      <c r="A897" s="10"/>
      <c r="B897" s="10"/>
      <c r="C897" s="10"/>
      <c r="D897" s="10"/>
      <c r="E897" s="10"/>
      <c r="F897" s="10"/>
      <c r="G897" s="10"/>
      <c r="H897" s="10"/>
      <c r="I897" s="10"/>
      <c r="J897" s="10"/>
      <c r="K897" s="10"/>
      <c r="L897" s="10"/>
      <c r="M897" s="10"/>
      <c r="N897" s="10"/>
      <c r="O897" s="10"/>
      <c r="P897" s="10"/>
      <c r="Q897" s="10"/>
      <c r="R897" s="10"/>
      <c r="S897" s="10"/>
    </row>
    <row r="898" spans="1:19">
      <c r="A898" s="10"/>
      <c r="B898" s="10"/>
      <c r="C898" s="10"/>
      <c r="D898" s="10"/>
      <c r="E898" s="10"/>
      <c r="F898" s="10"/>
      <c r="G898" s="10"/>
      <c r="H898" s="10"/>
      <c r="I898" s="10"/>
      <c r="J898" s="10"/>
      <c r="K898" s="10"/>
      <c r="L898" s="10"/>
      <c r="M898" s="10"/>
      <c r="N898" s="10"/>
      <c r="O898" s="10"/>
      <c r="P898" s="10"/>
      <c r="Q898" s="10"/>
      <c r="R898" s="10"/>
      <c r="S898" s="10"/>
    </row>
    <row r="899" spans="1:19">
      <c r="A899" s="10"/>
      <c r="B899" s="10"/>
      <c r="C899" s="10"/>
      <c r="D899" s="10"/>
      <c r="E899" s="10"/>
      <c r="F899" s="10"/>
      <c r="G899" s="10"/>
      <c r="H899" s="10"/>
      <c r="I899" s="10"/>
      <c r="J899" s="10"/>
      <c r="K899" s="10"/>
      <c r="L899" s="10"/>
      <c r="M899" s="10"/>
      <c r="N899" s="10"/>
      <c r="O899" s="10"/>
      <c r="P899" s="10"/>
      <c r="Q899" s="10"/>
      <c r="R899" s="10"/>
      <c r="S899" s="10"/>
    </row>
    <row r="900" spans="1:19">
      <c r="A900" s="10"/>
      <c r="B900" s="10"/>
      <c r="C900" s="10"/>
      <c r="D900" s="10"/>
      <c r="E900" s="10"/>
      <c r="F900" s="10"/>
      <c r="G900" s="10"/>
      <c r="H900" s="10"/>
      <c r="I900" s="10"/>
      <c r="J900" s="10"/>
      <c r="K900" s="10"/>
      <c r="L900" s="10"/>
      <c r="M900" s="10"/>
      <c r="N900" s="10"/>
      <c r="O900" s="10"/>
      <c r="P900" s="10"/>
      <c r="Q900" s="10"/>
      <c r="R900" s="10"/>
      <c r="S900" s="10"/>
    </row>
    <row r="901" spans="1:19">
      <c r="A901" s="10"/>
      <c r="B901" s="10"/>
      <c r="C901" s="10"/>
      <c r="D901" s="10"/>
      <c r="E901" s="10"/>
      <c r="F901" s="10"/>
      <c r="G901" s="10"/>
      <c r="H901" s="10"/>
      <c r="I901" s="10"/>
      <c r="J901" s="10"/>
      <c r="K901" s="10"/>
      <c r="L901" s="10"/>
      <c r="M901" s="10"/>
      <c r="N901" s="10"/>
      <c r="O901" s="10"/>
      <c r="P901" s="10"/>
      <c r="Q901" s="10"/>
      <c r="R901" s="10"/>
      <c r="S901" s="10"/>
    </row>
    <row r="902" spans="1:19">
      <c r="A902" s="10"/>
      <c r="B902" s="10"/>
      <c r="C902" s="10"/>
      <c r="D902" s="10"/>
      <c r="E902" s="10"/>
      <c r="F902" s="10"/>
      <c r="G902" s="10"/>
      <c r="H902" s="10"/>
      <c r="I902" s="10"/>
      <c r="J902" s="10"/>
      <c r="K902" s="10"/>
      <c r="L902" s="10"/>
      <c r="M902" s="10"/>
      <c r="N902" s="10"/>
      <c r="O902" s="10"/>
      <c r="P902" s="10"/>
      <c r="Q902" s="10"/>
      <c r="R902" s="10"/>
      <c r="S902" s="10"/>
    </row>
    <row r="903" spans="1:19">
      <c r="A903" s="10"/>
      <c r="B903" s="10"/>
      <c r="C903" s="10"/>
      <c r="D903" s="10"/>
      <c r="E903" s="10"/>
      <c r="F903" s="10"/>
      <c r="G903" s="10"/>
      <c r="H903" s="10"/>
      <c r="I903" s="10"/>
      <c r="J903" s="10"/>
      <c r="K903" s="10"/>
      <c r="L903" s="10"/>
      <c r="M903" s="10"/>
      <c r="N903" s="10"/>
      <c r="O903" s="10"/>
      <c r="P903" s="10"/>
      <c r="Q903" s="10"/>
      <c r="R903" s="10"/>
      <c r="S903" s="10"/>
    </row>
    <row r="904" spans="1:19">
      <c r="A904" s="10"/>
      <c r="B904" s="10"/>
      <c r="C904" s="10"/>
      <c r="D904" s="10"/>
      <c r="E904" s="10"/>
      <c r="F904" s="10"/>
      <c r="G904" s="10"/>
      <c r="H904" s="10"/>
      <c r="I904" s="10"/>
      <c r="J904" s="10"/>
      <c r="K904" s="10"/>
      <c r="L904" s="10"/>
      <c r="M904" s="10"/>
      <c r="N904" s="10"/>
      <c r="O904" s="10"/>
      <c r="P904" s="10"/>
      <c r="Q904" s="10"/>
      <c r="R904" s="10"/>
      <c r="S904" s="10"/>
    </row>
    <row r="905" spans="1:19">
      <c r="A905" s="10"/>
      <c r="B905" s="10"/>
      <c r="C905" s="10"/>
      <c r="D905" s="10"/>
      <c r="E905" s="10"/>
      <c r="F905" s="10"/>
      <c r="G905" s="10"/>
      <c r="H905" s="10"/>
      <c r="I905" s="10"/>
      <c r="J905" s="10"/>
      <c r="K905" s="10"/>
      <c r="L905" s="10"/>
      <c r="M905" s="10"/>
      <c r="N905" s="10"/>
      <c r="O905" s="10"/>
      <c r="P905" s="10"/>
      <c r="Q905" s="10"/>
      <c r="R905" s="10"/>
      <c r="S905" s="10"/>
    </row>
    <row r="906" spans="1:19">
      <c r="A906" s="10"/>
      <c r="B906" s="10"/>
      <c r="C906" s="10"/>
      <c r="D906" s="10"/>
      <c r="E906" s="10"/>
      <c r="F906" s="10"/>
      <c r="G906" s="10"/>
      <c r="H906" s="10"/>
      <c r="I906" s="10"/>
      <c r="J906" s="10"/>
      <c r="K906" s="10"/>
      <c r="L906" s="10"/>
      <c r="M906" s="10"/>
      <c r="N906" s="10"/>
      <c r="O906" s="10"/>
      <c r="P906" s="10"/>
      <c r="Q906" s="10"/>
      <c r="R906" s="10"/>
      <c r="S906" s="10"/>
    </row>
    <row r="907" spans="1:19">
      <c r="A907" s="10"/>
      <c r="B907" s="10"/>
      <c r="C907" s="10"/>
      <c r="D907" s="10"/>
      <c r="E907" s="10"/>
      <c r="F907" s="10"/>
      <c r="G907" s="10"/>
      <c r="H907" s="10"/>
      <c r="I907" s="10"/>
      <c r="J907" s="10"/>
      <c r="K907" s="10"/>
      <c r="L907" s="10"/>
      <c r="M907" s="10"/>
      <c r="N907" s="10"/>
      <c r="O907" s="10"/>
      <c r="P907" s="10"/>
      <c r="Q907" s="10"/>
      <c r="R907" s="10"/>
      <c r="S907" s="10"/>
    </row>
    <row r="908" spans="1:19">
      <c r="A908" s="10"/>
      <c r="B908" s="10"/>
      <c r="C908" s="10"/>
      <c r="D908" s="10"/>
      <c r="E908" s="10"/>
      <c r="F908" s="10"/>
      <c r="G908" s="10"/>
      <c r="H908" s="10"/>
      <c r="I908" s="10"/>
      <c r="J908" s="10"/>
      <c r="K908" s="10"/>
      <c r="L908" s="10"/>
      <c r="M908" s="10"/>
      <c r="N908" s="10"/>
      <c r="O908" s="10"/>
      <c r="P908" s="10"/>
      <c r="Q908" s="10"/>
      <c r="R908" s="10"/>
      <c r="S908" s="10"/>
    </row>
    <row r="909" spans="1:19">
      <c r="A909" s="10"/>
      <c r="B909" s="10"/>
      <c r="C909" s="10"/>
      <c r="D909" s="10"/>
      <c r="E909" s="10"/>
      <c r="F909" s="10"/>
      <c r="G909" s="10"/>
      <c r="H909" s="10"/>
      <c r="I909" s="10"/>
      <c r="J909" s="10"/>
      <c r="K909" s="10"/>
      <c r="L909" s="10"/>
      <c r="M909" s="10"/>
      <c r="N909" s="10"/>
      <c r="O909" s="10"/>
      <c r="P909" s="10"/>
      <c r="Q909" s="10"/>
      <c r="R909" s="10"/>
      <c r="S909" s="10"/>
    </row>
    <row r="910" spans="1:19">
      <c r="A910" s="10"/>
      <c r="B910" s="10"/>
      <c r="C910" s="10"/>
      <c r="D910" s="10"/>
      <c r="E910" s="10"/>
      <c r="F910" s="10"/>
      <c r="G910" s="10"/>
      <c r="H910" s="10"/>
      <c r="I910" s="10"/>
      <c r="J910" s="10"/>
      <c r="K910" s="10"/>
      <c r="L910" s="10"/>
      <c r="M910" s="10"/>
      <c r="N910" s="10"/>
      <c r="O910" s="10"/>
      <c r="P910" s="10"/>
      <c r="Q910" s="10"/>
      <c r="R910" s="10"/>
      <c r="S910" s="10"/>
    </row>
    <row r="911" spans="1:19">
      <c r="A911" s="10"/>
      <c r="B911" s="10"/>
      <c r="C911" s="10"/>
      <c r="D911" s="10"/>
      <c r="E911" s="10"/>
      <c r="F911" s="10"/>
      <c r="G911" s="10"/>
      <c r="H911" s="10"/>
      <c r="I911" s="10"/>
      <c r="J911" s="10"/>
      <c r="K911" s="10"/>
      <c r="L911" s="10"/>
      <c r="M911" s="10"/>
      <c r="N911" s="10"/>
      <c r="O911" s="10"/>
      <c r="P911" s="10"/>
      <c r="Q911" s="10"/>
      <c r="R911" s="10"/>
      <c r="S911" s="10"/>
    </row>
    <row r="912" spans="1:19">
      <c r="A912" s="10"/>
      <c r="B912" s="10"/>
      <c r="C912" s="10"/>
      <c r="D912" s="10"/>
      <c r="E912" s="10"/>
      <c r="F912" s="10"/>
      <c r="G912" s="10"/>
      <c r="H912" s="10"/>
      <c r="I912" s="10"/>
      <c r="J912" s="10"/>
      <c r="K912" s="10"/>
      <c r="L912" s="10"/>
      <c r="M912" s="10"/>
      <c r="N912" s="10"/>
      <c r="O912" s="10"/>
      <c r="P912" s="10"/>
      <c r="Q912" s="10"/>
      <c r="R912" s="10"/>
      <c r="S912" s="10"/>
    </row>
    <row r="913" spans="1:19">
      <c r="A913" s="10"/>
      <c r="B913" s="10"/>
      <c r="C913" s="10"/>
      <c r="D913" s="10"/>
      <c r="E913" s="10"/>
      <c r="F913" s="10"/>
      <c r="G913" s="10"/>
      <c r="H913" s="10"/>
      <c r="I913" s="10"/>
      <c r="J913" s="10"/>
      <c r="K913" s="10"/>
      <c r="L913" s="10"/>
      <c r="M913" s="10"/>
      <c r="N913" s="10"/>
      <c r="O913" s="10"/>
      <c r="P913" s="10"/>
      <c r="Q913" s="10"/>
      <c r="R913" s="10"/>
      <c r="S913" s="10"/>
    </row>
    <row r="914" spans="1:19">
      <c r="A914" s="10"/>
      <c r="B914" s="10"/>
      <c r="C914" s="10"/>
      <c r="D914" s="10"/>
      <c r="E914" s="10"/>
      <c r="F914" s="10"/>
      <c r="G914" s="10"/>
      <c r="H914" s="10"/>
      <c r="I914" s="10"/>
      <c r="J914" s="10"/>
      <c r="K914" s="10"/>
      <c r="L914" s="10"/>
      <c r="M914" s="10"/>
      <c r="N914" s="10"/>
      <c r="O914" s="10"/>
      <c r="P914" s="10"/>
      <c r="Q914" s="10"/>
      <c r="R914" s="10"/>
      <c r="S914" s="10"/>
    </row>
    <row r="915" spans="1:19">
      <c r="A915" s="10"/>
      <c r="B915" s="10"/>
      <c r="C915" s="10"/>
      <c r="D915" s="10"/>
      <c r="E915" s="10"/>
      <c r="F915" s="10"/>
      <c r="G915" s="10"/>
      <c r="H915" s="10"/>
      <c r="I915" s="10"/>
      <c r="J915" s="10"/>
      <c r="K915" s="10"/>
      <c r="L915" s="10"/>
      <c r="M915" s="10"/>
      <c r="N915" s="10"/>
      <c r="O915" s="10"/>
      <c r="P915" s="10"/>
      <c r="Q915" s="10"/>
      <c r="R915" s="10"/>
      <c r="S915" s="10"/>
    </row>
    <row r="916" spans="1:19">
      <c r="A916" s="10"/>
      <c r="B916" s="10"/>
      <c r="C916" s="10"/>
      <c r="D916" s="10"/>
      <c r="E916" s="10"/>
      <c r="F916" s="10"/>
      <c r="G916" s="10"/>
      <c r="H916" s="10"/>
      <c r="I916" s="10"/>
      <c r="J916" s="10"/>
      <c r="K916" s="10"/>
      <c r="L916" s="10"/>
      <c r="M916" s="10"/>
      <c r="N916" s="10"/>
      <c r="O916" s="10"/>
      <c r="P916" s="10"/>
      <c r="Q916" s="10"/>
      <c r="R916" s="10"/>
      <c r="S916" s="10"/>
    </row>
    <row r="917" spans="1:19">
      <c r="A917" s="10"/>
      <c r="B917" s="10"/>
      <c r="C917" s="10"/>
      <c r="D917" s="10"/>
      <c r="E917" s="10"/>
      <c r="F917" s="10"/>
      <c r="G917" s="10"/>
      <c r="H917" s="10"/>
      <c r="I917" s="10"/>
      <c r="J917" s="10"/>
      <c r="K917" s="10"/>
      <c r="L917" s="10"/>
      <c r="M917" s="10"/>
      <c r="N917" s="10"/>
      <c r="O917" s="10"/>
      <c r="P917" s="10"/>
      <c r="Q917" s="10"/>
      <c r="R917" s="10"/>
      <c r="S917" s="10"/>
    </row>
    <row r="918" spans="1:19">
      <c r="A918" s="10"/>
      <c r="B918" s="10"/>
      <c r="C918" s="10"/>
      <c r="D918" s="10"/>
      <c r="E918" s="10"/>
      <c r="F918" s="10"/>
      <c r="G918" s="10"/>
      <c r="H918" s="10"/>
      <c r="I918" s="10"/>
      <c r="J918" s="10"/>
      <c r="K918" s="10"/>
      <c r="L918" s="10"/>
      <c r="M918" s="10"/>
      <c r="N918" s="10"/>
      <c r="O918" s="10"/>
      <c r="P918" s="10"/>
      <c r="Q918" s="10"/>
      <c r="R918" s="10"/>
      <c r="S918" s="10"/>
    </row>
    <row r="919" spans="1:19">
      <c r="A919" s="10"/>
      <c r="B919" s="10"/>
      <c r="C919" s="10"/>
      <c r="D919" s="10"/>
      <c r="E919" s="10"/>
      <c r="F919" s="10"/>
      <c r="G919" s="10"/>
      <c r="H919" s="10"/>
      <c r="I919" s="10"/>
      <c r="J919" s="10"/>
      <c r="K919" s="10"/>
      <c r="L919" s="10"/>
      <c r="M919" s="10"/>
      <c r="N919" s="10"/>
      <c r="O919" s="10"/>
      <c r="P919" s="10"/>
      <c r="Q919" s="10"/>
      <c r="R919" s="10"/>
      <c r="S919" s="10"/>
    </row>
    <row r="920" spans="1:19">
      <c r="A920" s="10"/>
      <c r="B920" s="10"/>
      <c r="C920" s="10"/>
      <c r="D920" s="10"/>
      <c r="E920" s="10"/>
      <c r="F920" s="10"/>
      <c r="G920" s="10"/>
      <c r="H920" s="10"/>
      <c r="I920" s="10"/>
      <c r="J920" s="10"/>
      <c r="K920" s="10"/>
      <c r="L920" s="10"/>
      <c r="M920" s="10"/>
      <c r="N920" s="10"/>
      <c r="O920" s="10"/>
      <c r="P920" s="10"/>
      <c r="Q920" s="10"/>
      <c r="R920" s="10"/>
      <c r="S920" s="10"/>
    </row>
    <row r="921" spans="1:19">
      <c r="A921" s="10"/>
      <c r="B921" s="10"/>
      <c r="C921" s="10"/>
      <c r="D921" s="10"/>
      <c r="E921" s="10"/>
      <c r="F921" s="10"/>
      <c r="G921" s="10"/>
      <c r="H921" s="10"/>
      <c r="I921" s="10"/>
      <c r="J921" s="10"/>
      <c r="K921" s="10"/>
      <c r="L921" s="10"/>
      <c r="M921" s="10"/>
      <c r="N921" s="10"/>
      <c r="O921" s="10"/>
      <c r="P921" s="10"/>
      <c r="Q921" s="10"/>
      <c r="R921" s="10"/>
      <c r="S921" s="10"/>
    </row>
    <row r="922" spans="1:19">
      <c r="A922" s="10"/>
      <c r="B922" s="10"/>
      <c r="C922" s="10"/>
      <c r="D922" s="10"/>
      <c r="E922" s="10"/>
      <c r="F922" s="10"/>
      <c r="G922" s="10"/>
      <c r="H922" s="10"/>
      <c r="I922" s="10"/>
      <c r="J922" s="10"/>
      <c r="K922" s="10"/>
      <c r="L922" s="10"/>
      <c r="M922" s="10"/>
      <c r="N922" s="10"/>
      <c r="O922" s="10"/>
      <c r="P922" s="10"/>
      <c r="Q922" s="10"/>
      <c r="R922" s="10"/>
      <c r="S922" s="10"/>
    </row>
    <row r="923" spans="1:19">
      <c r="A923" s="10"/>
      <c r="B923" s="10"/>
      <c r="C923" s="10"/>
      <c r="D923" s="10"/>
      <c r="E923" s="10"/>
      <c r="F923" s="10"/>
      <c r="G923" s="10"/>
      <c r="H923" s="10"/>
      <c r="I923" s="10"/>
      <c r="J923" s="10"/>
      <c r="K923" s="10"/>
      <c r="L923" s="10"/>
      <c r="M923" s="10"/>
      <c r="N923" s="10"/>
      <c r="O923" s="10"/>
      <c r="P923" s="10"/>
      <c r="Q923" s="10"/>
      <c r="R923" s="10"/>
      <c r="S923" s="10"/>
    </row>
    <row r="924" spans="1:19">
      <c r="A924" s="10"/>
      <c r="B924" s="10"/>
      <c r="C924" s="10"/>
      <c r="D924" s="10"/>
      <c r="E924" s="10"/>
      <c r="F924" s="10"/>
      <c r="G924" s="10"/>
      <c r="H924" s="10"/>
      <c r="I924" s="10"/>
      <c r="J924" s="10"/>
      <c r="K924" s="10"/>
      <c r="L924" s="10"/>
      <c r="M924" s="10"/>
      <c r="N924" s="10"/>
      <c r="O924" s="10"/>
      <c r="P924" s="10"/>
      <c r="Q924" s="10"/>
      <c r="R924" s="10"/>
      <c r="S924" s="10"/>
    </row>
    <row r="925" spans="1:19">
      <c r="A925" s="10"/>
      <c r="B925" s="10"/>
      <c r="C925" s="10"/>
      <c r="D925" s="10"/>
      <c r="E925" s="10"/>
      <c r="F925" s="10"/>
      <c r="G925" s="10"/>
      <c r="H925" s="10"/>
      <c r="I925" s="10"/>
      <c r="J925" s="10"/>
      <c r="K925" s="10"/>
      <c r="L925" s="10"/>
      <c r="M925" s="10"/>
      <c r="N925" s="10"/>
      <c r="O925" s="10"/>
      <c r="P925" s="10"/>
      <c r="Q925" s="10"/>
      <c r="R925" s="10"/>
      <c r="S925" s="10"/>
    </row>
    <row r="926" spans="1:19">
      <c r="A926" s="10"/>
      <c r="B926" s="10"/>
      <c r="C926" s="10"/>
      <c r="D926" s="10"/>
      <c r="E926" s="10"/>
      <c r="F926" s="10"/>
      <c r="G926" s="10"/>
      <c r="H926" s="10"/>
      <c r="I926" s="10"/>
      <c r="J926" s="10"/>
      <c r="K926" s="10"/>
      <c r="L926" s="10"/>
      <c r="M926" s="10"/>
      <c r="N926" s="10"/>
      <c r="O926" s="10"/>
      <c r="P926" s="10"/>
      <c r="Q926" s="10"/>
      <c r="R926" s="10"/>
      <c r="S926" s="10"/>
    </row>
    <row r="927" spans="1:19">
      <c r="A927" s="10"/>
      <c r="B927" s="10"/>
      <c r="C927" s="10"/>
      <c r="D927" s="10"/>
      <c r="E927" s="10"/>
      <c r="F927" s="10"/>
      <c r="G927" s="10"/>
      <c r="H927" s="10"/>
      <c r="I927" s="10"/>
      <c r="J927" s="10"/>
      <c r="K927" s="10"/>
      <c r="L927" s="10"/>
      <c r="M927" s="10"/>
      <c r="N927" s="10"/>
      <c r="O927" s="10"/>
      <c r="P927" s="10"/>
      <c r="Q927" s="10"/>
      <c r="R927" s="10"/>
      <c r="S927" s="10"/>
    </row>
    <row r="928" spans="1:19">
      <c r="A928" s="10"/>
      <c r="B928" s="10"/>
      <c r="C928" s="10"/>
      <c r="D928" s="10"/>
      <c r="E928" s="10"/>
      <c r="F928" s="10"/>
      <c r="G928" s="10"/>
      <c r="H928" s="10"/>
      <c r="I928" s="10"/>
      <c r="J928" s="10"/>
      <c r="K928" s="10"/>
      <c r="L928" s="10"/>
      <c r="M928" s="10"/>
      <c r="N928" s="10"/>
      <c r="O928" s="10"/>
      <c r="P928" s="10"/>
      <c r="Q928" s="10"/>
      <c r="R928" s="10"/>
      <c r="S928" s="10"/>
    </row>
    <row r="929" spans="1:19">
      <c r="A929" s="10"/>
      <c r="B929" s="10"/>
      <c r="C929" s="10"/>
      <c r="D929" s="10"/>
      <c r="E929" s="10"/>
      <c r="F929" s="10"/>
      <c r="G929" s="10"/>
      <c r="H929" s="10"/>
      <c r="I929" s="10"/>
      <c r="J929" s="10"/>
      <c r="K929" s="10"/>
      <c r="L929" s="10"/>
      <c r="M929" s="10"/>
      <c r="N929" s="10"/>
      <c r="O929" s="10"/>
      <c r="P929" s="10"/>
      <c r="Q929" s="10"/>
      <c r="R929" s="10"/>
      <c r="S929" s="10"/>
    </row>
    <row r="930" spans="1:19">
      <c r="A930" s="10"/>
      <c r="B930" s="10"/>
      <c r="C930" s="10"/>
      <c r="D930" s="10"/>
      <c r="E930" s="10"/>
      <c r="F930" s="10"/>
      <c r="G930" s="10"/>
      <c r="H930" s="10"/>
      <c r="I930" s="10"/>
      <c r="J930" s="10"/>
      <c r="K930" s="10"/>
      <c r="L930" s="10"/>
      <c r="M930" s="10"/>
      <c r="N930" s="10"/>
      <c r="O930" s="10"/>
      <c r="P930" s="10"/>
      <c r="Q930" s="10"/>
      <c r="R930" s="10"/>
      <c r="S930" s="10"/>
    </row>
    <row r="931" spans="1:19">
      <c r="A931" s="10"/>
      <c r="B931" s="10"/>
      <c r="C931" s="10"/>
      <c r="D931" s="10"/>
      <c r="E931" s="10"/>
      <c r="F931" s="10"/>
      <c r="G931" s="10"/>
      <c r="H931" s="10"/>
      <c r="I931" s="10"/>
      <c r="J931" s="10"/>
      <c r="K931" s="10"/>
      <c r="L931" s="10"/>
      <c r="M931" s="10"/>
      <c r="N931" s="10"/>
      <c r="O931" s="10"/>
      <c r="P931" s="10"/>
      <c r="Q931" s="10"/>
      <c r="R931" s="10"/>
      <c r="S931" s="10"/>
    </row>
    <row r="932" spans="1:19">
      <c r="A932" s="10"/>
      <c r="B932" s="10"/>
      <c r="C932" s="10"/>
      <c r="D932" s="10"/>
      <c r="E932" s="10"/>
      <c r="F932" s="10"/>
      <c r="G932" s="10"/>
      <c r="H932" s="10"/>
      <c r="I932" s="10"/>
      <c r="J932" s="10"/>
      <c r="K932" s="10"/>
      <c r="L932" s="10"/>
      <c r="M932" s="10"/>
      <c r="N932" s="10"/>
      <c r="O932" s="10"/>
      <c r="P932" s="10"/>
      <c r="Q932" s="10"/>
      <c r="R932" s="10"/>
      <c r="S932" s="10"/>
    </row>
    <row r="933" spans="1:19">
      <c r="A933" s="10"/>
      <c r="B933" s="10"/>
      <c r="C933" s="10"/>
      <c r="D933" s="10"/>
      <c r="E933" s="10"/>
      <c r="F933" s="10"/>
      <c r="G933" s="10"/>
      <c r="H933" s="10"/>
      <c r="I933" s="10"/>
      <c r="J933" s="10"/>
      <c r="K933" s="10"/>
      <c r="L933" s="10"/>
      <c r="M933" s="10"/>
      <c r="N933" s="10"/>
      <c r="O933" s="10"/>
      <c r="P933" s="10"/>
      <c r="Q933" s="10"/>
      <c r="R933" s="10"/>
      <c r="S933" s="10"/>
    </row>
    <row r="934" spans="1:19">
      <c r="A934" s="10"/>
      <c r="B934" s="10"/>
      <c r="C934" s="10"/>
      <c r="D934" s="10"/>
      <c r="E934" s="10"/>
      <c r="F934" s="10"/>
      <c r="G934" s="10"/>
      <c r="H934" s="10"/>
      <c r="I934" s="10"/>
      <c r="J934" s="10"/>
      <c r="K934" s="10"/>
      <c r="L934" s="10"/>
      <c r="M934" s="10"/>
      <c r="N934" s="10"/>
      <c r="O934" s="10"/>
      <c r="P934" s="10"/>
      <c r="Q934" s="10"/>
      <c r="R934" s="10"/>
      <c r="S934" s="10"/>
    </row>
    <row r="935" spans="1:19">
      <c r="A935" s="10"/>
      <c r="B935" s="10"/>
      <c r="C935" s="10"/>
      <c r="D935" s="10"/>
      <c r="E935" s="10"/>
      <c r="F935" s="10"/>
      <c r="G935" s="10"/>
      <c r="H935" s="10"/>
      <c r="I935" s="10"/>
      <c r="J935" s="10"/>
      <c r="K935" s="10"/>
      <c r="L935" s="10"/>
      <c r="M935" s="10"/>
      <c r="N935" s="10"/>
      <c r="O935" s="10"/>
      <c r="P935" s="10"/>
      <c r="Q935" s="10"/>
      <c r="R935" s="10"/>
      <c r="S935" s="10"/>
    </row>
    <row r="936" spans="1:19">
      <c r="A936" s="10"/>
      <c r="B936" s="10"/>
      <c r="C936" s="10"/>
      <c r="D936" s="10"/>
      <c r="E936" s="10"/>
      <c r="F936" s="10"/>
      <c r="G936" s="10"/>
      <c r="H936" s="10"/>
      <c r="I936" s="10"/>
      <c r="J936" s="10"/>
      <c r="K936" s="10"/>
      <c r="L936" s="10"/>
      <c r="M936" s="10"/>
      <c r="N936" s="10"/>
      <c r="O936" s="10"/>
      <c r="P936" s="10"/>
      <c r="Q936" s="10"/>
      <c r="R936" s="10"/>
      <c r="S936" s="10"/>
    </row>
    <row r="937" spans="1:19">
      <c r="A937" s="10"/>
      <c r="B937" s="10"/>
      <c r="C937" s="10"/>
      <c r="D937" s="10"/>
      <c r="E937" s="10"/>
      <c r="F937" s="10"/>
      <c r="G937" s="10"/>
      <c r="H937" s="10"/>
      <c r="I937" s="10"/>
      <c r="J937" s="10"/>
      <c r="K937" s="10"/>
      <c r="L937" s="10"/>
      <c r="M937" s="10"/>
      <c r="N937" s="10"/>
      <c r="O937" s="10"/>
      <c r="P937" s="10"/>
      <c r="Q937" s="10"/>
      <c r="R937" s="10"/>
      <c r="S937" s="10"/>
    </row>
    <row r="938" spans="1:19">
      <c r="A938" s="10"/>
      <c r="B938" s="10"/>
      <c r="C938" s="10"/>
      <c r="D938" s="10"/>
      <c r="E938" s="10"/>
      <c r="F938" s="10"/>
      <c r="G938" s="10"/>
      <c r="H938" s="10"/>
      <c r="I938" s="10"/>
      <c r="J938" s="10"/>
      <c r="K938" s="10"/>
      <c r="L938" s="10"/>
      <c r="M938" s="10"/>
      <c r="N938" s="10"/>
      <c r="O938" s="10"/>
      <c r="P938" s="10"/>
      <c r="Q938" s="10"/>
      <c r="R938" s="10"/>
      <c r="S938" s="10"/>
    </row>
    <row r="939" spans="1:19">
      <c r="A939" s="10"/>
      <c r="B939" s="10"/>
      <c r="C939" s="10"/>
      <c r="D939" s="10"/>
      <c r="E939" s="10"/>
      <c r="F939" s="10"/>
      <c r="G939" s="10"/>
      <c r="H939" s="10"/>
      <c r="I939" s="10"/>
      <c r="J939" s="10"/>
      <c r="K939" s="10"/>
      <c r="L939" s="10"/>
      <c r="M939" s="10"/>
      <c r="N939" s="10"/>
      <c r="O939" s="10"/>
      <c r="P939" s="10"/>
      <c r="Q939" s="10"/>
      <c r="R939" s="10"/>
      <c r="S939" s="10"/>
    </row>
    <row r="940" spans="1:19">
      <c r="A940" s="10"/>
      <c r="B940" s="10"/>
      <c r="C940" s="10"/>
      <c r="D940" s="10"/>
      <c r="E940" s="10"/>
      <c r="F940" s="10"/>
      <c r="G940" s="10"/>
      <c r="H940" s="10"/>
      <c r="I940" s="10"/>
      <c r="J940" s="10"/>
      <c r="K940" s="10"/>
      <c r="L940" s="10"/>
      <c r="M940" s="10"/>
      <c r="N940" s="10"/>
      <c r="O940" s="10"/>
      <c r="P940" s="10"/>
      <c r="Q940" s="10"/>
      <c r="R940" s="10"/>
      <c r="S940" s="10"/>
    </row>
    <row r="941" spans="1:19">
      <c r="A941" s="10"/>
      <c r="B941" s="10"/>
      <c r="C941" s="10"/>
      <c r="D941" s="10"/>
      <c r="E941" s="10"/>
      <c r="F941" s="10"/>
      <c r="G941" s="10"/>
      <c r="H941" s="10"/>
      <c r="I941" s="10"/>
      <c r="J941" s="10"/>
      <c r="K941" s="10"/>
      <c r="L941" s="10"/>
      <c r="M941" s="10"/>
      <c r="N941" s="10"/>
      <c r="O941" s="10"/>
      <c r="P941" s="10"/>
      <c r="Q941" s="10"/>
      <c r="R941" s="10"/>
      <c r="S941" s="10"/>
    </row>
    <row r="942" spans="1:19">
      <c r="A942" s="10"/>
      <c r="B942" s="10"/>
      <c r="C942" s="10"/>
      <c r="D942" s="10"/>
      <c r="E942" s="10"/>
      <c r="F942" s="10"/>
      <c r="G942" s="10"/>
      <c r="H942" s="10"/>
      <c r="I942" s="10"/>
      <c r="J942" s="10"/>
      <c r="K942" s="10"/>
      <c r="L942" s="10"/>
      <c r="M942" s="10"/>
      <c r="N942" s="10"/>
      <c r="O942" s="10"/>
      <c r="P942" s="10"/>
      <c r="Q942" s="10"/>
      <c r="R942" s="10"/>
      <c r="S942" s="10"/>
    </row>
    <row r="943" spans="1:19">
      <c r="A943" s="10"/>
      <c r="B943" s="10"/>
      <c r="C943" s="10"/>
      <c r="D943" s="10"/>
      <c r="E943" s="10"/>
      <c r="F943" s="10"/>
      <c r="G943" s="10"/>
      <c r="H943" s="10"/>
      <c r="I943" s="10"/>
      <c r="J943" s="10"/>
      <c r="K943" s="10"/>
      <c r="L943" s="10"/>
      <c r="M943" s="10"/>
      <c r="N943" s="10"/>
      <c r="O943" s="10"/>
      <c r="P943" s="10"/>
      <c r="Q943" s="10"/>
      <c r="R943" s="10"/>
      <c r="S943" s="10"/>
    </row>
    <row r="944" spans="1:19">
      <c r="A944" s="10"/>
      <c r="B944" s="10"/>
      <c r="C944" s="10"/>
      <c r="D944" s="10"/>
      <c r="E944" s="10"/>
      <c r="F944" s="10"/>
      <c r="G944" s="10"/>
      <c r="H944" s="10"/>
      <c r="I944" s="10"/>
      <c r="J944" s="10"/>
      <c r="K944" s="10"/>
      <c r="L944" s="10"/>
      <c r="M944" s="10"/>
      <c r="N944" s="10"/>
      <c r="O944" s="10"/>
      <c r="P944" s="10"/>
      <c r="Q944" s="10"/>
      <c r="R944" s="10"/>
      <c r="S944" s="10"/>
    </row>
    <row r="945" spans="1:19">
      <c r="A945" s="10"/>
      <c r="B945" s="10"/>
      <c r="C945" s="10"/>
      <c r="D945" s="10"/>
      <c r="E945" s="10"/>
      <c r="F945" s="10"/>
      <c r="G945" s="10"/>
      <c r="H945" s="10"/>
      <c r="I945" s="10"/>
      <c r="J945" s="10"/>
      <c r="K945" s="10"/>
      <c r="L945" s="10"/>
      <c r="M945" s="10"/>
      <c r="N945" s="10"/>
      <c r="O945" s="10"/>
      <c r="P945" s="10"/>
      <c r="Q945" s="10"/>
      <c r="R945" s="10"/>
      <c r="S945" s="10"/>
    </row>
    <row r="946" spans="1:19">
      <c r="A946" s="10"/>
      <c r="B946" s="10"/>
      <c r="C946" s="10"/>
      <c r="D946" s="10"/>
      <c r="E946" s="10"/>
      <c r="F946" s="10"/>
      <c r="G946" s="10"/>
      <c r="H946" s="10"/>
      <c r="I946" s="10"/>
      <c r="J946" s="10"/>
      <c r="K946" s="10"/>
      <c r="L946" s="10"/>
      <c r="M946" s="10"/>
      <c r="N946" s="10"/>
      <c r="O946" s="10"/>
      <c r="P946" s="10"/>
      <c r="Q946" s="10"/>
      <c r="R946" s="10"/>
      <c r="S946" s="10"/>
    </row>
    <row r="947" spans="1:19">
      <c r="A947" s="10"/>
      <c r="B947" s="10"/>
      <c r="C947" s="10"/>
      <c r="D947" s="10"/>
      <c r="E947" s="10"/>
      <c r="F947" s="10"/>
      <c r="G947" s="10"/>
      <c r="H947" s="10"/>
      <c r="I947" s="10"/>
      <c r="J947" s="10"/>
      <c r="K947" s="10"/>
      <c r="L947" s="10"/>
      <c r="M947" s="10"/>
      <c r="N947" s="10"/>
      <c r="O947" s="10"/>
      <c r="P947" s="10"/>
      <c r="Q947" s="10"/>
      <c r="R947" s="10"/>
      <c r="S947" s="10"/>
    </row>
    <row r="948" spans="1:19">
      <c r="A948" s="10"/>
      <c r="B948" s="10"/>
      <c r="C948" s="10"/>
      <c r="D948" s="10"/>
      <c r="E948" s="10"/>
      <c r="F948" s="10"/>
      <c r="G948" s="10"/>
      <c r="H948" s="10"/>
      <c r="I948" s="10"/>
      <c r="J948" s="10"/>
      <c r="K948" s="10"/>
      <c r="L948" s="10"/>
      <c r="M948" s="10"/>
      <c r="N948" s="10"/>
      <c r="O948" s="10"/>
      <c r="P948" s="10"/>
      <c r="Q948" s="10"/>
      <c r="R948" s="10"/>
      <c r="S948" s="10"/>
    </row>
    <row r="949" spans="1:19">
      <c r="A949" s="10"/>
      <c r="B949" s="10"/>
      <c r="C949" s="10"/>
      <c r="D949" s="10"/>
      <c r="E949" s="10"/>
      <c r="F949" s="10"/>
      <c r="G949" s="10"/>
      <c r="H949" s="10"/>
      <c r="I949" s="10"/>
      <c r="J949" s="10"/>
      <c r="K949" s="10"/>
      <c r="L949" s="10"/>
      <c r="M949" s="10"/>
      <c r="N949" s="10"/>
      <c r="O949" s="10"/>
      <c r="P949" s="10"/>
      <c r="Q949" s="10"/>
      <c r="R949" s="10"/>
      <c r="S949" s="10"/>
    </row>
    <row r="950" spans="1:19">
      <c r="A950" s="10"/>
      <c r="B950" s="10"/>
      <c r="C950" s="10"/>
      <c r="D950" s="10"/>
      <c r="E950" s="10"/>
      <c r="F950" s="10"/>
      <c r="G950" s="10"/>
      <c r="H950" s="10"/>
      <c r="I950" s="10"/>
      <c r="J950" s="10"/>
      <c r="K950" s="10"/>
      <c r="L950" s="10"/>
      <c r="M950" s="10"/>
      <c r="N950" s="10"/>
      <c r="O950" s="10"/>
      <c r="P950" s="10"/>
      <c r="Q950" s="10"/>
      <c r="R950" s="10"/>
      <c r="S950" s="10"/>
    </row>
    <row r="951" spans="1:19">
      <c r="A951" s="10"/>
      <c r="B951" s="10"/>
      <c r="C951" s="10"/>
      <c r="D951" s="10"/>
      <c r="E951" s="10"/>
      <c r="F951" s="10"/>
      <c r="G951" s="10"/>
      <c r="H951" s="10"/>
      <c r="I951" s="10"/>
      <c r="J951" s="10"/>
      <c r="K951" s="10"/>
      <c r="L951" s="10"/>
      <c r="M951" s="10"/>
      <c r="N951" s="10"/>
      <c r="O951" s="10"/>
      <c r="P951" s="10"/>
      <c r="Q951" s="10"/>
      <c r="R951" s="10"/>
      <c r="S951" s="10"/>
    </row>
    <row r="952" spans="1:19">
      <c r="A952" s="10"/>
      <c r="B952" s="10"/>
      <c r="C952" s="10"/>
      <c r="D952" s="10"/>
      <c r="E952" s="10"/>
      <c r="F952" s="10"/>
      <c r="G952" s="10"/>
      <c r="H952" s="10"/>
      <c r="I952" s="10"/>
      <c r="J952" s="10"/>
      <c r="K952" s="10"/>
      <c r="L952" s="10"/>
      <c r="M952" s="10"/>
      <c r="N952" s="10"/>
      <c r="O952" s="10"/>
      <c r="P952" s="10"/>
      <c r="Q952" s="10"/>
      <c r="R952" s="10"/>
      <c r="S952" s="10"/>
    </row>
    <row r="953" spans="1:19">
      <c r="A953" s="10"/>
      <c r="B953" s="10"/>
      <c r="C953" s="10"/>
      <c r="D953" s="10"/>
      <c r="E953" s="10"/>
      <c r="F953" s="10"/>
      <c r="G953" s="10"/>
      <c r="H953" s="10"/>
      <c r="I953" s="10"/>
      <c r="J953" s="10"/>
      <c r="K953" s="10"/>
      <c r="L953" s="10"/>
      <c r="M953" s="10"/>
      <c r="N953" s="10"/>
      <c r="O953" s="10"/>
      <c r="P953" s="10"/>
      <c r="Q953" s="10"/>
      <c r="R953" s="10"/>
      <c r="S953" s="10"/>
    </row>
    <row r="954" spans="1:19">
      <c r="A954" s="10"/>
      <c r="B954" s="10"/>
      <c r="C954" s="10"/>
      <c r="D954" s="10"/>
      <c r="E954" s="10"/>
      <c r="F954" s="10"/>
      <c r="G954" s="10"/>
      <c r="H954" s="10"/>
      <c r="I954" s="10"/>
      <c r="J954" s="10"/>
      <c r="K954" s="10"/>
      <c r="L954" s="10"/>
      <c r="M954" s="10"/>
      <c r="N954" s="10"/>
      <c r="O954" s="10"/>
      <c r="P954" s="10"/>
      <c r="Q954" s="10"/>
      <c r="R954" s="10"/>
      <c r="S954" s="10"/>
    </row>
    <row r="955" spans="1:19">
      <c r="A955" s="10"/>
      <c r="B955" s="10"/>
      <c r="C955" s="10"/>
      <c r="D955" s="10"/>
      <c r="E955" s="10"/>
      <c r="F955" s="10"/>
      <c r="G955" s="10"/>
      <c r="H955" s="10"/>
      <c r="I955" s="10"/>
      <c r="J955" s="10"/>
      <c r="K955" s="10"/>
      <c r="L955" s="10"/>
      <c r="M955" s="10"/>
      <c r="N955" s="10"/>
      <c r="O955" s="10"/>
      <c r="P955" s="10"/>
      <c r="Q955" s="10"/>
      <c r="R955" s="10"/>
      <c r="S955" s="10"/>
    </row>
    <row r="956" spans="1:19">
      <c r="A956" s="10"/>
      <c r="B956" s="10"/>
      <c r="C956" s="10"/>
      <c r="D956" s="10"/>
      <c r="E956" s="10"/>
      <c r="F956" s="10"/>
      <c r="G956" s="10"/>
      <c r="H956" s="10"/>
      <c r="I956" s="10"/>
      <c r="J956" s="10"/>
      <c r="K956" s="10"/>
      <c r="L956" s="10"/>
      <c r="M956" s="10"/>
      <c r="N956" s="10"/>
      <c r="O956" s="10"/>
      <c r="P956" s="10"/>
      <c r="Q956" s="10"/>
      <c r="R956" s="10"/>
      <c r="S956" s="10"/>
    </row>
    <row r="957" spans="1:19">
      <c r="A957" s="10"/>
      <c r="B957" s="10"/>
      <c r="C957" s="10"/>
      <c r="D957" s="10"/>
      <c r="E957" s="10"/>
      <c r="F957" s="10"/>
      <c r="G957" s="10"/>
      <c r="H957" s="10"/>
      <c r="I957" s="10"/>
      <c r="J957" s="10"/>
      <c r="K957" s="10"/>
      <c r="L957" s="10"/>
      <c r="M957" s="10"/>
      <c r="N957" s="10"/>
      <c r="O957" s="10"/>
      <c r="P957" s="10"/>
      <c r="Q957" s="10"/>
      <c r="R957" s="10"/>
      <c r="S957" s="10"/>
    </row>
    <row r="958" spans="1:19">
      <c r="A958" s="10"/>
      <c r="B958" s="10"/>
      <c r="C958" s="10"/>
      <c r="D958" s="10"/>
      <c r="E958" s="10"/>
      <c r="F958" s="10"/>
      <c r="G958" s="10"/>
      <c r="H958" s="10"/>
      <c r="I958" s="10"/>
      <c r="J958" s="10"/>
      <c r="K958" s="10"/>
      <c r="L958" s="10"/>
      <c r="M958" s="10"/>
      <c r="N958" s="10"/>
      <c r="O958" s="10"/>
      <c r="P958" s="10"/>
      <c r="Q958" s="10"/>
      <c r="R958" s="10"/>
      <c r="S958" s="10"/>
    </row>
    <row r="959" spans="1:19">
      <c r="A959" s="10"/>
      <c r="B959" s="10"/>
      <c r="C959" s="10"/>
      <c r="D959" s="10"/>
      <c r="E959" s="10"/>
      <c r="F959" s="10"/>
      <c r="G959" s="10"/>
      <c r="H959" s="10"/>
      <c r="I959" s="10"/>
      <c r="J959" s="10"/>
      <c r="K959" s="10"/>
      <c r="L959" s="10"/>
      <c r="M959" s="10"/>
      <c r="N959" s="10"/>
      <c r="O959" s="10"/>
      <c r="P959" s="10"/>
      <c r="Q959" s="10"/>
      <c r="R959" s="10"/>
      <c r="S959" s="10"/>
    </row>
    <row r="960" spans="1:19">
      <c r="A960" s="10"/>
      <c r="B960" s="10"/>
      <c r="C960" s="10"/>
      <c r="D960" s="10"/>
      <c r="E960" s="10"/>
      <c r="F960" s="10"/>
      <c r="G960" s="10"/>
      <c r="H960" s="10"/>
      <c r="I960" s="10"/>
      <c r="J960" s="10"/>
      <c r="K960" s="10"/>
      <c r="L960" s="10"/>
      <c r="M960" s="10"/>
      <c r="N960" s="10"/>
      <c r="O960" s="10"/>
      <c r="P960" s="10"/>
      <c r="Q960" s="10"/>
      <c r="R960" s="10"/>
      <c r="S960" s="10"/>
    </row>
    <row r="961" spans="1:19">
      <c r="A961" s="10"/>
      <c r="B961" s="10"/>
      <c r="C961" s="10"/>
      <c r="D961" s="10"/>
      <c r="E961" s="10"/>
      <c r="F961" s="10"/>
      <c r="G961" s="10"/>
      <c r="H961" s="10"/>
      <c r="I961" s="10"/>
      <c r="J961" s="10"/>
      <c r="K961" s="10"/>
      <c r="L961" s="10"/>
      <c r="M961" s="10"/>
      <c r="N961" s="10"/>
      <c r="O961" s="10"/>
      <c r="P961" s="10"/>
      <c r="Q961" s="10"/>
      <c r="R961" s="10"/>
      <c r="S961" s="10"/>
    </row>
    <row r="962" spans="1:19">
      <c r="A962" s="10"/>
      <c r="B962" s="10"/>
      <c r="C962" s="10"/>
      <c r="D962" s="10"/>
      <c r="E962" s="10"/>
      <c r="F962" s="10"/>
      <c r="G962" s="10"/>
      <c r="H962" s="10"/>
      <c r="I962" s="10"/>
      <c r="J962" s="10"/>
      <c r="K962" s="10"/>
      <c r="L962" s="10"/>
      <c r="M962" s="10"/>
      <c r="N962" s="10"/>
      <c r="O962" s="10"/>
      <c r="P962" s="10"/>
      <c r="Q962" s="10"/>
      <c r="R962" s="10"/>
      <c r="S962" s="10"/>
    </row>
    <row r="963" spans="1:19">
      <c r="A963" s="10"/>
      <c r="B963" s="10"/>
      <c r="C963" s="10"/>
      <c r="D963" s="10"/>
      <c r="E963" s="10"/>
      <c r="F963" s="10"/>
      <c r="G963" s="10"/>
      <c r="H963" s="10"/>
      <c r="I963" s="10"/>
      <c r="J963" s="10"/>
      <c r="K963" s="10"/>
      <c r="L963" s="10"/>
      <c r="M963" s="10"/>
      <c r="N963" s="10"/>
      <c r="O963" s="10"/>
      <c r="P963" s="10"/>
      <c r="Q963" s="10"/>
      <c r="R963" s="10"/>
      <c r="S963" s="10"/>
    </row>
    <row r="964" spans="1:19">
      <c r="A964" s="10"/>
      <c r="B964" s="10"/>
      <c r="C964" s="10"/>
      <c r="D964" s="10"/>
      <c r="E964" s="10"/>
      <c r="F964" s="10"/>
      <c r="G964" s="10"/>
      <c r="H964" s="10"/>
      <c r="I964" s="10"/>
      <c r="J964" s="10"/>
      <c r="K964" s="10"/>
      <c r="L964" s="10"/>
      <c r="M964" s="10"/>
      <c r="N964" s="10"/>
      <c r="O964" s="10"/>
      <c r="P964" s="10"/>
      <c r="Q964" s="10"/>
      <c r="R964" s="10"/>
      <c r="S964" s="10"/>
    </row>
    <row r="965" spans="1:19">
      <c r="A965" s="10"/>
      <c r="B965" s="10"/>
      <c r="C965" s="10"/>
      <c r="D965" s="10"/>
      <c r="E965" s="10"/>
      <c r="F965" s="10"/>
      <c r="G965" s="10"/>
      <c r="H965" s="10"/>
      <c r="I965" s="10"/>
      <c r="J965" s="10"/>
      <c r="K965" s="10"/>
      <c r="L965" s="10"/>
      <c r="M965" s="10"/>
      <c r="N965" s="10"/>
      <c r="O965" s="10"/>
      <c r="P965" s="10"/>
      <c r="Q965" s="10"/>
      <c r="R965" s="10"/>
      <c r="S965" s="10"/>
    </row>
    <row r="966" spans="1:19">
      <c r="A966" s="10"/>
      <c r="B966" s="10"/>
      <c r="C966" s="10"/>
      <c r="D966" s="10"/>
      <c r="E966" s="10"/>
      <c r="F966" s="10"/>
      <c r="G966" s="10"/>
      <c r="H966" s="10"/>
      <c r="I966" s="10"/>
      <c r="J966" s="10"/>
      <c r="K966" s="10"/>
      <c r="L966" s="10"/>
      <c r="M966" s="10"/>
      <c r="N966" s="10"/>
      <c r="O966" s="10"/>
      <c r="P966" s="10"/>
      <c r="Q966" s="10"/>
      <c r="R966" s="10"/>
      <c r="S966" s="10"/>
    </row>
    <row r="967" spans="1:19">
      <c r="A967" s="10"/>
      <c r="B967" s="10"/>
      <c r="C967" s="10"/>
      <c r="D967" s="10"/>
      <c r="E967" s="10"/>
      <c r="F967" s="10"/>
      <c r="G967" s="10"/>
      <c r="H967" s="10"/>
      <c r="I967" s="10"/>
      <c r="J967" s="10"/>
      <c r="K967" s="10"/>
      <c r="L967" s="10"/>
      <c r="M967" s="10"/>
      <c r="N967" s="10"/>
      <c r="O967" s="10"/>
      <c r="P967" s="10"/>
      <c r="Q967" s="10"/>
      <c r="R967" s="10"/>
      <c r="S967" s="10"/>
    </row>
    <row r="968" spans="1:19">
      <c r="A968" s="10"/>
      <c r="B968" s="10"/>
      <c r="C968" s="10"/>
      <c r="D968" s="10"/>
      <c r="E968" s="10"/>
      <c r="F968" s="10"/>
      <c r="G968" s="10"/>
      <c r="H968" s="10"/>
      <c r="I968" s="10"/>
      <c r="J968" s="10"/>
      <c r="K968" s="10"/>
      <c r="L968" s="10"/>
      <c r="M968" s="10"/>
      <c r="N968" s="10"/>
      <c r="O968" s="10"/>
      <c r="P968" s="10"/>
      <c r="Q968" s="10"/>
      <c r="R968" s="10"/>
      <c r="S968" s="10"/>
    </row>
    <row r="969" spans="1:19">
      <c r="A969" s="10"/>
      <c r="B969" s="10"/>
      <c r="C969" s="10"/>
      <c r="D969" s="10"/>
      <c r="E969" s="10"/>
      <c r="F969" s="10"/>
      <c r="G969" s="10"/>
      <c r="H969" s="10"/>
      <c r="I969" s="10"/>
      <c r="J969" s="10"/>
      <c r="K969" s="10"/>
      <c r="L969" s="10"/>
      <c r="M969" s="10"/>
      <c r="N969" s="10"/>
      <c r="O969" s="10"/>
      <c r="P969" s="10"/>
      <c r="Q969" s="10"/>
      <c r="R969" s="10"/>
      <c r="S969" s="10"/>
    </row>
    <row r="970" spans="1:19">
      <c r="A970" s="10"/>
      <c r="B970" s="10"/>
      <c r="C970" s="10"/>
      <c r="D970" s="10"/>
      <c r="E970" s="10"/>
      <c r="F970" s="10"/>
      <c r="G970" s="10"/>
      <c r="H970" s="10"/>
      <c r="I970" s="10"/>
      <c r="J970" s="10"/>
      <c r="K970" s="10"/>
      <c r="L970" s="10"/>
      <c r="M970" s="10"/>
      <c r="N970" s="10"/>
      <c r="O970" s="10"/>
      <c r="P970" s="10"/>
      <c r="Q970" s="10"/>
      <c r="R970" s="10"/>
      <c r="S970" s="10"/>
    </row>
    <row r="971" spans="1:19">
      <c r="A971" s="10"/>
      <c r="B971" s="10"/>
      <c r="C971" s="10"/>
      <c r="D971" s="10"/>
      <c r="E971" s="10"/>
      <c r="F971" s="10"/>
      <c r="G971" s="10"/>
      <c r="H971" s="10"/>
      <c r="I971" s="10"/>
      <c r="J971" s="10"/>
      <c r="K971" s="10"/>
      <c r="L971" s="10"/>
      <c r="M971" s="10"/>
      <c r="N971" s="10"/>
      <c r="O971" s="10"/>
      <c r="P971" s="10"/>
      <c r="Q971" s="10"/>
      <c r="R971" s="10"/>
      <c r="S971" s="10"/>
    </row>
    <row r="972" spans="1:19">
      <c r="A972" s="10"/>
      <c r="B972" s="10"/>
      <c r="C972" s="10"/>
      <c r="D972" s="10"/>
      <c r="E972" s="10"/>
      <c r="F972" s="10"/>
      <c r="G972" s="10"/>
      <c r="H972" s="10"/>
      <c r="I972" s="10"/>
      <c r="J972" s="10"/>
      <c r="K972" s="10"/>
      <c r="L972" s="10"/>
      <c r="M972" s="10"/>
      <c r="N972" s="10"/>
      <c r="O972" s="10"/>
      <c r="P972" s="10"/>
      <c r="Q972" s="10"/>
      <c r="R972" s="10"/>
      <c r="S972" s="10"/>
    </row>
    <row r="973" spans="1:19">
      <c r="A973" s="10"/>
      <c r="B973" s="10"/>
      <c r="C973" s="10"/>
      <c r="D973" s="10"/>
      <c r="E973" s="10"/>
      <c r="F973" s="10"/>
      <c r="G973" s="10"/>
      <c r="H973" s="10"/>
      <c r="I973" s="10"/>
      <c r="J973" s="10"/>
      <c r="K973" s="10"/>
      <c r="L973" s="10"/>
      <c r="M973" s="10"/>
      <c r="N973" s="10"/>
      <c r="O973" s="10"/>
      <c r="P973" s="10"/>
      <c r="Q973" s="10"/>
      <c r="R973" s="10"/>
      <c r="S973" s="10"/>
    </row>
    <row r="974" spans="1:19">
      <c r="A974" s="10"/>
      <c r="B974" s="10"/>
      <c r="C974" s="10"/>
      <c r="D974" s="10"/>
      <c r="E974" s="10"/>
      <c r="F974" s="10"/>
      <c r="G974" s="10"/>
      <c r="H974" s="10"/>
      <c r="I974" s="10"/>
      <c r="J974" s="10"/>
      <c r="K974" s="10"/>
      <c r="L974" s="10"/>
      <c r="M974" s="10"/>
      <c r="N974" s="10"/>
      <c r="O974" s="10"/>
      <c r="P974" s="10"/>
      <c r="Q974" s="10"/>
      <c r="R974" s="10"/>
      <c r="S974" s="10"/>
    </row>
    <row r="975" spans="1:19">
      <c r="A975" s="10"/>
      <c r="B975" s="10"/>
      <c r="C975" s="10"/>
      <c r="D975" s="10"/>
      <c r="E975" s="10"/>
      <c r="F975" s="10"/>
      <c r="G975" s="10"/>
      <c r="H975" s="10"/>
      <c r="I975" s="10"/>
      <c r="J975" s="10"/>
      <c r="K975" s="10"/>
      <c r="L975" s="10"/>
      <c r="M975" s="10"/>
      <c r="N975" s="10"/>
      <c r="O975" s="10"/>
      <c r="P975" s="10"/>
      <c r="Q975" s="10"/>
      <c r="R975" s="10"/>
      <c r="S975" s="10"/>
    </row>
    <row r="976" spans="1:19">
      <c r="A976" s="10"/>
      <c r="B976" s="10"/>
      <c r="C976" s="10"/>
      <c r="D976" s="10"/>
      <c r="E976" s="10"/>
      <c r="F976" s="10"/>
      <c r="G976" s="10"/>
      <c r="H976" s="10"/>
      <c r="I976" s="10"/>
      <c r="J976" s="10"/>
      <c r="K976" s="10"/>
      <c r="L976" s="10"/>
      <c r="M976" s="10"/>
      <c r="N976" s="10"/>
      <c r="O976" s="10"/>
      <c r="P976" s="10"/>
      <c r="Q976" s="10"/>
      <c r="R976" s="10"/>
      <c r="S976" s="10"/>
    </row>
    <row r="977" spans="1:19">
      <c r="A977" s="10"/>
      <c r="B977" s="10"/>
      <c r="C977" s="10"/>
      <c r="D977" s="10"/>
      <c r="E977" s="10"/>
      <c r="F977" s="10"/>
      <c r="G977" s="10"/>
      <c r="H977" s="10"/>
      <c r="I977" s="10"/>
      <c r="J977" s="10"/>
      <c r="K977" s="10"/>
      <c r="L977" s="10"/>
      <c r="M977" s="10"/>
      <c r="N977" s="10"/>
      <c r="O977" s="10"/>
      <c r="P977" s="10"/>
      <c r="Q977" s="10"/>
      <c r="R977" s="10"/>
      <c r="S977" s="10"/>
    </row>
    <row r="978" spans="1:19">
      <c r="A978" s="10"/>
      <c r="B978" s="10"/>
      <c r="C978" s="10"/>
      <c r="D978" s="10"/>
      <c r="E978" s="10"/>
      <c r="F978" s="10"/>
      <c r="G978" s="10"/>
      <c r="H978" s="10"/>
      <c r="I978" s="10"/>
      <c r="J978" s="10"/>
      <c r="K978" s="10"/>
      <c r="L978" s="10"/>
      <c r="M978" s="10"/>
      <c r="N978" s="10"/>
      <c r="O978" s="10"/>
      <c r="P978" s="10"/>
      <c r="Q978" s="10"/>
      <c r="R978" s="10"/>
      <c r="S978" s="10"/>
    </row>
    <row r="979" spans="1:19">
      <c r="A979" s="10"/>
      <c r="B979" s="10"/>
      <c r="C979" s="10"/>
      <c r="D979" s="10"/>
      <c r="E979" s="10"/>
      <c r="F979" s="10"/>
      <c r="G979" s="10"/>
      <c r="H979" s="10"/>
      <c r="I979" s="10"/>
      <c r="J979" s="10"/>
      <c r="K979" s="10"/>
      <c r="L979" s="10"/>
      <c r="M979" s="10"/>
      <c r="N979" s="10"/>
      <c r="O979" s="10"/>
      <c r="P979" s="10"/>
      <c r="Q979" s="10"/>
      <c r="R979" s="10"/>
      <c r="S979" s="10"/>
    </row>
    <row r="980" spans="1:19">
      <c r="A980" s="10"/>
      <c r="B980" s="10"/>
      <c r="C980" s="10"/>
      <c r="D980" s="10"/>
      <c r="E980" s="10"/>
      <c r="F980" s="10"/>
      <c r="G980" s="10"/>
      <c r="H980" s="10"/>
      <c r="I980" s="10"/>
      <c r="J980" s="10"/>
      <c r="K980" s="10"/>
      <c r="L980" s="10"/>
      <c r="M980" s="10"/>
      <c r="N980" s="10"/>
      <c r="O980" s="10"/>
      <c r="P980" s="10"/>
      <c r="Q980" s="10"/>
      <c r="R980" s="10"/>
      <c r="S980" s="10"/>
    </row>
    <row r="981" spans="1:19">
      <c r="A981" s="10"/>
      <c r="B981" s="10"/>
      <c r="C981" s="10"/>
      <c r="D981" s="10"/>
      <c r="E981" s="10"/>
      <c r="F981" s="10"/>
      <c r="G981" s="10"/>
      <c r="H981" s="10"/>
      <c r="I981" s="10"/>
      <c r="J981" s="10"/>
      <c r="K981" s="10"/>
      <c r="L981" s="10"/>
      <c r="M981" s="10"/>
      <c r="N981" s="10"/>
      <c r="O981" s="10"/>
      <c r="P981" s="10"/>
      <c r="Q981" s="10"/>
      <c r="R981" s="10"/>
      <c r="S981" s="10"/>
    </row>
    <row r="982" spans="1:19">
      <c r="A982" s="10"/>
      <c r="B982" s="10"/>
      <c r="C982" s="10"/>
      <c r="D982" s="10"/>
      <c r="E982" s="10"/>
      <c r="F982" s="10"/>
      <c r="G982" s="10"/>
      <c r="H982" s="10"/>
      <c r="I982" s="10"/>
      <c r="J982" s="10"/>
      <c r="K982" s="10"/>
      <c r="L982" s="10"/>
      <c r="M982" s="10"/>
      <c r="N982" s="10"/>
      <c r="O982" s="10"/>
      <c r="P982" s="10"/>
      <c r="Q982" s="10"/>
      <c r="R982" s="10"/>
      <c r="S982" s="10"/>
    </row>
    <row r="983" spans="1:19">
      <c r="A983" s="10"/>
      <c r="B983" s="10"/>
      <c r="C983" s="10"/>
      <c r="D983" s="10"/>
      <c r="E983" s="10"/>
      <c r="F983" s="10"/>
      <c r="G983" s="10"/>
      <c r="H983" s="10"/>
      <c r="I983" s="10"/>
      <c r="J983" s="10"/>
      <c r="K983" s="10"/>
      <c r="L983" s="10"/>
      <c r="M983" s="10"/>
      <c r="N983" s="10"/>
      <c r="O983" s="10"/>
      <c r="P983" s="10"/>
      <c r="Q983" s="10"/>
      <c r="R983" s="10"/>
      <c r="S983" s="10"/>
    </row>
    <row r="984" spans="1:19">
      <c r="A984" s="10"/>
      <c r="B984" s="10"/>
      <c r="C984" s="10"/>
      <c r="D984" s="10"/>
      <c r="E984" s="10"/>
      <c r="F984" s="10"/>
      <c r="G984" s="10"/>
      <c r="H984" s="10"/>
      <c r="I984" s="10"/>
      <c r="J984" s="10"/>
      <c r="K984" s="10"/>
      <c r="L984" s="10"/>
      <c r="M984" s="10"/>
      <c r="N984" s="10"/>
      <c r="O984" s="10"/>
      <c r="P984" s="10"/>
      <c r="Q984" s="10"/>
      <c r="R984" s="10"/>
      <c r="S984" s="10"/>
    </row>
    <row r="985" spans="1:19">
      <c r="A985" s="10"/>
      <c r="B985" s="10"/>
      <c r="C985" s="10"/>
      <c r="D985" s="10"/>
      <c r="E985" s="10"/>
      <c r="F985" s="10"/>
      <c r="G985" s="10"/>
      <c r="H985" s="10"/>
      <c r="I985" s="10"/>
      <c r="J985" s="10"/>
      <c r="K985" s="10"/>
      <c r="L985" s="10"/>
      <c r="M985" s="10"/>
      <c r="N985" s="10"/>
      <c r="O985" s="10"/>
      <c r="P985" s="10"/>
      <c r="Q985" s="10"/>
      <c r="R985" s="10"/>
      <c r="S985" s="10"/>
    </row>
    <row r="986" spans="1:19">
      <c r="A986" s="10"/>
      <c r="B986" s="10"/>
      <c r="C986" s="10"/>
      <c r="D986" s="10"/>
      <c r="E986" s="10"/>
      <c r="F986" s="10"/>
      <c r="G986" s="10"/>
      <c r="H986" s="10"/>
      <c r="I986" s="10"/>
      <c r="J986" s="10"/>
      <c r="K986" s="10"/>
      <c r="L986" s="10"/>
      <c r="M986" s="10"/>
      <c r="N986" s="10"/>
      <c r="O986" s="10"/>
      <c r="P986" s="10"/>
      <c r="Q986" s="10"/>
      <c r="R986" s="10"/>
      <c r="S986" s="10"/>
    </row>
    <row r="987" spans="1:19">
      <c r="A987" s="10"/>
      <c r="B987" s="10"/>
      <c r="C987" s="10"/>
      <c r="D987" s="10"/>
      <c r="E987" s="10"/>
      <c r="F987" s="10"/>
      <c r="G987" s="10"/>
      <c r="H987" s="10"/>
      <c r="I987" s="10"/>
      <c r="J987" s="10"/>
      <c r="K987" s="10"/>
      <c r="L987" s="10"/>
      <c r="M987" s="10"/>
      <c r="N987" s="10"/>
      <c r="O987" s="10"/>
      <c r="P987" s="10"/>
      <c r="Q987" s="10"/>
      <c r="R987" s="10"/>
      <c r="S987" s="10"/>
    </row>
    <row r="988" spans="1:19">
      <c r="A988" s="10"/>
      <c r="B988" s="10"/>
      <c r="C988" s="10"/>
      <c r="D988" s="10"/>
      <c r="E988" s="10"/>
      <c r="F988" s="10"/>
      <c r="G988" s="10"/>
      <c r="H988" s="10"/>
      <c r="I988" s="10"/>
      <c r="J988" s="10"/>
      <c r="K988" s="10"/>
      <c r="L988" s="10"/>
      <c r="M988" s="10"/>
      <c r="N988" s="10"/>
      <c r="O988" s="10"/>
      <c r="P988" s="10"/>
      <c r="Q988" s="10"/>
      <c r="R988" s="10"/>
      <c r="S988" s="10"/>
    </row>
    <row r="989" spans="1:19">
      <c r="A989" s="10"/>
      <c r="B989" s="10"/>
      <c r="C989" s="10"/>
      <c r="D989" s="10"/>
      <c r="E989" s="10"/>
      <c r="F989" s="10"/>
      <c r="G989" s="10"/>
      <c r="H989" s="10"/>
      <c r="I989" s="10"/>
      <c r="J989" s="10"/>
      <c r="K989" s="10"/>
      <c r="L989" s="10"/>
      <c r="M989" s="10"/>
      <c r="N989" s="10"/>
      <c r="O989" s="10"/>
      <c r="P989" s="10"/>
      <c r="Q989" s="10"/>
      <c r="R989" s="10"/>
      <c r="S989" s="10"/>
    </row>
    <row r="990" spans="1:19">
      <c r="A990" s="10"/>
      <c r="B990" s="10"/>
      <c r="C990" s="10"/>
      <c r="D990" s="10"/>
      <c r="E990" s="10"/>
      <c r="F990" s="10"/>
      <c r="G990" s="10"/>
      <c r="H990" s="10"/>
      <c r="I990" s="10"/>
      <c r="J990" s="10"/>
      <c r="K990" s="10"/>
      <c r="L990" s="10"/>
      <c r="M990" s="10"/>
      <c r="N990" s="10"/>
      <c r="O990" s="10"/>
      <c r="P990" s="10"/>
      <c r="Q990" s="10"/>
      <c r="R990" s="10"/>
      <c r="S990" s="10"/>
    </row>
    <row r="991" spans="1:19">
      <c r="A991" s="10"/>
      <c r="B991" s="10"/>
      <c r="C991" s="10"/>
      <c r="D991" s="10"/>
      <c r="E991" s="10"/>
      <c r="F991" s="10"/>
      <c r="G991" s="10"/>
      <c r="H991" s="10"/>
      <c r="I991" s="10"/>
      <c r="J991" s="10"/>
      <c r="K991" s="10"/>
      <c r="L991" s="10"/>
      <c r="M991" s="10"/>
      <c r="N991" s="10"/>
      <c r="O991" s="10"/>
      <c r="P991" s="10"/>
      <c r="Q991" s="10"/>
      <c r="R991" s="10"/>
      <c r="S991" s="10"/>
    </row>
    <row r="992" spans="1:19">
      <c r="A992" s="10"/>
      <c r="B992" s="10"/>
      <c r="C992" s="10"/>
      <c r="D992" s="10"/>
      <c r="E992" s="10"/>
      <c r="F992" s="10"/>
      <c r="G992" s="10"/>
      <c r="H992" s="10"/>
      <c r="I992" s="10"/>
      <c r="J992" s="10"/>
      <c r="K992" s="10"/>
      <c r="L992" s="10"/>
      <c r="M992" s="10"/>
      <c r="N992" s="10"/>
      <c r="O992" s="10"/>
      <c r="P992" s="10"/>
      <c r="Q992" s="10"/>
      <c r="R992" s="10"/>
      <c r="S992" s="10"/>
    </row>
    <row r="993" spans="1:19">
      <c r="A993" s="10"/>
      <c r="B993" s="10"/>
      <c r="C993" s="10"/>
      <c r="D993" s="10"/>
      <c r="E993" s="10"/>
      <c r="F993" s="10"/>
      <c r="G993" s="10"/>
      <c r="H993" s="10"/>
      <c r="I993" s="10"/>
      <c r="J993" s="10"/>
      <c r="K993" s="10"/>
      <c r="L993" s="10"/>
      <c r="M993" s="10"/>
      <c r="N993" s="10"/>
      <c r="O993" s="10"/>
      <c r="P993" s="10"/>
      <c r="Q993" s="10"/>
      <c r="R993" s="10"/>
      <c r="S993" s="10"/>
    </row>
    <row r="994" spans="1:19">
      <c r="A994" s="10"/>
      <c r="B994" s="10"/>
      <c r="C994" s="10"/>
      <c r="D994" s="10"/>
      <c r="E994" s="10"/>
      <c r="F994" s="10"/>
      <c r="G994" s="10"/>
      <c r="H994" s="10"/>
      <c r="I994" s="10"/>
      <c r="J994" s="10"/>
      <c r="K994" s="10"/>
      <c r="L994" s="10"/>
      <c r="M994" s="10"/>
      <c r="N994" s="10"/>
      <c r="O994" s="10"/>
      <c r="P994" s="10"/>
      <c r="Q994" s="10"/>
      <c r="R994" s="10"/>
      <c r="S994" s="10"/>
    </row>
    <row r="995" spans="1:19">
      <c r="A995" s="10"/>
      <c r="B995" s="10"/>
      <c r="C995" s="10"/>
      <c r="D995" s="10"/>
      <c r="E995" s="10"/>
      <c r="F995" s="10"/>
      <c r="G995" s="10"/>
      <c r="H995" s="10"/>
      <c r="I995" s="10"/>
      <c r="J995" s="10"/>
      <c r="K995" s="10"/>
      <c r="L995" s="10"/>
      <c r="M995" s="10"/>
      <c r="N995" s="10"/>
      <c r="O995" s="10"/>
      <c r="P995" s="10"/>
      <c r="Q995" s="10"/>
      <c r="R995" s="10"/>
      <c r="S995" s="10"/>
    </row>
    <row r="996" spans="1:19">
      <c r="A996" s="10"/>
      <c r="B996" s="10"/>
      <c r="C996" s="10"/>
      <c r="D996" s="10"/>
      <c r="E996" s="10"/>
      <c r="F996" s="10"/>
      <c r="G996" s="10"/>
      <c r="H996" s="10"/>
      <c r="I996" s="10"/>
      <c r="J996" s="10"/>
      <c r="K996" s="10"/>
      <c r="L996" s="10"/>
      <c r="M996" s="10"/>
      <c r="N996" s="10"/>
      <c r="O996" s="10"/>
      <c r="P996" s="10"/>
      <c r="Q996" s="10"/>
      <c r="R996" s="10"/>
      <c r="S996" s="10"/>
    </row>
    <row r="997" spans="1:19">
      <c r="A997" s="10"/>
      <c r="B997" s="10"/>
      <c r="C997" s="10"/>
      <c r="D997" s="10"/>
      <c r="E997" s="10"/>
      <c r="F997" s="10"/>
      <c r="G997" s="10"/>
      <c r="H997" s="10"/>
      <c r="I997" s="10"/>
      <c r="J997" s="10"/>
      <c r="K997" s="10"/>
      <c r="L997" s="10"/>
      <c r="M997" s="10"/>
      <c r="N997" s="10"/>
      <c r="O997" s="10"/>
      <c r="P997" s="10"/>
      <c r="Q997" s="10"/>
      <c r="R997" s="10"/>
      <c r="S997" s="10"/>
    </row>
    <row r="998" spans="1:19">
      <c r="A998" s="10"/>
      <c r="B998" s="10"/>
      <c r="C998" s="10"/>
      <c r="D998" s="10"/>
      <c r="E998" s="10"/>
      <c r="F998" s="10"/>
      <c r="G998" s="10"/>
      <c r="H998" s="10"/>
      <c r="I998" s="10"/>
      <c r="J998" s="10"/>
      <c r="K998" s="10"/>
      <c r="L998" s="10"/>
      <c r="M998" s="10"/>
      <c r="N998" s="10"/>
      <c r="O998" s="10"/>
      <c r="P998" s="10"/>
      <c r="Q998" s="10"/>
      <c r="R998" s="10"/>
      <c r="S998" s="10"/>
    </row>
    <row r="999" spans="1:19">
      <c r="A999" s="10"/>
      <c r="B999" s="10"/>
      <c r="C999" s="10"/>
      <c r="D999" s="10"/>
      <c r="E999" s="10"/>
      <c r="F999" s="10"/>
      <c r="G999" s="10"/>
      <c r="H999" s="10"/>
      <c r="I999" s="10"/>
      <c r="J999" s="10"/>
      <c r="K999" s="10"/>
      <c r="L999" s="10"/>
      <c r="M999" s="10"/>
      <c r="N999" s="10"/>
      <c r="O999" s="10"/>
      <c r="P999" s="10"/>
      <c r="Q999" s="10"/>
      <c r="R999" s="10"/>
      <c r="S999" s="10"/>
    </row>
    <row r="1000" spans="1:19">
      <c r="A1000" s="10"/>
      <c r="B1000" s="10"/>
      <c r="C1000" s="10"/>
      <c r="D1000" s="10"/>
      <c r="E1000" s="10"/>
      <c r="F1000" s="10"/>
      <c r="G1000" s="10"/>
      <c r="H1000" s="10"/>
      <c r="I1000" s="10"/>
      <c r="J1000" s="10"/>
      <c r="K1000" s="10"/>
      <c r="L1000" s="10"/>
      <c r="M1000" s="10"/>
      <c r="N1000" s="10"/>
      <c r="O1000" s="10"/>
      <c r="P1000" s="10"/>
      <c r="Q1000" s="10"/>
      <c r="R1000" s="10"/>
      <c r="S1000" s="10"/>
    </row>
  </sheetData>
  <mergeCells count="54">
    <mergeCell ref="D131:M131"/>
    <mergeCell ref="D132:M132"/>
    <mergeCell ref="D133:M133"/>
    <mergeCell ref="C48:D48"/>
    <mergeCell ref="C37:N37"/>
    <mergeCell ref="C46:D46"/>
    <mergeCell ref="C45:D45"/>
    <mergeCell ref="C41:O41"/>
    <mergeCell ref="C116:M116"/>
    <mergeCell ref="C31:D31"/>
    <mergeCell ref="D9:M9"/>
    <mergeCell ref="D4:M4"/>
    <mergeCell ref="D5:M5"/>
    <mergeCell ref="D6:M6"/>
    <mergeCell ref="D8:M8"/>
    <mergeCell ref="D7:M7"/>
    <mergeCell ref="C11:O11"/>
    <mergeCell ref="C16:D16"/>
    <mergeCell ref="C13:D13"/>
    <mergeCell ref="C14:D14"/>
    <mergeCell ref="C15:D15"/>
    <mergeCell ref="C19:D19"/>
    <mergeCell ref="C21:N21"/>
    <mergeCell ref="C24:O24"/>
    <mergeCell ref="C54:M54"/>
    <mergeCell ref="C53:D53"/>
    <mergeCell ref="C87:M87"/>
    <mergeCell ref="C102:M102"/>
    <mergeCell ref="G59:G61"/>
    <mergeCell ref="C72:M72"/>
    <mergeCell ref="H59:H61"/>
    <mergeCell ref="F59:F61"/>
    <mergeCell ref="C58:M58"/>
    <mergeCell ref="C52:D52"/>
    <mergeCell ref="C43:D43"/>
    <mergeCell ref="C44:D44"/>
    <mergeCell ref="C18:D18"/>
    <mergeCell ref="C47:D47"/>
    <mergeCell ref="C34:D34"/>
    <mergeCell ref="C35:D35"/>
    <mergeCell ref="C30:D30"/>
    <mergeCell ref="C25:D25"/>
    <mergeCell ref="C26:D26"/>
    <mergeCell ref="C27:D27"/>
    <mergeCell ref="C28:D28"/>
    <mergeCell ref="C29:D29"/>
    <mergeCell ref="C36:D36"/>
    <mergeCell ref="C32:D32"/>
    <mergeCell ref="C33:D33"/>
    <mergeCell ref="C17:D17"/>
    <mergeCell ref="C20:D20"/>
    <mergeCell ref="C51:D51"/>
    <mergeCell ref="C50:D50"/>
    <mergeCell ref="C49:D4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14.5703125" customWidth="1"/>
    <col min="2" max="2" width="13.85546875" customWidth="1"/>
    <col min="3" max="3" width="3.7109375" customWidth="1"/>
    <col min="4" max="4" width="26.28515625" customWidth="1"/>
    <col min="5" max="5" width="7.85546875" customWidth="1"/>
    <col min="6" max="6" width="6.42578125" customWidth="1"/>
    <col min="7" max="7" width="6" customWidth="1"/>
    <col min="8" max="8" width="6.42578125" customWidth="1"/>
    <col min="9" max="10" width="3.42578125" customWidth="1"/>
    <col min="11" max="11" width="7.7109375" customWidth="1"/>
    <col min="12" max="12" width="7.140625" customWidth="1"/>
    <col min="13" max="13" width="7.28515625" customWidth="1"/>
    <col min="14" max="15" width="6.42578125" customWidth="1"/>
    <col min="16" max="16" width="10.140625" customWidth="1"/>
    <col min="17" max="17" width="0.140625" hidden="1" customWidth="1"/>
    <col min="18" max="18" width="7.5703125" customWidth="1"/>
    <col min="19" max="19" width="14.5703125" customWidth="1"/>
    <col min="20" max="26" width="7.5703125" customWidth="1"/>
  </cols>
  <sheetData>
    <row r="1" spans="1:26">
      <c r="A1" s="10"/>
      <c r="B1" s="10"/>
      <c r="C1" s="10"/>
      <c r="D1" s="10"/>
      <c r="E1" s="10"/>
      <c r="F1" s="10"/>
      <c r="G1" s="10"/>
      <c r="H1" s="10"/>
      <c r="I1" s="10"/>
      <c r="J1" s="10"/>
      <c r="K1" s="10"/>
      <c r="L1" s="10"/>
      <c r="M1" s="10"/>
      <c r="N1" s="10"/>
      <c r="O1" s="10"/>
      <c r="P1" s="10"/>
      <c r="Q1" s="10"/>
      <c r="S1" s="10"/>
    </row>
    <row r="2" spans="1:26">
      <c r="A2" s="10"/>
      <c r="B2" s="10"/>
      <c r="C2" s="10"/>
      <c r="D2" s="10"/>
      <c r="E2" s="10"/>
      <c r="F2" s="10"/>
      <c r="G2" s="10"/>
      <c r="H2" s="10"/>
      <c r="I2" s="10"/>
      <c r="J2" s="10"/>
      <c r="K2" s="10"/>
      <c r="L2" s="10"/>
      <c r="M2" s="10"/>
      <c r="N2" s="10"/>
      <c r="O2" s="10"/>
      <c r="P2" s="10"/>
      <c r="Q2" s="10"/>
      <c r="S2" s="10"/>
    </row>
    <row r="3" spans="1:26" ht="16.5" customHeight="1">
      <c r="A3" s="10"/>
      <c r="B3" s="10"/>
      <c r="C3" s="10"/>
      <c r="D3" s="220"/>
      <c r="E3" s="221"/>
      <c r="F3" s="221"/>
      <c r="G3" s="221"/>
      <c r="H3" s="221"/>
      <c r="I3" s="221"/>
      <c r="J3" s="221"/>
      <c r="K3" s="221"/>
      <c r="L3" s="221"/>
      <c r="M3" s="221"/>
      <c r="N3" s="221"/>
      <c r="O3" s="10"/>
      <c r="P3" s="10"/>
      <c r="Q3" s="10"/>
      <c r="S3" s="10"/>
    </row>
    <row r="4" spans="1:26" ht="16.5" customHeight="1">
      <c r="A4" s="10"/>
      <c r="B4" s="10"/>
      <c r="C4" s="833"/>
      <c r="D4" s="222"/>
      <c r="E4" s="223"/>
      <c r="F4" s="223"/>
      <c r="G4" s="223"/>
      <c r="H4" s="223"/>
      <c r="I4" s="223"/>
      <c r="J4" s="223"/>
      <c r="K4" s="223"/>
      <c r="L4" s="224"/>
      <c r="M4" s="225"/>
      <c r="N4" s="149"/>
      <c r="O4" s="226"/>
      <c r="P4" s="10"/>
      <c r="Q4" s="10"/>
      <c r="S4" s="10"/>
    </row>
    <row r="5" spans="1:26" ht="16.5" customHeight="1">
      <c r="A5" s="10"/>
      <c r="B5" s="10"/>
      <c r="C5" s="832"/>
      <c r="D5" s="960" t="s">
        <v>2</v>
      </c>
      <c r="E5" s="825"/>
      <c r="F5" s="825"/>
      <c r="G5" s="825"/>
      <c r="H5" s="825"/>
      <c r="I5" s="825"/>
      <c r="J5" s="825"/>
      <c r="K5" s="825"/>
      <c r="L5" s="825"/>
      <c r="M5" s="844"/>
      <c r="N5" s="3"/>
      <c r="O5" s="226"/>
      <c r="P5" s="10"/>
      <c r="Q5" s="10"/>
      <c r="S5" s="10"/>
    </row>
    <row r="6" spans="1:26" ht="15.75" customHeight="1">
      <c r="A6" s="10"/>
      <c r="B6" s="10"/>
      <c r="C6" s="832"/>
      <c r="D6" s="960" t="s">
        <v>3</v>
      </c>
      <c r="E6" s="825"/>
      <c r="F6" s="825"/>
      <c r="G6" s="825"/>
      <c r="H6" s="825"/>
      <c r="I6" s="825"/>
      <c r="J6" s="825"/>
      <c r="K6" s="825"/>
      <c r="L6" s="825"/>
      <c r="M6" s="844"/>
      <c r="N6" s="3"/>
      <c r="O6" s="226"/>
      <c r="P6" s="10"/>
      <c r="Q6" s="10"/>
      <c r="S6" s="10"/>
    </row>
    <row r="7" spans="1:26" ht="12" customHeight="1">
      <c r="A7" s="10"/>
      <c r="B7" s="10"/>
      <c r="C7" s="832"/>
      <c r="D7" s="960" t="s">
        <v>4</v>
      </c>
      <c r="E7" s="825"/>
      <c r="F7" s="825"/>
      <c r="G7" s="825"/>
      <c r="H7" s="825"/>
      <c r="I7" s="825"/>
      <c r="J7" s="825"/>
      <c r="K7" s="825"/>
      <c r="L7" s="825"/>
      <c r="M7" s="844"/>
      <c r="N7" s="3"/>
      <c r="O7" s="221"/>
      <c r="P7" s="10"/>
      <c r="Q7" s="10"/>
      <c r="S7" s="10"/>
    </row>
    <row r="8" spans="1:26" ht="18.75" customHeight="1">
      <c r="A8" s="10"/>
      <c r="B8" s="10"/>
      <c r="C8" s="832"/>
      <c r="D8" s="227"/>
      <c r="E8" s="228"/>
      <c r="F8" s="228"/>
      <c r="G8" s="228"/>
      <c r="H8" s="228"/>
      <c r="I8" s="228"/>
      <c r="J8" s="228"/>
      <c r="K8" s="228"/>
      <c r="L8" s="229"/>
      <c r="M8" s="230"/>
      <c r="N8" s="221"/>
      <c r="O8" s="231"/>
      <c r="P8" s="10"/>
      <c r="Q8" s="10"/>
      <c r="S8" s="10"/>
    </row>
    <row r="9" spans="1:26" ht="18.75" customHeight="1">
      <c r="A9" s="10"/>
      <c r="B9" s="10"/>
      <c r="C9" s="832"/>
      <c r="D9" s="961" t="s">
        <v>134</v>
      </c>
      <c r="E9" s="825"/>
      <c r="F9" s="825"/>
      <c r="G9" s="825"/>
      <c r="H9" s="825"/>
      <c r="I9" s="825"/>
      <c r="J9" s="825"/>
      <c r="K9" s="825"/>
      <c r="L9" s="825"/>
      <c r="M9" s="844"/>
      <c r="N9" s="3"/>
      <c r="O9" s="231"/>
      <c r="P9" s="10"/>
      <c r="Q9" s="10"/>
      <c r="S9" s="10"/>
    </row>
    <row r="10" spans="1:26" ht="22.5" customHeight="1">
      <c r="A10" s="10"/>
      <c r="B10" s="10"/>
      <c r="C10" s="832"/>
      <c r="D10" s="962" t="s">
        <v>135</v>
      </c>
      <c r="E10" s="849"/>
      <c r="F10" s="849"/>
      <c r="G10" s="849"/>
      <c r="H10" s="849"/>
      <c r="I10" s="849"/>
      <c r="J10" s="849"/>
      <c r="K10" s="849"/>
      <c r="L10" s="849"/>
      <c r="M10" s="850"/>
      <c r="N10" s="3"/>
      <c r="O10" s="232"/>
      <c r="P10" s="10"/>
      <c r="Q10" s="10"/>
      <c r="S10" s="10"/>
    </row>
    <row r="11" spans="1:26" ht="15" customHeight="1">
      <c r="A11" s="10"/>
      <c r="B11" s="10"/>
      <c r="C11" s="3"/>
      <c r="D11" s="233"/>
      <c r="E11" s="233"/>
      <c r="F11" s="233"/>
      <c r="G11" s="233"/>
      <c r="H11" s="233"/>
      <c r="I11" s="233"/>
      <c r="J11" s="233"/>
      <c r="K11" s="233"/>
      <c r="L11" s="233"/>
      <c r="M11" s="233"/>
      <c r="N11" s="233"/>
      <c r="O11" s="10"/>
      <c r="P11" s="10"/>
      <c r="Q11" s="10"/>
      <c r="S11" s="10"/>
    </row>
    <row r="12" spans="1:26" ht="11.25" customHeight="1">
      <c r="A12" s="10"/>
      <c r="B12" s="10"/>
      <c r="C12" s="3"/>
      <c r="D12" s="233"/>
      <c r="E12" s="233"/>
      <c r="F12" s="233"/>
      <c r="G12" s="233"/>
      <c r="H12" s="233"/>
      <c r="I12" s="233"/>
      <c r="J12" s="233"/>
      <c r="K12" s="233"/>
      <c r="L12" s="233"/>
      <c r="M12" s="233"/>
      <c r="N12" s="233"/>
      <c r="O12" s="10"/>
      <c r="P12" s="10"/>
      <c r="Q12" s="10"/>
      <c r="S12" s="10"/>
    </row>
    <row r="13" spans="1:26" ht="28.5" customHeight="1">
      <c r="A13" s="10"/>
      <c r="B13" s="10"/>
      <c r="C13" s="941" t="s">
        <v>136</v>
      </c>
      <c r="D13" s="825"/>
      <c r="E13" s="825"/>
      <c r="F13" s="825"/>
      <c r="G13" s="825"/>
      <c r="H13" s="825"/>
      <c r="I13" s="825"/>
      <c r="J13" s="825"/>
      <c r="K13" s="825"/>
      <c r="L13" s="825"/>
      <c r="M13" s="825"/>
      <c r="N13" s="825"/>
      <c r="O13" s="10"/>
      <c r="P13" s="10"/>
      <c r="Q13" s="10"/>
      <c r="S13" s="10"/>
    </row>
    <row r="14" spans="1:26" ht="9.75" customHeight="1">
      <c r="A14" s="10"/>
      <c r="B14" s="10"/>
      <c r="C14" s="10"/>
      <c r="D14" s="233"/>
      <c r="E14" s="233"/>
      <c r="F14" s="233"/>
      <c r="G14" s="233"/>
      <c r="H14" s="233"/>
      <c r="I14" s="233"/>
      <c r="J14" s="233"/>
      <c r="K14" s="233"/>
      <c r="L14" s="233"/>
      <c r="M14" s="233"/>
      <c r="N14" s="233"/>
      <c r="O14" s="10"/>
      <c r="P14" s="10"/>
      <c r="Q14" s="10"/>
      <c r="S14" s="10"/>
    </row>
    <row r="15" spans="1:26" ht="75" customHeight="1">
      <c r="A15" s="10"/>
      <c r="B15" s="10"/>
      <c r="C15" s="966" t="s">
        <v>137</v>
      </c>
      <c r="D15" s="934"/>
      <c r="E15" s="234" t="s">
        <v>138</v>
      </c>
      <c r="F15" s="234" t="s">
        <v>139</v>
      </c>
      <c r="G15" s="234" t="s">
        <v>140</v>
      </c>
      <c r="H15" s="234" t="s">
        <v>141</v>
      </c>
      <c r="I15" s="963" t="s">
        <v>142</v>
      </c>
      <c r="J15" s="934"/>
      <c r="K15" s="234" t="s">
        <v>143</v>
      </c>
      <c r="L15" s="234" t="s">
        <v>144</v>
      </c>
      <c r="M15" s="234" t="s">
        <v>145</v>
      </c>
      <c r="N15" s="235" t="s">
        <v>146</v>
      </c>
      <c r="O15" s="10"/>
      <c r="P15" s="10"/>
      <c r="Q15" s="10"/>
      <c r="S15" s="10"/>
    </row>
    <row r="16" spans="1:26" ht="15" customHeight="1">
      <c r="A16" s="236"/>
      <c r="B16" s="236"/>
      <c r="C16" s="238">
        <v>1</v>
      </c>
      <c r="D16" s="240" t="s">
        <v>147</v>
      </c>
      <c r="E16" s="241">
        <v>24069</v>
      </c>
      <c r="F16" s="242">
        <v>10636</v>
      </c>
      <c r="G16" s="243">
        <v>44.189621504840247</v>
      </c>
      <c r="H16" s="242">
        <v>330</v>
      </c>
      <c r="I16" s="964">
        <v>1451</v>
      </c>
      <c r="J16" s="965"/>
      <c r="K16" s="246">
        <v>219</v>
      </c>
      <c r="L16" s="247">
        <v>173</v>
      </c>
      <c r="M16" s="246">
        <v>251</v>
      </c>
      <c r="N16" s="248">
        <v>8</v>
      </c>
      <c r="O16" s="236"/>
      <c r="P16" s="236"/>
      <c r="Q16" s="236"/>
      <c r="R16" s="236"/>
      <c r="S16" s="236"/>
      <c r="T16" s="236"/>
      <c r="U16" s="236"/>
      <c r="V16" s="236"/>
      <c r="W16" s="236"/>
      <c r="X16" s="236"/>
      <c r="Y16" s="236"/>
      <c r="Z16" s="236"/>
    </row>
    <row r="17" spans="1:26" ht="15" customHeight="1">
      <c r="A17" s="236"/>
      <c r="B17" s="6" t="s">
        <v>0</v>
      </c>
      <c r="C17" s="249">
        <v>2</v>
      </c>
      <c r="D17" s="251" t="s">
        <v>148</v>
      </c>
      <c r="E17" s="252">
        <v>12833</v>
      </c>
      <c r="F17" s="253">
        <v>3182</v>
      </c>
      <c r="G17" s="254">
        <v>24.795449232447599</v>
      </c>
      <c r="H17" s="253">
        <v>103</v>
      </c>
      <c r="I17" s="952">
        <v>306</v>
      </c>
      <c r="J17" s="953"/>
      <c r="K17" s="255">
        <v>83</v>
      </c>
      <c r="L17" s="256">
        <v>72</v>
      </c>
      <c r="M17" s="255">
        <v>106</v>
      </c>
      <c r="N17" s="257">
        <v>3</v>
      </c>
      <c r="O17" s="236"/>
      <c r="P17" s="236"/>
      <c r="Q17" s="236"/>
      <c r="R17" s="236"/>
      <c r="S17" s="236"/>
      <c r="T17" s="236"/>
      <c r="U17" s="236"/>
      <c r="V17" s="236"/>
      <c r="W17" s="236"/>
      <c r="X17" s="236"/>
      <c r="Y17" s="236"/>
      <c r="Z17" s="236"/>
    </row>
    <row r="18" spans="1:26" ht="15" customHeight="1">
      <c r="A18" s="236"/>
      <c r="B18" s="6" t="s">
        <v>5</v>
      </c>
      <c r="C18" s="258">
        <v>3</v>
      </c>
      <c r="D18" s="260" t="s">
        <v>149</v>
      </c>
      <c r="E18" s="262">
        <v>17742</v>
      </c>
      <c r="F18" s="263">
        <v>4835</v>
      </c>
      <c r="G18" s="264">
        <v>27.251719084657871</v>
      </c>
      <c r="H18" s="263">
        <v>151</v>
      </c>
      <c r="I18" s="958">
        <v>1385</v>
      </c>
      <c r="J18" s="959"/>
      <c r="K18" s="266">
        <v>96</v>
      </c>
      <c r="L18" s="267">
        <v>82</v>
      </c>
      <c r="M18" s="266">
        <v>121</v>
      </c>
      <c r="N18" s="268">
        <v>4</v>
      </c>
      <c r="O18" s="236"/>
      <c r="P18" s="236"/>
      <c r="Q18" s="236"/>
      <c r="R18" s="236"/>
      <c r="S18" s="236"/>
      <c r="T18" s="236"/>
      <c r="U18" s="236"/>
      <c r="V18" s="236"/>
      <c r="W18" s="236"/>
      <c r="X18" s="236"/>
      <c r="Y18" s="236"/>
      <c r="Z18" s="236"/>
    </row>
    <row r="19" spans="1:26" ht="15" customHeight="1">
      <c r="A19" s="236"/>
      <c r="B19" s="123" t="s">
        <v>6</v>
      </c>
      <c r="C19" s="249">
        <v>4</v>
      </c>
      <c r="D19" s="251" t="s">
        <v>151</v>
      </c>
      <c r="E19" s="252">
        <v>16404</v>
      </c>
      <c r="F19" s="253">
        <v>6067</v>
      </c>
      <c r="G19" s="254">
        <v>36.98488173616191</v>
      </c>
      <c r="H19" s="253">
        <v>139</v>
      </c>
      <c r="I19" s="952">
        <v>851</v>
      </c>
      <c r="J19" s="953"/>
      <c r="K19" s="255">
        <v>136</v>
      </c>
      <c r="L19" s="256">
        <v>96</v>
      </c>
      <c r="M19" s="255">
        <v>142</v>
      </c>
      <c r="N19" s="257">
        <v>7</v>
      </c>
      <c r="O19" s="236"/>
      <c r="P19" s="236"/>
      <c r="Q19" s="236"/>
      <c r="R19" s="236"/>
      <c r="S19" s="236"/>
      <c r="T19" s="236"/>
      <c r="U19" s="236"/>
      <c r="V19" s="236"/>
      <c r="W19" s="236"/>
      <c r="X19" s="236"/>
      <c r="Y19" s="236"/>
      <c r="Z19" s="236"/>
    </row>
    <row r="20" spans="1:26" ht="15" customHeight="1">
      <c r="A20" s="236"/>
      <c r="B20" s="236"/>
      <c r="C20" s="258">
        <v>5</v>
      </c>
      <c r="D20" s="260" t="s">
        <v>152</v>
      </c>
      <c r="E20" s="262">
        <v>92747</v>
      </c>
      <c r="F20" s="263">
        <v>53174</v>
      </c>
      <c r="G20" s="264">
        <v>57.332312635449121</v>
      </c>
      <c r="H20" s="263">
        <v>1124</v>
      </c>
      <c r="I20" s="958">
        <v>10088</v>
      </c>
      <c r="J20" s="959"/>
      <c r="K20" s="266">
        <v>860</v>
      </c>
      <c r="L20" s="267">
        <v>640</v>
      </c>
      <c r="M20" s="266">
        <v>911</v>
      </c>
      <c r="N20" s="268">
        <v>20</v>
      </c>
      <c r="O20" s="236"/>
      <c r="P20" s="236"/>
      <c r="Q20" s="236"/>
      <c r="R20" s="236"/>
      <c r="S20" s="236"/>
      <c r="T20" s="236"/>
      <c r="U20" s="236"/>
      <c r="V20" s="236"/>
      <c r="W20" s="236"/>
      <c r="X20" s="236"/>
      <c r="Y20" s="236"/>
      <c r="Z20" s="236"/>
    </row>
    <row r="21" spans="1:26" ht="15" customHeight="1">
      <c r="A21" s="236"/>
      <c r="B21" s="236"/>
      <c r="C21" s="249">
        <v>6</v>
      </c>
      <c r="D21" s="251" t="s">
        <v>154</v>
      </c>
      <c r="E21" s="252">
        <v>33397</v>
      </c>
      <c r="F21" s="253">
        <v>12134</v>
      </c>
      <c r="G21" s="254">
        <v>36.332604724975297</v>
      </c>
      <c r="H21" s="253">
        <v>289</v>
      </c>
      <c r="I21" s="952">
        <v>1159</v>
      </c>
      <c r="J21" s="953"/>
      <c r="K21" s="255">
        <v>266</v>
      </c>
      <c r="L21" s="256">
        <v>208</v>
      </c>
      <c r="M21" s="255">
        <v>308</v>
      </c>
      <c r="N21" s="257">
        <v>11</v>
      </c>
      <c r="O21" s="236"/>
      <c r="P21" s="236"/>
      <c r="Q21" s="236"/>
      <c r="R21" s="236"/>
      <c r="S21" s="236"/>
      <c r="T21" s="236"/>
      <c r="U21" s="236"/>
      <c r="V21" s="236"/>
      <c r="W21" s="236"/>
      <c r="X21" s="236"/>
      <c r="Y21" s="236"/>
      <c r="Z21" s="236"/>
    </row>
    <row r="22" spans="1:26" ht="15" customHeight="1">
      <c r="A22" s="236"/>
      <c r="B22" s="236"/>
      <c r="C22" s="258">
        <v>7</v>
      </c>
      <c r="D22" s="260" t="s">
        <v>155</v>
      </c>
      <c r="E22" s="262">
        <v>6132</v>
      </c>
      <c r="F22" s="263">
        <v>2311</v>
      </c>
      <c r="G22" s="264">
        <v>37.68754076973255</v>
      </c>
      <c r="H22" s="263">
        <v>60</v>
      </c>
      <c r="I22" s="958">
        <v>283</v>
      </c>
      <c r="J22" s="959"/>
      <c r="K22" s="266">
        <v>47</v>
      </c>
      <c r="L22" s="267">
        <v>37</v>
      </c>
      <c r="M22" s="266">
        <v>68</v>
      </c>
      <c r="N22" s="268">
        <v>1</v>
      </c>
      <c r="O22" s="236"/>
      <c r="P22" s="236"/>
      <c r="Q22" s="236"/>
      <c r="R22" s="236"/>
      <c r="S22" s="236"/>
      <c r="T22" s="236"/>
      <c r="U22" s="236"/>
      <c r="V22" s="236"/>
      <c r="W22" s="236"/>
      <c r="X22" s="236"/>
      <c r="Y22" s="236"/>
      <c r="Z22" s="236"/>
    </row>
    <row r="23" spans="1:26" ht="15" customHeight="1">
      <c r="A23" s="236"/>
      <c r="B23" s="236"/>
      <c r="C23" s="249">
        <v>8</v>
      </c>
      <c r="D23" s="251" t="s">
        <v>156</v>
      </c>
      <c r="E23" s="252">
        <v>5791</v>
      </c>
      <c r="F23" s="253">
        <v>1351</v>
      </c>
      <c r="G23" s="254">
        <v>23.329304092557418</v>
      </c>
      <c r="H23" s="253">
        <v>30</v>
      </c>
      <c r="I23" s="952">
        <v>117</v>
      </c>
      <c r="J23" s="953"/>
      <c r="K23" s="255">
        <v>21</v>
      </c>
      <c r="L23" s="256">
        <v>11</v>
      </c>
      <c r="M23" s="255">
        <v>10</v>
      </c>
      <c r="N23" s="257">
        <v>2</v>
      </c>
      <c r="O23" s="236"/>
      <c r="P23" s="236"/>
      <c r="Q23" s="236"/>
      <c r="R23" s="236"/>
      <c r="S23" s="236"/>
      <c r="T23" s="236"/>
      <c r="U23" s="236"/>
      <c r="V23" s="236"/>
      <c r="W23" s="236"/>
      <c r="X23" s="236"/>
      <c r="Y23" s="236"/>
      <c r="Z23" s="236"/>
    </row>
    <row r="24" spans="1:26" ht="15" customHeight="1">
      <c r="A24" s="236"/>
      <c r="B24" s="236"/>
      <c r="C24" s="258">
        <v>9</v>
      </c>
      <c r="D24" s="260" t="s">
        <v>157</v>
      </c>
      <c r="E24" s="262">
        <v>79330</v>
      </c>
      <c r="F24" s="263">
        <v>46968</v>
      </c>
      <c r="G24" s="264">
        <v>59.205848985251485</v>
      </c>
      <c r="H24" s="263">
        <v>1492</v>
      </c>
      <c r="I24" s="958">
        <v>9370</v>
      </c>
      <c r="J24" s="959"/>
      <c r="K24" s="266">
        <v>1241</v>
      </c>
      <c r="L24" s="267">
        <v>818</v>
      </c>
      <c r="M24" s="266">
        <v>1192</v>
      </c>
      <c r="N24" s="268">
        <v>18</v>
      </c>
      <c r="O24" s="236"/>
      <c r="P24" s="236"/>
      <c r="Q24" s="236"/>
      <c r="R24" s="236"/>
      <c r="S24" s="236"/>
      <c r="T24" s="236"/>
      <c r="U24" s="236"/>
      <c r="V24" s="236"/>
      <c r="W24" s="236"/>
      <c r="X24" s="236"/>
      <c r="Y24" s="236"/>
      <c r="Z24" s="236"/>
    </row>
    <row r="25" spans="1:26" ht="15" customHeight="1">
      <c r="A25" s="236"/>
      <c r="B25" s="236"/>
      <c r="C25" s="249">
        <v>10</v>
      </c>
      <c r="D25" s="251" t="s">
        <v>158</v>
      </c>
      <c r="E25" s="252">
        <v>12847</v>
      </c>
      <c r="F25" s="253">
        <v>1688</v>
      </c>
      <c r="G25" s="254">
        <v>13.13925430061493</v>
      </c>
      <c r="H25" s="253">
        <v>59</v>
      </c>
      <c r="I25" s="952">
        <v>145</v>
      </c>
      <c r="J25" s="953"/>
      <c r="K25" s="255">
        <v>26</v>
      </c>
      <c r="L25" s="256">
        <v>18</v>
      </c>
      <c r="M25" s="255">
        <v>31</v>
      </c>
      <c r="N25" s="257">
        <v>3</v>
      </c>
      <c r="O25" s="236"/>
      <c r="P25" s="236"/>
      <c r="Q25" s="236"/>
      <c r="R25" s="236"/>
      <c r="S25" s="236"/>
      <c r="T25" s="236"/>
      <c r="U25" s="236"/>
      <c r="V25" s="236"/>
      <c r="W25" s="236"/>
      <c r="X25" s="236"/>
      <c r="Y25" s="236"/>
      <c r="Z25" s="236"/>
    </row>
    <row r="26" spans="1:26" ht="15" customHeight="1">
      <c r="A26" s="236"/>
      <c r="B26" s="236"/>
      <c r="C26" s="258">
        <v>11</v>
      </c>
      <c r="D26" s="260" t="s">
        <v>159</v>
      </c>
      <c r="E26" s="262">
        <v>20787</v>
      </c>
      <c r="F26" s="263">
        <v>3709</v>
      </c>
      <c r="G26" s="264">
        <v>17.842882570837542</v>
      </c>
      <c r="H26" s="263">
        <v>187</v>
      </c>
      <c r="I26" s="958">
        <v>2345</v>
      </c>
      <c r="J26" s="959"/>
      <c r="K26" s="266">
        <v>75</v>
      </c>
      <c r="L26" s="267">
        <v>42</v>
      </c>
      <c r="M26" s="266">
        <v>54</v>
      </c>
      <c r="N26" s="268">
        <v>5</v>
      </c>
      <c r="O26" s="236"/>
      <c r="P26" s="236"/>
      <c r="Q26" s="236"/>
      <c r="R26" s="236"/>
      <c r="S26" s="236"/>
      <c r="T26" s="236"/>
      <c r="U26" s="236"/>
      <c r="V26" s="236"/>
      <c r="W26" s="236"/>
      <c r="X26" s="236"/>
      <c r="Y26" s="236"/>
      <c r="Z26" s="236"/>
    </row>
    <row r="27" spans="1:26" ht="15" customHeight="1">
      <c r="A27" s="236"/>
      <c r="B27" s="236"/>
      <c r="C27" s="249">
        <v>12</v>
      </c>
      <c r="D27" s="251" t="s">
        <v>160</v>
      </c>
      <c r="E27" s="252">
        <v>3479</v>
      </c>
      <c r="F27" s="253">
        <v>791</v>
      </c>
      <c r="G27" s="254">
        <v>22.736418511066397</v>
      </c>
      <c r="H27" s="253">
        <v>24</v>
      </c>
      <c r="I27" s="952">
        <v>117</v>
      </c>
      <c r="J27" s="953"/>
      <c r="K27" s="255">
        <v>32</v>
      </c>
      <c r="L27" s="256">
        <v>22</v>
      </c>
      <c r="M27" s="255">
        <v>36</v>
      </c>
      <c r="N27" s="257">
        <v>0</v>
      </c>
      <c r="O27" s="236"/>
      <c r="P27" s="236"/>
      <c r="Q27" s="236"/>
      <c r="R27" s="236"/>
      <c r="S27" s="236"/>
      <c r="T27" s="236"/>
      <c r="U27" s="236"/>
      <c r="V27" s="236"/>
      <c r="W27" s="236"/>
      <c r="X27" s="236"/>
      <c r="Y27" s="236"/>
      <c r="Z27" s="236"/>
    </row>
    <row r="28" spans="1:26" ht="15" customHeight="1">
      <c r="A28" s="236"/>
      <c r="B28" s="236"/>
      <c r="C28" s="258">
        <v>13</v>
      </c>
      <c r="D28" s="260" t="s">
        <v>161</v>
      </c>
      <c r="E28" s="262">
        <v>16852</v>
      </c>
      <c r="F28" s="263">
        <v>8384</v>
      </c>
      <c r="G28" s="264">
        <v>49.750771421789693</v>
      </c>
      <c r="H28" s="263">
        <v>266</v>
      </c>
      <c r="I28" s="958">
        <v>886</v>
      </c>
      <c r="J28" s="959"/>
      <c r="K28" s="266">
        <v>234</v>
      </c>
      <c r="L28" s="267">
        <v>171</v>
      </c>
      <c r="M28" s="266">
        <v>255</v>
      </c>
      <c r="N28" s="268">
        <v>6</v>
      </c>
      <c r="O28" s="236"/>
      <c r="P28" s="236"/>
      <c r="Q28" s="236"/>
      <c r="R28" s="236"/>
      <c r="S28" s="236"/>
      <c r="T28" s="236"/>
      <c r="U28" s="236"/>
      <c r="V28" s="236"/>
      <c r="W28" s="236"/>
      <c r="X28" s="236"/>
      <c r="Y28" s="236"/>
      <c r="Z28" s="236"/>
    </row>
    <row r="29" spans="1:26" ht="15" customHeight="1">
      <c r="A29" s="236"/>
      <c r="B29" s="236"/>
      <c r="C29" s="249">
        <v>14</v>
      </c>
      <c r="D29" s="251" t="s">
        <v>162</v>
      </c>
      <c r="E29" s="252">
        <v>8721</v>
      </c>
      <c r="F29" s="253">
        <v>1933</v>
      </c>
      <c r="G29" s="254">
        <v>22.164889347551885</v>
      </c>
      <c r="H29" s="253">
        <v>95</v>
      </c>
      <c r="I29" s="952">
        <v>350</v>
      </c>
      <c r="J29" s="953"/>
      <c r="K29" s="255">
        <v>75</v>
      </c>
      <c r="L29" s="256">
        <v>49</v>
      </c>
      <c r="M29" s="255">
        <v>66</v>
      </c>
      <c r="N29" s="257">
        <v>1</v>
      </c>
      <c r="O29" s="236"/>
      <c r="P29" s="236"/>
      <c r="Q29" s="236"/>
      <c r="R29" s="236"/>
      <c r="S29" s="236"/>
      <c r="T29" s="236"/>
      <c r="U29" s="236"/>
      <c r="V29" s="236"/>
      <c r="W29" s="236"/>
      <c r="X29" s="236"/>
      <c r="Y29" s="236"/>
      <c r="Z29" s="236"/>
    </row>
    <row r="30" spans="1:26" ht="15" customHeight="1">
      <c r="A30" s="236"/>
      <c r="B30" s="236"/>
      <c r="C30" s="258">
        <v>15</v>
      </c>
      <c r="D30" s="260" t="s">
        <v>163</v>
      </c>
      <c r="E30" s="262">
        <v>18093</v>
      </c>
      <c r="F30" s="263">
        <v>9079</v>
      </c>
      <c r="G30" s="264">
        <v>50.179627480240974</v>
      </c>
      <c r="H30" s="263">
        <v>176</v>
      </c>
      <c r="I30" s="958">
        <v>964</v>
      </c>
      <c r="J30" s="959"/>
      <c r="K30" s="266">
        <v>247</v>
      </c>
      <c r="L30" s="267">
        <v>169</v>
      </c>
      <c r="M30" s="266">
        <v>252</v>
      </c>
      <c r="N30" s="268">
        <v>10</v>
      </c>
      <c r="O30" s="236"/>
      <c r="P30" s="236"/>
      <c r="Q30" s="236"/>
      <c r="R30" s="236"/>
      <c r="S30" s="236"/>
      <c r="T30" s="236"/>
      <c r="U30" s="236"/>
      <c r="V30" s="236"/>
      <c r="W30" s="236"/>
      <c r="X30" s="236"/>
      <c r="Y30" s="236"/>
      <c r="Z30" s="236"/>
    </row>
    <row r="31" spans="1:26" ht="15" customHeight="1">
      <c r="A31" s="236"/>
      <c r="B31" s="236"/>
      <c r="C31" s="249">
        <v>16</v>
      </c>
      <c r="D31" s="251" t="s">
        <v>164</v>
      </c>
      <c r="E31" s="252">
        <v>8530</v>
      </c>
      <c r="F31" s="253">
        <v>2349</v>
      </c>
      <c r="G31" s="254">
        <v>27.538100820633062</v>
      </c>
      <c r="H31" s="253">
        <v>72</v>
      </c>
      <c r="I31" s="952">
        <v>193</v>
      </c>
      <c r="J31" s="953"/>
      <c r="K31" s="255">
        <v>95</v>
      </c>
      <c r="L31" s="256">
        <v>75</v>
      </c>
      <c r="M31" s="255">
        <v>100</v>
      </c>
      <c r="N31" s="257">
        <v>3</v>
      </c>
      <c r="O31" s="236"/>
      <c r="P31" s="236"/>
      <c r="Q31" s="236"/>
      <c r="R31" s="236"/>
      <c r="S31" s="236"/>
      <c r="T31" s="236"/>
      <c r="U31" s="236"/>
      <c r="V31" s="236"/>
      <c r="W31" s="236"/>
      <c r="X31" s="236"/>
      <c r="Y31" s="236"/>
      <c r="Z31" s="236"/>
    </row>
    <row r="32" spans="1:26" ht="15" customHeight="1">
      <c r="A32" s="236"/>
      <c r="B32" s="236"/>
      <c r="C32" s="258">
        <v>17</v>
      </c>
      <c r="D32" s="260" t="s">
        <v>166</v>
      </c>
      <c r="E32" s="262">
        <v>14355</v>
      </c>
      <c r="F32" s="263">
        <v>2578</v>
      </c>
      <c r="G32" s="264">
        <v>17.958899338209683</v>
      </c>
      <c r="H32" s="263">
        <v>112</v>
      </c>
      <c r="I32" s="958">
        <v>558</v>
      </c>
      <c r="J32" s="959"/>
      <c r="K32" s="266">
        <v>53</v>
      </c>
      <c r="L32" s="267">
        <v>39</v>
      </c>
      <c r="M32" s="266">
        <v>54</v>
      </c>
      <c r="N32" s="268">
        <v>7</v>
      </c>
      <c r="O32" s="236"/>
      <c r="P32" s="236"/>
      <c r="Q32" s="236"/>
      <c r="R32" s="236"/>
      <c r="S32" s="236"/>
      <c r="T32" s="236"/>
      <c r="U32" s="236"/>
      <c r="V32" s="236"/>
      <c r="W32" s="236"/>
      <c r="X32" s="236"/>
      <c r="Y32" s="236"/>
      <c r="Z32" s="236"/>
    </row>
    <row r="33" spans="1:26" ht="15" customHeight="1">
      <c r="A33" s="236"/>
      <c r="B33" s="236"/>
      <c r="C33" s="249">
        <v>18</v>
      </c>
      <c r="D33" s="251" t="s">
        <v>168</v>
      </c>
      <c r="E33" s="252">
        <v>17262</v>
      </c>
      <c r="F33" s="253">
        <v>3406</v>
      </c>
      <c r="G33" s="254">
        <v>19.7312014830263</v>
      </c>
      <c r="H33" s="253">
        <v>150</v>
      </c>
      <c r="I33" s="952">
        <v>407</v>
      </c>
      <c r="J33" s="953"/>
      <c r="K33" s="255">
        <v>164</v>
      </c>
      <c r="L33" s="256">
        <v>131</v>
      </c>
      <c r="M33" s="255">
        <v>203</v>
      </c>
      <c r="N33" s="257">
        <v>11</v>
      </c>
      <c r="O33" s="236"/>
      <c r="P33" s="236"/>
      <c r="Q33" s="236"/>
      <c r="R33" s="236"/>
      <c r="S33" s="236"/>
      <c r="T33" s="236"/>
      <c r="U33" s="236"/>
      <c r="V33" s="236"/>
      <c r="W33" s="236"/>
      <c r="X33" s="236"/>
      <c r="Y33" s="236"/>
      <c r="Z33" s="236"/>
    </row>
    <row r="34" spans="1:26" ht="15" customHeight="1">
      <c r="A34" s="236"/>
      <c r="B34" s="236"/>
      <c r="C34" s="258">
        <v>19</v>
      </c>
      <c r="D34" s="260" t="s">
        <v>169</v>
      </c>
      <c r="E34" s="262">
        <v>29189</v>
      </c>
      <c r="F34" s="263">
        <v>12442</v>
      </c>
      <c r="G34" s="264">
        <v>42.62564664770975</v>
      </c>
      <c r="H34" s="263">
        <v>552</v>
      </c>
      <c r="I34" s="958">
        <v>1857</v>
      </c>
      <c r="J34" s="959"/>
      <c r="K34" s="266">
        <v>230</v>
      </c>
      <c r="L34" s="267">
        <v>159</v>
      </c>
      <c r="M34" s="266">
        <v>236</v>
      </c>
      <c r="N34" s="268">
        <v>9</v>
      </c>
      <c r="O34" s="236"/>
      <c r="P34" s="236"/>
      <c r="Q34" s="236"/>
      <c r="R34" s="236"/>
      <c r="S34" s="236"/>
      <c r="T34" s="236"/>
      <c r="U34" s="236"/>
      <c r="V34" s="236"/>
      <c r="W34" s="236"/>
      <c r="X34" s="236"/>
      <c r="Y34" s="236"/>
      <c r="Z34" s="236"/>
    </row>
    <row r="35" spans="1:26" ht="15" customHeight="1">
      <c r="A35" s="282"/>
      <c r="B35" s="236"/>
      <c r="C35" s="249">
        <v>20</v>
      </c>
      <c r="D35" s="251" t="s">
        <v>170</v>
      </c>
      <c r="E35" s="252">
        <v>10040</v>
      </c>
      <c r="F35" s="253">
        <v>2621</v>
      </c>
      <c r="G35" s="254">
        <v>26.105577689243027</v>
      </c>
      <c r="H35" s="253">
        <v>53</v>
      </c>
      <c r="I35" s="952">
        <v>406</v>
      </c>
      <c r="J35" s="953"/>
      <c r="K35" s="255">
        <v>82</v>
      </c>
      <c r="L35" s="256">
        <v>66</v>
      </c>
      <c r="M35" s="255">
        <v>93</v>
      </c>
      <c r="N35" s="257">
        <v>5</v>
      </c>
      <c r="O35" s="236"/>
      <c r="P35" s="236"/>
      <c r="Q35" s="236"/>
      <c r="R35" s="236"/>
      <c r="S35" s="236"/>
      <c r="T35" s="236"/>
      <c r="U35" s="236"/>
      <c r="V35" s="236"/>
      <c r="W35" s="236"/>
      <c r="X35" s="236"/>
      <c r="Y35" s="236"/>
      <c r="Z35" s="236"/>
    </row>
    <row r="36" spans="1:26" ht="15" customHeight="1">
      <c r="A36" s="236"/>
      <c r="B36" s="236"/>
      <c r="C36" s="258">
        <v>21</v>
      </c>
      <c r="D36" s="260" t="s">
        <v>171</v>
      </c>
      <c r="E36" s="262">
        <v>42202</v>
      </c>
      <c r="F36" s="263">
        <v>13265</v>
      </c>
      <c r="G36" s="264">
        <v>31.432159613288469</v>
      </c>
      <c r="H36" s="263">
        <v>650</v>
      </c>
      <c r="I36" s="958">
        <v>3022</v>
      </c>
      <c r="J36" s="959"/>
      <c r="K36" s="266">
        <v>406</v>
      </c>
      <c r="L36" s="267">
        <v>328</v>
      </c>
      <c r="M36" s="266">
        <v>539</v>
      </c>
      <c r="N36" s="268">
        <v>10</v>
      </c>
      <c r="O36" s="236"/>
      <c r="P36" s="236"/>
      <c r="Q36" s="236"/>
      <c r="R36" s="236"/>
      <c r="S36" s="236"/>
      <c r="T36" s="236"/>
      <c r="U36" s="236"/>
      <c r="V36" s="236"/>
      <c r="W36" s="236"/>
      <c r="X36" s="236"/>
      <c r="Y36" s="236"/>
      <c r="Z36" s="236"/>
    </row>
    <row r="37" spans="1:26" ht="15" customHeight="1">
      <c r="A37" s="236"/>
      <c r="B37" s="236"/>
      <c r="C37" s="249">
        <v>22</v>
      </c>
      <c r="D37" s="251" t="s">
        <v>172</v>
      </c>
      <c r="E37" s="252">
        <v>8830</v>
      </c>
      <c r="F37" s="253">
        <v>1774</v>
      </c>
      <c r="G37" s="254">
        <v>20.090600226500566</v>
      </c>
      <c r="H37" s="253">
        <v>47</v>
      </c>
      <c r="I37" s="952">
        <v>925</v>
      </c>
      <c r="J37" s="953"/>
      <c r="K37" s="255">
        <v>8</v>
      </c>
      <c r="L37" s="256">
        <v>6</v>
      </c>
      <c r="M37" s="255">
        <v>7</v>
      </c>
      <c r="N37" s="257">
        <v>1</v>
      </c>
      <c r="O37" s="236"/>
      <c r="P37" s="236"/>
      <c r="Q37" s="236"/>
      <c r="R37" s="236"/>
      <c r="S37" s="236"/>
      <c r="T37" s="236"/>
      <c r="U37" s="236"/>
      <c r="V37" s="236"/>
      <c r="W37" s="236"/>
      <c r="X37" s="236"/>
      <c r="Y37" s="236"/>
      <c r="Z37" s="236"/>
    </row>
    <row r="38" spans="1:26" ht="15" customHeight="1">
      <c r="A38" s="236"/>
      <c r="B38" s="236"/>
      <c r="C38" s="258">
        <v>23</v>
      </c>
      <c r="D38" s="260" t="s">
        <v>173</v>
      </c>
      <c r="E38" s="262">
        <v>51765</v>
      </c>
      <c r="F38" s="263">
        <v>28267</v>
      </c>
      <c r="G38" s="264">
        <v>54.606394281850669</v>
      </c>
      <c r="H38" s="263">
        <v>698</v>
      </c>
      <c r="I38" s="954">
        <v>3939</v>
      </c>
      <c r="J38" s="953"/>
      <c r="K38" s="266">
        <v>522</v>
      </c>
      <c r="L38" s="267">
        <v>354</v>
      </c>
      <c r="M38" s="266">
        <v>504</v>
      </c>
      <c r="N38" s="268">
        <v>14</v>
      </c>
      <c r="O38" s="236"/>
      <c r="P38" s="236"/>
      <c r="Q38" s="236"/>
      <c r="R38" s="236"/>
      <c r="S38" s="236"/>
      <c r="T38" s="236"/>
      <c r="U38" s="236"/>
      <c r="V38" s="236"/>
      <c r="W38" s="236"/>
      <c r="X38" s="236"/>
      <c r="Y38" s="236"/>
      <c r="Z38" s="236"/>
    </row>
    <row r="39" spans="1:26" ht="15" customHeight="1">
      <c r="A39" s="236"/>
      <c r="B39" s="236"/>
      <c r="C39" s="249">
        <v>24</v>
      </c>
      <c r="D39" s="251" t="s">
        <v>174</v>
      </c>
      <c r="E39" s="252">
        <v>118092</v>
      </c>
      <c r="F39" s="253">
        <v>67296</v>
      </c>
      <c r="G39" s="254">
        <v>56.986078650543647</v>
      </c>
      <c r="H39" s="253">
        <v>2611</v>
      </c>
      <c r="I39" s="952">
        <v>10073</v>
      </c>
      <c r="J39" s="953"/>
      <c r="K39" s="255">
        <v>1299</v>
      </c>
      <c r="L39" s="256">
        <v>825</v>
      </c>
      <c r="M39" s="255">
        <v>1164</v>
      </c>
      <c r="N39" s="257">
        <v>21</v>
      </c>
      <c r="O39" s="236"/>
      <c r="P39" s="236"/>
      <c r="Q39" s="236"/>
      <c r="R39" s="236"/>
      <c r="S39" s="236"/>
      <c r="T39" s="236"/>
      <c r="U39" s="236"/>
      <c r="V39" s="236"/>
      <c r="W39" s="236"/>
      <c r="X39" s="236"/>
      <c r="Y39" s="236"/>
      <c r="Z39" s="236"/>
    </row>
    <row r="40" spans="1:26" ht="15" customHeight="1">
      <c r="A40" s="236"/>
      <c r="B40" s="236"/>
      <c r="C40" s="258">
        <v>25</v>
      </c>
      <c r="D40" s="260" t="s">
        <v>175</v>
      </c>
      <c r="E40" s="262">
        <v>32403</v>
      </c>
      <c r="F40" s="263">
        <v>8525</v>
      </c>
      <c r="G40" s="264">
        <v>26.309292349473811</v>
      </c>
      <c r="H40" s="263">
        <v>328</v>
      </c>
      <c r="I40" s="954">
        <v>1002</v>
      </c>
      <c r="J40" s="953"/>
      <c r="K40" s="266">
        <v>208</v>
      </c>
      <c r="L40" s="267">
        <v>167</v>
      </c>
      <c r="M40" s="266">
        <v>270</v>
      </c>
      <c r="N40" s="268">
        <v>16</v>
      </c>
      <c r="O40" s="236"/>
      <c r="P40" s="236"/>
      <c r="Q40" s="236"/>
      <c r="R40" s="236"/>
      <c r="S40" s="236"/>
      <c r="T40" s="236"/>
      <c r="U40" s="236"/>
      <c r="V40" s="236"/>
      <c r="W40" s="236"/>
      <c r="X40" s="236"/>
      <c r="Y40" s="236"/>
      <c r="Z40" s="236"/>
    </row>
    <row r="41" spans="1:26" ht="15" customHeight="1">
      <c r="A41" s="236"/>
      <c r="B41" s="236"/>
      <c r="C41" s="249">
        <v>26</v>
      </c>
      <c r="D41" s="251" t="s">
        <v>177</v>
      </c>
      <c r="E41" s="252">
        <v>10203</v>
      </c>
      <c r="F41" s="253">
        <v>3479</v>
      </c>
      <c r="G41" s="254">
        <v>34.097814368323043</v>
      </c>
      <c r="H41" s="253">
        <v>87</v>
      </c>
      <c r="I41" s="952">
        <v>380</v>
      </c>
      <c r="J41" s="953"/>
      <c r="K41" s="255">
        <v>56</v>
      </c>
      <c r="L41" s="256">
        <v>46</v>
      </c>
      <c r="M41" s="255">
        <v>77</v>
      </c>
      <c r="N41" s="257">
        <v>0</v>
      </c>
      <c r="O41" s="236"/>
      <c r="P41" s="236"/>
      <c r="Q41" s="236"/>
      <c r="R41" s="236"/>
      <c r="S41" s="236"/>
      <c r="T41" s="236"/>
      <c r="U41" s="236"/>
      <c r="V41" s="236"/>
      <c r="W41" s="236"/>
      <c r="X41" s="236"/>
      <c r="Y41" s="236"/>
      <c r="Z41" s="236"/>
    </row>
    <row r="42" spans="1:26" ht="15" customHeight="1">
      <c r="A42" s="236"/>
      <c r="B42" s="236"/>
      <c r="C42" s="258">
        <v>27</v>
      </c>
      <c r="D42" s="260" t="s">
        <v>178</v>
      </c>
      <c r="E42" s="262">
        <v>11686</v>
      </c>
      <c r="F42" s="263">
        <v>5056</v>
      </c>
      <c r="G42" s="264">
        <v>43.26544583262023</v>
      </c>
      <c r="H42" s="263">
        <v>136</v>
      </c>
      <c r="I42" s="954">
        <v>346</v>
      </c>
      <c r="J42" s="953"/>
      <c r="K42" s="266">
        <v>59</v>
      </c>
      <c r="L42" s="267">
        <v>48</v>
      </c>
      <c r="M42" s="266">
        <v>79</v>
      </c>
      <c r="N42" s="268">
        <v>2</v>
      </c>
      <c r="O42" s="236"/>
      <c r="P42" s="236"/>
      <c r="Q42" s="236"/>
      <c r="R42" s="236"/>
      <c r="S42" s="236"/>
      <c r="T42" s="236"/>
      <c r="U42" s="236"/>
      <c r="V42" s="236"/>
      <c r="W42" s="236"/>
      <c r="X42" s="236"/>
      <c r="Y42" s="236"/>
      <c r="Z42" s="236"/>
    </row>
    <row r="43" spans="1:26" ht="15" customHeight="1">
      <c r="A43" s="236"/>
      <c r="B43" s="236"/>
      <c r="C43" s="249">
        <v>28</v>
      </c>
      <c r="D43" s="251" t="s">
        <v>179</v>
      </c>
      <c r="E43" s="252">
        <v>14313</v>
      </c>
      <c r="F43" s="253">
        <v>4768</v>
      </c>
      <c r="G43" s="254">
        <v>33.312373366869281</v>
      </c>
      <c r="H43" s="253">
        <v>108</v>
      </c>
      <c r="I43" s="952">
        <v>468</v>
      </c>
      <c r="J43" s="953"/>
      <c r="K43" s="255">
        <v>66</v>
      </c>
      <c r="L43" s="256">
        <v>41</v>
      </c>
      <c r="M43" s="255">
        <v>50</v>
      </c>
      <c r="N43" s="257">
        <v>5</v>
      </c>
      <c r="O43" s="236"/>
      <c r="P43" s="236"/>
      <c r="Q43" s="236"/>
      <c r="R43" s="236"/>
      <c r="S43" s="236"/>
      <c r="T43" s="236"/>
      <c r="U43" s="236"/>
      <c r="V43" s="236"/>
      <c r="W43" s="236"/>
      <c r="X43" s="236"/>
      <c r="Y43" s="236"/>
      <c r="Z43" s="236"/>
    </row>
    <row r="44" spans="1:26" ht="15" customHeight="1">
      <c r="A44" s="236"/>
      <c r="B44" s="236"/>
      <c r="C44" s="258">
        <v>29</v>
      </c>
      <c r="D44" s="260" t="s">
        <v>180</v>
      </c>
      <c r="E44" s="262">
        <v>19891</v>
      </c>
      <c r="F44" s="263">
        <v>6886</v>
      </c>
      <c r="G44" s="264">
        <v>34.618671761097985</v>
      </c>
      <c r="H44" s="263">
        <v>210</v>
      </c>
      <c r="I44" s="954">
        <v>659</v>
      </c>
      <c r="J44" s="953"/>
      <c r="K44" s="266">
        <v>217</v>
      </c>
      <c r="L44" s="267">
        <v>179</v>
      </c>
      <c r="M44" s="266">
        <v>275</v>
      </c>
      <c r="N44" s="268">
        <v>3</v>
      </c>
      <c r="O44" s="236"/>
      <c r="P44" s="236"/>
      <c r="Q44" s="236"/>
      <c r="R44" s="236"/>
      <c r="S44" s="236"/>
      <c r="T44" s="236"/>
      <c r="U44" s="236"/>
      <c r="V44" s="236"/>
      <c r="W44" s="236"/>
      <c r="X44" s="236"/>
      <c r="Y44" s="236"/>
      <c r="Z44" s="236"/>
    </row>
    <row r="45" spans="1:26" ht="15" customHeight="1">
      <c r="A45" s="236"/>
      <c r="B45" s="236"/>
      <c r="C45" s="249">
        <v>30</v>
      </c>
      <c r="D45" s="251" t="s">
        <v>182</v>
      </c>
      <c r="E45" s="252">
        <v>23719</v>
      </c>
      <c r="F45" s="253">
        <v>5465</v>
      </c>
      <c r="G45" s="254">
        <v>23.040600362578523</v>
      </c>
      <c r="H45" s="253">
        <v>136</v>
      </c>
      <c r="I45" s="952">
        <v>669</v>
      </c>
      <c r="J45" s="953"/>
      <c r="K45" s="255">
        <v>49</v>
      </c>
      <c r="L45" s="256">
        <v>36</v>
      </c>
      <c r="M45" s="255">
        <v>50</v>
      </c>
      <c r="N45" s="257">
        <v>4</v>
      </c>
      <c r="O45" s="236"/>
      <c r="P45" s="236"/>
      <c r="Q45" s="236"/>
      <c r="R45" s="236"/>
      <c r="S45" s="236"/>
      <c r="T45" s="236"/>
      <c r="U45" s="236"/>
      <c r="V45" s="236"/>
      <c r="W45" s="236"/>
      <c r="X45" s="236"/>
      <c r="Y45" s="236"/>
      <c r="Z45" s="236"/>
    </row>
    <row r="46" spans="1:26" ht="15" customHeight="1">
      <c r="A46" s="236"/>
      <c r="B46" s="236"/>
      <c r="C46" s="258">
        <v>31</v>
      </c>
      <c r="D46" s="260" t="s">
        <v>183</v>
      </c>
      <c r="E46" s="262">
        <v>7382</v>
      </c>
      <c r="F46" s="263">
        <v>1872</v>
      </c>
      <c r="G46" s="264">
        <v>25.358981305879162</v>
      </c>
      <c r="H46" s="263">
        <v>59</v>
      </c>
      <c r="I46" s="954">
        <v>321</v>
      </c>
      <c r="J46" s="953"/>
      <c r="K46" s="266">
        <v>64</v>
      </c>
      <c r="L46" s="267">
        <v>50</v>
      </c>
      <c r="M46" s="266">
        <v>83</v>
      </c>
      <c r="N46" s="268">
        <v>4</v>
      </c>
      <c r="O46" s="236"/>
      <c r="P46" s="236"/>
      <c r="Q46" s="236"/>
      <c r="R46" s="236"/>
      <c r="S46" s="236"/>
      <c r="T46" s="236"/>
      <c r="U46" s="236"/>
      <c r="V46" s="236"/>
      <c r="W46" s="236"/>
      <c r="X46" s="236"/>
      <c r="Y46" s="236"/>
      <c r="Z46" s="236"/>
    </row>
    <row r="47" spans="1:26" ht="15" customHeight="1">
      <c r="A47" s="236"/>
      <c r="B47" s="236"/>
      <c r="C47" s="249">
        <v>32</v>
      </c>
      <c r="D47" s="251" t="s">
        <v>184</v>
      </c>
      <c r="E47" s="252">
        <v>9933</v>
      </c>
      <c r="F47" s="253">
        <v>2943</v>
      </c>
      <c r="G47" s="254">
        <v>29.628511023859861</v>
      </c>
      <c r="H47" s="253">
        <v>85</v>
      </c>
      <c r="I47" s="952">
        <v>226</v>
      </c>
      <c r="J47" s="953"/>
      <c r="K47" s="255">
        <v>77</v>
      </c>
      <c r="L47" s="256">
        <v>53</v>
      </c>
      <c r="M47" s="255">
        <v>84</v>
      </c>
      <c r="N47" s="257">
        <v>1</v>
      </c>
      <c r="O47" s="236"/>
      <c r="P47" s="236"/>
      <c r="Q47" s="236"/>
      <c r="R47" s="236"/>
      <c r="S47" s="236"/>
      <c r="T47" s="236"/>
      <c r="U47" s="236"/>
      <c r="V47" s="236"/>
      <c r="W47" s="236"/>
      <c r="X47" s="236"/>
      <c r="Y47" s="236"/>
      <c r="Z47" s="236"/>
    </row>
    <row r="48" spans="1:26" ht="15" customHeight="1">
      <c r="A48" s="236"/>
      <c r="B48" s="236"/>
      <c r="C48" s="258">
        <v>33</v>
      </c>
      <c r="D48" s="260" t="s">
        <v>185</v>
      </c>
      <c r="E48" s="262">
        <v>37482</v>
      </c>
      <c r="F48" s="263">
        <v>20698</v>
      </c>
      <c r="G48" s="264">
        <v>55.221172829624891</v>
      </c>
      <c r="H48" s="263">
        <v>568</v>
      </c>
      <c r="I48" s="954">
        <v>2470</v>
      </c>
      <c r="J48" s="953"/>
      <c r="K48" s="266">
        <v>353</v>
      </c>
      <c r="L48" s="267">
        <v>249</v>
      </c>
      <c r="M48" s="266">
        <v>367</v>
      </c>
      <c r="N48" s="268">
        <v>8</v>
      </c>
      <c r="O48" s="236"/>
      <c r="P48" s="236"/>
      <c r="Q48" s="236"/>
      <c r="R48" s="236"/>
      <c r="S48" s="236"/>
      <c r="T48" s="236"/>
      <c r="U48" s="236"/>
      <c r="V48" s="236"/>
      <c r="W48" s="236"/>
      <c r="X48" s="236"/>
      <c r="Y48" s="236"/>
      <c r="Z48" s="236"/>
    </row>
    <row r="49" spans="1:26" ht="15" customHeight="1">
      <c r="A49" s="236"/>
      <c r="B49" s="236"/>
      <c r="C49" s="249">
        <v>34</v>
      </c>
      <c r="D49" s="251" t="s">
        <v>186</v>
      </c>
      <c r="E49" s="252">
        <v>4990</v>
      </c>
      <c r="F49" s="253">
        <v>1014</v>
      </c>
      <c r="G49" s="254">
        <v>20.320641282565131</v>
      </c>
      <c r="H49" s="253">
        <v>41</v>
      </c>
      <c r="I49" s="952">
        <v>126</v>
      </c>
      <c r="J49" s="953"/>
      <c r="K49" s="255">
        <v>9</v>
      </c>
      <c r="L49" s="256">
        <v>7</v>
      </c>
      <c r="M49" s="255">
        <v>12</v>
      </c>
      <c r="N49" s="257">
        <v>1</v>
      </c>
      <c r="O49" s="236"/>
      <c r="P49" s="236"/>
      <c r="Q49" s="236"/>
      <c r="R49" s="236"/>
      <c r="S49" s="236"/>
      <c r="T49" s="236"/>
      <c r="U49" s="236"/>
      <c r="V49" s="236"/>
      <c r="W49" s="236"/>
      <c r="X49" s="236"/>
      <c r="Y49" s="236"/>
      <c r="Z49" s="236"/>
    </row>
    <row r="50" spans="1:26" ht="15" customHeight="1">
      <c r="A50" s="236"/>
      <c r="B50" s="236"/>
      <c r="C50" s="258">
        <v>35</v>
      </c>
      <c r="D50" s="260" t="s">
        <v>187</v>
      </c>
      <c r="E50" s="262">
        <v>34135</v>
      </c>
      <c r="F50" s="263">
        <v>17476</v>
      </c>
      <c r="G50" s="264">
        <v>51.196718910209462</v>
      </c>
      <c r="H50" s="263">
        <v>673</v>
      </c>
      <c r="I50" s="954">
        <v>3816</v>
      </c>
      <c r="J50" s="953"/>
      <c r="K50" s="266">
        <v>467</v>
      </c>
      <c r="L50" s="267">
        <v>323</v>
      </c>
      <c r="M50" s="266">
        <v>487</v>
      </c>
      <c r="N50" s="268">
        <v>4</v>
      </c>
      <c r="O50" s="236"/>
      <c r="P50" s="236"/>
      <c r="Q50" s="236"/>
      <c r="R50" s="236"/>
      <c r="S50" s="236"/>
      <c r="T50" s="236"/>
      <c r="U50" s="236"/>
      <c r="V50" s="236"/>
      <c r="W50" s="236"/>
      <c r="X50" s="236"/>
      <c r="Y50" s="236"/>
      <c r="Z50" s="236"/>
    </row>
    <row r="51" spans="1:26" ht="15" customHeight="1">
      <c r="A51" s="236"/>
      <c r="B51" s="236"/>
      <c r="C51" s="249">
        <v>36</v>
      </c>
      <c r="D51" s="251" t="s">
        <v>188</v>
      </c>
      <c r="E51" s="252">
        <v>2283</v>
      </c>
      <c r="F51" s="253">
        <v>286</v>
      </c>
      <c r="G51" s="254">
        <v>12.527376259307928</v>
      </c>
      <c r="H51" s="253">
        <v>11</v>
      </c>
      <c r="I51" s="952">
        <v>83</v>
      </c>
      <c r="J51" s="953"/>
      <c r="K51" s="255">
        <v>24</v>
      </c>
      <c r="L51" s="256">
        <v>13</v>
      </c>
      <c r="M51" s="255">
        <v>23</v>
      </c>
      <c r="N51" s="257">
        <v>0</v>
      </c>
      <c r="O51" s="236"/>
      <c r="P51" s="236"/>
      <c r="Q51" s="236"/>
      <c r="R51" s="236"/>
      <c r="S51" s="236"/>
      <c r="T51" s="236"/>
      <c r="U51" s="236"/>
      <c r="V51" s="236"/>
      <c r="W51" s="236"/>
      <c r="X51" s="236"/>
      <c r="Y51" s="236"/>
      <c r="Z51" s="236"/>
    </row>
    <row r="52" spans="1:26" ht="15" customHeight="1">
      <c r="A52" s="236"/>
      <c r="B52" s="236"/>
      <c r="C52" s="258">
        <v>37</v>
      </c>
      <c r="D52" s="260" t="s">
        <v>189</v>
      </c>
      <c r="E52" s="262">
        <v>442701</v>
      </c>
      <c r="F52" s="263">
        <v>207069</v>
      </c>
      <c r="G52" s="264">
        <v>46.774007738857605</v>
      </c>
      <c r="H52" s="263">
        <v>7800</v>
      </c>
      <c r="I52" s="954">
        <v>79671</v>
      </c>
      <c r="J52" s="953"/>
      <c r="K52" s="266">
        <v>7232</v>
      </c>
      <c r="L52" s="267">
        <v>4947</v>
      </c>
      <c r="M52" s="266">
        <v>7106</v>
      </c>
      <c r="N52" s="268">
        <v>103</v>
      </c>
      <c r="O52" s="236"/>
      <c r="P52" s="236"/>
      <c r="Q52" s="236"/>
      <c r="R52" s="236"/>
      <c r="S52" s="236"/>
      <c r="T52" s="236"/>
      <c r="U52" s="236"/>
      <c r="V52" s="236"/>
      <c r="W52" s="236"/>
      <c r="X52" s="236"/>
      <c r="Y52" s="236"/>
      <c r="Z52" s="236"/>
    </row>
    <row r="53" spans="1:26" ht="15" customHeight="1">
      <c r="A53" s="236"/>
      <c r="B53" s="236"/>
      <c r="C53" s="249">
        <v>38</v>
      </c>
      <c r="D53" s="251" t="s">
        <v>190</v>
      </c>
      <c r="E53" s="252">
        <v>21709</v>
      </c>
      <c r="F53" s="253">
        <v>7452</v>
      </c>
      <c r="G53" s="254">
        <v>34.326776912801144</v>
      </c>
      <c r="H53" s="253">
        <v>161</v>
      </c>
      <c r="I53" s="952">
        <v>592</v>
      </c>
      <c r="J53" s="953"/>
      <c r="K53" s="255">
        <v>124</v>
      </c>
      <c r="L53" s="256">
        <v>79</v>
      </c>
      <c r="M53" s="255">
        <v>109</v>
      </c>
      <c r="N53" s="257">
        <v>3</v>
      </c>
      <c r="O53" s="236"/>
      <c r="P53" s="236"/>
      <c r="Q53" s="236"/>
      <c r="R53" s="236"/>
      <c r="S53" s="236"/>
      <c r="T53" s="236"/>
      <c r="U53" s="236"/>
      <c r="V53" s="236"/>
      <c r="W53" s="236"/>
      <c r="X53" s="236"/>
      <c r="Y53" s="236"/>
      <c r="Z53" s="236"/>
    </row>
    <row r="54" spans="1:26" ht="15" customHeight="1">
      <c r="A54" s="236"/>
      <c r="B54" s="236"/>
      <c r="C54" s="258">
        <v>39</v>
      </c>
      <c r="D54" s="260" t="s">
        <v>191</v>
      </c>
      <c r="E54" s="262">
        <v>3406</v>
      </c>
      <c r="F54" s="263">
        <v>819</v>
      </c>
      <c r="G54" s="264">
        <v>24.045801526717558</v>
      </c>
      <c r="H54" s="263">
        <v>23</v>
      </c>
      <c r="I54" s="954">
        <v>193</v>
      </c>
      <c r="J54" s="953"/>
      <c r="K54" s="266">
        <v>28</v>
      </c>
      <c r="L54" s="267">
        <v>23</v>
      </c>
      <c r="M54" s="266">
        <v>39</v>
      </c>
      <c r="N54" s="268">
        <v>1</v>
      </c>
      <c r="O54" s="236"/>
      <c r="P54" s="236"/>
      <c r="Q54" s="236"/>
      <c r="R54" s="236"/>
      <c r="S54" s="236"/>
      <c r="T54" s="236"/>
      <c r="U54" s="236"/>
      <c r="V54" s="236"/>
      <c r="W54" s="236"/>
      <c r="X54" s="236"/>
      <c r="Y54" s="236"/>
      <c r="Z54" s="236"/>
    </row>
    <row r="55" spans="1:26" ht="15" customHeight="1">
      <c r="A55" s="236"/>
      <c r="B55" s="236"/>
      <c r="C55" s="249">
        <v>40</v>
      </c>
      <c r="D55" s="251" t="s">
        <v>192</v>
      </c>
      <c r="E55" s="252">
        <v>3374</v>
      </c>
      <c r="F55" s="253">
        <v>612</v>
      </c>
      <c r="G55" s="254">
        <v>18.138707765263781</v>
      </c>
      <c r="H55" s="253">
        <v>15</v>
      </c>
      <c r="I55" s="952">
        <v>66</v>
      </c>
      <c r="J55" s="953"/>
      <c r="K55" s="255">
        <v>6</v>
      </c>
      <c r="L55" s="256">
        <v>4</v>
      </c>
      <c r="M55" s="255">
        <v>4</v>
      </c>
      <c r="N55" s="257">
        <v>2</v>
      </c>
      <c r="O55" s="236"/>
      <c r="P55" s="236"/>
      <c r="Q55" s="236"/>
      <c r="R55" s="236"/>
      <c r="S55" s="236"/>
      <c r="T55" s="236"/>
      <c r="U55" s="236"/>
      <c r="V55" s="236"/>
      <c r="W55" s="236"/>
      <c r="X55" s="236"/>
      <c r="Y55" s="236"/>
      <c r="Z55" s="236"/>
    </row>
    <row r="56" spans="1:26" ht="15" customHeight="1">
      <c r="A56" s="236"/>
      <c r="B56" s="236"/>
      <c r="C56" s="258">
        <v>41</v>
      </c>
      <c r="D56" s="260" t="s">
        <v>193</v>
      </c>
      <c r="E56" s="262">
        <v>51142</v>
      </c>
      <c r="F56" s="263">
        <v>28870</v>
      </c>
      <c r="G56" s="264">
        <v>56.450666770951464</v>
      </c>
      <c r="H56" s="263">
        <v>1659</v>
      </c>
      <c r="I56" s="954">
        <v>4394</v>
      </c>
      <c r="J56" s="953"/>
      <c r="K56" s="266">
        <v>927</v>
      </c>
      <c r="L56" s="267">
        <v>635</v>
      </c>
      <c r="M56" s="266">
        <v>892</v>
      </c>
      <c r="N56" s="268">
        <v>26</v>
      </c>
      <c r="O56" s="236"/>
      <c r="P56" s="236"/>
      <c r="Q56" s="236"/>
      <c r="R56" s="236"/>
      <c r="S56" s="236"/>
      <c r="T56" s="236"/>
      <c r="U56" s="236"/>
      <c r="V56" s="236"/>
      <c r="W56" s="236"/>
      <c r="X56" s="236"/>
      <c r="Y56" s="236"/>
      <c r="Z56" s="236"/>
    </row>
    <row r="57" spans="1:26" ht="15" customHeight="1">
      <c r="A57" s="236"/>
      <c r="B57" s="236"/>
      <c r="C57" s="249">
        <v>42</v>
      </c>
      <c r="D57" s="251" t="s">
        <v>194</v>
      </c>
      <c r="E57" s="252">
        <v>8476</v>
      </c>
      <c r="F57" s="253">
        <v>3478</v>
      </c>
      <c r="G57" s="254">
        <v>41.033506370929686</v>
      </c>
      <c r="H57" s="253">
        <v>103</v>
      </c>
      <c r="I57" s="952">
        <v>325</v>
      </c>
      <c r="J57" s="953"/>
      <c r="K57" s="255">
        <v>91</v>
      </c>
      <c r="L57" s="256">
        <v>66</v>
      </c>
      <c r="M57" s="255">
        <v>100</v>
      </c>
      <c r="N57" s="257">
        <v>2</v>
      </c>
      <c r="O57" s="236"/>
      <c r="P57" s="236"/>
      <c r="Q57" s="236"/>
      <c r="R57" s="236"/>
      <c r="S57" s="236"/>
      <c r="T57" s="236"/>
      <c r="U57" s="236"/>
      <c r="V57" s="236"/>
      <c r="W57" s="236"/>
      <c r="X57" s="236"/>
      <c r="Y57" s="236"/>
      <c r="Z57" s="236"/>
    </row>
    <row r="58" spans="1:26" ht="15" customHeight="1">
      <c r="A58" s="236"/>
      <c r="B58" s="236"/>
      <c r="C58" s="258">
        <v>43</v>
      </c>
      <c r="D58" s="260" t="s">
        <v>195</v>
      </c>
      <c r="E58" s="262">
        <v>5862</v>
      </c>
      <c r="F58" s="263">
        <v>1962</v>
      </c>
      <c r="G58" s="264">
        <v>33.469805527123846</v>
      </c>
      <c r="H58" s="263">
        <v>52</v>
      </c>
      <c r="I58" s="954">
        <v>143</v>
      </c>
      <c r="J58" s="953"/>
      <c r="K58" s="266">
        <v>42</v>
      </c>
      <c r="L58" s="267">
        <v>31</v>
      </c>
      <c r="M58" s="266">
        <v>43</v>
      </c>
      <c r="N58" s="268">
        <v>0</v>
      </c>
      <c r="O58" s="236"/>
      <c r="P58" s="236"/>
      <c r="Q58" s="236"/>
      <c r="R58" s="236"/>
      <c r="S58" s="236"/>
      <c r="T58" s="236"/>
      <c r="U58" s="236"/>
      <c r="V58" s="236"/>
      <c r="W58" s="236"/>
      <c r="X58" s="236"/>
      <c r="Y58" s="236"/>
      <c r="Z58" s="236"/>
    </row>
    <row r="59" spans="1:26" ht="15" customHeight="1">
      <c r="A59" s="236"/>
      <c r="B59" s="236"/>
      <c r="C59" s="249">
        <v>44</v>
      </c>
      <c r="D59" s="251" t="s">
        <v>196</v>
      </c>
      <c r="E59" s="252">
        <v>16636</v>
      </c>
      <c r="F59" s="253">
        <v>4866</v>
      </c>
      <c r="G59" s="254">
        <v>29.24981966818947</v>
      </c>
      <c r="H59" s="253">
        <v>188</v>
      </c>
      <c r="I59" s="952">
        <v>771</v>
      </c>
      <c r="J59" s="953"/>
      <c r="K59" s="255">
        <v>101</v>
      </c>
      <c r="L59" s="256">
        <v>67</v>
      </c>
      <c r="M59" s="255">
        <v>101</v>
      </c>
      <c r="N59" s="257">
        <v>8</v>
      </c>
      <c r="O59" s="236"/>
      <c r="P59" s="236"/>
      <c r="Q59" s="236"/>
      <c r="R59" s="236"/>
      <c r="S59" s="236"/>
      <c r="T59" s="236"/>
      <c r="U59" s="236"/>
      <c r="V59" s="236"/>
      <c r="W59" s="236"/>
      <c r="X59" s="236"/>
      <c r="Y59" s="236"/>
      <c r="Z59" s="236"/>
    </row>
    <row r="60" spans="1:26" ht="15" customHeight="1">
      <c r="A60" s="236"/>
      <c r="B60" s="236"/>
      <c r="C60" s="258">
        <v>45</v>
      </c>
      <c r="D60" s="260" t="s">
        <v>197</v>
      </c>
      <c r="E60" s="262">
        <v>21927</v>
      </c>
      <c r="F60" s="263">
        <v>6578</v>
      </c>
      <c r="G60" s="264">
        <v>29.999543941259631</v>
      </c>
      <c r="H60" s="263">
        <v>264</v>
      </c>
      <c r="I60" s="954">
        <v>1251</v>
      </c>
      <c r="J60" s="953"/>
      <c r="K60" s="266">
        <v>205</v>
      </c>
      <c r="L60" s="267">
        <v>149</v>
      </c>
      <c r="M60" s="266">
        <v>247</v>
      </c>
      <c r="N60" s="268">
        <v>8</v>
      </c>
      <c r="O60" s="236"/>
      <c r="P60" s="236"/>
      <c r="Q60" s="236"/>
      <c r="R60" s="236"/>
      <c r="S60" s="236"/>
      <c r="T60" s="236"/>
      <c r="U60" s="236"/>
      <c r="V60" s="236"/>
      <c r="W60" s="236"/>
      <c r="X60" s="236"/>
      <c r="Y60" s="236"/>
      <c r="Z60" s="236"/>
    </row>
    <row r="61" spans="1:26" ht="15" customHeight="1">
      <c r="A61" s="236"/>
      <c r="B61" s="236"/>
      <c r="C61" s="249">
        <v>46</v>
      </c>
      <c r="D61" s="251" t="s">
        <v>198</v>
      </c>
      <c r="E61" s="252">
        <v>11619</v>
      </c>
      <c r="F61" s="253">
        <v>3762</v>
      </c>
      <c r="G61" s="254">
        <v>32.378001549186678</v>
      </c>
      <c r="H61" s="253">
        <v>90</v>
      </c>
      <c r="I61" s="952">
        <v>491</v>
      </c>
      <c r="J61" s="953"/>
      <c r="K61" s="255">
        <v>67</v>
      </c>
      <c r="L61" s="256">
        <v>39</v>
      </c>
      <c r="M61" s="255">
        <v>69</v>
      </c>
      <c r="N61" s="257">
        <v>5</v>
      </c>
      <c r="O61" s="236"/>
      <c r="P61" s="236"/>
      <c r="Q61" s="236"/>
      <c r="R61" s="236"/>
      <c r="S61" s="236"/>
      <c r="T61" s="236"/>
      <c r="U61" s="236"/>
      <c r="V61" s="236"/>
      <c r="W61" s="236"/>
      <c r="X61" s="236"/>
      <c r="Y61" s="236"/>
      <c r="Z61" s="236"/>
    </row>
    <row r="62" spans="1:26" ht="15" customHeight="1">
      <c r="A62" s="236"/>
      <c r="B62" s="236"/>
      <c r="C62" s="258">
        <v>47</v>
      </c>
      <c r="D62" s="260" t="s">
        <v>199</v>
      </c>
      <c r="E62" s="262">
        <v>4778</v>
      </c>
      <c r="F62" s="263">
        <v>1442</v>
      </c>
      <c r="G62" s="264">
        <v>30.17999162829636</v>
      </c>
      <c r="H62" s="263">
        <v>31</v>
      </c>
      <c r="I62" s="954">
        <v>326</v>
      </c>
      <c r="J62" s="953"/>
      <c r="K62" s="266">
        <v>36</v>
      </c>
      <c r="L62" s="267">
        <v>23</v>
      </c>
      <c r="M62" s="266">
        <v>29</v>
      </c>
      <c r="N62" s="268">
        <v>2</v>
      </c>
      <c r="O62" s="236"/>
      <c r="P62" s="236"/>
      <c r="Q62" s="236"/>
      <c r="R62" s="236"/>
      <c r="S62" s="236"/>
      <c r="T62" s="236"/>
      <c r="U62" s="236"/>
      <c r="V62" s="236"/>
      <c r="W62" s="236"/>
      <c r="X62" s="236"/>
      <c r="Y62" s="236"/>
      <c r="Z62" s="236"/>
    </row>
    <row r="63" spans="1:26" ht="15" customHeight="1">
      <c r="A63" s="236"/>
      <c r="B63" s="236"/>
      <c r="C63" s="249">
        <v>48</v>
      </c>
      <c r="D63" s="251" t="s">
        <v>200</v>
      </c>
      <c r="E63" s="252">
        <v>10575</v>
      </c>
      <c r="F63" s="253">
        <v>2073</v>
      </c>
      <c r="G63" s="254">
        <v>19.602836879432626</v>
      </c>
      <c r="H63" s="253">
        <v>31</v>
      </c>
      <c r="I63" s="952">
        <v>239</v>
      </c>
      <c r="J63" s="953"/>
      <c r="K63" s="255">
        <v>98</v>
      </c>
      <c r="L63" s="256">
        <v>78</v>
      </c>
      <c r="M63" s="255">
        <v>111</v>
      </c>
      <c r="N63" s="257">
        <v>3</v>
      </c>
      <c r="O63" s="236"/>
      <c r="P63" s="236"/>
      <c r="Q63" s="236"/>
      <c r="R63" s="236"/>
      <c r="S63" s="236"/>
      <c r="T63" s="236"/>
      <c r="U63" s="236"/>
      <c r="V63" s="236"/>
      <c r="W63" s="236"/>
      <c r="X63" s="236"/>
      <c r="Y63" s="236"/>
      <c r="Z63" s="236"/>
    </row>
    <row r="64" spans="1:26" ht="15" customHeight="1">
      <c r="A64" s="236"/>
      <c r="B64" s="236"/>
      <c r="C64" s="258">
        <v>49</v>
      </c>
      <c r="D64" s="303" t="s">
        <v>201</v>
      </c>
      <c r="E64" s="304">
        <v>12687</v>
      </c>
      <c r="F64" s="305">
        <v>4880</v>
      </c>
      <c r="G64" s="306">
        <v>38.464570032316544</v>
      </c>
      <c r="H64" s="305">
        <v>117</v>
      </c>
      <c r="I64" s="954">
        <v>458</v>
      </c>
      <c r="J64" s="953"/>
      <c r="K64" s="307">
        <v>86</v>
      </c>
      <c r="L64" s="308">
        <v>67</v>
      </c>
      <c r="M64" s="307">
        <v>93</v>
      </c>
      <c r="N64" s="309">
        <v>12</v>
      </c>
      <c r="O64" s="236"/>
      <c r="P64" s="236"/>
      <c r="Q64" s="236"/>
      <c r="R64" s="236"/>
      <c r="S64" s="236"/>
      <c r="T64" s="236"/>
      <c r="U64" s="236"/>
      <c r="V64" s="236"/>
      <c r="W64" s="236"/>
      <c r="X64" s="236"/>
      <c r="Y64" s="236"/>
      <c r="Z64" s="236"/>
    </row>
    <row r="65" spans="1:26" ht="15" customHeight="1">
      <c r="A65" s="236"/>
      <c r="B65" s="236"/>
      <c r="C65" s="249">
        <v>50</v>
      </c>
      <c r="D65" s="251" t="s">
        <v>202</v>
      </c>
      <c r="E65" s="252">
        <v>9633</v>
      </c>
      <c r="F65" s="253">
        <v>1808</v>
      </c>
      <c r="G65" s="254">
        <v>18.768815529949133</v>
      </c>
      <c r="H65" s="253">
        <v>43</v>
      </c>
      <c r="I65" s="952">
        <v>217</v>
      </c>
      <c r="J65" s="953"/>
      <c r="K65" s="255">
        <v>73</v>
      </c>
      <c r="L65" s="256">
        <v>48</v>
      </c>
      <c r="M65" s="255">
        <v>68</v>
      </c>
      <c r="N65" s="257">
        <v>7</v>
      </c>
      <c r="O65" s="236"/>
      <c r="P65" s="236"/>
      <c r="Q65" s="236"/>
      <c r="R65" s="236"/>
      <c r="S65" s="236"/>
      <c r="T65" s="236"/>
      <c r="U65" s="236"/>
      <c r="V65" s="236"/>
      <c r="W65" s="236"/>
      <c r="X65" s="236"/>
      <c r="Y65" s="236"/>
      <c r="Z65" s="236"/>
    </row>
    <row r="66" spans="1:26" ht="15" customHeight="1">
      <c r="A66" s="236"/>
      <c r="B66" s="236"/>
      <c r="C66" s="258">
        <v>51</v>
      </c>
      <c r="D66" s="260" t="s">
        <v>203</v>
      </c>
      <c r="E66" s="262">
        <v>7961</v>
      </c>
      <c r="F66" s="263">
        <v>2258</v>
      </c>
      <c r="G66" s="264">
        <v>28.363270945861075</v>
      </c>
      <c r="H66" s="263">
        <v>44</v>
      </c>
      <c r="I66" s="954">
        <v>258</v>
      </c>
      <c r="J66" s="953"/>
      <c r="K66" s="266">
        <v>33</v>
      </c>
      <c r="L66" s="267">
        <v>22</v>
      </c>
      <c r="M66" s="266">
        <v>30</v>
      </c>
      <c r="N66" s="268">
        <v>2</v>
      </c>
      <c r="O66" s="236"/>
      <c r="P66" s="236"/>
      <c r="Q66" s="236"/>
      <c r="R66" s="236"/>
      <c r="S66" s="236"/>
      <c r="T66" s="236"/>
      <c r="U66" s="236"/>
      <c r="V66" s="236"/>
      <c r="W66" s="236"/>
      <c r="X66" s="236"/>
      <c r="Y66" s="236"/>
      <c r="Z66" s="236"/>
    </row>
    <row r="67" spans="1:26" ht="14.25" customHeight="1">
      <c r="A67" s="236"/>
      <c r="B67" s="236"/>
      <c r="C67" s="311">
        <v>52</v>
      </c>
      <c r="D67" s="312" t="s">
        <v>204</v>
      </c>
      <c r="E67" s="313">
        <v>79616</v>
      </c>
      <c r="F67" s="314">
        <v>42147</v>
      </c>
      <c r="G67" s="315">
        <v>52.937851688102896</v>
      </c>
      <c r="H67" s="314">
        <v>1887</v>
      </c>
      <c r="I67" s="955">
        <v>7899</v>
      </c>
      <c r="J67" s="956"/>
      <c r="K67" s="316">
        <v>1169</v>
      </c>
      <c r="L67" s="317">
        <v>732</v>
      </c>
      <c r="M67" s="316">
        <v>1022</v>
      </c>
      <c r="N67" s="318">
        <v>8</v>
      </c>
      <c r="O67" s="236"/>
      <c r="P67" s="236"/>
      <c r="Q67" s="236"/>
      <c r="R67" s="236"/>
      <c r="S67" s="236"/>
      <c r="T67" s="236"/>
      <c r="U67" s="236"/>
      <c r="V67" s="236"/>
      <c r="W67" s="236"/>
      <c r="X67" s="236"/>
      <c r="Y67" s="236"/>
      <c r="Z67" s="236"/>
    </row>
    <row r="68" spans="1:26" ht="16.5" hidden="1" customHeight="1">
      <c r="A68" s="236"/>
      <c r="B68" s="236"/>
      <c r="C68" s="968" t="s">
        <v>205</v>
      </c>
      <c r="D68" s="883"/>
      <c r="E68" s="320" t="s">
        <v>76</v>
      </c>
      <c r="F68" s="321" t="s">
        <v>76</v>
      </c>
      <c r="G68" s="320" t="s">
        <v>76</v>
      </c>
      <c r="H68" s="321" t="s">
        <v>76</v>
      </c>
      <c r="I68" s="957" t="s">
        <v>76</v>
      </c>
      <c r="J68" s="885"/>
      <c r="K68" s="323">
        <v>3548</v>
      </c>
      <c r="L68" s="324">
        <v>1686</v>
      </c>
      <c r="M68" s="323">
        <v>2785</v>
      </c>
      <c r="N68" s="325">
        <v>191</v>
      </c>
      <c r="O68" s="236"/>
      <c r="P68" s="236"/>
      <c r="Q68" s="236"/>
      <c r="R68" s="236"/>
      <c r="S68" s="236"/>
      <c r="T68" s="236"/>
      <c r="U68" s="236"/>
      <c r="V68" s="236"/>
      <c r="W68" s="236"/>
      <c r="X68" s="236"/>
      <c r="Y68" s="236"/>
      <c r="Z68" s="236"/>
    </row>
    <row r="69" spans="1:26" ht="23.25" customHeight="1">
      <c r="A69" s="10"/>
      <c r="B69" s="10"/>
      <c r="C69" s="967" t="s">
        <v>207</v>
      </c>
      <c r="D69" s="858"/>
      <c r="E69" s="327">
        <f t="shared" ref="E69:F69" si="0">SUM(E16:E67)</f>
        <v>1590011</v>
      </c>
      <c r="F69" s="329">
        <f t="shared" si="0"/>
        <v>698784</v>
      </c>
      <c r="G69" s="330">
        <v>43.9</v>
      </c>
      <c r="H69" s="329">
        <f>SUM(H16:H67)</f>
        <v>24420</v>
      </c>
      <c r="I69" s="970">
        <f>SUM(I16:J67)</f>
        <v>159057</v>
      </c>
      <c r="J69" s="858"/>
      <c r="K69" s="329">
        <f t="shared" ref="K69:N69" si="1">SUM(K16:K68)</f>
        <v>22032</v>
      </c>
      <c r="L69" s="329">
        <f t="shared" si="1"/>
        <v>14499</v>
      </c>
      <c r="M69" s="329">
        <f t="shared" si="1"/>
        <v>21408</v>
      </c>
      <c r="N69" s="333">
        <f t="shared" si="1"/>
        <v>611</v>
      </c>
      <c r="O69" s="10"/>
      <c r="P69" s="10"/>
      <c r="Q69" s="10"/>
      <c r="S69" s="10"/>
    </row>
    <row r="70" spans="1:26" ht="24.75" customHeight="1">
      <c r="A70" s="10"/>
      <c r="B70" s="10"/>
      <c r="C70" s="969" t="s">
        <v>209</v>
      </c>
      <c r="D70" s="832"/>
      <c r="E70" s="832"/>
      <c r="F70" s="832"/>
      <c r="G70" s="832"/>
      <c r="H70" s="832"/>
      <c r="I70" s="832"/>
      <c r="J70" s="832"/>
      <c r="K70" s="832"/>
      <c r="L70" s="832"/>
      <c r="M70" s="832"/>
      <c r="N70" s="832"/>
      <c r="O70" s="10"/>
      <c r="P70" s="10"/>
      <c r="Q70" s="10"/>
      <c r="S70" s="10"/>
    </row>
    <row r="71" spans="1:26">
      <c r="A71" s="10"/>
      <c r="B71" s="10"/>
      <c r="C71" s="336" t="s">
        <v>210</v>
      </c>
      <c r="D71" s="337"/>
      <c r="E71" s="337"/>
      <c r="F71" s="337"/>
      <c r="G71" s="337"/>
      <c r="H71" s="337"/>
      <c r="I71" s="337"/>
      <c r="J71" s="337"/>
      <c r="K71" s="337"/>
      <c r="L71" s="337"/>
      <c r="M71" s="337"/>
      <c r="N71" s="337"/>
      <c r="O71" s="10"/>
      <c r="P71" s="10"/>
      <c r="Q71" s="10"/>
      <c r="S71" s="10"/>
    </row>
    <row r="72" spans="1:26">
      <c r="A72" s="3"/>
      <c r="B72" s="3"/>
      <c r="C72" s="336" t="s">
        <v>211</v>
      </c>
      <c r="D72" s="337"/>
      <c r="E72" s="337"/>
      <c r="F72" s="337"/>
      <c r="G72" s="337"/>
      <c r="H72" s="337"/>
      <c r="I72" s="337"/>
      <c r="J72" s="337"/>
      <c r="K72" s="337"/>
      <c r="L72" s="337"/>
      <c r="M72" s="337"/>
      <c r="N72" s="337"/>
      <c r="O72" s="3"/>
      <c r="P72" s="3"/>
      <c r="Q72" s="3"/>
      <c r="R72" s="3"/>
      <c r="S72" s="3"/>
      <c r="T72" s="3"/>
      <c r="U72" s="3"/>
      <c r="V72" s="3"/>
      <c r="W72" s="3"/>
      <c r="X72" s="3"/>
      <c r="Y72" s="3"/>
      <c r="Z72" s="3"/>
    </row>
    <row r="73" spans="1:26">
      <c r="A73" s="10"/>
      <c r="B73" s="10"/>
      <c r="C73" s="10"/>
      <c r="D73" s="10"/>
      <c r="E73" s="10"/>
      <c r="F73" s="123"/>
      <c r="G73" s="10"/>
      <c r="H73" s="10"/>
      <c r="I73" s="10"/>
      <c r="J73" s="10"/>
      <c r="K73" s="10"/>
      <c r="L73" s="10"/>
      <c r="M73" s="10"/>
      <c r="N73" s="10"/>
      <c r="O73" s="10"/>
      <c r="P73" s="10"/>
      <c r="Q73" s="10"/>
      <c r="S73" s="10"/>
    </row>
    <row r="74" spans="1:26">
      <c r="A74" s="10"/>
      <c r="B74" s="10"/>
      <c r="C74" s="10"/>
      <c r="D74" s="10"/>
      <c r="E74" s="10"/>
      <c r="F74" s="6" t="s">
        <v>0</v>
      </c>
      <c r="G74" s="10"/>
      <c r="H74" s="10"/>
      <c r="I74" s="10"/>
      <c r="J74" s="10"/>
      <c r="K74" s="10"/>
      <c r="L74" s="10"/>
      <c r="M74" s="10"/>
      <c r="N74" s="10"/>
      <c r="O74" s="10"/>
      <c r="P74" s="10"/>
      <c r="Q74" s="10"/>
      <c r="S74" s="10"/>
    </row>
    <row r="75" spans="1:26">
      <c r="A75" s="10"/>
      <c r="B75" s="10"/>
      <c r="C75" s="10"/>
      <c r="D75" s="10"/>
      <c r="E75" s="10"/>
      <c r="F75" s="6" t="s">
        <v>5</v>
      </c>
      <c r="G75" s="10"/>
      <c r="H75" s="10"/>
      <c r="I75" s="10"/>
      <c r="J75" s="10"/>
      <c r="K75" s="10"/>
      <c r="L75" s="10"/>
      <c r="M75" s="10"/>
      <c r="N75" s="10"/>
      <c r="O75" s="10"/>
      <c r="P75" s="10"/>
      <c r="Q75" s="10"/>
      <c r="S75" s="10"/>
    </row>
    <row r="76" spans="1:26">
      <c r="A76" s="10"/>
      <c r="B76" s="10"/>
      <c r="C76" s="10"/>
      <c r="D76" s="10"/>
      <c r="E76" s="10"/>
      <c r="F76" s="123" t="s">
        <v>6</v>
      </c>
      <c r="G76" s="10"/>
      <c r="H76" s="10"/>
      <c r="I76" s="10"/>
      <c r="J76" s="10"/>
      <c r="K76" s="10"/>
      <c r="L76" s="10"/>
      <c r="M76" s="10"/>
      <c r="N76" s="10"/>
      <c r="O76" s="10"/>
      <c r="P76" s="10"/>
      <c r="Q76" s="10"/>
      <c r="S76" s="10"/>
    </row>
    <row r="77" spans="1:26">
      <c r="A77" s="10"/>
      <c r="B77" s="10"/>
      <c r="C77" s="10"/>
      <c r="D77" s="10"/>
      <c r="E77" s="10"/>
      <c r="F77" s="10"/>
      <c r="G77" s="10"/>
      <c r="H77" s="10"/>
      <c r="I77" s="10"/>
      <c r="J77" s="10"/>
      <c r="K77" s="10"/>
      <c r="L77" s="10"/>
      <c r="M77" s="10"/>
      <c r="N77" s="10"/>
      <c r="O77" s="10"/>
      <c r="P77" s="10"/>
      <c r="Q77" s="10"/>
      <c r="S77" s="10"/>
    </row>
    <row r="78" spans="1:26">
      <c r="A78" s="10"/>
      <c r="B78" s="10"/>
      <c r="C78" s="10"/>
      <c r="D78" s="10"/>
      <c r="E78" s="10"/>
      <c r="F78" s="10"/>
      <c r="G78" s="10"/>
      <c r="H78" s="10"/>
      <c r="I78" s="10"/>
      <c r="J78" s="10"/>
      <c r="K78" s="10"/>
      <c r="L78" s="10"/>
      <c r="M78" s="10"/>
      <c r="N78" s="10"/>
      <c r="O78" s="10"/>
      <c r="P78" s="10"/>
      <c r="Q78" s="10"/>
      <c r="S78" s="10"/>
    </row>
    <row r="79" spans="1:26">
      <c r="A79" s="10"/>
      <c r="B79" s="10"/>
      <c r="C79" s="10"/>
      <c r="D79" s="10"/>
      <c r="E79" s="10"/>
      <c r="F79" s="10"/>
      <c r="G79" s="10"/>
      <c r="H79" s="10"/>
      <c r="I79" s="10"/>
      <c r="J79" s="10"/>
      <c r="K79" s="10"/>
      <c r="L79" s="10"/>
      <c r="M79" s="10"/>
      <c r="N79" s="10"/>
      <c r="O79" s="10"/>
      <c r="P79" s="10"/>
      <c r="Q79" s="10"/>
      <c r="S79" s="10"/>
    </row>
    <row r="80" spans="1:26">
      <c r="A80" s="10"/>
      <c r="B80" s="10"/>
      <c r="C80" s="10"/>
      <c r="D80" s="10"/>
      <c r="E80" s="10"/>
      <c r="F80" s="10"/>
      <c r="G80" s="10"/>
      <c r="H80" s="10"/>
      <c r="I80" s="10"/>
      <c r="J80" s="10"/>
      <c r="K80" s="10"/>
      <c r="L80" s="10"/>
      <c r="M80" s="10"/>
      <c r="N80" s="10"/>
      <c r="O80" s="10"/>
      <c r="P80" s="10"/>
      <c r="Q80" s="10"/>
      <c r="S80" s="10"/>
    </row>
    <row r="81" spans="1:19">
      <c r="A81" s="10"/>
      <c r="B81" s="10"/>
      <c r="C81" s="10"/>
      <c r="D81" s="10"/>
      <c r="E81" s="10"/>
      <c r="F81" s="10"/>
      <c r="G81" s="10"/>
      <c r="H81" s="10"/>
      <c r="I81" s="10"/>
      <c r="J81" s="10"/>
      <c r="K81" s="10"/>
      <c r="L81" s="10"/>
      <c r="M81" s="10"/>
      <c r="N81" s="10"/>
      <c r="O81" s="10"/>
      <c r="P81" s="10"/>
      <c r="Q81" s="10"/>
      <c r="S81" s="10"/>
    </row>
    <row r="82" spans="1:19">
      <c r="A82" s="10"/>
      <c r="B82" s="10"/>
      <c r="C82" s="10"/>
      <c r="D82" s="10"/>
      <c r="E82" s="10"/>
      <c r="F82" s="10"/>
      <c r="G82" s="10"/>
      <c r="H82" s="10"/>
      <c r="I82" s="10"/>
      <c r="J82" s="10"/>
      <c r="K82" s="10"/>
      <c r="L82" s="10"/>
      <c r="M82" s="10"/>
      <c r="N82" s="10"/>
      <c r="O82" s="10"/>
      <c r="P82" s="10"/>
      <c r="Q82" s="10"/>
      <c r="S82" s="10"/>
    </row>
    <row r="83" spans="1:19">
      <c r="A83" s="10"/>
      <c r="B83" s="10"/>
      <c r="C83" s="10"/>
      <c r="D83" s="10"/>
      <c r="E83" s="10"/>
      <c r="F83" s="10"/>
      <c r="G83" s="10"/>
      <c r="H83" s="10"/>
      <c r="I83" s="10"/>
      <c r="J83" s="10"/>
      <c r="K83" s="10"/>
      <c r="L83" s="10"/>
      <c r="M83" s="10"/>
      <c r="N83" s="10"/>
      <c r="O83" s="10"/>
      <c r="P83" s="10"/>
      <c r="Q83" s="10"/>
      <c r="S83" s="10"/>
    </row>
    <row r="84" spans="1:19">
      <c r="A84" s="10"/>
      <c r="B84" s="10"/>
      <c r="C84" s="10"/>
      <c r="D84" s="10"/>
      <c r="E84" s="10"/>
      <c r="F84" s="10"/>
      <c r="G84" s="10"/>
      <c r="H84" s="10"/>
      <c r="I84" s="10"/>
      <c r="J84" s="10"/>
      <c r="K84" s="10"/>
      <c r="L84" s="10"/>
      <c r="M84" s="10"/>
      <c r="N84" s="10"/>
      <c r="O84" s="10"/>
      <c r="P84" s="10"/>
      <c r="Q84" s="10"/>
      <c r="S84" s="10"/>
    </row>
    <row r="85" spans="1:19">
      <c r="A85" s="10"/>
      <c r="B85" s="10"/>
      <c r="C85" s="10"/>
      <c r="D85" s="10"/>
      <c r="E85" s="10"/>
      <c r="F85" s="10"/>
      <c r="G85" s="10"/>
      <c r="H85" s="10"/>
      <c r="I85" s="10"/>
      <c r="J85" s="10"/>
      <c r="K85" s="10"/>
      <c r="L85" s="10"/>
      <c r="M85" s="10"/>
      <c r="N85" s="10"/>
      <c r="O85" s="10"/>
      <c r="P85" s="10"/>
      <c r="Q85" s="10"/>
      <c r="S85" s="10"/>
    </row>
    <row r="86" spans="1:19">
      <c r="A86" s="10"/>
      <c r="B86" s="10"/>
      <c r="C86" s="10"/>
      <c r="D86" s="10"/>
      <c r="E86" s="10"/>
      <c r="F86" s="10"/>
      <c r="G86" s="10"/>
      <c r="H86" s="10"/>
      <c r="I86" s="10"/>
      <c r="J86" s="10"/>
      <c r="K86" s="10"/>
      <c r="L86" s="10"/>
      <c r="M86" s="10"/>
      <c r="N86" s="10"/>
      <c r="O86" s="10"/>
      <c r="P86" s="10"/>
      <c r="Q86" s="10"/>
      <c r="S86" s="10"/>
    </row>
    <row r="87" spans="1:19">
      <c r="A87" s="10"/>
      <c r="B87" s="10"/>
      <c r="C87" s="10"/>
      <c r="D87" s="10"/>
      <c r="E87" s="10"/>
      <c r="F87" s="10"/>
      <c r="G87" s="10"/>
      <c r="H87" s="10"/>
      <c r="I87" s="10"/>
      <c r="J87" s="10"/>
      <c r="K87" s="10"/>
      <c r="L87" s="10"/>
      <c r="M87" s="10"/>
      <c r="N87" s="10"/>
      <c r="O87" s="10"/>
      <c r="P87" s="10"/>
      <c r="Q87" s="10"/>
      <c r="S87" s="10"/>
    </row>
    <row r="88" spans="1:19">
      <c r="A88" s="10"/>
      <c r="B88" s="10"/>
      <c r="C88" s="10"/>
      <c r="D88" s="10"/>
      <c r="E88" s="10"/>
      <c r="F88" s="10"/>
      <c r="G88" s="10"/>
      <c r="H88" s="10"/>
      <c r="I88" s="10"/>
      <c r="J88" s="10"/>
      <c r="K88" s="10"/>
      <c r="L88" s="10"/>
      <c r="M88" s="10"/>
      <c r="N88" s="10"/>
      <c r="O88" s="10"/>
      <c r="P88" s="10"/>
      <c r="Q88" s="10"/>
      <c r="S88" s="10"/>
    </row>
    <row r="89" spans="1:19">
      <c r="A89" s="10"/>
      <c r="B89" s="10"/>
      <c r="C89" s="10"/>
      <c r="D89" s="10"/>
      <c r="E89" s="10"/>
      <c r="F89" s="10"/>
      <c r="G89" s="10"/>
      <c r="H89" s="10"/>
      <c r="I89" s="10"/>
      <c r="J89" s="10"/>
      <c r="K89" s="10"/>
      <c r="L89" s="10"/>
      <c r="M89" s="10"/>
      <c r="N89" s="10"/>
      <c r="O89" s="10"/>
      <c r="P89" s="10"/>
      <c r="Q89" s="10"/>
      <c r="S89" s="10"/>
    </row>
    <row r="90" spans="1:19">
      <c r="A90" s="10"/>
      <c r="B90" s="10"/>
      <c r="C90" s="10"/>
      <c r="D90" s="10"/>
      <c r="E90" s="10"/>
      <c r="F90" s="10"/>
      <c r="G90" s="10"/>
      <c r="H90" s="10"/>
      <c r="I90" s="10"/>
      <c r="J90" s="10"/>
      <c r="K90" s="10"/>
      <c r="L90" s="10"/>
      <c r="M90" s="10"/>
      <c r="N90" s="10"/>
      <c r="O90" s="10"/>
      <c r="P90" s="10"/>
      <c r="Q90" s="10"/>
      <c r="S90" s="10"/>
    </row>
    <row r="91" spans="1:19">
      <c r="A91" s="10"/>
      <c r="B91" s="10"/>
      <c r="C91" s="10"/>
      <c r="D91" s="10"/>
      <c r="E91" s="10"/>
      <c r="F91" s="10"/>
      <c r="G91" s="10"/>
      <c r="H91" s="10"/>
      <c r="I91" s="10"/>
      <c r="J91" s="10"/>
      <c r="K91" s="10"/>
      <c r="L91" s="10"/>
      <c r="M91" s="10"/>
      <c r="N91" s="10"/>
      <c r="O91" s="10"/>
      <c r="P91" s="10"/>
      <c r="Q91" s="10"/>
      <c r="S91" s="10"/>
    </row>
    <row r="92" spans="1:19">
      <c r="A92" s="10"/>
      <c r="B92" s="10"/>
      <c r="C92" s="10"/>
      <c r="D92" s="10"/>
      <c r="E92" s="10"/>
      <c r="F92" s="10"/>
      <c r="G92" s="10"/>
      <c r="H92" s="10"/>
      <c r="I92" s="10"/>
      <c r="J92" s="10"/>
      <c r="K92" s="10"/>
      <c r="L92" s="10"/>
      <c r="M92" s="10"/>
      <c r="N92" s="10"/>
      <c r="O92" s="10"/>
      <c r="P92" s="10"/>
      <c r="Q92" s="10"/>
      <c r="S92" s="10"/>
    </row>
    <row r="93" spans="1:19">
      <c r="A93" s="10"/>
      <c r="B93" s="10"/>
      <c r="C93" s="10"/>
      <c r="D93" s="10"/>
      <c r="E93" s="10"/>
      <c r="F93" s="10"/>
      <c r="G93" s="10"/>
      <c r="H93" s="10"/>
      <c r="I93" s="10"/>
      <c r="J93" s="10"/>
      <c r="K93" s="10"/>
      <c r="L93" s="10"/>
      <c r="M93" s="10"/>
      <c r="N93" s="10"/>
      <c r="O93" s="10"/>
      <c r="P93" s="10"/>
      <c r="Q93" s="10"/>
      <c r="S93" s="10"/>
    </row>
    <row r="94" spans="1:19">
      <c r="A94" s="10"/>
      <c r="B94" s="10"/>
      <c r="C94" s="10"/>
      <c r="D94" s="10"/>
      <c r="E94" s="10"/>
      <c r="F94" s="10"/>
      <c r="G94" s="10"/>
      <c r="H94" s="10"/>
      <c r="I94" s="10"/>
      <c r="J94" s="10"/>
      <c r="K94" s="10"/>
      <c r="L94" s="10"/>
      <c r="M94" s="10"/>
      <c r="N94" s="10"/>
      <c r="O94" s="10"/>
      <c r="P94" s="10"/>
      <c r="Q94" s="10"/>
      <c r="S94" s="10"/>
    </row>
    <row r="95" spans="1:19">
      <c r="A95" s="10"/>
      <c r="B95" s="10"/>
      <c r="C95" s="10"/>
      <c r="D95" s="10"/>
      <c r="E95" s="10"/>
      <c r="F95" s="10"/>
      <c r="G95" s="10"/>
      <c r="H95" s="10"/>
      <c r="I95" s="10"/>
      <c r="J95" s="10"/>
      <c r="K95" s="10"/>
      <c r="L95" s="10"/>
      <c r="M95" s="10"/>
      <c r="N95" s="10"/>
      <c r="O95" s="10"/>
      <c r="P95" s="10"/>
      <c r="Q95" s="10"/>
      <c r="S95" s="10"/>
    </row>
    <row r="96" spans="1:19">
      <c r="A96" s="10"/>
      <c r="B96" s="10"/>
      <c r="C96" s="10"/>
      <c r="D96" s="10"/>
      <c r="E96" s="10"/>
      <c r="F96" s="10"/>
      <c r="G96" s="10"/>
      <c r="H96" s="10"/>
      <c r="I96" s="10"/>
      <c r="J96" s="10"/>
      <c r="K96" s="10"/>
      <c r="L96" s="10"/>
      <c r="M96" s="10"/>
      <c r="N96" s="10"/>
      <c r="O96" s="10"/>
      <c r="P96" s="10"/>
      <c r="Q96" s="10"/>
      <c r="S96" s="10"/>
    </row>
    <row r="97" spans="1:19">
      <c r="A97" s="10"/>
      <c r="B97" s="10"/>
      <c r="C97" s="10"/>
      <c r="D97" s="10"/>
      <c r="E97" s="10"/>
      <c r="F97" s="10"/>
      <c r="G97" s="10"/>
      <c r="H97" s="10"/>
      <c r="I97" s="10"/>
      <c r="J97" s="10"/>
      <c r="K97" s="10"/>
      <c r="L97" s="10"/>
      <c r="M97" s="10"/>
      <c r="N97" s="10"/>
      <c r="O97" s="10"/>
      <c r="P97" s="10"/>
      <c r="Q97" s="10"/>
      <c r="S97" s="10"/>
    </row>
    <row r="98" spans="1:19">
      <c r="A98" s="10"/>
      <c r="B98" s="10"/>
      <c r="C98" s="10"/>
      <c r="D98" s="10"/>
      <c r="E98" s="10"/>
      <c r="F98" s="10"/>
      <c r="G98" s="10"/>
      <c r="H98" s="10"/>
      <c r="I98" s="10"/>
      <c r="J98" s="10"/>
      <c r="K98" s="10"/>
      <c r="L98" s="10"/>
      <c r="M98" s="10"/>
      <c r="N98" s="10"/>
      <c r="O98" s="10"/>
      <c r="P98" s="10"/>
      <c r="Q98" s="10"/>
      <c r="S98" s="10"/>
    </row>
    <row r="99" spans="1:19">
      <c r="A99" s="10"/>
      <c r="B99" s="10"/>
      <c r="C99" s="10"/>
      <c r="D99" s="10"/>
      <c r="E99" s="10"/>
      <c r="F99" s="10"/>
      <c r="G99" s="10"/>
      <c r="H99" s="10"/>
      <c r="I99" s="10"/>
      <c r="J99" s="10"/>
      <c r="K99" s="10"/>
      <c r="L99" s="10"/>
      <c r="M99" s="10"/>
      <c r="N99" s="10"/>
      <c r="O99" s="10"/>
      <c r="P99" s="10"/>
      <c r="Q99" s="10"/>
      <c r="S99" s="10"/>
    </row>
    <row r="100" spans="1:19">
      <c r="A100" s="10"/>
      <c r="B100" s="10"/>
      <c r="C100" s="10"/>
      <c r="D100" s="10"/>
      <c r="E100" s="10"/>
      <c r="F100" s="10"/>
      <c r="G100" s="10"/>
      <c r="H100" s="10"/>
      <c r="I100" s="10"/>
      <c r="J100" s="10"/>
      <c r="K100" s="10"/>
      <c r="L100" s="10"/>
      <c r="M100" s="10"/>
      <c r="N100" s="10"/>
      <c r="O100" s="10"/>
      <c r="P100" s="10"/>
      <c r="Q100" s="10"/>
      <c r="S100" s="10"/>
    </row>
    <row r="101" spans="1:19">
      <c r="A101" s="10"/>
      <c r="B101" s="10"/>
      <c r="C101" s="10"/>
      <c r="D101" s="10"/>
      <c r="E101" s="10"/>
      <c r="F101" s="10"/>
      <c r="G101" s="10"/>
      <c r="H101" s="10"/>
      <c r="I101" s="10"/>
      <c r="J101" s="10"/>
      <c r="K101" s="10"/>
      <c r="L101" s="10"/>
      <c r="M101" s="10"/>
      <c r="N101" s="10"/>
      <c r="O101" s="10"/>
      <c r="P101" s="10"/>
      <c r="Q101" s="10"/>
      <c r="S101" s="10"/>
    </row>
    <row r="102" spans="1:19">
      <c r="A102" s="10"/>
      <c r="B102" s="10"/>
      <c r="C102" s="10"/>
      <c r="D102" s="10"/>
      <c r="E102" s="10"/>
      <c r="F102" s="10"/>
      <c r="G102" s="10"/>
      <c r="H102" s="10"/>
      <c r="I102" s="10"/>
      <c r="J102" s="10"/>
      <c r="K102" s="10"/>
      <c r="L102" s="10"/>
      <c r="M102" s="10"/>
      <c r="N102" s="10"/>
      <c r="O102" s="10"/>
      <c r="P102" s="10"/>
      <c r="Q102" s="10"/>
      <c r="S102" s="10"/>
    </row>
    <row r="103" spans="1:19">
      <c r="A103" s="10"/>
      <c r="B103" s="10"/>
      <c r="C103" s="10"/>
      <c r="D103" s="10"/>
      <c r="E103" s="10"/>
      <c r="F103" s="10"/>
      <c r="G103" s="10"/>
      <c r="H103" s="10"/>
      <c r="I103" s="10"/>
      <c r="J103" s="10"/>
      <c r="K103" s="10"/>
      <c r="L103" s="10"/>
      <c r="M103" s="10"/>
      <c r="N103" s="10"/>
      <c r="O103" s="10"/>
      <c r="P103" s="10"/>
      <c r="Q103" s="10"/>
      <c r="S103" s="10"/>
    </row>
    <row r="104" spans="1:19">
      <c r="A104" s="10"/>
      <c r="B104" s="10"/>
      <c r="C104" s="10"/>
      <c r="D104" s="10"/>
      <c r="E104" s="10"/>
      <c r="F104" s="10"/>
      <c r="G104" s="10"/>
      <c r="H104" s="10"/>
      <c r="I104" s="10"/>
      <c r="J104" s="10"/>
      <c r="K104" s="10"/>
      <c r="L104" s="10"/>
      <c r="M104" s="10"/>
      <c r="N104" s="10"/>
      <c r="O104" s="10"/>
      <c r="P104" s="10"/>
      <c r="Q104" s="10"/>
      <c r="S104" s="10"/>
    </row>
    <row r="105" spans="1:19">
      <c r="A105" s="10"/>
      <c r="B105" s="10"/>
      <c r="C105" s="10"/>
      <c r="D105" s="10"/>
      <c r="E105" s="10"/>
      <c r="F105" s="10"/>
      <c r="G105" s="10"/>
      <c r="H105" s="10"/>
      <c r="I105" s="10"/>
      <c r="J105" s="10"/>
      <c r="K105" s="10"/>
      <c r="L105" s="10"/>
      <c r="M105" s="10"/>
      <c r="N105" s="10"/>
      <c r="O105" s="10"/>
      <c r="P105" s="10"/>
      <c r="Q105" s="10"/>
      <c r="S105" s="10"/>
    </row>
    <row r="106" spans="1:19">
      <c r="A106" s="10"/>
      <c r="B106" s="10"/>
      <c r="C106" s="10"/>
      <c r="D106" s="10"/>
      <c r="E106" s="10"/>
      <c r="F106" s="10"/>
      <c r="G106" s="10"/>
      <c r="H106" s="10"/>
      <c r="I106" s="10"/>
      <c r="J106" s="10"/>
      <c r="K106" s="10"/>
      <c r="L106" s="10"/>
      <c r="M106" s="10"/>
      <c r="N106" s="10"/>
      <c r="O106" s="10"/>
      <c r="P106" s="10"/>
      <c r="Q106" s="10"/>
      <c r="S106" s="10"/>
    </row>
    <row r="107" spans="1:19">
      <c r="A107" s="10"/>
      <c r="B107" s="10"/>
      <c r="C107" s="10"/>
      <c r="D107" s="10"/>
      <c r="E107" s="10"/>
      <c r="F107" s="10"/>
      <c r="G107" s="10"/>
      <c r="H107" s="10"/>
      <c r="I107" s="10"/>
      <c r="J107" s="10"/>
      <c r="K107" s="10"/>
      <c r="L107" s="10"/>
      <c r="M107" s="10"/>
      <c r="N107" s="10"/>
      <c r="O107" s="10"/>
      <c r="P107" s="10"/>
      <c r="Q107" s="10"/>
      <c r="S107" s="10"/>
    </row>
    <row r="108" spans="1:19">
      <c r="A108" s="10"/>
      <c r="B108" s="10"/>
      <c r="C108" s="10"/>
      <c r="D108" s="10"/>
      <c r="E108" s="10"/>
      <c r="F108" s="10"/>
      <c r="G108" s="10"/>
      <c r="H108" s="10"/>
      <c r="I108" s="10"/>
      <c r="J108" s="10"/>
      <c r="K108" s="10"/>
      <c r="L108" s="10"/>
      <c r="M108" s="10"/>
      <c r="N108" s="10"/>
      <c r="O108" s="10"/>
      <c r="P108" s="10"/>
      <c r="Q108" s="10"/>
      <c r="S108" s="10"/>
    </row>
    <row r="109" spans="1:19">
      <c r="A109" s="10"/>
      <c r="B109" s="10"/>
      <c r="C109" s="10"/>
      <c r="D109" s="10"/>
      <c r="E109" s="10"/>
      <c r="F109" s="10"/>
      <c r="G109" s="10"/>
      <c r="H109" s="10"/>
      <c r="I109" s="10"/>
      <c r="J109" s="10"/>
      <c r="K109" s="10"/>
      <c r="L109" s="10"/>
      <c r="M109" s="10"/>
      <c r="N109" s="10"/>
      <c r="O109" s="10"/>
      <c r="P109" s="10"/>
      <c r="Q109" s="10"/>
      <c r="S109" s="10"/>
    </row>
    <row r="110" spans="1:19">
      <c r="A110" s="10"/>
      <c r="B110" s="10"/>
      <c r="C110" s="10"/>
      <c r="D110" s="10"/>
      <c r="E110" s="10"/>
      <c r="F110" s="10"/>
      <c r="G110" s="10"/>
      <c r="H110" s="10"/>
      <c r="I110" s="10"/>
      <c r="J110" s="10"/>
      <c r="K110" s="10"/>
      <c r="L110" s="10"/>
      <c r="M110" s="10"/>
      <c r="N110" s="10"/>
      <c r="O110" s="10"/>
      <c r="P110" s="10"/>
      <c r="Q110" s="10"/>
      <c r="S110" s="10"/>
    </row>
    <row r="111" spans="1:19">
      <c r="A111" s="10"/>
      <c r="B111" s="10"/>
      <c r="C111" s="10"/>
      <c r="D111" s="10"/>
      <c r="E111" s="10"/>
      <c r="F111" s="10"/>
      <c r="G111" s="10"/>
      <c r="H111" s="10"/>
      <c r="I111" s="10"/>
      <c r="J111" s="10"/>
      <c r="K111" s="10"/>
      <c r="L111" s="10"/>
      <c r="M111" s="10"/>
      <c r="N111" s="10"/>
      <c r="O111" s="10"/>
      <c r="P111" s="10"/>
      <c r="Q111" s="10"/>
      <c r="S111" s="10"/>
    </row>
    <row r="112" spans="1:19">
      <c r="A112" s="10"/>
      <c r="B112" s="10"/>
      <c r="C112" s="10"/>
      <c r="D112" s="10"/>
      <c r="E112" s="10"/>
      <c r="F112" s="10"/>
      <c r="G112" s="10"/>
      <c r="H112" s="10"/>
      <c r="I112" s="10"/>
      <c r="J112" s="10"/>
      <c r="K112" s="10"/>
      <c r="L112" s="10"/>
      <c r="M112" s="10"/>
      <c r="N112" s="10"/>
      <c r="O112" s="10"/>
      <c r="P112" s="10"/>
      <c r="Q112" s="10"/>
      <c r="S112" s="10"/>
    </row>
    <row r="113" spans="1:19">
      <c r="A113" s="10"/>
      <c r="B113" s="10"/>
      <c r="C113" s="10"/>
      <c r="D113" s="10"/>
      <c r="E113" s="10"/>
      <c r="F113" s="10"/>
      <c r="G113" s="10"/>
      <c r="H113" s="10"/>
      <c r="I113" s="10"/>
      <c r="J113" s="10"/>
      <c r="K113" s="10"/>
      <c r="L113" s="10"/>
      <c r="M113" s="10"/>
      <c r="N113" s="10"/>
      <c r="O113" s="10"/>
      <c r="P113" s="10"/>
      <c r="Q113" s="10"/>
      <c r="S113" s="10"/>
    </row>
    <row r="114" spans="1:19">
      <c r="A114" s="10"/>
      <c r="B114" s="10"/>
      <c r="C114" s="10"/>
      <c r="D114" s="10"/>
      <c r="E114" s="10"/>
      <c r="F114" s="10"/>
      <c r="G114" s="10"/>
      <c r="H114" s="10"/>
      <c r="I114" s="10"/>
      <c r="J114" s="10"/>
      <c r="K114" s="10"/>
      <c r="L114" s="10"/>
      <c r="M114" s="10"/>
      <c r="N114" s="10"/>
      <c r="O114" s="10"/>
      <c r="P114" s="10"/>
      <c r="Q114" s="10"/>
      <c r="S114" s="10"/>
    </row>
    <row r="115" spans="1:19">
      <c r="A115" s="10"/>
      <c r="B115" s="10"/>
      <c r="C115" s="10"/>
      <c r="D115" s="10"/>
      <c r="E115" s="10"/>
      <c r="F115" s="10"/>
      <c r="G115" s="10"/>
      <c r="H115" s="10"/>
      <c r="I115" s="10"/>
      <c r="J115" s="10"/>
      <c r="K115" s="10"/>
      <c r="L115" s="10"/>
      <c r="M115" s="10"/>
      <c r="N115" s="10"/>
      <c r="O115" s="10"/>
      <c r="P115" s="10"/>
      <c r="Q115" s="10"/>
      <c r="S115" s="10"/>
    </row>
    <row r="116" spans="1:19">
      <c r="A116" s="10"/>
      <c r="B116" s="10"/>
      <c r="C116" s="10"/>
      <c r="D116" s="10"/>
      <c r="E116" s="10"/>
      <c r="F116" s="10"/>
      <c r="G116" s="10"/>
      <c r="H116" s="10"/>
      <c r="I116" s="10"/>
      <c r="J116" s="10"/>
      <c r="K116" s="10"/>
      <c r="L116" s="10"/>
      <c r="M116" s="10"/>
      <c r="N116" s="10"/>
      <c r="O116" s="10"/>
      <c r="P116" s="10"/>
      <c r="Q116" s="10"/>
      <c r="S116" s="10"/>
    </row>
    <row r="117" spans="1:19">
      <c r="A117" s="10"/>
      <c r="B117" s="10"/>
      <c r="C117" s="10"/>
      <c r="D117" s="10"/>
      <c r="E117" s="10"/>
      <c r="F117" s="10"/>
      <c r="G117" s="10"/>
      <c r="H117" s="10"/>
      <c r="I117" s="10"/>
      <c r="J117" s="10"/>
      <c r="K117" s="10"/>
      <c r="L117" s="10"/>
      <c r="M117" s="10"/>
      <c r="N117" s="10"/>
      <c r="O117" s="10"/>
      <c r="P117" s="10"/>
      <c r="Q117" s="10"/>
      <c r="S117" s="10"/>
    </row>
    <row r="118" spans="1:19">
      <c r="A118" s="10"/>
      <c r="B118" s="10"/>
      <c r="C118" s="10"/>
      <c r="D118" s="10"/>
      <c r="E118" s="10"/>
      <c r="F118" s="10"/>
      <c r="G118" s="10"/>
      <c r="H118" s="10"/>
      <c r="I118" s="10"/>
      <c r="J118" s="10"/>
      <c r="K118" s="10"/>
      <c r="L118" s="10"/>
      <c r="M118" s="10"/>
      <c r="N118" s="10"/>
      <c r="O118" s="10"/>
      <c r="P118" s="10"/>
      <c r="Q118" s="10"/>
      <c r="S118" s="10"/>
    </row>
    <row r="119" spans="1:19">
      <c r="A119" s="10"/>
      <c r="B119" s="10"/>
      <c r="C119" s="10"/>
      <c r="D119" s="10"/>
      <c r="E119" s="10"/>
      <c r="F119" s="10"/>
      <c r="G119" s="10"/>
      <c r="H119" s="10"/>
      <c r="I119" s="10"/>
      <c r="J119" s="10"/>
      <c r="K119" s="10"/>
      <c r="L119" s="10"/>
      <c r="M119" s="10"/>
      <c r="N119" s="10"/>
      <c r="O119" s="10"/>
      <c r="P119" s="10"/>
      <c r="Q119" s="10"/>
      <c r="S119" s="10"/>
    </row>
    <row r="120" spans="1:19">
      <c r="A120" s="10"/>
      <c r="B120" s="10"/>
      <c r="C120" s="10"/>
      <c r="D120" s="10"/>
      <c r="E120" s="10"/>
      <c r="F120" s="10"/>
      <c r="G120" s="10"/>
      <c r="H120" s="10"/>
      <c r="I120" s="10"/>
      <c r="J120" s="10"/>
      <c r="K120" s="10"/>
      <c r="L120" s="10"/>
      <c r="M120" s="10"/>
      <c r="N120" s="10"/>
      <c r="O120" s="10"/>
      <c r="P120" s="10"/>
      <c r="Q120" s="10"/>
      <c r="S120" s="10"/>
    </row>
    <row r="121" spans="1:19">
      <c r="A121" s="10"/>
      <c r="B121" s="10"/>
      <c r="C121" s="10"/>
      <c r="D121" s="10"/>
      <c r="E121" s="10"/>
      <c r="F121" s="10"/>
      <c r="G121" s="10"/>
      <c r="H121" s="10"/>
      <c r="I121" s="10"/>
      <c r="J121" s="10"/>
      <c r="K121" s="10"/>
      <c r="L121" s="10"/>
      <c r="M121" s="10"/>
      <c r="N121" s="10"/>
      <c r="O121" s="10"/>
      <c r="P121" s="10"/>
      <c r="Q121" s="10"/>
      <c r="S121" s="10"/>
    </row>
    <row r="122" spans="1:19">
      <c r="A122" s="10"/>
      <c r="B122" s="10"/>
      <c r="C122" s="10"/>
      <c r="D122" s="10"/>
      <c r="E122" s="10"/>
      <c r="F122" s="10"/>
      <c r="G122" s="10"/>
      <c r="H122" s="10"/>
      <c r="I122" s="10"/>
      <c r="J122" s="10"/>
      <c r="K122" s="10"/>
      <c r="L122" s="10"/>
      <c r="M122" s="10"/>
      <c r="N122" s="10"/>
      <c r="O122" s="10"/>
      <c r="P122" s="10"/>
      <c r="Q122" s="10"/>
      <c r="S122" s="10"/>
    </row>
    <row r="123" spans="1:19">
      <c r="A123" s="10"/>
      <c r="B123" s="10"/>
      <c r="C123" s="10"/>
      <c r="D123" s="10"/>
      <c r="E123" s="10"/>
      <c r="F123" s="10"/>
      <c r="G123" s="10"/>
      <c r="H123" s="10"/>
      <c r="I123" s="10"/>
      <c r="J123" s="10"/>
      <c r="K123" s="10"/>
      <c r="L123" s="10"/>
      <c r="M123" s="10"/>
      <c r="N123" s="10"/>
      <c r="O123" s="10"/>
      <c r="P123" s="10"/>
      <c r="Q123" s="10"/>
      <c r="S123" s="10"/>
    </row>
    <row r="124" spans="1:19">
      <c r="A124" s="10"/>
      <c r="B124" s="10"/>
      <c r="C124" s="10"/>
      <c r="D124" s="10"/>
      <c r="E124" s="10"/>
      <c r="F124" s="10"/>
      <c r="G124" s="10"/>
      <c r="H124" s="10"/>
      <c r="I124" s="10"/>
      <c r="J124" s="10"/>
      <c r="K124" s="10"/>
      <c r="L124" s="10"/>
      <c r="M124" s="10"/>
      <c r="N124" s="10"/>
      <c r="O124" s="10"/>
      <c r="P124" s="10"/>
      <c r="Q124" s="10"/>
      <c r="S124" s="10"/>
    </row>
    <row r="125" spans="1:19">
      <c r="A125" s="10"/>
      <c r="B125" s="10"/>
      <c r="C125" s="10"/>
      <c r="D125" s="10"/>
      <c r="E125" s="10"/>
      <c r="F125" s="10"/>
      <c r="G125" s="10"/>
      <c r="H125" s="10"/>
      <c r="I125" s="10"/>
      <c r="J125" s="10"/>
      <c r="K125" s="10"/>
      <c r="L125" s="10"/>
      <c r="M125" s="10"/>
      <c r="N125" s="10"/>
      <c r="O125" s="10"/>
      <c r="P125" s="10"/>
      <c r="Q125" s="10"/>
      <c r="S125" s="10"/>
    </row>
    <row r="126" spans="1:19">
      <c r="A126" s="10"/>
      <c r="B126" s="10"/>
      <c r="C126" s="10"/>
      <c r="D126" s="10"/>
      <c r="E126" s="10"/>
      <c r="F126" s="10"/>
      <c r="G126" s="10"/>
      <c r="H126" s="10"/>
      <c r="I126" s="10"/>
      <c r="J126" s="10"/>
      <c r="K126" s="10"/>
      <c r="L126" s="10"/>
      <c r="M126" s="10"/>
      <c r="N126" s="10"/>
      <c r="O126" s="10"/>
      <c r="P126" s="10"/>
      <c r="Q126" s="10"/>
      <c r="S126" s="10"/>
    </row>
    <row r="127" spans="1:19">
      <c r="A127" s="10"/>
      <c r="B127" s="10"/>
      <c r="C127" s="10"/>
      <c r="D127" s="10"/>
      <c r="E127" s="10"/>
      <c r="F127" s="10"/>
      <c r="G127" s="10"/>
      <c r="H127" s="10"/>
      <c r="I127" s="10"/>
      <c r="J127" s="10"/>
      <c r="K127" s="10"/>
      <c r="L127" s="10"/>
      <c r="M127" s="10"/>
      <c r="N127" s="10"/>
      <c r="O127" s="10"/>
      <c r="P127" s="10"/>
      <c r="Q127" s="10"/>
      <c r="S127" s="10"/>
    </row>
    <row r="128" spans="1:19">
      <c r="A128" s="10"/>
      <c r="B128" s="10"/>
      <c r="C128" s="10"/>
      <c r="D128" s="10"/>
      <c r="E128" s="10"/>
      <c r="F128" s="10"/>
      <c r="G128" s="10"/>
      <c r="H128" s="10"/>
      <c r="I128" s="10"/>
      <c r="J128" s="10"/>
      <c r="K128" s="10"/>
      <c r="L128" s="10"/>
      <c r="M128" s="10"/>
      <c r="N128" s="10"/>
      <c r="O128" s="10"/>
      <c r="P128" s="10"/>
      <c r="Q128" s="10"/>
      <c r="S128" s="10"/>
    </row>
    <row r="129" spans="1:19">
      <c r="A129" s="10"/>
      <c r="B129" s="10"/>
      <c r="C129" s="10"/>
      <c r="D129" s="10"/>
      <c r="E129" s="10"/>
      <c r="F129" s="10"/>
      <c r="G129" s="10"/>
      <c r="H129" s="10"/>
      <c r="I129" s="10"/>
      <c r="J129" s="10"/>
      <c r="K129" s="10"/>
      <c r="L129" s="10"/>
      <c r="M129" s="10"/>
      <c r="N129" s="10"/>
      <c r="O129" s="10"/>
      <c r="P129" s="10"/>
      <c r="Q129" s="10"/>
      <c r="S129" s="10"/>
    </row>
    <row r="130" spans="1:19">
      <c r="A130" s="10"/>
      <c r="B130" s="10"/>
      <c r="C130" s="10"/>
      <c r="D130" s="10"/>
      <c r="E130" s="10"/>
      <c r="F130" s="10"/>
      <c r="G130" s="10"/>
      <c r="H130" s="10"/>
      <c r="I130" s="10"/>
      <c r="J130" s="10"/>
      <c r="K130" s="10"/>
      <c r="L130" s="10"/>
      <c r="M130" s="10"/>
      <c r="N130" s="10"/>
      <c r="O130" s="10"/>
      <c r="P130" s="10"/>
      <c r="Q130" s="10"/>
      <c r="S130" s="10"/>
    </row>
    <row r="131" spans="1:19">
      <c r="A131" s="10"/>
      <c r="B131" s="10"/>
      <c r="C131" s="10"/>
      <c r="D131" s="10"/>
      <c r="E131" s="10"/>
      <c r="F131" s="10"/>
      <c r="G131" s="10"/>
      <c r="H131" s="10"/>
      <c r="I131" s="10"/>
      <c r="J131" s="10"/>
      <c r="K131" s="10"/>
      <c r="L131" s="10"/>
      <c r="M131" s="10"/>
      <c r="N131" s="10"/>
      <c r="O131" s="10"/>
      <c r="P131" s="10"/>
      <c r="Q131" s="10"/>
      <c r="S131" s="10"/>
    </row>
    <row r="132" spans="1:19">
      <c r="A132" s="10"/>
      <c r="B132" s="10"/>
      <c r="C132" s="10"/>
      <c r="D132" s="10"/>
      <c r="E132" s="10"/>
      <c r="F132" s="10"/>
      <c r="G132" s="10"/>
      <c r="H132" s="10"/>
      <c r="I132" s="10"/>
      <c r="J132" s="10"/>
      <c r="K132" s="10"/>
      <c r="L132" s="10"/>
      <c r="M132" s="10"/>
      <c r="N132" s="10"/>
      <c r="O132" s="10"/>
      <c r="P132" s="10"/>
      <c r="Q132" s="10"/>
      <c r="S132" s="10"/>
    </row>
    <row r="133" spans="1:19">
      <c r="A133" s="10"/>
      <c r="B133" s="10"/>
      <c r="C133" s="10"/>
      <c r="D133" s="10"/>
      <c r="E133" s="10"/>
      <c r="F133" s="10"/>
      <c r="G133" s="10"/>
      <c r="H133" s="10"/>
      <c r="I133" s="10"/>
      <c r="J133" s="10"/>
      <c r="K133" s="10"/>
      <c r="L133" s="10"/>
      <c r="M133" s="10"/>
      <c r="N133" s="10"/>
      <c r="O133" s="10"/>
      <c r="P133" s="10"/>
      <c r="Q133" s="10"/>
      <c r="S133" s="10"/>
    </row>
    <row r="134" spans="1:19">
      <c r="A134" s="10"/>
      <c r="B134" s="10"/>
      <c r="C134" s="10"/>
      <c r="D134" s="10"/>
      <c r="E134" s="10"/>
      <c r="F134" s="10"/>
      <c r="G134" s="10"/>
      <c r="H134" s="10"/>
      <c r="I134" s="10"/>
      <c r="J134" s="10"/>
      <c r="K134" s="10"/>
      <c r="L134" s="10"/>
      <c r="M134" s="10"/>
      <c r="N134" s="10"/>
      <c r="O134" s="10"/>
      <c r="P134" s="10"/>
      <c r="Q134" s="10"/>
      <c r="S134" s="10"/>
    </row>
    <row r="135" spans="1:19">
      <c r="A135" s="10"/>
      <c r="B135" s="10"/>
      <c r="C135" s="10"/>
      <c r="D135" s="10"/>
      <c r="E135" s="10"/>
      <c r="F135" s="10"/>
      <c r="G135" s="10"/>
      <c r="H135" s="10"/>
      <c r="I135" s="10"/>
      <c r="J135" s="10"/>
      <c r="K135" s="10"/>
      <c r="L135" s="10"/>
      <c r="M135" s="10"/>
      <c r="N135" s="10"/>
      <c r="O135" s="10"/>
      <c r="P135" s="10"/>
      <c r="Q135" s="10"/>
      <c r="S135" s="10"/>
    </row>
    <row r="136" spans="1:19">
      <c r="A136" s="10"/>
      <c r="B136" s="10"/>
      <c r="C136" s="10"/>
      <c r="D136" s="10"/>
      <c r="E136" s="10"/>
      <c r="F136" s="10"/>
      <c r="G136" s="10"/>
      <c r="H136" s="10"/>
      <c r="I136" s="10"/>
      <c r="J136" s="10"/>
      <c r="K136" s="10"/>
      <c r="L136" s="10"/>
      <c r="M136" s="10"/>
      <c r="N136" s="10"/>
      <c r="O136" s="10"/>
      <c r="P136" s="10"/>
      <c r="Q136" s="10"/>
      <c r="S136" s="10"/>
    </row>
    <row r="137" spans="1:19">
      <c r="A137" s="10"/>
      <c r="B137" s="10"/>
      <c r="C137" s="10"/>
      <c r="D137" s="10"/>
      <c r="E137" s="10"/>
      <c r="F137" s="10"/>
      <c r="G137" s="10"/>
      <c r="H137" s="10"/>
      <c r="I137" s="10"/>
      <c r="J137" s="10"/>
      <c r="K137" s="10"/>
      <c r="L137" s="10"/>
      <c r="M137" s="10"/>
      <c r="N137" s="10"/>
      <c r="O137" s="10"/>
      <c r="P137" s="10"/>
      <c r="Q137" s="10"/>
      <c r="S137" s="10"/>
    </row>
    <row r="138" spans="1:19">
      <c r="A138" s="10"/>
      <c r="B138" s="10"/>
      <c r="C138" s="10"/>
      <c r="D138" s="10"/>
      <c r="E138" s="10"/>
      <c r="F138" s="10"/>
      <c r="G138" s="10"/>
      <c r="H138" s="10"/>
      <c r="I138" s="10"/>
      <c r="J138" s="10"/>
      <c r="K138" s="10"/>
      <c r="L138" s="10"/>
      <c r="M138" s="10"/>
      <c r="N138" s="10"/>
      <c r="O138" s="10"/>
      <c r="P138" s="10"/>
      <c r="Q138" s="10"/>
      <c r="S138" s="10"/>
    </row>
    <row r="139" spans="1:19">
      <c r="A139" s="10"/>
      <c r="B139" s="10"/>
      <c r="C139" s="10"/>
      <c r="D139" s="10"/>
      <c r="E139" s="10"/>
      <c r="F139" s="10"/>
      <c r="G139" s="10"/>
      <c r="H139" s="10"/>
      <c r="I139" s="10"/>
      <c r="J139" s="10"/>
      <c r="K139" s="10"/>
      <c r="L139" s="10"/>
      <c r="M139" s="10"/>
      <c r="N139" s="10"/>
      <c r="O139" s="10"/>
      <c r="P139" s="10"/>
      <c r="Q139" s="10"/>
      <c r="S139" s="10"/>
    </row>
    <row r="140" spans="1:19">
      <c r="A140" s="10"/>
      <c r="B140" s="10"/>
      <c r="C140" s="10"/>
      <c r="D140" s="10"/>
      <c r="E140" s="10"/>
      <c r="F140" s="10"/>
      <c r="G140" s="10"/>
      <c r="H140" s="10"/>
      <c r="I140" s="10"/>
      <c r="J140" s="10"/>
      <c r="K140" s="10"/>
      <c r="L140" s="10"/>
      <c r="M140" s="10"/>
      <c r="N140" s="10"/>
      <c r="O140" s="10"/>
      <c r="P140" s="10"/>
      <c r="Q140" s="10"/>
      <c r="S140" s="10"/>
    </row>
    <row r="141" spans="1:19">
      <c r="A141" s="10"/>
      <c r="B141" s="10"/>
      <c r="C141" s="10"/>
      <c r="D141" s="10"/>
      <c r="E141" s="10"/>
      <c r="F141" s="10"/>
      <c r="G141" s="10"/>
      <c r="H141" s="10"/>
      <c r="I141" s="10"/>
      <c r="J141" s="10"/>
      <c r="K141" s="10"/>
      <c r="L141" s="10"/>
      <c r="M141" s="10"/>
      <c r="N141" s="10"/>
      <c r="O141" s="10"/>
      <c r="P141" s="10"/>
      <c r="Q141" s="10"/>
      <c r="S141" s="10"/>
    </row>
    <row r="142" spans="1:19">
      <c r="A142" s="10"/>
      <c r="B142" s="10"/>
      <c r="C142" s="10"/>
      <c r="D142" s="10"/>
      <c r="E142" s="10"/>
      <c r="F142" s="10"/>
      <c r="G142" s="10"/>
      <c r="H142" s="10"/>
      <c r="I142" s="10"/>
      <c r="J142" s="10"/>
      <c r="K142" s="10"/>
      <c r="L142" s="10"/>
      <c r="M142" s="10"/>
      <c r="N142" s="10"/>
      <c r="O142" s="10"/>
      <c r="P142" s="10"/>
      <c r="Q142" s="10"/>
      <c r="S142" s="10"/>
    </row>
    <row r="143" spans="1:19">
      <c r="A143" s="10"/>
      <c r="B143" s="10"/>
      <c r="C143" s="10"/>
      <c r="D143" s="10"/>
      <c r="E143" s="10"/>
      <c r="F143" s="10"/>
      <c r="G143" s="10"/>
      <c r="H143" s="10"/>
      <c r="I143" s="10"/>
      <c r="J143" s="10"/>
      <c r="K143" s="10"/>
      <c r="L143" s="10"/>
      <c r="M143" s="10"/>
      <c r="N143" s="10"/>
      <c r="O143" s="10"/>
      <c r="P143" s="10"/>
      <c r="Q143" s="10"/>
      <c r="S143" s="10"/>
    </row>
    <row r="144" spans="1:19">
      <c r="A144" s="10"/>
      <c r="B144" s="10"/>
      <c r="C144" s="10"/>
      <c r="D144" s="10"/>
      <c r="E144" s="10"/>
      <c r="F144" s="10"/>
      <c r="G144" s="10"/>
      <c r="H144" s="10"/>
      <c r="I144" s="10"/>
      <c r="J144" s="10"/>
      <c r="K144" s="10"/>
      <c r="L144" s="10"/>
      <c r="M144" s="10"/>
      <c r="N144" s="10"/>
      <c r="O144" s="10"/>
      <c r="P144" s="10"/>
      <c r="Q144" s="10"/>
      <c r="S144" s="10"/>
    </row>
    <row r="145" spans="1:19">
      <c r="A145" s="10"/>
      <c r="B145" s="10"/>
      <c r="C145" s="10"/>
      <c r="D145" s="10"/>
      <c r="E145" s="10"/>
      <c r="F145" s="10"/>
      <c r="G145" s="10"/>
      <c r="H145" s="10"/>
      <c r="I145" s="10"/>
      <c r="J145" s="10"/>
      <c r="K145" s="10"/>
      <c r="L145" s="10"/>
      <c r="M145" s="10"/>
      <c r="N145" s="10"/>
      <c r="O145" s="10"/>
      <c r="P145" s="10"/>
      <c r="Q145" s="10"/>
      <c r="S145" s="10"/>
    </row>
    <row r="146" spans="1:19">
      <c r="A146" s="10"/>
      <c r="B146" s="10"/>
      <c r="C146" s="10"/>
      <c r="D146" s="10"/>
      <c r="E146" s="10"/>
      <c r="F146" s="10"/>
      <c r="G146" s="10"/>
      <c r="H146" s="10"/>
      <c r="I146" s="10"/>
      <c r="J146" s="10"/>
      <c r="K146" s="10"/>
      <c r="L146" s="10"/>
      <c r="M146" s="10"/>
      <c r="N146" s="10"/>
      <c r="O146" s="10"/>
      <c r="P146" s="10"/>
      <c r="Q146" s="10"/>
      <c r="S146" s="10"/>
    </row>
    <row r="147" spans="1:19">
      <c r="A147" s="10"/>
      <c r="B147" s="10"/>
      <c r="C147" s="10"/>
      <c r="D147" s="10"/>
      <c r="E147" s="10"/>
      <c r="F147" s="10"/>
      <c r="G147" s="10"/>
      <c r="H147" s="10"/>
      <c r="I147" s="10"/>
      <c r="J147" s="10"/>
      <c r="K147" s="10"/>
      <c r="L147" s="10"/>
      <c r="M147" s="10"/>
      <c r="N147" s="10"/>
      <c r="O147" s="10"/>
      <c r="P147" s="10"/>
      <c r="Q147" s="10"/>
      <c r="S147" s="10"/>
    </row>
    <row r="148" spans="1:19">
      <c r="A148" s="10"/>
      <c r="B148" s="10"/>
      <c r="C148" s="10"/>
      <c r="D148" s="10"/>
      <c r="E148" s="10"/>
      <c r="F148" s="10"/>
      <c r="G148" s="10"/>
      <c r="H148" s="10"/>
      <c r="I148" s="10"/>
      <c r="J148" s="10"/>
      <c r="K148" s="10"/>
      <c r="L148" s="10"/>
      <c r="M148" s="10"/>
      <c r="N148" s="10"/>
      <c r="O148" s="10"/>
      <c r="P148" s="10"/>
      <c r="Q148" s="10"/>
      <c r="S148" s="10"/>
    </row>
    <row r="149" spans="1:19">
      <c r="A149" s="10"/>
      <c r="B149" s="10"/>
      <c r="C149" s="10"/>
      <c r="D149" s="10"/>
      <c r="E149" s="10"/>
      <c r="F149" s="10"/>
      <c r="G149" s="10"/>
      <c r="H149" s="10"/>
      <c r="I149" s="10"/>
      <c r="J149" s="10"/>
      <c r="K149" s="10"/>
      <c r="L149" s="10"/>
      <c r="M149" s="10"/>
      <c r="N149" s="10"/>
      <c r="O149" s="10"/>
      <c r="P149" s="10"/>
      <c r="Q149" s="10"/>
      <c r="S149" s="10"/>
    </row>
    <row r="150" spans="1:19">
      <c r="A150" s="10"/>
      <c r="B150" s="10"/>
      <c r="C150" s="10"/>
      <c r="D150" s="10"/>
      <c r="E150" s="10"/>
      <c r="F150" s="10"/>
      <c r="G150" s="10"/>
      <c r="H150" s="10"/>
      <c r="I150" s="10"/>
      <c r="J150" s="10"/>
      <c r="K150" s="10"/>
      <c r="L150" s="10"/>
      <c r="M150" s="10"/>
      <c r="N150" s="10"/>
      <c r="O150" s="10"/>
      <c r="P150" s="10"/>
      <c r="Q150" s="10"/>
      <c r="S150" s="10"/>
    </row>
    <row r="151" spans="1:19">
      <c r="A151" s="10"/>
      <c r="B151" s="10"/>
      <c r="C151" s="10"/>
      <c r="D151" s="10"/>
      <c r="E151" s="10"/>
      <c r="F151" s="10"/>
      <c r="G151" s="10"/>
      <c r="H151" s="10"/>
      <c r="I151" s="10"/>
      <c r="J151" s="10"/>
      <c r="K151" s="10"/>
      <c r="L151" s="10"/>
      <c r="M151" s="10"/>
      <c r="N151" s="10"/>
      <c r="O151" s="10"/>
      <c r="P151" s="10"/>
      <c r="Q151" s="10"/>
      <c r="S151" s="10"/>
    </row>
    <row r="152" spans="1:19">
      <c r="A152" s="10"/>
      <c r="B152" s="10"/>
      <c r="C152" s="10"/>
      <c r="D152" s="10"/>
      <c r="E152" s="10"/>
      <c r="F152" s="10"/>
      <c r="G152" s="10"/>
      <c r="H152" s="10"/>
      <c r="I152" s="10"/>
      <c r="J152" s="10"/>
      <c r="K152" s="10"/>
      <c r="L152" s="10"/>
      <c r="M152" s="10"/>
      <c r="N152" s="10"/>
      <c r="O152" s="10"/>
      <c r="P152" s="10"/>
      <c r="Q152" s="10"/>
      <c r="S152" s="10"/>
    </row>
    <row r="153" spans="1:19">
      <c r="A153" s="10"/>
      <c r="B153" s="10"/>
      <c r="C153" s="10"/>
      <c r="D153" s="10"/>
      <c r="E153" s="10"/>
      <c r="F153" s="10"/>
      <c r="G153" s="10"/>
      <c r="H153" s="10"/>
      <c r="I153" s="10"/>
      <c r="J153" s="10"/>
      <c r="K153" s="10"/>
      <c r="L153" s="10"/>
      <c r="M153" s="10"/>
      <c r="N153" s="10"/>
      <c r="O153" s="10"/>
      <c r="P153" s="10"/>
      <c r="Q153" s="10"/>
      <c r="S153" s="10"/>
    </row>
    <row r="154" spans="1:19">
      <c r="A154" s="10"/>
      <c r="B154" s="10"/>
      <c r="C154" s="10"/>
      <c r="D154" s="10"/>
      <c r="E154" s="10"/>
      <c r="F154" s="10"/>
      <c r="G154" s="10"/>
      <c r="H154" s="10"/>
      <c r="I154" s="10"/>
      <c r="J154" s="10"/>
      <c r="K154" s="10"/>
      <c r="L154" s="10"/>
      <c r="M154" s="10"/>
      <c r="N154" s="10"/>
      <c r="O154" s="10"/>
      <c r="P154" s="10"/>
      <c r="Q154" s="10"/>
      <c r="S154" s="10"/>
    </row>
    <row r="155" spans="1:19">
      <c r="A155" s="10"/>
      <c r="B155" s="10"/>
      <c r="C155" s="10"/>
      <c r="D155" s="10"/>
      <c r="E155" s="10"/>
      <c r="F155" s="10"/>
      <c r="G155" s="10"/>
      <c r="H155" s="10"/>
      <c r="I155" s="10"/>
      <c r="J155" s="10"/>
      <c r="K155" s="10"/>
      <c r="L155" s="10"/>
      <c r="M155" s="10"/>
      <c r="N155" s="10"/>
      <c r="O155" s="10"/>
      <c r="P155" s="10"/>
      <c r="Q155" s="10"/>
      <c r="S155" s="10"/>
    </row>
    <row r="156" spans="1:19">
      <c r="A156" s="10"/>
      <c r="B156" s="10"/>
      <c r="C156" s="10"/>
      <c r="D156" s="10"/>
      <c r="E156" s="10"/>
      <c r="F156" s="10"/>
      <c r="G156" s="10"/>
      <c r="H156" s="10"/>
      <c r="I156" s="10"/>
      <c r="J156" s="10"/>
      <c r="K156" s="10"/>
      <c r="L156" s="10"/>
      <c r="M156" s="10"/>
      <c r="N156" s="10"/>
      <c r="O156" s="10"/>
      <c r="P156" s="10"/>
      <c r="Q156" s="10"/>
      <c r="S156" s="10"/>
    </row>
    <row r="157" spans="1:19">
      <c r="A157" s="10"/>
      <c r="B157" s="10"/>
      <c r="C157" s="10"/>
      <c r="D157" s="10"/>
      <c r="E157" s="10"/>
      <c r="F157" s="10"/>
      <c r="G157" s="10"/>
      <c r="H157" s="10"/>
      <c r="I157" s="10"/>
      <c r="J157" s="10"/>
      <c r="K157" s="10"/>
      <c r="L157" s="10"/>
      <c r="M157" s="10"/>
      <c r="N157" s="10"/>
      <c r="O157" s="10"/>
      <c r="P157" s="10"/>
      <c r="Q157" s="10"/>
      <c r="S157" s="10"/>
    </row>
    <row r="158" spans="1:19">
      <c r="A158" s="10"/>
      <c r="B158" s="10"/>
      <c r="C158" s="10"/>
      <c r="D158" s="10"/>
      <c r="E158" s="10"/>
      <c r="F158" s="10"/>
      <c r="G158" s="10"/>
      <c r="H158" s="10"/>
      <c r="I158" s="10"/>
      <c r="J158" s="10"/>
      <c r="K158" s="10"/>
      <c r="L158" s="10"/>
      <c r="M158" s="10"/>
      <c r="N158" s="10"/>
      <c r="O158" s="10"/>
      <c r="P158" s="10"/>
      <c r="Q158" s="10"/>
      <c r="S158" s="10"/>
    </row>
    <row r="159" spans="1:19">
      <c r="A159" s="10"/>
      <c r="B159" s="10"/>
      <c r="C159" s="10"/>
      <c r="D159" s="10"/>
      <c r="E159" s="10"/>
      <c r="F159" s="10"/>
      <c r="G159" s="10"/>
      <c r="H159" s="10"/>
      <c r="I159" s="10"/>
      <c r="J159" s="10"/>
      <c r="K159" s="10"/>
      <c r="L159" s="10"/>
      <c r="M159" s="10"/>
      <c r="N159" s="10"/>
      <c r="O159" s="10"/>
      <c r="P159" s="10"/>
      <c r="Q159" s="10"/>
      <c r="S159" s="10"/>
    </row>
    <row r="160" spans="1:19">
      <c r="A160" s="10"/>
      <c r="B160" s="10"/>
      <c r="C160" s="10"/>
      <c r="D160" s="10"/>
      <c r="E160" s="10"/>
      <c r="F160" s="10"/>
      <c r="G160" s="10"/>
      <c r="H160" s="10"/>
      <c r="I160" s="10"/>
      <c r="J160" s="10"/>
      <c r="K160" s="10"/>
      <c r="L160" s="10"/>
      <c r="M160" s="10"/>
      <c r="N160" s="10"/>
      <c r="O160" s="10"/>
      <c r="P160" s="10"/>
      <c r="Q160" s="10"/>
      <c r="S160" s="10"/>
    </row>
    <row r="161" spans="1:19">
      <c r="A161" s="10"/>
      <c r="B161" s="10"/>
      <c r="C161" s="10"/>
      <c r="D161" s="10"/>
      <c r="E161" s="10"/>
      <c r="F161" s="10"/>
      <c r="G161" s="10"/>
      <c r="H161" s="10"/>
      <c r="I161" s="10"/>
      <c r="J161" s="10"/>
      <c r="K161" s="10"/>
      <c r="L161" s="10"/>
      <c r="M161" s="10"/>
      <c r="N161" s="10"/>
      <c r="O161" s="10"/>
      <c r="P161" s="10"/>
      <c r="Q161" s="10"/>
      <c r="S161" s="10"/>
    </row>
    <row r="162" spans="1:19">
      <c r="A162" s="10"/>
      <c r="B162" s="10"/>
      <c r="C162" s="10"/>
      <c r="D162" s="10"/>
      <c r="E162" s="10"/>
      <c r="F162" s="10"/>
      <c r="G162" s="10"/>
      <c r="H162" s="10"/>
      <c r="I162" s="10"/>
      <c r="J162" s="10"/>
      <c r="K162" s="10"/>
      <c r="L162" s="10"/>
      <c r="M162" s="10"/>
      <c r="N162" s="10"/>
      <c r="O162" s="10"/>
      <c r="P162" s="10"/>
      <c r="Q162" s="10"/>
      <c r="S162" s="10"/>
    </row>
    <row r="163" spans="1:19">
      <c r="A163" s="10"/>
      <c r="B163" s="10"/>
      <c r="C163" s="10"/>
      <c r="D163" s="10"/>
      <c r="E163" s="10"/>
      <c r="F163" s="10"/>
      <c r="G163" s="10"/>
      <c r="H163" s="10"/>
      <c r="I163" s="10"/>
      <c r="J163" s="10"/>
      <c r="K163" s="10"/>
      <c r="L163" s="10"/>
      <c r="M163" s="10"/>
      <c r="N163" s="10"/>
      <c r="O163" s="10"/>
      <c r="P163" s="10"/>
      <c r="Q163" s="10"/>
      <c r="S163" s="10"/>
    </row>
    <row r="164" spans="1:19">
      <c r="A164" s="10"/>
      <c r="B164" s="10"/>
      <c r="C164" s="10"/>
      <c r="D164" s="10"/>
      <c r="E164" s="10"/>
      <c r="F164" s="10"/>
      <c r="G164" s="10"/>
      <c r="H164" s="10"/>
      <c r="I164" s="10"/>
      <c r="J164" s="10"/>
      <c r="K164" s="10"/>
      <c r="L164" s="10"/>
      <c r="M164" s="10"/>
      <c r="N164" s="10"/>
      <c r="O164" s="10"/>
      <c r="P164" s="10"/>
      <c r="Q164" s="10"/>
      <c r="S164" s="10"/>
    </row>
    <row r="165" spans="1:19">
      <c r="A165" s="10"/>
      <c r="B165" s="10"/>
      <c r="C165" s="10"/>
      <c r="D165" s="10"/>
      <c r="E165" s="10"/>
      <c r="F165" s="10"/>
      <c r="G165" s="10"/>
      <c r="H165" s="10"/>
      <c r="I165" s="10"/>
      <c r="J165" s="10"/>
      <c r="K165" s="10"/>
      <c r="L165" s="10"/>
      <c r="M165" s="10"/>
      <c r="N165" s="10"/>
      <c r="O165" s="10"/>
      <c r="P165" s="10"/>
      <c r="Q165" s="10"/>
      <c r="S165" s="10"/>
    </row>
    <row r="166" spans="1:19">
      <c r="A166" s="10"/>
      <c r="B166" s="10"/>
      <c r="C166" s="10"/>
      <c r="D166" s="10"/>
      <c r="E166" s="10"/>
      <c r="F166" s="10"/>
      <c r="G166" s="10"/>
      <c r="H166" s="10"/>
      <c r="I166" s="10"/>
      <c r="J166" s="10"/>
      <c r="K166" s="10"/>
      <c r="L166" s="10"/>
      <c r="M166" s="10"/>
      <c r="N166" s="10"/>
      <c r="O166" s="10"/>
      <c r="P166" s="10"/>
      <c r="Q166" s="10"/>
      <c r="S166" s="10"/>
    </row>
    <row r="167" spans="1:19">
      <c r="A167" s="10"/>
      <c r="B167" s="10"/>
      <c r="C167" s="10"/>
      <c r="D167" s="10"/>
      <c r="E167" s="10"/>
      <c r="F167" s="10"/>
      <c r="G167" s="10"/>
      <c r="H167" s="10"/>
      <c r="I167" s="10"/>
      <c r="J167" s="10"/>
      <c r="K167" s="10"/>
      <c r="L167" s="10"/>
      <c r="M167" s="10"/>
      <c r="N167" s="10"/>
      <c r="O167" s="10"/>
      <c r="P167" s="10"/>
      <c r="Q167" s="10"/>
      <c r="S167" s="10"/>
    </row>
    <row r="168" spans="1:19">
      <c r="A168" s="10"/>
      <c r="B168" s="10"/>
      <c r="C168" s="10"/>
      <c r="D168" s="10"/>
      <c r="E168" s="10"/>
      <c r="F168" s="10"/>
      <c r="G168" s="10"/>
      <c r="H168" s="10"/>
      <c r="I168" s="10"/>
      <c r="J168" s="10"/>
      <c r="K168" s="10"/>
      <c r="L168" s="10"/>
      <c r="M168" s="10"/>
      <c r="N168" s="10"/>
      <c r="O168" s="10"/>
      <c r="P168" s="10"/>
      <c r="Q168" s="10"/>
      <c r="S168" s="10"/>
    </row>
    <row r="169" spans="1:19">
      <c r="A169" s="10"/>
      <c r="B169" s="10"/>
      <c r="C169" s="10"/>
      <c r="D169" s="10"/>
      <c r="E169" s="10"/>
      <c r="F169" s="10"/>
      <c r="G169" s="10"/>
      <c r="H169" s="10"/>
      <c r="I169" s="10"/>
      <c r="J169" s="10"/>
      <c r="K169" s="10"/>
      <c r="L169" s="10"/>
      <c r="M169" s="10"/>
      <c r="N169" s="10"/>
      <c r="O169" s="10"/>
      <c r="P169" s="10"/>
      <c r="Q169" s="10"/>
      <c r="S169" s="10"/>
    </row>
    <row r="170" spans="1:19">
      <c r="A170" s="10"/>
      <c r="B170" s="10"/>
      <c r="C170" s="10"/>
      <c r="D170" s="10"/>
      <c r="E170" s="10"/>
      <c r="F170" s="10"/>
      <c r="G170" s="10"/>
      <c r="H170" s="10"/>
      <c r="I170" s="10"/>
      <c r="J170" s="10"/>
      <c r="K170" s="10"/>
      <c r="L170" s="10"/>
      <c r="M170" s="10"/>
      <c r="N170" s="10"/>
      <c r="O170" s="10"/>
      <c r="P170" s="10"/>
      <c r="Q170" s="10"/>
      <c r="S170" s="10"/>
    </row>
    <row r="171" spans="1:19">
      <c r="A171" s="10"/>
      <c r="B171" s="10"/>
      <c r="C171" s="10"/>
      <c r="D171" s="10"/>
      <c r="E171" s="10"/>
      <c r="F171" s="10"/>
      <c r="G171" s="10"/>
      <c r="H171" s="10"/>
      <c r="I171" s="10"/>
      <c r="J171" s="10"/>
      <c r="K171" s="10"/>
      <c r="L171" s="10"/>
      <c r="M171" s="10"/>
      <c r="N171" s="10"/>
      <c r="O171" s="10"/>
      <c r="P171" s="10"/>
      <c r="Q171" s="10"/>
      <c r="S171" s="10"/>
    </row>
    <row r="172" spans="1:19">
      <c r="A172" s="10"/>
      <c r="B172" s="10"/>
      <c r="C172" s="10"/>
      <c r="D172" s="10"/>
      <c r="E172" s="10"/>
      <c r="F172" s="10"/>
      <c r="G172" s="10"/>
      <c r="H172" s="10"/>
      <c r="I172" s="10"/>
      <c r="J172" s="10"/>
      <c r="K172" s="10"/>
      <c r="L172" s="10"/>
      <c r="M172" s="10"/>
      <c r="N172" s="10"/>
      <c r="O172" s="10"/>
      <c r="P172" s="10"/>
      <c r="Q172" s="10"/>
      <c r="S172" s="10"/>
    </row>
    <row r="173" spans="1:19">
      <c r="A173" s="10"/>
      <c r="B173" s="10"/>
      <c r="C173" s="10"/>
      <c r="D173" s="10"/>
      <c r="E173" s="10"/>
      <c r="F173" s="10"/>
      <c r="G173" s="10"/>
      <c r="H173" s="10"/>
      <c r="I173" s="10"/>
      <c r="J173" s="10"/>
      <c r="K173" s="10"/>
      <c r="L173" s="10"/>
      <c r="M173" s="10"/>
      <c r="N173" s="10"/>
      <c r="O173" s="10"/>
      <c r="P173" s="10"/>
      <c r="Q173" s="10"/>
      <c r="S173" s="10"/>
    </row>
    <row r="174" spans="1:19">
      <c r="A174" s="10"/>
      <c r="B174" s="10"/>
      <c r="C174" s="10"/>
      <c r="D174" s="10"/>
      <c r="E174" s="10"/>
      <c r="F174" s="10"/>
      <c r="G174" s="10"/>
      <c r="H174" s="10"/>
      <c r="I174" s="10"/>
      <c r="J174" s="10"/>
      <c r="K174" s="10"/>
      <c r="L174" s="10"/>
      <c r="M174" s="10"/>
      <c r="N174" s="10"/>
      <c r="O174" s="10"/>
      <c r="P174" s="10"/>
      <c r="Q174" s="10"/>
      <c r="S174" s="10"/>
    </row>
    <row r="175" spans="1:19">
      <c r="A175" s="10"/>
      <c r="B175" s="10"/>
      <c r="C175" s="10"/>
      <c r="D175" s="10"/>
      <c r="E175" s="10"/>
      <c r="F175" s="10"/>
      <c r="G175" s="10"/>
      <c r="H175" s="10"/>
      <c r="I175" s="10"/>
      <c r="J175" s="10"/>
      <c r="K175" s="10"/>
      <c r="L175" s="10"/>
      <c r="M175" s="10"/>
      <c r="N175" s="10"/>
      <c r="O175" s="10"/>
      <c r="P175" s="10"/>
      <c r="Q175" s="10"/>
      <c r="S175" s="10"/>
    </row>
    <row r="176" spans="1:19">
      <c r="A176" s="10"/>
      <c r="B176" s="10"/>
      <c r="C176" s="10"/>
      <c r="D176" s="10"/>
      <c r="E176" s="10"/>
      <c r="F176" s="10"/>
      <c r="G176" s="10"/>
      <c r="H176" s="10"/>
      <c r="I176" s="10"/>
      <c r="J176" s="10"/>
      <c r="K176" s="10"/>
      <c r="L176" s="10"/>
      <c r="M176" s="10"/>
      <c r="N176" s="10"/>
      <c r="O176" s="10"/>
      <c r="P176" s="10"/>
      <c r="Q176" s="10"/>
      <c r="S176" s="10"/>
    </row>
    <row r="177" spans="1:19">
      <c r="A177" s="10"/>
      <c r="B177" s="10"/>
      <c r="C177" s="10"/>
      <c r="D177" s="10"/>
      <c r="E177" s="10"/>
      <c r="F177" s="10"/>
      <c r="G177" s="10"/>
      <c r="H177" s="10"/>
      <c r="I177" s="10"/>
      <c r="J177" s="10"/>
      <c r="K177" s="10"/>
      <c r="L177" s="10"/>
      <c r="M177" s="10"/>
      <c r="N177" s="10"/>
      <c r="O177" s="10"/>
      <c r="P177" s="10"/>
      <c r="Q177" s="10"/>
      <c r="S177" s="10"/>
    </row>
    <row r="178" spans="1:19">
      <c r="A178" s="10"/>
      <c r="B178" s="10"/>
      <c r="C178" s="10"/>
      <c r="D178" s="10"/>
      <c r="E178" s="10"/>
      <c r="F178" s="10"/>
      <c r="G178" s="10"/>
      <c r="H178" s="10"/>
      <c r="I178" s="10"/>
      <c r="J178" s="10"/>
      <c r="K178" s="10"/>
      <c r="L178" s="10"/>
      <c r="M178" s="10"/>
      <c r="N178" s="10"/>
      <c r="O178" s="10"/>
      <c r="P178" s="10"/>
      <c r="Q178" s="10"/>
      <c r="S178" s="10"/>
    </row>
    <row r="179" spans="1:19">
      <c r="A179" s="10"/>
      <c r="B179" s="10"/>
      <c r="C179" s="10"/>
      <c r="D179" s="10"/>
      <c r="E179" s="10"/>
      <c r="F179" s="10"/>
      <c r="G179" s="10"/>
      <c r="H179" s="10"/>
      <c r="I179" s="10"/>
      <c r="J179" s="10"/>
      <c r="K179" s="10"/>
      <c r="L179" s="10"/>
      <c r="M179" s="10"/>
      <c r="N179" s="10"/>
      <c r="O179" s="10"/>
      <c r="P179" s="10"/>
      <c r="Q179" s="10"/>
      <c r="S179" s="10"/>
    </row>
    <row r="180" spans="1:19">
      <c r="A180" s="10"/>
      <c r="B180" s="10"/>
      <c r="C180" s="10"/>
      <c r="D180" s="10"/>
      <c r="E180" s="10"/>
      <c r="F180" s="10"/>
      <c r="G180" s="10"/>
      <c r="H180" s="10"/>
      <c r="I180" s="10"/>
      <c r="J180" s="10"/>
      <c r="K180" s="10"/>
      <c r="L180" s="10"/>
      <c r="M180" s="10"/>
      <c r="N180" s="10"/>
      <c r="O180" s="10"/>
      <c r="P180" s="10"/>
      <c r="Q180" s="10"/>
      <c r="S180" s="10"/>
    </row>
    <row r="181" spans="1:19">
      <c r="A181" s="10"/>
      <c r="B181" s="10"/>
      <c r="C181" s="10"/>
      <c r="D181" s="10"/>
      <c r="E181" s="10"/>
      <c r="F181" s="10"/>
      <c r="G181" s="10"/>
      <c r="H181" s="10"/>
      <c r="I181" s="10"/>
      <c r="J181" s="10"/>
      <c r="K181" s="10"/>
      <c r="L181" s="10"/>
      <c r="M181" s="10"/>
      <c r="N181" s="10"/>
      <c r="O181" s="10"/>
      <c r="P181" s="10"/>
      <c r="Q181" s="10"/>
      <c r="S181" s="10"/>
    </row>
    <row r="182" spans="1:19">
      <c r="A182" s="10"/>
      <c r="B182" s="10"/>
      <c r="C182" s="10"/>
      <c r="D182" s="10"/>
      <c r="E182" s="10"/>
      <c r="F182" s="10"/>
      <c r="G182" s="10"/>
      <c r="H182" s="10"/>
      <c r="I182" s="10"/>
      <c r="J182" s="10"/>
      <c r="K182" s="10"/>
      <c r="L182" s="10"/>
      <c r="M182" s="10"/>
      <c r="N182" s="10"/>
      <c r="O182" s="10"/>
      <c r="P182" s="10"/>
      <c r="Q182" s="10"/>
      <c r="S182" s="10"/>
    </row>
    <row r="183" spans="1:19">
      <c r="A183" s="10"/>
      <c r="B183" s="10"/>
      <c r="C183" s="10"/>
      <c r="D183" s="10"/>
      <c r="E183" s="10"/>
      <c r="F183" s="10"/>
      <c r="G183" s="10"/>
      <c r="H183" s="10"/>
      <c r="I183" s="10"/>
      <c r="J183" s="10"/>
      <c r="K183" s="10"/>
      <c r="L183" s="10"/>
      <c r="M183" s="10"/>
      <c r="N183" s="10"/>
      <c r="O183" s="10"/>
      <c r="P183" s="10"/>
      <c r="Q183" s="10"/>
      <c r="S183" s="10"/>
    </row>
    <row r="184" spans="1:19">
      <c r="A184" s="10"/>
      <c r="B184" s="10"/>
      <c r="C184" s="10"/>
      <c r="D184" s="10"/>
      <c r="E184" s="10"/>
      <c r="F184" s="10"/>
      <c r="G184" s="10"/>
      <c r="H184" s="10"/>
      <c r="I184" s="10"/>
      <c r="J184" s="10"/>
      <c r="K184" s="10"/>
      <c r="L184" s="10"/>
      <c r="M184" s="10"/>
      <c r="N184" s="10"/>
      <c r="O184" s="10"/>
      <c r="P184" s="10"/>
      <c r="Q184" s="10"/>
      <c r="S184" s="10"/>
    </row>
    <row r="185" spans="1:19">
      <c r="A185" s="10"/>
      <c r="B185" s="10"/>
      <c r="C185" s="10"/>
      <c r="D185" s="10"/>
      <c r="E185" s="10"/>
      <c r="F185" s="10"/>
      <c r="G185" s="10"/>
      <c r="H185" s="10"/>
      <c r="I185" s="10"/>
      <c r="J185" s="10"/>
      <c r="K185" s="10"/>
      <c r="L185" s="10"/>
      <c r="M185" s="10"/>
      <c r="N185" s="10"/>
      <c r="O185" s="10"/>
      <c r="P185" s="10"/>
      <c r="Q185" s="10"/>
      <c r="S185" s="10"/>
    </row>
    <row r="186" spans="1:19">
      <c r="A186" s="10"/>
      <c r="B186" s="10"/>
      <c r="C186" s="10"/>
      <c r="D186" s="10"/>
      <c r="E186" s="10"/>
      <c r="F186" s="10"/>
      <c r="G186" s="10"/>
      <c r="H186" s="10"/>
      <c r="I186" s="10"/>
      <c r="J186" s="10"/>
      <c r="K186" s="10"/>
      <c r="L186" s="10"/>
      <c r="M186" s="10"/>
      <c r="N186" s="10"/>
      <c r="O186" s="10"/>
      <c r="P186" s="10"/>
      <c r="Q186" s="10"/>
      <c r="S186" s="10"/>
    </row>
    <row r="187" spans="1:19">
      <c r="A187" s="10"/>
      <c r="B187" s="10"/>
      <c r="C187" s="10"/>
      <c r="D187" s="10"/>
      <c r="E187" s="10"/>
      <c r="F187" s="10"/>
      <c r="G187" s="10"/>
      <c r="H187" s="10"/>
      <c r="I187" s="10"/>
      <c r="J187" s="10"/>
      <c r="K187" s="10"/>
      <c r="L187" s="10"/>
      <c r="M187" s="10"/>
      <c r="N187" s="10"/>
      <c r="O187" s="10"/>
      <c r="P187" s="10"/>
      <c r="Q187" s="10"/>
      <c r="S187" s="10"/>
    </row>
    <row r="188" spans="1:19">
      <c r="A188" s="10"/>
      <c r="B188" s="10"/>
      <c r="C188" s="10"/>
      <c r="D188" s="10"/>
      <c r="E188" s="10"/>
      <c r="F188" s="10"/>
      <c r="G188" s="10"/>
      <c r="H188" s="10"/>
      <c r="I188" s="10"/>
      <c r="J188" s="10"/>
      <c r="K188" s="10"/>
      <c r="L188" s="10"/>
      <c r="M188" s="10"/>
      <c r="N188" s="10"/>
      <c r="O188" s="10"/>
      <c r="P188" s="10"/>
      <c r="Q188" s="10"/>
      <c r="S188" s="10"/>
    </row>
    <row r="189" spans="1:19">
      <c r="A189" s="10"/>
      <c r="B189" s="10"/>
      <c r="C189" s="10"/>
      <c r="D189" s="10"/>
      <c r="E189" s="10"/>
      <c r="F189" s="10"/>
      <c r="G189" s="10"/>
      <c r="H189" s="10"/>
      <c r="I189" s="10"/>
      <c r="J189" s="10"/>
      <c r="K189" s="10"/>
      <c r="L189" s="10"/>
      <c r="M189" s="10"/>
      <c r="N189" s="10"/>
      <c r="O189" s="10"/>
      <c r="P189" s="10"/>
      <c r="Q189" s="10"/>
      <c r="S189" s="10"/>
    </row>
    <row r="190" spans="1:19">
      <c r="A190" s="10"/>
      <c r="B190" s="10"/>
      <c r="C190" s="10"/>
      <c r="D190" s="10"/>
      <c r="E190" s="10"/>
      <c r="F190" s="10"/>
      <c r="G190" s="10"/>
      <c r="H190" s="10"/>
      <c r="I190" s="10"/>
      <c r="J190" s="10"/>
      <c r="K190" s="10"/>
      <c r="L190" s="10"/>
      <c r="M190" s="10"/>
      <c r="N190" s="10"/>
      <c r="O190" s="10"/>
      <c r="P190" s="10"/>
      <c r="Q190" s="10"/>
      <c r="S190" s="10"/>
    </row>
    <row r="191" spans="1:19">
      <c r="A191" s="10"/>
      <c r="B191" s="10"/>
      <c r="C191" s="10"/>
      <c r="D191" s="10"/>
      <c r="E191" s="10"/>
      <c r="F191" s="10"/>
      <c r="G191" s="10"/>
      <c r="H191" s="10"/>
      <c r="I191" s="10"/>
      <c r="J191" s="10"/>
      <c r="K191" s="10"/>
      <c r="L191" s="10"/>
      <c r="M191" s="10"/>
      <c r="N191" s="10"/>
      <c r="O191" s="10"/>
      <c r="P191" s="10"/>
      <c r="Q191" s="10"/>
      <c r="S191" s="10"/>
    </row>
    <row r="192" spans="1:19">
      <c r="A192" s="10"/>
      <c r="B192" s="10"/>
      <c r="C192" s="10"/>
      <c r="D192" s="10"/>
      <c r="E192" s="10"/>
      <c r="F192" s="10"/>
      <c r="G192" s="10"/>
      <c r="H192" s="10"/>
      <c r="I192" s="10"/>
      <c r="J192" s="10"/>
      <c r="K192" s="10"/>
      <c r="L192" s="10"/>
      <c r="M192" s="10"/>
      <c r="N192" s="10"/>
      <c r="O192" s="10"/>
      <c r="P192" s="10"/>
      <c r="Q192" s="10"/>
      <c r="S192" s="10"/>
    </row>
    <row r="193" spans="1:19">
      <c r="A193" s="10"/>
      <c r="B193" s="10"/>
      <c r="C193" s="10"/>
      <c r="D193" s="10"/>
      <c r="E193" s="10"/>
      <c r="F193" s="10"/>
      <c r="G193" s="10"/>
      <c r="H193" s="10"/>
      <c r="I193" s="10"/>
      <c r="J193" s="10"/>
      <c r="K193" s="10"/>
      <c r="L193" s="10"/>
      <c r="M193" s="10"/>
      <c r="N193" s="10"/>
      <c r="O193" s="10"/>
      <c r="P193" s="10"/>
      <c r="Q193" s="10"/>
      <c r="S193" s="10"/>
    </row>
    <row r="194" spans="1:19">
      <c r="A194" s="10"/>
      <c r="B194" s="10"/>
      <c r="C194" s="10"/>
      <c r="D194" s="10"/>
      <c r="E194" s="10"/>
      <c r="F194" s="10"/>
      <c r="G194" s="10"/>
      <c r="H194" s="10"/>
      <c r="I194" s="10"/>
      <c r="J194" s="10"/>
      <c r="K194" s="10"/>
      <c r="L194" s="10"/>
      <c r="M194" s="10"/>
      <c r="N194" s="10"/>
      <c r="O194" s="10"/>
      <c r="P194" s="10"/>
      <c r="Q194" s="10"/>
      <c r="S194" s="10"/>
    </row>
    <row r="195" spans="1:19">
      <c r="A195" s="10"/>
      <c r="B195" s="10"/>
      <c r="C195" s="10"/>
      <c r="D195" s="10"/>
      <c r="E195" s="10"/>
      <c r="F195" s="10"/>
      <c r="G195" s="10"/>
      <c r="H195" s="10"/>
      <c r="I195" s="10"/>
      <c r="J195" s="10"/>
      <c r="K195" s="10"/>
      <c r="L195" s="10"/>
      <c r="M195" s="10"/>
      <c r="N195" s="10"/>
      <c r="O195" s="10"/>
      <c r="P195" s="10"/>
      <c r="Q195" s="10"/>
      <c r="S195" s="10"/>
    </row>
    <row r="196" spans="1:19">
      <c r="A196" s="10"/>
      <c r="B196" s="10"/>
      <c r="C196" s="10"/>
      <c r="D196" s="10"/>
      <c r="E196" s="10"/>
      <c r="F196" s="10"/>
      <c r="G196" s="10"/>
      <c r="H196" s="10"/>
      <c r="I196" s="10"/>
      <c r="J196" s="10"/>
      <c r="K196" s="10"/>
      <c r="L196" s="10"/>
      <c r="M196" s="10"/>
      <c r="N196" s="10"/>
      <c r="O196" s="10"/>
      <c r="P196" s="10"/>
      <c r="Q196" s="10"/>
      <c r="S196" s="10"/>
    </row>
    <row r="197" spans="1:19">
      <c r="A197" s="10"/>
      <c r="B197" s="10"/>
      <c r="C197" s="10"/>
      <c r="D197" s="10"/>
      <c r="E197" s="10"/>
      <c r="F197" s="10"/>
      <c r="G197" s="10"/>
      <c r="H197" s="10"/>
      <c r="I197" s="10"/>
      <c r="J197" s="10"/>
      <c r="K197" s="10"/>
      <c r="L197" s="10"/>
      <c r="M197" s="10"/>
      <c r="N197" s="10"/>
      <c r="O197" s="10"/>
      <c r="P197" s="10"/>
      <c r="Q197" s="10"/>
      <c r="S197" s="10"/>
    </row>
    <row r="198" spans="1:19">
      <c r="A198" s="10"/>
      <c r="B198" s="10"/>
      <c r="C198" s="10"/>
      <c r="D198" s="10"/>
      <c r="E198" s="10"/>
      <c r="F198" s="10"/>
      <c r="G198" s="10"/>
      <c r="H198" s="10"/>
      <c r="I198" s="10"/>
      <c r="J198" s="10"/>
      <c r="K198" s="10"/>
      <c r="L198" s="10"/>
      <c r="M198" s="10"/>
      <c r="N198" s="10"/>
      <c r="O198" s="10"/>
      <c r="P198" s="10"/>
      <c r="Q198" s="10"/>
      <c r="S198" s="10"/>
    </row>
    <row r="199" spans="1:19">
      <c r="A199" s="10"/>
      <c r="B199" s="10"/>
      <c r="C199" s="10"/>
      <c r="D199" s="10"/>
      <c r="E199" s="10"/>
      <c r="F199" s="10"/>
      <c r="G199" s="10"/>
      <c r="H199" s="10"/>
      <c r="I199" s="10"/>
      <c r="J199" s="10"/>
      <c r="K199" s="10"/>
      <c r="L199" s="10"/>
      <c r="M199" s="10"/>
      <c r="N199" s="10"/>
      <c r="O199" s="10"/>
      <c r="P199" s="10"/>
      <c r="Q199" s="10"/>
      <c r="S199" s="10"/>
    </row>
    <row r="200" spans="1:19">
      <c r="A200" s="10"/>
      <c r="B200" s="10"/>
      <c r="C200" s="10"/>
      <c r="D200" s="10"/>
      <c r="E200" s="10"/>
      <c r="F200" s="10"/>
      <c r="G200" s="10"/>
      <c r="H200" s="10"/>
      <c r="I200" s="10"/>
      <c r="J200" s="10"/>
      <c r="K200" s="10"/>
      <c r="L200" s="10"/>
      <c r="M200" s="10"/>
      <c r="N200" s="10"/>
      <c r="O200" s="10"/>
      <c r="P200" s="10"/>
      <c r="Q200" s="10"/>
      <c r="S200" s="10"/>
    </row>
    <row r="201" spans="1:19">
      <c r="A201" s="10"/>
      <c r="B201" s="10"/>
      <c r="C201" s="10"/>
      <c r="D201" s="10"/>
      <c r="E201" s="10"/>
      <c r="F201" s="10"/>
      <c r="G201" s="10"/>
      <c r="H201" s="10"/>
      <c r="I201" s="10"/>
      <c r="J201" s="10"/>
      <c r="K201" s="10"/>
      <c r="L201" s="10"/>
      <c r="M201" s="10"/>
      <c r="N201" s="10"/>
      <c r="O201" s="10"/>
      <c r="P201" s="10"/>
      <c r="Q201" s="10"/>
      <c r="S201" s="10"/>
    </row>
    <row r="202" spans="1:19">
      <c r="A202" s="10"/>
      <c r="B202" s="10"/>
      <c r="C202" s="10"/>
      <c r="D202" s="10"/>
      <c r="E202" s="10"/>
      <c r="F202" s="10"/>
      <c r="G202" s="10"/>
      <c r="H202" s="10"/>
      <c r="I202" s="10"/>
      <c r="J202" s="10"/>
      <c r="K202" s="10"/>
      <c r="L202" s="10"/>
      <c r="M202" s="10"/>
      <c r="N202" s="10"/>
      <c r="O202" s="10"/>
      <c r="P202" s="10"/>
      <c r="Q202" s="10"/>
      <c r="S202" s="10"/>
    </row>
    <row r="203" spans="1:19">
      <c r="A203" s="10"/>
      <c r="B203" s="10"/>
      <c r="C203" s="10"/>
      <c r="D203" s="10"/>
      <c r="E203" s="10"/>
      <c r="F203" s="10"/>
      <c r="G203" s="10"/>
      <c r="H203" s="10"/>
      <c r="I203" s="10"/>
      <c r="J203" s="10"/>
      <c r="K203" s="10"/>
      <c r="L203" s="10"/>
      <c r="M203" s="10"/>
      <c r="N203" s="10"/>
      <c r="O203" s="10"/>
      <c r="P203" s="10"/>
      <c r="Q203" s="10"/>
      <c r="S203" s="10"/>
    </row>
    <row r="204" spans="1:19">
      <c r="A204" s="10"/>
      <c r="B204" s="10"/>
      <c r="C204" s="10"/>
      <c r="D204" s="10"/>
      <c r="E204" s="10"/>
      <c r="F204" s="10"/>
      <c r="G204" s="10"/>
      <c r="H204" s="10"/>
      <c r="I204" s="10"/>
      <c r="J204" s="10"/>
      <c r="K204" s="10"/>
      <c r="L204" s="10"/>
      <c r="M204" s="10"/>
      <c r="N204" s="10"/>
      <c r="O204" s="10"/>
      <c r="P204" s="10"/>
      <c r="Q204" s="10"/>
      <c r="S204" s="10"/>
    </row>
    <row r="205" spans="1:19">
      <c r="A205" s="10"/>
      <c r="B205" s="10"/>
      <c r="C205" s="10"/>
      <c r="D205" s="10"/>
      <c r="E205" s="10"/>
      <c r="F205" s="10"/>
      <c r="G205" s="10"/>
      <c r="H205" s="10"/>
      <c r="I205" s="10"/>
      <c r="J205" s="10"/>
      <c r="K205" s="10"/>
      <c r="L205" s="10"/>
      <c r="M205" s="10"/>
      <c r="N205" s="10"/>
      <c r="O205" s="10"/>
      <c r="P205" s="10"/>
      <c r="Q205" s="10"/>
      <c r="S205" s="10"/>
    </row>
    <row r="206" spans="1:19">
      <c r="A206" s="10"/>
      <c r="B206" s="10"/>
      <c r="C206" s="10"/>
      <c r="D206" s="10"/>
      <c r="E206" s="10"/>
      <c r="F206" s="10"/>
      <c r="G206" s="10"/>
      <c r="H206" s="10"/>
      <c r="I206" s="10"/>
      <c r="J206" s="10"/>
      <c r="K206" s="10"/>
      <c r="L206" s="10"/>
      <c r="M206" s="10"/>
      <c r="N206" s="10"/>
      <c r="O206" s="10"/>
      <c r="P206" s="10"/>
      <c r="Q206" s="10"/>
      <c r="S206" s="10"/>
    </row>
    <row r="207" spans="1:19">
      <c r="A207" s="10"/>
      <c r="B207" s="10"/>
      <c r="C207" s="10"/>
      <c r="D207" s="10"/>
      <c r="E207" s="10"/>
      <c r="F207" s="10"/>
      <c r="G207" s="10"/>
      <c r="H207" s="10"/>
      <c r="I207" s="10"/>
      <c r="J207" s="10"/>
      <c r="K207" s="10"/>
      <c r="L207" s="10"/>
      <c r="M207" s="10"/>
      <c r="N207" s="10"/>
      <c r="O207" s="10"/>
      <c r="P207" s="10"/>
      <c r="Q207" s="10"/>
      <c r="S207" s="10"/>
    </row>
    <row r="208" spans="1:19">
      <c r="A208" s="10"/>
      <c r="B208" s="10"/>
      <c r="C208" s="10"/>
      <c r="D208" s="10"/>
      <c r="E208" s="10"/>
      <c r="F208" s="10"/>
      <c r="G208" s="10"/>
      <c r="H208" s="10"/>
      <c r="I208" s="10"/>
      <c r="J208" s="10"/>
      <c r="K208" s="10"/>
      <c r="L208" s="10"/>
      <c r="M208" s="10"/>
      <c r="N208" s="10"/>
      <c r="O208" s="10"/>
      <c r="P208" s="10"/>
      <c r="Q208" s="10"/>
      <c r="S208" s="10"/>
    </row>
    <row r="209" spans="1:19">
      <c r="A209" s="10"/>
      <c r="B209" s="10"/>
      <c r="C209" s="10"/>
      <c r="D209" s="10"/>
      <c r="E209" s="10"/>
      <c r="F209" s="10"/>
      <c r="G209" s="10"/>
      <c r="H209" s="10"/>
      <c r="I209" s="10"/>
      <c r="J209" s="10"/>
      <c r="K209" s="10"/>
      <c r="L209" s="10"/>
      <c r="M209" s="10"/>
      <c r="N209" s="10"/>
      <c r="O209" s="10"/>
      <c r="P209" s="10"/>
      <c r="Q209" s="10"/>
      <c r="S209" s="10"/>
    </row>
    <row r="210" spans="1:19">
      <c r="A210" s="10"/>
      <c r="B210" s="10"/>
      <c r="C210" s="10"/>
      <c r="D210" s="10"/>
      <c r="E210" s="10"/>
      <c r="F210" s="10"/>
      <c r="G210" s="10"/>
      <c r="H210" s="10"/>
      <c r="I210" s="10"/>
      <c r="J210" s="10"/>
      <c r="K210" s="10"/>
      <c r="L210" s="10"/>
      <c r="M210" s="10"/>
      <c r="N210" s="10"/>
      <c r="O210" s="10"/>
      <c r="P210" s="10"/>
      <c r="Q210" s="10"/>
      <c r="S210" s="10"/>
    </row>
    <row r="211" spans="1:19">
      <c r="A211" s="10"/>
      <c r="B211" s="10"/>
      <c r="C211" s="10"/>
      <c r="D211" s="10"/>
      <c r="E211" s="10"/>
      <c r="F211" s="10"/>
      <c r="G211" s="10"/>
      <c r="H211" s="10"/>
      <c r="I211" s="10"/>
      <c r="J211" s="10"/>
      <c r="K211" s="10"/>
      <c r="L211" s="10"/>
      <c r="M211" s="10"/>
      <c r="N211" s="10"/>
      <c r="O211" s="10"/>
      <c r="P211" s="10"/>
      <c r="Q211" s="10"/>
      <c r="S211" s="10"/>
    </row>
    <row r="212" spans="1:19">
      <c r="A212" s="10"/>
      <c r="B212" s="10"/>
      <c r="C212" s="10"/>
      <c r="D212" s="10"/>
      <c r="E212" s="10"/>
      <c r="F212" s="10"/>
      <c r="G212" s="10"/>
      <c r="H212" s="10"/>
      <c r="I212" s="10"/>
      <c r="J212" s="10"/>
      <c r="K212" s="10"/>
      <c r="L212" s="10"/>
      <c r="M212" s="10"/>
      <c r="N212" s="10"/>
      <c r="O212" s="10"/>
      <c r="P212" s="10"/>
      <c r="Q212" s="10"/>
      <c r="S212" s="10"/>
    </row>
    <row r="213" spans="1:19">
      <c r="A213" s="10"/>
      <c r="B213" s="10"/>
      <c r="C213" s="10"/>
      <c r="D213" s="10"/>
      <c r="E213" s="10"/>
      <c r="F213" s="10"/>
      <c r="G213" s="10"/>
      <c r="H213" s="10"/>
      <c r="I213" s="10"/>
      <c r="J213" s="10"/>
      <c r="K213" s="10"/>
      <c r="L213" s="10"/>
      <c r="M213" s="10"/>
      <c r="N213" s="10"/>
      <c r="O213" s="10"/>
      <c r="P213" s="10"/>
      <c r="Q213" s="10"/>
      <c r="S213" s="10"/>
    </row>
    <row r="214" spans="1:19">
      <c r="A214" s="10"/>
      <c r="B214" s="10"/>
      <c r="C214" s="10"/>
      <c r="D214" s="10"/>
      <c r="E214" s="10"/>
      <c r="F214" s="10"/>
      <c r="G214" s="10"/>
      <c r="H214" s="10"/>
      <c r="I214" s="10"/>
      <c r="J214" s="10"/>
      <c r="K214" s="10"/>
      <c r="L214" s="10"/>
      <c r="M214" s="10"/>
      <c r="N214" s="10"/>
      <c r="O214" s="10"/>
      <c r="P214" s="10"/>
      <c r="Q214" s="10"/>
      <c r="S214" s="10"/>
    </row>
    <row r="215" spans="1:19">
      <c r="A215" s="10"/>
      <c r="B215" s="10"/>
      <c r="C215" s="10"/>
      <c r="D215" s="10"/>
      <c r="E215" s="10"/>
      <c r="F215" s="10"/>
      <c r="G215" s="10"/>
      <c r="H215" s="10"/>
      <c r="I215" s="10"/>
      <c r="J215" s="10"/>
      <c r="K215" s="10"/>
      <c r="L215" s="10"/>
      <c r="M215" s="10"/>
      <c r="N215" s="10"/>
      <c r="O215" s="10"/>
      <c r="P215" s="10"/>
      <c r="Q215" s="10"/>
      <c r="S215" s="10"/>
    </row>
    <row r="216" spans="1:19">
      <c r="A216" s="10"/>
      <c r="B216" s="10"/>
      <c r="C216" s="10"/>
      <c r="D216" s="10"/>
      <c r="E216" s="10"/>
      <c r="F216" s="10"/>
      <c r="G216" s="10"/>
      <c r="H216" s="10"/>
      <c r="I216" s="10"/>
      <c r="J216" s="10"/>
      <c r="K216" s="10"/>
      <c r="L216" s="10"/>
      <c r="M216" s="10"/>
      <c r="N216" s="10"/>
      <c r="O216" s="10"/>
      <c r="P216" s="10"/>
      <c r="Q216" s="10"/>
      <c r="S216" s="10"/>
    </row>
    <row r="217" spans="1:19">
      <c r="A217" s="10"/>
      <c r="B217" s="10"/>
      <c r="C217" s="10"/>
      <c r="D217" s="10"/>
      <c r="E217" s="10"/>
      <c r="F217" s="10"/>
      <c r="G217" s="10"/>
      <c r="H217" s="10"/>
      <c r="I217" s="10"/>
      <c r="J217" s="10"/>
      <c r="K217" s="10"/>
      <c r="L217" s="10"/>
      <c r="M217" s="10"/>
      <c r="N217" s="10"/>
      <c r="O217" s="10"/>
      <c r="P217" s="10"/>
      <c r="Q217" s="10"/>
      <c r="S217" s="10"/>
    </row>
    <row r="218" spans="1:19">
      <c r="A218" s="10"/>
      <c r="B218" s="10"/>
      <c r="C218" s="10"/>
      <c r="D218" s="10"/>
      <c r="E218" s="10"/>
      <c r="F218" s="10"/>
      <c r="G218" s="10"/>
      <c r="H218" s="10"/>
      <c r="I218" s="10"/>
      <c r="J218" s="10"/>
      <c r="K218" s="10"/>
      <c r="L218" s="10"/>
      <c r="M218" s="10"/>
      <c r="N218" s="10"/>
      <c r="O218" s="10"/>
      <c r="P218" s="10"/>
      <c r="Q218" s="10"/>
      <c r="S218" s="10"/>
    </row>
    <row r="219" spans="1:19">
      <c r="A219" s="10"/>
      <c r="B219" s="10"/>
      <c r="C219" s="10"/>
      <c r="D219" s="10"/>
      <c r="E219" s="10"/>
      <c r="F219" s="10"/>
      <c r="G219" s="10"/>
      <c r="H219" s="10"/>
      <c r="I219" s="10"/>
      <c r="J219" s="10"/>
      <c r="K219" s="10"/>
      <c r="L219" s="10"/>
      <c r="M219" s="10"/>
      <c r="N219" s="10"/>
      <c r="O219" s="10"/>
      <c r="P219" s="10"/>
      <c r="Q219" s="10"/>
      <c r="S219" s="10"/>
    </row>
    <row r="220" spans="1:19">
      <c r="A220" s="10"/>
      <c r="B220" s="10"/>
      <c r="C220" s="10"/>
      <c r="D220" s="10"/>
      <c r="E220" s="10"/>
      <c r="F220" s="10"/>
      <c r="G220" s="10"/>
      <c r="H220" s="10"/>
      <c r="I220" s="10"/>
      <c r="J220" s="10"/>
      <c r="K220" s="10"/>
      <c r="L220" s="10"/>
      <c r="M220" s="10"/>
      <c r="N220" s="10"/>
      <c r="O220" s="10"/>
      <c r="P220" s="10"/>
      <c r="Q220" s="10"/>
      <c r="S220" s="10"/>
    </row>
    <row r="221" spans="1:19">
      <c r="A221" s="10"/>
      <c r="B221" s="10"/>
      <c r="C221" s="10"/>
      <c r="D221" s="10"/>
      <c r="E221" s="10"/>
      <c r="F221" s="10"/>
      <c r="G221" s="10"/>
      <c r="H221" s="10"/>
      <c r="I221" s="10"/>
      <c r="J221" s="10"/>
      <c r="K221" s="10"/>
      <c r="L221" s="10"/>
      <c r="M221" s="10"/>
      <c r="N221" s="10"/>
      <c r="O221" s="10"/>
      <c r="P221" s="10"/>
      <c r="Q221" s="10"/>
      <c r="S221" s="10"/>
    </row>
    <row r="222" spans="1:19">
      <c r="A222" s="10"/>
      <c r="B222" s="10"/>
      <c r="C222" s="10"/>
      <c r="D222" s="10"/>
      <c r="E222" s="10"/>
      <c r="F222" s="10"/>
      <c r="G222" s="10"/>
      <c r="H222" s="10"/>
      <c r="I222" s="10"/>
      <c r="J222" s="10"/>
      <c r="K222" s="10"/>
      <c r="L222" s="10"/>
      <c r="M222" s="10"/>
      <c r="N222" s="10"/>
      <c r="O222" s="10"/>
      <c r="P222" s="10"/>
      <c r="Q222" s="10"/>
      <c r="S222" s="10"/>
    </row>
    <row r="223" spans="1:19">
      <c r="A223" s="10"/>
      <c r="B223" s="10"/>
      <c r="C223" s="10"/>
      <c r="D223" s="10"/>
      <c r="E223" s="10"/>
      <c r="F223" s="10"/>
      <c r="G223" s="10"/>
      <c r="H223" s="10"/>
      <c r="I223" s="10"/>
      <c r="J223" s="10"/>
      <c r="K223" s="10"/>
      <c r="L223" s="10"/>
      <c r="M223" s="10"/>
      <c r="N223" s="10"/>
      <c r="O223" s="10"/>
      <c r="P223" s="10"/>
      <c r="Q223" s="10"/>
      <c r="S223" s="10"/>
    </row>
    <row r="224" spans="1:19">
      <c r="A224" s="10"/>
      <c r="B224" s="10"/>
      <c r="C224" s="10"/>
      <c r="D224" s="10"/>
      <c r="E224" s="10"/>
      <c r="F224" s="10"/>
      <c r="G224" s="10"/>
      <c r="H224" s="10"/>
      <c r="I224" s="10"/>
      <c r="J224" s="10"/>
      <c r="K224" s="10"/>
      <c r="L224" s="10"/>
      <c r="M224" s="10"/>
      <c r="N224" s="10"/>
      <c r="O224" s="10"/>
      <c r="P224" s="10"/>
      <c r="Q224" s="10"/>
      <c r="S224" s="10"/>
    </row>
    <row r="225" spans="1:19">
      <c r="A225" s="10"/>
      <c r="B225" s="10"/>
      <c r="C225" s="10"/>
      <c r="D225" s="10"/>
      <c r="E225" s="10"/>
      <c r="F225" s="10"/>
      <c r="G225" s="10"/>
      <c r="H225" s="10"/>
      <c r="I225" s="10"/>
      <c r="J225" s="10"/>
      <c r="K225" s="10"/>
      <c r="L225" s="10"/>
      <c r="M225" s="10"/>
      <c r="N225" s="10"/>
      <c r="O225" s="10"/>
      <c r="P225" s="10"/>
      <c r="Q225" s="10"/>
      <c r="S225" s="10"/>
    </row>
    <row r="226" spans="1:19">
      <c r="A226" s="10"/>
      <c r="B226" s="10"/>
      <c r="C226" s="10"/>
      <c r="D226" s="10"/>
      <c r="E226" s="10"/>
      <c r="F226" s="10"/>
      <c r="G226" s="10"/>
      <c r="H226" s="10"/>
      <c r="I226" s="10"/>
      <c r="J226" s="10"/>
      <c r="K226" s="10"/>
      <c r="L226" s="10"/>
      <c r="M226" s="10"/>
      <c r="N226" s="10"/>
      <c r="O226" s="10"/>
      <c r="P226" s="10"/>
      <c r="Q226" s="10"/>
      <c r="S226" s="10"/>
    </row>
    <row r="227" spans="1:19">
      <c r="A227" s="10"/>
      <c r="B227" s="10"/>
      <c r="C227" s="10"/>
      <c r="D227" s="10"/>
      <c r="E227" s="10"/>
      <c r="F227" s="10"/>
      <c r="G227" s="10"/>
      <c r="H227" s="10"/>
      <c r="I227" s="10"/>
      <c r="J227" s="10"/>
      <c r="K227" s="10"/>
      <c r="L227" s="10"/>
      <c r="M227" s="10"/>
      <c r="N227" s="10"/>
      <c r="O227" s="10"/>
      <c r="P227" s="10"/>
      <c r="Q227" s="10"/>
      <c r="S227" s="10"/>
    </row>
    <row r="228" spans="1:19">
      <c r="A228" s="10"/>
      <c r="B228" s="10"/>
      <c r="C228" s="10"/>
      <c r="D228" s="10"/>
      <c r="E228" s="10"/>
      <c r="F228" s="10"/>
      <c r="G228" s="10"/>
      <c r="H228" s="10"/>
      <c r="I228" s="10"/>
      <c r="J228" s="10"/>
      <c r="K228" s="10"/>
      <c r="L228" s="10"/>
      <c r="M228" s="10"/>
      <c r="N228" s="10"/>
      <c r="O228" s="10"/>
      <c r="P228" s="10"/>
      <c r="Q228" s="10"/>
      <c r="S228" s="10"/>
    </row>
    <row r="229" spans="1:19">
      <c r="A229" s="10"/>
      <c r="B229" s="10"/>
      <c r="C229" s="10"/>
      <c r="D229" s="10"/>
      <c r="E229" s="10"/>
      <c r="F229" s="10"/>
      <c r="G229" s="10"/>
      <c r="H229" s="10"/>
      <c r="I229" s="10"/>
      <c r="J229" s="10"/>
      <c r="K229" s="10"/>
      <c r="L229" s="10"/>
      <c r="M229" s="10"/>
      <c r="N229" s="10"/>
      <c r="O229" s="10"/>
      <c r="P229" s="10"/>
      <c r="Q229" s="10"/>
      <c r="S229" s="10"/>
    </row>
    <row r="230" spans="1:19">
      <c r="A230" s="10"/>
      <c r="B230" s="10"/>
      <c r="C230" s="10"/>
      <c r="D230" s="10"/>
      <c r="E230" s="10"/>
      <c r="F230" s="10"/>
      <c r="G230" s="10"/>
      <c r="H230" s="10"/>
      <c r="I230" s="10"/>
      <c r="J230" s="10"/>
      <c r="K230" s="10"/>
      <c r="L230" s="10"/>
      <c r="M230" s="10"/>
      <c r="N230" s="10"/>
      <c r="O230" s="10"/>
      <c r="P230" s="10"/>
      <c r="Q230" s="10"/>
      <c r="S230" s="10"/>
    </row>
    <row r="231" spans="1:19">
      <c r="A231" s="10"/>
      <c r="B231" s="10"/>
      <c r="C231" s="10"/>
      <c r="D231" s="10"/>
      <c r="E231" s="10"/>
      <c r="F231" s="10"/>
      <c r="G231" s="10"/>
      <c r="H231" s="10"/>
      <c r="I231" s="10"/>
      <c r="J231" s="10"/>
      <c r="K231" s="10"/>
      <c r="L231" s="10"/>
      <c r="M231" s="10"/>
      <c r="N231" s="10"/>
      <c r="O231" s="10"/>
      <c r="P231" s="10"/>
      <c r="Q231" s="10"/>
      <c r="S231" s="10"/>
    </row>
    <row r="232" spans="1:19">
      <c r="A232" s="10"/>
      <c r="B232" s="10"/>
      <c r="C232" s="10"/>
      <c r="D232" s="10"/>
      <c r="E232" s="10"/>
      <c r="F232" s="10"/>
      <c r="G232" s="10"/>
      <c r="H232" s="10"/>
      <c r="I232" s="10"/>
      <c r="J232" s="10"/>
      <c r="K232" s="10"/>
      <c r="L232" s="10"/>
      <c r="M232" s="10"/>
      <c r="N232" s="10"/>
      <c r="O232" s="10"/>
      <c r="P232" s="10"/>
      <c r="Q232" s="10"/>
      <c r="S232" s="10"/>
    </row>
    <row r="233" spans="1:19">
      <c r="A233" s="10"/>
      <c r="B233" s="10"/>
      <c r="C233" s="10"/>
      <c r="D233" s="10"/>
      <c r="E233" s="10"/>
      <c r="F233" s="10"/>
      <c r="G233" s="10"/>
      <c r="H233" s="10"/>
      <c r="I233" s="10"/>
      <c r="J233" s="10"/>
      <c r="K233" s="10"/>
      <c r="L233" s="10"/>
      <c r="M233" s="10"/>
      <c r="N233" s="10"/>
      <c r="O233" s="10"/>
      <c r="P233" s="10"/>
      <c r="Q233" s="10"/>
      <c r="S233" s="10"/>
    </row>
    <row r="234" spans="1:19">
      <c r="A234" s="10"/>
      <c r="B234" s="10"/>
      <c r="C234" s="10"/>
      <c r="D234" s="10"/>
      <c r="E234" s="10"/>
      <c r="F234" s="10"/>
      <c r="G234" s="10"/>
      <c r="H234" s="10"/>
      <c r="I234" s="10"/>
      <c r="J234" s="10"/>
      <c r="K234" s="10"/>
      <c r="L234" s="10"/>
      <c r="M234" s="10"/>
      <c r="N234" s="10"/>
      <c r="O234" s="10"/>
      <c r="P234" s="10"/>
      <c r="Q234" s="10"/>
      <c r="S234" s="10"/>
    </row>
    <row r="235" spans="1:19">
      <c r="A235" s="10"/>
      <c r="B235" s="10"/>
      <c r="C235" s="10"/>
      <c r="D235" s="10"/>
      <c r="E235" s="10"/>
      <c r="F235" s="10"/>
      <c r="G235" s="10"/>
      <c r="H235" s="10"/>
      <c r="I235" s="10"/>
      <c r="J235" s="10"/>
      <c r="K235" s="10"/>
      <c r="L235" s="10"/>
      <c r="M235" s="10"/>
      <c r="N235" s="10"/>
      <c r="O235" s="10"/>
      <c r="P235" s="10"/>
      <c r="Q235" s="10"/>
      <c r="S235" s="10"/>
    </row>
    <row r="236" spans="1:19">
      <c r="A236" s="10"/>
      <c r="B236" s="10"/>
      <c r="C236" s="10"/>
      <c r="D236" s="10"/>
      <c r="E236" s="10"/>
      <c r="F236" s="10"/>
      <c r="G236" s="10"/>
      <c r="H236" s="10"/>
      <c r="I236" s="10"/>
      <c r="J236" s="10"/>
      <c r="K236" s="10"/>
      <c r="L236" s="10"/>
      <c r="M236" s="10"/>
      <c r="N236" s="10"/>
      <c r="O236" s="10"/>
      <c r="P236" s="10"/>
      <c r="Q236" s="10"/>
      <c r="S236" s="10"/>
    </row>
    <row r="237" spans="1:19">
      <c r="A237" s="10"/>
      <c r="B237" s="10"/>
      <c r="C237" s="10"/>
      <c r="D237" s="10"/>
      <c r="E237" s="10"/>
      <c r="F237" s="10"/>
      <c r="G237" s="10"/>
      <c r="H237" s="10"/>
      <c r="I237" s="10"/>
      <c r="J237" s="10"/>
      <c r="K237" s="10"/>
      <c r="L237" s="10"/>
      <c r="M237" s="10"/>
      <c r="N237" s="10"/>
      <c r="O237" s="10"/>
      <c r="P237" s="10"/>
      <c r="Q237" s="10"/>
      <c r="S237" s="10"/>
    </row>
    <row r="238" spans="1:19">
      <c r="A238" s="10"/>
      <c r="B238" s="10"/>
      <c r="C238" s="10"/>
      <c r="D238" s="10"/>
      <c r="E238" s="10"/>
      <c r="F238" s="10"/>
      <c r="G238" s="10"/>
      <c r="H238" s="10"/>
      <c r="I238" s="10"/>
      <c r="J238" s="10"/>
      <c r="K238" s="10"/>
      <c r="L238" s="10"/>
      <c r="M238" s="10"/>
      <c r="N238" s="10"/>
      <c r="O238" s="10"/>
      <c r="P238" s="10"/>
      <c r="Q238" s="10"/>
      <c r="S238" s="10"/>
    </row>
    <row r="239" spans="1:19">
      <c r="A239" s="10"/>
      <c r="B239" s="10"/>
      <c r="C239" s="10"/>
      <c r="D239" s="10"/>
      <c r="E239" s="10"/>
      <c r="F239" s="10"/>
      <c r="G239" s="10"/>
      <c r="H239" s="10"/>
      <c r="I239" s="10"/>
      <c r="J239" s="10"/>
      <c r="K239" s="10"/>
      <c r="L239" s="10"/>
      <c r="M239" s="10"/>
      <c r="N239" s="10"/>
      <c r="O239" s="10"/>
      <c r="P239" s="10"/>
      <c r="Q239" s="10"/>
      <c r="S239" s="10"/>
    </row>
    <row r="240" spans="1:19">
      <c r="A240" s="10"/>
      <c r="B240" s="10"/>
      <c r="C240" s="10"/>
      <c r="D240" s="10"/>
      <c r="E240" s="10"/>
      <c r="F240" s="10"/>
      <c r="G240" s="10"/>
      <c r="H240" s="10"/>
      <c r="I240" s="10"/>
      <c r="J240" s="10"/>
      <c r="K240" s="10"/>
      <c r="L240" s="10"/>
      <c r="M240" s="10"/>
      <c r="N240" s="10"/>
      <c r="O240" s="10"/>
      <c r="P240" s="10"/>
      <c r="Q240" s="10"/>
      <c r="S240" s="10"/>
    </row>
    <row r="241" spans="1:19">
      <c r="A241" s="10"/>
      <c r="B241" s="10"/>
      <c r="C241" s="10"/>
      <c r="D241" s="10"/>
      <c r="E241" s="10"/>
      <c r="F241" s="10"/>
      <c r="G241" s="10"/>
      <c r="H241" s="10"/>
      <c r="I241" s="10"/>
      <c r="J241" s="10"/>
      <c r="K241" s="10"/>
      <c r="L241" s="10"/>
      <c r="M241" s="10"/>
      <c r="N241" s="10"/>
      <c r="O241" s="10"/>
      <c r="P241" s="10"/>
      <c r="Q241" s="10"/>
      <c r="S241" s="10"/>
    </row>
    <row r="242" spans="1:19">
      <c r="A242" s="10"/>
      <c r="B242" s="10"/>
      <c r="C242" s="10"/>
      <c r="D242" s="10"/>
      <c r="E242" s="10"/>
      <c r="F242" s="10"/>
      <c r="G242" s="10"/>
      <c r="H242" s="10"/>
      <c r="I242" s="10"/>
      <c r="J242" s="10"/>
      <c r="K242" s="10"/>
      <c r="L242" s="10"/>
      <c r="M242" s="10"/>
      <c r="N242" s="10"/>
      <c r="O242" s="10"/>
      <c r="P242" s="10"/>
      <c r="Q242" s="10"/>
      <c r="S242" s="10"/>
    </row>
    <row r="243" spans="1:19">
      <c r="A243" s="10"/>
      <c r="B243" s="10"/>
      <c r="C243" s="10"/>
      <c r="D243" s="10"/>
      <c r="E243" s="10"/>
      <c r="F243" s="10"/>
      <c r="G243" s="10"/>
      <c r="H243" s="10"/>
      <c r="I243" s="10"/>
      <c r="J243" s="10"/>
      <c r="K243" s="10"/>
      <c r="L243" s="10"/>
      <c r="M243" s="10"/>
      <c r="N243" s="10"/>
      <c r="O243" s="10"/>
      <c r="P243" s="10"/>
      <c r="Q243" s="10"/>
      <c r="S243" s="10"/>
    </row>
    <row r="244" spans="1:19">
      <c r="A244" s="10"/>
      <c r="B244" s="10"/>
      <c r="C244" s="10"/>
      <c r="D244" s="10"/>
      <c r="E244" s="10"/>
      <c r="F244" s="10"/>
      <c r="G244" s="10"/>
      <c r="H244" s="10"/>
      <c r="I244" s="10"/>
      <c r="J244" s="10"/>
      <c r="K244" s="10"/>
      <c r="L244" s="10"/>
      <c r="M244" s="10"/>
      <c r="N244" s="10"/>
      <c r="O244" s="10"/>
      <c r="P244" s="10"/>
      <c r="Q244" s="10"/>
      <c r="S244" s="10"/>
    </row>
    <row r="245" spans="1:19">
      <c r="A245" s="10"/>
      <c r="B245" s="10"/>
      <c r="C245" s="10"/>
      <c r="D245" s="10"/>
      <c r="E245" s="10"/>
      <c r="F245" s="10"/>
      <c r="G245" s="10"/>
      <c r="H245" s="10"/>
      <c r="I245" s="10"/>
      <c r="J245" s="10"/>
      <c r="K245" s="10"/>
      <c r="L245" s="10"/>
      <c r="M245" s="10"/>
      <c r="N245" s="10"/>
      <c r="O245" s="10"/>
      <c r="P245" s="10"/>
      <c r="Q245" s="10"/>
      <c r="S245" s="10"/>
    </row>
    <row r="246" spans="1:19">
      <c r="A246" s="10"/>
      <c r="B246" s="10"/>
      <c r="C246" s="10"/>
      <c r="D246" s="10"/>
      <c r="E246" s="10"/>
      <c r="F246" s="10"/>
      <c r="G246" s="10"/>
      <c r="H246" s="10"/>
      <c r="I246" s="10"/>
      <c r="J246" s="10"/>
      <c r="K246" s="10"/>
      <c r="L246" s="10"/>
      <c r="M246" s="10"/>
      <c r="N246" s="10"/>
      <c r="O246" s="10"/>
      <c r="P246" s="10"/>
      <c r="Q246" s="10"/>
      <c r="S246" s="10"/>
    </row>
    <row r="247" spans="1:19">
      <c r="A247" s="10"/>
      <c r="B247" s="10"/>
      <c r="C247" s="10"/>
      <c r="D247" s="10"/>
      <c r="E247" s="10"/>
      <c r="F247" s="10"/>
      <c r="G247" s="10"/>
      <c r="H247" s="10"/>
      <c r="I247" s="10"/>
      <c r="J247" s="10"/>
      <c r="K247" s="10"/>
      <c r="L247" s="10"/>
      <c r="M247" s="10"/>
      <c r="N247" s="10"/>
      <c r="O247" s="10"/>
      <c r="P247" s="10"/>
      <c r="Q247" s="10"/>
      <c r="S247" s="10"/>
    </row>
    <row r="248" spans="1:19">
      <c r="A248" s="10"/>
      <c r="B248" s="10"/>
      <c r="C248" s="10"/>
      <c r="D248" s="10"/>
      <c r="E248" s="10"/>
      <c r="F248" s="10"/>
      <c r="G248" s="10"/>
      <c r="H248" s="10"/>
      <c r="I248" s="10"/>
      <c r="J248" s="10"/>
      <c r="K248" s="10"/>
      <c r="L248" s="10"/>
      <c r="M248" s="10"/>
      <c r="N248" s="10"/>
      <c r="O248" s="10"/>
      <c r="P248" s="10"/>
      <c r="Q248" s="10"/>
      <c r="S248" s="10"/>
    </row>
    <row r="249" spans="1:19">
      <c r="A249" s="10"/>
      <c r="B249" s="10"/>
      <c r="C249" s="10"/>
      <c r="D249" s="10"/>
      <c r="E249" s="10"/>
      <c r="F249" s="10"/>
      <c r="G249" s="10"/>
      <c r="H249" s="10"/>
      <c r="I249" s="10"/>
      <c r="J249" s="10"/>
      <c r="K249" s="10"/>
      <c r="L249" s="10"/>
      <c r="M249" s="10"/>
      <c r="N249" s="10"/>
      <c r="O249" s="10"/>
      <c r="P249" s="10"/>
      <c r="Q249" s="10"/>
      <c r="S249" s="10"/>
    </row>
    <row r="250" spans="1:19">
      <c r="A250" s="10"/>
      <c r="B250" s="10"/>
      <c r="C250" s="10"/>
      <c r="D250" s="10"/>
      <c r="E250" s="10"/>
      <c r="F250" s="10"/>
      <c r="G250" s="10"/>
      <c r="H250" s="10"/>
      <c r="I250" s="10"/>
      <c r="J250" s="10"/>
      <c r="K250" s="10"/>
      <c r="L250" s="10"/>
      <c r="M250" s="10"/>
      <c r="N250" s="10"/>
      <c r="O250" s="10"/>
      <c r="P250" s="10"/>
      <c r="Q250" s="10"/>
      <c r="S250" s="10"/>
    </row>
    <row r="251" spans="1:19">
      <c r="A251" s="10"/>
      <c r="B251" s="10"/>
      <c r="C251" s="10"/>
      <c r="D251" s="10"/>
      <c r="E251" s="10"/>
      <c r="F251" s="10"/>
      <c r="G251" s="10"/>
      <c r="H251" s="10"/>
      <c r="I251" s="10"/>
      <c r="J251" s="10"/>
      <c r="K251" s="10"/>
      <c r="L251" s="10"/>
      <c r="M251" s="10"/>
      <c r="N251" s="10"/>
      <c r="O251" s="10"/>
      <c r="P251" s="10"/>
      <c r="Q251" s="10"/>
      <c r="S251" s="10"/>
    </row>
    <row r="252" spans="1:19">
      <c r="A252" s="10"/>
      <c r="B252" s="10"/>
      <c r="C252" s="10"/>
      <c r="D252" s="10"/>
      <c r="E252" s="10"/>
      <c r="F252" s="10"/>
      <c r="G252" s="10"/>
      <c r="H252" s="10"/>
      <c r="I252" s="10"/>
      <c r="J252" s="10"/>
      <c r="K252" s="10"/>
      <c r="L252" s="10"/>
      <c r="M252" s="10"/>
      <c r="N252" s="10"/>
      <c r="O252" s="10"/>
      <c r="P252" s="10"/>
      <c r="Q252" s="10"/>
      <c r="S252" s="10"/>
    </row>
    <row r="253" spans="1:19">
      <c r="A253" s="10"/>
      <c r="B253" s="10"/>
      <c r="C253" s="10"/>
      <c r="D253" s="10"/>
      <c r="E253" s="10"/>
      <c r="F253" s="10"/>
      <c r="G253" s="10"/>
      <c r="H253" s="10"/>
      <c r="I253" s="10"/>
      <c r="J253" s="10"/>
      <c r="K253" s="10"/>
      <c r="L253" s="10"/>
      <c r="M253" s="10"/>
      <c r="N253" s="10"/>
      <c r="O253" s="10"/>
      <c r="P253" s="10"/>
      <c r="Q253" s="10"/>
      <c r="S253" s="10"/>
    </row>
    <row r="254" spans="1:19">
      <c r="A254" s="10"/>
      <c r="B254" s="10"/>
      <c r="C254" s="10"/>
      <c r="D254" s="10"/>
      <c r="E254" s="10"/>
      <c r="F254" s="10"/>
      <c r="G254" s="10"/>
      <c r="H254" s="10"/>
      <c r="I254" s="10"/>
      <c r="J254" s="10"/>
      <c r="K254" s="10"/>
      <c r="L254" s="10"/>
      <c r="M254" s="10"/>
      <c r="N254" s="10"/>
      <c r="O254" s="10"/>
      <c r="P254" s="10"/>
      <c r="Q254" s="10"/>
      <c r="S254" s="10"/>
    </row>
    <row r="255" spans="1:19">
      <c r="A255" s="10"/>
      <c r="B255" s="10"/>
      <c r="C255" s="10"/>
      <c r="D255" s="10"/>
      <c r="E255" s="10"/>
      <c r="F255" s="10"/>
      <c r="G255" s="10"/>
      <c r="H255" s="10"/>
      <c r="I255" s="10"/>
      <c r="J255" s="10"/>
      <c r="K255" s="10"/>
      <c r="L255" s="10"/>
      <c r="M255" s="10"/>
      <c r="N255" s="10"/>
      <c r="O255" s="10"/>
      <c r="P255" s="10"/>
      <c r="Q255" s="10"/>
      <c r="S255" s="10"/>
    </row>
    <row r="256" spans="1:19">
      <c r="A256" s="10"/>
      <c r="B256" s="10"/>
      <c r="C256" s="10"/>
      <c r="D256" s="10"/>
      <c r="E256" s="10"/>
      <c r="F256" s="10"/>
      <c r="G256" s="10"/>
      <c r="H256" s="10"/>
      <c r="I256" s="10"/>
      <c r="J256" s="10"/>
      <c r="K256" s="10"/>
      <c r="L256" s="10"/>
      <c r="M256" s="10"/>
      <c r="N256" s="10"/>
      <c r="O256" s="10"/>
      <c r="P256" s="10"/>
      <c r="Q256" s="10"/>
      <c r="S256" s="10"/>
    </row>
    <row r="257" spans="1:19">
      <c r="A257" s="10"/>
      <c r="B257" s="10"/>
      <c r="C257" s="10"/>
      <c r="D257" s="10"/>
      <c r="E257" s="10"/>
      <c r="F257" s="10"/>
      <c r="G257" s="10"/>
      <c r="H257" s="10"/>
      <c r="I257" s="10"/>
      <c r="J257" s="10"/>
      <c r="K257" s="10"/>
      <c r="L257" s="10"/>
      <c r="M257" s="10"/>
      <c r="N257" s="10"/>
      <c r="O257" s="10"/>
      <c r="P257" s="10"/>
      <c r="Q257" s="10"/>
      <c r="S257" s="10"/>
    </row>
    <row r="258" spans="1:19">
      <c r="A258" s="10"/>
      <c r="B258" s="10"/>
      <c r="C258" s="10"/>
      <c r="D258" s="10"/>
      <c r="E258" s="10"/>
      <c r="F258" s="10"/>
      <c r="G258" s="10"/>
      <c r="H258" s="10"/>
      <c r="I258" s="10"/>
      <c r="J258" s="10"/>
      <c r="K258" s="10"/>
      <c r="L258" s="10"/>
      <c r="M258" s="10"/>
      <c r="N258" s="10"/>
      <c r="O258" s="10"/>
      <c r="P258" s="10"/>
      <c r="Q258" s="10"/>
      <c r="S258" s="10"/>
    </row>
    <row r="259" spans="1:19">
      <c r="A259" s="10"/>
      <c r="B259" s="10"/>
      <c r="C259" s="10"/>
      <c r="D259" s="10"/>
      <c r="E259" s="10"/>
      <c r="F259" s="10"/>
      <c r="G259" s="10"/>
      <c r="H259" s="10"/>
      <c r="I259" s="10"/>
      <c r="J259" s="10"/>
      <c r="K259" s="10"/>
      <c r="L259" s="10"/>
      <c r="M259" s="10"/>
      <c r="N259" s="10"/>
      <c r="O259" s="10"/>
      <c r="P259" s="10"/>
      <c r="Q259" s="10"/>
      <c r="S259" s="10"/>
    </row>
    <row r="260" spans="1:19">
      <c r="A260" s="10"/>
      <c r="B260" s="10"/>
      <c r="C260" s="10"/>
      <c r="D260" s="10"/>
      <c r="E260" s="10"/>
      <c r="F260" s="10"/>
      <c r="G260" s="10"/>
      <c r="H260" s="10"/>
      <c r="I260" s="10"/>
      <c r="J260" s="10"/>
      <c r="K260" s="10"/>
      <c r="L260" s="10"/>
      <c r="M260" s="10"/>
      <c r="N260" s="10"/>
      <c r="O260" s="10"/>
      <c r="P260" s="10"/>
      <c r="Q260" s="10"/>
      <c r="S260" s="10"/>
    </row>
    <row r="261" spans="1:19">
      <c r="A261" s="10"/>
      <c r="B261" s="10"/>
      <c r="C261" s="10"/>
      <c r="D261" s="10"/>
      <c r="E261" s="10"/>
      <c r="F261" s="10"/>
      <c r="G261" s="10"/>
      <c r="H261" s="10"/>
      <c r="I261" s="10"/>
      <c r="J261" s="10"/>
      <c r="K261" s="10"/>
      <c r="L261" s="10"/>
      <c r="M261" s="10"/>
      <c r="N261" s="10"/>
      <c r="O261" s="10"/>
      <c r="P261" s="10"/>
      <c r="Q261" s="10"/>
      <c r="S261" s="10"/>
    </row>
    <row r="262" spans="1:19">
      <c r="A262" s="10"/>
      <c r="B262" s="10"/>
      <c r="C262" s="10"/>
      <c r="D262" s="10"/>
      <c r="E262" s="10"/>
      <c r="F262" s="10"/>
      <c r="G262" s="10"/>
      <c r="H262" s="10"/>
      <c r="I262" s="10"/>
      <c r="J262" s="10"/>
      <c r="K262" s="10"/>
      <c r="L262" s="10"/>
      <c r="M262" s="10"/>
      <c r="N262" s="10"/>
      <c r="O262" s="10"/>
      <c r="P262" s="10"/>
      <c r="Q262" s="10"/>
      <c r="S262" s="10"/>
    </row>
    <row r="263" spans="1:19">
      <c r="A263" s="10"/>
      <c r="B263" s="10"/>
      <c r="C263" s="10"/>
      <c r="D263" s="10"/>
      <c r="E263" s="10"/>
      <c r="F263" s="10"/>
      <c r="G263" s="10"/>
      <c r="H263" s="10"/>
      <c r="I263" s="10"/>
      <c r="J263" s="10"/>
      <c r="K263" s="10"/>
      <c r="L263" s="10"/>
      <c r="M263" s="10"/>
      <c r="N263" s="10"/>
      <c r="O263" s="10"/>
      <c r="P263" s="10"/>
      <c r="Q263" s="10"/>
      <c r="S263" s="10"/>
    </row>
    <row r="264" spans="1:19">
      <c r="A264" s="10"/>
      <c r="B264" s="10"/>
      <c r="C264" s="10"/>
      <c r="D264" s="10"/>
      <c r="E264" s="10"/>
      <c r="F264" s="10"/>
      <c r="G264" s="10"/>
      <c r="H264" s="10"/>
      <c r="I264" s="10"/>
      <c r="J264" s="10"/>
      <c r="K264" s="10"/>
      <c r="L264" s="10"/>
      <c r="M264" s="10"/>
      <c r="N264" s="10"/>
      <c r="O264" s="10"/>
      <c r="P264" s="10"/>
      <c r="Q264" s="10"/>
      <c r="S264" s="10"/>
    </row>
    <row r="265" spans="1:19">
      <c r="A265" s="10"/>
      <c r="B265" s="10"/>
      <c r="C265" s="10"/>
      <c r="D265" s="10"/>
      <c r="E265" s="10"/>
      <c r="F265" s="10"/>
      <c r="G265" s="10"/>
      <c r="H265" s="10"/>
      <c r="I265" s="10"/>
      <c r="J265" s="10"/>
      <c r="K265" s="10"/>
      <c r="L265" s="10"/>
      <c r="M265" s="10"/>
      <c r="N265" s="10"/>
      <c r="O265" s="10"/>
      <c r="P265" s="10"/>
      <c r="Q265" s="10"/>
      <c r="S265" s="10"/>
    </row>
    <row r="266" spans="1:19">
      <c r="A266" s="10"/>
      <c r="B266" s="10"/>
      <c r="C266" s="10"/>
      <c r="D266" s="10"/>
      <c r="E266" s="10"/>
      <c r="F266" s="10"/>
      <c r="G266" s="10"/>
      <c r="H266" s="10"/>
      <c r="I266" s="10"/>
      <c r="J266" s="10"/>
      <c r="K266" s="10"/>
      <c r="L266" s="10"/>
      <c r="M266" s="10"/>
      <c r="N266" s="10"/>
      <c r="O266" s="10"/>
      <c r="P266" s="10"/>
      <c r="Q266" s="10"/>
      <c r="S266" s="10"/>
    </row>
    <row r="267" spans="1:19">
      <c r="A267" s="10"/>
      <c r="B267" s="10"/>
      <c r="C267" s="10"/>
      <c r="D267" s="10"/>
      <c r="E267" s="10"/>
      <c r="F267" s="10"/>
      <c r="G267" s="10"/>
      <c r="H267" s="10"/>
      <c r="I267" s="10"/>
      <c r="J267" s="10"/>
      <c r="K267" s="10"/>
      <c r="L267" s="10"/>
      <c r="M267" s="10"/>
      <c r="N267" s="10"/>
      <c r="O267" s="10"/>
      <c r="P267" s="10"/>
      <c r="Q267" s="10"/>
      <c r="S267" s="10"/>
    </row>
    <row r="268" spans="1:19">
      <c r="A268" s="10"/>
      <c r="B268" s="10"/>
      <c r="C268" s="10"/>
      <c r="D268" s="10"/>
      <c r="E268" s="10"/>
      <c r="F268" s="10"/>
      <c r="G268" s="10"/>
      <c r="H268" s="10"/>
      <c r="I268" s="10"/>
      <c r="J268" s="10"/>
      <c r="K268" s="10"/>
      <c r="L268" s="10"/>
      <c r="M268" s="10"/>
      <c r="N268" s="10"/>
      <c r="O268" s="10"/>
      <c r="P268" s="10"/>
      <c r="Q268" s="10"/>
      <c r="S268" s="10"/>
    </row>
    <row r="269" spans="1:19">
      <c r="A269" s="10"/>
      <c r="B269" s="10"/>
      <c r="C269" s="10"/>
      <c r="D269" s="10"/>
      <c r="E269" s="10"/>
      <c r="F269" s="10"/>
      <c r="G269" s="10"/>
      <c r="H269" s="10"/>
      <c r="I269" s="10"/>
      <c r="J269" s="10"/>
      <c r="K269" s="10"/>
      <c r="L269" s="10"/>
      <c r="M269" s="10"/>
      <c r="N269" s="10"/>
      <c r="O269" s="10"/>
      <c r="P269" s="10"/>
      <c r="Q269" s="10"/>
      <c r="S269" s="10"/>
    </row>
    <row r="270" spans="1:19">
      <c r="A270" s="10"/>
      <c r="B270" s="10"/>
      <c r="C270" s="10"/>
      <c r="D270" s="10"/>
      <c r="E270" s="10"/>
      <c r="F270" s="10"/>
      <c r="G270" s="10"/>
      <c r="H270" s="10"/>
      <c r="I270" s="10"/>
      <c r="J270" s="10"/>
      <c r="K270" s="10"/>
      <c r="L270" s="10"/>
      <c r="M270" s="10"/>
      <c r="N270" s="10"/>
      <c r="O270" s="10"/>
      <c r="P270" s="10"/>
      <c r="Q270" s="10"/>
      <c r="S270" s="10"/>
    </row>
    <row r="271" spans="1:19">
      <c r="A271" s="10"/>
      <c r="B271" s="10"/>
      <c r="C271" s="10"/>
      <c r="D271" s="10"/>
      <c r="E271" s="10"/>
      <c r="F271" s="10"/>
      <c r="G271" s="10"/>
      <c r="H271" s="10"/>
      <c r="I271" s="10"/>
      <c r="J271" s="10"/>
      <c r="K271" s="10"/>
      <c r="L271" s="10"/>
      <c r="M271" s="10"/>
      <c r="N271" s="10"/>
      <c r="O271" s="10"/>
      <c r="P271" s="10"/>
      <c r="Q271" s="10"/>
      <c r="S271" s="10"/>
    </row>
    <row r="272" spans="1:19">
      <c r="A272" s="10"/>
      <c r="B272" s="10"/>
      <c r="C272" s="10"/>
      <c r="D272" s="10"/>
      <c r="E272" s="10"/>
      <c r="F272" s="10"/>
      <c r="G272" s="10"/>
      <c r="H272" s="10"/>
      <c r="I272" s="10"/>
      <c r="J272" s="10"/>
      <c r="K272" s="10"/>
      <c r="L272" s="10"/>
      <c r="M272" s="10"/>
      <c r="N272" s="10"/>
      <c r="O272" s="10"/>
      <c r="P272" s="10"/>
      <c r="Q272" s="10"/>
      <c r="S272" s="10"/>
    </row>
    <row r="273" spans="1:19">
      <c r="A273" s="10"/>
      <c r="B273" s="10"/>
      <c r="C273" s="10"/>
      <c r="D273" s="10"/>
      <c r="E273" s="10"/>
      <c r="F273" s="10"/>
      <c r="G273" s="10"/>
      <c r="H273" s="10"/>
      <c r="I273" s="10"/>
      <c r="J273" s="10"/>
      <c r="K273" s="10"/>
      <c r="L273" s="10"/>
      <c r="M273" s="10"/>
      <c r="N273" s="10"/>
      <c r="O273" s="10"/>
      <c r="P273" s="10"/>
      <c r="Q273" s="10"/>
      <c r="S273" s="10"/>
    </row>
    <row r="274" spans="1:19">
      <c r="A274" s="10"/>
      <c r="B274" s="10"/>
      <c r="C274" s="10"/>
      <c r="D274" s="10"/>
      <c r="E274" s="10"/>
      <c r="F274" s="10"/>
      <c r="G274" s="10"/>
      <c r="H274" s="10"/>
      <c r="I274" s="10"/>
      <c r="J274" s="10"/>
      <c r="K274" s="10"/>
      <c r="L274" s="10"/>
      <c r="M274" s="10"/>
      <c r="N274" s="10"/>
      <c r="O274" s="10"/>
      <c r="P274" s="10"/>
      <c r="Q274" s="10"/>
      <c r="S274" s="10"/>
    </row>
    <row r="275" spans="1:19">
      <c r="A275" s="10"/>
      <c r="B275" s="10"/>
      <c r="C275" s="10"/>
      <c r="D275" s="10"/>
      <c r="E275" s="10"/>
      <c r="F275" s="10"/>
      <c r="G275" s="10"/>
      <c r="H275" s="10"/>
      <c r="I275" s="10"/>
      <c r="J275" s="10"/>
      <c r="K275" s="10"/>
      <c r="L275" s="10"/>
      <c r="M275" s="10"/>
      <c r="N275" s="10"/>
      <c r="O275" s="10"/>
      <c r="P275" s="10"/>
      <c r="Q275" s="10"/>
      <c r="S275" s="10"/>
    </row>
    <row r="276" spans="1:19">
      <c r="A276" s="10"/>
      <c r="B276" s="10"/>
      <c r="C276" s="10"/>
      <c r="D276" s="10"/>
      <c r="E276" s="10"/>
      <c r="F276" s="10"/>
      <c r="G276" s="10"/>
      <c r="H276" s="10"/>
      <c r="I276" s="10"/>
      <c r="J276" s="10"/>
      <c r="K276" s="10"/>
      <c r="L276" s="10"/>
      <c r="M276" s="10"/>
      <c r="N276" s="10"/>
      <c r="O276" s="10"/>
      <c r="P276" s="10"/>
      <c r="Q276" s="10"/>
      <c r="S276" s="10"/>
    </row>
    <row r="277" spans="1:19">
      <c r="A277" s="10"/>
      <c r="B277" s="10"/>
      <c r="C277" s="10"/>
      <c r="D277" s="10"/>
      <c r="E277" s="10"/>
      <c r="F277" s="10"/>
      <c r="G277" s="10"/>
      <c r="H277" s="10"/>
      <c r="I277" s="10"/>
      <c r="J277" s="10"/>
      <c r="K277" s="10"/>
      <c r="L277" s="10"/>
      <c r="M277" s="10"/>
      <c r="N277" s="10"/>
      <c r="O277" s="10"/>
      <c r="P277" s="10"/>
      <c r="Q277" s="10"/>
      <c r="S277" s="10"/>
    </row>
    <row r="278" spans="1:19">
      <c r="A278" s="10"/>
      <c r="B278" s="10"/>
      <c r="C278" s="10"/>
      <c r="D278" s="10"/>
      <c r="E278" s="10"/>
      <c r="F278" s="10"/>
      <c r="G278" s="10"/>
      <c r="H278" s="10"/>
      <c r="I278" s="10"/>
      <c r="J278" s="10"/>
      <c r="K278" s="10"/>
      <c r="L278" s="10"/>
      <c r="M278" s="10"/>
      <c r="N278" s="10"/>
      <c r="O278" s="10"/>
      <c r="P278" s="10"/>
      <c r="Q278" s="10"/>
      <c r="S278" s="10"/>
    </row>
    <row r="279" spans="1:19">
      <c r="A279" s="10"/>
      <c r="B279" s="10"/>
      <c r="C279" s="10"/>
      <c r="D279" s="10"/>
      <c r="E279" s="10"/>
      <c r="F279" s="10"/>
      <c r="G279" s="10"/>
      <c r="H279" s="10"/>
      <c r="I279" s="10"/>
      <c r="J279" s="10"/>
      <c r="K279" s="10"/>
      <c r="L279" s="10"/>
      <c r="M279" s="10"/>
      <c r="N279" s="10"/>
      <c r="O279" s="10"/>
      <c r="P279" s="10"/>
      <c r="Q279" s="10"/>
      <c r="S279" s="10"/>
    </row>
    <row r="280" spans="1:19">
      <c r="A280" s="10"/>
      <c r="B280" s="10"/>
      <c r="C280" s="10"/>
      <c r="D280" s="10"/>
      <c r="E280" s="10"/>
      <c r="F280" s="10"/>
      <c r="G280" s="10"/>
      <c r="H280" s="10"/>
      <c r="I280" s="10"/>
      <c r="J280" s="10"/>
      <c r="K280" s="10"/>
      <c r="L280" s="10"/>
      <c r="M280" s="10"/>
      <c r="N280" s="10"/>
      <c r="O280" s="10"/>
      <c r="P280" s="10"/>
      <c r="Q280" s="10"/>
      <c r="S280" s="10"/>
    </row>
    <row r="281" spans="1:19">
      <c r="A281" s="10"/>
      <c r="B281" s="10"/>
      <c r="C281" s="10"/>
      <c r="D281" s="10"/>
      <c r="E281" s="10"/>
      <c r="F281" s="10"/>
      <c r="G281" s="10"/>
      <c r="H281" s="10"/>
      <c r="I281" s="10"/>
      <c r="J281" s="10"/>
      <c r="K281" s="10"/>
      <c r="L281" s="10"/>
      <c r="M281" s="10"/>
      <c r="N281" s="10"/>
      <c r="O281" s="10"/>
      <c r="P281" s="10"/>
      <c r="Q281" s="10"/>
      <c r="S281" s="10"/>
    </row>
    <row r="282" spans="1:19">
      <c r="A282" s="10"/>
      <c r="B282" s="10"/>
      <c r="C282" s="10"/>
      <c r="D282" s="10"/>
      <c r="E282" s="10"/>
      <c r="F282" s="10"/>
      <c r="G282" s="10"/>
      <c r="H282" s="10"/>
      <c r="I282" s="10"/>
      <c r="J282" s="10"/>
      <c r="K282" s="10"/>
      <c r="L282" s="10"/>
      <c r="M282" s="10"/>
      <c r="N282" s="10"/>
      <c r="O282" s="10"/>
      <c r="P282" s="10"/>
      <c r="Q282" s="10"/>
      <c r="S282" s="10"/>
    </row>
    <row r="283" spans="1:19">
      <c r="A283" s="10"/>
      <c r="B283" s="10"/>
      <c r="C283" s="10"/>
      <c r="D283" s="10"/>
      <c r="E283" s="10"/>
      <c r="F283" s="10"/>
      <c r="G283" s="10"/>
      <c r="H283" s="10"/>
      <c r="I283" s="10"/>
      <c r="J283" s="10"/>
      <c r="K283" s="10"/>
      <c r="L283" s="10"/>
      <c r="M283" s="10"/>
      <c r="N283" s="10"/>
      <c r="O283" s="10"/>
      <c r="P283" s="10"/>
      <c r="Q283" s="10"/>
      <c r="S283" s="10"/>
    </row>
    <row r="284" spans="1:19">
      <c r="A284" s="10"/>
      <c r="B284" s="10"/>
      <c r="C284" s="10"/>
      <c r="D284" s="10"/>
      <c r="E284" s="10"/>
      <c r="F284" s="10"/>
      <c r="G284" s="10"/>
      <c r="H284" s="10"/>
      <c r="I284" s="10"/>
      <c r="J284" s="10"/>
      <c r="K284" s="10"/>
      <c r="L284" s="10"/>
      <c r="M284" s="10"/>
      <c r="N284" s="10"/>
      <c r="O284" s="10"/>
      <c r="P284" s="10"/>
      <c r="Q284" s="10"/>
      <c r="S284" s="10"/>
    </row>
    <row r="285" spans="1:19">
      <c r="A285" s="10"/>
      <c r="B285" s="10"/>
      <c r="C285" s="10"/>
      <c r="D285" s="10"/>
      <c r="E285" s="10"/>
      <c r="F285" s="10"/>
      <c r="G285" s="10"/>
      <c r="H285" s="10"/>
      <c r="I285" s="10"/>
      <c r="J285" s="10"/>
      <c r="K285" s="10"/>
      <c r="L285" s="10"/>
      <c r="M285" s="10"/>
      <c r="N285" s="10"/>
      <c r="O285" s="10"/>
      <c r="P285" s="10"/>
      <c r="Q285" s="10"/>
      <c r="S285" s="10"/>
    </row>
    <row r="286" spans="1:19">
      <c r="A286" s="10"/>
      <c r="B286" s="10"/>
      <c r="C286" s="10"/>
      <c r="D286" s="10"/>
      <c r="E286" s="10"/>
      <c r="F286" s="10"/>
      <c r="G286" s="10"/>
      <c r="H286" s="10"/>
      <c r="I286" s="10"/>
      <c r="J286" s="10"/>
      <c r="K286" s="10"/>
      <c r="L286" s="10"/>
      <c r="M286" s="10"/>
      <c r="N286" s="10"/>
      <c r="O286" s="10"/>
      <c r="P286" s="10"/>
      <c r="Q286" s="10"/>
      <c r="S286" s="10"/>
    </row>
    <row r="287" spans="1:19">
      <c r="A287" s="10"/>
      <c r="B287" s="10"/>
      <c r="C287" s="10"/>
      <c r="D287" s="10"/>
      <c r="E287" s="10"/>
      <c r="F287" s="10"/>
      <c r="G287" s="10"/>
      <c r="H287" s="10"/>
      <c r="I287" s="10"/>
      <c r="J287" s="10"/>
      <c r="K287" s="10"/>
      <c r="L287" s="10"/>
      <c r="M287" s="10"/>
      <c r="N287" s="10"/>
      <c r="O287" s="10"/>
      <c r="P287" s="10"/>
      <c r="Q287" s="10"/>
      <c r="S287" s="10"/>
    </row>
    <row r="288" spans="1:19">
      <c r="A288" s="10"/>
      <c r="B288" s="10"/>
      <c r="C288" s="10"/>
      <c r="D288" s="10"/>
      <c r="E288" s="10"/>
      <c r="F288" s="10"/>
      <c r="G288" s="10"/>
      <c r="H288" s="10"/>
      <c r="I288" s="10"/>
      <c r="J288" s="10"/>
      <c r="K288" s="10"/>
      <c r="L288" s="10"/>
      <c r="M288" s="10"/>
      <c r="N288" s="10"/>
      <c r="O288" s="10"/>
      <c r="P288" s="10"/>
      <c r="Q288" s="10"/>
      <c r="S288" s="10"/>
    </row>
    <row r="289" spans="1:19">
      <c r="A289" s="10"/>
      <c r="B289" s="10"/>
      <c r="C289" s="10"/>
      <c r="D289" s="10"/>
      <c r="E289" s="10"/>
      <c r="F289" s="10"/>
      <c r="G289" s="10"/>
      <c r="H289" s="10"/>
      <c r="I289" s="10"/>
      <c r="J289" s="10"/>
      <c r="K289" s="10"/>
      <c r="L289" s="10"/>
      <c r="M289" s="10"/>
      <c r="N289" s="10"/>
      <c r="O289" s="10"/>
      <c r="P289" s="10"/>
      <c r="Q289" s="10"/>
      <c r="S289" s="10"/>
    </row>
    <row r="290" spans="1:19">
      <c r="A290" s="10"/>
      <c r="B290" s="10"/>
      <c r="C290" s="10"/>
      <c r="D290" s="10"/>
      <c r="E290" s="10"/>
      <c r="F290" s="10"/>
      <c r="G290" s="10"/>
      <c r="H290" s="10"/>
      <c r="I290" s="10"/>
      <c r="J290" s="10"/>
      <c r="K290" s="10"/>
      <c r="L290" s="10"/>
      <c r="M290" s="10"/>
      <c r="N290" s="10"/>
      <c r="O290" s="10"/>
      <c r="P290" s="10"/>
      <c r="Q290" s="10"/>
      <c r="S290" s="10"/>
    </row>
    <row r="291" spans="1:19">
      <c r="A291" s="10"/>
      <c r="B291" s="10"/>
      <c r="C291" s="10"/>
      <c r="D291" s="10"/>
      <c r="E291" s="10"/>
      <c r="F291" s="10"/>
      <c r="G291" s="10"/>
      <c r="H291" s="10"/>
      <c r="I291" s="10"/>
      <c r="J291" s="10"/>
      <c r="K291" s="10"/>
      <c r="L291" s="10"/>
      <c r="M291" s="10"/>
      <c r="N291" s="10"/>
      <c r="O291" s="10"/>
      <c r="P291" s="10"/>
      <c r="Q291" s="10"/>
      <c r="S291" s="10"/>
    </row>
    <row r="292" spans="1:19">
      <c r="A292" s="10"/>
      <c r="B292" s="10"/>
      <c r="C292" s="10"/>
      <c r="D292" s="10"/>
      <c r="E292" s="10"/>
      <c r="F292" s="10"/>
      <c r="G292" s="10"/>
      <c r="H292" s="10"/>
      <c r="I292" s="10"/>
      <c r="J292" s="10"/>
      <c r="K292" s="10"/>
      <c r="L292" s="10"/>
      <c r="M292" s="10"/>
      <c r="N292" s="10"/>
      <c r="O292" s="10"/>
      <c r="P292" s="10"/>
      <c r="Q292" s="10"/>
      <c r="S292" s="10"/>
    </row>
    <row r="293" spans="1:19">
      <c r="A293" s="10"/>
      <c r="B293" s="10"/>
      <c r="C293" s="10"/>
      <c r="D293" s="10"/>
      <c r="E293" s="10"/>
      <c r="F293" s="10"/>
      <c r="G293" s="10"/>
      <c r="H293" s="10"/>
      <c r="I293" s="10"/>
      <c r="J293" s="10"/>
      <c r="K293" s="10"/>
      <c r="L293" s="10"/>
      <c r="M293" s="10"/>
      <c r="N293" s="10"/>
      <c r="O293" s="10"/>
      <c r="P293" s="10"/>
      <c r="Q293" s="10"/>
      <c r="S293" s="10"/>
    </row>
    <row r="294" spans="1:19">
      <c r="A294" s="10"/>
      <c r="B294" s="10"/>
      <c r="C294" s="10"/>
      <c r="D294" s="10"/>
      <c r="E294" s="10"/>
      <c r="F294" s="10"/>
      <c r="G294" s="10"/>
      <c r="H294" s="10"/>
      <c r="I294" s="10"/>
      <c r="J294" s="10"/>
      <c r="K294" s="10"/>
      <c r="L294" s="10"/>
      <c r="M294" s="10"/>
      <c r="N294" s="10"/>
      <c r="O294" s="10"/>
      <c r="P294" s="10"/>
      <c r="Q294" s="10"/>
      <c r="S294" s="10"/>
    </row>
    <row r="295" spans="1:19">
      <c r="A295" s="10"/>
      <c r="B295" s="10"/>
      <c r="C295" s="10"/>
      <c r="D295" s="10"/>
      <c r="E295" s="10"/>
      <c r="F295" s="10"/>
      <c r="G295" s="10"/>
      <c r="H295" s="10"/>
      <c r="I295" s="10"/>
      <c r="J295" s="10"/>
      <c r="K295" s="10"/>
      <c r="L295" s="10"/>
      <c r="M295" s="10"/>
      <c r="N295" s="10"/>
      <c r="O295" s="10"/>
      <c r="P295" s="10"/>
      <c r="Q295" s="10"/>
      <c r="S295" s="10"/>
    </row>
    <row r="296" spans="1:19">
      <c r="A296" s="10"/>
      <c r="B296" s="10"/>
      <c r="C296" s="10"/>
      <c r="D296" s="10"/>
      <c r="E296" s="10"/>
      <c r="F296" s="10"/>
      <c r="G296" s="10"/>
      <c r="H296" s="10"/>
      <c r="I296" s="10"/>
      <c r="J296" s="10"/>
      <c r="K296" s="10"/>
      <c r="L296" s="10"/>
      <c r="M296" s="10"/>
      <c r="N296" s="10"/>
      <c r="O296" s="10"/>
      <c r="P296" s="10"/>
      <c r="Q296" s="10"/>
      <c r="S296" s="10"/>
    </row>
    <row r="297" spans="1:19">
      <c r="A297" s="10"/>
      <c r="B297" s="10"/>
      <c r="C297" s="10"/>
      <c r="D297" s="10"/>
      <c r="E297" s="10"/>
      <c r="F297" s="10"/>
      <c r="G297" s="10"/>
      <c r="H297" s="10"/>
      <c r="I297" s="10"/>
      <c r="J297" s="10"/>
      <c r="K297" s="10"/>
      <c r="L297" s="10"/>
      <c r="M297" s="10"/>
      <c r="N297" s="10"/>
      <c r="O297" s="10"/>
      <c r="P297" s="10"/>
      <c r="Q297" s="10"/>
      <c r="S297" s="10"/>
    </row>
    <row r="298" spans="1:19">
      <c r="A298" s="10"/>
      <c r="B298" s="10"/>
      <c r="C298" s="10"/>
      <c r="D298" s="10"/>
      <c r="E298" s="10"/>
      <c r="F298" s="10"/>
      <c r="G298" s="10"/>
      <c r="H298" s="10"/>
      <c r="I298" s="10"/>
      <c r="J298" s="10"/>
      <c r="K298" s="10"/>
      <c r="L298" s="10"/>
      <c r="M298" s="10"/>
      <c r="N298" s="10"/>
      <c r="O298" s="10"/>
      <c r="P298" s="10"/>
      <c r="Q298" s="10"/>
      <c r="S298" s="10"/>
    </row>
    <row r="299" spans="1:19">
      <c r="A299" s="10"/>
      <c r="B299" s="10"/>
      <c r="C299" s="10"/>
      <c r="D299" s="10"/>
      <c r="E299" s="10"/>
      <c r="F299" s="10"/>
      <c r="G299" s="10"/>
      <c r="H299" s="10"/>
      <c r="I299" s="10"/>
      <c r="J299" s="10"/>
      <c r="K299" s="10"/>
      <c r="L299" s="10"/>
      <c r="M299" s="10"/>
      <c r="N299" s="10"/>
      <c r="O299" s="10"/>
      <c r="P299" s="10"/>
      <c r="Q299" s="10"/>
      <c r="S299" s="10"/>
    </row>
    <row r="300" spans="1:19">
      <c r="A300" s="10"/>
      <c r="B300" s="10"/>
      <c r="C300" s="10"/>
      <c r="D300" s="10"/>
      <c r="E300" s="10"/>
      <c r="F300" s="10"/>
      <c r="G300" s="10"/>
      <c r="H300" s="10"/>
      <c r="I300" s="10"/>
      <c r="J300" s="10"/>
      <c r="K300" s="10"/>
      <c r="L300" s="10"/>
      <c r="M300" s="10"/>
      <c r="N300" s="10"/>
      <c r="O300" s="10"/>
      <c r="P300" s="10"/>
      <c r="Q300" s="10"/>
      <c r="S300" s="10"/>
    </row>
    <row r="301" spans="1:19">
      <c r="A301" s="10"/>
      <c r="B301" s="10"/>
      <c r="C301" s="10"/>
      <c r="D301" s="10"/>
      <c r="E301" s="10"/>
      <c r="F301" s="10"/>
      <c r="G301" s="10"/>
      <c r="H301" s="10"/>
      <c r="I301" s="10"/>
      <c r="J301" s="10"/>
      <c r="K301" s="10"/>
      <c r="L301" s="10"/>
      <c r="M301" s="10"/>
      <c r="N301" s="10"/>
      <c r="O301" s="10"/>
      <c r="P301" s="10"/>
      <c r="Q301" s="10"/>
      <c r="S301" s="10"/>
    </row>
    <row r="302" spans="1:19">
      <c r="A302" s="10"/>
      <c r="B302" s="10"/>
      <c r="C302" s="10"/>
      <c r="D302" s="10"/>
      <c r="E302" s="10"/>
      <c r="F302" s="10"/>
      <c r="G302" s="10"/>
      <c r="H302" s="10"/>
      <c r="I302" s="10"/>
      <c r="J302" s="10"/>
      <c r="K302" s="10"/>
      <c r="L302" s="10"/>
      <c r="M302" s="10"/>
      <c r="N302" s="10"/>
      <c r="O302" s="10"/>
      <c r="P302" s="10"/>
      <c r="Q302" s="10"/>
      <c r="S302" s="10"/>
    </row>
    <row r="303" spans="1:19">
      <c r="A303" s="10"/>
      <c r="B303" s="10"/>
      <c r="C303" s="10"/>
      <c r="D303" s="10"/>
      <c r="E303" s="10"/>
      <c r="F303" s="10"/>
      <c r="G303" s="10"/>
      <c r="H303" s="10"/>
      <c r="I303" s="10"/>
      <c r="J303" s="10"/>
      <c r="K303" s="10"/>
      <c r="L303" s="10"/>
      <c r="M303" s="10"/>
      <c r="N303" s="10"/>
      <c r="O303" s="10"/>
      <c r="P303" s="10"/>
      <c r="Q303" s="10"/>
      <c r="S303" s="10"/>
    </row>
    <row r="304" spans="1:19">
      <c r="A304" s="10"/>
      <c r="B304" s="10"/>
      <c r="C304" s="10"/>
      <c r="D304" s="10"/>
      <c r="E304" s="10"/>
      <c r="F304" s="10"/>
      <c r="G304" s="10"/>
      <c r="H304" s="10"/>
      <c r="I304" s="10"/>
      <c r="J304" s="10"/>
      <c r="K304" s="10"/>
      <c r="L304" s="10"/>
      <c r="M304" s="10"/>
      <c r="N304" s="10"/>
      <c r="O304" s="10"/>
      <c r="P304" s="10"/>
      <c r="Q304" s="10"/>
      <c r="S304" s="10"/>
    </row>
    <row r="305" spans="1:19">
      <c r="A305" s="10"/>
      <c r="B305" s="10"/>
      <c r="C305" s="10"/>
      <c r="D305" s="10"/>
      <c r="E305" s="10"/>
      <c r="F305" s="10"/>
      <c r="G305" s="10"/>
      <c r="H305" s="10"/>
      <c r="I305" s="10"/>
      <c r="J305" s="10"/>
      <c r="K305" s="10"/>
      <c r="L305" s="10"/>
      <c r="M305" s="10"/>
      <c r="N305" s="10"/>
      <c r="O305" s="10"/>
      <c r="P305" s="10"/>
      <c r="Q305" s="10"/>
      <c r="S305" s="10"/>
    </row>
    <row r="306" spans="1:19">
      <c r="A306" s="10"/>
      <c r="B306" s="10"/>
      <c r="C306" s="10"/>
      <c r="D306" s="10"/>
      <c r="E306" s="10"/>
      <c r="F306" s="10"/>
      <c r="G306" s="10"/>
      <c r="H306" s="10"/>
      <c r="I306" s="10"/>
      <c r="J306" s="10"/>
      <c r="K306" s="10"/>
      <c r="L306" s="10"/>
      <c r="M306" s="10"/>
      <c r="N306" s="10"/>
      <c r="O306" s="10"/>
      <c r="P306" s="10"/>
      <c r="Q306" s="10"/>
      <c r="S306" s="10"/>
    </row>
    <row r="307" spans="1:19">
      <c r="A307" s="10"/>
      <c r="B307" s="10"/>
      <c r="C307" s="10"/>
      <c r="D307" s="10"/>
      <c r="E307" s="10"/>
      <c r="F307" s="10"/>
      <c r="G307" s="10"/>
      <c r="H307" s="10"/>
      <c r="I307" s="10"/>
      <c r="J307" s="10"/>
      <c r="K307" s="10"/>
      <c r="L307" s="10"/>
      <c r="M307" s="10"/>
      <c r="N307" s="10"/>
      <c r="O307" s="10"/>
      <c r="P307" s="10"/>
      <c r="Q307" s="10"/>
      <c r="S307" s="10"/>
    </row>
    <row r="308" spans="1:19">
      <c r="A308" s="10"/>
      <c r="B308" s="10"/>
      <c r="C308" s="10"/>
      <c r="D308" s="10"/>
      <c r="E308" s="10"/>
      <c r="F308" s="10"/>
      <c r="G308" s="10"/>
      <c r="H308" s="10"/>
      <c r="I308" s="10"/>
      <c r="J308" s="10"/>
      <c r="K308" s="10"/>
      <c r="L308" s="10"/>
      <c r="M308" s="10"/>
      <c r="N308" s="10"/>
      <c r="O308" s="10"/>
      <c r="P308" s="10"/>
      <c r="Q308" s="10"/>
      <c r="S308" s="10"/>
    </row>
    <row r="309" spans="1:19">
      <c r="A309" s="10"/>
      <c r="B309" s="10"/>
      <c r="C309" s="10"/>
      <c r="D309" s="10"/>
      <c r="E309" s="10"/>
      <c r="F309" s="10"/>
      <c r="G309" s="10"/>
      <c r="H309" s="10"/>
      <c r="I309" s="10"/>
      <c r="J309" s="10"/>
      <c r="K309" s="10"/>
      <c r="L309" s="10"/>
      <c r="M309" s="10"/>
      <c r="N309" s="10"/>
      <c r="O309" s="10"/>
      <c r="P309" s="10"/>
      <c r="Q309" s="10"/>
      <c r="S309" s="10"/>
    </row>
    <row r="310" spans="1:19">
      <c r="A310" s="10"/>
      <c r="B310" s="10"/>
      <c r="C310" s="10"/>
      <c r="D310" s="10"/>
      <c r="E310" s="10"/>
      <c r="F310" s="10"/>
      <c r="G310" s="10"/>
      <c r="H310" s="10"/>
      <c r="I310" s="10"/>
      <c r="J310" s="10"/>
      <c r="K310" s="10"/>
      <c r="L310" s="10"/>
      <c r="M310" s="10"/>
      <c r="N310" s="10"/>
      <c r="O310" s="10"/>
      <c r="P310" s="10"/>
      <c r="Q310" s="10"/>
      <c r="S310" s="10"/>
    </row>
    <row r="311" spans="1:19">
      <c r="A311" s="10"/>
      <c r="B311" s="10"/>
      <c r="C311" s="10"/>
      <c r="D311" s="10"/>
      <c r="E311" s="10"/>
      <c r="F311" s="10"/>
      <c r="G311" s="10"/>
      <c r="H311" s="10"/>
      <c r="I311" s="10"/>
      <c r="J311" s="10"/>
      <c r="K311" s="10"/>
      <c r="L311" s="10"/>
      <c r="M311" s="10"/>
      <c r="N311" s="10"/>
      <c r="O311" s="10"/>
      <c r="P311" s="10"/>
      <c r="Q311" s="10"/>
      <c r="S311" s="10"/>
    </row>
    <row r="312" spans="1:19">
      <c r="A312" s="10"/>
      <c r="B312" s="10"/>
      <c r="C312" s="10"/>
      <c r="D312" s="10"/>
      <c r="E312" s="10"/>
      <c r="F312" s="10"/>
      <c r="G312" s="10"/>
      <c r="H312" s="10"/>
      <c r="I312" s="10"/>
      <c r="J312" s="10"/>
      <c r="K312" s="10"/>
      <c r="L312" s="10"/>
      <c r="M312" s="10"/>
      <c r="N312" s="10"/>
      <c r="O312" s="10"/>
      <c r="P312" s="10"/>
      <c r="Q312" s="10"/>
      <c r="S312" s="10"/>
    </row>
    <row r="313" spans="1:19">
      <c r="A313" s="10"/>
      <c r="B313" s="10"/>
      <c r="C313" s="10"/>
      <c r="D313" s="10"/>
      <c r="E313" s="10"/>
      <c r="F313" s="10"/>
      <c r="G313" s="10"/>
      <c r="H313" s="10"/>
      <c r="I313" s="10"/>
      <c r="J313" s="10"/>
      <c r="K313" s="10"/>
      <c r="L313" s="10"/>
      <c r="M313" s="10"/>
      <c r="N313" s="10"/>
      <c r="O313" s="10"/>
      <c r="P313" s="10"/>
      <c r="Q313" s="10"/>
      <c r="S313" s="10"/>
    </row>
    <row r="314" spans="1:19">
      <c r="A314" s="10"/>
      <c r="B314" s="10"/>
      <c r="C314" s="10"/>
      <c r="D314" s="10"/>
      <c r="E314" s="10"/>
      <c r="F314" s="10"/>
      <c r="G314" s="10"/>
      <c r="H314" s="10"/>
      <c r="I314" s="10"/>
      <c r="J314" s="10"/>
      <c r="K314" s="10"/>
      <c r="L314" s="10"/>
      <c r="M314" s="10"/>
      <c r="N314" s="10"/>
      <c r="O314" s="10"/>
      <c r="P314" s="10"/>
      <c r="Q314" s="10"/>
      <c r="S314" s="10"/>
    </row>
    <row r="315" spans="1:19">
      <c r="A315" s="10"/>
      <c r="B315" s="10"/>
      <c r="C315" s="10"/>
      <c r="D315" s="10"/>
      <c r="E315" s="10"/>
      <c r="F315" s="10"/>
      <c r="G315" s="10"/>
      <c r="H315" s="10"/>
      <c r="I315" s="10"/>
      <c r="J315" s="10"/>
      <c r="K315" s="10"/>
      <c r="L315" s="10"/>
      <c r="M315" s="10"/>
      <c r="N315" s="10"/>
      <c r="O315" s="10"/>
      <c r="P315" s="10"/>
      <c r="Q315" s="10"/>
      <c r="S315" s="10"/>
    </row>
    <row r="316" spans="1:19">
      <c r="A316" s="10"/>
      <c r="B316" s="10"/>
      <c r="C316" s="10"/>
      <c r="D316" s="10"/>
      <c r="E316" s="10"/>
      <c r="F316" s="10"/>
      <c r="G316" s="10"/>
      <c r="H316" s="10"/>
      <c r="I316" s="10"/>
      <c r="J316" s="10"/>
      <c r="K316" s="10"/>
      <c r="L316" s="10"/>
      <c r="M316" s="10"/>
      <c r="N316" s="10"/>
      <c r="O316" s="10"/>
      <c r="P316" s="10"/>
      <c r="Q316" s="10"/>
      <c r="S316" s="10"/>
    </row>
    <row r="317" spans="1:19">
      <c r="A317" s="10"/>
      <c r="B317" s="10"/>
      <c r="C317" s="10"/>
      <c r="D317" s="10"/>
      <c r="E317" s="10"/>
      <c r="F317" s="10"/>
      <c r="G317" s="10"/>
      <c r="H317" s="10"/>
      <c r="I317" s="10"/>
      <c r="J317" s="10"/>
      <c r="K317" s="10"/>
      <c r="L317" s="10"/>
      <c r="M317" s="10"/>
      <c r="N317" s="10"/>
      <c r="O317" s="10"/>
      <c r="P317" s="10"/>
      <c r="Q317" s="10"/>
      <c r="S317" s="10"/>
    </row>
    <row r="318" spans="1:19">
      <c r="A318" s="10"/>
      <c r="B318" s="10"/>
      <c r="C318" s="10"/>
      <c r="D318" s="10"/>
      <c r="E318" s="10"/>
      <c r="F318" s="10"/>
      <c r="G318" s="10"/>
      <c r="H318" s="10"/>
      <c r="I318" s="10"/>
      <c r="J318" s="10"/>
      <c r="K318" s="10"/>
      <c r="L318" s="10"/>
      <c r="M318" s="10"/>
      <c r="N318" s="10"/>
      <c r="O318" s="10"/>
      <c r="P318" s="10"/>
      <c r="Q318" s="10"/>
      <c r="S318" s="10"/>
    </row>
    <row r="319" spans="1:19">
      <c r="A319" s="10"/>
      <c r="B319" s="10"/>
      <c r="C319" s="10"/>
      <c r="D319" s="10"/>
      <c r="E319" s="10"/>
      <c r="F319" s="10"/>
      <c r="G319" s="10"/>
      <c r="H319" s="10"/>
      <c r="I319" s="10"/>
      <c r="J319" s="10"/>
      <c r="K319" s="10"/>
      <c r="L319" s="10"/>
      <c r="M319" s="10"/>
      <c r="N319" s="10"/>
      <c r="O319" s="10"/>
      <c r="P319" s="10"/>
      <c r="Q319" s="10"/>
      <c r="S319" s="10"/>
    </row>
    <row r="320" spans="1:19">
      <c r="A320" s="10"/>
      <c r="B320" s="10"/>
      <c r="C320" s="10"/>
      <c r="D320" s="10"/>
      <c r="E320" s="10"/>
      <c r="F320" s="10"/>
      <c r="G320" s="10"/>
      <c r="H320" s="10"/>
      <c r="I320" s="10"/>
      <c r="J320" s="10"/>
      <c r="K320" s="10"/>
      <c r="L320" s="10"/>
      <c r="M320" s="10"/>
      <c r="N320" s="10"/>
      <c r="O320" s="10"/>
      <c r="P320" s="10"/>
      <c r="Q320" s="10"/>
      <c r="S320" s="10"/>
    </row>
    <row r="321" spans="1:19">
      <c r="A321" s="10"/>
      <c r="B321" s="10"/>
      <c r="C321" s="10"/>
      <c r="D321" s="10"/>
      <c r="E321" s="10"/>
      <c r="F321" s="10"/>
      <c r="G321" s="10"/>
      <c r="H321" s="10"/>
      <c r="I321" s="10"/>
      <c r="J321" s="10"/>
      <c r="K321" s="10"/>
      <c r="L321" s="10"/>
      <c r="M321" s="10"/>
      <c r="N321" s="10"/>
      <c r="O321" s="10"/>
      <c r="P321" s="10"/>
      <c r="Q321" s="10"/>
      <c r="S321" s="10"/>
    </row>
    <row r="322" spans="1:19">
      <c r="A322" s="10"/>
      <c r="B322" s="10"/>
      <c r="C322" s="10"/>
      <c r="D322" s="10"/>
      <c r="E322" s="10"/>
      <c r="F322" s="10"/>
      <c r="G322" s="10"/>
      <c r="H322" s="10"/>
      <c r="I322" s="10"/>
      <c r="J322" s="10"/>
      <c r="K322" s="10"/>
      <c r="L322" s="10"/>
      <c r="M322" s="10"/>
      <c r="N322" s="10"/>
      <c r="O322" s="10"/>
      <c r="P322" s="10"/>
      <c r="Q322" s="10"/>
      <c r="S322" s="10"/>
    </row>
    <row r="323" spans="1:19">
      <c r="A323" s="10"/>
      <c r="B323" s="10"/>
      <c r="C323" s="10"/>
      <c r="D323" s="10"/>
      <c r="E323" s="10"/>
      <c r="F323" s="10"/>
      <c r="G323" s="10"/>
      <c r="H323" s="10"/>
      <c r="I323" s="10"/>
      <c r="J323" s="10"/>
      <c r="K323" s="10"/>
      <c r="L323" s="10"/>
      <c r="M323" s="10"/>
      <c r="N323" s="10"/>
      <c r="O323" s="10"/>
      <c r="P323" s="10"/>
      <c r="Q323" s="10"/>
      <c r="S323" s="10"/>
    </row>
    <row r="324" spans="1:19">
      <c r="A324" s="10"/>
      <c r="B324" s="10"/>
      <c r="C324" s="10"/>
      <c r="D324" s="10"/>
      <c r="E324" s="10"/>
      <c r="F324" s="10"/>
      <c r="G324" s="10"/>
      <c r="H324" s="10"/>
      <c r="I324" s="10"/>
      <c r="J324" s="10"/>
      <c r="K324" s="10"/>
      <c r="L324" s="10"/>
      <c r="M324" s="10"/>
      <c r="N324" s="10"/>
      <c r="O324" s="10"/>
      <c r="P324" s="10"/>
      <c r="Q324" s="10"/>
      <c r="S324" s="10"/>
    </row>
    <row r="325" spans="1:19">
      <c r="A325" s="10"/>
      <c r="B325" s="10"/>
      <c r="C325" s="10"/>
      <c r="D325" s="10"/>
      <c r="E325" s="10"/>
      <c r="F325" s="10"/>
      <c r="G325" s="10"/>
      <c r="H325" s="10"/>
      <c r="I325" s="10"/>
      <c r="J325" s="10"/>
      <c r="K325" s="10"/>
      <c r="L325" s="10"/>
      <c r="M325" s="10"/>
      <c r="N325" s="10"/>
      <c r="O325" s="10"/>
      <c r="P325" s="10"/>
      <c r="Q325" s="10"/>
      <c r="S325" s="10"/>
    </row>
    <row r="326" spans="1:19">
      <c r="A326" s="10"/>
      <c r="B326" s="10"/>
      <c r="C326" s="10"/>
      <c r="D326" s="10"/>
      <c r="E326" s="10"/>
      <c r="F326" s="10"/>
      <c r="G326" s="10"/>
      <c r="H326" s="10"/>
      <c r="I326" s="10"/>
      <c r="J326" s="10"/>
      <c r="K326" s="10"/>
      <c r="L326" s="10"/>
      <c r="M326" s="10"/>
      <c r="N326" s="10"/>
      <c r="O326" s="10"/>
      <c r="P326" s="10"/>
      <c r="Q326" s="10"/>
      <c r="S326" s="10"/>
    </row>
    <row r="327" spans="1:19">
      <c r="A327" s="10"/>
      <c r="B327" s="10"/>
      <c r="C327" s="10"/>
      <c r="D327" s="10"/>
      <c r="E327" s="10"/>
      <c r="F327" s="10"/>
      <c r="G327" s="10"/>
      <c r="H327" s="10"/>
      <c r="I327" s="10"/>
      <c r="J327" s="10"/>
      <c r="K327" s="10"/>
      <c r="L327" s="10"/>
      <c r="M327" s="10"/>
      <c r="N327" s="10"/>
      <c r="O327" s="10"/>
      <c r="P327" s="10"/>
      <c r="Q327" s="10"/>
      <c r="S327" s="10"/>
    </row>
    <row r="328" spans="1:19">
      <c r="A328" s="10"/>
      <c r="B328" s="10"/>
      <c r="C328" s="10"/>
      <c r="D328" s="10"/>
      <c r="E328" s="10"/>
      <c r="F328" s="10"/>
      <c r="G328" s="10"/>
      <c r="H328" s="10"/>
      <c r="I328" s="10"/>
      <c r="J328" s="10"/>
      <c r="K328" s="10"/>
      <c r="L328" s="10"/>
      <c r="M328" s="10"/>
      <c r="N328" s="10"/>
      <c r="O328" s="10"/>
      <c r="P328" s="10"/>
      <c r="Q328" s="10"/>
      <c r="S328" s="10"/>
    </row>
    <row r="329" spans="1:19">
      <c r="A329" s="10"/>
      <c r="B329" s="10"/>
      <c r="C329" s="10"/>
      <c r="D329" s="10"/>
      <c r="E329" s="10"/>
      <c r="F329" s="10"/>
      <c r="G329" s="10"/>
      <c r="H329" s="10"/>
      <c r="I329" s="10"/>
      <c r="J329" s="10"/>
      <c r="K329" s="10"/>
      <c r="L329" s="10"/>
      <c r="M329" s="10"/>
      <c r="N329" s="10"/>
      <c r="O329" s="10"/>
      <c r="P329" s="10"/>
      <c r="Q329" s="10"/>
      <c r="S329" s="10"/>
    </row>
    <row r="330" spans="1:19">
      <c r="A330" s="10"/>
      <c r="B330" s="10"/>
      <c r="C330" s="10"/>
      <c r="D330" s="10"/>
      <c r="E330" s="10"/>
      <c r="F330" s="10"/>
      <c r="G330" s="10"/>
      <c r="H330" s="10"/>
      <c r="I330" s="10"/>
      <c r="J330" s="10"/>
      <c r="K330" s="10"/>
      <c r="L330" s="10"/>
      <c r="M330" s="10"/>
      <c r="N330" s="10"/>
      <c r="O330" s="10"/>
      <c r="P330" s="10"/>
      <c r="Q330" s="10"/>
      <c r="S330" s="10"/>
    </row>
    <row r="331" spans="1:19">
      <c r="A331" s="10"/>
      <c r="B331" s="10"/>
      <c r="C331" s="10"/>
      <c r="D331" s="10"/>
      <c r="E331" s="10"/>
      <c r="F331" s="10"/>
      <c r="G331" s="10"/>
      <c r="H331" s="10"/>
      <c r="I331" s="10"/>
      <c r="J331" s="10"/>
      <c r="K331" s="10"/>
      <c r="L331" s="10"/>
      <c r="M331" s="10"/>
      <c r="N331" s="10"/>
      <c r="O331" s="10"/>
      <c r="P331" s="10"/>
      <c r="Q331" s="10"/>
      <c r="S331" s="10"/>
    </row>
    <row r="332" spans="1:19">
      <c r="A332" s="10"/>
      <c r="B332" s="10"/>
      <c r="C332" s="10"/>
      <c r="D332" s="10"/>
      <c r="E332" s="10"/>
      <c r="F332" s="10"/>
      <c r="G332" s="10"/>
      <c r="H332" s="10"/>
      <c r="I332" s="10"/>
      <c r="J332" s="10"/>
      <c r="K332" s="10"/>
      <c r="L332" s="10"/>
      <c r="M332" s="10"/>
      <c r="N332" s="10"/>
      <c r="O332" s="10"/>
      <c r="P332" s="10"/>
      <c r="Q332" s="10"/>
      <c r="S332" s="10"/>
    </row>
    <row r="333" spans="1:19">
      <c r="A333" s="10"/>
      <c r="B333" s="10"/>
      <c r="C333" s="10"/>
      <c r="D333" s="10"/>
      <c r="E333" s="10"/>
      <c r="F333" s="10"/>
      <c r="G333" s="10"/>
      <c r="H333" s="10"/>
      <c r="I333" s="10"/>
      <c r="J333" s="10"/>
      <c r="K333" s="10"/>
      <c r="L333" s="10"/>
      <c r="M333" s="10"/>
      <c r="N333" s="10"/>
      <c r="O333" s="10"/>
      <c r="P333" s="10"/>
      <c r="Q333" s="10"/>
      <c r="S333" s="10"/>
    </row>
    <row r="334" spans="1:19">
      <c r="A334" s="10"/>
      <c r="B334" s="10"/>
      <c r="C334" s="10"/>
      <c r="D334" s="10"/>
      <c r="E334" s="10"/>
      <c r="F334" s="10"/>
      <c r="G334" s="10"/>
      <c r="H334" s="10"/>
      <c r="I334" s="10"/>
      <c r="J334" s="10"/>
      <c r="K334" s="10"/>
      <c r="L334" s="10"/>
      <c r="M334" s="10"/>
      <c r="N334" s="10"/>
      <c r="O334" s="10"/>
      <c r="P334" s="10"/>
      <c r="Q334" s="10"/>
      <c r="S334" s="10"/>
    </row>
    <row r="335" spans="1:19">
      <c r="A335" s="10"/>
      <c r="B335" s="10"/>
      <c r="C335" s="10"/>
      <c r="D335" s="10"/>
      <c r="E335" s="10"/>
      <c r="F335" s="10"/>
      <c r="G335" s="10"/>
      <c r="H335" s="10"/>
      <c r="I335" s="10"/>
      <c r="J335" s="10"/>
      <c r="K335" s="10"/>
      <c r="L335" s="10"/>
      <c r="M335" s="10"/>
      <c r="N335" s="10"/>
      <c r="O335" s="10"/>
      <c r="P335" s="10"/>
      <c r="Q335" s="10"/>
      <c r="S335" s="10"/>
    </row>
    <row r="336" spans="1:19">
      <c r="A336" s="10"/>
      <c r="B336" s="10"/>
      <c r="C336" s="10"/>
      <c r="D336" s="10"/>
      <c r="E336" s="10"/>
      <c r="F336" s="10"/>
      <c r="G336" s="10"/>
      <c r="H336" s="10"/>
      <c r="I336" s="10"/>
      <c r="J336" s="10"/>
      <c r="K336" s="10"/>
      <c r="L336" s="10"/>
      <c r="M336" s="10"/>
      <c r="N336" s="10"/>
      <c r="O336" s="10"/>
      <c r="P336" s="10"/>
      <c r="Q336" s="10"/>
      <c r="S336" s="10"/>
    </row>
    <row r="337" spans="1:19">
      <c r="A337" s="10"/>
      <c r="B337" s="10"/>
      <c r="C337" s="10"/>
      <c r="D337" s="10"/>
      <c r="E337" s="10"/>
      <c r="F337" s="10"/>
      <c r="G337" s="10"/>
      <c r="H337" s="10"/>
      <c r="I337" s="10"/>
      <c r="J337" s="10"/>
      <c r="K337" s="10"/>
      <c r="L337" s="10"/>
      <c r="M337" s="10"/>
      <c r="N337" s="10"/>
      <c r="O337" s="10"/>
      <c r="P337" s="10"/>
      <c r="Q337" s="10"/>
      <c r="S337" s="10"/>
    </row>
    <row r="338" spans="1:19">
      <c r="A338" s="10"/>
      <c r="B338" s="10"/>
      <c r="C338" s="10"/>
      <c r="D338" s="10"/>
      <c r="E338" s="10"/>
      <c r="F338" s="10"/>
      <c r="G338" s="10"/>
      <c r="H338" s="10"/>
      <c r="I338" s="10"/>
      <c r="J338" s="10"/>
      <c r="K338" s="10"/>
      <c r="L338" s="10"/>
      <c r="M338" s="10"/>
      <c r="N338" s="10"/>
      <c r="O338" s="10"/>
      <c r="P338" s="10"/>
      <c r="Q338" s="10"/>
      <c r="S338" s="10"/>
    </row>
    <row r="339" spans="1:19">
      <c r="A339" s="10"/>
      <c r="B339" s="10"/>
      <c r="C339" s="10"/>
      <c r="D339" s="10"/>
      <c r="E339" s="10"/>
      <c r="F339" s="10"/>
      <c r="G339" s="10"/>
      <c r="H339" s="10"/>
      <c r="I339" s="10"/>
      <c r="J339" s="10"/>
      <c r="K339" s="10"/>
      <c r="L339" s="10"/>
      <c r="M339" s="10"/>
      <c r="N339" s="10"/>
      <c r="O339" s="10"/>
      <c r="P339" s="10"/>
      <c r="Q339" s="10"/>
      <c r="S339" s="10"/>
    </row>
    <row r="340" spans="1:19">
      <c r="A340" s="10"/>
      <c r="B340" s="10"/>
      <c r="C340" s="10"/>
      <c r="D340" s="10"/>
      <c r="E340" s="10"/>
      <c r="F340" s="10"/>
      <c r="G340" s="10"/>
      <c r="H340" s="10"/>
      <c r="I340" s="10"/>
      <c r="J340" s="10"/>
      <c r="K340" s="10"/>
      <c r="L340" s="10"/>
      <c r="M340" s="10"/>
      <c r="N340" s="10"/>
      <c r="O340" s="10"/>
      <c r="P340" s="10"/>
      <c r="Q340" s="10"/>
      <c r="S340" s="10"/>
    </row>
    <row r="341" spans="1:19">
      <c r="A341" s="10"/>
      <c r="B341" s="10"/>
      <c r="C341" s="10"/>
      <c r="D341" s="10"/>
      <c r="E341" s="10"/>
      <c r="F341" s="10"/>
      <c r="G341" s="10"/>
      <c r="H341" s="10"/>
      <c r="I341" s="10"/>
      <c r="J341" s="10"/>
      <c r="K341" s="10"/>
      <c r="L341" s="10"/>
      <c r="M341" s="10"/>
      <c r="N341" s="10"/>
      <c r="O341" s="10"/>
      <c r="P341" s="10"/>
      <c r="Q341" s="10"/>
      <c r="S341" s="10"/>
    </row>
    <row r="342" spans="1:19">
      <c r="A342" s="10"/>
      <c r="B342" s="10"/>
      <c r="C342" s="10"/>
      <c r="D342" s="10"/>
      <c r="E342" s="10"/>
      <c r="F342" s="10"/>
      <c r="G342" s="10"/>
      <c r="H342" s="10"/>
      <c r="I342" s="10"/>
      <c r="J342" s="10"/>
      <c r="K342" s="10"/>
      <c r="L342" s="10"/>
      <c r="M342" s="10"/>
      <c r="N342" s="10"/>
      <c r="O342" s="10"/>
      <c r="P342" s="10"/>
      <c r="Q342" s="10"/>
      <c r="S342" s="10"/>
    </row>
    <row r="343" spans="1:19">
      <c r="A343" s="10"/>
      <c r="B343" s="10"/>
      <c r="C343" s="10"/>
      <c r="D343" s="10"/>
      <c r="E343" s="10"/>
      <c r="F343" s="10"/>
      <c r="G343" s="10"/>
      <c r="H343" s="10"/>
      <c r="I343" s="10"/>
      <c r="J343" s="10"/>
      <c r="K343" s="10"/>
      <c r="L343" s="10"/>
      <c r="M343" s="10"/>
      <c r="N343" s="10"/>
      <c r="O343" s="10"/>
      <c r="P343" s="10"/>
      <c r="Q343" s="10"/>
      <c r="S343" s="10"/>
    </row>
    <row r="344" spans="1:19">
      <c r="A344" s="10"/>
      <c r="B344" s="10"/>
      <c r="C344" s="10"/>
      <c r="D344" s="10"/>
      <c r="E344" s="10"/>
      <c r="F344" s="10"/>
      <c r="G344" s="10"/>
      <c r="H344" s="10"/>
      <c r="I344" s="10"/>
      <c r="J344" s="10"/>
      <c r="K344" s="10"/>
      <c r="L344" s="10"/>
      <c r="M344" s="10"/>
      <c r="N344" s="10"/>
      <c r="O344" s="10"/>
      <c r="P344" s="10"/>
      <c r="Q344" s="10"/>
      <c r="S344" s="10"/>
    </row>
    <row r="345" spans="1:19">
      <c r="A345" s="10"/>
      <c r="B345" s="10"/>
      <c r="C345" s="10"/>
      <c r="D345" s="10"/>
      <c r="E345" s="10"/>
      <c r="F345" s="10"/>
      <c r="G345" s="10"/>
      <c r="H345" s="10"/>
      <c r="I345" s="10"/>
      <c r="J345" s="10"/>
      <c r="K345" s="10"/>
      <c r="L345" s="10"/>
      <c r="M345" s="10"/>
      <c r="N345" s="10"/>
      <c r="O345" s="10"/>
      <c r="P345" s="10"/>
      <c r="Q345" s="10"/>
      <c r="S345" s="10"/>
    </row>
    <row r="346" spans="1:19">
      <c r="A346" s="10"/>
      <c r="B346" s="10"/>
      <c r="C346" s="10"/>
      <c r="D346" s="10"/>
      <c r="E346" s="10"/>
      <c r="F346" s="10"/>
      <c r="G346" s="10"/>
      <c r="H346" s="10"/>
      <c r="I346" s="10"/>
      <c r="J346" s="10"/>
      <c r="K346" s="10"/>
      <c r="L346" s="10"/>
      <c r="M346" s="10"/>
      <c r="N346" s="10"/>
      <c r="O346" s="10"/>
      <c r="P346" s="10"/>
      <c r="Q346" s="10"/>
      <c r="S346" s="10"/>
    </row>
    <row r="347" spans="1:19">
      <c r="A347" s="10"/>
      <c r="B347" s="10"/>
      <c r="C347" s="10"/>
      <c r="D347" s="10"/>
      <c r="E347" s="10"/>
      <c r="F347" s="10"/>
      <c r="G347" s="10"/>
      <c r="H347" s="10"/>
      <c r="I347" s="10"/>
      <c r="J347" s="10"/>
      <c r="K347" s="10"/>
      <c r="L347" s="10"/>
      <c r="M347" s="10"/>
      <c r="N347" s="10"/>
      <c r="O347" s="10"/>
      <c r="P347" s="10"/>
      <c r="Q347" s="10"/>
      <c r="S347" s="10"/>
    </row>
    <row r="348" spans="1:19">
      <c r="A348" s="10"/>
      <c r="B348" s="10"/>
      <c r="C348" s="10"/>
      <c r="D348" s="10"/>
      <c r="E348" s="10"/>
      <c r="F348" s="10"/>
      <c r="G348" s="10"/>
      <c r="H348" s="10"/>
      <c r="I348" s="10"/>
      <c r="J348" s="10"/>
      <c r="K348" s="10"/>
      <c r="L348" s="10"/>
      <c r="M348" s="10"/>
      <c r="N348" s="10"/>
      <c r="O348" s="10"/>
      <c r="P348" s="10"/>
      <c r="Q348" s="10"/>
      <c r="S348" s="10"/>
    </row>
    <row r="349" spans="1:19">
      <c r="A349" s="10"/>
      <c r="B349" s="10"/>
      <c r="C349" s="10"/>
      <c r="D349" s="10"/>
      <c r="E349" s="10"/>
      <c r="F349" s="10"/>
      <c r="G349" s="10"/>
      <c r="H349" s="10"/>
      <c r="I349" s="10"/>
      <c r="J349" s="10"/>
      <c r="K349" s="10"/>
      <c r="L349" s="10"/>
      <c r="M349" s="10"/>
      <c r="N349" s="10"/>
      <c r="O349" s="10"/>
      <c r="P349" s="10"/>
      <c r="Q349" s="10"/>
      <c r="S349" s="10"/>
    </row>
    <row r="350" spans="1:19">
      <c r="A350" s="10"/>
      <c r="B350" s="10"/>
      <c r="C350" s="10"/>
      <c r="D350" s="10"/>
      <c r="E350" s="10"/>
      <c r="F350" s="10"/>
      <c r="G350" s="10"/>
      <c r="H350" s="10"/>
      <c r="I350" s="10"/>
      <c r="J350" s="10"/>
      <c r="K350" s="10"/>
      <c r="L350" s="10"/>
      <c r="M350" s="10"/>
      <c r="N350" s="10"/>
      <c r="O350" s="10"/>
      <c r="P350" s="10"/>
      <c r="Q350" s="10"/>
      <c r="S350" s="10"/>
    </row>
    <row r="351" spans="1:19">
      <c r="A351" s="10"/>
      <c r="B351" s="10"/>
      <c r="C351" s="10"/>
      <c r="D351" s="10"/>
      <c r="E351" s="10"/>
      <c r="F351" s="10"/>
      <c r="G351" s="10"/>
      <c r="H351" s="10"/>
      <c r="I351" s="10"/>
      <c r="J351" s="10"/>
      <c r="K351" s="10"/>
      <c r="L351" s="10"/>
      <c r="M351" s="10"/>
      <c r="N351" s="10"/>
      <c r="O351" s="10"/>
      <c r="P351" s="10"/>
      <c r="Q351" s="10"/>
      <c r="S351" s="10"/>
    </row>
    <row r="352" spans="1:19">
      <c r="A352" s="10"/>
      <c r="B352" s="10"/>
      <c r="C352" s="10"/>
      <c r="D352" s="10"/>
      <c r="E352" s="10"/>
      <c r="F352" s="10"/>
      <c r="G352" s="10"/>
      <c r="H352" s="10"/>
      <c r="I352" s="10"/>
      <c r="J352" s="10"/>
      <c r="K352" s="10"/>
      <c r="L352" s="10"/>
      <c r="M352" s="10"/>
      <c r="N352" s="10"/>
      <c r="O352" s="10"/>
      <c r="P352" s="10"/>
      <c r="Q352" s="10"/>
      <c r="S352" s="10"/>
    </row>
    <row r="353" spans="1:19">
      <c r="A353" s="10"/>
      <c r="B353" s="10"/>
      <c r="C353" s="10"/>
      <c r="D353" s="10"/>
      <c r="E353" s="10"/>
      <c r="F353" s="10"/>
      <c r="G353" s="10"/>
      <c r="H353" s="10"/>
      <c r="I353" s="10"/>
      <c r="J353" s="10"/>
      <c r="K353" s="10"/>
      <c r="L353" s="10"/>
      <c r="M353" s="10"/>
      <c r="N353" s="10"/>
      <c r="O353" s="10"/>
      <c r="P353" s="10"/>
      <c r="Q353" s="10"/>
      <c r="S353" s="10"/>
    </row>
    <row r="354" spans="1:19">
      <c r="A354" s="10"/>
      <c r="B354" s="10"/>
      <c r="C354" s="10"/>
      <c r="D354" s="10"/>
      <c r="E354" s="10"/>
      <c r="F354" s="10"/>
      <c r="G354" s="10"/>
      <c r="H354" s="10"/>
      <c r="I354" s="10"/>
      <c r="J354" s="10"/>
      <c r="K354" s="10"/>
      <c r="L354" s="10"/>
      <c r="M354" s="10"/>
      <c r="N354" s="10"/>
      <c r="O354" s="10"/>
      <c r="P354" s="10"/>
      <c r="Q354" s="10"/>
      <c r="S354" s="10"/>
    </row>
    <row r="355" spans="1:19">
      <c r="A355" s="10"/>
      <c r="B355" s="10"/>
      <c r="C355" s="10"/>
      <c r="D355" s="10"/>
      <c r="E355" s="10"/>
      <c r="F355" s="10"/>
      <c r="G355" s="10"/>
      <c r="H355" s="10"/>
      <c r="I355" s="10"/>
      <c r="J355" s="10"/>
      <c r="K355" s="10"/>
      <c r="L355" s="10"/>
      <c r="M355" s="10"/>
      <c r="N355" s="10"/>
      <c r="O355" s="10"/>
      <c r="P355" s="10"/>
      <c r="Q355" s="10"/>
      <c r="S355" s="10"/>
    </row>
    <row r="356" spans="1:19">
      <c r="A356" s="10"/>
      <c r="B356" s="10"/>
      <c r="C356" s="10"/>
      <c r="D356" s="10"/>
      <c r="E356" s="10"/>
      <c r="F356" s="10"/>
      <c r="G356" s="10"/>
      <c r="H356" s="10"/>
      <c r="I356" s="10"/>
      <c r="J356" s="10"/>
      <c r="K356" s="10"/>
      <c r="L356" s="10"/>
      <c r="M356" s="10"/>
      <c r="N356" s="10"/>
      <c r="O356" s="10"/>
      <c r="P356" s="10"/>
      <c r="Q356" s="10"/>
      <c r="S356" s="10"/>
    </row>
    <row r="357" spans="1:19">
      <c r="A357" s="10"/>
      <c r="B357" s="10"/>
      <c r="C357" s="10"/>
      <c r="D357" s="10"/>
      <c r="E357" s="10"/>
      <c r="F357" s="10"/>
      <c r="G357" s="10"/>
      <c r="H357" s="10"/>
      <c r="I357" s="10"/>
      <c r="J357" s="10"/>
      <c r="K357" s="10"/>
      <c r="L357" s="10"/>
      <c r="M357" s="10"/>
      <c r="N357" s="10"/>
      <c r="O357" s="10"/>
      <c r="P357" s="10"/>
      <c r="Q357" s="10"/>
      <c r="S357" s="10"/>
    </row>
    <row r="358" spans="1:19">
      <c r="A358" s="10"/>
      <c r="B358" s="10"/>
      <c r="C358" s="10"/>
      <c r="D358" s="10"/>
      <c r="E358" s="10"/>
      <c r="F358" s="10"/>
      <c r="G358" s="10"/>
      <c r="H358" s="10"/>
      <c r="I358" s="10"/>
      <c r="J358" s="10"/>
      <c r="K358" s="10"/>
      <c r="L358" s="10"/>
      <c r="M358" s="10"/>
      <c r="N358" s="10"/>
      <c r="O358" s="10"/>
      <c r="P358" s="10"/>
      <c r="Q358" s="10"/>
      <c r="S358" s="10"/>
    </row>
    <row r="359" spans="1:19">
      <c r="A359" s="10"/>
      <c r="B359" s="10"/>
      <c r="C359" s="10"/>
      <c r="D359" s="10"/>
      <c r="E359" s="10"/>
      <c r="F359" s="10"/>
      <c r="G359" s="10"/>
      <c r="H359" s="10"/>
      <c r="I359" s="10"/>
      <c r="J359" s="10"/>
      <c r="K359" s="10"/>
      <c r="L359" s="10"/>
      <c r="M359" s="10"/>
      <c r="N359" s="10"/>
      <c r="O359" s="10"/>
      <c r="P359" s="10"/>
      <c r="Q359" s="10"/>
      <c r="S359" s="10"/>
    </row>
    <row r="360" spans="1:19">
      <c r="A360" s="10"/>
      <c r="B360" s="10"/>
      <c r="C360" s="10"/>
      <c r="D360" s="10"/>
      <c r="E360" s="10"/>
      <c r="F360" s="10"/>
      <c r="G360" s="10"/>
      <c r="H360" s="10"/>
      <c r="I360" s="10"/>
      <c r="J360" s="10"/>
      <c r="K360" s="10"/>
      <c r="L360" s="10"/>
      <c r="M360" s="10"/>
      <c r="N360" s="10"/>
      <c r="O360" s="10"/>
      <c r="P360" s="10"/>
      <c r="Q360" s="10"/>
      <c r="S360" s="10"/>
    </row>
    <row r="361" spans="1:19">
      <c r="A361" s="10"/>
      <c r="B361" s="10"/>
      <c r="C361" s="10"/>
      <c r="D361" s="10"/>
      <c r="E361" s="10"/>
      <c r="F361" s="10"/>
      <c r="G361" s="10"/>
      <c r="H361" s="10"/>
      <c r="I361" s="10"/>
      <c r="J361" s="10"/>
      <c r="K361" s="10"/>
      <c r="L361" s="10"/>
      <c r="M361" s="10"/>
      <c r="N361" s="10"/>
      <c r="O361" s="10"/>
      <c r="P361" s="10"/>
      <c r="Q361" s="10"/>
      <c r="S361" s="10"/>
    </row>
    <row r="362" spans="1:19">
      <c r="A362" s="10"/>
      <c r="B362" s="10"/>
      <c r="C362" s="10"/>
      <c r="D362" s="10"/>
      <c r="E362" s="10"/>
      <c r="F362" s="10"/>
      <c r="G362" s="10"/>
      <c r="H362" s="10"/>
      <c r="I362" s="10"/>
      <c r="J362" s="10"/>
      <c r="K362" s="10"/>
      <c r="L362" s="10"/>
      <c r="M362" s="10"/>
      <c r="N362" s="10"/>
      <c r="O362" s="10"/>
      <c r="P362" s="10"/>
      <c r="Q362" s="10"/>
      <c r="S362" s="10"/>
    </row>
    <row r="363" spans="1:19">
      <c r="A363" s="10"/>
      <c r="B363" s="10"/>
      <c r="C363" s="10"/>
      <c r="D363" s="10"/>
      <c r="E363" s="10"/>
      <c r="F363" s="10"/>
      <c r="G363" s="10"/>
      <c r="H363" s="10"/>
      <c r="I363" s="10"/>
      <c r="J363" s="10"/>
      <c r="K363" s="10"/>
      <c r="L363" s="10"/>
      <c r="M363" s="10"/>
      <c r="N363" s="10"/>
      <c r="O363" s="10"/>
      <c r="P363" s="10"/>
      <c r="Q363" s="10"/>
      <c r="S363" s="10"/>
    </row>
    <row r="364" spans="1:19">
      <c r="A364" s="10"/>
      <c r="B364" s="10"/>
      <c r="C364" s="10"/>
      <c r="D364" s="10"/>
      <c r="E364" s="10"/>
      <c r="F364" s="10"/>
      <c r="G364" s="10"/>
      <c r="H364" s="10"/>
      <c r="I364" s="10"/>
      <c r="J364" s="10"/>
      <c r="K364" s="10"/>
      <c r="L364" s="10"/>
      <c r="M364" s="10"/>
      <c r="N364" s="10"/>
      <c r="O364" s="10"/>
      <c r="P364" s="10"/>
      <c r="Q364" s="10"/>
      <c r="S364" s="10"/>
    </row>
    <row r="365" spans="1:19">
      <c r="A365" s="10"/>
      <c r="B365" s="10"/>
      <c r="C365" s="10"/>
      <c r="D365" s="10"/>
      <c r="E365" s="10"/>
      <c r="F365" s="10"/>
      <c r="G365" s="10"/>
      <c r="H365" s="10"/>
      <c r="I365" s="10"/>
      <c r="J365" s="10"/>
      <c r="K365" s="10"/>
      <c r="L365" s="10"/>
      <c r="M365" s="10"/>
      <c r="N365" s="10"/>
      <c r="O365" s="10"/>
      <c r="P365" s="10"/>
      <c r="Q365" s="10"/>
      <c r="S365" s="10"/>
    </row>
    <row r="366" spans="1:19">
      <c r="A366" s="10"/>
      <c r="B366" s="10"/>
      <c r="C366" s="10"/>
      <c r="D366" s="10"/>
      <c r="E366" s="10"/>
      <c r="F366" s="10"/>
      <c r="G366" s="10"/>
      <c r="H366" s="10"/>
      <c r="I366" s="10"/>
      <c r="J366" s="10"/>
      <c r="K366" s="10"/>
      <c r="L366" s="10"/>
      <c r="M366" s="10"/>
      <c r="N366" s="10"/>
      <c r="O366" s="10"/>
      <c r="P366" s="10"/>
      <c r="Q366" s="10"/>
      <c r="S366" s="10"/>
    </row>
    <row r="367" spans="1:19">
      <c r="A367" s="10"/>
      <c r="B367" s="10"/>
      <c r="C367" s="10"/>
      <c r="D367" s="10"/>
      <c r="E367" s="10"/>
      <c r="F367" s="10"/>
      <c r="G367" s="10"/>
      <c r="H367" s="10"/>
      <c r="I367" s="10"/>
      <c r="J367" s="10"/>
      <c r="K367" s="10"/>
      <c r="L367" s="10"/>
      <c r="M367" s="10"/>
      <c r="N367" s="10"/>
      <c r="O367" s="10"/>
      <c r="P367" s="10"/>
      <c r="Q367" s="10"/>
      <c r="S367" s="10"/>
    </row>
    <row r="368" spans="1:19">
      <c r="A368" s="10"/>
      <c r="B368" s="10"/>
      <c r="C368" s="10"/>
      <c r="D368" s="10"/>
      <c r="E368" s="10"/>
      <c r="F368" s="10"/>
      <c r="G368" s="10"/>
      <c r="H368" s="10"/>
      <c r="I368" s="10"/>
      <c r="J368" s="10"/>
      <c r="K368" s="10"/>
      <c r="L368" s="10"/>
      <c r="M368" s="10"/>
      <c r="N368" s="10"/>
      <c r="O368" s="10"/>
      <c r="P368" s="10"/>
      <c r="Q368" s="10"/>
      <c r="S368" s="10"/>
    </row>
    <row r="369" spans="1:19">
      <c r="A369" s="10"/>
      <c r="B369" s="10"/>
      <c r="C369" s="10"/>
      <c r="D369" s="10"/>
      <c r="E369" s="10"/>
      <c r="F369" s="10"/>
      <c r="G369" s="10"/>
      <c r="H369" s="10"/>
      <c r="I369" s="10"/>
      <c r="J369" s="10"/>
      <c r="K369" s="10"/>
      <c r="L369" s="10"/>
      <c r="M369" s="10"/>
      <c r="N369" s="10"/>
      <c r="O369" s="10"/>
      <c r="P369" s="10"/>
      <c r="Q369" s="10"/>
      <c r="S369" s="10"/>
    </row>
    <row r="370" spans="1:19">
      <c r="A370" s="10"/>
      <c r="B370" s="10"/>
      <c r="C370" s="10"/>
      <c r="D370" s="10"/>
      <c r="E370" s="10"/>
      <c r="F370" s="10"/>
      <c r="G370" s="10"/>
      <c r="H370" s="10"/>
      <c r="I370" s="10"/>
      <c r="J370" s="10"/>
      <c r="K370" s="10"/>
      <c r="L370" s="10"/>
      <c r="M370" s="10"/>
      <c r="N370" s="10"/>
      <c r="O370" s="10"/>
      <c r="P370" s="10"/>
      <c r="Q370" s="10"/>
      <c r="S370" s="10"/>
    </row>
    <row r="371" spans="1:19">
      <c r="A371" s="10"/>
      <c r="B371" s="10"/>
      <c r="C371" s="10"/>
      <c r="D371" s="10"/>
      <c r="E371" s="10"/>
      <c r="F371" s="10"/>
      <c r="G371" s="10"/>
      <c r="H371" s="10"/>
      <c r="I371" s="10"/>
      <c r="J371" s="10"/>
      <c r="K371" s="10"/>
      <c r="L371" s="10"/>
      <c r="M371" s="10"/>
      <c r="N371" s="10"/>
      <c r="O371" s="10"/>
      <c r="P371" s="10"/>
      <c r="Q371" s="10"/>
      <c r="S371" s="10"/>
    </row>
    <row r="372" spans="1:19">
      <c r="A372" s="10"/>
      <c r="B372" s="10"/>
      <c r="C372" s="10"/>
      <c r="D372" s="10"/>
      <c r="E372" s="10"/>
      <c r="F372" s="10"/>
      <c r="G372" s="10"/>
      <c r="H372" s="10"/>
      <c r="I372" s="10"/>
      <c r="J372" s="10"/>
      <c r="K372" s="10"/>
      <c r="L372" s="10"/>
      <c r="M372" s="10"/>
      <c r="N372" s="10"/>
      <c r="O372" s="10"/>
      <c r="P372" s="10"/>
      <c r="Q372" s="10"/>
      <c r="S372" s="10"/>
    </row>
    <row r="373" spans="1:19">
      <c r="A373" s="10"/>
      <c r="B373" s="10"/>
      <c r="C373" s="10"/>
      <c r="D373" s="10"/>
      <c r="E373" s="10"/>
      <c r="F373" s="10"/>
      <c r="G373" s="10"/>
      <c r="H373" s="10"/>
      <c r="I373" s="10"/>
      <c r="J373" s="10"/>
      <c r="K373" s="10"/>
      <c r="L373" s="10"/>
      <c r="M373" s="10"/>
      <c r="N373" s="10"/>
      <c r="O373" s="10"/>
      <c r="P373" s="10"/>
      <c r="Q373" s="10"/>
      <c r="S373" s="10"/>
    </row>
    <row r="374" spans="1:19">
      <c r="A374" s="10"/>
      <c r="B374" s="10"/>
      <c r="C374" s="10"/>
      <c r="D374" s="10"/>
      <c r="E374" s="10"/>
      <c r="F374" s="10"/>
      <c r="G374" s="10"/>
      <c r="H374" s="10"/>
      <c r="I374" s="10"/>
      <c r="J374" s="10"/>
      <c r="K374" s="10"/>
      <c r="L374" s="10"/>
      <c r="M374" s="10"/>
      <c r="N374" s="10"/>
      <c r="O374" s="10"/>
      <c r="P374" s="10"/>
      <c r="Q374" s="10"/>
      <c r="S374" s="10"/>
    </row>
    <row r="375" spans="1:19">
      <c r="A375" s="10"/>
      <c r="B375" s="10"/>
      <c r="C375" s="10"/>
      <c r="D375" s="10"/>
      <c r="E375" s="10"/>
      <c r="F375" s="10"/>
      <c r="G375" s="10"/>
      <c r="H375" s="10"/>
      <c r="I375" s="10"/>
      <c r="J375" s="10"/>
      <c r="K375" s="10"/>
      <c r="L375" s="10"/>
      <c r="M375" s="10"/>
      <c r="N375" s="10"/>
      <c r="O375" s="10"/>
      <c r="P375" s="10"/>
      <c r="Q375" s="10"/>
      <c r="S375" s="10"/>
    </row>
    <row r="376" spans="1:19">
      <c r="A376" s="10"/>
      <c r="B376" s="10"/>
      <c r="C376" s="10"/>
      <c r="D376" s="10"/>
      <c r="E376" s="10"/>
      <c r="F376" s="10"/>
      <c r="G376" s="10"/>
      <c r="H376" s="10"/>
      <c r="I376" s="10"/>
      <c r="J376" s="10"/>
      <c r="K376" s="10"/>
      <c r="L376" s="10"/>
      <c r="M376" s="10"/>
      <c r="N376" s="10"/>
      <c r="O376" s="10"/>
      <c r="P376" s="10"/>
      <c r="Q376" s="10"/>
      <c r="S376" s="10"/>
    </row>
    <row r="377" spans="1:19">
      <c r="A377" s="10"/>
      <c r="B377" s="10"/>
      <c r="C377" s="10"/>
      <c r="D377" s="10"/>
      <c r="E377" s="10"/>
      <c r="F377" s="10"/>
      <c r="G377" s="10"/>
      <c r="H377" s="10"/>
      <c r="I377" s="10"/>
      <c r="J377" s="10"/>
      <c r="K377" s="10"/>
      <c r="L377" s="10"/>
      <c r="M377" s="10"/>
      <c r="N377" s="10"/>
      <c r="O377" s="10"/>
      <c r="P377" s="10"/>
      <c r="Q377" s="10"/>
      <c r="S377" s="10"/>
    </row>
    <row r="378" spans="1:19">
      <c r="A378" s="10"/>
      <c r="B378" s="10"/>
      <c r="C378" s="10"/>
      <c r="D378" s="10"/>
      <c r="E378" s="10"/>
      <c r="F378" s="10"/>
      <c r="G378" s="10"/>
      <c r="H378" s="10"/>
      <c r="I378" s="10"/>
      <c r="J378" s="10"/>
      <c r="K378" s="10"/>
      <c r="L378" s="10"/>
      <c r="M378" s="10"/>
      <c r="N378" s="10"/>
      <c r="O378" s="10"/>
      <c r="P378" s="10"/>
      <c r="Q378" s="10"/>
      <c r="S378" s="10"/>
    </row>
    <row r="379" spans="1:19">
      <c r="A379" s="10"/>
      <c r="B379" s="10"/>
      <c r="C379" s="10"/>
      <c r="D379" s="10"/>
      <c r="E379" s="10"/>
      <c r="F379" s="10"/>
      <c r="G379" s="10"/>
      <c r="H379" s="10"/>
      <c r="I379" s="10"/>
      <c r="J379" s="10"/>
      <c r="K379" s="10"/>
      <c r="L379" s="10"/>
      <c r="M379" s="10"/>
      <c r="N379" s="10"/>
      <c r="O379" s="10"/>
      <c r="P379" s="10"/>
      <c r="Q379" s="10"/>
      <c r="S379" s="10"/>
    </row>
    <row r="380" spans="1:19">
      <c r="A380" s="10"/>
      <c r="B380" s="10"/>
      <c r="C380" s="10"/>
      <c r="D380" s="10"/>
      <c r="E380" s="10"/>
      <c r="F380" s="10"/>
      <c r="G380" s="10"/>
      <c r="H380" s="10"/>
      <c r="I380" s="10"/>
      <c r="J380" s="10"/>
      <c r="K380" s="10"/>
      <c r="L380" s="10"/>
      <c r="M380" s="10"/>
      <c r="N380" s="10"/>
      <c r="O380" s="10"/>
      <c r="P380" s="10"/>
      <c r="Q380" s="10"/>
      <c r="S380" s="10"/>
    </row>
    <row r="381" spans="1:19">
      <c r="A381" s="10"/>
      <c r="B381" s="10"/>
      <c r="C381" s="10"/>
      <c r="D381" s="10"/>
      <c r="E381" s="10"/>
      <c r="F381" s="10"/>
      <c r="G381" s="10"/>
      <c r="H381" s="10"/>
      <c r="I381" s="10"/>
      <c r="J381" s="10"/>
      <c r="K381" s="10"/>
      <c r="L381" s="10"/>
      <c r="M381" s="10"/>
      <c r="N381" s="10"/>
      <c r="O381" s="10"/>
      <c r="P381" s="10"/>
      <c r="Q381" s="10"/>
      <c r="S381" s="10"/>
    </row>
    <row r="382" spans="1:19">
      <c r="A382" s="10"/>
      <c r="B382" s="10"/>
      <c r="C382" s="10"/>
      <c r="D382" s="10"/>
      <c r="E382" s="10"/>
      <c r="F382" s="10"/>
      <c r="G382" s="10"/>
      <c r="H382" s="10"/>
      <c r="I382" s="10"/>
      <c r="J382" s="10"/>
      <c r="K382" s="10"/>
      <c r="L382" s="10"/>
      <c r="M382" s="10"/>
      <c r="N382" s="10"/>
      <c r="O382" s="10"/>
      <c r="P382" s="10"/>
      <c r="Q382" s="10"/>
      <c r="S382" s="10"/>
    </row>
    <row r="383" spans="1:19">
      <c r="A383" s="10"/>
      <c r="B383" s="10"/>
      <c r="C383" s="10"/>
      <c r="D383" s="10"/>
      <c r="E383" s="10"/>
      <c r="F383" s="10"/>
      <c r="G383" s="10"/>
      <c r="H383" s="10"/>
      <c r="I383" s="10"/>
      <c r="J383" s="10"/>
      <c r="K383" s="10"/>
      <c r="L383" s="10"/>
      <c r="M383" s="10"/>
      <c r="N383" s="10"/>
      <c r="O383" s="10"/>
      <c r="P383" s="10"/>
      <c r="Q383" s="10"/>
      <c r="S383" s="10"/>
    </row>
    <row r="384" spans="1:19">
      <c r="A384" s="10"/>
      <c r="B384" s="10"/>
      <c r="C384" s="10"/>
      <c r="D384" s="10"/>
      <c r="E384" s="10"/>
      <c r="F384" s="10"/>
      <c r="G384" s="10"/>
      <c r="H384" s="10"/>
      <c r="I384" s="10"/>
      <c r="J384" s="10"/>
      <c r="K384" s="10"/>
      <c r="L384" s="10"/>
      <c r="M384" s="10"/>
      <c r="N384" s="10"/>
      <c r="O384" s="10"/>
      <c r="P384" s="10"/>
      <c r="Q384" s="10"/>
      <c r="S384" s="10"/>
    </row>
    <row r="385" spans="1:19">
      <c r="A385" s="10"/>
      <c r="B385" s="10"/>
      <c r="C385" s="10"/>
      <c r="D385" s="10"/>
      <c r="E385" s="10"/>
      <c r="F385" s="10"/>
      <c r="G385" s="10"/>
      <c r="H385" s="10"/>
      <c r="I385" s="10"/>
      <c r="J385" s="10"/>
      <c r="K385" s="10"/>
      <c r="L385" s="10"/>
      <c r="M385" s="10"/>
      <c r="N385" s="10"/>
      <c r="O385" s="10"/>
      <c r="P385" s="10"/>
      <c r="Q385" s="10"/>
      <c r="S385" s="10"/>
    </row>
    <row r="386" spans="1:19">
      <c r="A386" s="10"/>
      <c r="B386" s="10"/>
      <c r="C386" s="10"/>
      <c r="D386" s="10"/>
      <c r="E386" s="10"/>
      <c r="F386" s="10"/>
      <c r="G386" s="10"/>
      <c r="H386" s="10"/>
      <c r="I386" s="10"/>
      <c r="J386" s="10"/>
      <c r="K386" s="10"/>
      <c r="L386" s="10"/>
      <c r="M386" s="10"/>
      <c r="N386" s="10"/>
      <c r="O386" s="10"/>
      <c r="P386" s="10"/>
      <c r="Q386" s="10"/>
      <c r="S386" s="10"/>
    </row>
    <row r="387" spans="1:19">
      <c r="A387" s="10"/>
      <c r="B387" s="10"/>
      <c r="C387" s="10"/>
      <c r="D387" s="10"/>
      <c r="E387" s="10"/>
      <c r="F387" s="10"/>
      <c r="G387" s="10"/>
      <c r="H387" s="10"/>
      <c r="I387" s="10"/>
      <c r="J387" s="10"/>
      <c r="K387" s="10"/>
      <c r="L387" s="10"/>
      <c r="M387" s="10"/>
      <c r="N387" s="10"/>
      <c r="O387" s="10"/>
      <c r="P387" s="10"/>
      <c r="Q387" s="10"/>
      <c r="S387" s="10"/>
    </row>
    <row r="388" spans="1:19">
      <c r="A388" s="10"/>
      <c r="B388" s="10"/>
      <c r="C388" s="10"/>
      <c r="D388" s="10"/>
      <c r="E388" s="10"/>
      <c r="F388" s="10"/>
      <c r="G388" s="10"/>
      <c r="H388" s="10"/>
      <c r="I388" s="10"/>
      <c r="J388" s="10"/>
      <c r="K388" s="10"/>
      <c r="L388" s="10"/>
      <c r="M388" s="10"/>
      <c r="N388" s="10"/>
      <c r="O388" s="10"/>
      <c r="P388" s="10"/>
      <c r="Q388" s="10"/>
      <c r="S388" s="10"/>
    </row>
    <row r="389" spans="1:19">
      <c r="A389" s="10"/>
      <c r="B389" s="10"/>
      <c r="C389" s="10"/>
      <c r="D389" s="10"/>
      <c r="E389" s="10"/>
      <c r="F389" s="10"/>
      <c r="G389" s="10"/>
      <c r="H389" s="10"/>
      <c r="I389" s="10"/>
      <c r="J389" s="10"/>
      <c r="K389" s="10"/>
      <c r="L389" s="10"/>
      <c r="M389" s="10"/>
      <c r="N389" s="10"/>
      <c r="O389" s="10"/>
      <c r="P389" s="10"/>
      <c r="Q389" s="10"/>
      <c r="S389" s="10"/>
    </row>
    <row r="390" spans="1:19">
      <c r="A390" s="10"/>
      <c r="B390" s="10"/>
      <c r="C390" s="10"/>
      <c r="D390" s="10"/>
      <c r="E390" s="10"/>
      <c r="F390" s="10"/>
      <c r="G390" s="10"/>
      <c r="H390" s="10"/>
      <c r="I390" s="10"/>
      <c r="J390" s="10"/>
      <c r="K390" s="10"/>
      <c r="L390" s="10"/>
      <c r="M390" s="10"/>
      <c r="N390" s="10"/>
      <c r="O390" s="10"/>
      <c r="P390" s="10"/>
      <c r="Q390" s="10"/>
      <c r="S390" s="10"/>
    </row>
    <row r="391" spans="1:19">
      <c r="A391" s="10"/>
      <c r="B391" s="10"/>
      <c r="C391" s="10"/>
      <c r="D391" s="10"/>
      <c r="E391" s="10"/>
      <c r="F391" s="10"/>
      <c r="G391" s="10"/>
      <c r="H391" s="10"/>
      <c r="I391" s="10"/>
      <c r="J391" s="10"/>
      <c r="K391" s="10"/>
      <c r="L391" s="10"/>
      <c r="M391" s="10"/>
      <c r="N391" s="10"/>
      <c r="O391" s="10"/>
      <c r="P391" s="10"/>
      <c r="Q391" s="10"/>
      <c r="S391" s="10"/>
    </row>
    <row r="392" spans="1:19">
      <c r="A392" s="10"/>
      <c r="B392" s="10"/>
      <c r="C392" s="10"/>
      <c r="D392" s="10"/>
      <c r="E392" s="10"/>
      <c r="F392" s="10"/>
      <c r="G392" s="10"/>
      <c r="H392" s="10"/>
      <c r="I392" s="10"/>
      <c r="J392" s="10"/>
      <c r="K392" s="10"/>
      <c r="L392" s="10"/>
      <c r="M392" s="10"/>
      <c r="N392" s="10"/>
      <c r="O392" s="10"/>
      <c r="P392" s="10"/>
      <c r="Q392" s="10"/>
      <c r="S392" s="10"/>
    </row>
    <row r="393" spans="1:19">
      <c r="A393" s="10"/>
      <c r="B393" s="10"/>
      <c r="C393" s="10"/>
      <c r="D393" s="10"/>
      <c r="E393" s="10"/>
      <c r="F393" s="10"/>
      <c r="G393" s="10"/>
      <c r="H393" s="10"/>
      <c r="I393" s="10"/>
      <c r="J393" s="10"/>
      <c r="K393" s="10"/>
      <c r="L393" s="10"/>
      <c r="M393" s="10"/>
      <c r="N393" s="10"/>
      <c r="O393" s="10"/>
      <c r="P393" s="10"/>
      <c r="Q393" s="10"/>
      <c r="S393" s="10"/>
    </row>
    <row r="394" spans="1:19">
      <c r="A394" s="10"/>
      <c r="B394" s="10"/>
      <c r="C394" s="10"/>
      <c r="D394" s="10"/>
      <c r="E394" s="10"/>
      <c r="F394" s="10"/>
      <c r="G394" s="10"/>
      <c r="H394" s="10"/>
      <c r="I394" s="10"/>
      <c r="J394" s="10"/>
      <c r="K394" s="10"/>
      <c r="L394" s="10"/>
      <c r="M394" s="10"/>
      <c r="N394" s="10"/>
      <c r="O394" s="10"/>
      <c r="P394" s="10"/>
      <c r="Q394" s="10"/>
      <c r="S394" s="10"/>
    </row>
    <row r="395" spans="1:19">
      <c r="A395" s="10"/>
      <c r="B395" s="10"/>
      <c r="C395" s="10"/>
      <c r="D395" s="10"/>
      <c r="E395" s="10"/>
      <c r="F395" s="10"/>
      <c r="G395" s="10"/>
      <c r="H395" s="10"/>
      <c r="I395" s="10"/>
      <c r="J395" s="10"/>
      <c r="K395" s="10"/>
      <c r="L395" s="10"/>
      <c r="M395" s="10"/>
      <c r="N395" s="10"/>
      <c r="O395" s="10"/>
      <c r="P395" s="10"/>
      <c r="Q395" s="10"/>
      <c r="S395" s="10"/>
    </row>
    <row r="396" spans="1:19">
      <c r="A396" s="10"/>
      <c r="B396" s="10"/>
      <c r="C396" s="10"/>
      <c r="D396" s="10"/>
      <c r="E396" s="10"/>
      <c r="F396" s="10"/>
      <c r="G396" s="10"/>
      <c r="H396" s="10"/>
      <c r="I396" s="10"/>
      <c r="J396" s="10"/>
      <c r="K396" s="10"/>
      <c r="L396" s="10"/>
      <c r="M396" s="10"/>
      <c r="N396" s="10"/>
      <c r="O396" s="10"/>
      <c r="P396" s="10"/>
      <c r="Q396" s="10"/>
      <c r="S396" s="10"/>
    </row>
    <row r="397" spans="1:19">
      <c r="A397" s="10"/>
      <c r="B397" s="10"/>
      <c r="C397" s="10"/>
      <c r="D397" s="10"/>
      <c r="E397" s="10"/>
      <c r="F397" s="10"/>
      <c r="G397" s="10"/>
      <c r="H397" s="10"/>
      <c r="I397" s="10"/>
      <c r="J397" s="10"/>
      <c r="K397" s="10"/>
      <c r="L397" s="10"/>
      <c r="M397" s="10"/>
      <c r="N397" s="10"/>
      <c r="O397" s="10"/>
      <c r="P397" s="10"/>
      <c r="Q397" s="10"/>
      <c r="S397" s="10"/>
    </row>
    <row r="398" spans="1:19">
      <c r="A398" s="10"/>
      <c r="B398" s="10"/>
      <c r="C398" s="10"/>
      <c r="D398" s="10"/>
      <c r="E398" s="10"/>
      <c r="F398" s="10"/>
      <c r="G398" s="10"/>
      <c r="H398" s="10"/>
      <c r="I398" s="10"/>
      <c r="J398" s="10"/>
      <c r="K398" s="10"/>
      <c r="L398" s="10"/>
      <c r="M398" s="10"/>
      <c r="N398" s="10"/>
      <c r="O398" s="10"/>
      <c r="P398" s="10"/>
      <c r="Q398" s="10"/>
      <c r="S398" s="10"/>
    </row>
    <row r="399" spans="1:19">
      <c r="A399" s="10"/>
      <c r="B399" s="10"/>
      <c r="C399" s="10"/>
      <c r="D399" s="10"/>
      <c r="E399" s="10"/>
      <c r="F399" s="10"/>
      <c r="G399" s="10"/>
      <c r="H399" s="10"/>
      <c r="I399" s="10"/>
      <c r="J399" s="10"/>
      <c r="K399" s="10"/>
      <c r="L399" s="10"/>
      <c r="M399" s="10"/>
      <c r="N399" s="10"/>
      <c r="O399" s="10"/>
      <c r="P399" s="10"/>
      <c r="Q399" s="10"/>
      <c r="S399" s="10"/>
    </row>
    <row r="400" spans="1:19">
      <c r="A400" s="10"/>
      <c r="B400" s="10"/>
      <c r="C400" s="10"/>
      <c r="D400" s="10"/>
      <c r="E400" s="10"/>
      <c r="F400" s="10"/>
      <c r="G400" s="10"/>
      <c r="H400" s="10"/>
      <c r="I400" s="10"/>
      <c r="J400" s="10"/>
      <c r="K400" s="10"/>
      <c r="L400" s="10"/>
      <c r="M400" s="10"/>
      <c r="N400" s="10"/>
      <c r="O400" s="10"/>
      <c r="P400" s="10"/>
      <c r="Q400" s="10"/>
      <c r="S400" s="10"/>
    </row>
    <row r="401" spans="1:19">
      <c r="A401" s="10"/>
      <c r="B401" s="10"/>
      <c r="C401" s="10"/>
      <c r="D401" s="10"/>
      <c r="E401" s="10"/>
      <c r="F401" s="10"/>
      <c r="G401" s="10"/>
      <c r="H401" s="10"/>
      <c r="I401" s="10"/>
      <c r="J401" s="10"/>
      <c r="K401" s="10"/>
      <c r="L401" s="10"/>
      <c r="M401" s="10"/>
      <c r="N401" s="10"/>
      <c r="O401" s="10"/>
      <c r="P401" s="10"/>
      <c r="Q401" s="10"/>
      <c r="S401" s="10"/>
    </row>
    <row r="402" spans="1:19">
      <c r="A402" s="10"/>
      <c r="B402" s="10"/>
      <c r="C402" s="10"/>
      <c r="D402" s="10"/>
      <c r="E402" s="10"/>
      <c r="F402" s="10"/>
      <c r="G402" s="10"/>
      <c r="H402" s="10"/>
      <c r="I402" s="10"/>
      <c r="J402" s="10"/>
      <c r="K402" s="10"/>
      <c r="L402" s="10"/>
      <c r="M402" s="10"/>
      <c r="N402" s="10"/>
      <c r="O402" s="10"/>
      <c r="P402" s="10"/>
      <c r="Q402" s="10"/>
      <c r="S402" s="10"/>
    </row>
    <row r="403" spans="1:19">
      <c r="A403" s="10"/>
      <c r="B403" s="10"/>
      <c r="C403" s="10"/>
      <c r="D403" s="10"/>
      <c r="E403" s="10"/>
      <c r="F403" s="10"/>
      <c r="G403" s="10"/>
      <c r="H403" s="10"/>
      <c r="I403" s="10"/>
      <c r="J403" s="10"/>
      <c r="K403" s="10"/>
      <c r="L403" s="10"/>
      <c r="M403" s="10"/>
      <c r="N403" s="10"/>
      <c r="O403" s="10"/>
      <c r="P403" s="10"/>
      <c r="Q403" s="10"/>
      <c r="S403" s="10"/>
    </row>
    <row r="404" spans="1:19">
      <c r="A404" s="10"/>
      <c r="B404" s="10"/>
      <c r="C404" s="10"/>
      <c r="D404" s="10"/>
      <c r="E404" s="10"/>
      <c r="F404" s="10"/>
      <c r="G404" s="10"/>
      <c r="H404" s="10"/>
      <c r="I404" s="10"/>
      <c r="J404" s="10"/>
      <c r="K404" s="10"/>
      <c r="L404" s="10"/>
      <c r="M404" s="10"/>
      <c r="N404" s="10"/>
      <c r="O404" s="10"/>
      <c r="P404" s="10"/>
      <c r="Q404" s="10"/>
      <c r="S404" s="10"/>
    </row>
    <row r="405" spans="1:19">
      <c r="A405" s="10"/>
      <c r="B405" s="10"/>
      <c r="C405" s="10"/>
      <c r="D405" s="10"/>
      <c r="E405" s="10"/>
      <c r="F405" s="10"/>
      <c r="G405" s="10"/>
      <c r="H405" s="10"/>
      <c r="I405" s="10"/>
      <c r="J405" s="10"/>
      <c r="K405" s="10"/>
      <c r="L405" s="10"/>
      <c r="M405" s="10"/>
      <c r="N405" s="10"/>
      <c r="O405" s="10"/>
      <c r="P405" s="10"/>
      <c r="Q405" s="10"/>
      <c r="S405" s="10"/>
    </row>
    <row r="406" spans="1:19">
      <c r="A406" s="10"/>
      <c r="B406" s="10"/>
      <c r="C406" s="10"/>
      <c r="D406" s="10"/>
      <c r="E406" s="10"/>
      <c r="F406" s="10"/>
      <c r="G406" s="10"/>
      <c r="H406" s="10"/>
      <c r="I406" s="10"/>
      <c r="J406" s="10"/>
      <c r="K406" s="10"/>
      <c r="L406" s="10"/>
      <c r="M406" s="10"/>
      <c r="N406" s="10"/>
      <c r="O406" s="10"/>
      <c r="P406" s="10"/>
      <c r="Q406" s="10"/>
      <c r="S406" s="10"/>
    </row>
    <row r="407" spans="1:19">
      <c r="A407" s="10"/>
      <c r="B407" s="10"/>
      <c r="C407" s="10"/>
      <c r="D407" s="10"/>
      <c r="E407" s="10"/>
      <c r="F407" s="10"/>
      <c r="G407" s="10"/>
      <c r="H407" s="10"/>
      <c r="I407" s="10"/>
      <c r="J407" s="10"/>
      <c r="K407" s="10"/>
      <c r="L407" s="10"/>
      <c r="M407" s="10"/>
      <c r="N407" s="10"/>
      <c r="O407" s="10"/>
      <c r="P407" s="10"/>
      <c r="Q407" s="10"/>
      <c r="S407" s="10"/>
    </row>
    <row r="408" spans="1:19">
      <c r="A408" s="10"/>
      <c r="B408" s="10"/>
      <c r="C408" s="10"/>
      <c r="D408" s="10"/>
      <c r="E408" s="10"/>
      <c r="F408" s="10"/>
      <c r="G408" s="10"/>
      <c r="H408" s="10"/>
      <c r="I408" s="10"/>
      <c r="J408" s="10"/>
      <c r="K408" s="10"/>
      <c r="L408" s="10"/>
      <c r="M408" s="10"/>
      <c r="N408" s="10"/>
      <c r="O408" s="10"/>
      <c r="P408" s="10"/>
      <c r="Q408" s="10"/>
      <c r="S408" s="10"/>
    </row>
    <row r="409" spans="1:19">
      <c r="A409" s="10"/>
      <c r="B409" s="10"/>
      <c r="C409" s="10"/>
      <c r="D409" s="10"/>
      <c r="E409" s="10"/>
      <c r="F409" s="10"/>
      <c r="G409" s="10"/>
      <c r="H409" s="10"/>
      <c r="I409" s="10"/>
      <c r="J409" s="10"/>
      <c r="K409" s="10"/>
      <c r="L409" s="10"/>
      <c r="M409" s="10"/>
      <c r="N409" s="10"/>
      <c r="O409" s="10"/>
      <c r="P409" s="10"/>
      <c r="Q409" s="10"/>
      <c r="S409" s="10"/>
    </row>
    <row r="410" spans="1:19">
      <c r="A410" s="10"/>
      <c r="B410" s="10"/>
      <c r="C410" s="10"/>
      <c r="D410" s="10"/>
      <c r="E410" s="10"/>
      <c r="F410" s="10"/>
      <c r="G410" s="10"/>
      <c r="H410" s="10"/>
      <c r="I410" s="10"/>
      <c r="J410" s="10"/>
      <c r="K410" s="10"/>
      <c r="L410" s="10"/>
      <c r="M410" s="10"/>
      <c r="N410" s="10"/>
      <c r="O410" s="10"/>
      <c r="P410" s="10"/>
      <c r="Q410" s="10"/>
      <c r="S410" s="10"/>
    </row>
    <row r="411" spans="1:19">
      <c r="A411" s="10"/>
      <c r="B411" s="10"/>
      <c r="C411" s="10"/>
      <c r="D411" s="10"/>
      <c r="E411" s="10"/>
      <c r="F411" s="10"/>
      <c r="G411" s="10"/>
      <c r="H411" s="10"/>
      <c r="I411" s="10"/>
      <c r="J411" s="10"/>
      <c r="K411" s="10"/>
      <c r="L411" s="10"/>
      <c r="M411" s="10"/>
      <c r="N411" s="10"/>
      <c r="O411" s="10"/>
      <c r="P411" s="10"/>
      <c r="Q411" s="10"/>
      <c r="S411" s="10"/>
    </row>
    <row r="412" spans="1:19">
      <c r="A412" s="10"/>
      <c r="B412" s="10"/>
      <c r="C412" s="10"/>
      <c r="D412" s="10"/>
      <c r="E412" s="10"/>
      <c r="F412" s="10"/>
      <c r="G412" s="10"/>
      <c r="H412" s="10"/>
      <c r="I412" s="10"/>
      <c r="J412" s="10"/>
      <c r="K412" s="10"/>
      <c r="L412" s="10"/>
      <c r="M412" s="10"/>
      <c r="N412" s="10"/>
      <c r="O412" s="10"/>
      <c r="P412" s="10"/>
      <c r="Q412" s="10"/>
      <c r="S412" s="10"/>
    </row>
    <row r="413" spans="1:19">
      <c r="A413" s="10"/>
      <c r="B413" s="10"/>
      <c r="C413" s="10"/>
      <c r="D413" s="10"/>
      <c r="E413" s="10"/>
      <c r="F413" s="10"/>
      <c r="G413" s="10"/>
      <c r="H413" s="10"/>
      <c r="I413" s="10"/>
      <c r="J413" s="10"/>
      <c r="K413" s="10"/>
      <c r="L413" s="10"/>
      <c r="M413" s="10"/>
      <c r="N413" s="10"/>
      <c r="O413" s="10"/>
      <c r="P413" s="10"/>
      <c r="Q413" s="10"/>
      <c r="S413" s="10"/>
    </row>
    <row r="414" spans="1:19">
      <c r="A414" s="10"/>
      <c r="B414" s="10"/>
      <c r="C414" s="10"/>
      <c r="D414" s="10"/>
      <c r="E414" s="10"/>
      <c r="F414" s="10"/>
      <c r="G414" s="10"/>
      <c r="H414" s="10"/>
      <c r="I414" s="10"/>
      <c r="J414" s="10"/>
      <c r="K414" s="10"/>
      <c r="L414" s="10"/>
      <c r="M414" s="10"/>
      <c r="N414" s="10"/>
      <c r="O414" s="10"/>
      <c r="P414" s="10"/>
      <c r="Q414" s="10"/>
      <c r="S414" s="10"/>
    </row>
    <row r="415" spans="1:19">
      <c r="A415" s="10"/>
      <c r="B415" s="10"/>
      <c r="C415" s="10"/>
      <c r="D415" s="10"/>
      <c r="E415" s="10"/>
      <c r="F415" s="10"/>
      <c r="G415" s="10"/>
      <c r="H415" s="10"/>
      <c r="I415" s="10"/>
      <c r="J415" s="10"/>
      <c r="K415" s="10"/>
      <c r="L415" s="10"/>
      <c r="M415" s="10"/>
      <c r="N415" s="10"/>
      <c r="O415" s="10"/>
      <c r="P415" s="10"/>
      <c r="Q415" s="10"/>
      <c r="S415" s="10"/>
    </row>
    <row r="416" spans="1:19">
      <c r="A416" s="10"/>
      <c r="B416" s="10"/>
      <c r="C416" s="10"/>
      <c r="D416" s="10"/>
      <c r="E416" s="10"/>
      <c r="F416" s="10"/>
      <c r="G416" s="10"/>
      <c r="H416" s="10"/>
      <c r="I416" s="10"/>
      <c r="J416" s="10"/>
      <c r="K416" s="10"/>
      <c r="L416" s="10"/>
      <c r="M416" s="10"/>
      <c r="N416" s="10"/>
      <c r="O416" s="10"/>
      <c r="P416" s="10"/>
      <c r="Q416" s="10"/>
      <c r="S416" s="10"/>
    </row>
    <row r="417" spans="1:19">
      <c r="A417" s="10"/>
      <c r="B417" s="10"/>
      <c r="C417" s="10"/>
      <c r="D417" s="10"/>
      <c r="E417" s="10"/>
      <c r="F417" s="10"/>
      <c r="G417" s="10"/>
      <c r="H417" s="10"/>
      <c r="I417" s="10"/>
      <c r="J417" s="10"/>
      <c r="K417" s="10"/>
      <c r="L417" s="10"/>
      <c r="M417" s="10"/>
      <c r="N417" s="10"/>
      <c r="O417" s="10"/>
      <c r="P417" s="10"/>
      <c r="Q417" s="10"/>
      <c r="S417" s="10"/>
    </row>
    <row r="418" spans="1:19">
      <c r="A418" s="10"/>
      <c r="B418" s="10"/>
      <c r="C418" s="10"/>
      <c r="D418" s="10"/>
      <c r="E418" s="10"/>
      <c r="F418" s="10"/>
      <c r="G418" s="10"/>
      <c r="H418" s="10"/>
      <c r="I418" s="10"/>
      <c r="J418" s="10"/>
      <c r="K418" s="10"/>
      <c r="L418" s="10"/>
      <c r="M418" s="10"/>
      <c r="N418" s="10"/>
      <c r="O418" s="10"/>
      <c r="P418" s="10"/>
      <c r="Q418" s="10"/>
      <c r="S418" s="10"/>
    </row>
    <row r="419" spans="1:19">
      <c r="A419" s="10"/>
      <c r="B419" s="10"/>
      <c r="C419" s="10"/>
      <c r="D419" s="10"/>
      <c r="E419" s="10"/>
      <c r="F419" s="10"/>
      <c r="G419" s="10"/>
      <c r="H419" s="10"/>
      <c r="I419" s="10"/>
      <c r="J419" s="10"/>
      <c r="K419" s="10"/>
      <c r="L419" s="10"/>
      <c r="M419" s="10"/>
      <c r="N419" s="10"/>
      <c r="O419" s="10"/>
      <c r="P419" s="10"/>
      <c r="Q419" s="10"/>
      <c r="S419" s="10"/>
    </row>
    <row r="420" spans="1:19">
      <c r="A420" s="10"/>
      <c r="B420" s="10"/>
      <c r="C420" s="10"/>
      <c r="D420" s="10"/>
      <c r="E420" s="10"/>
      <c r="F420" s="10"/>
      <c r="G420" s="10"/>
      <c r="H420" s="10"/>
      <c r="I420" s="10"/>
      <c r="J420" s="10"/>
      <c r="K420" s="10"/>
      <c r="L420" s="10"/>
      <c r="M420" s="10"/>
      <c r="N420" s="10"/>
      <c r="O420" s="10"/>
      <c r="P420" s="10"/>
      <c r="Q420" s="10"/>
      <c r="S420" s="10"/>
    </row>
    <row r="421" spans="1:19">
      <c r="A421" s="10"/>
      <c r="B421" s="10"/>
      <c r="C421" s="10"/>
      <c r="D421" s="10"/>
      <c r="E421" s="10"/>
      <c r="F421" s="10"/>
      <c r="G421" s="10"/>
      <c r="H421" s="10"/>
      <c r="I421" s="10"/>
      <c r="J421" s="10"/>
      <c r="K421" s="10"/>
      <c r="L421" s="10"/>
      <c r="M421" s="10"/>
      <c r="N421" s="10"/>
      <c r="O421" s="10"/>
      <c r="P421" s="10"/>
      <c r="Q421" s="10"/>
      <c r="S421" s="10"/>
    </row>
    <row r="422" spans="1:19">
      <c r="A422" s="10"/>
      <c r="B422" s="10"/>
      <c r="C422" s="10"/>
      <c r="D422" s="10"/>
      <c r="E422" s="10"/>
      <c r="F422" s="10"/>
      <c r="G422" s="10"/>
      <c r="H422" s="10"/>
      <c r="I422" s="10"/>
      <c r="J422" s="10"/>
      <c r="K422" s="10"/>
      <c r="L422" s="10"/>
      <c r="M422" s="10"/>
      <c r="N422" s="10"/>
      <c r="O422" s="10"/>
      <c r="P422" s="10"/>
      <c r="Q422" s="10"/>
      <c r="S422" s="10"/>
    </row>
    <row r="423" spans="1:19">
      <c r="A423" s="10"/>
      <c r="B423" s="10"/>
      <c r="C423" s="10"/>
      <c r="D423" s="10"/>
      <c r="E423" s="10"/>
      <c r="F423" s="10"/>
      <c r="G423" s="10"/>
      <c r="H423" s="10"/>
      <c r="I423" s="10"/>
      <c r="J423" s="10"/>
      <c r="K423" s="10"/>
      <c r="L423" s="10"/>
      <c r="M423" s="10"/>
      <c r="N423" s="10"/>
      <c r="O423" s="10"/>
      <c r="P423" s="10"/>
      <c r="Q423" s="10"/>
      <c r="S423" s="10"/>
    </row>
    <row r="424" spans="1:19">
      <c r="A424" s="10"/>
      <c r="B424" s="10"/>
      <c r="C424" s="10"/>
      <c r="D424" s="10"/>
      <c r="E424" s="10"/>
      <c r="F424" s="10"/>
      <c r="G424" s="10"/>
      <c r="H424" s="10"/>
      <c r="I424" s="10"/>
      <c r="J424" s="10"/>
      <c r="K424" s="10"/>
      <c r="L424" s="10"/>
      <c r="M424" s="10"/>
      <c r="N424" s="10"/>
      <c r="O424" s="10"/>
      <c r="P424" s="10"/>
      <c r="Q424" s="10"/>
      <c r="S424" s="10"/>
    </row>
    <row r="425" spans="1:19">
      <c r="A425" s="10"/>
      <c r="B425" s="10"/>
      <c r="C425" s="10"/>
      <c r="D425" s="10"/>
      <c r="E425" s="10"/>
      <c r="F425" s="10"/>
      <c r="G425" s="10"/>
      <c r="H425" s="10"/>
      <c r="I425" s="10"/>
      <c r="J425" s="10"/>
      <c r="K425" s="10"/>
      <c r="L425" s="10"/>
      <c r="M425" s="10"/>
      <c r="N425" s="10"/>
      <c r="O425" s="10"/>
      <c r="P425" s="10"/>
      <c r="Q425" s="10"/>
      <c r="S425" s="10"/>
    </row>
    <row r="426" spans="1:19">
      <c r="A426" s="10"/>
      <c r="B426" s="10"/>
      <c r="C426" s="10"/>
      <c r="D426" s="10"/>
      <c r="E426" s="10"/>
      <c r="F426" s="10"/>
      <c r="G426" s="10"/>
      <c r="H426" s="10"/>
      <c r="I426" s="10"/>
      <c r="J426" s="10"/>
      <c r="K426" s="10"/>
      <c r="L426" s="10"/>
      <c r="M426" s="10"/>
      <c r="N426" s="10"/>
      <c r="O426" s="10"/>
      <c r="P426" s="10"/>
      <c r="Q426" s="10"/>
      <c r="S426" s="10"/>
    </row>
    <row r="427" spans="1:19">
      <c r="A427" s="10"/>
      <c r="B427" s="10"/>
      <c r="C427" s="10"/>
      <c r="D427" s="10"/>
      <c r="E427" s="10"/>
      <c r="F427" s="10"/>
      <c r="G427" s="10"/>
      <c r="H427" s="10"/>
      <c r="I427" s="10"/>
      <c r="J427" s="10"/>
      <c r="K427" s="10"/>
      <c r="L427" s="10"/>
      <c r="M427" s="10"/>
      <c r="N427" s="10"/>
      <c r="O427" s="10"/>
      <c r="P427" s="10"/>
      <c r="Q427" s="10"/>
      <c r="S427" s="10"/>
    </row>
    <row r="428" spans="1:19">
      <c r="A428" s="10"/>
      <c r="B428" s="10"/>
      <c r="C428" s="10"/>
      <c r="D428" s="10"/>
      <c r="E428" s="10"/>
      <c r="F428" s="10"/>
      <c r="G428" s="10"/>
      <c r="H428" s="10"/>
      <c r="I428" s="10"/>
      <c r="J428" s="10"/>
      <c r="K428" s="10"/>
      <c r="L428" s="10"/>
      <c r="M428" s="10"/>
      <c r="N428" s="10"/>
      <c r="O428" s="10"/>
      <c r="P428" s="10"/>
      <c r="Q428" s="10"/>
      <c r="S428" s="10"/>
    </row>
    <row r="429" spans="1:19">
      <c r="A429" s="10"/>
      <c r="B429" s="10"/>
      <c r="C429" s="10"/>
      <c r="D429" s="10"/>
      <c r="E429" s="10"/>
      <c r="F429" s="10"/>
      <c r="G429" s="10"/>
      <c r="H429" s="10"/>
      <c r="I429" s="10"/>
      <c r="J429" s="10"/>
      <c r="K429" s="10"/>
      <c r="L429" s="10"/>
      <c r="M429" s="10"/>
      <c r="N429" s="10"/>
      <c r="O429" s="10"/>
      <c r="P429" s="10"/>
      <c r="Q429" s="10"/>
      <c r="S429" s="10"/>
    </row>
    <row r="430" spans="1:19">
      <c r="A430" s="10"/>
      <c r="B430" s="10"/>
      <c r="C430" s="10"/>
      <c r="D430" s="10"/>
      <c r="E430" s="10"/>
      <c r="F430" s="10"/>
      <c r="G430" s="10"/>
      <c r="H430" s="10"/>
      <c r="I430" s="10"/>
      <c r="J430" s="10"/>
      <c r="K430" s="10"/>
      <c r="L430" s="10"/>
      <c r="M430" s="10"/>
      <c r="N430" s="10"/>
      <c r="O430" s="10"/>
      <c r="P430" s="10"/>
      <c r="Q430" s="10"/>
      <c r="S430" s="10"/>
    </row>
    <row r="431" spans="1:19">
      <c r="A431" s="10"/>
      <c r="B431" s="10"/>
      <c r="C431" s="10"/>
      <c r="D431" s="10"/>
      <c r="E431" s="10"/>
      <c r="F431" s="10"/>
      <c r="G431" s="10"/>
      <c r="H431" s="10"/>
      <c r="I431" s="10"/>
      <c r="J431" s="10"/>
      <c r="K431" s="10"/>
      <c r="L431" s="10"/>
      <c r="M431" s="10"/>
      <c r="N431" s="10"/>
      <c r="O431" s="10"/>
      <c r="P431" s="10"/>
      <c r="Q431" s="10"/>
      <c r="S431" s="10"/>
    </row>
    <row r="432" spans="1:19">
      <c r="A432" s="10"/>
      <c r="B432" s="10"/>
      <c r="C432" s="10"/>
      <c r="D432" s="10"/>
      <c r="E432" s="10"/>
      <c r="F432" s="10"/>
      <c r="G432" s="10"/>
      <c r="H432" s="10"/>
      <c r="I432" s="10"/>
      <c r="J432" s="10"/>
      <c r="K432" s="10"/>
      <c r="L432" s="10"/>
      <c r="M432" s="10"/>
      <c r="N432" s="10"/>
      <c r="O432" s="10"/>
      <c r="P432" s="10"/>
      <c r="Q432" s="10"/>
      <c r="S432" s="10"/>
    </row>
    <row r="433" spans="1:19">
      <c r="A433" s="10"/>
      <c r="B433" s="10"/>
      <c r="C433" s="10"/>
      <c r="D433" s="10"/>
      <c r="E433" s="10"/>
      <c r="F433" s="10"/>
      <c r="G433" s="10"/>
      <c r="H433" s="10"/>
      <c r="I433" s="10"/>
      <c r="J433" s="10"/>
      <c r="K433" s="10"/>
      <c r="L433" s="10"/>
      <c r="M433" s="10"/>
      <c r="N433" s="10"/>
      <c r="O433" s="10"/>
      <c r="P433" s="10"/>
      <c r="Q433" s="10"/>
      <c r="S433" s="10"/>
    </row>
    <row r="434" spans="1:19">
      <c r="A434" s="10"/>
      <c r="B434" s="10"/>
      <c r="C434" s="10"/>
      <c r="D434" s="10"/>
      <c r="E434" s="10"/>
      <c r="F434" s="10"/>
      <c r="G434" s="10"/>
      <c r="H434" s="10"/>
      <c r="I434" s="10"/>
      <c r="J434" s="10"/>
      <c r="K434" s="10"/>
      <c r="L434" s="10"/>
      <c r="M434" s="10"/>
      <c r="N434" s="10"/>
      <c r="O434" s="10"/>
      <c r="P434" s="10"/>
      <c r="Q434" s="10"/>
      <c r="S434" s="10"/>
    </row>
    <row r="435" spans="1:19">
      <c r="A435" s="10"/>
      <c r="B435" s="10"/>
      <c r="C435" s="10"/>
      <c r="D435" s="10"/>
      <c r="E435" s="10"/>
      <c r="F435" s="10"/>
      <c r="G435" s="10"/>
      <c r="H435" s="10"/>
      <c r="I435" s="10"/>
      <c r="J435" s="10"/>
      <c r="K435" s="10"/>
      <c r="L435" s="10"/>
      <c r="M435" s="10"/>
      <c r="N435" s="10"/>
      <c r="O435" s="10"/>
      <c r="P435" s="10"/>
      <c r="Q435" s="10"/>
      <c r="S435" s="10"/>
    </row>
    <row r="436" spans="1:19">
      <c r="A436" s="10"/>
      <c r="B436" s="10"/>
      <c r="C436" s="10"/>
      <c r="D436" s="10"/>
      <c r="E436" s="10"/>
      <c r="F436" s="10"/>
      <c r="G436" s="10"/>
      <c r="H436" s="10"/>
      <c r="I436" s="10"/>
      <c r="J436" s="10"/>
      <c r="K436" s="10"/>
      <c r="L436" s="10"/>
      <c r="M436" s="10"/>
      <c r="N436" s="10"/>
      <c r="O436" s="10"/>
      <c r="P436" s="10"/>
      <c r="Q436" s="10"/>
      <c r="S436" s="10"/>
    </row>
    <row r="437" spans="1:19">
      <c r="A437" s="10"/>
      <c r="B437" s="10"/>
      <c r="C437" s="10"/>
      <c r="D437" s="10"/>
      <c r="E437" s="10"/>
      <c r="F437" s="10"/>
      <c r="G437" s="10"/>
      <c r="H437" s="10"/>
      <c r="I437" s="10"/>
      <c r="J437" s="10"/>
      <c r="K437" s="10"/>
      <c r="L437" s="10"/>
      <c r="M437" s="10"/>
      <c r="N437" s="10"/>
      <c r="O437" s="10"/>
      <c r="P437" s="10"/>
      <c r="Q437" s="10"/>
      <c r="S437" s="10"/>
    </row>
    <row r="438" spans="1:19">
      <c r="A438" s="10"/>
      <c r="B438" s="10"/>
      <c r="C438" s="10"/>
      <c r="D438" s="10"/>
      <c r="E438" s="10"/>
      <c r="F438" s="10"/>
      <c r="G438" s="10"/>
      <c r="H438" s="10"/>
      <c r="I438" s="10"/>
      <c r="J438" s="10"/>
      <c r="K438" s="10"/>
      <c r="L438" s="10"/>
      <c r="M438" s="10"/>
      <c r="N438" s="10"/>
      <c r="O438" s="10"/>
      <c r="P438" s="10"/>
      <c r="Q438" s="10"/>
      <c r="S438" s="10"/>
    </row>
    <row r="439" spans="1:19">
      <c r="A439" s="10"/>
      <c r="B439" s="10"/>
      <c r="C439" s="10"/>
      <c r="D439" s="10"/>
      <c r="E439" s="10"/>
      <c r="F439" s="10"/>
      <c r="G439" s="10"/>
      <c r="H439" s="10"/>
      <c r="I439" s="10"/>
      <c r="J439" s="10"/>
      <c r="K439" s="10"/>
      <c r="L439" s="10"/>
      <c r="M439" s="10"/>
      <c r="N439" s="10"/>
      <c r="O439" s="10"/>
      <c r="P439" s="10"/>
      <c r="Q439" s="10"/>
      <c r="S439" s="10"/>
    </row>
    <row r="440" spans="1:19">
      <c r="A440" s="10"/>
      <c r="B440" s="10"/>
      <c r="C440" s="10"/>
      <c r="D440" s="10"/>
      <c r="E440" s="10"/>
      <c r="F440" s="10"/>
      <c r="G440" s="10"/>
      <c r="H440" s="10"/>
      <c r="I440" s="10"/>
      <c r="J440" s="10"/>
      <c r="K440" s="10"/>
      <c r="L440" s="10"/>
      <c r="M440" s="10"/>
      <c r="N440" s="10"/>
      <c r="O440" s="10"/>
      <c r="P440" s="10"/>
      <c r="Q440" s="10"/>
      <c r="S440" s="10"/>
    </row>
    <row r="441" spans="1:19">
      <c r="A441" s="10"/>
      <c r="B441" s="10"/>
      <c r="C441" s="10"/>
      <c r="D441" s="10"/>
      <c r="E441" s="10"/>
      <c r="F441" s="10"/>
      <c r="G441" s="10"/>
      <c r="H441" s="10"/>
      <c r="I441" s="10"/>
      <c r="J441" s="10"/>
      <c r="K441" s="10"/>
      <c r="L441" s="10"/>
      <c r="M441" s="10"/>
      <c r="N441" s="10"/>
      <c r="O441" s="10"/>
      <c r="P441" s="10"/>
      <c r="Q441" s="10"/>
      <c r="S441" s="10"/>
    </row>
    <row r="442" spans="1:19">
      <c r="A442" s="10"/>
      <c r="B442" s="10"/>
      <c r="C442" s="10"/>
      <c r="D442" s="10"/>
      <c r="E442" s="10"/>
      <c r="F442" s="10"/>
      <c r="G442" s="10"/>
      <c r="H442" s="10"/>
      <c r="I442" s="10"/>
      <c r="J442" s="10"/>
      <c r="K442" s="10"/>
      <c r="L442" s="10"/>
      <c r="M442" s="10"/>
      <c r="N442" s="10"/>
      <c r="O442" s="10"/>
      <c r="P442" s="10"/>
      <c r="Q442" s="10"/>
      <c r="S442" s="10"/>
    </row>
    <row r="443" spans="1:19">
      <c r="A443" s="10"/>
      <c r="B443" s="10"/>
      <c r="C443" s="10"/>
      <c r="D443" s="10"/>
      <c r="E443" s="10"/>
      <c r="F443" s="10"/>
      <c r="G443" s="10"/>
      <c r="H443" s="10"/>
      <c r="I443" s="10"/>
      <c r="J443" s="10"/>
      <c r="K443" s="10"/>
      <c r="L443" s="10"/>
      <c r="M443" s="10"/>
      <c r="N443" s="10"/>
      <c r="O443" s="10"/>
      <c r="P443" s="10"/>
      <c r="Q443" s="10"/>
      <c r="S443" s="10"/>
    </row>
    <row r="444" spans="1:19">
      <c r="A444" s="10"/>
      <c r="B444" s="10"/>
      <c r="C444" s="10"/>
      <c r="D444" s="10"/>
      <c r="E444" s="10"/>
      <c r="F444" s="10"/>
      <c r="G444" s="10"/>
      <c r="H444" s="10"/>
      <c r="I444" s="10"/>
      <c r="J444" s="10"/>
      <c r="K444" s="10"/>
      <c r="L444" s="10"/>
      <c r="M444" s="10"/>
      <c r="N444" s="10"/>
      <c r="O444" s="10"/>
      <c r="P444" s="10"/>
      <c r="Q444" s="10"/>
      <c r="S444" s="10"/>
    </row>
    <row r="445" spans="1:19">
      <c r="A445" s="10"/>
      <c r="B445" s="10"/>
      <c r="C445" s="10"/>
      <c r="D445" s="10"/>
      <c r="E445" s="10"/>
      <c r="F445" s="10"/>
      <c r="G445" s="10"/>
      <c r="H445" s="10"/>
      <c r="I445" s="10"/>
      <c r="J445" s="10"/>
      <c r="K445" s="10"/>
      <c r="L445" s="10"/>
      <c r="M445" s="10"/>
      <c r="N445" s="10"/>
      <c r="O445" s="10"/>
      <c r="P445" s="10"/>
      <c r="Q445" s="10"/>
      <c r="S445" s="10"/>
    </row>
    <row r="446" spans="1:19">
      <c r="A446" s="10"/>
      <c r="B446" s="10"/>
      <c r="C446" s="10"/>
      <c r="D446" s="10"/>
      <c r="E446" s="10"/>
      <c r="F446" s="10"/>
      <c r="G446" s="10"/>
      <c r="H446" s="10"/>
      <c r="I446" s="10"/>
      <c r="J446" s="10"/>
      <c r="K446" s="10"/>
      <c r="L446" s="10"/>
      <c r="M446" s="10"/>
      <c r="N446" s="10"/>
      <c r="O446" s="10"/>
      <c r="P446" s="10"/>
      <c r="Q446" s="10"/>
      <c r="S446" s="10"/>
    </row>
    <row r="447" spans="1:19">
      <c r="A447" s="10"/>
      <c r="B447" s="10"/>
      <c r="C447" s="10"/>
      <c r="D447" s="10"/>
      <c r="E447" s="10"/>
      <c r="F447" s="10"/>
      <c r="G447" s="10"/>
      <c r="H447" s="10"/>
      <c r="I447" s="10"/>
      <c r="J447" s="10"/>
      <c r="K447" s="10"/>
      <c r="L447" s="10"/>
      <c r="M447" s="10"/>
      <c r="N447" s="10"/>
      <c r="O447" s="10"/>
      <c r="P447" s="10"/>
      <c r="Q447" s="10"/>
      <c r="S447" s="10"/>
    </row>
    <row r="448" spans="1:19">
      <c r="A448" s="10"/>
      <c r="B448" s="10"/>
      <c r="C448" s="10"/>
      <c r="D448" s="10"/>
      <c r="E448" s="10"/>
      <c r="F448" s="10"/>
      <c r="G448" s="10"/>
      <c r="H448" s="10"/>
      <c r="I448" s="10"/>
      <c r="J448" s="10"/>
      <c r="K448" s="10"/>
      <c r="L448" s="10"/>
      <c r="M448" s="10"/>
      <c r="N448" s="10"/>
      <c r="O448" s="10"/>
      <c r="P448" s="10"/>
      <c r="Q448" s="10"/>
      <c r="S448" s="10"/>
    </row>
    <row r="449" spans="1:19">
      <c r="A449" s="10"/>
      <c r="B449" s="10"/>
      <c r="C449" s="10"/>
      <c r="D449" s="10"/>
      <c r="E449" s="10"/>
      <c r="F449" s="10"/>
      <c r="G449" s="10"/>
      <c r="H449" s="10"/>
      <c r="I449" s="10"/>
      <c r="J449" s="10"/>
      <c r="K449" s="10"/>
      <c r="L449" s="10"/>
      <c r="M449" s="10"/>
      <c r="N449" s="10"/>
      <c r="O449" s="10"/>
      <c r="P449" s="10"/>
      <c r="Q449" s="10"/>
      <c r="S449" s="10"/>
    </row>
    <row r="450" spans="1:19">
      <c r="A450" s="10"/>
      <c r="B450" s="10"/>
      <c r="C450" s="10"/>
      <c r="D450" s="10"/>
      <c r="E450" s="10"/>
      <c r="F450" s="10"/>
      <c r="G450" s="10"/>
      <c r="H450" s="10"/>
      <c r="I450" s="10"/>
      <c r="J450" s="10"/>
      <c r="K450" s="10"/>
      <c r="L450" s="10"/>
      <c r="M450" s="10"/>
      <c r="N450" s="10"/>
      <c r="O450" s="10"/>
      <c r="P450" s="10"/>
      <c r="Q450" s="10"/>
      <c r="S450" s="10"/>
    </row>
    <row r="451" spans="1:19">
      <c r="A451" s="10"/>
      <c r="B451" s="10"/>
      <c r="C451" s="10"/>
      <c r="D451" s="10"/>
      <c r="E451" s="10"/>
      <c r="F451" s="10"/>
      <c r="G451" s="10"/>
      <c r="H451" s="10"/>
      <c r="I451" s="10"/>
      <c r="J451" s="10"/>
      <c r="K451" s="10"/>
      <c r="L451" s="10"/>
      <c r="M451" s="10"/>
      <c r="N451" s="10"/>
      <c r="O451" s="10"/>
      <c r="P451" s="10"/>
      <c r="Q451" s="10"/>
      <c r="S451" s="10"/>
    </row>
    <row r="452" spans="1:19">
      <c r="A452" s="10"/>
      <c r="B452" s="10"/>
      <c r="C452" s="10"/>
      <c r="D452" s="10"/>
      <c r="E452" s="10"/>
      <c r="F452" s="10"/>
      <c r="G452" s="10"/>
      <c r="H452" s="10"/>
      <c r="I452" s="10"/>
      <c r="J452" s="10"/>
      <c r="K452" s="10"/>
      <c r="L452" s="10"/>
      <c r="M452" s="10"/>
      <c r="N452" s="10"/>
      <c r="O452" s="10"/>
      <c r="P452" s="10"/>
      <c r="Q452" s="10"/>
      <c r="S452" s="10"/>
    </row>
    <row r="453" spans="1:19">
      <c r="A453" s="10"/>
      <c r="B453" s="10"/>
      <c r="C453" s="10"/>
      <c r="D453" s="10"/>
      <c r="E453" s="10"/>
      <c r="F453" s="10"/>
      <c r="G453" s="10"/>
      <c r="H453" s="10"/>
      <c r="I453" s="10"/>
      <c r="J453" s="10"/>
      <c r="K453" s="10"/>
      <c r="L453" s="10"/>
      <c r="M453" s="10"/>
      <c r="N453" s="10"/>
      <c r="O453" s="10"/>
      <c r="P453" s="10"/>
      <c r="Q453" s="10"/>
      <c r="S453" s="10"/>
    </row>
    <row r="454" spans="1:19">
      <c r="A454" s="10"/>
      <c r="B454" s="10"/>
      <c r="C454" s="10"/>
      <c r="D454" s="10"/>
      <c r="E454" s="10"/>
      <c r="F454" s="10"/>
      <c r="G454" s="10"/>
      <c r="H454" s="10"/>
      <c r="I454" s="10"/>
      <c r="J454" s="10"/>
      <c r="K454" s="10"/>
      <c r="L454" s="10"/>
      <c r="M454" s="10"/>
      <c r="N454" s="10"/>
      <c r="O454" s="10"/>
      <c r="P454" s="10"/>
      <c r="Q454" s="10"/>
      <c r="S454" s="10"/>
    </row>
    <row r="455" spans="1:19">
      <c r="A455" s="10"/>
      <c r="B455" s="10"/>
      <c r="C455" s="10"/>
      <c r="D455" s="10"/>
      <c r="E455" s="10"/>
      <c r="F455" s="10"/>
      <c r="G455" s="10"/>
      <c r="H455" s="10"/>
      <c r="I455" s="10"/>
      <c r="J455" s="10"/>
      <c r="K455" s="10"/>
      <c r="L455" s="10"/>
      <c r="M455" s="10"/>
      <c r="N455" s="10"/>
      <c r="O455" s="10"/>
      <c r="P455" s="10"/>
      <c r="Q455" s="10"/>
      <c r="S455" s="10"/>
    </row>
    <row r="456" spans="1:19">
      <c r="A456" s="10"/>
      <c r="B456" s="10"/>
      <c r="C456" s="10"/>
      <c r="D456" s="10"/>
      <c r="E456" s="10"/>
      <c r="F456" s="10"/>
      <c r="G456" s="10"/>
      <c r="H456" s="10"/>
      <c r="I456" s="10"/>
      <c r="J456" s="10"/>
      <c r="K456" s="10"/>
      <c r="L456" s="10"/>
      <c r="M456" s="10"/>
      <c r="N456" s="10"/>
      <c r="O456" s="10"/>
      <c r="P456" s="10"/>
      <c r="Q456" s="10"/>
      <c r="S456" s="10"/>
    </row>
    <row r="457" spans="1:19">
      <c r="A457" s="10"/>
      <c r="B457" s="10"/>
      <c r="C457" s="10"/>
      <c r="D457" s="10"/>
      <c r="E457" s="10"/>
      <c r="F457" s="10"/>
      <c r="G457" s="10"/>
      <c r="H457" s="10"/>
      <c r="I457" s="10"/>
      <c r="J457" s="10"/>
      <c r="K457" s="10"/>
      <c r="L457" s="10"/>
      <c r="M457" s="10"/>
      <c r="N457" s="10"/>
      <c r="O457" s="10"/>
      <c r="P457" s="10"/>
      <c r="Q457" s="10"/>
      <c r="S457" s="10"/>
    </row>
    <row r="458" spans="1:19">
      <c r="A458" s="10"/>
      <c r="B458" s="10"/>
      <c r="C458" s="10"/>
      <c r="D458" s="10"/>
      <c r="E458" s="10"/>
      <c r="F458" s="10"/>
      <c r="G458" s="10"/>
      <c r="H458" s="10"/>
      <c r="I458" s="10"/>
      <c r="J458" s="10"/>
      <c r="K458" s="10"/>
      <c r="L458" s="10"/>
      <c r="M458" s="10"/>
      <c r="N458" s="10"/>
      <c r="O458" s="10"/>
      <c r="P458" s="10"/>
      <c r="Q458" s="10"/>
      <c r="S458" s="10"/>
    </row>
    <row r="459" spans="1:19">
      <c r="A459" s="10"/>
      <c r="B459" s="10"/>
      <c r="C459" s="10"/>
      <c r="D459" s="10"/>
      <c r="E459" s="10"/>
      <c r="F459" s="10"/>
      <c r="G459" s="10"/>
      <c r="H459" s="10"/>
      <c r="I459" s="10"/>
      <c r="J459" s="10"/>
      <c r="K459" s="10"/>
      <c r="L459" s="10"/>
      <c r="M459" s="10"/>
      <c r="N459" s="10"/>
      <c r="O459" s="10"/>
      <c r="P459" s="10"/>
      <c r="Q459" s="10"/>
      <c r="S459" s="10"/>
    </row>
    <row r="460" spans="1:19">
      <c r="A460" s="10"/>
      <c r="B460" s="10"/>
      <c r="C460" s="10"/>
      <c r="D460" s="10"/>
      <c r="E460" s="10"/>
      <c r="F460" s="10"/>
      <c r="G460" s="10"/>
      <c r="H460" s="10"/>
      <c r="I460" s="10"/>
      <c r="J460" s="10"/>
      <c r="K460" s="10"/>
      <c r="L460" s="10"/>
      <c r="M460" s="10"/>
      <c r="N460" s="10"/>
      <c r="O460" s="10"/>
      <c r="P460" s="10"/>
      <c r="Q460" s="10"/>
      <c r="S460" s="10"/>
    </row>
    <row r="461" spans="1:19">
      <c r="A461" s="10"/>
      <c r="B461" s="10"/>
      <c r="C461" s="10"/>
      <c r="D461" s="10"/>
      <c r="E461" s="10"/>
      <c r="F461" s="10"/>
      <c r="G461" s="10"/>
      <c r="H461" s="10"/>
      <c r="I461" s="10"/>
      <c r="J461" s="10"/>
      <c r="K461" s="10"/>
      <c r="L461" s="10"/>
      <c r="M461" s="10"/>
      <c r="N461" s="10"/>
      <c r="O461" s="10"/>
      <c r="P461" s="10"/>
      <c r="Q461" s="10"/>
      <c r="S461" s="10"/>
    </row>
    <row r="462" spans="1:19">
      <c r="A462" s="10"/>
      <c r="B462" s="10"/>
      <c r="C462" s="10"/>
      <c r="D462" s="10"/>
      <c r="E462" s="10"/>
      <c r="F462" s="10"/>
      <c r="G462" s="10"/>
      <c r="H462" s="10"/>
      <c r="I462" s="10"/>
      <c r="J462" s="10"/>
      <c r="K462" s="10"/>
      <c r="L462" s="10"/>
      <c r="M462" s="10"/>
      <c r="N462" s="10"/>
      <c r="O462" s="10"/>
      <c r="P462" s="10"/>
      <c r="Q462" s="10"/>
      <c r="S462" s="10"/>
    </row>
    <row r="463" spans="1:19">
      <c r="A463" s="10"/>
      <c r="B463" s="10"/>
      <c r="C463" s="10"/>
      <c r="D463" s="10"/>
      <c r="E463" s="10"/>
      <c r="F463" s="10"/>
      <c r="G463" s="10"/>
      <c r="H463" s="10"/>
      <c r="I463" s="10"/>
      <c r="J463" s="10"/>
      <c r="K463" s="10"/>
      <c r="L463" s="10"/>
      <c r="M463" s="10"/>
      <c r="N463" s="10"/>
      <c r="O463" s="10"/>
      <c r="P463" s="10"/>
      <c r="Q463" s="10"/>
      <c r="S463" s="10"/>
    </row>
    <row r="464" spans="1:19">
      <c r="A464" s="10"/>
      <c r="B464" s="10"/>
      <c r="C464" s="10"/>
      <c r="D464" s="10"/>
      <c r="E464" s="10"/>
      <c r="F464" s="10"/>
      <c r="G464" s="10"/>
      <c r="H464" s="10"/>
      <c r="I464" s="10"/>
      <c r="J464" s="10"/>
      <c r="K464" s="10"/>
      <c r="L464" s="10"/>
      <c r="M464" s="10"/>
      <c r="N464" s="10"/>
      <c r="O464" s="10"/>
      <c r="P464" s="10"/>
      <c r="Q464" s="10"/>
      <c r="S464" s="10"/>
    </row>
    <row r="465" spans="1:19">
      <c r="A465" s="10"/>
      <c r="B465" s="10"/>
      <c r="C465" s="10"/>
      <c r="D465" s="10"/>
      <c r="E465" s="10"/>
      <c r="F465" s="10"/>
      <c r="G465" s="10"/>
      <c r="H465" s="10"/>
      <c r="I465" s="10"/>
      <c r="J465" s="10"/>
      <c r="K465" s="10"/>
      <c r="L465" s="10"/>
      <c r="M465" s="10"/>
      <c r="N465" s="10"/>
      <c r="O465" s="10"/>
      <c r="P465" s="10"/>
      <c r="Q465" s="10"/>
      <c r="S465" s="10"/>
    </row>
    <row r="466" spans="1:19">
      <c r="A466" s="10"/>
      <c r="B466" s="10"/>
      <c r="C466" s="10"/>
      <c r="D466" s="10"/>
      <c r="E466" s="10"/>
      <c r="F466" s="10"/>
      <c r="G466" s="10"/>
      <c r="H466" s="10"/>
      <c r="I466" s="10"/>
      <c r="J466" s="10"/>
      <c r="K466" s="10"/>
      <c r="L466" s="10"/>
      <c r="M466" s="10"/>
      <c r="N466" s="10"/>
      <c r="O466" s="10"/>
      <c r="P466" s="10"/>
      <c r="Q466" s="10"/>
      <c r="S466" s="10"/>
    </row>
    <row r="467" spans="1:19">
      <c r="A467" s="10"/>
      <c r="B467" s="10"/>
      <c r="C467" s="10"/>
      <c r="D467" s="10"/>
      <c r="E467" s="10"/>
      <c r="F467" s="10"/>
      <c r="G467" s="10"/>
      <c r="H467" s="10"/>
      <c r="I467" s="10"/>
      <c r="J467" s="10"/>
      <c r="K467" s="10"/>
      <c r="L467" s="10"/>
      <c r="M467" s="10"/>
      <c r="N467" s="10"/>
      <c r="O467" s="10"/>
      <c r="P467" s="10"/>
      <c r="Q467" s="10"/>
      <c r="S467" s="10"/>
    </row>
    <row r="468" spans="1:19">
      <c r="A468" s="10"/>
      <c r="B468" s="10"/>
      <c r="C468" s="10"/>
      <c r="D468" s="10"/>
      <c r="E468" s="10"/>
      <c r="F468" s="10"/>
      <c r="G468" s="10"/>
      <c r="H468" s="10"/>
      <c r="I468" s="10"/>
      <c r="J468" s="10"/>
      <c r="K468" s="10"/>
      <c r="L468" s="10"/>
      <c r="M468" s="10"/>
      <c r="N468" s="10"/>
      <c r="O468" s="10"/>
      <c r="P468" s="10"/>
      <c r="Q468" s="10"/>
      <c r="S468" s="10"/>
    </row>
    <row r="469" spans="1:19">
      <c r="A469" s="10"/>
      <c r="B469" s="10"/>
      <c r="C469" s="10"/>
      <c r="D469" s="10"/>
      <c r="E469" s="10"/>
      <c r="F469" s="10"/>
      <c r="G469" s="10"/>
      <c r="H469" s="10"/>
      <c r="I469" s="10"/>
      <c r="J469" s="10"/>
      <c r="K469" s="10"/>
      <c r="L469" s="10"/>
      <c r="M469" s="10"/>
      <c r="N469" s="10"/>
      <c r="O469" s="10"/>
      <c r="P469" s="10"/>
      <c r="Q469" s="10"/>
      <c r="S469" s="10"/>
    </row>
    <row r="470" spans="1:19">
      <c r="A470" s="10"/>
      <c r="B470" s="10"/>
      <c r="C470" s="10"/>
      <c r="D470" s="10"/>
      <c r="E470" s="10"/>
      <c r="F470" s="10"/>
      <c r="G470" s="10"/>
      <c r="H470" s="10"/>
      <c r="I470" s="10"/>
      <c r="J470" s="10"/>
      <c r="K470" s="10"/>
      <c r="L470" s="10"/>
      <c r="M470" s="10"/>
      <c r="N470" s="10"/>
      <c r="O470" s="10"/>
      <c r="P470" s="10"/>
      <c r="Q470" s="10"/>
      <c r="S470" s="10"/>
    </row>
    <row r="471" spans="1:19">
      <c r="A471" s="10"/>
      <c r="B471" s="10"/>
      <c r="C471" s="10"/>
      <c r="D471" s="10"/>
      <c r="E471" s="10"/>
      <c r="F471" s="10"/>
      <c r="G471" s="10"/>
      <c r="H471" s="10"/>
      <c r="I471" s="10"/>
      <c r="J471" s="10"/>
      <c r="K471" s="10"/>
      <c r="L471" s="10"/>
      <c r="M471" s="10"/>
      <c r="N471" s="10"/>
      <c r="O471" s="10"/>
      <c r="P471" s="10"/>
      <c r="Q471" s="10"/>
      <c r="S471" s="10"/>
    </row>
    <row r="472" spans="1:19">
      <c r="A472" s="10"/>
      <c r="B472" s="10"/>
      <c r="C472" s="10"/>
      <c r="D472" s="10"/>
      <c r="E472" s="10"/>
      <c r="F472" s="10"/>
      <c r="G472" s="10"/>
      <c r="H472" s="10"/>
      <c r="I472" s="10"/>
      <c r="J472" s="10"/>
      <c r="K472" s="10"/>
      <c r="L472" s="10"/>
      <c r="M472" s="10"/>
      <c r="N472" s="10"/>
      <c r="O472" s="10"/>
      <c r="P472" s="10"/>
      <c r="Q472" s="10"/>
      <c r="S472" s="10"/>
    </row>
    <row r="473" spans="1:19">
      <c r="A473" s="10"/>
      <c r="B473" s="10"/>
      <c r="C473" s="10"/>
      <c r="D473" s="10"/>
      <c r="E473" s="10"/>
      <c r="F473" s="10"/>
      <c r="G473" s="10"/>
      <c r="H473" s="10"/>
      <c r="I473" s="10"/>
      <c r="J473" s="10"/>
      <c r="K473" s="10"/>
      <c r="L473" s="10"/>
      <c r="M473" s="10"/>
      <c r="N473" s="10"/>
      <c r="O473" s="10"/>
      <c r="P473" s="10"/>
      <c r="Q473" s="10"/>
      <c r="S473" s="10"/>
    </row>
    <row r="474" spans="1:19">
      <c r="A474" s="10"/>
      <c r="B474" s="10"/>
      <c r="C474" s="10"/>
      <c r="D474" s="10"/>
      <c r="E474" s="10"/>
      <c r="F474" s="10"/>
      <c r="G474" s="10"/>
      <c r="H474" s="10"/>
      <c r="I474" s="10"/>
      <c r="J474" s="10"/>
      <c r="K474" s="10"/>
      <c r="L474" s="10"/>
      <c r="M474" s="10"/>
      <c r="N474" s="10"/>
      <c r="O474" s="10"/>
      <c r="P474" s="10"/>
      <c r="Q474" s="10"/>
      <c r="S474" s="10"/>
    </row>
    <row r="475" spans="1:19">
      <c r="A475" s="10"/>
      <c r="B475" s="10"/>
      <c r="C475" s="10"/>
      <c r="D475" s="10"/>
      <c r="E475" s="10"/>
      <c r="F475" s="10"/>
      <c r="G475" s="10"/>
      <c r="H475" s="10"/>
      <c r="I475" s="10"/>
      <c r="J475" s="10"/>
      <c r="K475" s="10"/>
      <c r="L475" s="10"/>
      <c r="M475" s="10"/>
      <c r="N475" s="10"/>
      <c r="O475" s="10"/>
      <c r="P475" s="10"/>
      <c r="Q475" s="10"/>
      <c r="S475" s="10"/>
    </row>
    <row r="476" spans="1:19">
      <c r="A476" s="10"/>
      <c r="B476" s="10"/>
      <c r="C476" s="10"/>
      <c r="D476" s="10"/>
      <c r="E476" s="10"/>
      <c r="F476" s="10"/>
      <c r="G476" s="10"/>
      <c r="H476" s="10"/>
      <c r="I476" s="10"/>
      <c r="J476" s="10"/>
      <c r="K476" s="10"/>
      <c r="L476" s="10"/>
      <c r="M476" s="10"/>
      <c r="N476" s="10"/>
      <c r="O476" s="10"/>
      <c r="P476" s="10"/>
      <c r="Q476" s="10"/>
      <c r="S476" s="10"/>
    </row>
    <row r="477" spans="1:19">
      <c r="A477" s="10"/>
      <c r="B477" s="10"/>
      <c r="C477" s="10"/>
      <c r="D477" s="10"/>
      <c r="E477" s="10"/>
      <c r="F477" s="10"/>
      <c r="G477" s="10"/>
      <c r="H477" s="10"/>
      <c r="I477" s="10"/>
      <c r="J477" s="10"/>
      <c r="K477" s="10"/>
      <c r="L477" s="10"/>
      <c r="M477" s="10"/>
      <c r="N477" s="10"/>
      <c r="O477" s="10"/>
      <c r="P477" s="10"/>
      <c r="Q477" s="10"/>
      <c r="S477" s="10"/>
    </row>
    <row r="478" spans="1:19">
      <c r="A478" s="10"/>
      <c r="B478" s="10"/>
      <c r="C478" s="10"/>
      <c r="D478" s="10"/>
      <c r="E478" s="10"/>
      <c r="F478" s="10"/>
      <c r="G478" s="10"/>
      <c r="H478" s="10"/>
      <c r="I478" s="10"/>
      <c r="J478" s="10"/>
      <c r="K478" s="10"/>
      <c r="L478" s="10"/>
      <c r="M478" s="10"/>
      <c r="N478" s="10"/>
      <c r="O478" s="10"/>
      <c r="P478" s="10"/>
      <c r="Q478" s="10"/>
      <c r="S478" s="10"/>
    </row>
    <row r="479" spans="1:19">
      <c r="A479" s="10"/>
      <c r="B479" s="10"/>
      <c r="C479" s="10"/>
      <c r="D479" s="10"/>
      <c r="E479" s="10"/>
      <c r="F479" s="10"/>
      <c r="G479" s="10"/>
      <c r="H479" s="10"/>
      <c r="I479" s="10"/>
      <c r="J479" s="10"/>
      <c r="K479" s="10"/>
      <c r="L479" s="10"/>
      <c r="M479" s="10"/>
      <c r="N479" s="10"/>
      <c r="O479" s="10"/>
      <c r="P479" s="10"/>
      <c r="Q479" s="10"/>
      <c r="S479" s="10"/>
    </row>
    <row r="480" spans="1:19">
      <c r="A480" s="10"/>
      <c r="B480" s="10"/>
      <c r="C480" s="10"/>
      <c r="D480" s="10"/>
      <c r="E480" s="10"/>
      <c r="F480" s="10"/>
      <c r="G480" s="10"/>
      <c r="H480" s="10"/>
      <c r="I480" s="10"/>
      <c r="J480" s="10"/>
      <c r="K480" s="10"/>
      <c r="L480" s="10"/>
      <c r="M480" s="10"/>
      <c r="N480" s="10"/>
      <c r="O480" s="10"/>
      <c r="P480" s="10"/>
      <c r="Q480" s="10"/>
      <c r="S480" s="10"/>
    </row>
    <row r="481" spans="1:19">
      <c r="A481" s="10"/>
      <c r="B481" s="10"/>
      <c r="C481" s="10"/>
      <c r="D481" s="10"/>
      <c r="E481" s="10"/>
      <c r="F481" s="10"/>
      <c r="G481" s="10"/>
      <c r="H481" s="10"/>
      <c r="I481" s="10"/>
      <c r="J481" s="10"/>
      <c r="K481" s="10"/>
      <c r="L481" s="10"/>
      <c r="M481" s="10"/>
      <c r="N481" s="10"/>
      <c r="O481" s="10"/>
      <c r="P481" s="10"/>
      <c r="Q481" s="10"/>
      <c r="S481" s="10"/>
    </row>
    <row r="482" spans="1:19">
      <c r="A482" s="10"/>
      <c r="B482" s="10"/>
      <c r="C482" s="10"/>
      <c r="D482" s="10"/>
      <c r="E482" s="10"/>
      <c r="F482" s="10"/>
      <c r="G482" s="10"/>
      <c r="H482" s="10"/>
      <c r="I482" s="10"/>
      <c r="J482" s="10"/>
      <c r="K482" s="10"/>
      <c r="L482" s="10"/>
      <c r="M482" s="10"/>
      <c r="N482" s="10"/>
      <c r="O482" s="10"/>
      <c r="P482" s="10"/>
      <c r="Q482" s="10"/>
      <c r="S482" s="10"/>
    </row>
    <row r="483" spans="1:19">
      <c r="A483" s="10"/>
      <c r="B483" s="10"/>
      <c r="C483" s="10"/>
      <c r="D483" s="10"/>
      <c r="E483" s="10"/>
      <c r="F483" s="10"/>
      <c r="G483" s="10"/>
      <c r="H483" s="10"/>
      <c r="I483" s="10"/>
      <c r="J483" s="10"/>
      <c r="K483" s="10"/>
      <c r="L483" s="10"/>
      <c r="M483" s="10"/>
      <c r="N483" s="10"/>
      <c r="O483" s="10"/>
      <c r="P483" s="10"/>
      <c r="Q483" s="10"/>
      <c r="S483" s="10"/>
    </row>
    <row r="484" spans="1:19">
      <c r="A484" s="10"/>
      <c r="B484" s="10"/>
      <c r="C484" s="10"/>
      <c r="D484" s="10"/>
      <c r="E484" s="10"/>
      <c r="F484" s="10"/>
      <c r="G484" s="10"/>
      <c r="H484" s="10"/>
      <c r="I484" s="10"/>
      <c r="J484" s="10"/>
      <c r="K484" s="10"/>
      <c r="L484" s="10"/>
      <c r="M484" s="10"/>
      <c r="N484" s="10"/>
      <c r="O484" s="10"/>
      <c r="P484" s="10"/>
      <c r="Q484" s="10"/>
      <c r="S484" s="10"/>
    </row>
    <row r="485" spans="1:19">
      <c r="A485" s="10"/>
      <c r="B485" s="10"/>
      <c r="C485" s="10"/>
      <c r="D485" s="10"/>
      <c r="E485" s="10"/>
      <c r="F485" s="10"/>
      <c r="G485" s="10"/>
      <c r="H485" s="10"/>
      <c r="I485" s="10"/>
      <c r="J485" s="10"/>
      <c r="K485" s="10"/>
      <c r="L485" s="10"/>
      <c r="M485" s="10"/>
      <c r="N485" s="10"/>
      <c r="O485" s="10"/>
      <c r="P485" s="10"/>
      <c r="Q485" s="10"/>
      <c r="S485" s="10"/>
    </row>
    <row r="486" spans="1:19">
      <c r="A486" s="10"/>
      <c r="B486" s="10"/>
      <c r="C486" s="10"/>
      <c r="D486" s="10"/>
      <c r="E486" s="10"/>
      <c r="F486" s="10"/>
      <c r="G486" s="10"/>
      <c r="H486" s="10"/>
      <c r="I486" s="10"/>
      <c r="J486" s="10"/>
      <c r="K486" s="10"/>
      <c r="L486" s="10"/>
      <c r="M486" s="10"/>
      <c r="N486" s="10"/>
      <c r="O486" s="10"/>
      <c r="P486" s="10"/>
      <c r="Q486" s="10"/>
      <c r="S486" s="10"/>
    </row>
    <row r="487" spans="1:19">
      <c r="A487" s="10"/>
      <c r="B487" s="10"/>
      <c r="C487" s="10"/>
      <c r="D487" s="10"/>
      <c r="E487" s="10"/>
      <c r="F487" s="10"/>
      <c r="G487" s="10"/>
      <c r="H487" s="10"/>
      <c r="I487" s="10"/>
      <c r="J487" s="10"/>
      <c r="K487" s="10"/>
      <c r="L487" s="10"/>
      <c r="M487" s="10"/>
      <c r="N487" s="10"/>
      <c r="O487" s="10"/>
      <c r="P487" s="10"/>
      <c r="Q487" s="10"/>
      <c r="S487" s="10"/>
    </row>
    <row r="488" spans="1:19">
      <c r="A488" s="10"/>
      <c r="B488" s="10"/>
      <c r="C488" s="10"/>
      <c r="D488" s="10"/>
      <c r="E488" s="10"/>
      <c r="F488" s="10"/>
      <c r="G488" s="10"/>
      <c r="H488" s="10"/>
      <c r="I488" s="10"/>
      <c r="J488" s="10"/>
      <c r="K488" s="10"/>
      <c r="L488" s="10"/>
      <c r="M488" s="10"/>
      <c r="N488" s="10"/>
      <c r="O488" s="10"/>
      <c r="P488" s="10"/>
      <c r="Q488" s="10"/>
      <c r="S488" s="10"/>
    </row>
    <row r="489" spans="1:19">
      <c r="A489" s="10"/>
      <c r="B489" s="10"/>
      <c r="C489" s="10"/>
      <c r="D489" s="10"/>
      <c r="E489" s="10"/>
      <c r="F489" s="10"/>
      <c r="G489" s="10"/>
      <c r="H489" s="10"/>
      <c r="I489" s="10"/>
      <c r="J489" s="10"/>
      <c r="K489" s="10"/>
      <c r="L489" s="10"/>
      <c r="M489" s="10"/>
      <c r="N489" s="10"/>
      <c r="O489" s="10"/>
      <c r="P489" s="10"/>
      <c r="Q489" s="10"/>
      <c r="S489" s="10"/>
    </row>
    <row r="490" spans="1:19">
      <c r="A490" s="10"/>
      <c r="B490" s="10"/>
      <c r="C490" s="10"/>
      <c r="D490" s="10"/>
      <c r="E490" s="10"/>
      <c r="F490" s="10"/>
      <c r="G490" s="10"/>
      <c r="H490" s="10"/>
      <c r="I490" s="10"/>
      <c r="J490" s="10"/>
      <c r="K490" s="10"/>
      <c r="L490" s="10"/>
      <c r="M490" s="10"/>
      <c r="N490" s="10"/>
      <c r="O490" s="10"/>
      <c r="P490" s="10"/>
      <c r="Q490" s="10"/>
      <c r="S490" s="10"/>
    </row>
    <row r="491" spans="1:19">
      <c r="A491" s="10"/>
      <c r="B491" s="10"/>
      <c r="C491" s="10"/>
      <c r="D491" s="10"/>
      <c r="E491" s="10"/>
      <c r="F491" s="10"/>
      <c r="G491" s="10"/>
      <c r="H491" s="10"/>
      <c r="I491" s="10"/>
      <c r="J491" s="10"/>
      <c r="K491" s="10"/>
      <c r="L491" s="10"/>
      <c r="M491" s="10"/>
      <c r="N491" s="10"/>
      <c r="O491" s="10"/>
      <c r="P491" s="10"/>
      <c r="Q491" s="10"/>
      <c r="S491" s="10"/>
    </row>
    <row r="492" spans="1:19">
      <c r="A492" s="10"/>
      <c r="B492" s="10"/>
      <c r="C492" s="10"/>
      <c r="D492" s="10"/>
      <c r="E492" s="10"/>
      <c r="F492" s="10"/>
      <c r="G492" s="10"/>
      <c r="H492" s="10"/>
      <c r="I492" s="10"/>
      <c r="J492" s="10"/>
      <c r="K492" s="10"/>
      <c r="L492" s="10"/>
      <c r="M492" s="10"/>
      <c r="N492" s="10"/>
      <c r="O492" s="10"/>
      <c r="P492" s="10"/>
      <c r="Q492" s="10"/>
      <c r="S492" s="10"/>
    </row>
    <row r="493" spans="1:19">
      <c r="A493" s="10"/>
      <c r="B493" s="10"/>
      <c r="C493" s="10"/>
      <c r="D493" s="10"/>
      <c r="E493" s="10"/>
      <c r="F493" s="10"/>
      <c r="G493" s="10"/>
      <c r="H493" s="10"/>
      <c r="I493" s="10"/>
      <c r="J493" s="10"/>
      <c r="K493" s="10"/>
      <c r="L493" s="10"/>
      <c r="M493" s="10"/>
      <c r="N493" s="10"/>
      <c r="O493" s="10"/>
      <c r="P493" s="10"/>
      <c r="Q493" s="10"/>
      <c r="S493" s="10"/>
    </row>
    <row r="494" spans="1:19">
      <c r="A494" s="10"/>
      <c r="B494" s="10"/>
      <c r="C494" s="10"/>
      <c r="D494" s="10"/>
      <c r="E494" s="10"/>
      <c r="F494" s="10"/>
      <c r="G494" s="10"/>
      <c r="H494" s="10"/>
      <c r="I494" s="10"/>
      <c r="J494" s="10"/>
      <c r="K494" s="10"/>
      <c r="L494" s="10"/>
      <c r="M494" s="10"/>
      <c r="N494" s="10"/>
      <c r="O494" s="10"/>
      <c r="P494" s="10"/>
      <c r="Q494" s="10"/>
      <c r="S494" s="10"/>
    </row>
    <row r="495" spans="1:19">
      <c r="A495" s="10"/>
      <c r="B495" s="10"/>
      <c r="C495" s="10"/>
      <c r="D495" s="10"/>
      <c r="E495" s="10"/>
      <c r="F495" s="10"/>
      <c r="G495" s="10"/>
      <c r="H495" s="10"/>
      <c r="I495" s="10"/>
      <c r="J495" s="10"/>
      <c r="K495" s="10"/>
      <c r="L495" s="10"/>
      <c r="M495" s="10"/>
      <c r="N495" s="10"/>
      <c r="O495" s="10"/>
      <c r="P495" s="10"/>
      <c r="Q495" s="10"/>
      <c r="S495" s="10"/>
    </row>
    <row r="496" spans="1:19">
      <c r="A496" s="10"/>
      <c r="B496" s="10"/>
      <c r="C496" s="10"/>
      <c r="D496" s="10"/>
      <c r="E496" s="10"/>
      <c r="F496" s="10"/>
      <c r="G496" s="10"/>
      <c r="H496" s="10"/>
      <c r="I496" s="10"/>
      <c r="J496" s="10"/>
      <c r="K496" s="10"/>
      <c r="L496" s="10"/>
      <c r="M496" s="10"/>
      <c r="N496" s="10"/>
      <c r="O496" s="10"/>
      <c r="P496" s="10"/>
      <c r="Q496" s="10"/>
      <c r="S496" s="10"/>
    </row>
    <row r="497" spans="1:19">
      <c r="A497" s="10"/>
      <c r="B497" s="10"/>
      <c r="C497" s="10"/>
      <c r="D497" s="10"/>
      <c r="E497" s="10"/>
      <c r="F497" s="10"/>
      <c r="G497" s="10"/>
      <c r="H497" s="10"/>
      <c r="I497" s="10"/>
      <c r="J497" s="10"/>
      <c r="K497" s="10"/>
      <c r="L497" s="10"/>
      <c r="M497" s="10"/>
      <c r="N497" s="10"/>
      <c r="O497" s="10"/>
      <c r="P497" s="10"/>
      <c r="Q497" s="10"/>
      <c r="S497" s="10"/>
    </row>
    <row r="498" spans="1:19">
      <c r="A498" s="10"/>
      <c r="B498" s="10"/>
      <c r="C498" s="10"/>
      <c r="D498" s="10"/>
      <c r="E498" s="10"/>
      <c r="F498" s="10"/>
      <c r="G498" s="10"/>
      <c r="H498" s="10"/>
      <c r="I498" s="10"/>
      <c r="J498" s="10"/>
      <c r="K498" s="10"/>
      <c r="L498" s="10"/>
      <c r="M498" s="10"/>
      <c r="N498" s="10"/>
      <c r="O498" s="10"/>
      <c r="P498" s="10"/>
      <c r="Q498" s="10"/>
      <c r="S498" s="10"/>
    </row>
    <row r="499" spans="1:19">
      <c r="A499" s="10"/>
      <c r="B499" s="10"/>
      <c r="C499" s="10"/>
      <c r="D499" s="10"/>
      <c r="E499" s="10"/>
      <c r="F499" s="10"/>
      <c r="G499" s="10"/>
      <c r="H499" s="10"/>
      <c r="I499" s="10"/>
      <c r="J499" s="10"/>
      <c r="K499" s="10"/>
      <c r="L499" s="10"/>
      <c r="M499" s="10"/>
      <c r="N499" s="10"/>
      <c r="O499" s="10"/>
      <c r="P499" s="10"/>
      <c r="Q499" s="10"/>
      <c r="S499" s="10"/>
    </row>
    <row r="500" spans="1:19">
      <c r="A500" s="10"/>
      <c r="B500" s="10"/>
      <c r="C500" s="10"/>
      <c r="D500" s="10"/>
      <c r="E500" s="10"/>
      <c r="F500" s="10"/>
      <c r="G500" s="10"/>
      <c r="H500" s="10"/>
      <c r="I500" s="10"/>
      <c r="J500" s="10"/>
      <c r="K500" s="10"/>
      <c r="L500" s="10"/>
      <c r="M500" s="10"/>
      <c r="N500" s="10"/>
      <c r="O500" s="10"/>
      <c r="P500" s="10"/>
      <c r="Q500" s="10"/>
      <c r="S500" s="10"/>
    </row>
    <row r="501" spans="1:19">
      <c r="A501" s="10"/>
      <c r="B501" s="10"/>
      <c r="C501" s="10"/>
      <c r="D501" s="10"/>
      <c r="E501" s="10"/>
      <c r="F501" s="10"/>
      <c r="G501" s="10"/>
      <c r="H501" s="10"/>
      <c r="I501" s="10"/>
      <c r="J501" s="10"/>
      <c r="K501" s="10"/>
      <c r="L501" s="10"/>
      <c r="M501" s="10"/>
      <c r="N501" s="10"/>
      <c r="O501" s="10"/>
      <c r="P501" s="10"/>
      <c r="Q501" s="10"/>
      <c r="S501" s="10"/>
    </row>
    <row r="502" spans="1:19">
      <c r="A502" s="10"/>
      <c r="B502" s="10"/>
      <c r="C502" s="10"/>
      <c r="D502" s="10"/>
      <c r="E502" s="10"/>
      <c r="F502" s="10"/>
      <c r="G502" s="10"/>
      <c r="H502" s="10"/>
      <c r="I502" s="10"/>
      <c r="J502" s="10"/>
      <c r="K502" s="10"/>
      <c r="L502" s="10"/>
      <c r="M502" s="10"/>
      <c r="N502" s="10"/>
      <c r="O502" s="10"/>
      <c r="P502" s="10"/>
      <c r="Q502" s="10"/>
      <c r="S502" s="10"/>
    </row>
    <row r="503" spans="1:19">
      <c r="A503" s="10"/>
      <c r="B503" s="10"/>
      <c r="C503" s="10"/>
      <c r="D503" s="10"/>
      <c r="E503" s="10"/>
      <c r="F503" s="10"/>
      <c r="G503" s="10"/>
      <c r="H503" s="10"/>
      <c r="I503" s="10"/>
      <c r="J503" s="10"/>
      <c r="K503" s="10"/>
      <c r="L503" s="10"/>
      <c r="M503" s="10"/>
      <c r="N503" s="10"/>
      <c r="O503" s="10"/>
      <c r="P503" s="10"/>
      <c r="Q503" s="10"/>
      <c r="S503" s="10"/>
    </row>
    <row r="504" spans="1:19">
      <c r="A504" s="10"/>
      <c r="B504" s="10"/>
      <c r="C504" s="10"/>
      <c r="D504" s="10"/>
      <c r="E504" s="10"/>
      <c r="F504" s="10"/>
      <c r="G504" s="10"/>
      <c r="H504" s="10"/>
      <c r="I504" s="10"/>
      <c r="J504" s="10"/>
      <c r="K504" s="10"/>
      <c r="L504" s="10"/>
      <c r="M504" s="10"/>
      <c r="N504" s="10"/>
      <c r="O504" s="10"/>
      <c r="P504" s="10"/>
      <c r="Q504" s="10"/>
      <c r="S504" s="10"/>
    </row>
    <row r="505" spans="1:19">
      <c r="A505" s="10"/>
      <c r="B505" s="10"/>
      <c r="C505" s="10"/>
      <c r="D505" s="10"/>
      <c r="E505" s="10"/>
      <c r="F505" s="10"/>
      <c r="G505" s="10"/>
      <c r="H505" s="10"/>
      <c r="I505" s="10"/>
      <c r="J505" s="10"/>
      <c r="K505" s="10"/>
      <c r="L505" s="10"/>
      <c r="M505" s="10"/>
      <c r="N505" s="10"/>
      <c r="O505" s="10"/>
      <c r="P505" s="10"/>
      <c r="Q505" s="10"/>
      <c r="S505" s="10"/>
    </row>
    <row r="506" spans="1:19">
      <c r="A506" s="10"/>
      <c r="B506" s="10"/>
      <c r="C506" s="10"/>
      <c r="D506" s="10"/>
      <c r="E506" s="10"/>
      <c r="F506" s="10"/>
      <c r="G506" s="10"/>
      <c r="H506" s="10"/>
      <c r="I506" s="10"/>
      <c r="J506" s="10"/>
      <c r="K506" s="10"/>
      <c r="L506" s="10"/>
      <c r="M506" s="10"/>
      <c r="N506" s="10"/>
      <c r="O506" s="10"/>
      <c r="P506" s="10"/>
      <c r="Q506" s="10"/>
      <c r="S506" s="10"/>
    </row>
    <row r="507" spans="1:19">
      <c r="A507" s="10"/>
      <c r="B507" s="10"/>
      <c r="C507" s="10"/>
      <c r="D507" s="10"/>
      <c r="E507" s="10"/>
      <c r="F507" s="10"/>
      <c r="G507" s="10"/>
      <c r="H507" s="10"/>
      <c r="I507" s="10"/>
      <c r="J507" s="10"/>
      <c r="K507" s="10"/>
      <c r="L507" s="10"/>
      <c r="M507" s="10"/>
      <c r="N507" s="10"/>
      <c r="O507" s="10"/>
      <c r="P507" s="10"/>
      <c r="Q507" s="10"/>
      <c r="S507" s="10"/>
    </row>
    <row r="508" spans="1:19">
      <c r="A508" s="10"/>
      <c r="B508" s="10"/>
      <c r="C508" s="10"/>
      <c r="D508" s="10"/>
      <c r="E508" s="10"/>
      <c r="F508" s="10"/>
      <c r="G508" s="10"/>
      <c r="H508" s="10"/>
      <c r="I508" s="10"/>
      <c r="J508" s="10"/>
      <c r="K508" s="10"/>
      <c r="L508" s="10"/>
      <c r="M508" s="10"/>
      <c r="N508" s="10"/>
      <c r="O508" s="10"/>
      <c r="P508" s="10"/>
      <c r="Q508" s="10"/>
      <c r="S508" s="10"/>
    </row>
    <row r="509" spans="1:19">
      <c r="A509" s="10"/>
      <c r="B509" s="10"/>
      <c r="C509" s="10"/>
      <c r="D509" s="10"/>
      <c r="E509" s="10"/>
      <c r="F509" s="10"/>
      <c r="G509" s="10"/>
      <c r="H509" s="10"/>
      <c r="I509" s="10"/>
      <c r="J509" s="10"/>
      <c r="K509" s="10"/>
      <c r="L509" s="10"/>
      <c r="M509" s="10"/>
      <c r="N509" s="10"/>
      <c r="O509" s="10"/>
      <c r="P509" s="10"/>
      <c r="Q509" s="10"/>
      <c r="S509" s="10"/>
    </row>
    <row r="510" spans="1:19">
      <c r="A510" s="10"/>
      <c r="B510" s="10"/>
      <c r="C510" s="10"/>
      <c r="D510" s="10"/>
      <c r="E510" s="10"/>
      <c r="F510" s="10"/>
      <c r="G510" s="10"/>
      <c r="H510" s="10"/>
      <c r="I510" s="10"/>
      <c r="J510" s="10"/>
      <c r="K510" s="10"/>
      <c r="L510" s="10"/>
      <c r="M510" s="10"/>
      <c r="N510" s="10"/>
      <c r="O510" s="10"/>
      <c r="P510" s="10"/>
      <c r="Q510" s="10"/>
      <c r="S510" s="10"/>
    </row>
    <row r="511" spans="1:19">
      <c r="A511" s="10"/>
      <c r="B511" s="10"/>
      <c r="C511" s="10"/>
      <c r="D511" s="10"/>
      <c r="E511" s="10"/>
      <c r="F511" s="10"/>
      <c r="G511" s="10"/>
      <c r="H511" s="10"/>
      <c r="I511" s="10"/>
      <c r="J511" s="10"/>
      <c r="K511" s="10"/>
      <c r="L511" s="10"/>
      <c r="M511" s="10"/>
      <c r="N511" s="10"/>
      <c r="O511" s="10"/>
      <c r="P511" s="10"/>
      <c r="Q511" s="10"/>
      <c r="S511" s="10"/>
    </row>
    <row r="512" spans="1:19">
      <c r="A512" s="10"/>
      <c r="B512" s="10"/>
      <c r="C512" s="10"/>
      <c r="D512" s="10"/>
      <c r="E512" s="10"/>
      <c r="F512" s="10"/>
      <c r="G512" s="10"/>
      <c r="H512" s="10"/>
      <c r="I512" s="10"/>
      <c r="J512" s="10"/>
      <c r="K512" s="10"/>
      <c r="L512" s="10"/>
      <c r="M512" s="10"/>
      <c r="N512" s="10"/>
      <c r="O512" s="10"/>
      <c r="P512" s="10"/>
      <c r="Q512" s="10"/>
      <c r="S512" s="10"/>
    </row>
    <row r="513" spans="1:19">
      <c r="A513" s="10"/>
      <c r="B513" s="10"/>
      <c r="C513" s="10"/>
      <c r="D513" s="10"/>
      <c r="E513" s="10"/>
      <c r="F513" s="10"/>
      <c r="G513" s="10"/>
      <c r="H513" s="10"/>
      <c r="I513" s="10"/>
      <c r="J513" s="10"/>
      <c r="K513" s="10"/>
      <c r="L513" s="10"/>
      <c r="M513" s="10"/>
      <c r="N513" s="10"/>
      <c r="O513" s="10"/>
      <c r="P513" s="10"/>
      <c r="Q513" s="10"/>
      <c r="S513" s="10"/>
    </row>
    <row r="514" spans="1:19">
      <c r="A514" s="10"/>
      <c r="B514" s="10"/>
      <c r="C514" s="10"/>
      <c r="D514" s="10"/>
      <c r="E514" s="10"/>
      <c r="F514" s="10"/>
      <c r="G514" s="10"/>
      <c r="H514" s="10"/>
      <c r="I514" s="10"/>
      <c r="J514" s="10"/>
      <c r="K514" s="10"/>
      <c r="L514" s="10"/>
      <c r="M514" s="10"/>
      <c r="N514" s="10"/>
      <c r="O514" s="10"/>
      <c r="P514" s="10"/>
      <c r="Q514" s="10"/>
      <c r="S514" s="10"/>
    </row>
    <row r="515" spans="1:19">
      <c r="A515" s="10"/>
      <c r="B515" s="10"/>
      <c r="C515" s="10"/>
      <c r="D515" s="10"/>
      <c r="E515" s="10"/>
      <c r="F515" s="10"/>
      <c r="G515" s="10"/>
      <c r="H515" s="10"/>
      <c r="I515" s="10"/>
      <c r="J515" s="10"/>
      <c r="K515" s="10"/>
      <c r="L515" s="10"/>
      <c r="M515" s="10"/>
      <c r="N515" s="10"/>
      <c r="O515" s="10"/>
      <c r="P515" s="10"/>
      <c r="Q515" s="10"/>
      <c r="S515" s="10"/>
    </row>
    <row r="516" spans="1:19">
      <c r="A516" s="10"/>
      <c r="B516" s="10"/>
      <c r="C516" s="10"/>
      <c r="D516" s="10"/>
      <c r="E516" s="10"/>
      <c r="F516" s="10"/>
      <c r="G516" s="10"/>
      <c r="H516" s="10"/>
      <c r="I516" s="10"/>
      <c r="J516" s="10"/>
      <c r="K516" s="10"/>
      <c r="L516" s="10"/>
      <c r="M516" s="10"/>
      <c r="N516" s="10"/>
      <c r="O516" s="10"/>
      <c r="P516" s="10"/>
      <c r="Q516" s="10"/>
      <c r="S516" s="10"/>
    </row>
    <row r="517" spans="1:19">
      <c r="A517" s="10"/>
      <c r="B517" s="10"/>
      <c r="C517" s="10"/>
      <c r="D517" s="10"/>
      <c r="E517" s="10"/>
      <c r="F517" s="10"/>
      <c r="G517" s="10"/>
      <c r="H517" s="10"/>
      <c r="I517" s="10"/>
      <c r="J517" s="10"/>
      <c r="K517" s="10"/>
      <c r="L517" s="10"/>
      <c r="M517" s="10"/>
      <c r="N517" s="10"/>
      <c r="O517" s="10"/>
      <c r="P517" s="10"/>
      <c r="Q517" s="10"/>
      <c r="S517" s="10"/>
    </row>
    <row r="518" spans="1:19">
      <c r="A518" s="10"/>
      <c r="B518" s="10"/>
      <c r="C518" s="10"/>
      <c r="D518" s="10"/>
      <c r="E518" s="10"/>
      <c r="F518" s="10"/>
      <c r="G518" s="10"/>
      <c r="H518" s="10"/>
      <c r="I518" s="10"/>
      <c r="J518" s="10"/>
      <c r="K518" s="10"/>
      <c r="L518" s="10"/>
      <c r="M518" s="10"/>
      <c r="N518" s="10"/>
      <c r="O518" s="10"/>
      <c r="P518" s="10"/>
      <c r="Q518" s="10"/>
      <c r="S518" s="10"/>
    </row>
    <row r="519" spans="1:19">
      <c r="A519" s="10"/>
      <c r="B519" s="10"/>
      <c r="C519" s="10"/>
      <c r="D519" s="10"/>
      <c r="E519" s="10"/>
      <c r="F519" s="10"/>
      <c r="G519" s="10"/>
      <c r="H519" s="10"/>
      <c r="I519" s="10"/>
      <c r="J519" s="10"/>
      <c r="K519" s="10"/>
      <c r="L519" s="10"/>
      <c r="M519" s="10"/>
      <c r="N519" s="10"/>
      <c r="O519" s="10"/>
      <c r="P519" s="10"/>
      <c r="Q519" s="10"/>
      <c r="S519" s="10"/>
    </row>
    <row r="520" spans="1:19">
      <c r="A520" s="10"/>
      <c r="B520" s="10"/>
      <c r="C520" s="10"/>
      <c r="D520" s="10"/>
      <c r="E520" s="10"/>
      <c r="F520" s="10"/>
      <c r="G520" s="10"/>
      <c r="H520" s="10"/>
      <c r="I520" s="10"/>
      <c r="J520" s="10"/>
      <c r="K520" s="10"/>
      <c r="L520" s="10"/>
      <c r="M520" s="10"/>
      <c r="N520" s="10"/>
      <c r="O520" s="10"/>
      <c r="P520" s="10"/>
      <c r="Q520" s="10"/>
      <c r="S520" s="10"/>
    </row>
    <row r="521" spans="1:19">
      <c r="A521" s="10"/>
      <c r="B521" s="10"/>
      <c r="C521" s="10"/>
      <c r="D521" s="10"/>
      <c r="E521" s="10"/>
      <c r="F521" s="10"/>
      <c r="G521" s="10"/>
      <c r="H521" s="10"/>
      <c r="I521" s="10"/>
      <c r="J521" s="10"/>
      <c r="K521" s="10"/>
      <c r="L521" s="10"/>
      <c r="M521" s="10"/>
      <c r="N521" s="10"/>
      <c r="O521" s="10"/>
      <c r="P521" s="10"/>
      <c r="Q521" s="10"/>
      <c r="S521" s="10"/>
    </row>
    <row r="522" spans="1:19">
      <c r="A522" s="10"/>
      <c r="B522" s="10"/>
      <c r="C522" s="10"/>
      <c r="D522" s="10"/>
      <c r="E522" s="10"/>
      <c r="F522" s="10"/>
      <c r="G522" s="10"/>
      <c r="H522" s="10"/>
      <c r="I522" s="10"/>
      <c r="J522" s="10"/>
      <c r="K522" s="10"/>
      <c r="L522" s="10"/>
      <c r="M522" s="10"/>
      <c r="N522" s="10"/>
      <c r="O522" s="10"/>
      <c r="P522" s="10"/>
      <c r="Q522" s="10"/>
      <c r="S522" s="10"/>
    </row>
    <row r="523" spans="1:19">
      <c r="A523" s="10"/>
      <c r="B523" s="10"/>
      <c r="C523" s="10"/>
      <c r="D523" s="10"/>
      <c r="E523" s="10"/>
      <c r="F523" s="10"/>
      <c r="G523" s="10"/>
      <c r="H523" s="10"/>
      <c r="I523" s="10"/>
      <c r="J523" s="10"/>
      <c r="K523" s="10"/>
      <c r="L523" s="10"/>
      <c r="M523" s="10"/>
      <c r="N523" s="10"/>
      <c r="O523" s="10"/>
      <c r="P523" s="10"/>
      <c r="Q523" s="10"/>
      <c r="S523" s="10"/>
    </row>
    <row r="524" spans="1:19">
      <c r="A524" s="10"/>
      <c r="B524" s="10"/>
      <c r="C524" s="10"/>
      <c r="D524" s="10"/>
      <c r="E524" s="10"/>
      <c r="F524" s="10"/>
      <c r="G524" s="10"/>
      <c r="H524" s="10"/>
      <c r="I524" s="10"/>
      <c r="J524" s="10"/>
      <c r="K524" s="10"/>
      <c r="L524" s="10"/>
      <c r="M524" s="10"/>
      <c r="N524" s="10"/>
      <c r="O524" s="10"/>
      <c r="P524" s="10"/>
      <c r="Q524" s="10"/>
      <c r="S524" s="10"/>
    </row>
    <row r="525" spans="1:19">
      <c r="A525" s="10"/>
      <c r="B525" s="10"/>
      <c r="C525" s="10"/>
      <c r="D525" s="10"/>
      <c r="E525" s="10"/>
      <c r="F525" s="10"/>
      <c r="G525" s="10"/>
      <c r="H525" s="10"/>
      <c r="I525" s="10"/>
      <c r="J525" s="10"/>
      <c r="K525" s="10"/>
      <c r="L525" s="10"/>
      <c r="M525" s="10"/>
      <c r="N525" s="10"/>
      <c r="O525" s="10"/>
      <c r="P525" s="10"/>
      <c r="Q525" s="10"/>
      <c r="S525" s="10"/>
    </row>
    <row r="526" spans="1:19">
      <c r="A526" s="10"/>
      <c r="B526" s="10"/>
      <c r="C526" s="10"/>
      <c r="D526" s="10"/>
      <c r="E526" s="10"/>
      <c r="F526" s="10"/>
      <c r="G526" s="10"/>
      <c r="H526" s="10"/>
      <c r="I526" s="10"/>
      <c r="J526" s="10"/>
      <c r="K526" s="10"/>
      <c r="L526" s="10"/>
      <c r="M526" s="10"/>
      <c r="N526" s="10"/>
      <c r="O526" s="10"/>
      <c r="P526" s="10"/>
      <c r="Q526" s="10"/>
      <c r="S526" s="10"/>
    </row>
    <row r="527" spans="1:19">
      <c r="A527" s="10"/>
      <c r="B527" s="10"/>
      <c r="C527" s="10"/>
      <c r="D527" s="10"/>
      <c r="E527" s="10"/>
      <c r="F527" s="10"/>
      <c r="G527" s="10"/>
      <c r="H527" s="10"/>
      <c r="I527" s="10"/>
      <c r="J527" s="10"/>
      <c r="K527" s="10"/>
      <c r="L527" s="10"/>
      <c r="M527" s="10"/>
      <c r="N527" s="10"/>
      <c r="O527" s="10"/>
      <c r="P527" s="10"/>
      <c r="Q527" s="10"/>
      <c r="S527" s="10"/>
    </row>
    <row r="528" spans="1:19">
      <c r="A528" s="10"/>
      <c r="B528" s="10"/>
      <c r="C528" s="10"/>
      <c r="D528" s="10"/>
      <c r="E528" s="10"/>
      <c r="F528" s="10"/>
      <c r="G528" s="10"/>
      <c r="H528" s="10"/>
      <c r="I528" s="10"/>
      <c r="J528" s="10"/>
      <c r="K528" s="10"/>
      <c r="L528" s="10"/>
      <c r="M528" s="10"/>
      <c r="N528" s="10"/>
      <c r="O528" s="10"/>
      <c r="P528" s="10"/>
      <c r="Q528" s="10"/>
      <c r="S528" s="10"/>
    </row>
    <row r="529" spans="1:19">
      <c r="A529" s="10"/>
      <c r="B529" s="10"/>
      <c r="C529" s="10"/>
      <c r="D529" s="10"/>
      <c r="E529" s="10"/>
      <c r="F529" s="10"/>
      <c r="G529" s="10"/>
      <c r="H529" s="10"/>
      <c r="I529" s="10"/>
      <c r="J529" s="10"/>
      <c r="K529" s="10"/>
      <c r="L529" s="10"/>
      <c r="M529" s="10"/>
      <c r="N529" s="10"/>
      <c r="O529" s="10"/>
      <c r="P529" s="10"/>
      <c r="Q529" s="10"/>
      <c r="S529" s="10"/>
    </row>
    <row r="530" spans="1:19">
      <c r="A530" s="10"/>
      <c r="B530" s="10"/>
      <c r="C530" s="10"/>
      <c r="D530" s="10"/>
      <c r="E530" s="10"/>
      <c r="F530" s="10"/>
      <c r="G530" s="10"/>
      <c r="H530" s="10"/>
      <c r="I530" s="10"/>
      <c r="J530" s="10"/>
      <c r="K530" s="10"/>
      <c r="L530" s="10"/>
      <c r="M530" s="10"/>
      <c r="N530" s="10"/>
      <c r="O530" s="10"/>
      <c r="P530" s="10"/>
      <c r="Q530" s="10"/>
      <c r="S530" s="10"/>
    </row>
    <row r="531" spans="1:19">
      <c r="A531" s="10"/>
      <c r="B531" s="10"/>
      <c r="C531" s="10"/>
      <c r="D531" s="10"/>
      <c r="E531" s="10"/>
      <c r="F531" s="10"/>
      <c r="G531" s="10"/>
      <c r="H531" s="10"/>
      <c r="I531" s="10"/>
      <c r="J531" s="10"/>
      <c r="K531" s="10"/>
      <c r="L531" s="10"/>
      <c r="M531" s="10"/>
      <c r="N531" s="10"/>
      <c r="O531" s="10"/>
      <c r="P531" s="10"/>
      <c r="Q531" s="10"/>
      <c r="S531" s="10"/>
    </row>
    <row r="532" spans="1:19">
      <c r="A532" s="10"/>
      <c r="B532" s="10"/>
      <c r="C532" s="10"/>
      <c r="D532" s="10"/>
      <c r="E532" s="10"/>
      <c r="F532" s="10"/>
      <c r="G532" s="10"/>
      <c r="H532" s="10"/>
      <c r="I532" s="10"/>
      <c r="J532" s="10"/>
      <c r="K532" s="10"/>
      <c r="L532" s="10"/>
      <c r="M532" s="10"/>
      <c r="N532" s="10"/>
      <c r="O532" s="10"/>
      <c r="P532" s="10"/>
      <c r="Q532" s="10"/>
      <c r="S532" s="10"/>
    </row>
    <row r="533" spans="1:19">
      <c r="A533" s="10"/>
      <c r="B533" s="10"/>
      <c r="C533" s="10"/>
      <c r="D533" s="10"/>
      <c r="E533" s="10"/>
      <c r="F533" s="10"/>
      <c r="G533" s="10"/>
      <c r="H533" s="10"/>
      <c r="I533" s="10"/>
      <c r="J533" s="10"/>
      <c r="K533" s="10"/>
      <c r="L533" s="10"/>
      <c r="M533" s="10"/>
      <c r="N533" s="10"/>
      <c r="O533" s="10"/>
      <c r="P533" s="10"/>
      <c r="Q533" s="10"/>
      <c r="S533" s="10"/>
    </row>
    <row r="534" spans="1:19">
      <c r="A534" s="10"/>
      <c r="B534" s="10"/>
      <c r="C534" s="10"/>
      <c r="D534" s="10"/>
      <c r="E534" s="10"/>
      <c r="F534" s="10"/>
      <c r="G534" s="10"/>
      <c r="H534" s="10"/>
      <c r="I534" s="10"/>
      <c r="J534" s="10"/>
      <c r="K534" s="10"/>
      <c r="L534" s="10"/>
      <c r="M534" s="10"/>
      <c r="N534" s="10"/>
      <c r="O534" s="10"/>
      <c r="P534" s="10"/>
      <c r="Q534" s="10"/>
      <c r="S534" s="10"/>
    </row>
    <row r="535" spans="1:19">
      <c r="A535" s="10"/>
      <c r="B535" s="10"/>
      <c r="C535" s="10"/>
      <c r="D535" s="10"/>
      <c r="E535" s="10"/>
      <c r="F535" s="10"/>
      <c r="G535" s="10"/>
      <c r="H535" s="10"/>
      <c r="I535" s="10"/>
      <c r="J535" s="10"/>
      <c r="K535" s="10"/>
      <c r="L535" s="10"/>
      <c r="M535" s="10"/>
      <c r="N535" s="10"/>
      <c r="O535" s="10"/>
      <c r="P535" s="10"/>
      <c r="Q535" s="10"/>
      <c r="S535" s="10"/>
    </row>
    <row r="536" spans="1:19">
      <c r="A536" s="10"/>
      <c r="B536" s="10"/>
      <c r="C536" s="10"/>
      <c r="D536" s="10"/>
      <c r="E536" s="10"/>
      <c r="F536" s="10"/>
      <c r="G536" s="10"/>
      <c r="H536" s="10"/>
      <c r="I536" s="10"/>
      <c r="J536" s="10"/>
      <c r="K536" s="10"/>
      <c r="L536" s="10"/>
      <c r="M536" s="10"/>
      <c r="N536" s="10"/>
      <c r="O536" s="10"/>
      <c r="P536" s="10"/>
      <c r="Q536" s="10"/>
      <c r="S536" s="10"/>
    </row>
    <row r="537" spans="1:19">
      <c r="A537" s="10"/>
      <c r="B537" s="10"/>
      <c r="C537" s="10"/>
      <c r="D537" s="10"/>
      <c r="E537" s="10"/>
      <c r="F537" s="10"/>
      <c r="G537" s="10"/>
      <c r="H537" s="10"/>
      <c r="I537" s="10"/>
      <c r="J537" s="10"/>
      <c r="K537" s="10"/>
      <c r="L537" s="10"/>
      <c r="M537" s="10"/>
      <c r="N537" s="10"/>
      <c r="O537" s="10"/>
      <c r="P537" s="10"/>
      <c r="Q537" s="10"/>
      <c r="S537" s="10"/>
    </row>
    <row r="538" spans="1:19">
      <c r="A538" s="10"/>
      <c r="B538" s="10"/>
      <c r="C538" s="10"/>
      <c r="D538" s="10"/>
      <c r="E538" s="10"/>
      <c r="F538" s="10"/>
      <c r="G538" s="10"/>
      <c r="H538" s="10"/>
      <c r="I538" s="10"/>
      <c r="J538" s="10"/>
      <c r="K538" s="10"/>
      <c r="L538" s="10"/>
      <c r="M538" s="10"/>
      <c r="N538" s="10"/>
      <c r="O538" s="10"/>
      <c r="P538" s="10"/>
      <c r="Q538" s="10"/>
      <c r="S538" s="10"/>
    </row>
    <row r="539" spans="1:19">
      <c r="A539" s="10"/>
      <c r="B539" s="10"/>
      <c r="C539" s="10"/>
      <c r="D539" s="10"/>
      <c r="E539" s="10"/>
      <c r="F539" s="10"/>
      <c r="G539" s="10"/>
      <c r="H539" s="10"/>
      <c r="I539" s="10"/>
      <c r="J539" s="10"/>
      <c r="K539" s="10"/>
      <c r="L539" s="10"/>
      <c r="M539" s="10"/>
      <c r="N539" s="10"/>
      <c r="O539" s="10"/>
      <c r="P539" s="10"/>
      <c r="Q539" s="10"/>
      <c r="S539" s="10"/>
    </row>
    <row r="540" spans="1:19">
      <c r="A540" s="10"/>
      <c r="B540" s="10"/>
      <c r="C540" s="10"/>
      <c r="D540" s="10"/>
      <c r="E540" s="10"/>
      <c r="F540" s="10"/>
      <c r="G540" s="10"/>
      <c r="H540" s="10"/>
      <c r="I540" s="10"/>
      <c r="J540" s="10"/>
      <c r="K540" s="10"/>
      <c r="L540" s="10"/>
      <c r="M540" s="10"/>
      <c r="N540" s="10"/>
      <c r="O540" s="10"/>
      <c r="P540" s="10"/>
      <c r="Q540" s="10"/>
      <c r="S540" s="10"/>
    </row>
    <row r="541" spans="1:19">
      <c r="A541" s="10"/>
      <c r="B541" s="10"/>
      <c r="C541" s="10"/>
      <c r="D541" s="10"/>
      <c r="E541" s="10"/>
      <c r="F541" s="10"/>
      <c r="G541" s="10"/>
      <c r="H541" s="10"/>
      <c r="I541" s="10"/>
      <c r="J541" s="10"/>
      <c r="K541" s="10"/>
      <c r="L541" s="10"/>
      <c r="M541" s="10"/>
      <c r="N541" s="10"/>
      <c r="O541" s="10"/>
      <c r="P541" s="10"/>
      <c r="Q541" s="10"/>
      <c r="S541" s="10"/>
    </row>
    <row r="542" spans="1:19">
      <c r="A542" s="10"/>
      <c r="B542" s="10"/>
      <c r="C542" s="10"/>
      <c r="D542" s="10"/>
      <c r="E542" s="10"/>
      <c r="F542" s="10"/>
      <c r="G542" s="10"/>
      <c r="H542" s="10"/>
      <c r="I542" s="10"/>
      <c r="J542" s="10"/>
      <c r="K542" s="10"/>
      <c r="L542" s="10"/>
      <c r="M542" s="10"/>
      <c r="N542" s="10"/>
      <c r="O542" s="10"/>
      <c r="P542" s="10"/>
      <c r="Q542" s="10"/>
      <c r="S542" s="10"/>
    </row>
    <row r="543" spans="1:19">
      <c r="A543" s="10"/>
      <c r="B543" s="10"/>
      <c r="C543" s="10"/>
      <c r="D543" s="10"/>
      <c r="E543" s="10"/>
      <c r="F543" s="10"/>
      <c r="G543" s="10"/>
      <c r="H543" s="10"/>
      <c r="I543" s="10"/>
      <c r="J543" s="10"/>
      <c r="K543" s="10"/>
      <c r="L543" s="10"/>
      <c r="M543" s="10"/>
      <c r="N543" s="10"/>
      <c r="O543" s="10"/>
      <c r="P543" s="10"/>
      <c r="Q543" s="10"/>
      <c r="S543" s="10"/>
    </row>
    <row r="544" spans="1:19">
      <c r="A544" s="10"/>
      <c r="B544" s="10"/>
      <c r="C544" s="10"/>
      <c r="D544" s="10"/>
      <c r="E544" s="10"/>
      <c r="F544" s="10"/>
      <c r="G544" s="10"/>
      <c r="H544" s="10"/>
      <c r="I544" s="10"/>
      <c r="J544" s="10"/>
      <c r="K544" s="10"/>
      <c r="L544" s="10"/>
      <c r="M544" s="10"/>
      <c r="N544" s="10"/>
      <c r="O544" s="10"/>
      <c r="P544" s="10"/>
      <c r="Q544" s="10"/>
      <c r="S544" s="10"/>
    </row>
    <row r="545" spans="1:19">
      <c r="A545" s="10"/>
      <c r="B545" s="10"/>
      <c r="C545" s="10"/>
      <c r="D545" s="10"/>
      <c r="E545" s="10"/>
      <c r="F545" s="10"/>
      <c r="G545" s="10"/>
      <c r="H545" s="10"/>
      <c r="I545" s="10"/>
      <c r="J545" s="10"/>
      <c r="K545" s="10"/>
      <c r="L545" s="10"/>
      <c r="M545" s="10"/>
      <c r="N545" s="10"/>
      <c r="O545" s="10"/>
      <c r="P545" s="10"/>
      <c r="Q545" s="10"/>
      <c r="S545" s="10"/>
    </row>
    <row r="546" spans="1:19">
      <c r="A546" s="10"/>
      <c r="B546" s="10"/>
      <c r="C546" s="10"/>
      <c r="D546" s="10"/>
      <c r="E546" s="10"/>
      <c r="F546" s="10"/>
      <c r="G546" s="10"/>
      <c r="H546" s="10"/>
      <c r="I546" s="10"/>
      <c r="J546" s="10"/>
      <c r="K546" s="10"/>
      <c r="L546" s="10"/>
      <c r="M546" s="10"/>
      <c r="N546" s="10"/>
      <c r="O546" s="10"/>
      <c r="P546" s="10"/>
      <c r="Q546" s="10"/>
      <c r="S546" s="10"/>
    </row>
    <row r="547" spans="1:19">
      <c r="A547" s="10"/>
      <c r="B547" s="10"/>
      <c r="C547" s="10"/>
      <c r="D547" s="10"/>
      <c r="E547" s="10"/>
      <c r="F547" s="10"/>
      <c r="G547" s="10"/>
      <c r="H547" s="10"/>
      <c r="I547" s="10"/>
      <c r="J547" s="10"/>
      <c r="K547" s="10"/>
      <c r="L547" s="10"/>
      <c r="M547" s="10"/>
      <c r="N547" s="10"/>
      <c r="O547" s="10"/>
      <c r="P547" s="10"/>
      <c r="Q547" s="10"/>
      <c r="S547" s="10"/>
    </row>
    <row r="548" spans="1:19">
      <c r="A548" s="10"/>
      <c r="B548" s="10"/>
      <c r="C548" s="10"/>
      <c r="D548" s="10"/>
      <c r="E548" s="10"/>
      <c r="F548" s="10"/>
      <c r="G548" s="10"/>
      <c r="H548" s="10"/>
      <c r="I548" s="10"/>
      <c r="J548" s="10"/>
      <c r="K548" s="10"/>
      <c r="L548" s="10"/>
      <c r="M548" s="10"/>
      <c r="N548" s="10"/>
      <c r="O548" s="10"/>
      <c r="P548" s="10"/>
      <c r="Q548" s="10"/>
      <c r="S548" s="10"/>
    </row>
    <row r="549" spans="1:19">
      <c r="A549" s="10"/>
      <c r="B549" s="10"/>
      <c r="C549" s="10"/>
      <c r="D549" s="10"/>
      <c r="E549" s="10"/>
      <c r="F549" s="10"/>
      <c r="G549" s="10"/>
      <c r="H549" s="10"/>
      <c r="I549" s="10"/>
      <c r="J549" s="10"/>
      <c r="K549" s="10"/>
      <c r="L549" s="10"/>
      <c r="M549" s="10"/>
      <c r="N549" s="10"/>
      <c r="O549" s="10"/>
      <c r="P549" s="10"/>
      <c r="Q549" s="10"/>
      <c r="S549" s="10"/>
    </row>
    <row r="550" spans="1:19">
      <c r="A550" s="10"/>
      <c r="B550" s="10"/>
      <c r="C550" s="10"/>
      <c r="D550" s="10"/>
      <c r="E550" s="10"/>
      <c r="F550" s="10"/>
      <c r="G550" s="10"/>
      <c r="H550" s="10"/>
      <c r="I550" s="10"/>
      <c r="J550" s="10"/>
      <c r="K550" s="10"/>
      <c r="L550" s="10"/>
      <c r="M550" s="10"/>
      <c r="N550" s="10"/>
      <c r="O550" s="10"/>
      <c r="P550" s="10"/>
      <c r="Q550" s="10"/>
      <c r="S550" s="10"/>
    </row>
    <row r="551" spans="1:19">
      <c r="A551" s="10"/>
      <c r="B551" s="10"/>
      <c r="C551" s="10"/>
      <c r="D551" s="10"/>
      <c r="E551" s="10"/>
      <c r="F551" s="10"/>
      <c r="G551" s="10"/>
      <c r="H551" s="10"/>
      <c r="I551" s="10"/>
      <c r="J551" s="10"/>
      <c r="K551" s="10"/>
      <c r="L551" s="10"/>
      <c r="M551" s="10"/>
      <c r="N551" s="10"/>
      <c r="O551" s="10"/>
      <c r="P551" s="10"/>
      <c r="Q551" s="10"/>
      <c r="S551" s="10"/>
    </row>
    <row r="552" spans="1:19">
      <c r="A552" s="10"/>
      <c r="B552" s="10"/>
      <c r="C552" s="10"/>
      <c r="D552" s="10"/>
      <c r="E552" s="10"/>
      <c r="F552" s="10"/>
      <c r="G552" s="10"/>
      <c r="H552" s="10"/>
      <c r="I552" s="10"/>
      <c r="J552" s="10"/>
      <c r="K552" s="10"/>
      <c r="L552" s="10"/>
      <c r="M552" s="10"/>
      <c r="N552" s="10"/>
      <c r="O552" s="10"/>
      <c r="P552" s="10"/>
      <c r="Q552" s="10"/>
      <c r="S552" s="10"/>
    </row>
    <row r="553" spans="1:19">
      <c r="A553" s="10"/>
      <c r="B553" s="10"/>
      <c r="C553" s="10"/>
      <c r="D553" s="10"/>
      <c r="E553" s="10"/>
      <c r="F553" s="10"/>
      <c r="G553" s="10"/>
      <c r="H553" s="10"/>
      <c r="I553" s="10"/>
      <c r="J553" s="10"/>
      <c r="K553" s="10"/>
      <c r="L553" s="10"/>
      <c r="M553" s="10"/>
      <c r="N553" s="10"/>
      <c r="O553" s="10"/>
      <c r="P553" s="10"/>
      <c r="Q553" s="10"/>
      <c r="S553" s="10"/>
    </row>
    <row r="554" spans="1:19">
      <c r="A554" s="10"/>
      <c r="B554" s="10"/>
      <c r="C554" s="10"/>
      <c r="D554" s="10"/>
      <c r="E554" s="10"/>
      <c r="F554" s="10"/>
      <c r="G554" s="10"/>
      <c r="H554" s="10"/>
      <c r="I554" s="10"/>
      <c r="J554" s="10"/>
      <c r="K554" s="10"/>
      <c r="L554" s="10"/>
      <c r="M554" s="10"/>
      <c r="N554" s="10"/>
      <c r="O554" s="10"/>
      <c r="P554" s="10"/>
      <c r="Q554" s="10"/>
      <c r="S554" s="10"/>
    </row>
    <row r="555" spans="1:19">
      <c r="A555" s="10"/>
      <c r="B555" s="10"/>
      <c r="C555" s="10"/>
      <c r="D555" s="10"/>
      <c r="E555" s="10"/>
      <c r="F555" s="10"/>
      <c r="G555" s="10"/>
      <c r="H555" s="10"/>
      <c r="I555" s="10"/>
      <c r="J555" s="10"/>
      <c r="K555" s="10"/>
      <c r="L555" s="10"/>
      <c r="M555" s="10"/>
      <c r="N555" s="10"/>
      <c r="O555" s="10"/>
      <c r="P555" s="10"/>
      <c r="Q555" s="10"/>
      <c r="S555" s="10"/>
    </row>
    <row r="556" spans="1:19">
      <c r="A556" s="10"/>
      <c r="B556" s="10"/>
      <c r="C556" s="10"/>
      <c r="D556" s="10"/>
      <c r="E556" s="10"/>
      <c r="F556" s="10"/>
      <c r="G556" s="10"/>
      <c r="H556" s="10"/>
      <c r="I556" s="10"/>
      <c r="J556" s="10"/>
      <c r="K556" s="10"/>
      <c r="L556" s="10"/>
      <c r="M556" s="10"/>
      <c r="N556" s="10"/>
      <c r="O556" s="10"/>
      <c r="P556" s="10"/>
      <c r="Q556" s="10"/>
      <c r="S556" s="10"/>
    </row>
    <row r="557" spans="1:19">
      <c r="A557" s="10"/>
      <c r="B557" s="10"/>
      <c r="C557" s="10"/>
      <c r="D557" s="10"/>
      <c r="E557" s="10"/>
      <c r="F557" s="10"/>
      <c r="G557" s="10"/>
      <c r="H557" s="10"/>
      <c r="I557" s="10"/>
      <c r="J557" s="10"/>
      <c r="K557" s="10"/>
      <c r="L557" s="10"/>
      <c r="M557" s="10"/>
      <c r="N557" s="10"/>
      <c r="O557" s="10"/>
      <c r="P557" s="10"/>
      <c r="Q557" s="10"/>
      <c r="S557" s="10"/>
    </row>
    <row r="558" spans="1:19">
      <c r="A558" s="10"/>
      <c r="B558" s="10"/>
      <c r="C558" s="10"/>
      <c r="D558" s="10"/>
      <c r="E558" s="10"/>
      <c r="F558" s="10"/>
      <c r="G558" s="10"/>
      <c r="H558" s="10"/>
      <c r="I558" s="10"/>
      <c r="J558" s="10"/>
      <c r="K558" s="10"/>
      <c r="L558" s="10"/>
      <c r="M558" s="10"/>
      <c r="N558" s="10"/>
      <c r="O558" s="10"/>
      <c r="P558" s="10"/>
      <c r="Q558" s="10"/>
      <c r="S558" s="10"/>
    </row>
    <row r="559" spans="1:19">
      <c r="A559" s="10"/>
      <c r="B559" s="10"/>
      <c r="C559" s="10"/>
      <c r="D559" s="10"/>
      <c r="E559" s="10"/>
      <c r="F559" s="10"/>
      <c r="G559" s="10"/>
      <c r="H559" s="10"/>
      <c r="I559" s="10"/>
      <c r="J559" s="10"/>
      <c r="K559" s="10"/>
      <c r="L559" s="10"/>
      <c r="M559" s="10"/>
      <c r="N559" s="10"/>
      <c r="O559" s="10"/>
      <c r="P559" s="10"/>
      <c r="Q559" s="10"/>
      <c r="S559" s="10"/>
    </row>
    <row r="560" spans="1:19">
      <c r="A560" s="10"/>
      <c r="B560" s="10"/>
      <c r="C560" s="10"/>
      <c r="D560" s="10"/>
      <c r="E560" s="10"/>
      <c r="F560" s="10"/>
      <c r="G560" s="10"/>
      <c r="H560" s="10"/>
      <c r="I560" s="10"/>
      <c r="J560" s="10"/>
      <c r="K560" s="10"/>
      <c r="L560" s="10"/>
      <c r="M560" s="10"/>
      <c r="N560" s="10"/>
      <c r="O560" s="10"/>
      <c r="P560" s="10"/>
      <c r="Q560" s="10"/>
      <c r="S560" s="10"/>
    </row>
    <row r="561" spans="1:19">
      <c r="A561" s="10"/>
      <c r="B561" s="10"/>
      <c r="C561" s="10"/>
      <c r="D561" s="10"/>
      <c r="E561" s="10"/>
      <c r="F561" s="10"/>
      <c r="G561" s="10"/>
      <c r="H561" s="10"/>
      <c r="I561" s="10"/>
      <c r="J561" s="10"/>
      <c r="K561" s="10"/>
      <c r="L561" s="10"/>
      <c r="M561" s="10"/>
      <c r="N561" s="10"/>
      <c r="O561" s="10"/>
      <c r="P561" s="10"/>
      <c r="Q561" s="10"/>
      <c r="S561" s="10"/>
    </row>
    <row r="562" spans="1:19">
      <c r="A562" s="10"/>
      <c r="B562" s="10"/>
      <c r="C562" s="10"/>
      <c r="D562" s="10"/>
      <c r="E562" s="10"/>
      <c r="F562" s="10"/>
      <c r="G562" s="10"/>
      <c r="H562" s="10"/>
      <c r="I562" s="10"/>
      <c r="J562" s="10"/>
      <c r="K562" s="10"/>
      <c r="L562" s="10"/>
      <c r="M562" s="10"/>
      <c r="N562" s="10"/>
      <c r="O562" s="10"/>
      <c r="P562" s="10"/>
      <c r="Q562" s="10"/>
      <c r="S562" s="10"/>
    </row>
    <row r="563" spans="1:19">
      <c r="A563" s="10"/>
      <c r="B563" s="10"/>
      <c r="C563" s="10"/>
      <c r="D563" s="10"/>
      <c r="E563" s="10"/>
      <c r="F563" s="10"/>
      <c r="G563" s="10"/>
      <c r="H563" s="10"/>
      <c r="I563" s="10"/>
      <c r="J563" s="10"/>
      <c r="K563" s="10"/>
      <c r="L563" s="10"/>
      <c r="M563" s="10"/>
      <c r="N563" s="10"/>
      <c r="O563" s="10"/>
      <c r="P563" s="10"/>
      <c r="Q563" s="10"/>
      <c r="S563" s="10"/>
    </row>
    <row r="564" spans="1:19">
      <c r="A564" s="10"/>
      <c r="B564" s="10"/>
      <c r="C564" s="10"/>
      <c r="D564" s="10"/>
      <c r="E564" s="10"/>
      <c r="F564" s="10"/>
      <c r="G564" s="10"/>
      <c r="H564" s="10"/>
      <c r="I564" s="10"/>
      <c r="J564" s="10"/>
      <c r="K564" s="10"/>
      <c r="L564" s="10"/>
      <c r="M564" s="10"/>
      <c r="N564" s="10"/>
      <c r="O564" s="10"/>
      <c r="P564" s="10"/>
      <c r="Q564" s="10"/>
      <c r="S564" s="10"/>
    </row>
    <row r="565" spans="1:19">
      <c r="A565" s="10"/>
      <c r="B565" s="10"/>
      <c r="C565" s="10"/>
      <c r="D565" s="10"/>
      <c r="E565" s="10"/>
      <c r="F565" s="10"/>
      <c r="G565" s="10"/>
      <c r="H565" s="10"/>
      <c r="I565" s="10"/>
      <c r="J565" s="10"/>
      <c r="K565" s="10"/>
      <c r="L565" s="10"/>
      <c r="M565" s="10"/>
      <c r="N565" s="10"/>
      <c r="O565" s="10"/>
      <c r="P565" s="10"/>
      <c r="Q565" s="10"/>
      <c r="S565" s="10"/>
    </row>
    <row r="566" spans="1:19">
      <c r="A566" s="10"/>
      <c r="B566" s="10"/>
      <c r="C566" s="10"/>
      <c r="D566" s="10"/>
      <c r="E566" s="10"/>
      <c r="F566" s="10"/>
      <c r="G566" s="10"/>
      <c r="H566" s="10"/>
      <c r="I566" s="10"/>
      <c r="J566" s="10"/>
      <c r="K566" s="10"/>
      <c r="L566" s="10"/>
      <c r="M566" s="10"/>
      <c r="N566" s="10"/>
      <c r="O566" s="10"/>
      <c r="P566" s="10"/>
      <c r="Q566" s="10"/>
      <c r="S566" s="10"/>
    </row>
    <row r="567" spans="1:19">
      <c r="A567" s="10"/>
      <c r="B567" s="10"/>
      <c r="C567" s="10"/>
      <c r="D567" s="10"/>
      <c r="E567" s="10"/>
      <c r="F567" s="10"/>
      <c r="G567" s="10"/>
      <c r="H567" s="10"/>
      <c r="I567" s="10"/>
      <c r="J567" s="10"/>
      <c r="K567" s="10"/>
      <c r="L567" s="10"/>
      <c r="M567" s="10"/>
      <c r="N567" s="10"/>
      <c r="O567" s="10"/>
      <c r="P567" s="10"/>
      <c r="Q567" s="10"/>
      <c r="S567" s="10"/>
    </row>
    <row r="568" spans="1:19">
      <c r="A568" s="10"/>
      <c r="B568" s="10"/>
      <c r="C568" s="10"/>
      <c r="D568" s="10"/>
      <c r="E568" s="10"/>
      <c r="F568" s="10"/>
      <c r="G568" s="10"/>
      <c r="H568" s="10"/>
      <c r="I568" s="10"/>
      <c r="J568" s="10"/>
      <c r="K568" s="10"/>
      <c r="L568" s="10"/>
      <c r="M568" s="10"/>
      <c r="N568" s="10"/>
      <c r="O568" s="10"/>
      <c r="P568" s="10"/>
      <c r="Q568" s="10"/>
      <c r="S568" s="10"/>
    </row>
    <row r="569" spans="1:19">
      <c r="A569" s="10"/>
      <c r="B569" s="10"/>
      <c r="C569" s="10"/>
      <c r="D569" s="10"/>
      <c r="E569" s="10"/>
      <c r="F569" s="10"/>
      <c r="G569" s="10"/>
      <c r="H569" s="10"/>
      <c r="I569" s="10"/>
      <c r="J569" s="10"/>
      <c r="K569" s="10"/>
      <c r="L569" s="10"/>
      <c r="M569" s="10"/>
      <c r="N569" s="10"/>
      <c r="O569" s="10"/>
      <c r="P569" s="10"/>
      <c r="Q569" s="10"/>
      <c r="S569" s="10"/>
    </row>
    <row r="570" spans="1:19">
      <c r="A570" s="10"/>
      <c r="B570" s="10"/>
      <c r="C570" s="10"/>
      <c r="D570" s="10"/>
      <c r="E570" s="10"/>
      <c r="F570" s="10"/>
      <c r="G570" s="10"/>
      <c r="H570" s="10"/>
      <c r="I570" s="10"/>
      <c r="J570" s="10"/>
      <c r="K570" s="10"/>
      <c r="L570" s="10"/>
      <c r="M570" s="10"/>
      <c r="N570" s="10"/>
      <c r="O570" s="10"/>
      <c r="P570" s="10"/>
      <c r="Q570" s="10"/>
      <c r="S570" s="10"/>
    </row>
    <row r="571" spans="1:19">
      <c r="A571" s="10"/>
      <c r="B571" s="10"/>
      <c r="C571" s="10"/>
      <c r="D571" s="10"/>
      <c r="E571" s="10"/>
      <c r="F571" s="10"/>
      <c r="G571" s="10"/>
      <c r="H571" s="10"/>
      <c r="I571" s="10"/>
      <c r="J571" s="10"/>
      <c r="K571" s="10"/>
      <c r="L571" s="10"/>
      <c r="M571" s="10"/>
      <c r="N571" s="10"/>
      <c r="O571" s="10"/>
      <c r="P571" s="10"/>
      <c r="Q571" s="10"/>
      <c r="S571" s="10"/>
    </row>
    <row r="572" spans="1:19">
      <c r="A572" s="10"/>
      <c r="B572" s="10"/>
      <c r="C572" s="10"/>
      <c r="D572" s="10"/>
      <c r="E572" s="10"/>
      <c r="F572" s="10"/>
      <c r="G572" s="10"/>
      <c r="H572" s="10"/>
      <c r="I572" s="10"/>
      <c r="J572" s="10"/>
      <c r="K572" s="10"/>
      <c r="L572" s="10"/>
      <c r="M572" s="10"/>
      <c r="N572" s="10"/>
      <c r="O572" s="10"/>
      <c r="P572" s="10"/>
      <c r="Q572" s="10"/>
      <c r="S572" s="10"/>
    </row>
    <row r="573" spans="1:19">
      <c r="A573" s="10"/>
      <c r="B573" s="10"/>
      <c r="C573" s="10"/>
      <c r="D573" s="10"/>
      <c r="E573" s="10"/>
      <c r="F573" s="10"/>
      <c r="G573" s="10"/>
      <c r="H573" s="10"/>
      <c r="I573" s="10"/>
      <c r="J573" s="10"/>
      <c r="K573" s="10"/>
      <c r="L573" s="10"/>
      <c r="M573" s="10"/>
      <c r="N573" s="10"/>
      <c r="O573" s="10"/>
      <c r="P573" s="10"/>
      <c r="Q573" s="10"/>
      <c r="S573" s="10"/>
    </row>
    <row r="574" spans="1:19">
      <c r="A574" s="10"/>
      <c r="B574" s="10"/>
      <c r="C574" s="10"/>
      <c r="D574" s="10"/>
      <c r="E574" s="10"/>
      <c r="F574" s="10"/>
      <c r="G574" s="10"/>
      <c r="H574" s="10"/>
      <c r="I574" s="10"/>
      <c r="J574" s="10"/>
      <c r="K574" s="10"/>
      <c r="L574" s="10"/>
      <c r="M574" s="10"/>
      <c r="N574" s="10"/>
      <c r="O574" s="10"/>
      <c r="P574" s="10"/>
      <c r="Q574" s="10"/>
      <c r="S574" s="10"/>
    </row>
    <row r="575" spans="1:19">
      <c r="A575" s="10"/>
      <c r="B575" s="10"/>
      <c r="C575" s="10"/>
      <c r="D575" s="10"/>
      <c r="E575" s="10"/>
      <c r="F575" s="10"/>
      <c r="G575" s="10"/>
      <c r="H575" s="10"/>
      <c r="I575" s="10"/>
      <c r="J575" s="10"/>
      <c r="K575" s="10"/>
      <c r="L575" s="10"/>
      <c r="M575" s="10"/>
      <c r="N575" s="10"/>
      <c r="O575" s="10"/>
      <c r="P575" s="10"/>
      <c r="Q575" s="10"/>
      <c r="S575" s="10"/>
    </row>
    <row r="576" spans="1:19">
      <c r="A576" s="10"/>
      <c r="B576" s="10"/>
      <c r="C576" s="10"/>
      <c r="D576" s="10"/>
      <c r="E576" s="10"/>
      <c r="F576" s="10"/>
      <c r="G576" s="10"/>
      <c r="H576" s="10"/>
      <c r="I576" s="10"/>
      <c r="J576" s="10"/>
      <c r="K576" s="10"/>
      <c r="L576" s="10"/>
      <c r="M576" s="10"/>
      <c r="N576" s="10"/>
      <c r="O576" s="10"/>
      <c r="P576" s="10"/>
      <c r="Q576" s="10"/>
      <c r="S576" s="10"/>
    </row>
    <row r="577" spans="1:19">
      <c r="A577" s="10"/>
      <c r="B577" s="10"/>
      <c r="C577" s="10"/>
      <c r="D577" s="10"/>
      <c r="E577" s="10"/>
      <c r="F577" s="10"/>
      <c r="G577" s="10"/>
      <c r="H577" s="10"/>
      <c r="I577" s="10"/>
      <c r="J577" s="10"/>
      <c r="K577" s="10"/>
      <c r="L577" s="10"/>
      <c r="M577" s="10"/>
      <c r="N577" s="10"/>
      <c r="O577" s="10"/>
      <c r="P577" s="10"/>
      <c r="Q577" s="10"/>
      <c r="S577" s="10"/>
    </row>
    <row r="578" spans="1:19">
      <c r="A578" s="10"/>
      <c r="B578" s="10"/>
      <c r="C578" s="10"/>
      <c r="D578" s="10"/>
      <c r="E578" s="10"/>
      <c r="F578" s="10"/>
      <c r="G578" s="10"/>
      <c r="H578" s="10"/>
      <c r="I578" s="10"/>
      <c r="J578" s="10"/>
      <c r="K578" s="10"/>
      <c r="L578" s="10"/>
      <c r="M578" s="10"/>
      <c r="N578" s="10"/>
      <c r="O578" s="10"/>
      <c r="P578" s="10"/>
      <c r="Q578" s="10"/>
      <c r="S578" s="10"/>
    </row>
    <row r="579" spans="1:19">
      <c r="A579" s="10"/>
      <c r="B579" s="10"/>
      <c r="C579" s="10"/>
      <c r="D579" s="10"/>
      <c r="E579" s="10"/>
      <c r="F579" s="10"/>
      <c r="G579" s="10"/>
      <c r="H579" s="10"/>
      <c r="I579" s="10"/>
      <c r="J579" s="10"/>
      <c r="K579" s="10"/>
      <c r="L579" s="10"/>
      <c r="M579" s="10"/>
      <c r="N579" s="10"/>
      <c r="O579" s="10"/>
      <c r="P579" s="10"/>
      <c r="Q579" s="10"/>
      <c r="S579" s="10"/>
    </row>
    <row r="580" spans="1:19">
      <c r="A580" s="10"/>
      <c r="B580" s="10"/>
      <c r="C580" s="10"/>
      <c r="D580" s="10"/>
      <c r="E580" s="10"/>
      <c r="F580" s="10"/>
      <c r="G580" s="10"/>
      <c r="H580" s="10"/>
      <c r="I580" s="10"/>
      <c r="J580" s="10"/>
      <c r="K580" s="10"/>
      <c r="L580" s="10"/>
      <c r="M580" s="10"/>
      <c r="N580" s="10"/>
      <c r="O580" s="10"/>
      <c r="P580" s="10"/>
      <c r="Q580" s="10"/>
      <c r="S580" s="10"/>
    </row>
    <row r="581" spans="1:19">
      <c r="A581" s="10"/>
      <c r="B581" s="10"/>
      <c r="C581" s="10"/>
      <c r="D581" s="10"/>
      <c r="E581" s="10"/>
      <c r="F581" s="10"/>
      <c r="G581" s="10"/>
      <c r="H581" s="10"/>
      <c r="I581" s="10"/>
      <c r="J581" s="10"/>
      <c r="K581" s="10"/>
      <c r="L581" s="10"/>
      <c r="M581" s="10"/>
      <c r="N581" s="10"/>
      <c r="O581" s="10"/>
      <c r="P581" s="10"/>
      <c r="Q581" s="10"/>
      <c r="S581" s="10"/>
    </row>
    <row r="582" spans="1:19">
      <c r="A582" s="10"/>
      <c r="B582" s="10"/>
      <c r="C582" s="10"/>
      <c r="D582" s="10"/>
      <c r="E582" s="10"/>
      <c r="F582" s="10"/>
      <c r="G582" s="10"/>
      <c r="H582" s="10"/>
      <c r="I582" s="10"/>
      <c r="J582" s="10"/>
      <c r="K582" s="10"/>
      <c r="L582" s="10"/>
      <c r="M582" s="10"/>
      <c r="N582" s="10"/>
      <c r="O582" s="10"/>
      <c r="P582" s="10"/>
      <c r="Q582" s="10"/>
      <c r="S582" s="10"/>
    </row>
    <row r="583" spans="1:19">
      <c r="A583" s="10"/>
      <c r="B583" s="10"/>
      <c r="C583" s="10"/>
      <c r="D583" s="10"/>
      <c r="E583" s="10"/>
      <c r="F583" s="10"/>
      <c r="G583" s="10"/>
      <c r="H583" s="10"/>
      <c r="I583" s="10"/>
      <c r="J583" s="10"/>
      <c r="K583" s="10"/>
      <c r="L583" s="10"/>
      <c r="M583" s="10"/>
      <c r="N583" s="10"/>
      <c r="O583" s="10"/>
      <c r="P583" s="10"/>
      <c r="Q583" s="10"/>
      <c r="S583" s="10"/>
    </row>
    <row r="584" spans="1:19">
      <c r="A584" s="10"/>
      <c r="B584" s="10"/>
      <c r="C584" s="10"/>
      <c r="D584" s="10"/>
      <c r="E584" s="10"/>
      <c r="F584" s="10"/>
      <c r="G584" s="10"/>
      <c r="H584" s="10"/>
      <c r="I584" s="10"/>
      <c r="J584" s="10"/>
      <c r="K584" s="10"/>
      <c r="L584" s="10"/>
      <c r="M584" s="10"/>
      <c r="N584" s="10"/>
      <c r="O584" s="10"/>
      <c r="P584" s="10"/>
      <c r="Q584" s="10"/>
      <c r="S584" s="10"/>
    </row>
    <row r="585" spans="1:19">
      <c r="A585" s="10"/>
      <c r="B585" s="10"/>
      <c r="C585" s="10"/>
      <c r="D585" s="10"/>
      <c r="E585" s="10"/>
      <c r="F585" s="10"/>
      <c r="G585" s="10"/>
      <c r="H585" s="10"/>
      <c r="I585" s="10"/>
      <c r="J585" s="10"/>
      <c r="K585" s="10"/>
      <c r="L585" s="10"/>
      <c r="M585" s="10"/>
      <c r="N585" s="10"/>
      <c r="O585" s="10"/>
      <c r="P585" s="10"/>
      <c r="Q585" s="10"/>
      <c r="S585" s="10"/>
    </row>
    <row r="586" spans="1:19">
      <c r="A586" s="10"/>
      <c r="B586" s="10"/>
      <c r="C586" s="10"/>
      <c r="D586" s="10"/>
      <c r="E586" s="10"/>
      <c r="F586" s="10"/>
      <c r="G586" s="10"/>
      <c r="H586" s="10"/>
      <c r="I586" s="10"/>
      <c r="J586" s="10"/>
      <c r="K586" s="10"/>
      <c r="L586" s="10"/>
      <c r="M586" s="10"/>
      <c r="N586" s="10"/>
      <c r="O586" s="10"/>
      <c r="P586" s="10"/>
      <c r="Q586" s="10"/>
      <c r="S586" s="10"/>
    </row>
    <row r="587" spans="1:19">
      <c r="A587" s="10"/>
      <c r="B587" s="10"/>
      <c r="C587" s="10"/>
      <c r="D587" s="10"/>
      <c r="E587" s="10"/>
      <c r="F587" s="10"/>
      <c r="G587" s="10"/>
      <c r="H587" s="10"/>
      <c r="I587" s="10"/>
      <c r="J587" s="10"/>
      <c r="K587" s="10"/>
      <c r="L587" s="10"/>
      <c r="M587" s="10"/>
      <c r="N587" s="10"/>
      <c r="O587" s="10"/>
      <c r="P587" s="10"/>
      <c r="Q587" s="10"/>
      <c r="S587" s="10"/>
    </row>
    <row r="588" spans="1:19">
      <c r="A588" s="10"/>
      <c r="B588" s="10"/>
      <c r="C588" s="10"/>
      <c r="D588" s="10"/>
      <c r="E588" s="10"/>
      <c r="F588" s="10"/>
      <c r="G588" s="10"/>
      <c r="H588" s="10"/>
      <c r="I588" s="10"/>
      <c r="J588" s="10"/>
      <c r="K588" s="10"/>
      <c r="L588" s="10"/>
      <c r="M588" s="10"/>
      <c r="N588" s="10"/>
      <c r="O588" s="10"/>
      <c r="P588" s="10"/>
      <c r="Q588" s="10"/>
      <c r="S588" s="10"/>
    </row>
    <row r="589" spans="1:19">
      <c r="A589" s="10"/>
      <c r="B589" s="10"/>
      <c r="C589" s="10"/>
      <c r="D589" s="10"/>
      <c r="E589" s="10"/>
      <c r="F589" s="10"/>
      <c r="G589" s="10"/>
      <c r="H589" s="10"/>
      <c r="I589" s="10"/>
      <c r="J589" s="10"/>
      <c r="K589" s="10"/>
      <c r="L589" s="10"/>
      <c r="M589" s="10"/>
      <c r="N589" s="10"/>
      <c r="O589" s="10"/>
      <c r="P589" s="10"/>
      <c r="Q589" s="10"/>
      <c r="S589" s="10"/>
    </row>
    <row r="590" spans="1:19">
      <c r="A590" s="10"/>
      <c r="B590" s="10"/>
      <c r="C590" s="10"/>
      <c r="D590" s="10"/>
      <c r="E590" s="10"/>
      <c r="F590" s="10"/>
      <c r="G590" s="10"/>
      <c r="H590" s="10"/>
      <c r="I590" s="10"/>
      <c r="J590" s="10"/>
      <c r="K590" s="10"/>
      <c r="L590" s="10"/>
      <c r="M590" s="10"/>
      <c r="N590" s="10"/>
      <c r="O590" s="10"/>
      <c r="P590" s="10"/>
      <c r="Q590" s="10"/>
      <c r="S590" s="10"/>
    </row>
    <row r="591" spans="1:19">
      <c r="A591" s="10"/>
      <c r="B591" s="10"/>
      <c r="C591" s="10"/>
      <c r="D591" s="10"/>
      <c r="E591" s="10"/>
      <c r="F591" s="10"/>
      <c r="G591" s="10"/>
      <c r="H591" s="10"/>
      <c r="I591" s="10"/>
      <c r="J591" s="10"/>
      <c r="K591" s="10"/>
      <c r="L591" s="10"/>
      <c r="M591" s="10"/>
      <c r="N591" s="10"/>
      <c r="O591" s="10"/>
      <c r="P591" s="10"/>
      <c r="Q591" s="10"/>
      <c r="S591" s="10"/>
    </row>
    <row r="592" spans="1:19">
      <c r="A592" s="10"/>
      <c r="B592" s="10"/>
      <c r="C592" s="10"/>
      <c r="D592" s="10"/>
      <c r="E592" s="10"/>
      <c r="F592" s="10"/>
      <c r="G592" s="10"/>
      <c r="H592" s="10"/>
      <c r="I592" s="10"/>
      <c r="J592" s="10"/>
      <c r="K592" s="10"/>
      <c r="L592" s="10"/>
      <c r="M592" s="10"/>
      <c r="N592" s="10"/>
      <c r="O592" s="10"/>
      <c r="P592" s="10"/>
      <c r="Q592" s="10"/>
      <c r="S592" s="10"/>
    </row>
    <row r="593" spans="1:19">
      <c r="A593" s="10"/>
      <c r="B593" s="10"/>
      <c r="C593" s="10"/>
      <c r="D593" s="10"/>
      <c r="E593" s="10"/>
      <c r="F593" s="10"/>
      <c r="G593" s="10"/>
      <c r="H593" s="10"/>
      <c r="I593" s="10"/>
      <c r="J593" s="10"/>
      <c r="K593" s="10"/>
      <c r="L593" s="10"/>
      <c r="M593" s="10"/>
      <c r="N593" s="10"/>
      <c r="O593" s="10"/>
      <c r="P593" s="10"/>
      <c r="Q593" s="10"/>
      <c r="S593" s="10"/>
    </row>
    <row r="594" spans="1:19">
      <c r="A594" s="10"/>
      <c r="B594" s="10"/>
      <c r="C594" s="10"/>
      <c r="D594" s="10"/>
      <c r="E594" s="10"/>
      <c r="F594" s="10"/>
      <c r="G594" s="10"/>
      <c r="H594" s="10"/>
      <c r="I594" s="10"/>
      <c r="J594" s="10"/>
      <c r="K594" s="10"/>
      <c r="L594" s="10"/>
      <c r="M594" s="10"/>
      <c r="N594" s="10"/>
      <c r="O594" s="10"/>
      <c r="P594" s="10"/>
      <c r="Q594" s="10"/>
      <c r="S594" s="10"/>
    </row>
    <row r="595" spans="1:19">
      <c r="A595" s="10"/>
      <c r="B595" s="10"/>
      <c r="C595" s="10"/>
      <c r="D595" s="10"/>
      <c r="E595" s="10"/>
      <c r="F595" s="10"/>
      <c r="G595" s="10"/>
      <c r="H595" s="10"/>
      <c r="I595" s="10"/>
      <c r="J595" s="10"/>
      <c r="K595" s="10"/>
      <c r="L595" s="10"/>
      <c r="M595" s="10"/>
      <c r="N595" s="10"/>
      <c r="O595" s="10"/>
      <c r="P595" s="10"/>
      <c r="Q595" s="10"/>
      <c r="S595" s="10"/>
    </row>
    <row r="596" spans="1:19">
      <c r="A596" s="10"/>
      <c r="B596" s="10"/>
      <c r="C596" s="10"/>
      <c r="D596" s="10"/>
      <c r="E596" s="10"/>
      <c r="F596" s="10"/>
      <c r="G596" s="10"/>
      <c r="H596" s="10"/>
      <c r="I596" s="10"/>
      <c r="J596" s="10"/>
      <c r="K596" s="10"/>
      <c r="L596" s="10"/>
      <c r="M596" s="10"/>
      <c r="N596" s="10"/>
      <c r="O596" s="10"/>
      <c r="P596" s="10"/>
      <c r="Q596" s="10"/>
      <c r="S596" s="10"/>
    </row>
    <row r="597" spans="1:19">
      <c r="A597" s="10"/>
      <c r="B597" s="10"/>
      <c r="C597" s="10"/>
      <c r="D597" s="10"/>
      <c r="E597" s="10"/>
      <c r="F597" s="10"/>
      <c r="G597" s="10"/>
      <c r="H597" s="10"/>
      <c r="I597" s="10"/>
      <c r="J597" s="10"/>
      <c r="K597" s="10"/>
      <c r="L597" s="10"/>
      <c r="M597" s="10"/>
      <c r="N597" s="10"/>
      <c r="O597" s="10"/>
      <c r="P597" s="10"/>
      <c r="Q597" s="10"/>
      <c r="S597" s="10"/>
    </row>
    <row r="598" spans="1:19">
      <c r="A598" s="10"/>
      <c r="B598" s="10"/>
      <c r="C598" s="10"/>
      <c r="D598" s="10"/>
      <c r="E598" s="10"/>
      <c r="F598" s="10"/>
      <c r="G598" s="10"/>
      <c r="H598" s="10"/>
      <c r="I598" s="10"/>
      <c r="J598" s="10"/>
      <c r="K598" s="10"/>
      <c r="L598" s="10"/>
      <c r="M598" s="10"/>
      <c r="N598" s="10"/>
      <c r="O598" s="10"/>
      <c r="P598" s="10"/>
      <c r="Q598" s="10"/>
      <c r="S598" s="10"/>
    </row>
    <row r="599" spans="1:19">
      <c r="A599" s="10"/>
      <c r="B599" s="10"/>
      <c r="C599" s="10"/>
      <c r="D599" s="10"/>
      <c r="E599" s="10"/>
      <c r="F599" s="10"/>
      <c r="G599" s="10"/>
      <c r="H599" s="10"/>
      <c r="I599" s="10"/>
      <c r="J599" s="10"/>
      <c r="K599" s="10"/>
      <c r="L599" s="10"/>
      <c r="M599" s="10"/>
      <c r="N599" s="10"/>
      <c r="O599" s="10"/>
      <c r="P599" s="10"/>
      <c r="Q599" s="10"/>
      <c r="S599" s="10"/>
    </row>
    <row r="600" spans="1:19">
      <c r="A600" s="10"/>
      <c r="B600" s="10"/>
      <c r="C600" s="10"/>
      <c r="D600" s="10"/>
      <c r="E600" s="10"/>
      <c r="F600" s="10"/>
      <c r="G600" s="10"/>
      <c r="H600" s="10"/>
      <c r="I600" s="10"/>
      <c r="J600" s="10"/>
      <c r="K600" s="10"/>
      <c r="L600" s="10"/>
      <c r="M600" s="10"/>
      <c r="N600" s="10"/>
      <c r="O600" s="10"/>
      <c r="P600" s="10"/>
      <c r="Q600" s="10"/>
      <c r="S600" s="10"/>
    </row>
    <row r="601" spans="1:19">
      <c r="A601" s="10"/>
      <c r="B601" s="10"/>
      <c r="C601" s="10"/>
      <c r="D601" s="10"/>
      <c r="E601" s="10"/>
      <c r="F601" s="10"/>
      <c r="G601" s="10"/>
      <c r="H601" s="10"/>
      <c r="I601" s="10"/>
      <c r="J601" s="10"/>
      <c r="K601" s="10"/>
      <c r="L601" s="10"/>
      <c r="M601" s="10"/>
      <c r="N601" s="10"/>
      <c r="O601" s="10"/>
      <c r="P601" s="10"/>
      <c r="Q601" s="10"/>
      <c r="S601" s="10"/>
    </row>
    <row r="602" spans="1:19">
      <c r="A602" s="10"/>
      <c r="B602" s="10"/>
      <c r="C602" s="10"/>
      <c r="D602" s="10"/>
      <c r="E602" s="10"/>
      <c r="F602" s="10"/>
      <c r="G602" s="10"/>
      <c r="H602" s="10"/>
      <c r="I602" s="10"/>
      <c r="J602" s="10"/>
      <c r="K602" s="10"/>
      <c r="L602" s="10"/>
      <c r="M602" s="10"/>
      <c r="N602" s="10"/>
      <c r="O602" s="10"/>
      <c r="P602" s="10"/>
      <c r="Q602" s="10"/>
      <c r="S602" s="10"/>
    </row>
    <row r="603" spans="1:19">
      <c r="A603" s="10"/>
      <c r="B603" s="10"/>
      <c r="C603" s="10"/>
      <c r="D603" s="10"/>
      <c r="E603" s="10"/>
      <c r="F603" s="10"/>
      <c r="G603" s="10"/>
      <c r="H603" s="10"/>
      <c r="I603" s="10"/>
      <c r="J603" s="10"/>
      <c r="K603" s="10"/>
      <c r="L603" s="10"/>
      <c r="M603" s="10"/>
      <c r="N603" s="10"/>
      <c r="O603" s="10"/>
      <c r="P603" s="10"/>
      <c r="Q603" s="10"/>
      <c r="S603" s="10"/>
    </row>
    <row r="604" spans="1:19">
      <c r="A604" s="10"/>
      <c r="B604" s="10"/>
      <c r="C604" s="10"/>
      <c r="D604" s="10"/>
      <c r="E604" s="10"/>
      <c r="F604" s="10"/>
      <c r="G604" s="10"/>
      <c r="H604" s="10"/>
      <c r="I604" s="10"/>
      <c r="J604" s="10"/>
      <c r="K604" s="10"/>
      <c r="L604" s="10"/>
      <c r="M604" s="10"/>
      <c r="N604" s="10"/>
      <c r="O604" s="10"/>
      <c r="P604" s="10"/>
      <c r="Q604" s="10"/>
      <c r="S604" s="10"/>
    </row>
    <row r="605" spans="1:19">
      <c r="A605" s="10"/>
      <c r="B605" s="10"/>
      <c r="C605" s="10"/>
      <c r="D605" s="10"/>
      <c r="E605" s="10"/>
      <c r="F605" s="10"/>
      <c r="G605" s="10"/>
      <c r="H605" s="10"/>
      <c r="I605" s="10"/>
      <c r="J605" s="10"/>
      <c r="K605" s="10"/>
      <c r="L605" s="10"/>
      <c r="M605" s="10"/>
      <c r="N605" s="10"/>
      <c r="O605" s="10"/>
      <c r="P605" s="10"/>
      <c r="Q605" s="10"/>
      <c r="S605" s="10"/>
    </row>
    <row r="606" spans="1:19">
      <c r="A606" s="10"/>
      <c r="B606" s="10"/>
      <c r="C606" s="10"/>
      <c r="D606" s="10"/>
      <c r="E606" s="10"/>
      <c r="F606" s="10"/>
      <c r="G606" s="10"/>
      <c r="H606" s="10"/>
      <c r="I606" s="10"/>
      <c r="J606" s="10"/>
      <c r="K606" s="10"/>
      <c r="L606" s="10"/>
      <c r="M606" s="10"/>
      <c r="N606" s="10"/>
      <c r="O606" s="10"/>
      <c r="P606" s="10"/>
      <c r="Q606" s="10"/>
      <c r="S606" s="10"/>
    </row>
    <row r="607" spans="1:19">
      <c r="A607" s="10"/>
      <c r="B607" s="10"/>
      <c r="C607" s="10"/>
      <c r="D607" s="10"/>
      <c r="E607" s="10"/>
      <c r="F607" s="10"/>
      <c r="G607" s="10"/>
      <c r="H607" s="10"/>
      <c r="I607" s="10"/>
      <c r="J607" s="10"/>
      <c r="K607" s="10"/>
      <c r="L607" s="10"/>
      <c r="M607" s="10"/>
      <c r="N607" s="10"/>
      <c r="O607" s="10"/>
      <c r="P607" s="10"/>
      <c r="Q607" s="10"/>
      <c r="S607" s="10"/>
    </row>
    <row r="608" spans="1:19">
      <c r="A608" s="10"/>
      <c r="B608" s="10"/>
      <c r="C608" s="10"/>
      <c r="D608" s="10"/>
      <c r="E608" s="10"/>
      <c r="F608" s="10"/>
      <c r="G608" s="10"/>
      <c r="H608" s="10"/>
      <c r="I608" s="10"/>
      <c r="J608" s="10"/>
      <c r="K608" s="10"/>
      <c r="L608" s="10"/>
      <c r="M608" s="10"/>
      <c r="N608" s="10"/>
      <c r="O608" s="10"/>
      <c r="P608" s="10"/>
      <c r="Q608" s="10"/>
      <c r="S608" s="10"/>
    </row>
    <row r="609" spans="1:19">
      <c r="A609" s="10"/>
      <c r="B609" s="10"/>
      <c r="C609" s="10"/>
      <c r="D609" s="10"/>
      <c r="E609" s="10"/>
      <c r="F609" s="10"/>
      <c r="G609" s="10"/>
      <c r="H609" s="10"/>
      <c r="I609" s="10"/>
      <c r="J609" s="10"/>
      <c r="K609" s="10"/>
      <c r="L609" s="10"/>
      <c r="M609" s="10"/>
      <c r="N609" s="10"/>
      <c r="O609" s="10"/>
      <c r="P609" s="10"/>
      <c r="Q609" s="10"/>
      <c r="S609" s="10"/>
    </row>
    <row r="610" spans="1:19">
      <c r="A610" s="10"/>
      <c r="B610" s="10"/>
      <c r="C610" s="10"/>
      <c r="D610" s="10"/>
      <c r="E610" s="10"/>
      <c r="F610" s="10"/>
      <c r="G610" s="10"/>
      <c r="H610" s="10"/>
      <c r="I610" s="10"/>
      <c r="J610" s="10"/>
      <c r="K610" s="10"/>
      <c r="L610" s="10"/>
      <c r="M610" s="10"/>
      <c r="N610" s="10"/>
      <c r="O610" s="10"/>
      <c r="P610" s="10"/>
      <c r="Q610" s="10"/>
      <c r="S610" s="10"/>
    </row>
    <row r="611" spans="1:19">
      <c r="A611" s="10"/>
      <c r="B611" s="10"/>
      <c r="C611" s="10"/>
      <c r="D611" s="10"/>
      <c r="E611" s="10"/>
      <c r="F611" s="10"/>
      <c r="G611" s="10"/>
      <c r="H611" s="10"/>
      <c r="I611" s="10"/>
      <c r="J611" s="10"/>
      <c r="K611" s="10"/>
      <c r="L611" s="10"/>
      <c r="M611" s="10"/>
      <c r="N611" s="10"/>
      <c r="O611" s="10"/>
      <c r="P611" s="10"/>
      <c r="Q611" s="10"/>
      <c r="S611" s="10"/>
    </row>
    <row r="612" spans="1:19">
      <c r="A612" s="10"/>
      <c r="B612" s="10"/>
      <c r="C612" s="10"/>
      <c r="D612" s="10"/>
      <c r="E612" s="10"/>
      <c r="F612" s="10"/>
      <c r="G612" s="10"/>
      <c r="H612" s="10"/>
      <c r="I612" s="10"/>
      <c r="J612" s="10"/>
      <c r="K612" s="10"/>
      <c r="L612" s="10"/>
      <c r="M612" s="10"/>
      <c r="N612" s="10"/>
      <c r="O612" s="10"/>
      <c r="P612" s="10"/>
      <c r="Q612" s="10"/>
      <c r="S612" s="10"/>
    </row>
    <row r="613" spans="1:19">
      <c r="A613" s="10"/>
      <c r="B613" s="10"/>
      <c r="C613" s="10"/>
      <c r="D613" s="10"/>
      <c r="E613" s="10"/>
      <c r="F613" s="10"/>
      <c r="G613" s="10"/>
      <c r="H613" s="10"/>
      <c r="I613" s="10"/>
      <c r="J613" s="10"/>
      <c r="K613" s="10"/>
      <c r="L613" s="10"/>
      <c r="M613" s="10"/>
      <c r="N613" s="10"/>
      <c r="O613" s="10"/>
      <c r="P613" s="10"/>
      <c r="Q613" s="10"/>
      <c r="S613" s="10"/>
    </row>
    <row r="614" spans="1:19">
      <c r="A614" s="10"/>
      <c r="B614" s="10"/>
      <c r="C614" s="10"/>
      <c r="D614" s="10"/>
      <c r="E614" s="10"/>
      <c r="F614" s="10"/>
      <c r="G614" s="10"/>
      <c r="H614" s="10"/>
      <c r="I614" s="10"/>
      <c r="J614" s="10"/>
      <c r="K614" s="10"/>
      <c r="L614" s="10"/>
      <c r="M614" s="10"/>
      <c r="N614" s="10"/>
      <c r="O614" s="10"/>
      <c r="P614" s="10"/>
      <c r="Q614" s="10"/>
      <c r="S614" s="10"/>
    </row>
    <row r="615" spans="1:19">
      <c r="A615" s="10"/>
      <c r="B615" s="10"/>
      <c r="C615" s="10"/>
      <c r="D615" s="10"/>
      <c r="E615" s="10"/>
      <c r="F615" s="10"/>
      <c r="G615" s="10"/>
      <c r="H615" s="10"/>
      <c r="I615" s="10"/>
      <c r="J615" s="10"/>
      <c r="K615" s="10"/>
      <c r="L615" s="10"/>
      <c r="M615" s="10"/>
      <c r="N615" s="10"/>
      <c r="O615" s="10"/>
      <c r="P615" s="10"/>
      <c r="Q615" s="10"/>
      <c r="S615" s="10"/>
    </row>
    <row r="616" spans="1:19">
      <c r="A616" s="10"/>
      <c r="B616" s="10"/>
      <c r="C616" s="10"/>
      <c r="D616" s="10"/>
      <c r="E616" s="10"/>
      <c r="F616" s="10"/>
      <c r="G616" s="10"/>
      <c r="H616" s="10"/>
      <c r="I616" s="10"/>
      <c r="J616" s="10"/>
      <c r="K616" s="10"/>
      <c r="L616" s="10"/>
      <c r="M616" s="10"/>
      <c r="N616" s="10"/>
      <c r="O616" s="10"/>
      <c r="P616" s="10"/>
      <c r="Q616" s="10"/>
      <c r="S616" s="10"/>
    </row>
    <row r="617" spans="1:19">
      <c r="A617" s="10"/>
      <c r="B617" s="10"/>
      <c r="C617" s="10"/>
      <c r="D617" s="10"/>
      <c r="E617" s="10"/>
      <c r="F617" s="10"/>
      <c r="G617" s="10"/>
      <c r="H617" s="10"/>
      <c r="I617" s="10"/>
      <c r="J617" s="10"/>
      <c r="K617" s="10"/>
      <c r="L617" s="10"/>
      <c r="M617" s="10"/>
      <c r="N617" s="10"/>
      <c r="O617" s="10"/>
      <c r="P617" s="10"/>
      <c r="Q617" s="10"/>
      <c r="S617" s="10"/>
    </row>
    <row r="618" spans="1:19">
      <c r="A618" s="10"/>
      <c r="B618" s="10"/>
      <c r="C618" s="10"/>
      <c r="D618" s="10"/>
      <c r="E618" s="10"/>
      <c r="F618" s="10"/>
      <c r="G618" s="10"/>
      <c r="H618" s="10"/>
      <c r="I618" s="10"/>
      <c r="J618" s="10"/>
      <c r="K618" s="10"/>
      <c r="L618" s="10"/>
      <c r="M618" s="10"/>
      <c r="N618" s="10"/>
      <c r="O618" s="10"/>
      <c r="P618" s="10"/>
      <c r="Q618" s="10"/>
      <c r="S618" s="10"/>
    </row>
    <row r="619" spans="1:19">
      <c r="A619" s="10"/>
      <c r="B619" s="10"/>
      <c r="C619" s="10"/>
      <c r="D619" s="10"/>
      <c r="E619" s="10"/>
      <c r="F619" s="10"/>
      <c r="G619" s="10"/>
      <c r="H619" s="10"/>
      <c r="I619" s="10"/>
      <c r="J619" s="10"/>
      <c r="K619" s="10"/>
      <c r="L619" s="10"/>
      <c r="M619" s="10"/>
      <c r="N619" s="10"/>
      <c r="O619" s="10"/>
      <c r="P619" s="10"/>
      <c r="Q619" s="10"/>
      <c r="S619" s="10"/>
    </row>
    <row r="620" spans="1:19">
      <c r="A620" s="10"/>
      <c r="B620" s="10"/>
      <c r="C620" s="10"/>
      <c r="D620" s="10"/>
      <c r="E620" s="10"/>
      <c r="F620" s="10"/>
      <c r="G620" s="10"/>
      <c r="H620" s="10"/>
      <c r="I620" s="10"/>
      <c r="J620" s="10"/>
      <c r="K620" s="10"/>
      <c r="L620" s="10"/>
      <c r="M620" s="10"/>
      <c r="N620" s="10"/>
      <c r="O620" s="10"/>
      <c r="P620" s="10"/>
      <c r="Q620" s="10"/>
      <c r="S620" s="10"/>
    </row>
    <row r="621" spans="1:19">
      <c r="A621" s="10"/>
      <c r="B621" s="10"/>
      <c r="C621" s="10"/>
      <c r="D621" s="10"/>
      <c r="E621" s="10"/>
      <c r="F621" s="10"/>
      <c r="G621" s="10"/>
      <c r="H621" s="10"/>
      <c r="I621" s="10"/>
      <c r="J621" s="10"/>
      <c r="K621" s="10"/>
      <c r="L621" s="10"/>
      <c r="M621" s="10"/>
      <c r="N621" s="10"/>
      <c r="O621" s="10"/>
      <c r="P621" s="10"/>
      <c r="Q621" s="10"/>
      <c r="S621" s="10"/>
    </row>
    <row r="622" spans="1:19">
      <c r="A622" s="10"/>
      <c r="B622" s="10"/>
      <c r="C622" s="10"/>
      <c r="D622" s="10"/>
      <c r="E622" s="10"/>
      <c r="F622" s="10"/>
      <c r="G622" s="10"/>
      <c r="H622" s="10"/>
      <c r="I622" s="10"/>
      <c r="J622" s="10"/>
      <c r="K622" s="10"/>
      <c r="L622" s="10"/>
      <c r="M622" s="10"/>
      <c r="N622" s="10"/>
      <c r="O622" s="10"/>
      <c r="P622" s="10"/>
      <c r="Q622" s="10"/>
      <c r="S622" s="10"/>
    </row>
    <row r="623" spans="1:19">
      <c r="A623" s="10"/>
      <c r="B623" s="10"/>
      <c r="C623" s="10"/>
      <c r="D623" s="10"/>
      <c r="E623" s="10"/>
      <c r="F623" s="10"/>
      <c r="G623" s="10"/>
      <c r="H623" s="10"/>
      <c r="I623" s="10"/>
      <c r="J623" s="10"/>
      <c r="K623" s="10"/>
      <c r="L623" s="10"/>
      <c r="M623" s="10"/>
      <c r="N623" s="10"/>
      <c r="O623" s="10"/>
      <c r="P623" s="10"/>
      <c r="Q623" s="10"/>
      <c r="S623" s="10"/>
    </row>
    <row r="624" spans="1:19">
      <c r="A624" s="10"/>
      <c r="B624" s="10"/>
      <c r="C624" s="10"/>
      <c r="D624" s="10"/>
      <c r="E624" s="10"/>
      <c r="F624" s="10"/>
      <c r="G624" s="10"/>
      <c r="H624" s="10"/>
      <c r="I624" s="10"/>
      <c r="J624" s="10"/>
      <c r="K624" s="10"/>
      <c r="L624" s="10"/>
      <c r="M624" s="10"/>
      <c r="N624" s="10"/>
      <c r="O624" s="10"/>
      <c r="P624" s="10"/>
      <c r="Q624" s="10"/>
      <c r="S624" s="10"/>
    </row>
    <row r="625" spans="1:19">
      <c r="A625" s="10"/>
      <c r="B625" s="10"/>
      <c r="C625" s="10"/>
      <c r="D625" s="10"/>
      <c r="E625" s="10"/>
      <c r="F625" s="10"/>
      <c r="G625" s="10"/>
      <c r="H625" s="10"/>
      <c r="I625" s="10"/>
      <c r="J625" s="10"/>
      <c r="K625" s="10"/>
      <c r="L625" s="10"/>
      <c r="M625" s="10"/>
      <c r="N625" s="10"/>
      <c r="O625" s="10"/>
      <c r="P625" s="10"/>
      <c r="Q625" s="10"/>
      <c r="S625" s="10"/>
    </row>
    <row r="626" spans="1:19">
      <c r="A626" s="10"/>
      <c r="B626" s="10"/>
      <c r="C626" s="10"/>
      <c r="D626" s="10"/>
      <c r="E626" s="10"/>
      <c r="F626" s="10"/>
      <c r="G626" s="10"/>
      <c r="H626" s="10"/>
      <c r="I626" s="10"/>
      <c r="J626" s="10"/>
      <c r="K626" s="10"/>
      <c r="L626" s="10"/>
      <c r="M626" s="10"/>
      <c r="N626" s="10"/>
      <c r="O626" s="10"/>
      <c r="P626" s="10"/>
      <c r="Q626" s="10"/>
      <c r="S626" s="10"/>
    </row>
    <row r="627" spans="1:19">
      <c r="A627" s="10"/>
      <c r="B627" s="10"/>
      <c r="C627" s="10"/>
      <c r="D627" s="10"/>
      <c r="E627" s="10"/>
      <c r="F627" s="10"/>
      <c r="G627" s="10"/>
      <c r="H627" s="10"/>
      <c r="I627" s="10"/>
      <c r="J627" s="10"/>
      <c r="K627" s="10"/>
      <c r="L627" s="10"/>
      <c r="M627" s="10"/>
      <c r="N627" s="10"/>
      <c r="O627" s="10"/>
      <c r="P627" s="10"/>
      <c r="Q627" s="10"/>
      <c r="S627" s="10"/>
    </row>
    <row r="628" spans="1:19">
      <c r="A628" s="10"/>
      <c r="B628" s="10"/>
      <c r="C628" s="10"/>
      <c r="D628" s="10"/>
      <c r="E628" s="10"/>
      <c r="F628" s="10"/>
      <c r="G628" s="10"/>
      <c r="H628" s="10"/>
      <c r="I628" s="10"/>
      <c r="J628" s="10"/>
      <c r="K628" s="10"/>
      <c r="L628" s="10"/>
      <c r="M628" s="10"/>
      <c r="N628" s="10"/>
      <c r="O628" s="10"/>
      <c r="P628" s="10"/>
      <c r="Q628" s="10"/>
      <c r="S628" s="10"/>
    </row>
    <row r="629" spans="1:19">
      <c r="A629" s="10"/>
      <c r="B629" s="10"/>
      <c r="C629" s="10"/>
      <c r="D629" s="10"/>
      <c r="E629" s="10"/>
      <c r="F629" s="10"/>
      <c r="G629" s="10"/>
      <c r="H629" s="10"/>
      <c r="I629" s="10"/>
      <c r="J629" s="10"/>
      <c r="K629" s="10"/>
      <c r="L629" s="10"/>
      <c r="M629" s="10"/>
      <c r="N629" s="10"/>
      <c r="O629" s="10"/>
      <c r="P629" s="10"/>
      <c r="Q629" s="10"/>
      <c r="S629" s="10"/>
    </row>
    <row r="630" spans="1:19">
      <c r="A630" s="10"/>
      <c r="B630" s="10"/>
      <c r="C630" s="10"/>
      <c r="D630" s="10"/>
      <c r="E630" s="10"/>
      <c r="F630" s="10"/>
      <c r="G630" s="10"/>
      <c r="H630" s="10"/>
      <c r="I630" s="10"/>
      <c r="J630" s="10"/>
      <c r="K630" s="10"/>
      <c r="L630" s="10"/>
      <c r="M630" s="10"/>
      <c r="N630" s="10"/>
      <c r="O630" s="10"/>
      <c r="P630" s="10"/>
      <c r="Q630" s="10"/>
      <c r="S630" s="10"/>
    </row>
    <row r="631" spans="1:19">
      <c r="A631" s="10"/>
      <c r="B631" s="10"/>
      <c r="C631" s="10"/>
      <c r="D631" s="10"/>
      <c r="E631" s="10"/>
      <c r="F631" s="10"/>
      <c r="G631" s="10"/>
      <c r="H631" s="10"/>
      <c r="I631" s="10"/>
      <c r="J631" s="10"/>
      <c r="K631" s="10"/>
      <c r="L631" s="10"/>
      <c r="M631" s="10"/>
      <c r="N631" s="10"/>
      <c r="O631" s="10"/>
      <c r="P631" s="10"/>
      <c r="Q631" s="10"/>
      <c r="S631" s="10"/>
    </row>
    <row r="632" spans="1:19">
      <c r="A632" s="10"/>
      <c r="B632" s="10"/>
      <c r="C632" s="10"/>
      <c r="D632" s="10"/>
      <c r="E632" s="10"/>
      <c r="F632" s="10"/>
      <c r="G632" s="10"/>
      <c r="H632" s="10"/>
      <c r="I632" s="10"/>
      <c r="J632" s="10"/>
      <c r="K632" s="10"/>
      <c r="L632" s="10"/>
      <c r="M632" s="10"/>
      <c r="N632" s="10"/>
      <c r="O632" s="10"/>
      <c r="P632" s="10"/>
      <c r="Q632" s="10"/>
      <c r="S632" s="10"/>
    </row>
    <row r="633" spans="1:19">
      <c r="A633" s="10"/>
      <c r="B633" s="10"/>
      <c r="C633" s="10"/>
      <c r="D633" s="10"/>
      <c r="E633" s="10"/>
      <c r="F633" s="10"/>
      <c r="G633" s="10"/>
      <c r="H633" s="10"/>
      <c r="I633" s="10"/>
      <c r="J633" s="10"/>
      <c r="K633" s="10"/>
      <c r="L633" s="10"/>
      <c r="M633" s="10"/>
      <c r="N633" s="10"/>
      <c r="O633" s="10"/>
      <c r="P633" s="10"/>
      <c r="Q633" s="10"/>
      <c r="S633" s="10"/>
    </row>
    <row r="634" spans="1:19">
      <c r="A634" s="10"/>
      <c r="B634" s="10"/>
      <c r="C634" s="10"/>
      <c r="D634" s="10"/>
      <c r="E634" s="10"/>
      <c r="F634" s="10"/>
      <c r="G634" s="10"/>
      <c r="H634" s="10"/>
      <c r="I634" s="10"/>
      <c r="J634" s="10"/>
      <c r="K634" s="10"/>
      <c r="L634" s="10"/>
      <c r="M634" s="10"/>
      <c r="N634" s="10"/>
      <c r="O634" s="10"/>
      <c r="P634" s="10"/>
      <c r="Q634" s="10"/>
      <c r="S634" s="10"/>
    </row>
    <row r="635" spans="1:19">
      <c r="A635" s="10"/>
      <c r="B635" s="10"/>
      <c r="C635" s="10"/>
      <c r="D635" s="10"/>
      <c r="E635" s="10"/>
      <c r="F635" s="10"/>
      <c r="G635" s="10"/>
      <c r="H635" s="10"/>
      <c r="I635" s="10"/>
      <c r="J635" s="10"/>
      <c r="K635" s="10"/>
      <c r="L635" s="10"/>
      <c r="M635" s="10"/>
      <c r="N635" s="10"/>
      <c r="O635" s="10"/>
      <c r="P635" s="10"/>
      <c r="Q635" s="10"/>
      <c r="S635" s="10"/>
    </row>
    <row r="636" spans="1:19">
      <c r="A636" s="10"/>
      <c r="B636" s="10"/>
      <c r="C636" s="10"/>
      <c r="D636" s="10"/>
      <c r="E636" s="10"/>
      <c r="F636" s="10"/>
      <c r="G636" s="10"/>
      <c r="H636" s="10"/>
      <c r="I636" s="10"/>
      <c r="J636" s="10"/>
      <c r="K636" s="10"/>
      <c r="L636" s="10"/>
      <c r="M636" s="10"/>
      <c r="N636" s="10"/>
      <c r="O636" s="10"/>
      <c r="P636" s="10"/>
      <c r="Q636" s="10"/>
      <c r="S636" s="10"/>
    </row>
    <row r="637" spans="1:19">
      <c r="A637" s="10"/>
      <c r="B637" s="10"/>
      <c r="C637" s="10"/>
      <c r="D637" s="10"/>
      <c r="E637" s="10"/>
      <c r="F637" s="10"/>
      <c r="G637" s="10"/>
      <c r="H637" s="10"/>
      <c r="I637" s="10"/>
      <c r="J637" s="10"/>
      <c r="K637" s="10"/>
      <c r="L637" s="10"/>
      <c r="M637" s="10"/>
      <c r="N637" s="10"/>
      <c r="O637" s="10"/>
      <c r="P637" s="10"/>
      <c r="Q637" s="10"/>
      <c r="S637" s="10"/>
    </row>
    <row r="638" spans="1:19">
      <c r="A638" s="10"/>
      <c r="B638" s="10"/>
      <c r="C638" s="10"/>
      <c r="D638" s="10"/>
      <c r="E638" s="10"/>
      <c r="F638" s="10"/>
      <c r="G638" s="10"/>
      <c r="H638" s="10"/>
      <c r="I638" s="10"/>
      <c r="J638" s="10"/>
      <c r="K638" s="10"/>
      <c r="L638" s="10"/>
      <c r="M638" s="10"/>
      <c r="N638" s="10"/>
      <c r="O638" s="10"/>
      <c r="P638" s="10"/>
      <c r="Q638" s="10"/>
      <c r="S638" s="10"/>
    </row>
    <row r="639" spans="1:19">
      <c r="A639" s="10"/>
      <c r="B639" s="10"/>
      <c r="C639" s="10"/>
      <c r="D639" s="10"/>
      <c r="E639" s="10"/>
      <c r="F639" s="10"/>
      <c r="G639" s="10"/>
      <c r="H639" s="10"/>
      <c r="I639" s="10"/>
      <c r="J639" s="10"/>
      <c r="K639" s="10"/>
      <c r="L639" s="10"/>
      <c r="M639" s="10"/>
      <c r="N639" s="10"/>
      <c r="O639" s="10"/>
      <c r="P639" s="10"/>
      <c r="Q639" s="10"/>
      <c r="S639" s="10"/>
    </row>
    <row r="640" spans="1:19">
      <c r="A640" s="10"/>
      <c r="B640" s="10"/>
      <c r="C640" s="10"/>
      <c r="D640" s="10"/>
      <c r="E640" s="10"/>
      <c r="F640" s="10"/>
      <c r="G640" s="10"/>
      <c r="H640" s="10"/>
      <c r="I640" s="10"/>
      <c r="J640" s="10"/>
      <c r="K640" s="10"/>
      <c r="L640" s="10"/>
      <c r="M640" s="10"/>
      <c r="N640" s="10"/>
      <c r="O640" s="10"/>
      <c r="P640" s="10"/>
      <c r="Q640" s="10"/>
      <c r="S640" s="10"/>
    </row>
    <row r="641" spans="1:19">
      <c r="A641" s="10"/>
      <c r="B641" s="10"/>
      <c r="C641" s="10"/>
      <c r="D641" s="10"/>
      <c r="E641" s="10"/>
      <c r="F641" s="10"/>
      <c r="G641" s="10"/>
      <c r="H641" s="10"/>
      <c r="I641" s="10"/>
      <c r="J641" s="10"/>
      <c r="K641" s="10"/>
      <c r="L641" s="10"/>
      <c r="M641" s="10"/>
      <c r="N641" s="10"/>
      <c r="O641" s="10"/>
      <c r="P641" s="10"/>
      <c r="Q641" s="10"/>
      <c r="S641" s="10"/>
    </row>
    <row r="642" spans="1:19">
      <c r="A642" s="10"/>
      <c r="B642" s="10"/>
      <c r="C642" s="10"/>
      <c r="D642" s="10"/>
      <c r="E642" s="10"/>
      <c r="F642" s="10"/>
      <c r="G642" s="10"/>
      <c r="H642" s="10"/>
      <c r="I642" s="10"/>
      <c r="J642" s="10"/>
      <c r="K642" s="10"/>
      <c r="L642" s="10"/>
      <c r="M642" s="10"/>
      <c r="N642" s="10"/>
      <c r="O642" s="10"/>
      <c r="P642" s="10"/>
      <c r="Q642" s="10"/>
      <c r="S642" s="10"/>
    </row>
    <row r="643" spans="1:19">
      <c r="A643" s="10"/>
      <c r="B643" s="10"/>
      <c r="C643" s="10"/>
      <c r="D643" s="10"/>
      <c r="E643" s="10"/>
      <c r="F643" s="10"/>
      <c r="G643" s="10"/>
      <c r="H643" s="10"/>
      <c r="I643" s="10"/>
      <c r="J643" s="10"/>
      <c r="K643" s="10"/>
      <c r="L643" s="10"/>
      <c r="M643" s="10"/>
      <c r="N643" s="10"/>
      <c r="O643" s="10"/>
      <c r="P643" s="10"/>
      <c r="Q643" s="10"/>
      <c r="S643" s="10"/>
    </row>
    <row r="644" spans="1:19">
      <c r="A644" s="10"/>
      <c r="B644" s="10"/>
      <c r="C644" s="10"/>
      <c r="D644" s="10"/>
      <c r="E644" s="10"/>
      <c r="F644" s="10"/>
      <c r="G644" s="10"/>
      <c r="H644" s="10"/>
      <c r="I644" s="10"/>
      <c r="J644" s="10"/>
      <c r="K644" s="10"/>
      <c r="L644" s="10"/>
      <c r="M644" s="10"/>
      <c r="N644" s="10"/>
      <c r="O644" s="10"/>
      <c r="P644" s="10"/>
      <c r="Q644" s="10"/>
      <c r="S644" s="10"/>
    </row>
    <row r="645" spans="1:19">
      <c r="A645" s="10"/>
      <c r="B645" s="10"/>
      <c r="C645" s="10"/>
      <c r="D645" s="10"/>
      <c r="E645" s="10"/>
      <c r="F645" s="10"/>
      <c r="G645" s="10"/>
      <c r="H645" s="10"/>
      <c r="I645" s="10"/>
      <c r="J645" s="10"/>
      <c r="K645" s="10"/>
      <c r="L645" s="10"/>
      <c r="M645" s="10"/>
      <c r="N645" s="10"/>
      <c r="O645" s="10"/>
      <c r="P645" s="10"/>
      <c r="Q645" s="10"/>
      <c r="S645" s="10"/>
    </row>
    <row r="646" spans="1:19">
      <c r="A646" s="10"/>
      <c r="B646" s="10"/>
      <c r="C646" s="10"/>
      <c r="D646" s="10"/>
      <c r="E646" s="10"/>
      <c r="F646" s="10"/>
      <c r="G646" s="10"/>
      <c r="H646" s="10"/>
      <c r="I646" s="10"/>
      <c r="J646" s="10"/>
      <c r="K646" s="10"/>
      <c r="L646" s="10"/>
      <c r="M646" s="10"/>
      <c r="N646" s="10"/>
      <c r="O646" s="10"/>
      <c r="P646" s="10"/>
      <c r="Q646" s="10"/>
      <c r="S646" s="10"/>
    </row>
    <row r="647" spans="1:19">
      <c r="A647" s="10"/>
      <c r="B647" s="10"/>
      <c r="C647" s="10"/>
      <c r="D647" s="10"/>
      <c r="E647" s="10"/>
      <c r="F647" s="10"/>
      <c r="G647" s="10"/>
      <c r="H647" s="10"/>
      <c r="I647" s="10"/>
      <c r="J647" s="10"/>
      <c r="K647" s="10"/>
      <c r="L647" s="10"/>
      <c r="M647" s="10"/>
      <c r="N647" s="10"/>
      <c r="O647" s="10"/>
      <c r="P647" s="10"/>
      <c r="Q647" s="10"/>
      <c r="S647" s="10"/>
    </row>
    <row r="648" spans="1:19">
      <c r="A648" s="10"/>
      <c r="B648" s="10"/>
      <c r="C648" s="10"/>
      <c r="D648" s="10"/>
      <c r="E648" s="10"/>
      <c r="F648" s="10"/>
      <c r="G648" s="10"/>
      <c r="H648" s="10"/>
      <c r="I648" s="10"/>
      <c r="J648" s="10"/>
      <c r="K648" s="10"/>
      <c r="L648" s="10"/>
      <c r="M648" s="10"/>
      <c r="N648" s="10"/>
      <c r="O648" s="10"/>
      <c r="P648" s="10"/>
      <c r="Q648" s="10"/>
      <c r="S648" s="10"/>
    </row>
    <row r="649" spans="1:19">
      <c r="A649" s="10"/>
      <c r="B649" s="10"/>
      <c r="C649" s="10"/>
      <c r="D649" s="10"/>
      <c r="E649" s="10"/>
      <c r="F649" s="10"/>
      <c r="G649" s="10"/>
      <c r="H649" s="10"/>
      <c r="I649" s="10"/>
      <c r="J649" s="10"/>
      <c r="K649" s="10"/>
      <c r="L649" s="10"/>
      <c r="M649" s="10"/>
      <c r="N649" s="10"/>
      <c r="O649" s="10"/>
      <c r="P649" s="10"/>
      <c r="Q649" s="10"/>
      <c r="S649" s="10"/>
    </row>
    <row r="650" spans="1:19">
      <c r="A650" s="10"/>
      <c r="B650" s="10"/>
      <c r="C650" s="10"/>
      <c r="D650" s="10"/>
      <c r="E650" s="10"/>
      <c r="F650" s="10"/>
      <c r="G650" s="10"/>
      <c r="H650" s="10"/>
      <c r="I650" s="10"/>
      <c r="J650" s="10"/>
      <c r="K650" s="10"/>
      <c r="L650" s="10"/>
      <c r="M650" s="10"/>
      <c r="N650" s="10"/>
      <c r="O650" s="10"/>
      <c r="P650" s="10"/>
      <c r="Q650" s="10"/>
      <c r="S650" s="10"/>
    </row>
    <row r="651" spans="1:19">
      <c r="A651" s="10"/>
      <c r="B651" s="10"/>
      <c r="C651" s="10"/>
      <c r="D651" s="10"/>
      <c r="E651" s="10"/>
      <c r="F651" s="10"/>
      <c r="G651" s="10"/>
      <c r="H651" s="10"/>
      <c r="I651" s="10"/>
      <c r="J651" s="10"/>
      <c r="K651" s="10"/>
      <c r="L651" s="10"/>
      <c r="M651" s="10"/>
      <c r="N651" s="10"/>
      <c r="O651" s="10"/>
      <c r="P651" s="10"/>
      <c r="Q651" s="10"/>
      <c r="S651" s="10"/>
    </row>
    <row r="652" spans="1:19">
      <c r="A652" s="10"/>
      <c r="B652" s="10"/>
      <c r="C652" s="10"/>
      <c r="D652" s="10"/>
      <c r="E652" s="10"/>
      <c r="F652" s="10"/>
      <c r="G652" s="10"/>
      <c r="H652" s="10"/>
      <c r="I652" s="10"/>
      <c r="J652" s="10"/>
      <c r="K652" s="10"/>
      <c r="L652" s="10"/>
      <c r="M652" s="10"/>
      <c r="N652" s="10"/>
      <c r="O652" s="10"/>
      <c r="P652" s="10"/>
      <c r="Q652" s="10"/>
      <c r="S652" s="10"/>
    </row>
    <row r="653" spans="1:19">
      <c r="A653" s="10"/>
      <c r="B653" s="10"/>
      <c r="C653" s="10"/>
      <c r="D653" s="10"/>
      <c r="E653" s="10"/>
      <c r="F653" s="10"/>
      <c r="G653" s="10"/>
      <c r="H653" s="10"/>
      <c r="I653" s="10"/>
      <c r="J653" s="10"/>
      <c r="K653" s="10"/>
      <c r="L653" s="10"/>
      <c r="M653" s="10"/>
      <c r="N653" s="10"/>
      <c r="O653" s="10"/>
      <c r="P653" s="10"/>
      <c r="Q653" s="10"/>
      <c r="S653" s="10"/>
    </row>
    <row r="654" spans="1:19">
      <c r="A654" s="10"/>
      <c r="B654" s="10"/>
      <c r="C654" s="10"/>
      <c r="D654" s="10"/>
      <c r="E654" s="10"/>
      <c r="F654" s="10"/>
      <c r="G654" s="10"/>
      <c r="H654" s="10"/>
      <c r="I654" s="10"/>
      <c r="J654" s="10"/>
      <c r="K654" s="10"/>
      <c r="L654" s="10"/>
      <c r="M654" s="10"/>
      <c r="N654" s="10"/>
      <c r="O654" s="10"/>
      <c r="P654" s="10"/>
      <c r="Q654" s="10"/>
      <c r="S654" s="10"/>
    </row>
    <row r="655" spans="1:19">
      <c r="A655" s="10"/>
      <c r="B655" s="10"/>
      <c r="C655" s="10"/>
      <c r="D655" s="10"/>
      <c r="E655" s="10"/>
      <c r="F655" s="10"/>
      <c r="G655" s="10"/>
      <c r="H655" s="10"/>
      <c r="I655" s="10"/>
      <c r="J655" s="10"/>
      <c r="K655" s="10"/>
      <c r="L655" s="10"/>
      <c r="M655" s="10"/>
      <c r="N655" s="10"/>
      <c r="O655" s="10"/>
      <c r="P655" s="10"/>
      <c r="Q655" s="10"/>
      <c r="S655" s="10"/>
    </row>
    <row r="656" spans="1:19">
      <c r="A656" s="10"/>
      <c r="B656" s="10"/>
      <c r="C656" s="10"/>
      <c r="D656" s="10"/>
      <c r="E656" s="10"/>
      <c r="F656" s="10"/>
      <c r="G656" s="10"/>
      <c r="H656" s="10"/>
      <c r="I656" s="10"/>
      <c r="J656" s="10"/>
      <c r="K656" s="10"/>
      <c r="L656" s="10"/>
      <c r="M656" s="10"/>
      <c r="N656" s="10"/>
      <c r="O656" s="10"/>
      <c r="P656" s="10"/>
      <c r="Q656" s="10"/>
      <c r="S656" s="10"/>
    </row>
    <row r="657" spans="1:19">
      <c r="A657" s="10"/>
      <c r="B657" s="10"/>
      <c r="C657" s="10"/>
      <c r="D657" s="10"/>
      <c r="E657" s="10"/>
      <c r="F657" s="10"/>
      <c r="G657" s="10"/>
      <c r="H657" s="10"/>
      <c r="I657" s="10"/>
      <c r="J657" s="10"/>
      <c r="K657" s="10"/>
      <c r="L657" s="10"/>
      <c r="M657" s="10"/>
      <c r="N657" s="10"/>
      <c r="O657" s="10"/>
      <c r="P657" s="10"/>
      <c r="Q657" s="10"/>
      <c r="S657" s="10"/>
    </row>
    <row r="658" spans="1:19">
      <c r="A658" s="10"/>
      <c r="B658" s="10"/>
      <c r="C658" s="10"/>
      <c r="D658" s="10"/>
      <c r="E658" s="10"/>
      <c r="F658" s="10"/>
      <c r="G658" s="10"/>
      <c r="H658" s="10"/>
      <c r="I658" s="10"/>
      <c r="J658" s="10"/>
      <c r="K658" s="10"/>
      <c r="L658" s="10"/>
      <c r="M658" s="10"/>
      <c r="N658" s="10"/>
      <c r="O658" s="10"/>
      <c r="P658" s="10"/>
      <c r="Q658" s="10"/>
      <c r="S658" s="10"/>
    </row>
    <row r="659" spans="1:19">
      <c r="A659" s="10"/>
      <c r="B659" s="10"/>
      <c r="C659" s="10"/>
      <c r="D659" s="10"/>
      <c r="E659" s="10"/>
      <c r="F659" s="10"/>
      <c r="G659" s="10"/>
      <c r="H659" s="10"/>
      <c r="I659" s="10"/>
      <c r="J659" s="10"/>
      <c r="K659" s="10"/>
      <c r="L659" s="10"/>
      <c r="M659" s="10"/>
      <c r="N659" s="10"/>
      <c r="O659" s="10"/>
      <c r="P659" s="10"/>
      <c r="Q659" s="10"/>
      <c r="S659" s="10"/>
    </row>
    <row r="660" spans="1:19">
      <c r="A660" s="10"/>
      <c r="B660" s="10"/>
      <c r="C660" s="10"/>
      <c r="D660" s="10"/>
      <c r="E660" s="10"/>
      <c r="F660" s="10"/>
      <c r="G660" s="10"/>
      <c r="H660" s="10"/>
      <c r="I660" s="10"/>
      <c r="J660" s="10"/>
      <c r="K660" s="10"/>
      <c r="L660" s="10"/>
      <c r="M660" s="10"/>
      <c r="N660" s="10"/>
      <c r="O660" s="10"/>
      <c r="P660" s="10"/>
      <c r="Q660" s="10"/>
      <c r="S660" s="10"/>
    </row>
    <row r="661" spans="1:19">
      <c r="A661" s="10"/>
      <c r="B661" s="10"/>
      <c r="C661" s="10"/>
      <c r="D661" s="10"/>
      <c r="E661" s="10"/>
      <c r="F661" s="10"/>
      <c r="G661" s="10"/>
      <c r="H661" s="10"/>
      <c r="I661" s="10"/>
      <c r="J661" s="10"/>
      <c r="K661" s="10"/>
      <c r="L661" s="10"/>
      <c r="M661" s="10"/>
      <c r="N661" s="10"/>
      <c r="O661" s="10"/>
      <c r="P661" s="10"/>
      <c r="Q661" s="10"/>
      <c r="S661" s="10"/>
    </row>
    <row r="662" spans="1:19">
      <c r="A662" s="10"/>
      <c r="B662" s="10"/>
      <c r="C662" s="10"/>
      <c r="D662" s="10"/>
      <c r="E662" s="10"/>
      <c r="F662" s="10"/>
      <c r="G662" s="10"/>
      <c r="H662" s="10"/>
      <c r="I662" s="10"/>
      <c r="J662" s="10"/>
      <c r="K662" s="10"/>
      <c r="L662" s="10"/>
      <c r="M662" s="10"/>
      <c r="N662" s="10"/>
      <c r="O662" s="10"/>
      <c r="P662" s="10"/>
      <c r="Q662" s="10"/>
      <c r="S662" s="10"/>
    </row>
    <row r="663" spans="1:19">
      <c r="A663" s="10"/>
      <c r="B663" s="10"/>
      <c r="C663" s="10"/>
      <c r="D663" s="10"/>
      <c r="E663" s="10"/>
      <c r="F663" s="10"/>
      <c r="G663" s="10"/>
      <c r="H663" s="10"/>
      <c r="I663" s="10"/>
      <c r="J663" s="10"/>
      <c r="K663" s="10"/>
      <c r="L663" s="10"/>
      <c r="M663" s="10"/>
      <c r="N663" s="10"/>
      <c r="O663" s="10"/>
      <c r="P663" s="10"/>
      <c r="Q663" s="10"/>
      <c r="S663" s="10"/>
    </row>
    <row r="664" spans="1:19">
      <c r="A664" s="10"/>
      <c r="B664" s="10"/>
      <c r="C664" s="10"/>
      <c r="D664" s="10"/>
      <c r="E664" s="10"/>
      <c r="F664" s="10"/>
      <c r="G664" s="10"/>
      <c r="H664" s="10"/>
      <c r="I664" s="10"/>
      <c r="J664" s="10"/>
      <c r="K664" s="10"/>
      <c r="L664" s="10"/>
      <c r="M664" s="10"/>
      <c r="N664" s="10"/>
      <c r="O664" s="10"/>
      <c r="P664" s="10"/>
      <c r="Q664" s="10"/>
      <c r="S664" s="10"/>
    </row>
    <row r="665" spans="1:19">
      <c r="A665" s="10"/>
      <c r="B665" s="10"/>
      <c r="C665" s="10"/>
      <c r="D665" s="10"/>
      <c r="E665" s="10"/>
      <c r="F665" s="10"/>
      <c r="G665" s="10"/>
      <c r="H665" s="10"/>
      <c r="I665" s="10"/>
      <c r="J665" s="10"/>
      <c r="K665" s="10"/>
      <c r="L665" s="10"/>
      <c r="M665" s="10"/>
      <c r="N665" s="10"/>
      <c r="O665" s="10"/>
      <c r="P665" s="10"/>
      <c r="Q665" s="10"/>
      <c r="S665" s="10"/>
    </row>
    <row r="666" spans="1:19">
      <c r="A666" s="10"/>
      <c r="B666" s="10"/>
      <c r="C666" s="10"/>
      <c r="D666" s="10"/>
      <c r="E666" s="10"/>
      <c r="F666" s="10"/>
      <c r="G666" s="10"/>
      <c r="H666" s="10"/>
      <c r="I666" s="10"/>
      <c r="J666" s="10"/>
      <c r="K666" s="10"/>
      <c r="L666" s="10"/>
      <c r="M666" s="10"/>
      <c r="N666" s="10"/>
      <c r="O666" s="10"/>
      <c r="P666" s="10"/>
      <c r="Q666" s="10"/>
      <c r="S666" s="10"/>
    </row>
    <row r="667" spans="1:19">
      <c r="A667" s="10"/>
      <c r="B667" s="10"/>
      <c r="C667" s="10"/>
      <c r="D667" s="10"/>
      <c r="E667" s="10"/>
      <c r="F667" s="10"/>
      <c r="G667" s="10"/>
      <c r="H667" s="10"/>
      <c r="I667" s="10"/>
      <c r="J667" s="10"/>
      <c r="K667" s="10"/>
      <c r="L667" s="10"/>
      <c r="M667" s="10"/>
      <c r="N667" s="10"/>
      <c r="O667" s="10"/>
      <c r="P667" s="10"/>
      <c r="Q667" s="10"/>
      <c r="S667" s="10"/>
    </row>
    <row r="668" spans="1:19">
      <c r="A668" s="10"/>
      <c r="B668" s="10"/>
      <c r="C668" s="10"/>
      <c r="D668" s="10"/>
      <c r="E668" s="10"/>
      <c r="F668" s="10"/>
      <c r="G668" s="10"/>
      <c r="H668" s="10"/>
      <c r="I668" s="10"/>
      <c r="J668" s="10"/>
      <c r="K668" s="10"/>
      <c r="L668" s="10"/>
      <c r="M668" s="10"/>
      <c r="N668" s="10"/>
      <c r="O668" s="10"/>
      <c r="P668" s="10"/>
      <c r="Q668" s="10"/>
      <c r="S668" s="10"/>
    </row>
    <row r="669" spans="1:19">
      <c r="A669" s="10"/>
      <c r="B669" s="10"/>
      <c r="C669" s="10"/>
      <c r="D669" s="10"/>
      <c r="E669" s="10"/>
      <c r="F669" s="10"/>
      <c r="G669" s="10"/>
      <c r="H669" s="10"/>
      <c r="I669" s="10"/>
      <c r="J669" s="10"/>
      <c r="K669" s="10"/>
      <c r="L669" s="10"/>
      <c r="M669" s="10"/>
      <c r="N669" s="10"/>
      <c r="O669" s="10"/>
      <c r="P669" s="10"/>
      <c r="Q669" s="10"/>
      <c r="S669" s="10"/>
    </row>
    <row r="670" spans="1:19">
      <c r="A670" s="10"/>
      <c r="B670" s="10"/>
      <c r="C670" s="10"/>
      <c r="D670" s="10"/>
      <c r="E670" s="10"/>
      <c r="F670" s="10"/>
      <c r="G670" s="10"/>
      <c r="H670" s="10"/>
      <c r="I670" s="10"/>
      <c r="J670" s="10"/>
      <c r="K670" s="10"/>
      <c r="L670" s="10"/>
      <c r="M670" s="10"/>
      <c r="N670" s="10"/>
      <c r="O670" s="10"/>
      <c r="P670" s="10"/>
      <c r="Q670" s="10"/>
      <c r="S670" s="10"/>
    </row>
    <row r="671" spans="1:19">
      <c r="A671" s="10"/>
      <c r="B671" s="10"/>
      <c r="C671" s="10"/>
      <c r="D671" s="10"/>
      <c r="E671" s="10"/>
      <c r="F671" s="10"/>
      <c r="G671" s="10"/>
      <c r="H671" s="10"/>
      <c r="I671" s="10"/>
      <c r="J671" s="10"/>
      <c r="K671" s="10"/>
      <c r="L671" s="10"/>
      <c r="M671" s="10"/>
      <c r="N671" s="10"/>
      <c r="O671" s="10"/>
      <c r="P671" s="10"/>
      <c r="Q671" s="10"/>
      <c r="S671" s="10"/>
    </row>
    <row r="672" spans="1:19">
      <c r="A672" s="10"/>
      <c r="B672" s="10"/>
      <c r="C672" s="10"/>
      <c r="D672" s="10"/>
      <c r="E672" s="10"/>
      <c r="F672" s="10"/>
      <c r="G672" s="10"/>
      <c r="H672" s="10"/>
      <c r="I672" s="10"/>
      <c r="J672" s="10"/>
      <c r="K672" s="10"/>
      <c r="L672" s="10"/>
      <c r="M672" s="10"/>
      <c r="N672" s="10"/>
      <c r="O672" s="10"/>
      <c r="P672" s="10"/>
      <c r="Q672" s="10"/>
      <c r="S672" s="10"/>
    </row>
    <row r="673" spans="1:19">
      <c r="A673" s="10"/>
      <c r="B673" s="10"/>
      <c r="C673" s="10"/>
      <c r="D673" s="10"/>
      <c r="E673" s="10"/>
      <c r="F673" s="10"/>
      <c r="G673" s="10"/>
      <c r="H673" s="10"/>
      <c r="I673" s="10"/>
      <c r="J673" s="10"/>
      <c r="K673" s="10"/>
      <c r="L673" s="10"/>
      <c r="M673" s="10"/>
      <c r="N673" s="10"/>
      <c r="O673" s="10"/>
      <c r="P673" s="10"/>
      <c r="Q673" s="10"/>
      <c r="S673" s="10"/>
    </row>
    <row r="674" spans="1:19">
      <c r="A674" s="10"/>
      <c r="B674" s="10"/>
      <c r="C674" s="10"/>
      <c r="D674" s="10"/>
      <c r="E674" s="10"/>
      <c r="F674" s="10"/>
      <c r="G674" s="10"/>
      <c r="H674" s="10"/>
      <c r="I674" s="10"/>
      <c r="J674" s="10"/>
      <c r="K674" s="10"/>
      <c r="L674" s="10"/>
      <c r="M674" s="10"/>
      <c r="N674" s="10"/>
      <c r="O674" s="10"/>
      <c r="P674" s="10"/>
      <c r="Q674" s="10"/>
      <c r="S674" s="10"/>
    </row>
    <row r="675" spans="1:19">
      <c r="A675" s="10"/>
      <c r="B675" s="10"/>
      <c r="C675" s="10"/>
      <c r="D675" s="10"/>
      <c r="E675" s="10"/>
      <c r="F675" s="10"/>
      <c r="G675" s="10"/>
      <c r="H675" s="10"/>
      <c r="I675" s="10"/>
      <c r="J675" s="10"/>
      <c r="K675" s="10"/>
      <c r="L675" s="10"/>
      <c r="M675" s="10"/>
      <c r="N675" s="10"/>
      <c r="O675" s="10"/>
      <c r="P675" s="10"/>
      <c r="Q675" s="10"/>
      <c r="S675" s="10"/>
    </row>
    <row r="676" spans="1:19">
      <c r="A676" s="10"/>
      <c r="B676" s="10"/>
      <c r="C676" s="10"/>
      <c r="D676" s="10"/>
      <c r="E676" s="10"/>
      <c r="F676" s="10"/>
      <c r="G676" s="10"/>
      <c r="H676" s="10"/>
      <c r="I676" s="10"/>
      <c r="J676" s="10"/>
      <c r="K676" s="10"/>
      <c r="L676" s="10"/>
      <c r="M676" s="10"/>
      <c r="N676" s="10"/>
      <c r="O676" s="10"/>
      <c r="P676" s="10"/>
      <c r="Q676" s="10"/>
      <c r="S676" s="10"/>
    </row>
    <row r="677" spans="1:19">
      <c r="A677" s="10"/>
      <c r="B677" s="10"/>
      <c r="C677" s="10"/>
      <c r="D677" s="10"/>
      <c r="E677" s="10"/>
      <c r="F677" s="10"/>
      <c r="G677" s="10"/>
      <c r="H677" s="10"/>
      <c r="I677" s="10"/>
      <c r="J677" s="10"/>
      <c r="K677" s="10"/>
      <c r="L677" s="10"/>
      <c r="M677" s="10"/>
      <c r="N677" s="10"/>
      <c r="O677" s="10"/>
      <c r="P677" s="10"/>
      <c r="Q677" s="10"/>
      <c r="S677" s="10"/>
    </row>
    <row r="678" spans="1:19">
      <c r="A678" s="10"/>
      <c r="B678" s="10"/>
      <c r="C678" s="10"/>
      <c r="D678" s="10"/>
      <c r="E678" s="10"/>
      <c r="F678" s="10"/>
      <c r="G678" s="10"/>
      <c r="H678" s="10"/>
      <c r="I678" s="10"/>
      <c r="J678" s="10"/>
      <c r="K678" s="10"/>
      <c r="L678" s="10"/>
      <c r="M678" s="10"/>
      <c r="N678" s="10"/>
      <c r="O678" s="10"/>
      <c r="P678" s="10"/>
      <c r="Q678" s="10"/>
      <c r="S678" s="10"/>
    </row>
    <row r="679" spans="1:19">
      <c r="A679" s="10"/>
      <c r="B679" s="10"/>
      <c r="C679" s="10"/>
      <c r="D679" s="10"/>
      <c r="E679" s="10"/>
      <c r="F679" s="10"/>
      <c r="G679" s="10"/>
      <c r="H679" s="10"/>
      <c r="I679" s="10"/>
      <c r="J679" s="10"/>
      <c r="K679" s="10"/>
      <c r="L679" s="10"/>
      <c r="M679" s="10"/>
      <c r="N679" s="10"/>
      <c r="O679" s="10"/>
      <c r="P679" s="10"/>
      <c r="Q679" s="10"/>
      <c r="S679" s="10"/>
    </row>
    <row r="680" spans="1:19">
      <c r="A680" s="10"/>
      <c r="B680" s="10"/>
      <c r="C680" s="10"/>
      <c r="D680" s="10"/>
      <c r="E680" s="10"/>
      <c r="F680" s="10"/>
      <c r="G680" s="10"/>
      <c r="H680" s="10"/>
      <c r="I680" s="10"/>
      <c r="J680" s="10"/>
      <c r="K680" s="10"/>
      <c r="L680" s="10"/>
      <c r="M680" s="10"/>
      <c r="N680" s="10"/>
      <c r="O680" s="10"/>
      <c r="P680" s="10"/>
      <c r="Q680" s="10"/>
      <c r="S680" s="10"/>
    </row>
    <row r="681" spans="1:19">
      <c r="A681" s="10"/>
      <c r="B681" s="10"/>
      <c r="C681" s="10"/>
      <c r="D681" s="10"/>
      <c r="E681" s="10"/>
      <c r="F681" s="10"/>
      <c r="G681" s="10"/>
      <c r="H681" s="10"/>
      <c r="I681" s="10"/>
      <c r="J681" s="10"/>
      <c r="K681" s="10"/>
      <c r="L681" s="10"/>
      <c r="M681" s="10"/>
      <c r="N681" s="10"/>
      <c r="O681" s="10"/>
      <c r="P681" s="10"/>
      <c r="Q681" s="10"/>
      <c r="S681" s="10"/>
    </row>
    <row r="682" spans="1:19">
      <c r="A682" s="10"/>
      <c r="B682" s="10"/>
      <c r="C682" s="10"/>
      <c r="D682" s="10"/>
      <c r="E682" s="10"/>
      <c r="F682" s="10"/>
      <c r="G682" s="10"/>
      <c r="H682" s="10"/>
      <c r="I682" s="10"/>
      <c r="J682" s="10"/>
      <c r="K682" s="10"/>
      <c r="L682" s="10"/>
      <c r="M682" s="10"/>
      <c r="N682" s="10"/>
      <c r="O682" s="10"/>
      <c r="P682" s="10"/>
      <c r="Q682" s="10"/>
      <c r="S682" s="10"/>
    </row>
    <row r="683" spans="1:19">
      <c r="A683" s="10"/>
      <c r="B683" s="10"/>
      <c r="C683" s="10"/>
      <c r="D683" s="10"/>
      <c r="E683" s="10"/>
      <c r="F683" s="10"/>
      <c r="G683" s="10"/>
      <c r="H683" s="10"/>
      <c r="I683" s="10"/>
      <c r="J683" s="10"/>
      <c r="K683" s="10"/>
      <c r="L683" s="10"/>
      <c r="M683" s="10"/>
      <c r="N683" s="10"/>
      <c r="O683" s="10"/>
      <c r="P683" s="10"/>
      <c r="Q683" s="10"/>
      <c r="S683" s="10"/>
    </row>
    <row r="684" spans="1:19">
      <c r="A684" s="10"/>
      <c r="B684" s="10"/>
      <c r="C684" s="10"/>
      <c r="D684" s="10"/>
      <c r="E684" s="10"/>
      <c r="F684" s="10"/>
      <c r="G684" s="10"/>
      <c r="H684" s="10"/>
      <c r="I684" s="10"/>
      <c r="J684" s="10"/>
      <c r="K684" s="10"/>
      <c r="L684" s="10"/>
      <c r="M684" s="10"/>
      <c r="N684" s="10"/>
      <c r="O684" s="10"/>
      <c r="P684" s="10"/>
      <c r="Q684" s="10"/>
      <c r="S684" s="10"/>
    </row>
    <row r="685" spans="1:19">
      <c r="A685" s="10"/>
      <c r="B685" s="10"/>
      <c r="C685" s="10"/>
      <c r="D685" s="10"/>
      <c r="E685" s="10"/>
      <c r="F685" s="10"/>
      <c r="G685" s="10"/>
      <c r="H685" s="10"/>
      <c r="I685" s="10"/>
      <c r="J685" s="10"/>
      <c r="K685" s="10"/>
      <c r="L685" s="10"/>
      <c r="M685" s="10"/>
      <c r="N685" s="10"/>
      <c r="O685" s="10"/>
      <c r="P685" s="10"/>
      <c r="Q685" s="10"/>
      <c r="S685" s="10"/>
    </row>
    <row r="686" spans="1:19">
      <c r="A686" s="10"/>
      <c r="B686" s="10"/>
      <c r="C686" s="10"/>
      <c r="D686" s="10"/>
      <c r="E686" s="10"/>
      <c r="F686" s="10"/>
      <c r="G686" s="10"/>
      <c r="H686" s="10"/>
      <c r="I686" s="10"/>
      <c r="J686" s="10"/>
      <c r="K686" s="10"/>
      <c r="L686" s="10"/>
      <c r="M686" s="10"/>
      <c r="N686" s="10"/>
      <c r="O686" s="10"/>
      <c r="P686" s="10"/>
      <c r="Q686" s="10"/>
      <c r="S686" s="10"/>
    </row>
    <row r="687" spans="1:19">
      <c r="A687" s="10"/>
      <c r="B687" s="10"/>
      <c r="C687" s="10"/>
      <c r="D687" s="10"/>
      <c r="E687" s="10"/>
      <c r="F687" s="10"/>
      <c r="G687" s="10"/>
      <c r="H687" s="10"/>
      <c r="I687" s="10"/>
      <c r="J687" s="10"/>
      <c r="K687" s="10"/>
      <c r="L687" s="10"/>
      <c r="M687" s="10"/>
      <c r="N687" s="10"/>
      <c r="O687" s="10"/>
      <c r="P687" s="10"/>
      <c r="Q687" s="10"/>
      <c r="S687" s="10"/>
    </row>
    <row r="688" spans="1:19">
      <c r="A688" s="10"/>
      <c r="B688" s="10"/>
      <c r="C688" s="10"/>
      <c r="D688" s="10"/>
      <c r="E688" s="10"/>
      <c r="F688" s="10"/>
      <c r="G688" s="10"/>
      <c r="H688" s="10"/>
      <c r="I688" s="10"/>
      <c r="J688" s="10"/>
      <c r="K688" s="10"/>
      <c r="L688" s="10"/>
      <c r="M688" s="10"/>
      <c r="N688" s="10"/>
      <c r="O688" s="10"/>
      <c r="P688" s="10"/>
      <c r="Q688" s="10"/>
      <c r="S688" s="10"/>
    </row>
    <row r="689" spans="1:19">
      <c r="A689" s="10"/>
      <c r="B689" s="10"/>
      <c r="C689" s="10"/>
      <c r="D689" s="10"/>
      <c r="E689" s="10"/>
      <c r="F689" s="10"/>
      <c r="G689" s="10"/>
      <c r="H689" s="10"/>
      <c r="I689" s="10"/>
      <c r="J689" s="10"/>
      <c r="K689" s="10"/>
      <c r="L689" s="10"/>
      <c r="M689" s="10"/>
      <c r="N689" s="10"/>
      <c r="O689" s="10"/>
      <c r="P689" s="10"/>
      <c r="Q689" s="10"/>
      <c r="S689" s="10"/>
    </row>
    <row r="690" spans="1:19">
      <c r="A690" s="10"/>
      <c r="B690" s="10"/>
      <c r="C690" s="10"/>
      <c r="D690" s="10"/>
      <c r="E690" s="10"/>
      <c r="F690" s="10"/>
      <c r="G690" s="10"/>
      <c r="H690" s="10"/>
      <c r="I690" s="10"/>
      <c r="J690" s="10"/>
      <c r="K690" s="10"/>
      <c r="L690" s="10"/>
      <c r="M690" s="10"/>
      <c r="N690" s="10"/>
      <c r="O690" s="10"/>
      <c r="P690" s="10"/>
      <c r="Q690" s="10"/>
      <c r="S690" s="10"/>
    </row>
    <row r="691" spans="1:19">
      <c r="A691" s="10"/>
      <c r="B691" s="10"/>
      <c r="C691" s="10"/>
      <c r="D691" s="10"/>
      <c r="E691" s="10"/>
      <c r="F691" s="10"/>
      <c r="G691" s="10"/>
      <c r="H691" s="10"/>
      <c r="I691" s="10"/>
      <c r="J691" s="10"/>
      <c r="K691" s="10"/>
      <c r="L691" s="10"/>
      <c r="M691" s="10"/>
      <c r="N691" s="10"/>
      <c r="O691" s="10"/>
      <c r="P691" s="10"/>
      <c r="Q691" s="10"/>
      <c r="S691" s="10"/>
    </row>
    <row r="692" spans="1:19">
      <c r="A692" s="10"/>
      <c r="B692" s="10"/>
      <c r="C692" s="10"/>
      <c r="D692" s="10"/>
      <c r="E692" s="10"/>
      <c r="F692" s="10"/>
      <c r="G692" s="10"/>
      <c r="H692" s="10"/>
      <c r="I692" s="10"/>
      <c r="J692" s="10"/>
      <c r="K692" s="10"/>
      <c r="L692" s="10"/>
      <c r="M692" s="10"/>
      <c r="N692" s="10"/>
      <c r="O692" s="10"/>
      <c r="P692" s="10"/>
      <c r="Q692" s="10"/>
      <c r="S692" s="10"/>
    </row>
    <row r="693" spans="1:19">
      <c r="A693" s="10"/>
      <c r="B693" s="10"/>
      <c r="C693" s="10"/>
      <c r="D693" s="10"/>
      <c r="E693" s="10"/>
      <c r="F693" s="10"/>
      <c r="G693" s="10"/>
      <c r="H693" s="10"/>
      <c r="I693" s="10"/>
      <c r="J693" s="10"/>
      <c r="K693" s="10"/>
      <c r="L693" s="10"/>
      <c r="M693" s="10"/>
      <c r="N693" s="10"/>
      <c r="O693" s="10"/>
      <c r="P693" s="10"/>
      <c r="Q693" s="10"/>
      <c r="S693" s="10"/>
    </row>
    <row r="694" spans="1:19">
      <c r="A694" s="10"/>
      <c r="B694" s="10"/>
      <c r="C694" s="10"/>
      <c r="D694" s="10"/>
      <c r="E694" s="10"/>
      <c r="F694" s="10"/>
      <c r="G694" s="10"/>
      <c r="H694" s="10"/>
      <c r="I694" s="10"/>
      <c r="J694" s="10"/>
      <c r="K694" s="10"/>
      <c r="L694" s="10"/>
      <c r="M694" s="10"/>
      <c r="N694" s="10"/>
      <c r="O694" s="10"/>
      <c r="P694" s="10"/>
      <c r="Q694" s="10"/>
      <c r="S694" s="10"/>
    </row>
    <row r="695" spans="1:19">
      <c r="A695" s="10"/>
      <c r="B695" s="10"/>
      <c r="C695" s="10"/>
      <c r="D695" s="10"/>
      <c r="E695" s="10"/>
      <c r="F695" s="10"/>
      <c r="G695" s="10"/>
      <c r="H695" s="10"/>
      <c r="I695" s="10"/>
      <c r="J695" s="10"/>
      <c r="K695" s="10"/>
      <c r="L695" s="10"/>
      <c r="M695" s="10"/>
      <c r="N695" s="10"/>
      <c r="O695" s="10"/>
      <c r="P695" s="10"/>
      <c r="Q695" s="10"/>
      <c r="S695" s="10"/>
    </row>
    <row r="696" spans="1:19">
      <c r="A696" s="10"/>
      <c r="B696" s="10"/>
      <c r="C696" s="10"/>
      <c r="D696" s="10"/>
      <c r="E696" s="10"/>
      <c r="F696" s="10"/>
      <c r="G696" s="10"/>
      <c r="H696" s="10"/>
      <c r="I696" s="10"/>
      <c r="J696" s="10"/>
      <c r="K696" s="10"/>
      <c r="L696" s="10"/>
      <c r="M696" s="10"/>
      <c r="N696" s="10"/>
      <c r="O696" s="10"/>
      <c r="P696" s="10"/>
      <c r="Q696" s="10"/>
      <c r="S696" s="10"/>
    </row>
    <row r="697" spans="1:19">
      <c r="A697" s="10"/>
      <c r="B697" s="10"/>
      <c r="C697" s="10"/>
      <c r="D697" s="10"/>
      <c r="E697" s="10"/>
      <c r="F697" s="10"/>
      <c r="G697" s="10"/>
      <c r="H697" s="10"/>
      <c r="I697" s="10"/>
      <c r="J697" s="10"/>
      <c r="K697" s="10"/>
      <c r="L697" s="10"/>
      <c r="M697" s="10"/>
      <c r="N697" s="10"/>
      <c r="O697" s="10"/>
      <c r="P697" s="10"/>
      <c r="Q697" s="10"/>
      <c r="S697" s="10"/>
    </row>
    <row r="698" spans="1:19">
      <c r="A698" s="10"/>
      <c r="B698" s="10"/>
      <c r="C698" s="10"/>
      <c r="D698" s="10"/>
      <c r="E698" s="10"/>
      <c r="F698" s="10"/>
      <c r="G698" s="10"/>
      <c r="H698" s="10"/>
      <c r="I698" s="10"/>
      <c r="J698" s="10"/>
      <c r="K698" s="10"/>
      <c r="L698" s="10"/>
      <c r="M698" s="10"/>
      <c r="N698" s="10"/>
      <c r="O698" s="10"/>
      <c r="P698" s="10"/>
      <c r="Q698" s="10"/>
      <c r="S698" s="10"/>
    </row>
    <row r="699" spans="1:19">
      <c r="A699" s="10"/>
      <c r="B699" s="10"/>
      <c r="C699" s="10"/>
      <c r="D699" s="10"/>
      <c r="E699" s="10"/>
      <c r="F699" s="10"/>
      <c r="G699" s="10"/>
      <c r="H699" s="10"/>
      <c r="I699" s="10"/>
      <c r="J699" s="10"/>
      <c r="K699" s="10"/>
      <c r="L699" s="10"/>
      <c r="M699" s="10"/>
      <c r="N699" s="10"/>
      <c r="O699" s="10"/>
      <c r="P699" s="10"/>
      <c r="Q699" s="10"/>
      <c r="S699" s="10"/>
    </row>
    <row r="700" spans="1:19">
      <c r="A700" s="10"/>
      <c r="B700" s="10"/>
      <c r="C700" s="10"/>
      <c r="D700" s="10"/>
      <c r="E700" s="10"/>
      <c r="F700" s="10"/>
      <c r="G700" s="10"/>
      <c r="H700" s="10"/>
      <c r="I700" s="10"/>
      <c r="J700" s="10"/>
      <c r="K700" s="10"/>
      <c r="L700" s="10"/>
      <c r="M700" s="10"/>
      <c r="N700" s="10"/>
      <c r="O700" s="10"/>
      <c r="P700" s="10"/>
      <c r="Q700" s="10"/>
      <c r="S700" s="10"/>
    </row>
    <row r="701" spans="1:19">
      <c r="A701" s="10"/>
      <c r="B701" s="10"/>
      <c r="C701" s="10"/>
      <c r="D701" s="10"/>
      <c r="E701" s="10"/>
      <c r="F701" s="10"/>
      <c r="G701" s="10"/>
      <c r="H701" s="10"/>
      <c r="I701" s="10"/>
      <c r="J701" s="10"/>
      <c r="K701" s="10"/>
      <c r="L701" s="10"/>
      <c r="M701" s="10"/>
      <c r="N701" s="10"/>
      <c r="O701" s="10"/>
      <c r="P701" s="10"/>
      <c r="Q701" s="10"/>
      <c r="S701" s="10"/>
    </row>
    <row r="702" spans="1:19">
      <c r="A702" s="10"/>
      <c r="B702" s="10"/>
      <c r="C702" s="10"/>
      <c r="D702" s="10"/>
      <c r="E702" s="10"/>
      <c r="F702" s="10"/>
      <c r="G702" s="10"/>
      <c r="H702" s="10"/>
      <c r="I702" s="10"/>
      <c r="J702" s="10"/>
      <c r="K702" s="10"/>
      <c r="L702" s="10"/>
      <c r="M702" s="10"/>
      <c r="N702" s="10"/>
      <c r="O702" s="10"/>
      <c r="P702" s="10"/>
      <c r="Q702" s="10"/>
      <c r="S702" s="10"/>
    </row>
    <row r="703" spans="1:19">
      <c r="A703" s="10"/>
      <c r="B703" s="10"/>
      <c r="C703" s="10"/>
      <c r="D703" s="10"/>
      <c r="E703" s="10"/>
      <c r="F703" s="10"/>
      <c r="G703" s="10"/>
      <c r="H703" s="10"/>
      <c r="I703" s="10"/>
      <c r="J703" s="10"/>
      <c r="K703" s="10"/>
      <c r="L703" s="10"/>
      <c r="M703" s="10"/>
      <c r="N703" s="10"/>
      <c r="O703" s="10"/>
      <c r="P703" s="10"/>
      <c r="Q703" s="10"/>
      <c r="S703" s="10"/>
    </row>
    <row r="704" spans="1:19">
      <c r="A704" s="10"/>
      <c r="B704" s="10"/>
      <c r="C704" s="10"/>
      <c r="D704" s="10"/>
      <c r="E704" s="10"/>
      <c r="F704" s="10"/>
      <c r="G704" s="10"/>
      <c r="H704" s="10"/>
      <c r="I704" s="10"/>
      <c r="J704" s="10"/>
      <c r="K704" s="10"/>
      <c r="L704" s="10"/>
      <c r="M704" s="10"/>
      <c r="N704" s="10"/>
      <c r="O704" s="10"/>
      <c r="P704" s="10"/>
      <c r="Q704" s="10"/>
      <c r="S704" s="10"/>
    </row>
    <row r="705" spans="1:19">
      <c r="A705" s="10"/>
      <c r="B705" s="10"/>
      <c r="C705" s="10"/>
      <c r="D705" s="10"/>
      <c r="E705" s="10"/>
      <c r="F705" s="10"/>
      <c r="G705" s="10"/>
      <c r="H705" s="10"/>
      <c r="I705" s="10"/>
      <c r="J705" s="10"/>
      <c r="K705" s="10"/>
      <c r="L705" s="10"/>
      <c r="M705" s="10"/>
      <c r="N705" s="10"/>
      <c r="O705" s="10"/>
      <c r="P705" s="10"/>
      <c r="Q705" s="10"/>
      <c r="S705" s="10"/>
    </row>
    <row r="706" spans="1:19">
      <c r="A706" s="10"/>
      <c r="B706" s="10"/>
      <c r="C706" s="10"/>
      <c r="D706" s="10"/>
      <c r="E706" s="10"/>
      <c r="F706" s="10"/>
      <c r="G706" s="10"/>
      <c r="H706" s="10"/>
      <c r="I706" s="10"/>
      <c r="J706" s="10"/>
      <c r="K706" s="10"/>
      <c r="L706" s="10"/>
      <c r="M706" s="10"/>
      <c r="N706" s="10"/>
      <c r="O706" s="10"/>
      <c r="P706" s="10"/>
      <c r="Q706" s="10"/>
      <c r="S706" s="10"/>
    </row>
    <row r="707" spans="1:19">
      <c r="A707" s="10"/>
      <c r="B707" s="10"/>
      <c r="C707" s="10"/>
      <c r="D707" s="10"/>
      <c r="E707" s="10"/>
      <c r="F707" s="10"/>
      <c r="G707" s="10"/>
      <c r="H707" s="10"/>
      <c r="I707" s="10"/>
      <c r="J707" s="10"/>
      <c r="K707" s="10"/>
      <c r="L707" s="10"/>
      <c r="M707" s="10"/>
      <c r="N707" s="10"/>
      <c r="O707" s="10"/>
      <c r="P707" s="10"/>
      <c r="Q707" s="10"/>
      <c r="S707" s="10"/>
    </row>
    <row r="708" spans="1:19">
      <c r="A708" s="10"/>
      <c r="B708" s="10"/>
      <c r="C708" s="10"/>
      <c r="D708" s="10"/>
      <c r="E708" s="10"/>
      <c r="F708" s="10"/>
      <c r="G708" s="10"/>
      <c r="H708" s="10"/>
      <c r="I708" s="10"/>
      <c r="J708" s="10"/>
      <c r="K708" s="10"/>
      <c r="L708" s="10"/>
      <c r="M708" s="10"/>
      <c r="N708" s="10"/>
      <c r="O708" s="10"/>
      <c r="P708" s="10"/>
      <c r="Q708" s="10"/>
      <c r="S708" s="10"/>
    </row>
    <row r="709" spans="1:19">
      <c r="A709" s="10"/>
      <c r="B709" s="10"/>
      <c r="C709" s="10"/>
      <c r="D709" s="10"/>
      <c r="E709" s="10"/>
      <c r="F709" s="10"/>
      <c r="G709" s="10"/>
      <c r="H709" s="10"/>
      <c r="I709" s="10"/>
      <c r="J709" s="10"/>
      <c r="K709" s="10"/>
      <c r="L709" s="10"/>
      <c r="M709" s="10"/>
      <c r="N709" s="10"/>
      <c r="O709" s="10"/>
      <c r="P709" s="10"/>
      <c r="Q709" s="10"/>
      <c r="S709" s="10"/>
    </row>
    <row r="710" spans="1:19">
      <c r="A710" s="10"/>
      <c r="B710" s="10"/>
      <c r="C710" s="10"/>
      <c r="D710" s="10"/>
      <c r="E710" s="10"/>
      <c r="F710" s="10"/>
      <c r="G710" s="10"/>
      <c r="H710" s="10"/>
      <c r="I710" s="10"/>
      <c r="J710" s="10"/>
      <c r="K710" s="10"/>
      <c r="L710" s="10"/>
      <c r="M710" s="10"/>
      <c r="N710" s="10"/>
      <c r="O710" s="10"/>
      <c r="P710" s="10"/>
      <c r="Q710" s="10"/>
      <c r="S710" s="10"/>
    </row>
    <row r="711" spans="1:19">
      <c r="A711" s="10"/>
      <c r="B711" s="10"/>
      <c r="C711" s="10"/>
      <c r="D711" s="10"/>
      <c r="E711" s="10"/>
      <c r="F711" s="10"/>
      <c r="G711" s="10"/>
      <c r="H711" s="10"/>
      <c r="I711" s="10"/>
      <c r="J711" s="10"/>
      <c r="K711" s="10"/>
      <c r="L711" s="10"/>
      <c r="M711" s="10"/>
      <c r="N711" s="10"/>
      <c r="O711" s="10"/>
      <c r="P711" s="10"/>
      <c r="Q711" s="10"/>
      <c r="S711" s="10"/>
    </row>
    <row r="712" spans="1:19">
      <c r="A712" s="10"/>
      <c r="B712" s="10"/>
      <c r="C712" s="10"/>
      <c r="D712" s="10"/>
      <c r="E712" s="10"/>
      <c r="F712" s="10"/>
      <c r="G712" s="10"/>
      <c r="H712" s="10"/>
      <c r="I712" s="10"/>
      <c r="J712" s="10"/>
      <c r="K712" s="10"/>
      <c r="L712" s="10"/>
      <c r="M712" s="10"/>
      <c r="N712" s="10"/>
      <c r="O712" s="10"/>
      <c r="P712" s="10"/>
      <c r="Q712" s="10"/>
      <c r="S712" s="10"/>
    </row>
    <row r="713" spans="1:19">
      <c r="A713" s="10"/>
      <c r="B713" s="10"/>
      <c r="C713" s="10"/>
      <c r="D713" s="10"/>
      <c r="E713" s="10"/>
      <c r="F713" s="10"/>
      <c r="G713" s="10"/>
      <c r="H713" s="10"/>
      <c r="I713" s="10"/>
      <c r="J713" s="10"/>
      <c r="K713" s="10"/>
      <c r="L713" s="10"/>
      <c r="M713" s="10"/>
      <c r="N713" s="10"/>
      <c r="O713" s="10"/>
      <c r="P713" s="10"/>
      <c r="Q713" s="10"/>
      <c r="S713" s="10"/>
    </row>
    <row r="714" spans="1:19">
      <c r="A714" s="10"/>
      <c r="B714" s="10"/>
      <c r="C714" s="10"/>
      <c r="D714" s="10"/>
      <c r="E714" s="10"/>
      <c r="F714" s="10"/>
      <c r="G714" s="10"/>
      <c r="H714" s="10"/>
      <c r="I714" s="10"/>
      <c r="J714" s="10"/>
      <c r="K714" s="10"/>
      <c r="L714" s="10"/>
      <c r="M714" s="10"/>
      <c r="N714" s="10"/>
      <c r="O714" s="10"/>
      <c r="P714" s="10"/>
      <c r="Q714" s="10"/>
      <c r="S714" s="10"/>
    </row>
    <row r="715" spans="1:19">
      <c r="A715" s="10"/>
      <c r="B715" s="10"/>
      <c r="C715" s="10"/>
      <c r="D715" s="10"/>
      <c r="E715" s="10"/>
      <c r="F715" s="10"/>
      <c r="G715" s="10"/>
      <c r="H715" s="10"/>
      <c r="I715" s="10"/>
      <c r="J715" s="10"/>
      <c r="K715" s="10"/>
      <c r="L715" s="10"/>
      <c r="M715" s="10"/>
      <c r="N715" s="10"/>
      <c r="O715" s="10"/>
      <c r="P715" s="10"/>
      <c r="Q715" s="10"/>
      <c r="S715" s="10"/>
    </row>
    <row r="716" spans="1:19">
      <c r="A716" s="10"/>
      <c r="B716" s="10"/>
      <c r="C716" s="10"/>
      <c r="D716" s="10"/>
      <c r="E716" s="10"/>
      <c r="F716" s="10"/>
      <c r="G716" s="10"/>
      <c r="H716" s="10"/>
      <c r="I716" s="10"/>
      <c r="J716" s="10"/>
      <c r="K716" s="10"/>
      <c r="L716" s="10"/>
      <c r="M716" s="10"/>
      <c r="N716" s="10"/>
      <c r="O716" s="10"/>
      <c r="P716" s="10"/>
      <c r="Q716" s="10"/>
      <c r="S716" s="10"/>
    </row>
    <row r="717" spans="1:19">
      <c r="A717" s="10"/>
      <c r="B717" s="10"/>
      <c r="C717" s="10"/>
      <c r="D717" s="10"/>
      <c r="E717" s="10"/>
      <c r="F717" s="10"/>
      <c r="G717" s="10"/>
      <c r="H717" s="10"/>
      <c r="I717" s="10"/>
      <c r="J717" s="10"/>
      <c r="K717" s="10"/>
      <c r="L717" s="10"/>
      <c r="M717" s="10"/>
      <c r="N717" s="10"/>
      <c r="O717" s="10"/>
      <c r="P717" s="10"/>
      <c r="Q717" s="10"/>
      <c r="S717" s="10"/>
    </row>
    <row r="718" spans="1:19">
      <c r="A718" s="10"/>
      <c r="B718" s="10"/>
      <c r="C718" s="10"/>
      <c r="D718" s="10"/>
      <c r="E718" s="10"/>
      <c r="F718" s="10"/>
      <c r="G718" s="10"/>
      <c r="H718" s="10"/>
      <c r="I718" s="10"/>
      <c r="J718" s="10"/>
      <c r="K718" s="10"/>
      <c r="L718" s="10"/>
      <c r="M718" s="10"/>
      <c r="N718" s="10"/>
      <c r="O718" s="10"/>
      <c r="P718" s="10"/>
      <c r="Q718" s="10"/>
      <c r="S718" s="10"/>
    </row>
    <row r="719" spans="1:19">
      <c r="A719" s="10"/>
      <c r="B719" s="10"/>
      <c r="C719" s="10"/>
      <c r="D719" s="10"/>
      <c r="E719" s="10"/>
      <c r="F719" s="10"/>
      <c r="G719" s="10"/>
      <c r="H719" s="10"/>
      <c r="I719" s="10"/>
      <c r="J719" s="10"/>
      <c r="K719" s="10"/>
      <c r="L719" s="10"/>
      <c r="M719" s="10"/>
      <c r="N719" s="10"/>
      <c r="O719" s="10"/>
      <c r="P719" s="10"/>
      <c r="Q719" s="10"/>
      <c r="S719" s="10"/>
    </row>
    <row r="720" spans="1:19">
      <c r="A720" s="10"/>
      <c r="B720" s="10"/>
      <c r="C720" s="10"/>
      <c r="D720" s="10"/>
      <c r="E720" s="10"/>
      <c r="F720" s="10"/>
      <c r="G720" s="10"/>
      <c r="H720" s="10"/>
      <c r="I720" s="10"/>
      <c r="J720" s="10"/>
      <c r="K720" s="10"/>
      <c r="L720" s="10"/>
      <c r="M720" s="10"/>
      <c r="N720" s="10"/>
      <c r="O720" s="10"/>
      <c r="P720" s="10"/>
      <c r="Q720" s="10"/>
      <c r="S720" s="10"/>
    </row>
    <row r="721" spans="1:19">
      <c r="A721" s="10"/>
      <c r="B721" s="10"/>
      <c r="C721" s="10"/>
      <c r="D721" s="10"/>
      <c r="E721" s="10"/>
      <c r="F721" s="10"/>
      <c r="G721" s="10"/>
      <c r="H721" s="10"/>
      <c r="I721" s="10"/>
      <c r="J721" s="10"/>
      <c r="K721" s="10"/>
      <c r="L721" s="10"/>
      <c r="M721" s="10"/>
      <c r="N721" s="10"/>
      <c r="O721" s="10"/>
      <c r="P721" s="10"/>
      <c r="Q721" s="10"/>
      <c r="S721" s="10"/>
    </row>
    <row r="722" spans="1:19">
      <c r="A722" s="10"/>
      <c r="B722" s="10"/>
      <c r="C722" s="10"/>
      <c r="D722" s="10"/>
      <c r="E722" s="10"/>
      <c r="F722" s="10"/>
      <c r="G722" s="10"/>
      <c r="H722" s="10"/>
      <c r="I722" s="10"/>
      <c r="J722" s="10"/>
      <c r="K722" s="10"/>
      <c r="L722" s="10"/>
      <c r="M722" s="10"/>
      <c r="N722" s="10"/>
      <c r="O722" s="10"/>
      <c r="P722" s="10"/>
      <c r="Q722" s="10"/>
      <c r="S722" s="10"/>
    </row>
    <row r="723" spans="1:19">
      <c r="A723" s="10"/>
      <c r="B723" s="10"/>
      <c r="C723" s="10"/>
      <c r="D723" s="10"/>
      <c r="E723" s="10"/>
      <c r="F723" s="10"/>
      <c r="G723" s="10"/>
      <c r="H723" s="10"/>
      <c r="I723" s="10"/>
      <c r="J723" s="10"/>
      <c r="K723" s="10"/>
      <c r="L723" s="10"/>
      <c r="M723" s="10"/>
      <c r="N723" s="10"/>
      <c r="O723" s="10"/>
      <c r="P723" s="10"/>
      <c r="Q723" s="10"/>
      <c r="S723" s="10"/>
    </row>
    <row r="724" spans="1:19">
      <c r="A724" s="10"/>
      <c r="B724" s="10"/>
      <c r="C724" s="10"/>
      <c r="D724" s="10"/>
      <c r="E724" s="10"/>
      <c r="F724" s="10"/>
      <c r="G724" s="10"/>
      <c r="H724" s="10"/>
      <c r="I724" s="10"/>
      <c r="J724" s="10"/>
      <c r="K724" s="10"/>
      <c r="L724" s="10"/>
      <c r="M724" s="10"/>
      <c r="N724" s="10"/>
      <c r="O724" s="10"/>
      <c r="P724" s="10"/>
      <c r="Q724" s="10"/>
      <c r="S724" s="10"/>
    </row>
    <row r="725" spans="1:19">
      <c r="A725" s="10"/>
      <c r="B725" s="10"/>
      <c r="C725" s="10"/>
      <c r="D725" s="10"/>
      <c r="E725" s="10"/>
      <c r="F725" s="10"/>
      <c r="G725" s="10"/>
      <c r="H725" s="10"/>
      <c r="I725" s="10"/>
      <c r="J725" s="10"/>
      <c r="K725" s="10"/>
      <c r="L725" s="10"/>
      <c r="M725" s="10"/>
      <c r="N725" s="10"/>
      <c r="O725" s="10"/>
      <c r="P725" s="10"/>
      <c r="Q725" s="10"/>
      <c r="S725" s="10"/>
    </row>
    <row r="726" spans="1:19">
      <c r="A726" s="10"/>
      <c r="B726" s="10"/>
      <c r="C726" s="10"/>
      <c r="D726" s="10"/>
      <c r="E726" s="10"/>
      <c r="F726" s="10"/>
      <c r="G726" s="10"/>
      <c r="H726" s="10"/>
      <c r="I726" s="10"/>
      <c r="J726" s="10"/>
      <c r="K726" s="10"/>
      <c r="L726" s="10"/>
      <c r="M726" s="10"/>
      <c r="N726" s="10"/>
      <c r="O726" s="10"/>
      <c r="P726" s="10"/>
      <c r="Q726" s="10"/>
      <c r="S726" s="10"/>
    </row>
    <row r="727" spans="1:19">
      <c r="A727" s="10"/>
      <c r="B727" s="10"/>
      <c r="C727" s="10"/>
      <c r="D727" s="10"/>
      <c r="E727" s="10"/>
      <c r="F727" s="10"/>
      <c r="G727" s="10"/>
      <c r="H727" s="10"/>
      <c r="I727" s="10"/>
      <c r="J727" s="10"/>
      <c r="K727" s="10"/>
      <c r="L727" s="10"/>
      <c r="M727" s="10"/>
      <c r="N727" s="10"/>
      <c r="O727" s="10"/>
      <c r="P727" s="10"/>
      <c r="Q727" s="10"/>
      <c r="S727" s="10"/>
    </row>
    <row r="728" spans="1:19">
      <c r="A728" s="10"/>
      <c r="B728" s="10"/>
      <c r="C728" s="10"/>
      <c r="D728" s="10"/>
      <c r="E728" s="10"/>
      <c r="F728" s="10"/>
      <c r="G728" s="10"/>
      <c r="H728" s="10"/>
      <c r="I728" s="10"/>
      <c r="J728" s="10"/>
      <c r="K728" s="10"/>
      <c r="L728" s="10"/>
      <c r="M728" s="10"/>
      <c r="N728" s="10"/>
      <c r="O728" s="10"/>
      <c r="P728" s="10"/>
      <c r="Q728" s="10"/>
      <c r="S728" s="10"/>
    </row>
    <row r="729" spans="1:19">
      <c r="A729" s="10"/>
      <c r="B729" s="10"/>
      <c r="C729" s="10"/>
      <c r="D729" s="10"/>
      <c r="E729" s="10"/>
      <c r="F729" s="10"/>
      <c r="G729" s="10"/>
      <c r="H729" s="10"/>
      <c r="I729" s="10"/>
      <c r="J729" s="10"/>
      <c r="K729" s="10"/>
      <c r="L729" s="10"/>
      <c r="M729" s="10"/>
      <c r="N729" s="10"/>
      <c r="O729" s="10"/>
      <c r="P729" s="10"/>
      <c r="Q729" s="10"/>
      <c r="S729" s="10"/>
    </row>
    <row r="730" spans="1:19">
      <c r="A730" s="10"/>
      <c r="B730" s="10"/>
      <c r="C730" s="10"/>
      <c r="D730" s="10"/>
      <c r="E730" s="10"/>
      <c r="F730" s="10"/>
      <c r="G730" s="10"/>
      <c r="H730" s="10"/>
      <c r="I730" s="10"/>
      <c r="J730" s="10"/>
      <c r="K730" s="10"/>
      <c r="L730" s="10"/>
      <c r="M730" s="10"/>
      <c r="N730" s="10"/>
      <c r="O730" s="10"/>
      <c r="P730" s="10"/>
      <c r="Q730" s="10"/>
      <c r="S730" s="10"/>
    </row>
    <row r="731" spans="1:19">
      <c r="A731" s="10"/>
      <c r="B731" s="10"/>
      <c r="C731" s="10"/>
      <c r="D731" s="10"/>
      <c r="E731" s="10"/>
      <c r="F731" s="10"/>
      <c r="G731" s="10"/>
      <c r="H731" s="10"/>
      <c r="I731" s="10"/>
      <c r="J731" s="10"/>
      <c r="K731" s="10"/>
      <c r="L731" s="10"/>
      <c r="M731" s="10"/>
      <c r="N731" s="10"/>
      <c r="O731" s="10"/>
      <c r="P731" s="10"/>
      <c r="Q731" s="10"/>
      <c r="S731" s="10"/>
    </row>
    <row r="732" spans="1:19">
      <c r="A732" s="10"/>
      <c r="B732" s="10"/>
      <c r="C732" s="10"/>
      <c r="D732" s="10"/>
      <c r="E732" s="10"/>
      <c r="F732" s="10"/>
      <c r="G732" s="10"/>
      <c r="H732" s="10"/>
      <c r="I732" s="10"/>
      <c r="J732" s="10"/>
      <c r="K732" s="10"/>
      <c r="L732" s="10"/>
      <c r="M732" s="10"/>
      <c r="N732" s="10"/>
      <c r="O732" s="10"/>
      <c r="P732" s="10"/>
      <c r="Q732" s="10"/>
      <c r="S732" s="10"/>
    </row>
    <row r="733" spans="1:19">
      <c r="A733" s="10"/>
      <c r="B733" s="10"/>
      <c r="C733" s="10"/>
      <c r="D733" s="10"/>
      <c r="E733" s="10"/>
      <c r="F733" s="10"/>
      <c r="G733" s="10"/>
      <c r="H733" s="10"/>
      <c r="I733" s="10"/>
      <c r="J733" s="10"/>
      <c r="K733" s="10"/>
      <c r="L733" s="10"/>
      <c r="M733" s="10"/>
      <c r="N733" s="10"/>
      <c r="O733" s="10"/>
      <c r="P733" s="10"/>
      <c r="Q733" s="10"/>
      <c r="S733" s="10"/>
    </row>
    <row r="734" spans="1:19">
      <c r="A734" s="10"/>
      <c r="B734" s="10"/>
      <c r="C734" s="10"/>
      <c r="D734" s="10"/>
      <c r="E734" s="10"/>
      <c r="F734" s="10"/>
      <c r="G734" s="10"/>
      <c r="H734" s="10"/>
      <c r="I734" s="10"/>
      <c r="J734" s="10"/>
      <c r="K734" s="10"/>
      <c r="L734" s="10"/>
      <c r="M734" s="10"/>
      <c r="N734" s="10"/>
      <c r="O734" s="10"/>
      <c r="P734" s="10"/>
      <c r="Q734" s="10"/>
      <c r="S734" s="10"/>
    </row>
    <row r="735" spans="1:19">
      <c r="A735" s="10"/>
      <c r="B735" s="10"/>
      <c r="C735" s="10"/>
      <c r="D735" s="10"/>
      <c r="E735" s="10"/>
      <c r="F735" s="10"/>
      <c r="G735" s="10"/>
      <c r="H735" s="10"/>
      <c r="I735" s="10"/>
      <c r="J735" s="10"/>
      <c r="K735" s="10"/>
      <c r="L735" s="10"/>
      <c r="M735" s="10"/>
      <c r="N735" s="10"/>
      <c r="O735" s="10"/>
      <c r="P735" s="10"/>
      <c r="Q735" s="10"/>
      <c r="S735" s="10"/>
    </row>
    <row r="736" spans="1:19">
      <c r="A736" s="10"/>
      <c r="B736" s="10"/>
      <c r="C736" s="10"/>
      <c r="D736" s="10"/>
      <c r="E736" s="10"/>
      <c r="F736" s="10"/>
      <c r="G736" s="10"/>
      <c r="H736" s="10"/>
      <c r="I736" s="10"/>
      <c r="J736" s="10"/>
      <c r="K736" s="10"/>
      <c r="L736" s="10"/>
      <c r="M736" s="10"/>
      <c r="N736" s="10"/>
      <c r="O736" s="10"/>
      <c r="P736" s="10"/>
      <c r="Q736" s="10"/>
      <c r="S736" s="10"/>
    </row>
    <row r="737" spans="1:19">
      <c r="A737" s="10"/>
      <c r="B737" s="10"/>
      <c r="C737" s="10"/>
      <c r="D737" s="10"/>
      <c r="E737" s="10"/>
      <c r="F737" s="10"/>
      <c r="G737" s="10"/>
      <c r="H737" s="10"/>
      <c r="I737" s="10"/>
      <c r="J737" s="10"/>
      <c r="K737" s="10"/>
      <c r="L737" s="10"/>
      <c r="M737" s="10"/>
      <c r="N737" s="10"/>
      <c r="O737" s="10"/>
      <c r="P737" s="10"/>
      <c r="Q737" s="10"/>
      <c r="S737" s="10"/>
    </row>
    <row r="738" spans="1:19">
      <c r="A738" s="10"/>
      <c r="B738" s="10"/>
      <c r="C738" s="10"/>
      <c r="D738" s="10"/>
      <c r="E738" s="10"/>
      <c r="F738" s="10"/>
      <c r="G738" s="10"/>
      <c r="H738" s="10"/>
      <c r="I738" s="10"/>
      <c r="J738" s="10"/>
      <c r="K738" s="10"/>
      <c r="L738" s="10"/>
      <c r="M738" s="10"/>
      <c r="N738" s="10"/>
      <c r="O738" s="10"/>
      <c r="P738" s="10"/>
      <c r="Q738" s="10"/>
      <c r="S738" s="10"/>
    </row>
    <row r="739" spans="1:19">
      <c r="A739" s="10"/>
      <c r="B739" s="10"/>
      <c r="C739" s="10"/>
      <c r="D739" s="10"/>
      <c r="E739" s="10"/>
      <c r="F739" s="10"/>
      <c r="G739" s="10"/>
      <c r="H739" s="10"/>
      <c r="I739" s="10"/>
      <c r="J739" s="10"/>
      <c r="K739" s="10"/>
      <c r="L739" s="10"/>
      <c r="M739" s="10"/>
      <c r="N739" s="10"/>
      <c r="O739" s="10"/>
      <c r="P739" s="10"/>
      <c r="Q739" s="10"/>
      <c r="S739" s="10"/>
    </row>
    <row r="740" spans="1:19">
      <c r="A740" s="10"/>
      <c r="B740" s="10"/>
      <c r="C740" s="10"/>
      <c r="D740" s="10"/>
      <c r="E740" s="10"/>
      <c r="F740" s="10"/>
      <c r="G740" s="10"/>
      <c r="H740" s="10"/>
      <c r="I740" s="10"/>
      <c r="J740" s="10"/>
      <c r="K740" s="10"/>
      <c r="L740" s="10"/>
      <c r="M740" s="10"/>
      <c r="N740" s="10"/>
      <c r="O740" s="10"/>
      <c r="P740" s="10"/>
      <c r="Q740" s="10"/>
      <c r="S740" s="10"/>
    </row>
    <row r="741" spans="1:19">
      <c r="A741" s="10"/>
      <c r="B741" s="10"/>
      <c r="C741" s="10"/>
      <c r="D741" s="10"/>
      <c r="E741" s="10"/>
      <c r="F741" s="10"/>
      <c r="G741" s="10"/>
      <c r="H741" s="10"/>
      <c r="I741" s="10"/>
      <c r="J741" s="10"/>
      <c r="K741" s="10"/>
      <c r="L741" s="10"/>
      <c r="M741" s="10"/>
      <c r="N741" s="10"/>
      <c r="O741" s="10"/>
      <c r="P741" s="10"/>
      <c r="Q741" s="10"/>
      <c r="S741" s="10"/>
    </row>
    <row r="742" spans="1:19">
      <c r="A742" s="10"/>
      <c r="B742" s="10"/>
      <c r="C742" s="10"/>
      <c r="D742" s="10"/>
      <c r="E742" s="10"/>
      <c r="F742" s="10"/>
      <c r="G742" s="10"/>
      <c r="H742" s="10"/>
      <c r="I742" s="10"/>
      <c r="J742" s="10"/>
      <c r="K742" s="10"/>
      <c r="L742" s="10"/>
      <c r="M742" s="10"/>
      <c r="N742" s="10"/>
      <c r="O742" s="10"/>
      <c r="P742" s="10"/>
      <c r="Q742" s="10"/>
      <c r="S742" s="10"/>
    </row>
    <row r="743" spans="1:19">
      <c r="A743" s="10"/>
      <c r="B743" s="10"/>
      <c r="C743" s="10"/>
      <c r="D743" s="10"/>
      <c r="E743" s="10"/>
      <c r="F743" s="10"/>
      <c r="G743" s="10"/>
      <c r="H743" s="10"/>
      <c r="I743" s="10"/>
      <c r="J743" s="10"/>
      <c r="K743" s="10"/>
      <c r="L743" s="10"/>
      <c r="M743" s="10"/>
      <c r="N743" s="10"/>
      <c r="O743" s="10"/>
      <c r="P743" s="10"/>
      <c r="Q743" s="10"/>
      <c r="S743" s="10"/>
    </row>
    <row r="744" spans="1:19">
      <c r="A744" s="10"/>
      <c r="B744" s="10"/>
      <c r="C744" s="10"/>
      <c r="D744" s="10"/>
      <c r="E744" s="10"/>
      <c r="F744" s="10"/>
      <c r="G744" s="10"/>
      <c r="H744" s="10"/>
      <c r="I744" s="10"/>
      <c r="J744" s="10"/>
      <c r="K744" s="10"/>
      <c r="L744" s="10"/>
      <c r="M744" s="10"/>
      <c r="N744" s="10"/>
      <c r="O744" s="10"/>
      <c r="P744" s="10"/>
      <c r="Q744" s="10"/>
      <c r="S744" s="10"/>
    </row>
    <row r="745" spans="1:19">
      <c r="A745" s="10"/>
      <c r="B745" s="10"/>
      <c r="C745" s="10"/>
      <c r="D745" s="10"/>
      <c r="E745" s="10"/>
      <c r="F745" s="10"/>
      <c r="G745" s="10"/>
      <c r="H745" s="10"/>
      <c r="I745" s="10"/>
      <c r="J745" s="10"/>
      <c r="K745" s="10"/>
      <c r="L745" s="10"/>
      <c r="M745" s="10"/>
      <c r="N745" s="10"/>
      <c r="O745" s="10"/>
      <c r="P745" s="10"/>
      <c r="Q745" s="10"/>
      <c r="S745" s="10"/>
    </row>
    <row r="746" spans="1:19">
      <c r="A746" s="10"/>
      <c r="B746" s="10"/>
      <c r="C746" s="10"/>
      <c r="D746" s="10"/>
      <c r="E746" s="10"/>
      <c r="F746" s="10"/>
      <c r="G746" s="10"/>
      <c r="H746" s="10"/>
      <c r="I746" s="10"/>
      <c r="J746" s="10"/>
      <c r="K746" s="10"/>
      <c r="L746" s="10"/>
      <c r="M746" s="10"/>
      <c r="N746" s="10"/>
      <c r="O746" s="10"/>
      <c r="P746" s="10"/>
      <c r="Q746" s="10"/>
      <c r="S746" s="10"/>
    </row>
    <row r="747" spans="1:19">
      <c r="A747" s="10"/>
      <c r="B747" s="10"/>
      <c r="C747" s="10"/>
      <c r="D747" s="10"/>
      <c r="E747" s="10"/>
      <c r="F747" s="10"/>
      <c r="G747" s="10"/>
      <c r="H747" s="10"/>
      <c r="I747" s="10"/>
      <c r="J747" s="10"/>
      <c r="K747" s="10"/>
      <c r="L747" s="10"/>
      <c r="M747" s="10"/>
      <c r="N747" s="10"/>
      <c r="O747" s="10"/>
      <c r="P747" s="10"/>
      <c r="Q747" s="10"/>
      <c r="S747" s="10"/>
    </row>
    <row r="748" spans="1:19">
      <c r="A748" s="10"/>
      <c r="B748" s="10"/>
      <c r="C748" s="10"/>
      <c r="D748" s="10"/>
      <c r="E748" s="10"/>
      <c r="F748" s="10"/>
      <c r="G748" s="10"/>
      <c r="H748" s="10"/>
      <c r="I748" s="10"/>
      <c r="J748" s="10"/>
      <c r="K748" s="10"/>
      <c r="L748" s="10"/>
      <c r="M748" s="10"/>
      <c r="N748" s="10"/>
      <c r="O748" s="10"/>
      <c r="P748" s="10"/>
      <c r="Q748" s="10"/>
      <c r="S748" s="10"/>
    </row>
    <row r="749" spans="1:19">
      <c r="A749" s="10"/>
      <c r="B749" s="10"/>
      <c r="C749" s="10"/>
      <c r="D749" s="10"/>
      <c r="E749" s="10"/>
      <c r="F749" s="10"/>
      <c r="G749" s="10"/>
      <c r="H749" s="10"/>
      <c r="I749" s="10"/>
      <c r="J749" s="10"/>
      <c r="K749" s="10"/>
      <c r="L749" s="10"/>
      <c r="M749" s="10"/>
      <c r="N749" s="10"/>
      <c r="O749" s="10"/>
      <c r="P749" s="10"/>
      <c r="Q749" s="10"/>
      <c r="S749" s="10"/>
    </row>
    <row r="750" spans="1:19">
      <c r="A750" s="10"/>
      <c r="B750" s="10"/>
      <c r="C750" s="10"/>
      <c r="D750" s="10"/>
      <c r="E750" s="10"/>
      <c r="F750" s="10"/>
      <c r="G750" s="10"/>
      <c r="H750" s="10"/>
      <c r="I750" s="10"/>
      <c r="J750" s="10"/>
      <c r="K750" s="10"/>
      <c r="L750" s="10"/>
      <c r="M750" s="10"/>
      <c r="N750" s="10"/>
      <c r="O750" s="10"/>
      <c r="P750" s="10"/>
      <c r="Q750" s="10"/>
      <c r="S750" s="10"/>
    </row>
    <row r="751" spans="1:19">
      <c r="A751" s="10"/>
      <c r="B751" s="10"/>
      <c r="C751" s="10"/>
      <c r="D751" s="10"/>
      <c r="E751" s="10"/>
      <c r="F751" s="10"/>
      <c r="G751" s="10"/>
      <c r="H751" s="10"/>
      <c r="I751" s="10"/>
      <c r="J751" s="10"/>
      <c r="K751" s="10"/>
      <c r="L751" s="10"/>
      <c r="M751" s="10"/>
      <c r="N751" s="10"/>
      <c r="O751" s="10"/>
      <c r="P751" s="10"/>
      <c r="Q751" s="10"/>
      <c r="S751" s="10"/>
    </row>
    <row r="752" spans="1:19">
      <c r="A752" s="10"/>
      <c r="B752" s="10"/>
      <c r="C752" s="10"/>
      <c r="D752" s="10"/>
      <c r="E752" s="10"/>
      <c r="F752" s="10"/>
      <c r="G752" s="10"/>
      <c r="H752" s="10"/>
      <c r="I752" s="10"/>
      <c r="J752" s="10"/>
      <c r="K752" s="10"/>
      <c r="L752" s="10"/>
      <c r="M752" s="10"/>
      <c r="N752" s="10"/>
      <c r="O752" s="10"/>
      <c r="P752" s="10"/>
      <c r="Q752" s="10"/>
      <c r="S752" s="10"/>
    </row>
    <row r="753" spans="1:19">
      <c r="A753" s="10"/>
      <c r="B753" s="10"/>
      <c r="C753" s="10"/>
      <c r="D753" s="10"/>
      <c r="E753" s="10"/>
      <c r="F753" s="10"/>
      <c r="G753" s="10"/>
      <c r="H753" s="10"/>
      <c r="I753" s="10"/>
      <c r="J753" s="10"/>
      <c r="K753" s="10"/>
      <c r="L753" s="10"/>
      <c r="M753" s="10"/>
      <c r="N753" s="10"/>
      <c r="O753" s="10"/>
      <c r="P753" s="10"/>
      <c r="Q753" s="10"/>
      <c r="S753" s="10"/>
    </row>
    <row r="754" spans="1:19">
      <c r="A754" s="10"/>
      <c r="B754" s="10"/>
      <c r="C754" s="10"/>
      <c r="D754" s="10"/>
      <c r="E754" s="10"/>
      <c r="F754" s="10"/>
      <c r="G754" s="10"/>
      <c r="H754" s="10"/>
      <c r="I754" s="10"/>
      <c r="J754" s="10"/>
      <c r="K754" s="10"/>
      <c r="L754" s="10"/>
      <c r="M754" s="10"/>
      <c r="N754" s="10"/>
      <c r="O754" s="10"/>
      <c r="P754" s="10"/>
      <c r="Q754" s="10"/>
      <c r="S754" s="10"/>
    </row>
    <row r="755" spans="1:19">
      <c r="A755" s="10"/>
      <c r="B755" s="10"/>
      <c r="C755" s="10"/>
      <c r="D755" s="10"/>
      <c r="E755" s="10"/>
      <c r="F755" s="10"/>
      <c r="G755" s="10"/>
      <c r="H755" s="10"/>
      <c r="I755" s="10"/>
      <c r="J755" s="10"/>
      <c r="K755" s="10"/>
      <c r="L755" s="10"/>
      <c r="M755" s="10"/>
      <c r="N755" s="10"/>
      <c r="O755" s="10"/>
      <c r="P755" s="10"/>
      <c r="Q755" s="10"/>
      <c r="S755" s="10"/>
    </row>
    <row r="756" spans="1:19">
      <c r="A756" s="10"/>
      <c r="B756" s="10"/>
      <c r="C756" s="10"/>
      <c r="D756" s="10"/>
      <c r="E756" s="10"/>
      <c r="F756" s="10"/>
      <c r="G756" s="10"/>
      <c r="H756" s="10"/>
      <c r="I756" s="10"/>
      <c r="J756" s="10"/>
      <c r="K756" s="10"/>
      <c r="L756" s="10"/>
      <c r="M756" s="10"/>
      <c r="N756" s="10"/>
      <c r="O756" s="10"/>
      <c r="P756" s="10"/>
      <c r="Q756" s="10"/>
      <c r="S756" s="10"/>
    </row>
    <row r="757" spans="1:19">
      <c r="A757" s="10"/>
      <c r="B757" s="10"/>
      <c r="C757" s="10"/>
      <c r="D757" s="10"/>
      <c r="E757" s="10"/>
      <c r="F757" s="10"/>
      <c r="G757" s="10"/>
      <c r="H757" s="10"/>
      <c r="I757" s="10"/>
      <c r="J757" s="10"/>
      <c r="K757" s="10"/>
      <c r="L757" s="10"/>
      <c r="M757" s="10"/>
      <c r="N757" s="10"/>
      <c r="O757" s="10"/>
      <c r="P757" s="10"/>
      <c r="Q757" s="10"/>
      <c r="S757" s="10"/>
    </row>
    <row r="758" spans="1:19">
      <c r="A758" s="10"/>
      <c r="B758" s="10"/>
      <c r="C758" s="10"/>
      <c r="D758" s="10"/>
      <c r="E758" s="10"/>
      <c r="F758" s="10"/>
      <c r="G758" s="10"/>
      <c r="H758" s="10"/>
      <c r="I758" s="10"/>
      <c r="J758" s="10"/>
      <c r="K758" s="10"/>
      <c r="L758" s="10"/>
      <c r="M758" s="10"/>
      <c r="N758" s="10"/>
      <c r="O758" s="10"/>
      <c r="P758" s="10"/>
      <c r="Q758" s="10"/>
      <c r="S758" s="10"/>
    </row>
    <row r="759" spans="1:19">
      <c r="A759" s="10"/>
      <c r="B759" s="10"/>
      <c r="C759" s="10"/>
      <c r="D759" s="10"/>
      <c r="E759" s="10"/>
      <c r="F759" s="10"/>
      <c r="G759" s="10"/>
      <c r="H759" s="10"/>
      <c r="I759" s="10"/>
      <c r="J759" s="10"/>
      <c r="K759" s="10"/>
      <c r="L759" s="10"/>
      <c r="M759" s="10"/>
      <c r="N759" s="10"/>
      <c r="O759" s="10"/>
      <c r="P759" s="10"/>
      <c r="Q759" s="10"/>
      <c r="S759" s="10"/>
    </row>
    <row r="760" spans="1:19">
      <c r="A760" s="10"/>
      <c r="B760" s="10"/>
      <c r="C760" s="10"/>
      <c r="D760" s="10"/>
      <c r="E760" s="10"/>
      <c r="F760" s="10"/>
      <c r="G760" s="10"/>
      <c r="H760" s="10"/>
      <c r="I760" s="10"/>
      <c r="J760" s="10"/>
      <c r="K760" s="10"/>
      <c r="L760" s="10"/>
      <c r="M760" s="10"/>
      <c r="N760" s="10"/>
      <c r="O760" s="10"/>
      <c r="P760" s="10"/>
      <c r="Q760" s="10"/>
      <c r="S760" s="10"/>
    </row>
    <row r="761" spans="1:19">
      <c r="A761" s="10"/>
      <c r="B761" s="10"/>
      <c r="C761" s="10"/>
      <c r="D761" s="10"/>
      <c r="E761" s="10"/>
      <c r="F761" s="10"/>
      <c r="G761" s="10"/>
      <c r="H761" s="10"/>
      <c r="I761" s="10"/>
      <c r="J761" s="10"/>
      <c r="K761" s="10"/>
      <c r="L761" s="10"/>
      <c r="M761" s="10"/>
      <c r="N761" s="10"/>
      <c r="O761" s="10"/>
      <c r="P761" s="10"/>
      <c r="Q761" s="10"/>
      <c r="S761" s="10"/>
    </row>
    <row r="762" spans="1:19">
      <c r="A762" s="10"/>
      <c r="B762" s="10"/>
      <c r="C762" s="10"/>
      <c r="D762" s="10"/>
      <c r="E762" s="10"/>
      <c r="F762" s="10"/>
      <c r="G762" s="10"/>
      <c r="H762" s="10"/>
      <c r="I762" s="10"/>
      <c r="J762" s="10"/>
      <c r="K762" s="10"/>
      <c r="L762" s="10"/>
      <c r="M762" s="10"/>
      <c r="N762" s="10"/>
      <c r="O762" s="10"/>
      <c r="P762" s="10"/>
      <c r="Q762" s="10"/>
      <c r="S762" s="10"/>
    </row>
    <row r="763" spans="1:19">
      <c r="A763" s="10"/>
      <c r="B763" s="10"/>
      <c r="C763" s="10"/>
      <c r="D763" s="10"/>
      <c r="E763" s="10"/>
      <c r="F763" s="10"/>
      <c r="G763" s="10"/>
      <c r="H763" s="10"/>
      <c r="I763" s="10"/>
      <c r="J763" s="10"/>
      <c r="K763" s="10"/>
      <c r="L763" s="10"/>
      <c r="M763" s="10"/>
      <c r="N763" s="10"/>
      <c r="O763" s="10"/>
      <c r="P763" s="10"/>
      <c r="Q763" s="10"/>
      <c r="S763" s="10"/>
    </row>
    <row r="764" spans="1:19">
      <c r="A764" s="10"/>
      <c r="B764" s="10"/>
      <c r="C764" s="10"/>
      <c r="D764" s="10"/>
      <c r="E764" s="10"/>
      <c r="F764" s="10"/>
      <c r="G764" s="10"/>
      <c r="H764" s="10"/>
      <c r="I764" s="10"/>
      <c r="J764" s="10"/>
      <c r="K764" s="10"/>
      <c r="L764" s="10"/>
      <c r="M764" s="10"/>
      <c r="N764" s="10"/>
      <c r="O764" s="10"/>
      <c r="P764" s="10"/>
      <c r="Q764" s="10"/>
      <c r="S764" s="10"/>
    </row>
    <row r="765" spans="1:19">
      <c r="A765" s="10"/>
      <c r="B765" s="10"/>
      <c r="C765" s="10"/>
      <c r="D765" s="10"/>
      <c r="E765" s="10"/>
      <c r="F765" s="10"/>
      <c r="G765" s="10"/>
      <c r="H765" s="10"/>
      <c r="I765" s="10"/>
      <c r="J765" s="10"/>
      <c r="K765" s="10"/>
      <c r="L765" s="10"/>
      <c r="M765" s="10"/>
      <c r="N765" s="10"/>
      <c r="O765" s="10"/>
      <c r="P765" s="10"/>
      <c r="Q765" s="10"/>
      <c r="S765" s="10"/>
    </row>
    <row r="766" spans="1:19">
      <c r="A766" s="10"/>
      <c r="B766" s="10"/>
      <c r="C766" s="10"/>
      <c r="D766" s="10"/>
      <c r="E766" s="10"/>
      <c r="F766" s="10"/>
      <c r="G766" s="10"/>
      <c r="H766" s="10"/>
      <c r="I766" s="10"/>
      <c r="J766" s="10"/>
      <c r="K766" s="10"/>
      <c r="L766" s="10"/>
      <c r="M766" s="10"/>
      <c r="N766" s="10"/>
      <c r="O766" s="10"/>
      <c r="P766" s="10"/>
      <c r="Q766" s="10"/>
      <c r="S766" s="10"/>
    </row>
    <row r="767" spans="1:19">
      <c r="A767" s="10"/>
      <c r="B767" s="10"/>
      <c r="C767" s="10"/>
      <c r="D767" s="10"/>
      <c r="E767" s="10"/>
      <c r="F767" s="10"/>
      <c r="G767" s="10"/>
      <c r="H767" s="10"/>
      <c r="I767" s="10"/>
      <c r="J767" s="10"/>
      <c r="K767" s="10"/>
      <c r="L767" s="10"/>
      <c r="M767" s="10"/>
      <c r="N767" s="10"/>
      <c r="O767" s="10"/>
      <c r="P767" s="10"/>
      <c r="Q767" s="10"/>
      <c r="S767" s="10"/>
    </row>
    <row r="768" spans="1:19">
      <c r="A768" s="10"/>
      <c r="B768" s="10"/>
      <c r="C768" s="10"/>
      <c r="D768" s="10"/>
      <c r="E768" s="10"/>
      <c r="F768" s="10"/>
      <c r="G768" s="10"/>
      <c r="H768" s="10"/>
      <c r="I768" s="10"/>
      <c r="J768" s="10"/>
      <c r="K768" s="10"/>
      <c r="L768" s="10"/>
      <c r="M768" s="10"/>
      <c r="N768" s="10"/>
      <c r="O768" s="10"/>
      <c r="P768" s="10"/>
      <c r="Q768" s="10"/>
      <c r="S768" s="10"/>
    </row>
    <row r="769" spans="1:19">
      <c r="A769" s="10"/>
      <c r="B769" s="10"/>
      <c r="C769" s="10"/>
      <c r="D769" s="10"/>
      <c r="E769" s="10"/>
      <c r="F769" s="10"/>
      <c r="G769" s="10"/>
      <c r="H769" s="10"/>
      <c r="I769" s="10"/>
      <c r="J769" s="10"/>
      <c r="K769" s="10"/>
      <c r="L769" s="10"/>
      <c r="M769" s="10"/>
      <c r="N769" s="10"/>
      <c r="O769" s="10"/>
      <c r="P769" s="10"/>
      <c r="Q769" s="10"/>
      <c r="S769" s="10"/>
    </row>
    <row r="770" spans="1:19">
      <c r="A770" s="10"/>
      <c r="B770" s="10"/>
      <c r="C770" s="10"/>
      <c r="D770" s="10"/>
      <c r="E770" s="10"/>
      <c r="F770" s="10"/>
      <c r="G770" s="10"/>
      <c r="H770" s="10"/>
      <c r="I770" s="10"/>
      <c r="J770" s="10"/>
      <c r="K770" s="10"/>
      <c r="L770" s="10"/>
      <c r="M770" s="10"/>
      <c r="N770" s="10"/>
      <c r="O770" s="10"/>
      <c r="P770" s="10"/>
      <c r="Q770" s="10"/>
      <c r="S770" s="10"/>
    </row>
    <row r="771" spans="1:19">
      <c r="A771" s="10"/>
      <c r="B771" s="10"/>
      <c r="C771" s="10"/>
      <c r="D771" s="10"/>
      <c r="E771" s="10"/>
      <c r="F771" s="10"/>
      <c r="G771" s="10"/>
      <c r="H771" s="10"/>
      <c r="I771" s="10"/>
      <c r="J771" s="10"/>
      <c r="K771" s="10"/>
      <c r="L771" s="10"/>
      <c r="M771" s="10"/>
      <c r="N771" s="10"/>
      <c r="O771" s="10"/>
      <c r="P771" s="10"/>
      <c r="Q771" s="10"/>
      <c r="S771" s="10"/>
    </row>
    <row r="772" spans="1:19">
      <c r="A772" s="10"/>
      <c r="B772" s="10"/>
      <c r="C772" s="10"/>
      <c r="D772" s="10"/>
      <c r="E772" s="10"/>
      <c r="F772" s="10"/>
      <c r="G772" s="10"/>
      <c r="H772" s="10"/>
      <c r="I772" s="10"/>
      <c r="J772" s="10"/>
      <c r="K772" s="10"/>
      <c r="L772" s="10"/>
      <c r="M772" s="10"/>
      <c r="N772" s="10"/>
      <c r="O772" s="10"/>
      <c r="P772" s="10"/>
      <c r="Q772" s="10"/>
      <c r="S772" s="10"/>
    </row>
    <row r="773" spans="1:19">
      <c r="A773" s="10"/>
      <c r="B773" s="10"/>
      <c r="C773" s="10"/>
      <c r="D773" s="10"/>
      <c r="E773" s="10"/>
      <c r="F773" s="10"/>
      <c r="G773" s="10"/>
      <c r="H773" s="10"/>
      <c r="I773" s="10"/>
      <c r="J773" s="10"/>
      <c r="K773" s="10"/>
      <c r="L773" s="10"/>
      <c r="M773" s="10"/>
      <c r="N773" s="10"/>
      <c r="O773" s="10"/>
      <c r="P773" s="10"/>
      <c r="Q773" s="10"/>
      <c r="S773" s="10"/>
    </row>
    <row r="774" spans="1:19">
      <c r="A774" s="10"/>
      <c r="B774" s="10"/>
      <c r="C774" s="10"/>
      <c r="D774" s="10"/>
      <c r="E774" s="10"/>
      <c r="F774" s="10"/>
      <c r="G774" s="10"/>
      <c r="H774" s="10"/>
      <c r="I774" s="10"/>
      <c r="J774" s="10"/>
      <c r="K774" s="10"/>
      <c r="L774" s="10"/>
      <c r="M774" s="10"/>
      <c r="N774" s="10"/>
      <c r="O774" s="10"/>
      <c r="P774" s="10"/>
      <c r="Q774" s="10"/>
      <c r="S774" s="10"/>
    </row>
    <row r="775" spans="1:19">
      <c r="A775" s="10"/>
      <c r="B775" s="10"/>
      <c r="C775" s="10"/>
      <c r="D775" s="10"/>
      <c r="E775" s="10"/>
      <c r="F775" s="10"/>
      <c r="G775" s="10"/>
      <c r="H775" s="10"/>
      <c r="I775" s="10"/>
      <c r="J775" s="10"/>
      <c r="K775" s="10"/>
      <c r="L775" s="10"/>
      <c r="M775" s="10"/>
      <c r="N775" s="10"/>
      <c r="O775" s="10"/>
      <c r="P775" s="10"/>
      <c r="Q775" s="10"/>
      <c r="S775" s="10"/>
    </row>
    <row r="776" spans="1:19">
      <c r="A776" s="10"/>
      <c r="B776" s="10"/>
      <c r="C776" s="10"/>
      <c r="D776" s="10"/>
      <c r="E776" s="10"/>
      <c r="F776" s="10"/>
      <c r="G776" s="10"/>
      <c r="H776" s="10"/>
      <c r="I776" s="10"/>
      <c r="J776" s="10"/>
      <c r="K776" s="10"/>
      <c r="L776" s="10"/>
      <c r="M776" s="10"/>
      <c r="N776" s="10"/>
      <c r="O776" s="10"/>
      <c r="P776" s="10"/>
      <c r="Q776" s="10"/>
      <c r="S776" s="10"/>
    </row>
    <row r="777" spans="1:19">
      <c r="A777" s="10"/>
      <c r="B777" s="10"/>
      <c r="C777" s="10"/>
      <c r="D777" s="10"/>
      <c r="E777" s="10"/>
      <c r="F777" s="10"/>
      <c r="G777" s="10"/>
      <c r="H777" s="10"/>
      <c r="I777" s="10"/>
      <c r="J777" s="10"/>
      <c r="K777" s="10"/>
      <c r="L777" s="10"/>
      <c r="M777" s="10"/>
      <c r="N777" s="10"/>
      <c r="O777" s="10"/>
      <c r="P777" s="10"/>
      <c r="Q777" s="10"/>
      <c r="S777" s="10"/>
    </row>
    <row r="778" spans="1:19">
      <c r="A778" s="10"/>
      <c r="B778" s="10"/>
      <c r="C778" s="10"/>
      <c r="D778" s="10"/>
      <c r="E778" s="10"/>
      <c r="F778" s="10"/>
      <c r="G778" s="10"/>
      <c r="H778" s="10"/>
      <c r="I778" s="10"/>
      <c r="J778" s="10"/>
      <c r="K778" s="10"/>
      <c r="L778" s="10"/>
      <c r="M778" s="10"/>
      <c r="N778" s="10"/>
      <c r="O778" s="10"/>
      <c r="P778" s="10"/>
      <c r="Q778" s="10"/>
      <c r="S778" s="10"/>
    </row>
    <row r="779" spans="1:19">
      <c r="A779" s="10"/>
      <c r="B779" s="10"/>
      <c r="C779" s="10"/>
      <c r="D779" s="10"/>
      <c r="E779" s="10"/>
      <c r="F779" s="10"/>
      <c r="G779" s="10"/>
      <c r="H779" s="10"/>
      <c r="I779" s="10"/>
      <c r="J779" s="10"/>
      <c r="K779" s="10"/>
      <c r="L779" s="10"/>
      <c r="M779" s="10"/>
      <c r="N779" s="10"/>
      <c r="O779" s="10"/>
      <c r="P779" s="10"/>
      <c r="Q779" s="10"/>
      <c r="S779" s="10"/>
    </row>
    <row r="780" spans="1:19">
      <c r="A780" s="10"/>
      <c r="B780" s="10"/>
      <c r="C780" s="10"/>
      <c r="D780" s="10"/>
      <c r="E780" s="10"/>
      <c r="F780" s="10"/>
      <c r="G780" s="10"/>
      <c r="H780" s="10"/>
      <c r="I780" s="10"/>
      <c r="J780" s="10"/>
      <c r="K780" s="10"/>
      <c r="L780" s="10"/>
      <c r="M780" s="10"/>
      <c r="N780" s="10"/>
      <c r="O780" s="10"/>
      <c r="P780" s="10"/>
      <c r="Q780" s="10"/>
      <c r="S780" s="10"/>
    </row>
    <row r="781" spans="1:19">
      <c r="A781" s="10"/>
      <c r="B781" s="10"/>
      <c r="C781" s="10"/>
      <c r="D781" s="10"/>
      <c r="E781" s="10"/>
      <c r="F781" s="10"/>
      <c r="G781" s="10"/>
      <c r="H781" s="10"/>
      <c r="I781" s="10"/>
      <c r="J781" s="10"/>
      <c r="K781" s="10"/>
      <c r="L781" s="10"/>
      <c r="M781" s="10"/>
      <c r="N781" s="10"/>
      <c r="O781" s="10"/>
      <c r="P781" s="10"/>
      <c r="Q781" s="10"/>
      <c r="S781" s="10"/>
    </row>
    <row r="782" spans="1:19">
      <c r="A782" s="10"/>
      <c r="B782" s="10"/>
      <c r="C782" s="10"/>
      <c r="D782" s="10"/>
      <c r="E782" s="10"/>
      <c r="F782" s="10"/>
      <c r="G782" s="10"/>
      <c r="H782" s="10"/>
      <c r="I782" s="10"/>
      <c r="J782" s="10"/>
      <c r="K782" s="10"/>
      <c r="L782" s="10"/>
      <c r="M782" s="10"/>
      <c r="N782" s="10"/>
      <c r="O782" s="10"/>
      <c r="P782" s="10"/>
      <c r="Q782" s="10"/>
      <c r="S782" s="10"/>
    </row>
    <row r="783" spans="1:19">
      <c r="A783" s="10"/>
      <c r="B783" s="10"/>
      <c r="C783" s="10"/>
      <c r="D783" s="10"/>
      <c r="E783" s="10"/>
      <c r="F783" s="10"/>
      <c r="G783" s="10"/>
      <c r="H783" s="10"/>
      <c r="I783" s="10"/>
      <c r="J783" s="10"/>
      <c r="K783" s="10"/>
      <c r="L783" s="10"/>
      <c r="M783" s="10"/>
      <c r="N783" s="10"/>
      <c r="O783" s="10"/>
      <c r="P783" s="10"/>
      <c r="Q783" s="10"/>
      <c r="S783" s="10"/>
    </row>
    <row r="784" spans="1:19">
      <c r="A784" s="10"/>
      <c r="B784" s="10"/>
      <c r="C784" s="10"/>
      <c r="D784" s="10"/>
      <c r="E784" s="10"/>
      <c r="F784" s="10"/>
      <c r="G784" s="10"/>
      <c r="H784" s="10"/>
      <c r="I784" s="10"/>
      <c r="J784" s="10"/>
      <c r="K784" s="10"/>
      <c r="L784" s="10"/>
      <c r="M784" s="10"/>
      <c r="N784" s="10"/>
      <c r="O784" s="10"/>
      <c r="P784" s="10"/>
      <c r="Q784" s="10"/>
      <c r="S784" s="10"/>
    </row>
    <row r="785" spans="1:19">
      <c r="A785" s="10"/>
      <c r="B785" s="10"/>
      <c r="C785" s="10"/>
      <c r="D785" s="10"/>
      <c r="E785" s="10"/>
      <c r="F785" s="10"/>
      <c r="G785" s="10"/>
      <c r="H785" s="10"/>
      <c r="I785" s="10"/>
      <c r="J785" s="10"/>
      <c r="K785" s="10"/>
      <c r="L785" s="10"/>
      <c r="M785" s="10"/>
      <c r="N785" s="10"/>
      <c r="O785" s="10"/>
      <c r="P785" s="10"/>
      <c r="Q785" s="10"/>
      <c r="S785" s="10"/>
    </row>
    <row r="786" spans="1:19">
      <c r="A786" s="10"/>
      <c r="B786" s="10"/>
      <c r="C786" s="10"/>
      <c r="D786" s="10"/>
      <c r="E786" s="10"/>
      <c r="F786" s="10"/>
      <c r="G786" s="10"/>
      <c r="H786" s="10"/>
      <c r="I786" s="10"/>
      <c r="J786" s="10"/>
      <c r="K786" s="10"/>
      <c r="L786" s="10"/>
      <c r="M786" s="10"/>
      <c r="N786" s="10"/>
      <c r="O786" s="10"/>
      <c r="P786" s="10"/>
      <c r="Q786" s="10"/>
      <c r="S786" s="10"/>
    </row>
    <row r="787" spans="1:19">
      <c r="A787" s="10"/>
      <c r="B787" s="10"/>
      <c r="C787" s="10"/>
      <c r="D787" s="10"/>
      <c r="E787" s="10"/>
      <c r="F787" s="10"/>
      <c r="G787" s="10"/>
      <c r="H787" s="10"/>
      <c r="I787" s="10"/>
      <c r="J787" s="10"/>
      <c r="K787" s="10"/>
      <c r="L787" s="10"/>
      <c r="M787" s="10"/>
      <c r="N787" s="10"/>
      <c r="O787" s="10"/>
      <c r="P787" s="10"/>
      <c r="Q787" s="10"/>
      <c r="S787" s="10"/>
    </row>
    <row r="788" spans="1:19">
      <c r="A788" s="10"/>
      <c r="B788" s="10"/>
      <c r="C788" s="10"/>
      <c r="D788" s="10"/>
      <c r="E788" s="10"/>
      <c r="F788" s="10"/>
      <c r="G788" s="10"/>
      <c r="H788" s="10"/>
      <c r="I788" s="10"/>
      <c r="J788" s="10"/>
      <c r="K788" s="10"/>
      <c r="L788" s="10"/>
      <c r="M788" s="10"/>
      <c r="N788" s="10"/>
      <c r="O788" s="10"/>
      <c r="P788" s="10"/>
      <c r="Q788" s="10"/>
      <c r="S788" s="10"/>
    </row>
    <row r="789" spans="1:19">
      <c r="A789" s="10"/>
      <c r="B789" s="10"/>
      <c r="C789" s="10"/>
      <c r="D789" s="10"/>
      <c r="E789" s="10"/>
      <c r="F789" s="10"/>
      <c r="G789" s="10"/>
      <c r="H789" s="10"/>
      <c r="I789" s="10"/>
      <c r="J789" s="10"/>
      <c r="K789" s="10"/>
      <c r="L789" s="10"/>
      <c r="M789" s="10"/>
      <c r="N789" s="10"/>
      <c r="O789" s="10"/>
      <c r="P789" s="10"/>
      <c r="Q789" s="10"/>
      <c r="S789" s="10"/>
    </row>
    <row r="790" spans="1:19">
      <c r="A790" s="10"/>
      <c r="B790" s="10"/>
      <c r="C790" s="10"/>
      <c r="D790" s="10"/>
      <c r="E790" s="10"/>
      <c r="F790" s="10"/>
      <c r="G790" s="10"/>
      <c r="H790" s="10"/>
      <c r="I790" s="10"/>
      <c r="J790" s="10"/>
      <c r="K790" s="10"/>
      <c r="L790" s="10"/>
      <c r="M790" s="10"/>
      <c r="N790" s="10"/>
      <c r="O790" s="10"/>
      <c r="P790" s="10"/>
      <c r="Q790" s="10"/>
      <c r="S790" s="10"/>
    </row>
    <row r="791" spans="1:19">
      <c r="A791" s="10"/>
      <c r="B791" s="10"/>
      <c r="C791" s="10"/>
      <c r="D791" s="10"/>
      <c r="E791" s="10"/>
      <c r="F791" s="10"/>
      <c r="G791" s="10"/>
      <c r="H791" s="10"/>
      <c r="I791" s="10"/>
      <c r="J791" s="10"/>
      <c r="K791" s="10"/>
      <c r="L791" s="10"/>
      <c r="M791" s="10"/>
      <c r="N791" s="10"/>
      <c r="O791" s="10"/>
      <c r="P791" s="10"/>
      <c r="Q791" s="10"/>
      <c r="S791" s="10"/>
    </row>
    <row r="792" spans="1:19">
      <c r="A792" s="10"/>
      <c r="B792" s="10"/>
      <c r="C792" s="10"/>
      <c r="D792" s="10"/>
      <c r="E792" s="10"/>
      <c r="F792" s="10"/>
      <c r="G792" s="10"/>
      <c r="H792" s="10"/>
      <c r="I792" s="10"/>
      <c r="J792" s="10"/>
      <c r="K792" s="10"/>
      <c r="L792" s="10"/>
      <c r="M792" s="10"/>
      <c r="N792" s="10"/>
      <c r="O792" s="10"/>
      <c r="P792" s="10"/>
      <c r="Q792" s="10"/>
      <c r="S792" s="10"/>
    </row>
    <row r="793" spans="1:19">
      <c r="A793" s="10"/>
      <c r="B793" s="10"/>
      <c r="C793" s="10"/>
      <c r="D793" s="10"/>
      <c r="E793" s="10"/>
      <c r="F793" s="10"/>
      <c r="G793" s="10"/>
      <c r="H793" s="10"/>
      <c r="I793" s="10"/>
      <c r="J793" s="10"/>
      <c r="K793" s="10"/>
      <c r="L793" s="10"/>
      <c r="M793" s="10"/>
      <c r="N793" s="10"/>
      <c r="O793" s="10"/>
      <c r="P793" s="10"/>
      <c r="Q793" s="10"/>
      <c r="S793" s="10"/>
    </row>
    <row r="794" spans="1:19">
      <c r="A794" s="10"/>
      <c r="B794" s="10"/>
      <c r="C794" s="10"/>
      <c r="D794" s="10"/>
      <c r="E794" s="10"/>
      <c r="F794" s="10"/>
      <c r="G794" s="10"/>
      <c r="H794" s="10"/>
      <c r="I794" s="10"/>
      <c r="J794" s="10"/>
      <c r="K794" s="10"/>
      <c r="L794" s="10"/>
      <c r="M794" s="10"/>
      <c r="N794" s="10"/>
      <c r="O794" s="10"/>
      <c r="P794" s="10"/>
      <c r="Q794" s="10"/>
      <c r="S794" s="10"/>
    </row>
    <row r="795" spans="1:19">
      <c r="A795" s="10"/>
      <c r="B795" s="10"/>
      <c r="C795" s="10"/>
      <c r="D795" s="10"/>
      <c r="E795" s="10"/>
      <c r="F795" s="10"/>
      <c r="G795" s="10"/>
      <c r="H795" s="10"/>
      <c r="I795" s="10"/>
      <c r="J795" s="10"/>
      <c r="K795" s="10"/>
      <c r="L795" s="10"/>
      <c r="M795" s="10"/>
      <c r="N795" s="10"/>
      <c r="O795" s="10"/>
      <c r="P795" s="10"/>
      <c r="Q795" s="10"/>
      <c r="S795" s="10"/>
    </row>
    <row r="796" spans="1:19">
      <c r="A796" s="10"/>
      <c r="B796" s="10"/>
      <c r="C796" s="10"/>
      <c r="D796" s="10"/>
      <c r="E796" s="10"/>
      <c r="F796" s="10"/>
      <c r="G796" s="10"/>
      <c r="H796" s="10"/>
      <c r="I796" s="10"/>
      <c r="J796" s="10"/>
      <c r="K796" s="10"/>
      <c r="L796" s="10"/>
      <c r="M796" s="10"/>
      <c r="N796" s="10"/>
      <c r="O796" s="10"/>
      <c r="P796" s="10"/>
      <c r="Q796" s="10"/>
      <c r="S796" s="10"/>
    </row>
    <row r="797" spans="1:19">
      <c r="A797" s="10"/>
      <c r="B797" s="10"/>
      <c r="C797" s="10"/>
      <c r="D797" s="10"/>
      <c r="E797" s="10"/>
      <c r="F797" s="10"/>
      <c r="G797" s="10"/>
      <c r="H797" s="10"/>
      <c r="I797" s="10"/>
      <c r="J797" s="10"/>
      <c r="K797" s="10"/>
      <c r="L797" s="10"/>
      <c r="M797" s="10"/>
      <c r="N797" s="10"/>
      <c r="O797" s="10"/>
      <c r="P797" s="10"/>
      <c r="Q797" s="10"/>
      <c r="S797" s="10"/>
    </row>
    <row r="798" spans="1:19">
      <c r="A798" s="10"/>
      <c r="B798" s="10"/>
      <c r="C798" s="10"/>
      <c r="D798" s="10"/>
      <c r="E798" s="10"/>
      <c r="F798" s="10"/>
      <c r="G798" s="10"/>
      <c r="H798" s="10"/>
      <c r="I798" s="10"/>
      <c r="J798" s="10"/>
      <c r="K798" s="10"/>
      <c r="L798" s="10"/>
      <c r="M798" s="10"/>
      <c r="N798" s="10"/>
      <c r="O798" s="10"/>
      <c r="P798" s="10"/>
      <c r="Q798" s="10"/>
      <c r="S798" s="10"/>
    </row>
    <row r="799" spans="1:19">
      <c r="A799" s="10"/>
      <c r="B799" s="10"/>
      <c r="C799" s="10"/>
      <c r="D799" s="10"/>
      <c r="E799" s="10"/>
      <c r="F799" s="10"/>
      <c r="G799" s="10"/>
      <c r="H799" s="10"/>
      <c r="I799" s="10"/>
      <c r="J799" s="10"/>
      <c r="K799" s="10"/>
      <c r="L799" s="10"/>
      <c r="M799" s="10"/>
      <c r="N799" s="10"/>
      <c r="O799" s="10"/>
      <c r="P799" s="10"/>
      <c r="Q799" s="10"/>
      <c r="S799" s="10"/>
    </row>
    <row r="800" spans="1:19">
      <c r="A800" s="10"/>
      <c r="B800" s="10"/>
      <c r="C800" s="10"/>
      <c r="D800" s="10"/>
      <c r="E800" s="10"/>
      <c r="F800" s="10"/>
      <c r="G800" s="10"/>
      <c r="H800" s="10"/>
      <c r="I800" s="10"/>
      <c r="J800" s="10"/>
      <c r="K800" s="10"/>
      <c r="L800" s="10"/>
      <c r="M800" s="10"/>
      <c r="N800" s="10"/>
      <c r="O800" s="10"/>
      <c r="P800" s="10"/>
      <c r="Q800" s="10"/>
      <c r="S800" s="10"/>
    </row>
    <row r="801" spans="1:19">
      <c r="A801" s="10"/>
      <c r="B801" s="10"/>
      <c r="C801" s="10"/>
      <c r="D801" s="10"/>
      <c r="E801" s="10"/>
      <c r="F801" s="10"/>
      <c r="G801" s="10"/>
      <c r="H801" s="10"/>
      <c r="I801" s="10"/>
      <c r="J801" s="10"/>
      <c r="K801" s="10"/>
      <c r="L801" s="10"/>
      <c r="M801" s="10"/>
      <c r="N801" s="10"/>
      <c r="O801" s="10"/>
      <c r="P801" s="10"/>
      <c r="Q801" s="10"/>
      <c r="S801" s="10"/>
    </row>
    <row r="802" spans="1:19">
      <c r="A802" s="10"/>
      <c r="B802" s="10"/>
      <c r="C802" s="10"/>
      <c r="D802" s="10"/>
      <c r="E802" s="10"/>
      <c r="F802" s="10"/>
      <c r="G802" s="10"/>
      <c r="H802" s="10"/>
      <c r="I802" s="10"/>
      <c r="J802" s="10"/>
      <c r="K802" s="10"/>
      <c r="L802" s="10"/>
      <c r="M802" s="10"/>
      <c r="N802" s="10"/>
      <c r="O802" s="10"/>
      <c r="P802" s="10"/>
      <c r="Q802" s="10"/>
      <c r="S802" s="10"/>
    </row>
    <row r="803" spans="1:19">
      <c r="A803" s="10"/>
      <c r="B803" s="10"/>
      <c r="C803" s="10"/>
      <c r="D803" s="10"/>
      <c r="E803" s="10"/>
      <c r="F803" s="10"/>
      <c r="G803" s="10"/>
      <c r="H803" s="10"/>
      <c r="I803" s="10"/>
      <c r="J803" s="10"/>
      <c r="K803" s="10"/>
      <c r="L803" s="10"/>
      <c r="M803" s="10"/>
      <c r="N803" s="10"/>
      <c r="O803" s="10"/>
      <c r="P803" s="10"/>
      <c r="Q803" s="10"/>
      <c r="S803" s="10"/>
    </row>
    <row r="804" spans="1:19">
      <c r="A804" s="10"/>
      <c r="B804" s="10"/>
      <c r="C804" s="10"/>
      <c r="D804" s="10"/>
      <c r="E804" s="10"/>
      <c r="F804" s="10"/>
      <c r="G804" s="10"/>
      <c r="H804" s="10"/>
      <c r="I804" s="10"/>
      <c r="J804" s="10"/>
      <c r="K804" s="10"/>
      <c r="L804" s="10"/>
      <c r="M804" s="10"/>
      <c r="N804" s="10"/>
      <c r="O804" s="10"/>
      <c r="P804" s="10"/>
      <c r="Q804" s="10"/>
      <c r="S804" s="10"/>
    </row>
    <row r="805" spans="1:19">
      <c r="A805" s="10"/>
      <c r="B805" s="10"/>
      <c r="C805" s="10"/>
      <c r="D805" s="10"/>
      <c r="E805" s="10"/>
      <c r="F805" s="10"/>
      <c r="G805" s="10"/>
      <c r="H805" s="10"/>
      <c r="I805" s="10"/>
      <c r="J805" s="10"/>
      <c r="K805" s="10"/>
      <c r="L805" s="10"/>
      <c r="M805" s="10"/>
      <c r="N805" s="10"/>
      <c r="O805" s="10"/>
      <c r="P805" s="10"/>
      <c r="Q805" s="10"/>
      <c r="S805" s="10"/>
    </row>
    <row r="806" spans="1:19">
      <c r="A806" s="10"/>
      <c r="B806" s="10"/>
      <c r="C806" s="10"/>
      <c r="D806" s="10"/>
      <c r="E806" s="10"/>
      <c r="F806" s="10"/>
      <c r="G806" s="10"/>
      <c r="H806" s="10"/>
      <c r="I806" s="10"/>
      <c r="J806" s="10"/>
      <c r="K806" s="10"/>
      <c r="L806" s="10"/>
      <c r="M806" s="10"/>
      <c r="N806" s="10"/>
      <c r="O806" s="10"/>
      <c r="P806" s="10"/>
      <c r="Q806" s="10"/>
      <c r="S806" s="10"/>
    </row>
    <row r="807" spans="1:19">
      <c r="A807" s="10"/>
      <c r="B807" s="10"/>
      <c r="C807" s="10"/>
      <c r="D807" s="10"/>
      <c r="E807" s="10"/>
      <c r="F807" s="10"/>
      <c r="G807" s="10"/>
      <c r="H807" s="10"/>
      <c r="I807" s="10"/>
      <c r="J807" s="10"/>
      <c r="K807" s="10"/>
      <c r="L807" s="10"/>
      <c r="M807" s="10"/>
      <c r="N807" s="10"/>
      <c r="O807" s="10"/>
      <c r="P807" s="10"/>
      <c r="Q807" s="10"/>
      <c r="S807" s="10"/>
    </row>
    <row r="808" spans="1:19">
      <c r="A808" s="10"/>
      <c r="B808" s="10"/>
      <c r="C808" s="10"/>
      <c r="D808" s="10"/>
      <c r="E808" s="10"/>
      <c r="F808" s="10"/>
      <c r="G808" s="10"/>
      <c r="H808" s="10"/>
      <c r="I808" s="10"/>
      <c r="J808" s="10"/>
      <c r="K808" s="10"/>
      <c r="L808" s="10"/>
      <c r="M808" s="10"/>
      <c r="N808" s="10"/>
      <c r="O808" s="10"/>
      <c r="P808" s="10"/>
      <c r="Q808" s="10"/>
      <c r="S808" s="10"/>
    </row>
    <row r="809" spans="1:19">
      <c r="A809" s="10"/>
      <c r="B809" s="10"/>
      <c r="C809" s="10"/>
      <c r="D809" s="10"/>
      <c r="E809" s="10"/>
      <c r="F809" s="10"/>
      <c r="G809" s="10"/>
      <c r="H809" s="10"/>
      <c r="I809" s="10"/>
      <c r="J809" s="10"/>
      <c r="K809" s="10"/>
      <c r="L809" s="10"/>
      <c r="M809" s="10"/>
      <c r="N809" s="10"/>
      <c r="O809" s="10"/>
      <c r="P809" s="10"/>
      <c r="Q809" s="10"/>
      <c r="S809" s="10"/>
    </row>
    <row r="810" spans="1:19">
      <c r="A810" s="10"/>
      <c r="B810" s="10"/>
      <c r="C810" s="10"/>
      <c r="D810" s="10"/>
      <c r="E810" s="10"/>
      <c r="F810" s="10"/>
      <c r="G810" s="10"/>
      <c r="H810" s="10"/>
      <c r="I810" s="10"/>
      <c r="J810" s="10"/>
      <c r="K810" s="10"/>
      <c r="L810" s="10"/>
      <c r="M810" s="10"/>
      <c r="N810" s="10"/>
      <c r="O810" s="10"/>
      <c r="P810" s="10"/>
      <c r="Q810" s="10"/>
      <c r="S810" s="10"/>
    </row>
    <row r="811" spans="1:19">
      <c r="A811" s="10"/>
      <c r="B811" s="10"/>
      <c r="C811" s="10"/>
      <c r="D811" s="10"/>
      <c r="E811" s="10"/>
      <c r="F811" s="10"/>
      <c r="G811" s="10"/>
      <c r="H811" s="10"/>
      <c r="I811" s="10"/>
      <c r="J811" s="10"/>
      <c r="K811" s="10"/>
      <c r="L811" s="10"/>
      <c r="M811" s="10"/>
      <c r="N811" s="10"/>
      <c r="O811" s="10"/>
      <c r="P811" s="10"/>
      <c r="Q811" s="10"/>
      <c r="S811" s="10"/>
    </row>
    <row r="812" spans="1:19">
      <c r="A812" s="10"/>
      <c r="B812" s="10"/>
      <c r="C812" s="10"/>
      <c r="D812" s="10"/>
      <c r="E812" s="10"/>
      <c r="F812" s="10"/>
      <c r="G812" s="10"/>
      <c r="H812" s="10"/>
      <c r="I812" s="10"/>
      <c r="J812" s="10"/>
      <c r="K812" s="10"/>
      <c r="L812" s="10"/>
      <c r="M812" s="10"/>
      <c r="N812" s="10"/>
      <c r="O812" s="10"/>
      <c r="P812" s="10"/>
      <c r="Q812" s="10"/>
      <c r="S812" s="10"/>
    </row>
    <row r="813" spans="1:19">
      <c r="A813" s="10"/>
      <c r="B813" s="10"/>
      <c r="C813" s="10"/>
      <c r="D813" s="10"/>
      <c r="E813" s="10"/>
      <c r="F813" s="10"/>
      <c r="G813" s="10"/>
      <c r="H813" s="10"/>
      <c r="I813" s="10"/>
      <c r="J813" s="10"/>
      <c r="K813" s="10"/>
      <c r="L813" s="10"/>
      <c r="M813" s="10"/>
      <c r="N813" s="10"/>
      <c r="O813" s="10"/>
      <c r="P813" s="10"/>
      <c r="Q813" s="10"/>
      <c r="S813" s="10"/>
    </row>
    <row r="814" spans="1:19">
      <c r="A814" s="10"/>
      <c r="B814" s="10"/>
      <c r="C814" s="10"/>
      <c r="D814" s="10"/>
      <c r="E814" s="10"/>
      <c r="F814" s="10"/>
      <c r="G814" s="10"/>
      <c r="H814" s="10"/>
      <c r="I814" s="10"/>
      <c r="J814" s="10"/>
      <c r="K814" s="10"/>
      <c r="L814" s="10"/>
      <c r="M814" s="10"/>
      <c r="N814" s="10"/>
      <c r="O814" s="10"/>
      <c r="P814" s="10"/>
      <c r="Q814" s="10"/>
      <c r="S814" s="10"/>
    </row>
    <row r="815" spans="1:19">
      <c r="A815" s="10"/>
      <c r="B815" s="10"/>
      <c r="C815" s="10"/>
      <c r="D815" s="10"/>
      <c r="E815" s="10"/>
      <c r="F815" s="10"/>
      <c r="G815" s="10"/>
      <c r="H815" s="10"/>
      <c r="I815" s="10"/>
      <c r="J815" s="10"/>
      <c r="K815" s="10"/>
      <c r="L815" s="10"/>
      <c r="M815" s="10"/>
      <c r="N815" s="10"/>
      <c r="O815" s="10"/>
      <c r="P815" s="10"/>
      <c r="Q815" s="10"/>
      <c r="S815" s="10"/>
    </row>
    <row r="816" spans="1:19">
      <c r="A816" s="10"/>
      <c r="B816" s="10"/>
      <c r="C816" s="10"/>
      <c r="D816" s="10"/>
      <c r="E816" s="10"/>
      <c r="F816" s="10"/>
      <c r="G816" s="10"/>
      <c r="H816" s="10"/>
      <c r="I816" s="10"/>
      <c r="J816" s="10"/>
      <c r="K816" s="10"/>
      <c r="L816" s="10"/>
      <c r="M816" s="10"/>
      <c r="N816" s="10"/>
      <c r="O816" s="10"/>
      <c r="P816" s="10"/>
      <c r="Q816" s="10"/>
      <c r="S816" s="10"/>
    </row>
    <row r="817" spans="1:19">
      <c r="A817" s="10"/>
      <c r="B817" s="10"/>
      <c r="C817" s="10"/>
      <c r="D817" s="10"/>
      <c r="E817" s="10"/>
      <c r="F817" s="10"/>
      <c r="G817" s="10"/>
      <c r="H817" s="10"/>
      <c r="I817" s="10"/>
      <c r="J817" s="10"/>
      <c r="K817" s="10"/>
      <c r="L817" s="10"/>
      <c r="M817" s="10"/>
      <c r="N817" s="10"/>
      <c r="O817" s="10"/>
      <c r="P817" s="10"/>
      <c r="Q817" s="10"/>
      <c r="S817" s="10"/>
    </row>
    <row r="818" spans="1:19">
      <c r="A818" s="10"/>
      <c r="B818" s="10"/>
      <c r="C818" s="10"/>
      <c r="D818" s="10"/>
      <c r="E818" s="10"/>
      <c r="F818" s="10"/>
      <c r="G818" s="10"/>
      <c r="H818" s="10"/>
      <c r="I818" s="10"/>
      <c r="J818" s="10"/>
      <c r="K818" s="10"/>
      <c r="L818" s="10"/>
      <c r="M818" s="10"/>
      <c r="N818" s="10"/>
      <c r="O818" s="10"/>
      <c r="P818" s="10"/>
      <c r="Q818" s="10"/>
      <c r="S818" s="10"/>
    </row>
    <row r="819" spans="1:19">
      <c r="A819" s="10"/>
      <c r="B819" s="10"/>
      <c r="C819" s="10"/>
      <c r="D819" s="10"/>
      <c r="E819" s="10"/>
      <c r="F819" s="10"/>
      <c r="G819" s="10"/>
      <c r="H819" s="10"/>
      <c r="I819" s="10"/>
      <c r="J819" s="10"/>
      <c r="K819" s="10"/>
      <c r="L819" s="10"/>
      <c r="M819" s="10"/>
      <c r="N819" s="10"/>
      <c r="O819" s="10"/>
      <c r="P819" s="10"/>
      <c r="Q819" s="10"/>
      <c r="S819" s="10"/>
    </row>
    <row r="820" spans="1:19">
      <c r="A820" s="10"/>
      <c r="B820" s="10"/>
      <c r="C820" s="10"/>
      <c r="D820" s="10"/>
      <c r="E820" s="10"/>
      <c r="F820" s="10"/>
      <c r="G820" s="10"/>
      <c r="H820" s="10"/>
      <c r="I820" s="10"/>
      <c r="J820" s="10"/>
      <c r="K820" s="10"/>
      <c r="L820" s="10"/>
      <c r="M820" s="10"/>
      <c r="N820" s="10"/>
      <c r="O820" s="10"/>
      <c r="P820" s="10"/>
      <c r="Q820" s="10"/>
      <c r="S820" s="10"/>
    </row>
    <row r="821" spans="1:19">
      <c r="A821" s="10"/>
      <c r="B821" s="10"/>
      <c r="C821" s="10"/>
      <c r="D821" s="10"/>
      <c r="E821" s="10"/>
      <c r="F821" s="10"/>
      <c r="G821" s="10"/>
      <c r="H821" s="10"/>
      <c r="I821" s="10"/>
      <c r="J821" s="10"/>
      <c r="K821" s="10"/>
      <c r="L821" s="10"/>
      <c r="M821" s="10"/>
      <c r="N821" s="10"/>
      <c r="O821" s="10"/>
      <c r="P821" s="10"/>
      <c r="Q821" s="10"/>
      <c r="S821" s="10"/>
    </row>
    <row r="822" spans="1:19">
      <c r="A822" s="10"/>
      <c r="B822" s="10"/>
      <c r="C822" s="10"/>
      <c r="D822" s="10"/>
      <c r="E822" s="10"/>
      <c r="F822" s="10"/>
      <c r="G822" s="10"/>
      <c r="H822" s="10"/>
      <c r="I822" s="10"/>
      <c r="J822" s="10"/>
      <c r="K822" s="10"/>
      <c r="L822" s="10"/>
      <c r="M822" s="10"/>
      <c r="N822" s="10"/>
      <c r="O822" s="10"/>
      <c r="P822" s="10"/>
      <c r="Q822" s="10"/>
      <c r="S822" s="10"/>
    </row>
    <row r="823" spans="1:19">
      <c r="A823" s="10"/>
      <c r="B823" s="10"/>
      <c r="C823" s="10"/>
      <c r="D823" s="10"/>
      <c r="E823" s="10"/>
      <c r="F823" s="10"/>
      <c r="G823" s="10"/>
      <c r="H823" s="10"/>
      <c r="I823" s="10"/>
      <c r="J823" s="10"/>
      <c r="K823" s="10"/>
      <c r="L823" s="10"/>
      <c r="M823" s="10"/>
      <c r="N823" s="10"/>
      <c r="O823" s="10"/>
      <c r="P823" s="10"/>
      <c r="Q823" s="10"/>
      <c r="S823" s="10"/>
    </row>
    <row r="824" spans="1:19">
      <c r="A824" s="10"/>
      <c r="B824" s="10"/>
      <c r="C824" s="10"/>
      <c r="D824" s="10"/>
      <c r="E824" s="10"/>
      <c r="F824" s="10"/>
      <c r="G824" s="10"/>
      <c r="H824" s="10"/>
      <c r="I824" s="10"/>
      <c r="J824" s="10"/>
      <c r="K824" s="10"/>
      <c r="L824" s="10"/>
      <c r="M824" s="10"/>
      <c r="N824" s="10"/>
      <c r="O824" s="10"/>
      <c r="P824" s="10"/>
      <c r="Q824" s="10"/>
      <c r="S824" s="10"/>
    </row>
    <row r="825" spans="1:19">
      <c r="A825" s="10"/>
      <c r="B825" s="10"/>
      <c r="C825" s="10"/>
      <c r="D825" s="10"/>
      <c r="E825" s="10"/>
      <c r="F825" s="10"/>
      <c r="G825" s="10"/>
      <c r="H825" s="10"/>
      <c r="I825" s="10"/>
      <c r="J825" s="10"/>
      <c r="K825" s="10"/>
      <c r="L825" s="10"/>
      <c r="M825" s="10"/>
      <c r="N825" s="10"/>
      <c r="O825" s="10"/>
      <c r="P825" s="10"/>
      <c r="Q825" s="10"/>
      <c r="S825" s="10"/>
    </row>
    <row r="826" spans="1:19">
      <c r="A826" s="10"/>
      <c r="B826" s="10"/>
      <c r="C826" s="10"/>
      <c r="D826" s="10"/>
      <c r="E826" s="10"/>
      <c r="F826" s="10"/>
      <c r="G826" s="10"/>
      <c r="H826" s="10"/>
      <c r="I826" s="10"/>
      <c r="J826" s="10"/>
      <c r="K826" s="10"/>
      <c r="L826" s="10"/>
      <c r="M826" s="10"/>
      <c r="N826" s="10"/>
      <c r="O826" s="10"/>
      <c r="P826" s="10"/>
      <c r="Q826" s="10"/>
      <c r="S826" s="10"/>
    </row>
    <row r="827" spans="1:19">
      <c r="A827" s="10"/>
      <c r="B827" s="10"/>
      <c r="C827" s="10"/>
      <c r="D827" s="10"/>
      <c r="E827" s="10"/>
      <c r="F827" s="10"/>
      <c r="G827" s="10"/>
      <c r="H827" s="10"/>
      <c r="I827" s="10"/>
      <c r="J827" s="10"/>
      <c r="K827" s="10"/>
      <c r="L827" s="10"/>
      <c r="M827" s="10"/>
      <c r="N827" s="10"/>
      <c r="O827" s="10"/>
      <c r="P827" s="10"/>
      <c r="Q827" s="10"/>
      <c r="S827" s="10"/>
    </row>
    <row r="828" spans="1:19">
      <c r="A828" s="10"/>
      <c r="B828" s="10"/>
      <c r="C828" s="10"/>
      <c r="D828" s="10"/>
      <c r="E828" s="10"/>
      <c r="F828" s="10"/>
      <c r="G828" s="10"/>
      <c r="H828" s="10"/>
      <c r="I828" s="10"/>
      <c r="J828" s="10"/>
      <c r="K828" s="10"/>
      <c r="L828" s="10"/>
      <c r="M828" s="10"/>
      <c r="N828" s="10"/>
      <c r="O828" s="10"/>
      <c r="P828" s="10"/>
      <c r="Q828" s="10"/>
      <c r="S828" s="10"/>
    </row>
    <row r="829" spans="1:19">
      <c r="A829" s="10"/>
      <c r="B829" s="10"/>
      <c r="C829" s="10"/>
      <c r="D829" s="10"/>
      <c r="E829" s="10"/>
      <c r="F829" s="10"/>
      <c r="G829" s="10"/>
      <c r="H829" s="10"/>
      <c r="I829" s="10"/>
      <c r="J829" s="10"/>
      <c r="K829" s="10"/>
      <c r="L829" s="10"/>
      <c r="M829" s="10"/>
      <c r="N829" s="10"/>
      <c r="O829" s="10"/>
      <c r="P829" s="10"/>
      <c r="Q829" s="10"/>
      <c r="S829" s="10"/>
    </row>
    <row r="830" spans="1:19">
      <c r="A830" s="10"/>
      <c r="B830" s="10"/>
      <c r="C830" s="10"/>
      <c r="D830" s="10"/>
      <c r="E830" s="10"/>
      <c r="F830" s="10"/>
      <c r="G830" s="10"/>
      <c r="H830" s="10"/>
      <c r="I830" s="10"/>
      <c r="J830" s="10"/>
      <c r="K830" s="10"/>
      <c r="L830" s="10"/>
      <c r="M830" s="10"/>
      <c r="N830" s="10"/>
      <c r="O830" s="10"/>
      <c r="P830" s="10"/>
      <c r="Q830" s="10"/>
      <c r="S830" s="10"/>
    </row>
    <row r="831" spans="1:19">
      <c r="A831" s="10"/>
      <c r="B831" s="10"/>
      <c r="C831" s="10"/>
      <c r="D831" s="10"/>
      <c r="E831" s="10"/>
      <c r="F831" s="10"/>
      <c r="G831" s="10"/>
      <c r="H831" s="10"/>
      <c r="I831" s="10"/>
      <c r="J831" s="10"/>
      <c r="K831" s="10"/>
      <c r="L831" s="10"/>
      <c r="M831" s="10"/>
      <c r="N831" s="10"/>
      <c r="O831" s="10"/>
      <c r="P831" s="10"/>
      <c r="Q831" s="10"/>
      <c r="S831" s="10"/>
    </row>
    <row r="832" spans="1:19">
      <c r="A832" s="10"/>
      <c r="B832" s="10"/>
      <c r="C832" s="10"/>
      <c r="D832" s="10"/>
      <c r="E832" s="10"/>
      <c r="F832" s="10"/>
      <c r="G832" s="10"/>
      <c r="H832" s="10"/>
      <c r="I832" s="10"/>
      <c r="J832" s="10"/>
      <c r="K832" s="10"/>
      <c r="L832" s="10"/>
      <c r="M832" s="10"/>
      <c r="N832" s="10"/>
      <c r="O832" s="10"/>
      <c r="P832" s="10"/>
      <c r="Q832" s="10"/>
      <c r="S832" s="10"/>
    </row>
    <row r="833" spans="1:19">
      <c r="A833" s="10"/>
      <c r="B833" s="10"/>
      <c r="C833" s="10"/>
      <c r="D833" s="10"/>
      <c r="E833" s="10"/>
      <c r="F833" s="10"/>
      <c r="G833" s="10"/>
      <c r="H833" s="10"/>
      <c r="I833" s="10"/>
      <c r="J833" s="10"/>
      <c r="K833" s="10"/>
      <c r="L833" s="10"/>
      <c r="M833" s="10"/>
      <c r="N833" s="10"/>
      <c r="O833" s="10"/>
      <c r="P833" s="10"/>
      <c r="Q833" s="10"/>
      <c r="S833" s="10"/>
    </row>
    <row r="834" spans="1:19">
      <c r="A834" s="10"/>
      <c r="B834" s="10"/>
      <c r="C834" s="10"/>
      <c r="D834" s="10"/>
      <c r="E834" s="10"/>
      <c r="F834" s="10"/>
      <c r="G834" s="10"/>
      <c r="H834" s="10"/>
      <c r="I834" s="10"/>
      <c r="J834" s="10"/>
      <c r="K834" s="10"/>
      <c r="L834" s="10"/>
      <c r="M834" s="10"/>
      <c r="N834" s="10"/>
      <c r="O834" s="10"/>
      <c r="P834" s="10"/>
      <c r="Q834" s="10"/>
      <c r="S834" s="10"/>
    </row>
    <row r="835" spans="1:19">
      <c r="A835" s="10"/>
      <c r="B835" s="10"/>
      <c r="C835" s="10"/>
      <c r="D835" s="10"/>
      <c r="E835" s="10"/>
      <c r="F835" s="10"/>
      <c r="G835" s="10"/>
      <c r="H835" s="10"/>
      <c r="I835" s="10"/>
      <c r="J835" s="10"/>
      <c r="K835" s="10"/>
      <c r="L835" s="10"/>
      <c r="M835" s="10"/>
      <c r="N835" s="10"/>
      <c r="O835" s="10"/>
      <c r="P835" s="10"/>
      <c r="Q835" s="10"/>
      <c r="S835" s="10"/>
    </row>
    <row r="836" spans="1:19">
      <c r="A836" s="10"/>
      <c r="B836" s="10"/>
      <c r="C836" s="10"/>
      <c r="D836" s="10"/>
      <c r="E836" s="10"/>
      <c r="F836" s="10"/>
      <c r="G836" s="10"/>
      <c r="H836" s="10"/>
      <c r="I836" s="10"/>
      <c r="J836" s="10"/>
      <c r="K836" s="10"/>
      <c r="L836" s="10"/>
      <c r="M836" s="10"/>
      <c r="N836" s="10"/>
      <c r="O836" s="10"/>
      <c r="P836" s="10"/>
      <c r="Q836" s="10"/>
      <c r="S836" s="10"/>
    </row>
    <row r="837" spans="1:19">
      <c r="A837" s="10"/>
      <c r="B837" s="10"/>
      <c r="C837" s="10"/>
      <c r="D837" s="10"/>
      <c r="E837" s="10"/>
      <c r="F837" s="10"/>
      <c r="G837" s="10"/>
      <c r="H837" s="10"/>
      <c r="I837" s="10"/>
      <c r="J837" s="10"/>
      <c r="K837" s="10"/>
      <c r="L837" s="10"/>
      <c r="M837" s="10"/>
      <c r="N837" s="10"/>
      <c r="O837" s="10"/>
      <c r="P837" s="10"/>
      <c r="Q837" s="10"/>
      <c r="S837" s="10"/>
    </row>
    <row r="838" spans="1:19">
      <c r="A838" s="10"/>
      <c r="B838" s="10"/>
      <c r="C838" s="10"/>
      <c r="D838" s="10"/>
      <c r="E838" s="10"/>
      <c r="F838" s="10"/>
      <c r="G838" s="10"/>
      <c r="H838" s="10"/>
      <c r="I838" s="10"/>
      <c r="J838" s="10"/>
      <c r="K838" s="10"/>
      <c r="L838" s="10"/>
      <c r="M838" s="10"/>
      <c r="N838" s="10"/>
      <c r="O838" s="10"/>
      <c r="P838" s="10"/>
      <c r="Q838" s="10"/>
      <c r="S838" s="10"/>
    </row>
    <row r="839" spans="1:19">
      <c r="A839" s="10"/>
      <c r="B839" s="10"/>
      <c r="C839" s="10"/>
      <c r="D839" s="10"/>
      <c r="E839" s="10"/>
      <c r="F839" s="10"/>
      <c r="G839" s="10"/>
      <c r="H839" s="10"/>
      <c r="I839" s="10"/>
      <c r="J839" s="10"/>
      <c r="K839" s="10"/>
      <c r="L839" s="10"/>
      <c r="M839" s="10"/>
      <c r="N839" s="10"/>
      <c r="O839" s="10"/>
      <c r="P839" s="10"/>
      <c r="Q839" s="10"/>
      <c r="S839" s="10"/>
    </row>
    <row r="840" spans="1:19">
      <c r="A840" s="10"/>
      <c r="B840" s="10"/>
      <c r="C840" s="10"/>
      <c r="D840" s="10"/>
      <c r="E840" s="10"/>
      <c r="F840" s="10"/>
      <c r="G840" s="10"/>
      <c r="H840" s="10"/>
      <c r="I840" s="10"/>
      <c r="J840" s="10"/>
      <c r="K840" s="10"/>
      <c r="L840" s="10"/>
      <c r="M840" s="10"/>
      <c r="N840" s="10"/>
      <c r="O840" s="10"/>
      <c r="P840" s="10"/>
      <c r="Q840" s="10"/>
      <c r="S840" s="10"/>
    </row>
    <row r="841" spans="1:19">
      <c r="A841" s="10"/>
      <c r="B841" s="10"/>
      <c r="C841" s="10"/>
      <c r="D841" s="10"/>
      <c r="E841" s="10"/>
      <c r="F841" s="10"/>
      <c r="G841" s="10"/>
      <c r="H841" s="10"/>
      <c r="I841" s="10"/>
      <c r="J841" s="10"/>
      <c r="K841" s="10"/>
      <c r="L841" s="10"/>
      <c r="M841" s="10"/>
      <c r="N841" s="10"/>
      <c r="O841" s="10"/>
      <c r="P841" s="10"/>
      <c r="Q841" s="10"/>
      <c r="S841" s="10"/>
    </row>
    <row r="842" spans="1:19">
      <c r="A842" s="10"/>
      <c r="B842" s="10"/>
      <c r="C842" s="10"/>
      <c r="D842" s="10"/>
      <c r="E842" s="10"/>
      <c r="F842" s="10"/>
      <c r="G842" s="10"/>
      <c r="H842" s="10"/>
      <c r="I842" s="10"/>
      <c r="J842" s="10"/>
      <c r="K842" s="10"/>
      <c r="L842" s="10"/>
      <c r="M842" s="10"/>
      <c r="N842" s="10"/>
      <c r="O842" s="10"/>
      <c r="P842" s="10"/>
      <c r="Q842" s="10"/>
      <c r="S842" s="10"/>
    </row>
    <row r="843" spans="1:19">
      <c r="A843" s="10"/>
      <c r="B843" s="10"/>
      <c r="C843" s="10"/>
      <c r="D843" s="10"/>
      <c r="E843" s="10"/>
      <c r="F843" s="10"/>
      <c r="G843" s="10"/>
      <c r="H843" s="10"/>
      <c r="I843" s="10"/>
      <c r="J843" s="10"/>
      <c r="K843" s="10"/>
      <c r="L843" s="10"/>
      <c r="M843" s="10"/>
      <c r="N843" s="10"/>
      <c r="O843" s="10"/>
      <c r="P843" s="10"/>
      <c r="Q843" s="10"/>
      <c r="S843" s="10"/>
    </row>
    <row r="844" spans="1:19">
      <c r="A844" s="10"/>
      <c r="B844" s="10"/>
      <c r="C844" s="10"/>
      <c r="D844" s="10"/>
      <c r="E844" s="10"/>
      <c r="F844" s="10"/>
      <c r="G844" s="10"/>
      <c r="H844" s="10"/>
      <c r="I844" s="10"/>
      <c r="J844" s="10"/>
      <c r="K844" s="10"/>
      <c r="L844" s="10"/>
      <c r="M844" s="10"/>
      <c r="N844" s="10"/>
      <c r="O844" s="10"/>
      <c r="P844" s="10"/>
      <c r="Q844" s="10"/>
      <c r="S844" s="10"/>
    </row>
    <row r="845" spans="1:19">
      <c r="A845" s="10"/>
      <c r="B845" s="10"/>
      <c r="C845" s="10"/>
      <c r="D845" s="10"/>
      <c r="E845" s="10"/>
      <c r="F845" s="10"/>
      <c r="G845" s="10"/>
      <c r="H845" s="10"/>
      <c r="I845" s="10"/>
      <c r="J845" s="10"/>
      <c r="K845" s="10"/>
      <c r="L845" s="10"/>
      <c r="M845" s="10"/>
      <c r="N845" s="10"/>
      <c r="O845" s="10"/>
      <c r="P845" s="10"/>
      <c r="Q845" s="10"/>
      <c r="S845" s="10"/>
    </row>
    <row r="846" spans="1:19">
      <c r="A846" s="10"/>
      <c r="B846" s="10"/>
      <c r="C846" s="10"/>
      <c r="D846" s="10"/>
      <c r="E846" s="10"/>
      <c r="F846" s="10"/>
      <c r="G846" s="10"/>
      <c r="H846" s="10"/>
      <c r="I846" s="10"/>
      <c r="J846" s="10"/>
      <c r="K846" s="10"/>
      <c r="L846" s="10"/>
      <c r="M846" s="10"/>
      <c r="N846" s="10"/>
      <c r="O846" s="10"/>
      <c r="P846" s="10"/>
      <c r="Q846" s="10"/>
      <c r="S846" s="10"/>
    </row>
    <row r="847" spans="1:19">
      <c r="A847" s="10"/>
      <c r="B847" s="10"/>
      <c r="C847" s="10"/>
      <c r="D847" s="10"/>
      <c r="E847" s="10"/>
      <c r="F847" s="10"/>
      <c r="G847" s="10"/>
      <c r="H847" s="10"/>
      <c r="I847" s="10"/>
      <c r="J847" s="10"/>
      <c r="K847" s="10"/>
      <c r="L847" s="10"/>
      <c r="M847" s="10"/>
      <c r="N847" s="10"/>
      <c r="O847" s="10"/>
      <c r="P847" s="10"/>
      <c r="Q847" s="10"/>
      <c r="S847" s="10"/>
    </row>
    <row r="848" spans="1:19">
      <c r="A848" s="10"/>
      <c r="B848" s="10"/>
      <c r="C848" s="10"/>
      <c r="D848" s="10"/>
      <c r="E848" s="10"/>
      <c r="F848" s="10"/>
      <c r="G848" s="10"/>
      <c r="H848" s="10"/>
      <c r="I848" s="10"/>
      <c r="J848" s="10"/>
      <c r="K848" s="10"/>
      <c r="L848" s="10"/>
      <c r="M848" s="10"/>
      <c r="N848" s="10"/>
      <c r="O848" s="10"/>
      <c r="P848" s="10"/>
      <c r="Q848" s="10"/>
      <c r="S848" s="10"/>
    </row>
    <row r="849" spans="1:19">
      <c r="A849" s="10"/>
      <c r="B849" s="10"/>
      <c r="C849" s="10"/>
      <c r="D849" s="10"/>
      <c r="E849" s="10"/>
      <c r="F849" s="10"/>
      <c r="G849" s="10"/>
      <c r="H849" s="10"/>
      <c r="I849" s="10"/>
      <c r="J849" s="10"/>
      <c r="K849" s="10"/>
      <c r="L849" s="10"/>
      <c r="M849" s="10"/>
      <c r="N849" s="10"/>
      <c r="O849" s="10"/>
      <c r="P849" s="10"/>
      <c r="Q849" s="10"/>
      <c r="S849" s="10"/>
    </row>
    <row r="850" spans="1:19">
      <c r="A850" s="10"/>
      <c r="B850" s="10"/>
      <c r="C850" s="10"/>
      <c r="D850" s="10"/>
      <c r="E850" s="10"/>
      <c r="F850" s="10"/>
      <c r="G850" s="10"/>
      <c r="H850" s="10"/>
      <c r="I850" s="10"/>
      <c r="J850" s="10"/>
      <c r="K850" s="10"/>
      <c r="L850" s="10"/>
      <c r="M850" s="10"/>
      <c r="N850" s="10"/>
      <c r="O850" s="10"/>
      <c r="P850" s="10"/>
      <c r="Q850" s="10"/>
      <c r="S850" s="10"/>
    </row>
    <row r="851" spans="1:19">
      <c r="A851" s="10"/>
      <c r="B851" s="10"/>
      <c r="C851" s="10"/>
      <c r="D851" s="10"/>
      <c r="E851" s="10"/>
      <c r="F851" s="10"/>
      <c r="G851" s="10"/>
      <c r="H851" s="10"/>
      <c r="I851" s="10"/>
      <c r="J851" s="10"/>
      <c r="K851" s="10"/>
      <c r="L851" s="10"/>
      <c r="M851" s="10"/>
      <c r="N851" s="10"/>
      <c r="O851" s="10"/>
      <c r="P851" s="10"/>
      <c r="Q851" s="10"/>
      <c r="S851" s="10"/>
    </row>
    <row r="852" spans="1:19">
      <c r="A852" s="10"/>
      <c r="B852" s="10"/>
      <c r="C852" s="10"/>
      <c r="D852" s="10"/>
      <c r="E852" s="10"/>
      <c r="F852" s="10"/>
      <c r="G852" s="10"/>
      <c r="H852" s="10"/>
      <c r="I852" s="10"/>
      <c r="J852" s="10"/>
      <c r="K852" s="10"/>
      <c r="L852" s="10"/>
      <c r="M852" s="10"/>
      <c r="N852" s="10"/>
      <c r="O852" s="10"/>
      <c r="P852" s="10"/>
      <c r="Q852" s="10"/>
      <c r="S852" s="10"/>
    </row>
    <row r="853" spans="1:19">
      <c r="A853" s="10"/>
      <c r="B853" s="10"/>
      <c r="C853" s="10"/>
      <c r="D853" s="10"/>
      <c r="E853" s="10"/>
      <c r="F853" s="10"/>
      <c r="G853" s="10"/>
      <c r="H853" s="10"/>
      <c r="I853" s="10"/>
      <c r="J853" s="10"/>
      <c r="K853" s="10"/>
      <c r="L853" s="10"/>
      <c r="M853" s="10"/>
      <c r="N853" s="10"/>
      <c r="O853" s="10"/>
      <c r="P853" s="10"/>
      <c r="Q853" s="10"/>
      <c r="S853" s="10"/>
    </row>
    <row r="854" spans="1:19">
      <c r="A854" s="10"/>
      <c r="B854" s="10"/>
      <c r="C854" s="10"/>
      <c r="D854" s="10"/>
      <c r="E854" s="10"/>
      <c r="F854" s="10"/>
      <c r="G854" s="10"/>
      <c r="H854" s="10"/>
      <c r="I854" s="10"/>
      <c r="J854" s="10"/>
      <c r="K854" s="10"/>
      <c r="L854" s="10"/>
      <c r="M854" s="10"/>
      <c r="N854" s="10"/>
      <c r="O854" s="10"/>
      <c r="P854" s="10"/>
      <c r="Q854" s="10"/>
      <c r="S854" s="10"/>
    </row>
    <row r="855" spans="1:19">
      <c r="A855" s="10"/>
      <c r="B855" s="10"/>
      <c r="C855" s="10"/>
      <c r="D855" s="10"/>
      <c r="E855" s="10"/>
      <c r="F855" s="10"/>
      <c r="G855" s="10"/>
      <c r="H855" s="10"/>
      <c r="I855" s="10"/>
      <c r="J855" s="10"/>
      <c r="K855" s="10"/>
      <c r="L855" s="10"/>
      <c r="M855" s="10"/>
      <c r="N855" s="10"/>
      <c r="O855" s="10"/>
      <c r="P855" s="10"/>
      <c r="Q855" s="10"/>
      <c r="S855" s="10"/>
    </row>
    <row r="856" spans="1:19">
      <c r="A856" s="10"/>
      <c r="B856" s="10"/>
      <c r="C856" s="10"/>
      <c r="D856" s="10"/>
      <c r="E856" s="10"/>
      <c r="F856" s="10"/>
      <c r="G856" s="10"/>
      <c r="H856" s="10"/>
      <c r="I856" s="10"/>
      <c r="J856" s="10"/>
      <c r="K856" s="10"/>
      <c r="L856" s="10"/>
      <c r="M856" s="10"/>
      <c r="N856" s="10"/>
      <c r="O856" s="10"/>
      <c r="P856" s="10"/>
      <c r="Q856" s="10"/>
      <c r="S856" s="10"/>
    </row>
    <row r="857" spans="1:19">
      <c r="A857" s="10"/>
      <c r="B857" s="10"/>
      <c r="C857" s="10"/>
      <c r="D857" s="10"/>
      <c r="E857" s="10"/>
      <c r="F857" s="10"/>
      <c r="G857" s="10"/>
      <c r="H857" s="10"/>
      <c r="I857" s="10"/>
      <c r="J857" s="10"/>
      <c r="K857" s="10"/>
      <c r="L857" s="10"/>
      <c r="M857" s="10"/>
      <c r="N857" s="10"/>
      <c r="O857" s="10"/>
      <c r="P857" s="10"/>
      <c r="Q857" s="10"/>
      <c r="S857" s="10"/>
    </row>
    <row r="858" spans="1:19">
      <c r="A858" s="10"/>
      <c r="B858" s="10"/>
      <c r="C858" s="10"/>
      <c r="D858" s="10"/>
      <c r="E858" s="10"/>
      <c r="F858" s="10"/>
      <c r="G858" s="10"/>
      <c r="H858" s="10"/>
      <c r="I858" s="10"/>
      <c r="J858" s="10"/>
      <c r="K858" s="10"/>
      <c r="L858" s="10"/>
      <c r="M858" s="10"/>
      <c r="N858" s="10"/>
      <c r="O858" s="10"/>
      <c r="P858" s="10"/>
      <c r="Q858" s="10"/>
      <c r="S858" s="10"/>
    </row>
    <row r="859" spans="1:19">
      <c r="A859" s="10"/>
      <c r="B859" s="10"/>
      <c r="C859" s="10"/>
      <c r="D859" s="10"/>
      <c r="E859" s="10"/>
      <c r="F859" s="10"/>
      <c r="G859" s="10"/>
      <c r="H859" s="10"/>
      <c r="I859" s="10"/>
      <c r="J859" s="10"/>
      <c r="K859" s="10"/>
      <c r="L859" s="10"/>
      <c r="M859" s="10"/>
      <c r="N859" s="10"/>
      <c r="O859" s="10"/>
      <c r="P859" s="10"/>
      <c r="Q859" s="10"/>
      <c r="S859" s="10"/>
    </row>
    <row r="860" spans="1:19">
      <c r="A860" s="10"/>
      <c r="B860" s="10"/>
      <c r="C860" s="10"/>
      <c r="D860" s="10"/>
      <c r="E860" s="10"/>
      <c r="F860" s="10"/>
      <c r="G860" s="10"/>
      <c r="H860" s="10"/>
      <c r="I860" s="10"/>
      <c r="J860" s="10"/>
      <c r="K860" s="10"/>
      <c r="L860" s="10"/>
      <c r="M860" s="10"/>
      <c r="N860" s="10"/>
      <c r="O860" s="10"/>
      <c r="P860" s="10"/>
      <c r="Q860" s="10"/>
      <c r="S860" s="10"/>
    </row>
    <row r="861" spans="1:19">
      <c r="A861" s="10"/>
      <c r="B861" s="10"/>
      <c r="C861" s="10"/>
      <c r="D861" s="10"/>
      <c r="E861" s="10"/>
      <c r="F861" s="10"/>
      <c r="G861" s="10"/>
      <c r="H861" s="10"/>
      <c r="I861" s="10"/>
      <c r="J861" s="10"/>
      <c r="K861" s="10"/>
      <c r="L861" s="10"/>
      <c r="M861" s="10"/>
      <c r="N861" s="10"/>
      <c r="O861" s="10"/>
      <c r="P861" s="10"/>
      <c r="Q861" s="10"/>
      <c r="S861" s="10"/>
    </row>
    <row r="862" spans="1:19">
      <c r="A862" s="10"/>
      <c r="B862" s="10"/>
      <c r="C862" s="10"/>
      <c r="D862" s="10"/>
      <c r="E862" s="10"/>
      <c r="F862" s="10"/>
      <c r="G862" s="10"/>
      <c r="H862" s="10"/>
      <c r="I862" s="10"/>
      <c r="J862" s="10"/>
      <c r="K862" s="10"/>
      <c r="L862" s="10"/>
      <c r="M862" s="10"/>
      <c r="N862" s="10"/>
      <c r="O862" s="10"/>
      <c r="P862" s="10"/>
      <c r="Q862" s="10"/>
      <c r="S862" s="10"/>
    </row>
    <row r="863" spans="1:19">
      <c r="A863" s="10"/>
      <c r="B863" s="10"/>
      <c r="C863" s="10"/>
      <c r="D863" s="10"/>
      <c r="E863" s="10"/>
      <c r="F863" s="10"/>
      <c r="G863" s="10"/>
      <c r="H863" s="10"/>
      <c r="I863" s="10"/>
      <c r="J863" s="10"/>
      <c r="K863" s="10"/>
      <c r="L863" s="10"/>
      <c r="M863" s="10"/>
      <c r="N863" s="10"/>
      <c r="O863" s="10"/>
      <c r="P863" s="10"/>
      <c r="Q863" s="10"/>
      <c r="S863" s="10"/>
    </row>
    <row r="864" spans="1:19">
      <c r="A864" s="10"/>
      <c r="B864" s="10"/>
      <c r="C864" s="10"/>
      <c r="D864" s="10"/>
      <c r="E864" s="10"/>
      <c r="F864" s="10"/>
      <c r="G864" s="10"/>
      <c r="H864" s="10"/>
      <c r="I864" s="10"/>
      <c r="J864" s="10"/>
      <c r="K864" s="10"/>
      <c r="L864" s="10"/>
      <c r="M864" s="10"/>
      <c r="N864" s="10"/>
      <c r="O864" s="10"/>
      <c r="P864" s="10"/>
      <c r="Q864" s="10"/>
      <c r="S864" s="10"/>
    </row>
    <row r="865" spans="1:19">
      <c r="A865" s="10"/>
      <c r="B865" s="10"/>
      <c r="C865" s="10"/>
      <c r="D865" s="10"/>
      <c r="E865" s="10"/>
      <c r="F865" s="10"/>
      <c r="G865" s="10"/>
      <c r="H865" s="10"/>
      <c r="I865" s="10"/>
      <c r="J865" s="10"/>
      <c r="K865" s="10"/>
      <c r="L865" s="10"/>
      <c r="M865" s="10"/>
      <c r="N865" s="10"/>
      <c r="O865" s="10"/>
      <c r="P865" s="10"/>
      <c r="Q865" s="10"/>
      <c r="S865" s="10"/>
    </row>
    <row r="866" spans="1:19">
      <c r="A866" s="10"/>
      <c r="B866" s="10"/>
      <c r="C866" s="10"/>
      <c r="D866" s="10"/>
      <c r="E866" s="10"/>
      <c r="F866" s="10"/>
      <c r="G866" s="10"/>
      <c r="H866" s="10"/>
      <c r="I866" s="10"/>
      <c r="J866" s="10"/>
      <c r="K866" s="10"/>
      <c r="L866" s="10"/>
      <c r="M866" s="10"/>
      <c r="N866" s="10"/>
      <c r="O866" s="10"/>
      <c r="P866" s="10"/>
      <c r="Q866" s="10"/>
      <c r="S866" s="10"/>
    </row>
    <row r="867" spans="1:19">
      <c r="A867" s="10"/>
      <c r="B867" s="10"/>
      <c r="C867" s="10"/>
      <c r="D867" s="10"/>
      <c r="E867" s="10"/>
      <c r="F867" s="10"/>
      <c r="G867" s="10"/>
      <c r="H867" s="10"/>
      <c r="I867" s="10"/>
      <c r="J867" s="10"/>
      <c r="K867" s="10"/>
      <c r="L867" s="10"/>
      <c r="M867" s="10"/>
      <c r="N867" s="10"/>
      <c r="O867" s="10"/>
      <c r="P867" s="10"/>
      <c r="Q867" s="10"/>
      <c r="S867" s="10"/>
    </row>
    <row r="868" spans="1:19">
      <c r="A868" s="10"/>
      <c r="B868" s="10"/>
      <c r="C868" s="10"/>
      <c r="D868" s="10"/>
      <c r="E868" s="10"/>
      <c r="F868" s="10"/>
      <c r="G868" s="10"/>
      <c r="H868" s="10"/>
      <c r="I868" s="10"/>
      <c r="J868" s="10"/>
      <c r="K868" s="10"/>
      <c r="L868" s="10"/>
      <c r="M868" s="10"/>
      <c r="N868" s="10"/>
      <c r="O868" s="10"/>
      <c r="P868" s="10"/>
      <c r="Q868" s="10"/>
      <c r="S868" s="10"/>
    </row>
    <row r="869" spans="1:19">
      <c r="A869" s="10"/>
      <c r="B869" s="10"/>
      <c r="C869" s="10"/>
      <c r="D869" s="10"/>
      <c r="E869" s="10"/>
      <c r="F869" s="10"/>
      <c r="G869" s="10"/>
      <c r="H869" s="10"/>
      <c r="I869" s="10"/>
      <c r="J869" s="10"/>
      <c r="K869" s="10"/>
      <c r="L869" s="10"/>
      <c r="M869" s="10"/>
      <c r="N869" s="10"/>
      <c r="O869" s="10"/>
      <c r="P869" s="10"/>
      <c r="Q869" s="10"/>
      <c r="S869" s="10"/>
    </row>
    <row r="870" spans="1:19">
      <c r="A870" s="10"/>
      <c r="B870" s="10"/>
      <c r="C870" s="10"/>
      <c r="D870" s="10"/>
      <c r="E870" s="10"/>
      <c r="F870" s="10"/>
      <c r="G870" s="10"/>
      <c r="H870" s="10"/>
      <c r="I870" s="10"/>
      <c r="J870" s="10"/>
      <c r="K870" s="10"/>
      <c r="L870" s="10"/>
      <c r="M870" s="10"/>
      <c r="N870" s="10"/>
      <c r="O870" s="10"/>
      <c r="P870" s="10"/>
      <c r="Q870" s="10"/>
      <c r="S870" s="10"/>
    </row>
    <row r="871" spans="1:19">
      <c r="A871" s="10"/>
      <c r="B871" s="10"/>
      <c r="C871" s="10"/>
      <c r="D871" s="10"/>
      <c r="E871" s="10"/>
      <c r="F871" s="10"/>
      <c r="G871" s="10"/>
      <c r="H871" s="10"/>
      <c r="I871" s="10"/>
      <c r="J871" s="10"/>
      <c r="K871" s="10"/>
      <c r="L871" s="10"/>
      <c r="M871" s="10"/>
      <c r="N871" s="10"/>
      <c r="O871" s="10"/>
      <c r="P871" s="10"/>
      <c r="Q871" s="10"/>
      <c r="S871" s="10"/>
    </row>
    <row r="872" spans="1:19">
      <c r="A872" s="10"/>
      <c r="B872" s="10"/>
      <c r="C872" s="10"/>
      <c r="D872" s="10"/>
      <c r="E872" s="10"/>
      <c r="F872" s="10"/>
      <c r="G872" s="10"/>
      <c r="H872" s="10"/>
      <c r="I872" s="10"/>
      <c r="J872" s="10"/>
      <c r="K872" s="10"/>
      <c r="L872" s="10"/>
      <c r="M872" s="10"/>
      <c r="N872" s="10"/>
      <c r="O872" s="10"/>
      <c r="P872" s="10"/>
      <c r="Q872" s="10"/>
      <c r="S872" s="10"/>
    </row>
    <row r="873" spans="1:19">
      <c r="A873" s="10"/>
      <c r="B873" s="10"/>
      <c r="C873" s="10"/>
      <c r="D873" s="10"/>
      <c r="E873" s="10"/>
      <c r="F873" s="10"/>
      <c r="G873" s="10"/>
      <c r="H873" s="10"/>
      <c r="I873" s="10"/>
      <c r="J873" s="10"/>
      <c r="K873" s="10"/>
      <c r="L873" s="10"/>
      <c r="M873" s="10"/>
      <c r="N873" s="10"/>
      <c r="O873" s="10"/>
      <c r="P873" s="10"/>
      <c r="Q873" s="10"/>
      <c r="S873" s="10"/>
    </row>
    <row r="874" spans="1:19">
      <c r="A874" s="10"/>
      <c r="B874" s="10"/>
      <c r="C874" s="10"/>
      <c r="D874" s="10"/>
      <c r="E874" s="10"/>
      <c r="F874" s="10"/>
      <c r="G874" s="10"/>
      <c r="H874" s="10"/>
      <c r="I874" s="10"/>
      <c r="J874" s="10"/>
      <c r="K874" s="10"/>
      <c r="L874" s="10"/>
      <c r="M874" s="10"/>
      <c r="N874" s="10"/>
      <c r="O874" s="10"/>
      <c r="P874" s="10"/>
      <c r="Q874" s="10"/>
      <c r="S874" s="10"/>
    </row>
    <row r="875" spans="1:19">
      <c r="A875" s="10"/>
      <c r="B875" s="10"/>
      <c r="C875" s="10"/>
      <c r="D875" s="10"/>
      <c r="E875" s="10"/>
      <c r="F875" s="10"/>
      <c r="G875" s="10"/>
      <c r="H875" s="10"/>
      <c r="I875" s="10"/>
      <c r="J875" s="10"/>
      <c r="K875" s="10"/>
      <c r="L875" s="10"/>
      <c r="M875" s="10"/>
      <c r="N875" s="10"/>
      <c r="O875" s="10"/>
      <c r="P875" s="10"/>
      <c r="Q875" s="10"/>
      <c r="S875" s="10"/>
    </row>
    <row r="876" spans="1:19">
      <c r="A876" s="10"/>
      <c r="B876" s="10"/>
      <c r="C876" s="10"/>
      <c r="D876" s="10"/>
      <c r="E876" s="10"/>
      <c r="F876" s="10"/>
      <c r="G876" s="10"/>
      <c r="H876" s="10"/>
      <c r="I876" s="10"/>
      <c r="J876" s="10"/>
      <c r="K876" s="10"/>
      <c r="L876" s="10"/>
      <c r="M876" s="10"/>
      <c r="N876" s="10"/>
      <c r="O876" s="10"/>
      <c r="P876" s="10"/>
      <c r="Q876" s="10"/>
      <c r="S876" s="10"/>
    </row>
    <row r="877" spans="1:19">
      <c r="A877" s="10"/>
      <c r="B877" s="10"/>
      <c r="C877" s="10"/>
      <c r="D877" s="10"/>
      <c r="E877" s="10"/>
      <c r="F877" s="10"/>
      <c r="G877" s="10"/>
      <c r="H877" s="10"/>
      <c r="I877" s="10"/>
      <c r="J877" s="10"/>
      <c r="K877" s="10"/>
      <c r="L877" s="10"/>
      <c r="M877" s="10"/>
      <c r="N877" s="10"/>
      <c r="O877" s="10"/>
      <c r="P877" s="10"/>
      <c r="Q877" s="10"/>
      <c r="S877" s="10"/>
    </row>
    <row r="878" spans="1:19">
      <c r="A878" s="10"/>
      <c r="B878" s="10"/>
      <c r="C878" s="10"/>
      <c r="D878" s="10"/>
      <c r="E878" s="10"/>
      <c r="F878" s="10"/>
      <c r="G878" s="10"/>
      <c r="H878" s="10"/>
      <c r="I878" s="10"/>
      <c r="J878" s="10"/>
      <c r="K878" s="10"/>
      <c r="L878" s="10"/>
      <c r="M878" s="10"/>
      <c r="N878" s="10"/>
      <c r="O878" s="10"/>
      <c r="P878" s="10"/>
      <c r="Q878" s="10"/>
      <c r="S878" s="10"/>
    </row>
    <row r="879" spans="1:19">
      <c r="A879" s="10"/>
      <c r="B879" s="10"/>
      <c r="C879" s="10"/>
      <c r="D879" s="10"/>
      <c r="E879" s="10"/>
      <c r="F879" s="10"/>
      <c r="G879" s="10"/>
      <c r="H879" s="10"/>
      <c r="I879" s="10"/>
      <c r="J879" s="10"/>
      <c r="K879" s="10"/>
      <c r="L879" s="10"/>
      <c r="M879" s="10"/>
      <c r="N879" s="10"/>
      <c r="O879" s="10"/>
      <c r="P879" s="10"/>
      <c r="Q879" s="10"/>
      <c r="S879" s="10"/>
    </row>
    <row r="880" spans="1:19">
      <c r="A880" s="10"/>
      <c r="B880" s="10"/>
      <c r="C880" s="10"/>
      <c r="D880" s="10"/>
      <c r="E880" s="10"/>
      <c r="F880" s="10"/>
      <c r="G880" s="10"/>
      <c r="H880" s="10"/>
      <c r="I880" s="10"/>
      <c r="J880" s="10"/>
      <c r="K880" s="10"/>
      <c r="L880" s="10"/>
      <c r="M880" s="10"/>
      <c r="N880" s="10"/>
      <c r="O880" s="10"/>
      <c r="P880" s="10"/>
      <c r="Q880" s="10"/>
      <c r="S880" s="10"/>
    </row>
    <row r="881" spans="1:19">
      <c r="A881" s="10"/>
      <c r="B881" s="10"/>
      <c r="C881" s="10"/>
      <c r="D881" s="10"/>
      <c r="E881" s="10"/>
      <c r="F881" s="10"/>
      <c r="G881" s="10"/>
      <c r="H881" s="10"/>
      <c r="I881" s="10"/>
      <c r="J881" s="10"/>
      <c r="K881" s="10"/>
      <c r="L881" s="10"/>
      <c r="M881" s="10"/>
      <c r="N881" s="10"/>
      <c r="O881" s="10"/>
      <c r="P881" s="10"/>
      <c r="Q881" s="10"/>
      <c r="S881" s="10"/>
    </row>
    <row r="882" spans="1:19">
      <c r="A882" s="10"/>
      <c r="B882" s="10"/>
      <c r="C882" s="10"/>
      <c r="D882" s="10"/>
      <c r="E882" s="10"/>
      <c r="F882" s="10"/>
      <c r="G882" s="10"/>
      <c r="H882" s="10"/>
      <c r="I882" s="10"/>
      <c r="J882" s="10"/>
      <c r="K882" s="10"/>
      <c r="L882" s="10"/>
      <c r="M882" s="10"/>
      <c r="N882" s="10"/>
      <c r="O882" s="10"/>
      <c r="P882" s="10"/>
      <c r="Q882" s="10"/>
      <c r="S882" s="10"/>
    </row>
    <row r="883" spans="1:19">
      <c r="A883" s="10"/>
      <c r="B883" s="10"/>
      <c r="C883" s="10"/>
      <c r="D883" s="10"/>
      <c r="E883" s="10"/>
      <c r="F883" s="10"/>
      <c r="G883" s="10"/>
      <c r="H883" s="10"/>
      <c r="I883" s="10"/>
      <c r="J883" s="10"/>
      <c r="K883" s="10"/>
      <c r="L883" s="10"/>
      <c r="M883" s="10"/>
      <c r="N883" s="10"/>
      <c r="O883" s="10"/>
      <c r="P883" s="10"/>
      <c r="Q883" s="10"/>
      <c r="S883" s="10"/>
    </row>
    <row r="884" spans="1:19">
      <c r="A884" s="10"/>
      <c r="B884" s="10"/>
      <c r="C884" s="10"/>
      <c r="D884" s="10"/>
      <c r="E884" s="10"/>
      <c r="F884" s="10"/>
      <c r="G884" s="10"/>
      <c r="H884" s="10"/>
      <c r="I884" s="10"/>
      <c r="J884" s="10"/>
      <c r="K884" s="10"/>
      <c r="L884" s="10"/>
      <c r="M884" s="10"/>
      <c r="N884" s="10"/>
      <c r="O884" s="10"/>
      <c r="P884" s="10"/>
      <c r="Q884" s="10"/>
      <c r="S884" s="10"/>
    </row>
    <row r="885" spans="1:19">
      <c r="A885" s="10"/>
      <c r="B885" s="10"/>
      <c r="C885" s="10"/>
      <c r="D885" s="10"/>
      <c r="E885" s="10"/>
      <c r="F885" s="10"/>
      <c r="G885" s="10"/>
      <c r="H885" s="10"/>
      <c r="I885" s="10"/>
      <c r="J885" s="10"/>
      <c r="K885" s="10"/>
      <c r="L885" s="10"/>
      <c r="M885" s="10"/>
      <c r="N885" s="10"/>
      <c r="O885" s="10"/>
      <c r="P885" s="10"/>
      <c r="Q885" s="10"/>
      <c r="S885" s="10"/>
    </row>
    <row r="886" spans="1:19">
      <c r="A886" s="10"/>
      <c r="B886" s="10"/>
      <c r="C886" s="10"/>
      <c r="D886" s="10"/>
      <c r="E886" s="10"/>
      <c r="F886" s="10"/>
      <c r="G886" s="10"/>
      <c r="H886" s="10"/>
      <c r="I886" s="10"/>
      <c r="J886" s="10"/>
      <c r="K886" s="10"/>
      <c r="L886" s="10"/>
      <c r="M886" s="10"/>
      <c r="N886" s="10"/>
      <c r="O886" s="10"/>
      <c r="P886" s="10"/>
      <c r="Q886" s="10"/>
      <c r="S886" s="10"/>
    </row>
    <row r="887" spans="1:19">
      <c r="A887" s="10"/>
      <c r="B887" s="10"/>
      <c r="C887" s="10"/>
      <c r="D887" s="10"/>
      <c r="E887" s="10"/>
      <c r="F887" s="10"/>
      <c r="G887" s="10"/>
      <c r="H887" s="10"/>
      <c r="I887" s="10"/>
      <c r="J887" s="10"/>
      <c r="K887" s="10"/>
      <c r="L887" s="10"/>
      <c r="M887" s="10"/>
      <c r="N887" s="10"/>
      <c r="O887" s="10"/>
      <c r="P887" s="10"/>
      <c r="Q887" s="10"/>
      <c r="S887" s="10"/>
    </row>
    <row r="888" spans="1:19">
      <c r="A888" s="10"/>
      <c r="B888" s="10"/>
      <c r="C888" s="10"/>
      <c r="D888" s="10"/>
      <c r="E888" s="10"/>
      <c r="F888" s="10"/>
      <c r="G888" s="10"/>
      <c r="H888" s="10"/>
      <c r="I888" s="10"/>
      <c r="J888" s="10"/>
      <c r="K888" s="10"/>
      <c r="L888" s="10"/>
      <c r="M888" s="10"/>
      <c r="N888" s="10"/>
      <c r="O888" s="10"/>
      <c r="P888" s="10"/>
      <c r="Q888" s="10"/>
      <c r="S888" s="10"/>
    </row>
    <row r="889" spans="1:19">
      <c r="A889" s="10"/>
      <c r="B889" s="10"/>
      <c r="C889" s="10"/>
      <c r="D889" s="10"/>
      <c r="E889" s="10"/>
      <c r="F889" s="10"/>
      <c r="G889" s="10"/>
      <c r="H889" s="10"/>
      <c r="I889" s="10"/>
      <c r="J889" s="10"/>
      <c r="K889" s="10"/>
      <c r="L889" s="10"/>
      <c r="M889" s="10"/>
      <c r="N889" s="10"/>
      <c r="O889" s="10"/>
      <c r="P889" s="10"/>
      <c r="Q889" s="10"/>
      <c r="S889" s="10"/>
    </row>
    <row r="890" spans="1:19">
      <c r="A890" s="10"/>
      <c r="B890" s="10"/>
      <c r="C890" s="10"/>
      <c r="D890" s="10"/>
      <c r="E890" s="10"/>
      <c r="F890" s="10"/>
      <c r="G890" s="10"/>
      <c r="H890" s="10"/>
      <c r="I890" s="10"/>
      <c r="J890" s="10"/>
      <c r="K890" s="10"/>
      <c r="L890" s="10"/>
      <c r="M890" s="10"/>
      <c r="N890" s="10"/>
      <c r="O890" s="10"/>
      <c r="P890" s="10"/>
      <c r="Q890" s="10"/>
      <c r="S890" s="10"/>
    </row>
    <row r="891" spans="1:19">
      <c r="A891" s="10"/>
      <c r="B891" s="10"/>
      <c r="C891" s="10"/>
      <c r="D891" s="10"/>
      <c r="E891" s="10"/>
      <c r="F891" s="10"/>
      <c r="G891" s="10"/>
      <c r="H891" s="10"/>
      <c r="I891" s="10"/>
      <c r="J891" s="10"/>
      <c r="K891" s="10"/>
      <c r="L891" s="10"/>
      <c r="M891" s="10"/>
      <c r="N891" s="10"/>
      <c r="O891" s="10"/>
      <c r="P891" s="10"/>
      <c r="Q891" s="10"/>
      <c r="S891" s="10"/>
    </row>
    <row r="892" spans="1:19">
      <c r="A892" s="10"/>
      <c r="B892" s="10"/>
      <c r="C892" s="10"/>
      <c r="D892" s="10"/>
      <c r="E892" s="10"/>
      <c r="F892" s="10"/>
      <c r="G892" s="10"/>
      <c r="H892" s="10"/>
      <c r="I892" s="10"/>
      <c r="J892" s="10"/>
      <c r="K892" s="10"/>
      <c r="L892" s="10"/>
      <c r="M892" s="10"/>
      <c r="N892" s="10"/>
      <c r="O892" s="10"/>
      <c r="P892" s="10"/>
      <c r="Q892" s="10"/>
      <c r="S892" s="10"/>
    </row>
    <row r="893" spans="1:19">
      <c r="A893" s="10"/>
      <c r="B893" s="10"/>
      <c r="C893" s="10"/>
      <c r="D893" s="10"/>
      <c r="E893" s="10"/>
      <c r="F893" s="10"/>
      <c r="G893" s="10"/>
      <c r="H893" s="10"/>
      <c r="I893" s="10"/>
      <c r="J893" s="10"/>
      <c r="K893" s="10"/>
      <c r="L893" s="10"/>
      <c r="M893" s="10"/>
      <c r="N893" s="10"/>
      <c r="O893" s="10"/>
      <c r="P893" s="10"/>
      <c r="Q893" s="10"/>
      <c r="S893" s="10"/>
    </row>
    <row r="894" spans="1:19">
      <c r="A894" s="10"/>
      <c r="B894" s="10"/>
      <c r="C894" s="10"/>
      <c r="D894" s="10"/>
      <c r="E894" s="10"/>
      <c r="F894" s="10"/>
      <c r="G894" s="10"/>
      <c r="H894" s="10"/>
      <c r="I894" s="10"/>
      <c r="J894" s="10"/>
      <c r="K894" s="10"/>
      <c r="L894" s="10"/>
      <c r="M894" s="10"/>
      <c r="N894" s="10"/>
      <c r="O894" s="10"/>
      <c r="P894" s="10"/>
      <c r="Q894" s="10"/>
      <c r="S894" s="10"/>
    </row>
    <row r="895" spans="1:19">
      <c r="A895" s="10"/>
      <c r="B895" s="10"/>
      <c r="C895" s="10"/>
      <c r="D895" s="10"/>
      <c r="E895" s="10"/>
      <c r="F895" s="10"/>
      <c r="G895" s="10"/>
      <c r="H895" s="10"/>
      <c r="I895" s="10"/>
      <c r="J895" s="10"/>
      <c r="K895" s="10"/>
      <c r="L895" s="10"/>
      <c r="M895" s="10"/>
      <c r="N895" s="10"/>
      <c r="O895" s="10"/>
      <c r="P895" s="10"/>
      <c r="Q895" s="10"/>
      <c r="S895" s="10"/>
    </row>
    <row r="896" spans="1:19">
      <c r="A896" s="10"/>
      <c r="B896" s="10"/>
      <c r="C896" s="10"/>
      <c r="D896" s="10"/>
      <c r="E896" s="10"/>
      <c r="F896" s="10"/>
      <c r="G896" s="10"/>
      <c r="H896" s="10"/>
      <c r="I896" s="10"/>
      <c r="J896" s="10"/>
      <c r="K896" s="10"/>
      <c r="L896" s="10"/>
      <c r="M896" s="10"/>
      <c r="N896" s="10"/>
      <c r="O896" s="10"/>
      <c r="P896" s="10"/>
      <c r="Q896" s="10"/>
      <c r="S896" s="10"/>
    </row>
    <row r="897" spans="1:19">
      <c r="A897" s="10"/>
      <c r="B897" s="10"/>
      <c r="C897" s="10"/>
      <c r="D897" s="10"/>
      <c r="E897" s="10"/>
      <c r="F897" s="10"/>
      <c r="G897" s="10"/>
      <c r="H897" s="10"/>
      <c r="I897" s="10"/>
      <c r="J897" s="10"/>
      <c r="K897" s="10"/>
      <c r="L897" s="10"/>
      <c r="M897" s="10"/>
      <c r="N897" s="10"/>
      <c r="O897" s="10"/>
      <c r="P897" s="10"/>
      <c r="Q897" s="10"/>
      <c r="S897" s="10"/>
    </row>
    <row r="898" spans="1:19">
      <c r="A898" s="10"/>
      <c r="B898" s="10"/>
      <c r="C898" s="10"/>
      <c r="D898" s="10"/>
      <c r="E898" s="10"/>
      <c r="F898" s="10"/>
      <c r="G898" s="10"/>
      <c r="H898" s="10"/>
      <c r="I898" s="10"/>
      <c r="J898" s="10"/>
      <c r="K898" s="10"/>
      <c r="L898" s="10"/>
      <c r="M898" s="10"/>
      <c r="N898" s="10"/>
      <c r="O898" s="10"/>
      <c r="P898" s="10"/>
      <c r="Q898" s="10"/>
      <c r="S898" s="10"/>
    </row>
    <row r="899" spans="1:19">
      <c r="A899" s="10"/>
      <c r="B899" s="10"/>
      <c r="C899" s="10"/>
      <c r="D899" s="10"/>
      <c r="E899" s="10"/>
      <c r="F899" s="10"/>
      <c r="G899" s="10"/>
      <c r="H899" s="10"/>
      <c r="I899" s="10"/>
      <c r="J899" s="10"/>
      <c r="K899" s="10"/>
      <c r="L899" s="10"/>
      <c r="M899" s="10"/>
      <c r="N899" s="10"/>
      <c r="O899" s="10"/>
      <c r="P899" s="10"/>
      <c r="Q899" s="10"/>
      <c r="S899" s="10"/>
    </row>
    <row r="900" spans="1:19">
      <c r="A900" s="10"/>
      <c r="B900" s="10"/>
      <c r="C900" s="10"/>
      <c r="D900" s="10"/>
      <c r="E900" s="10"/>
      <c r="F900" s="10"/>
      <c r="G900" s="10"/>
      <c r="H900" s="10"/>
      <c r="I900" s="10"/>
      <c r="J900" s="10"/>
      <c r="K900" s="10"/>
      <c r="L900" s="10"/>
      <c r="M900" s="10"/>
      <c r="N900" s="10"/>
      <c r="O900" s="10"/>
      <c r="P900" s="10"/>
      <c r="Q900" s="10"/>
      <c r="S900" s="10"/>
    </row>
    <row r="901" spans="1:19">
      <c r="A901" s="10"/>
      <c r="B901" s="10"/>
      <c r="C901" s="10"/>
      <c r="D901" s="10"/>
      <c r="E901" s="10"/>
      <c r="F901" s="10"/>
      <c r="G901" s="10"/>
      <c r="H901" s="10"/>
      <c r="I901" s="10"/>
      <c r="J901" s="10"/>
      <c r="K901" s="10"/>
      <c r="L901" s="10"/>
      <c r="M901" s="10"/>
      <c r="N901" s="10"/>
      <c r="O901" s="10"/>
      <c r="P901" s="10"/>
      <c r="Q901" s="10"/>
      <c r="S901" s="10"/>
    </row>
    <row r="902" spans="1:19">
      <c r="A902" s="10"/>
      <c r="B902" s="10"/>
      <c r="C902" s="10"/>
      <c r="D902" s="10"/>
      <c r="E902" s="10"/>
      <c r="F902" s="10"/>
      <c r="G902" s="10"/>
      <c r="H902" s="10"/>
      <c r="I902" s="10"/>
      <c r="J902" s="10"/>
      <c r="K902" s="10"/>
      <c r="L902" s="10"/>
      <c r="M902" s="10"/>
      <c r="N902" s="10"/>
      <c r="O902" s="10"/>
      <c r="P902" s="10"/>
      <c r="Q902" s="10"/>
      <c r="S902" s="10"/>
    </row>
    <row r="903" spans="1:19">
      <c r="A903" s="10"/>
      <c r="B903" s="10"/>
      <c r="C903" s="10"/>
      <c r="D903" s="10"/>
      <c r="E903" s="10"/>
      <c r="F903" s="10"/>
      <c r="G903" s="10"/>
      <c r="H903" s="10"/>
      <c r="I903" s="10"/>
      <c r="J903" s="10"/>
      <c r="K903" s="10"/>
      <c r="L903" s="10"/>
      <c r="M903" s="10"/>
      <c r="N903" s="10"/>
      <c r="O903" s="10"/>
      <c r="P903" s="10"/>
      <c r="Q903" s="10"/>
      <c r="S903" s="10"/>
    </row>
    <row r="904" spans="1:19">
      <c r="A904" s="10"/>
      <c r="B904" s="10"/>
      <c r="C904" s="10"/>
      <c r="D904" s="10"/>
      <c r="E904" s="10"/>
      <c r="F904" s="10"/>
      <c r="G904" s="10"/>
      <c r="H904" s="10"/>
      <c r="I904" s="10"/>
      <c r="J904" s="10"/>
      <c r="K904" s="10"/>
      <c r="L904" s="10"/>
      <c r="M904" s="10"/>
      <c r="N904" s="10"/>
      <c r="O904" s="10"/>
      <c r="P904" s="10"/>
      <c r="Q904" s="10"/>
      <c r="S904" s="10"/>
    </row>
    <row r="905" spans="1:19">
      <c r="A905" s="10"/>
      <c r="B905" s="10"/>
      <c r="C905" s="10"/>
      <c r="D905" s="10"/>
      <c r="E905" s="10"/>
      <c r="F905" s="10"/>
      <c r="G905" s="10"/>
      <c r="H905" s="10"/>
      <c r="I905" s="10"/>
      <c r="J905" s="10"/>
      <c r="K905" s="10"/>
      <c r="L905" s="10"/>
      <c r="M905" s="10"/>
      <c r="N905" s="10"/>
      <c r="O905" s="10"/>
      <c r="P905" s="10"/>
      <c r="Q905" s="10"/>
      <c r="S905" s="10"/>
    </row>
    <row r="906" spans="1:19">
      <c r="A906" s="10"/>
      <c r="B906" s="10"/>
      <c r="C906" s="10"/>
      <c r="D906" s="10"/>
      <c r="E906" s="10"/>
      <c r="F906" s="10"/>
      <c r="G906" s="10"/>
      <c r="H906" s="10"/>
      <c r="I906" s="10"/>
      <c r="J906" s="10"/>
      <c r="K906" s="10"/>
      <c r="L906" s="10"/>
      <c r="M906" s="10"/>
      <c r="N906" s="10"/>
      <c r="O906" s="10"/>
      <c r="P906" s="10"/>
      <c r="Q906" s="10"/>
      <c r="S906" s="10"/>
    </row>
    <row r="907" spans="1:19">
      <c r="A907" s="10"/>
      <c r="B907" s="10"/>
      <c r="C907" s="10"/>
      <c r="D907" s="10"/>
      <c r="E907" s="10"/>
      <c r="F907" s="10"/>
      <c r="G907" s="10"/>
      <c r="H907" s="10"/>
      <c r="I907" s="10"/>
      <c r="J907" s="10"/>
      <c r="K907" s="10"/>
      <c r="L907" s="10"/>
      <c r="M907" s="10"/>
      <c r="N907" s="10"/>
      <c r="O907" s="10"/>
      <c r="P907" s="10"/>
      <c r="Q907" s="10"/>
      <c r="S907" s="10"/>
    </row>
    <row r="908" spans="1:19">
      <c r="A908" s="10"/>
      <c r="B908" s="10"/>
      <c r="C908" s="10"/>
      <c r="D908" s="10"/>
      <c r="E908" s="10"/>
      <c r="F908" s="10"/>
      <c r="G908" s="10"/>
      <c r="H908" s="10"/>
      <c r="I908" s="10"/>
      <c r="J908" s="10"/>
      <c r="K908" s="10"/>
      <c r="L908" s="10"/>
      <c r="M908" s="10"/>
      <c r="N908" s="10"/>
      <c r="O908" s="10"/>
      <c r="P908" s="10"/>
      <c r="Q908" s="10"/>
      <c r="S908" s="10"/>
    </row>
    <row r="909" spans="1:19">
      <c r="A909" s="10"/>
      <c r="B909" s="10"/>
      <c r="C909" s="10"/>
      <c r="D909" s="10"/>
      <c r="E909" s="10"/>
      <c r="F909" s="10"/>
      <c r="G909" s="10"/>
      <c r="H909" s="10"/>
      <c r="I909" s="10"/>
      <c r="J909" s="10"/>
      <c r="K909" s="10"/>
      <c r="L909" s="10"/>
      <c r="M909" s="10"/>
      <c r="N909" s="10"/>
      <c r="O909" s="10"/>
      <c r="P909" s="10"/>
      <c r="Q909" s="10"/>
      <c r="S909" s="10"/>
    </row>
    <row r="910" spans="1:19">
      <c r="A910" s="10"/>
      <c r="B910" s="10"/>
      <c r="C910" s="10"/>
      <c r="D910" s="10"/>
      <c r="E910" s="10"/>
      <c r="F910" s="10"/>
      <c r="G910" s="10"/>
      <c r="H910" s="10"/>
      <c r="I910" s="10"/>
      <c r="J910" s="10"/>
      <c r="K910" s="10"/>
      <c r="L910" s="10"/>
      <c r="M910" s="10"/>
      <c r="N910" s="10"/>
      <c r="O910" s="10"/>
      <c r="P910" s="10"/>
      <c r="Q910" s="10"/>
      <c r="S910" s="10"/>
    </row>
    <row r="911" spans="1:19">
      <c r="A911" s="10"/>
      <c r="B911" s="10"/>
      <c r="C911" s="10"/>
      <c r="D911" s="10"/>
      <c r="E911" s="10"/>
      <c r="F911" s="10"/>
      <c r="G911" s="10"/>
      <c r="H911" s="10"/>
      <c r="I911" s="10"/>
      <c r="J911" s="10"/>
      <c r="K911" s="10"/>
      <c r="L911" s="10"/>
      <c r="M911" s="10"/>
      <c r="N911" s="10"/>
      <c r="O911" s="10"/>
      <c r="P911" s="10"/>
      <c r="Q911" s="10"/>
      <c r="S911" s="10"/>
    </row>
    <row r="912" spans="1:19">
      <c r="A912" s="10"/>
      <c r="B912" s="10"/>
      <c r="C912" s="10"/>
      <c r="D912" s="10"/>
      <c r="E912" s="10"/>
      <c r="F912" s="10"/>
      <c r="G912" s="10"/>
      <c r="H912" s="10"/>
      <c r="I912" s="10"/>
      <c r="J912" s="10"/>
      <c r="K912" s="10"/>
      <c r="L912" s="10"/>
      <c r="M912" s="10"/>
      <c r="N912" s="10"/>
      <c r="O912" s="10"/>
      <c r="P912" s="10"/>
      <c r="Q912" s="10"/>
      <c r="S912" s="10"/>
    </row>
    <row r="913" spans="1:19">
      <c r="A913" s="10"/>
      <c r="B913" s="10"/>
      <c r="C913" s="10"/>
      <c r="D913" s="10"/>
      <c r="E913" s="10"/>
      <c r="F913" s="10"/>
      <c r="G913" s="10"/>
      <c r="H913" s="10"/>
      <c r="I913" s="10"/>
      <c r="J913" s="10"/>
      <c r="K913" s="10"/>
      <c r="L913" s="10"/>
      <c r="M913" s="10"/>
      <c r="N913" s="10"/>
      <c r="O913" s="10"/>
      <c r="P913" s="10"/>
      <c r="Q913" s="10"/>
      <c r="S913" s="10"/>
    </row>
    <row r="914" spans="1:19">
      <c r="A914" s="10"/>
      <c r="B914" s="10"/>
      <c r="C914" s="10"/>
      <c r="D914" s="10"/>
      <c r="E914" s="10"/>
      <c r="F914" s="10"/>
      <c r="G914" s="10"/>
      <c r="H914" s="10"/>
      <c r="I914" s="10"/>
      <c r="J914" s="10"/>
      <c r="K914" s="10"/>
      <c r="L914" s="10"/>
      <c r="M914" s="10"/>
      <c r="N914" s="10"/>
      <c r="O914" s="10"/>
      <c r="P914" s="10"/>
      <c r="Q914" s="10"/>
      <c r="S914" s="10"/>
    </row>
    <row r="915" spans="1:19">
      <c r="A915" s="10"/>
      <c r="B915" s="10"/>
      <c r="C915" s="10"/>
      <c r="D915" s="10"/>
      <c r="E915" s="10"/>
      <c r="F915" s="10"/>
      <c r="G915" s="10"/>
      <c r="H915" s="10"/>
      <c r="I915" s="10"/>
      <c r="J915" s="10"/>
      <c r="K915" s="10"/>
      <c r="L915" s="10"/>
      <c r="M915" s="10"/>
      <c r="N915" s="10"/>
      <c r="O915" s="10"/>
      <c r="P915" s="10"/>
      <c r="Q915" s="10"/>
      <c r="S915" s="10"/>
    </row>
    <row r="916" spans="1:19">
      <c r="A916" s="10"/>
      <c r="B916" s="10"/>
      <c r="C916" s="10"/>
      <c r="D916" s="10"/>
      <c r="E916" s="10"/>
      <c r="F916" s="10"/>
      <c r="G916" s="10"/>
      <c r="H916" s="10"/>
      <c r="I916" s="10"/>
      <c r="J916" s="10"/>
      <c r="K916" s="10"/>
      <c r="L916" s="10"/>
      <c r="M916" s="10"/>
      <c r="N916" s="10"/>
      <c r="O916" s="10"/>
      <c r="P916" s="10"/>
      <c r="Q916" s="10"/>
      <c r="S916" s="10"/>
    </row>
    <row r="917" spans="1:19">
      <c r="A917" s="10"/>
      <c r="B917" s="10"/>
      <c r="C917" s="10"/>
      <c r="D917" s="10"/>
      <c r="E917" s="10"/>
      <c r="F917" s="10"/>
      <c r="G917" s="10"/>
      <c r="H917" s="10"/>
      <c r="I917" s="10"/>
      <c r="J917" s="10"/>
      <c r="K917" s="10"/>
      <c r="L917" s="10"/>
      <c r="M917" s="10"/>
      <c r="N917" s="10"/>
      <c r="O917" s="10"/>
      <c r="P917" s="10"/>
      <c r="Q917" s="10"/>
      <c r="S917" s="10"/>
    </row>
    <row r="918" spans="1:19">
      <c r="A918" s="10"/>
      <c r="B918" s="10"/>
      <c r="C918" s="10"/>
      <c r="D918" s="10"/>
      <c r="E918" s="10"/>
      <c r="F918" s="10"/>
      <c r="G918" s="10"/>
      <c r="H918" s="10"/>
      <c r="I918" s="10"/>
      <c r="J918" s="10"/>
      <c r="K918" s="10"/>
      <c r="L918" s="10"/>
      <c r="M918" s="10"/>
      <c r="N918" s="10"/>
      <c r="O918" s="10"/>
      <c r="P918" s="10"/>
      <c r="Q918" s="10"/>
      <c r="S918" s="10"/>
    </row>
    <row r="919" spans="1:19">
      <c r="A919" s="10"/>
      <c r="B919" s="10"/>
      <c r="C919" s="10"/>
      <c r="D919" s="10"/>
      <c r="E919" s="10"/>
      <c r="F919" s="10"/>
      <c r="G919" s="10"/>
      <c r="H919" s="10"/>
      <c r="I919" s="10"/>
      <c r="J919" s="10"/>
      <c r="K919" s="10"/>
      <c r="L919" s="10"/>
      <c r="M919" s="10"/>
      <c r="N919" s="10"/>
      <c r="O919" s="10"/>
      <c r="P919" s="10"/>
      <c r="Q919" s="10"/>
      <c r="S919" s="10"/>
    </row>
    <row r="920" spans="1:19">
      <c r="A920" s="10"/>
      <c r="B920" s="10"/>
      <c r="C920" s="10"/>
      <c r="D920" s="10"/>
      <c r="E920" s="10"/>
      <c r="F920" s="10"/>
      <c r="G920" s="10"/>
      <c r="H920" s="10"/>
      <c r="I920" s="10"/>
      <c r="J920" s="10"/>
      <c r="K920" s="10"/>
      <c r="L920" s="10"/>
      <c r="M920" s="10"/>
      <c r="N920" s="10"/>
      <c r="O920" s="10"/>
      <c r="P920" s="10"/>
      <c r="Q920" s="10"/>
      <c r="S920" s="10"/>
    </row>
    <row r="921" spans="1:19">
      <c r="A921" s="10"/>
      <c r="B921" s="10"/>
      <c r="C921" s="10"/>
      <c r="D921" s="10"/>
      <c r="E921" s="10"/>
      <c r="F921" s="10"/>
      <c r="G921" s="10"/>
      <c r="H921" s="10"/>
      <c r="I921" s="10"/>
      <c r="J921" s="10"/>
      <c r="K921" s="10"/>
      <c r="L921" s="10"/>
      <c r="M921" s="10"/>
      <c r="N921" s="10"/>
      <c r="O921" s="10"/>
      <c r="P921" s="10"/>
      <c r="Q921" s="10"/>
      <c r="S921" s="10"/>
    </row>
    <row r="922" spans="1:19">
      <c r="A922" s="10"/>
      <c r="B922" s="10"/>
      <c r="C922" s="10"/>
      <c r="D922" s="10"/>
      <c r="E922" s="10"/>
      <c r="F922" s="10"/>
      <c r="G922" s="10"/>
      <c r="H922" s="10"/>
      <c r="I922" s="10"/>
      <c r="J922" s="10"/>
      <c r="K922" s="10"/>
      <c r="L922" s="10"/>
      <c r="M922" s="10"/>
      <c r="N922" s="10"/>
      <c r="O922" s="10"/>
      <c r="P922" s="10"/>
      <c r="Q922" s="10"/>
      <c r="S922" s="10"/>
    </row>
    <row r="923" spans="1:19">
      <c r="A923" s="10"/>
      <c r="B923" s="10"/>
      <c r="C923" s="10"/>
      <c r="D923" s="10"/>
      <c r="E923" s="10"/>
      <c r="F923" s="10"/>
      <c r="G923" s="10"/>
      <c r="H923" s="10"/>
      <c r="I923" s="10"/>
      <c r="J923" s="10"/>
      <c r="K923" s="10"/>
      <c r="L923" s="10"/>
      <c r="M923" s="10"/>
      <c r="N923" s="10"/>
      <c r="O923" s="10"/>
      <c r="P923" s="10"/>
      <c r="Q923" s="10"/>
      <c r="S923" s="10"/>
    </row>
    <row r="924" spans="1:19">
      <c r="A924" s="10"/>
      <c r="B924" s="10"/>
      <c r="C924" s="10"/>
      <c r="D924" s="10"/>
      <c r="E924" s="10"/>
      <c r="F924" s="10"/>
      <c r="G924" s="10"/>
      <c r="H924" s="10"/>
      <c r="I924" s="10"/>
      <c r="J924" s="10"/>
      <c r="K924" s="10"/>
      <c r="L924" s="10"/>
      <c r="M924" s="10"/>
      <c r="N924" s="10"/>
      <c r="O924" s="10"/>
      <c r="P924" s="10"/>
      <c r="Q924" s="10"/>
      <c r="S924" s="10"/>
    </row>
    <row r="925" spans="1:19">
      <c r="A925" s="10"/>
      <c r="B925" s="10"/>
      <c r="C925" s="10"/>
      <c r="D925" s="10"/>
      <c r="E925" s="10"/>
      <c r="F925" s="10"/>
      <c r="G925" s="10"/>
      <c r="H925" s="10"/>
      <c r="I925" s="10"/>
      <c r="J925" s="10"/>
      <c r="K925" s="10"/>
      <c r="L925" s="10"/>
      <c r="M925" s="10"/>
      <c r="N925" s="10"/>
      <c r="O925" s="10"/>
      <c r="P925" s="10"/>
      <c r="Q925" s="10"/>
      <c r="S925" s="10"/>
    </row>
    <row r="926" spans="1:19">
      <c r="A926" s="10"/>
      <c r="B926" s="10"/>
      <c r="C926" s="10"/>
      <c r="D926" s="10"/>
      <c r="E926" s="10"/>
      <c r="F926" s="10"/>
      <c r="G926" s="10"/>
      <c r="H926" s="10"/>
      <c r="I926" s="10"/>
      <c r="J926" s="10"/>
      <c r="K926" s="10"/>
      <c r="L926" s="10"/>
      <c r="M926" s="10"/>
      <c r="N926" s="10"/>
      <c r="O926" s="10"/>
      <c r="P926" s="10"/>
      <c r="Q926" s="10"/>
      <c r="S926" s="10"/>
    </row>
    <row r="927" spans="1:19">
      <c r="A927" s="10"/>
      <c r="B927" s="10"/>
      <c r="C927" s="10"/>
      <c r="D927" s="10"/>
      <c r="E927" s="10"/>
      <c r="F927" s="10"/>
      <c r="G927" s="10"/>
      <c r="H927" s="10"/>
      <c r="I927" s="10"/>
      <c r="J927" s="10"/>
      <c r="K927" s="10"/>
      <c r="L927" s="10"/>
      <c r="M927" s="10"/>
      <c r="N927" s="10"/>
      <c r="O927" s="10"/>
      <c r="P927" s="10"/>
      <c r="Q927" s="10"/>
      <c r="S927" s="10"/>
    </row>
    <row r="928" spans="1:19">
      <c r="A928" s="10"/>
      <c r="B928" s="10"/>
      <c r="C928" s="10"/>
      <c r="D928" s="10"/>
      <c r="E928" s="10"/>
      <c r="F928" s="10"/>
      <c r="G928" s="10"/>
      <c r="H928" s="10"/>
      <c r="I928" s="10"/>
      <c r="J928" s="10"/>
      <c r="K928" s="10"/>
      <c r="L928" s="10"/>
      <c r="M928" s="10"/>
      <c r="N928" s="10"/>
      <c r="O928" s="10"/>
      <c r="P928" s="10"/>
      <c r="Q928" s="10"/>
      <c r="S928" s="10"/>
    </row>
    <row r="929" spans="1:19">
      <c r="A929" s="10"/>
      <c r="B929" s="10"/>
      <c r="C929" s="10"/>
      <c r="D929" s="10"/>
      <c r="E929" s="10"/>
      <c r="F929" s="10"/>
      <c r="G929" s="10"/>
      <c r="H929" s="10"/>
      <c r="I929" s="10"/>
      <c r="J929" s="10"/>
      <c r="K929" s="10"/>
      <c r="L929" s="10"/>
      <c r="M929" s="10"/>
      <c r="N929" s="10"/>
      <c r="O929" s="10"/>
      <c r="P929" s="10"/>
      <c r="Q929" s="10"/>
      <c r="S929" s="10"/>
    </row>
    <row r="930" spans="1:19">
      <c r="A930" s="10"/>
      <c r="B930" s="10"/>
      <c r="C930" s="10"/>
      <c r="D930" s="10"/>
      <c r="E930" s="10"/>
      <c r="F930" s="10"/>
      <c r="G930" s="10"/>
      <c r="H930" s="10"/>
      <c r="I930" s="10"/>
      <c r="J930" s="10"/>
      <c r="K930" s="10"/>
      <c r="L930" s="10"/>
      <c r="M930" s="10"/>
      <c r="N930" s="10"/>
      <c r="O930" s="10"/>
      <c r="P930" s="10"/>
      <c r="Q930" s="10"/>
      <c r="S930" s="10"/>
    </row>
    <row r="931" spans="1:19">
      <c r="A931" s="10"/>
      <c r="B931" s="10"/>
      <c r="C931" s="10"/>
      <c r="D931" s="10"/>
      <c r="E931" s="10"/>
      <c r="F931" s="10"/>
      <c r="G931" s="10"/>
      <c r="H931" s="10"/>
      <c r="I931" s="10"/>
      <c r="J931" s="10"/>
      <c r="K931" s="10"/>
      <c r="L931" s="10"/>
      <c r="M931" s="10"/>
      <c r="N931" s="10"/>
      <c r="O931" s="10"/>
      <c r="P931" s="10"/>
      <c r="Q931" s="10"/>
      <c r="S931" s="10"/>
    </row>
    <row r="932" spans="1:19">
      <c r="A932" s="10"/>
      <c r="B932" s="10"/>
      <c r="C932" s="10"/>
      <c r="D932" s="10"/>
      <c r="E932" s="10"/>
      <c r="F932" s="10"/>
      <c r="G932" s="10"/>
      <c r="H932" s="10"/>
      <c r="I932" s="10"/>
      <c r="J932" s="10"/>
      <c r="K932" s="10"/>
      <c r="L932" s="10"/>
      <c r="M932" s="10"/>
      <c r="N932" s="10"/>
      <c r="O932" s="10"/>
      <c r="P932" s="10"/>
      <c r="Q932" s="10"/>
      <c r="S932" s="10"/>
    </row>
    <row r="933" spans="1:19">
      <c r="A933" s="10"/>
      <c r="B933" s="10"/>
      <c r="C933" s="10"/>
      <c r="D933" s="10"/>
      <c r="E933" s="10"/>
      <c r="F933" s="10"/>
      <c r="G933" s="10"/>
      <c r="H933" s="10"/>
      <c r="I933" s="10"/>
      <c r="J933" s="10"/>
      <c r="K933" s="10"/>
      <c r="L933" s="10"/>
      <c r="M933" s="10"/>
      <c r="N933" s="10"/>
      <c r="O933" s="10"/>
      <c r="P933" s="10"/>
      <c r="Q933" s="10"/>
      <c r="S933" s="10"/>
    </row>
    <row r="934" spans="1:19">
      <c r="A934" s="10"/>
      <c r="B934" s="10"/>
      <c r="C934" s="10"/>
      <c r="D934" s="10"/>
      <c r="E934" s="10"/>
      <c r="F934" s="10"/>
      <c r="G934" s="10"/>
      <c r="H934" s="10"/>
      <c r="I934" s="10"/>
      <c r="J934" s="10"/>
      <c r="K934" s="10"/>
      <c r="L934" s="10"/>
      <c r="M934" s="10"/>
      <c r="N934" s="10"/>
      <c r="O934" s="10"/>
      <c r="P934" s="10"/>
      <c r="Q934" s="10"/>
      <c r="S934" s="10"/>
    </row>
    <row r="935" spans="1:19">
      <c r="A935" s="10"/>
      <c r="B935" s="10"/>
      <c r="C935" s="10"/>
      <c r="D935" s="10"/>
      <c r="E935" s="10"/>
      <c r="F935" s="10"/>
      <c r="G935" s="10"/>
      <c r="H935" s="10"/>
      <c r="I935" s="10"/>
      <c r="J935" s="10"/>
      <c r="K935" s="10"/>
      <c r="L935" s="10"/>
      <c r="M935" s="10"/>
      <c r="N935" s="10"/>
      <c r="O935" s="10"/>
      <c r="P935" s="10"/>
      <c r="Q935" s="10"/>
      <c r="S935" s="10"/>
    </row>
    <row r="936" spans="1:19">
      <c r="A936" s="10"/>
      <c r="B936" s="10"/>
      <c r="C936" s="10"/>
      <c r="D936" s="10"/>
      <c r="E936" s="10"/>
      <c r="F936" s="10"/>
      <c r="G936" s="10"/>
      <c r="H936" s="10"/>
      <c r="I936" s="10"/>
      <c r="J936" s="10"/>
      <c r="K936" s="10"/>
      <c r="L936" s="10"/>
      <c r="M936" s="10"/>
      <c r="N936" s="10"/>
      <c r="O936" s="10"/>
      <c r="P936" s="10"/>
      <c r="Q936" s="10"/>
      <c r="S936" s="10"/>
    </row>
    <row r="937" spans="1:19">
      <c r="A937" s="10"/>
      <c r="B937" s="10"/>
      <c r="C937" s="10"/>
      <c r="D937" s="10"/>
      <c r="E937" s="10"/>
      <c r="F937" s="10"/>
      <c r="G937" s="10"/>
      <c r="H937" s="10"/>
      <c r="I937" s="10"/>
      <c r="J937" s="10"/>
      <c r="K937" s="10"/>
      <c r="L937" s="10"/>
      <c r="M937" s="10"/>
      <c r="N937" s="10"/>
      <c r="O937" s="10"/>
      <c r="P937" s="10"/>
      <c r="Q937" s="10"/>
      <c r="S937" s="10"/>
    </row>
    <row r="938" spans="1:19">
      <c r="A938" s="10"/>
      <c r="B938" s="10"/>
      <c r="C938" s="10"/>
      <c r="D938" s="10"/>
      <c r="E938" s="10"/>
      <c r="F938" s="10"/>
      <c r="G938" s="10"/>
      <c r="H938" s="10"/>
      <c r="I938" s="10"/>
      <c r="J938" s="10"/>
      <c r="K938" s="10"/>
      <c r="L938" s="10"/>
      <c r="M938" s="10"/>
      <c r="N938" s="10"/>
      <c r="O938" s="10"/>
      <c r="P938" s="10"/>
      <c r="Q938" s="10"/>
      <c r="S938" s="10"/>
    </row>
    <row r="939" spans="1:19">
      <c r="A939" s="10"/>
      <c r="B939" s="10"/>
      <c r="C939" s="10"/>
      <c r="D939" s="10"/>
      <c r="E939" s="10"/>
      <c r="F939" s="10"/>
      <c r="G939" s="10"/>
      <c r="H939" s="10"/>
      <c r="I939" s="10"/>
      <c r="J939" s="10"/>
      <c r="K939" s="10"/>
      <c r="L939" s="10"/>
      <c r="M939" s="10"/>
      <c r="N939" s="10"/>
      <c r="O939" s="10"/>
      <c r="P939" s="10"/>
      <c r="Q939" s="10"/>
      <c r="S939" s="10"/>
    </row>
    <row r="940" spans="1:19">
      <c r="A940" s="10"/>
      <c r="B940" s="10"/>
      <c r="C940" s="10"/>
      <c r="D940" s="10"/>
      <c r="E940" s="10"/>
      <c r="F940" s="10"/>
      <c r="G940" s="10"/>
      <c r="H940" s="10"/>
      <c r="I940" s="10"/>
      <c r="J940" s="10"/>
      <c r="K940" s="10"/>
      <c r="L940" s="10"/>
      <c r="M940" s="10"/>
      <c r="N940" s="10"/>
      <c r="O940" s="10"/>
      <c r="P940" s="10"/>
      <c r="Q940" s="10"/>
      <c r="S940" s="10"/>
    </row>
    <row r="941" spans="1:19">
      <c r="A941" s="10"/>
      <c r="B941" s="10"/>
      <c r="C941" s="10"/>
      <c r="D941" s="10"/>
      <c r="E941" s="10"/>
      <c r="F941" s="10"/>
      <c r="G941" s="10"/>
      <c r="H941" s="10"/>
      <c r="I941" s="10"/>
      <c r="J941" s="10"/>
      <c r="K941" s="10"/>
      <c r="L941" s="10"/>
      <c r="M941" s="10"/>
      <c r="N941" s="10"/>
      <c r="O941" s="10"/>
      <c r="P941" s="10"/>
      <c r="Q941" s="10"/>
      <c r="S941" s="10"/>
    </row>
    <row r="942" spans="1:19">
      <c r="A942" s="10"/>
      <c r="B942" s="10"/>
      <c r="C942" s="10"/>
      <c r="D942" s="10"/>
      <c r="E942" s="10"/>
      <c r="F942" s="10"/>
      <c r="G942" s="10"/>
      <c r="H942" s="10"/>
      <c r="I942" s="10"/>
      <c r="J942" s="10"/>
      <c r="K942" s="10"/>
      <c r="L942" s="10"/>
      <c r="M942" s="10"/>
      <c r="N942" s="10"/>
      <c r="O942" s="10"/>
      <c r="P942" s="10"/>
      <c r="Q942" s="10"/>
      <c r="S942" s="10"/>
    </row>
    <row r="943" spans="1:19">
      <c r="A943" s="10"/>
      <c r="B943" s="10"/>
      <c r="C943" s="10"/>
      <c r="D943" s="10"/>
      <c r="E943" s="10"/>
      <c r="F943" s="10"/>
      <c r="G943" s="10"/>
      <c r="H943" s="10"/>
      <c r="I943" s="10"/>
      <c r="J943" s="10"/>
      <c r="K943" s="10"/>
      <c r="L943" s="10"/>
      <c r="M943" s="10"/>
      <c r="N943" s="10"/>
      <c r="O943" s="10"/>
      <c r="P943" s="10"/>
      <c r="Q943" s="10"/>
      <c r="S943" s="10"/>
    </row>
    <row r="944" spans="1:19">
      <c r="A944" s="10"/>
      <c r="B944" s="10"/>
      <c r="C944" s="10"/>
      <c r="D944" s="10"/>
      <c r="E944" s="10"/>
      <c r="F944" s="10"/>
      <c r="G944" s="10"/>
      <c r="H944" s="10"/>
      <c r="I944" s="10"/>
      <c r="J944" s="10"/>
      <c r="K944" s="10"/>
      <c r="L944" s="10"/>
      <c r="M944" s="10"/>
      <c r="N944" s="10"/>
      <c r="O944" s="10"/>
      <c r="P944" s="10"/>
      <c r="Q944" s="10"/>
      <c r="S944" s="10"/>
    </row>
    <row r="945" spans="1:19">
      <c r="A945" s="10"/>
      <c r="B945" s="10"/>
      <c r="C945" s="10"/>
      <c r="D945" s="10"/>
      <c r="E945" s="10"/>
      <c r="F945" s="10"/>
      <c r="G945" s="10"/>
      <c r="H945" s="10"/>
      <c r="I945" s="10"/>
      <c r="J945" s="10"/>
      <c r="K945" s="10"/>
      <c r="L945" s="10"/>
      <c r="M945" s="10"/>
      <c r="N945" s="10"/>
      <c r="O945" s="10"/>
      <c r="P945" s="10"/>
      <c r="Q945" s="10"/>
      <c r="S945" s="10"/>
    </row>
    <row r="946" spans="1:19">
      <c r="A946" s="10"/>
      <c r="B946" s="10"/>
      <c r="C946" s="10"/>
      <c r="D946" s="10"/>
      <c r="E946" s="10"/>
      <c r="F946" s="10"/>
      <c r="G946" s="10"/>
      <c r="H946" s="10"/>
      <c r="I946" s="10"/>
      <c r="J946" s="10"/>
      <c r="K946" s="10"/>
      <c r="L946" s="10"/>
      <c r="M946" s="10"/>
      <c r="N946" s="10"/>
      <c r="O946" s="10"/>
      <c r="P946" s="10"/>
      <c r="Q946" s="10"/>
      <c r="S946" s="10"/>
    </row>
    <row r="947" spans="1:19">
      <c r="A947" s="10"/>
      <c r="B947" s="10"/>
      <c r="C947" s="10"/>
      <c r="D947" s="10"/>
      <c r="E947" s="10"/>
      <c r="F947" s="10"/>
      <c r="G947" s="10"/>
      <c r="H947" s="10"/>
      <c r="I947" s="10"/>
      <c r="J947" s="10"/>
      <c r="K947" s="10"/>
      <c r="L947" s="10"/>
      <c r="M947" s="10"/>
      <c r="N947" s="10"/>
      <c r="O947" s="10"/>
      <c r="P947" s="10"/>
      <c r="Q947" s="10"/>
      <c r="S947" s="10"/>
    </row>
    <row r="948" spans="1:19">
      <c r="A948" s="10"/>
      <c r="B948" s="10"/>
      <c r="C948" s="10"/>
      <c r="D948" s="10"/>
      <c r="E948" s="10"/>
      <c r="F948" s="10"/>
      <c r="G948" s="10"/>
      <c r="H948" s="10"/>
      <c r="I948" s="10"/>
      <c r="J948" s="10"/>
      <c r="K948" s="10"/>
      <c r="L948" s="10"/>
      <c r="M948" s="10"/>
      <c r="N948" s="10"/>
      <c r="O948" s="10"/>
      <c r="P948" s="10"/>
      <c r="Q948" s="10"/>
      <c r="S948" s="10"/>
    </row>
    <row r="949" spans="1:19">
      <c r="A949" s="10"/>
      <c r="B949" s="10"/>
      <c r="C949" s="10"/>
      <c r="D949" s="10"/>
      <c r="E949" s="10"/>
      <c r="F949" s="10"/>
      <c r="G949" s="10"/>
      <c r="H949" s="10"/>
      <c r="I949" s="10"/>
      <c r="J949" s="10"/>
      <c r="K949" s="10"/>
      <c r="L949" s="10"/>
      <c r="M949" s="10"/>
      <c r="N949" s="10"/>
      <c r="O949" s="10"/>
      <c r="P949" s="10"/>
      <c r="Q949" s="10"/>
      <c r="S949" s="10"/>
    </row>
    <row r="950" spans="1:19">
      <c r="A950" s="10"/>
      <c r="B950" s="10"/>
      <c r="C950" s="10"/>
      <c r="D950" s="10"/>
      <c r="E950" s="10"/>
      <c r="F950" s="10"/>
      <c r="G950" s="10"/>
      <c r="H950" s="10"/>
      <c r="I950" s="10"/>
      <c r="J950" s="10"/>
      <c r="K950" s="10"/>
      <c r="L950" s="10"/>
      <c r="M950" s="10"/>
      <c r="N950" s="10"/>
      <c r="O950" s="10"/>
      <c r="P950" s="10"/>
      <c r="Q950" s="10"/>
      <c r="S950" s="10"/>
    </row>
    <row r="951" spans="1:19">
      <c r="A951" s="10"/>
      <c r="B951" s="10"/>
      <c r="C951" s="10"/>
      <c r="D951" s="10"/>
      <c r="E951" s="10"/>
      <c r="F951" s="10"/>
      <c r="G951" s="10"/>
      <c r="H951" s="10"/>
      <c r="I951" s="10"/>
      <c r="J951" s="10"/>
      <c r="K951" s="10"/>
      <c r="L951" s="10"/>
      <c r="M951" s="10"/>
      <c r="N951" s="10"/>
      <c r="O951" s="10"/>
      <c r="P951" s="10"/>
      <c r="Q951" s="10"/>
      <c r="S951" s="10"/>
    </row>
    <row r="952" spans="1:19">
      <c r="A952" s="10"/>
      <c r="B952" s="10"/>
      <c r="C952" s="10"/>
      <c r="D952" s="10"/>
      <c r="E952" s="10"/>
      <c r="F952" s="10"/>
      <c r="G952" s="10"/>
      <c r="H952" s="10"/>
      <c r="I952" s="10"/>
      <c r="J952" s="10"/>
      <c r="K952" s="10"/>
      <c r="L952" s="10"/>
      <c r="M952" s="10"/>
      <c r="N952" s="10"/>
      <c r="O952" s="10"/>
      <c r="P952" s="10"/>
      <c r="Q952" s="10"/>
      <c r="S952" s="10"/>
    </row>
    <row r="953" spans="1:19">
      <c r="A953" s="10"/>
      <c r="B953" s="10"/>
      <c r="C953" s="10"/>
      <c r="D953" s="10"/>
      <c r="E953" s="10"/>
      <c r="F953" s="10"/>
      <c r="G953" s="10"/>
      <c r="H953" s="10"/>
      <c r="I953" s="10"/>
      <c r="J953" s="10"/>
      <c r="K953" s="10"/>
      <c r="L953" s="10"/>
      <c r="M953" s="10"/>
      <c r="N953" s="10"/>
      <c r="O953" s="10"/>
      <c r="P953" s="10"/>
      <c r="Q953" s="10"/>
      <c r="S953" s="10"/>
    </row>
    <row r="954" spans="1:19">
      <c r="A954" s="10"/>
      <c r="B954" s="10"/>
      <c r="C954" s="10"/>
      <c r="D954" s="10"/>
      <c r="E954" s="10"/>
      <c r="F954" s="10"/>
      <c r="G954" s="10"/>
      <c r="H954" s="10"/>
      <c r="I954" s="10"/>
      <c r="J954" s="10"/>
      <c r="K954" s="10"/>
      <c r="L954" s="10"/>
      <c r="M954" s="10"/>
      <c r="N954" s="10"/>
      <c r="O954" s="10"/>
      <c r="P954" s="10"/>
      <c r="Q954" s="10"/>
      <c r="S954" s="10"/>
    </row>
    <row r="955" spans="1:19">
      <c r="A955" s="10"/>
      <c r="B955" s="10"/>
      <c r="C955" s="10"/>
      <c r="D955" s="10"/>
      <c r="E955" s="10"/>
      <c r="F955" s="10"/>
      <c r="G955" s="10"/>
      <c r="H955" s="10"/>
      <c r="I955" s="10"/>
      <c r="J955" s="10"/>
      <c r="K955" s="10"/>
      <c r="L955" s="10"/>
      <c r="M955" s="10"/>
      <c r="N955" s="10"/>
      <c r="O955" s="10"/>
      <c r="P955" s="10"/>
      <c r="Q955" s="10"/>
      <c r="S955" s="10"/>
    </row>
    <row r="956" spans="1:19">
      <c r="A956" s="10"/>
      <c r="B956" s="10"/>
      <c r="C956" s="10"/>
      <c r="D956" s="10"/>
      <c r="E956" s="10"/>
      <c r="F956" s="10"/>
      <c r="G956" s="10"/>
      <c r="H956" s="10"/>
      <c r="I956" s="10"/>
      <c r="J956" s="10"/>
      <c r="K956" s="10"/>
      <c r="L956" s="10"/>
      <c r="M956" s="10"/>
      <c r="N956" s="10"/>
      <c r="O956" s="10"/>
      <c r="P956" s="10"/>
      <c r="Q956" s="10"/>
      <c r="S956" s="10"/>
    </row>
    <row r="957" spans="1:19">
      <c r="A957" s="10"/>
      <c r="B957" s="10"/>
      <c r="C957" s="10"/>
      <c r="D957" s="10"/>
      <c r="E957" s="10"/>
      <c r="F957" s="10"/>
      <c r="G957" s="10"/>
      <c r="H957" s="10"/>
      <c r="I957" s="10"/>
      <c r="J957" s="10"/>
      <c r="K957" s="10"/>
      <c r="L957" s="10"/>
      <c r="M957" s="10"/>
      <c r="N957" s="10"/>
      <c r="O957" s="10"/>
      <c r="P957" s="10"/>
      <c r="Q957" s="10"/>
      <c r="S957" s="10"/>
    </row>
    <row r="958" spans="1:19">
      <c r="A958" s="10"/>
      <c r="B958" s="10"/>
      <c r="C958" s="10"/>
      <c r="D958" s="10"/>
      <c r="E958" s="10"/>
      <c r="F958" s="10"/>
      <c r="G958" s="10"/>
      <c r="H958" s="10"/>
      <c r="I958" s="10"/>
      <c r="J958" s="10"/>
      <c r="K958" s="10"/>
      <c r="L958" s="10"/>
      <c r="M958" s="10"/>
      <c r="N958" s="10"/>
      <c r="O958" s="10"/>
      <c r="P958" s="10"/>
      <c r="Q958" s="10"/>
      <c r="S958" s="10"/>
    </row>
    <row r="959" spans="1:19">
      <c r="A959" s="10"/>
      <c r="B959" s="10"/>
      <c r="C959" s="10"/>
      <c r="D959" s="10"/>
      <c r="E959" s="10"/>
      <c r="F959" s="10"/>
      <c r="G959" s="10"/>
      <c r="H959" s="10"/>
      <c r="I959" s="10"/>
      <c r="J959" s="10"/>
      <c r="K959" s="10"/>
      <c r="L959" s="10"/>
      <c r="M959" s="10"/>
      <c r="N959" s="10"/>
      <c r="O959" s="10"/>
      <c r="P959" s="10"/>
      <c r="Q959" s="10"/>
      <c r="S959" s="10"/>
    </row>
    <row r="960" spans="1:19">
      <c r="A960" s="10"/>
      <c r="B960" s="10"/>
      <c r="C960" s="10"/>
      <c r="D960" s="10"/>
      <c r="E960" s="10"/>
      <c r="F960" s="10"/>
      <c r="G960" s="10"/>
      <c r="H960" s="10"/>
      <c r="I960" s="10"/>
      <c r="J960" s="10"/>
      <c r="K960" s="10"/>
      <c r="L960" s="10"/>
      <c r="M960" s="10"/>
      <c r="N960" s="10"/>
      <c r="O960" s="10"/>
      <c r="P960" s="10"/>
      <c r="Q960" s="10"/>
      <c r="S960" s="10"/>
    </row>
    <row r="961" spans="1:19">
      <c r="A961" s="10"/>
      <c r="B961" s="10"/>
      <c r="C961" s="10"/>
      <c r="D961" s="10"/>
      <c r="E961" s="10"/>
      <c r="F961" s="10"/>
      <c r="G961" s="10"/>
      <c r="H961" s="10"/>
      <c r="I961" s="10"/>
      <c r="J961" s="10"/>
      <c r="K961" s="10"/>
      <c r="L961" s="10"/>
      <c r="M961" s="10"/>
      <c r="N961" s="10"/>
      <c r="O961" s="10"/>
      <c r="P961" s="10"/>
      <c r="Q961" s="10"/>
      <c r="S961" s="10"/>
    </row>
    <row r="962" spans="1:19">
      <c r="A962" s="10"/>
      <c r="B962" s="10"/>
      <c r="C962" s="10"/>
      <c r="D962" s="10"/>
      <c r="E962" s="10"/>
      <c r="F962" s="10"/>
      <c r="G962" s="10"/>
      <c r="H962" s="10"/>
      <c r="I962" s="10"/>
      <c r="J962" s="10"/>
      <c r="K962" s="10"/>
      <c r="L962" s="10"/>
      <c r="M962" s="10"/>
      <c r="N962" s="10"/>
      <c r="O962" s="10"/>
      <c r="P962" s="10"/>
      <c r="Q962" s="10"/>
      <c r="S962" s="10"/>
    </row>
    <row r="963" spans="1:19">
      <c r="A963" s="10"/>
      <c r="B963" s="10"/>
      <c r="C963" s="10"/>
      <c r="D963" s="10"/>
      <c r="E963" s="10"/>
      <c r="F963" s="10"/>
      <c r="G963" s="10"/>
      <c r="H963" s="10"/>
      <c r="I963" s="10"/>
      <c r="J963" s="10"/>
      <c r="K963" s="10"/>
      <c r="L963" s="10"/>
      <c r="M963" s="10"/>
      <c r="N963" s="10"/>
      <c r="O963" s="10"/>
      <c r="P963" s="10"/>
      <c r="Q963" s="10"/>
      <c r="S963" s="10"/>
    </row>
    <row r="964" spans="1:19">
      <c r="A964" s="10"/>
      <c r="B964" s="10"/>
      <c r="C964" s="10"/>
      <c r="D964" s="10"/>
      <c r="E964" s="10"/>
      <c r="F964" s="10"/>
      <c r="G964" s="10"/>
      <c r="H964" s="10"/>
      <c r="I964" s="10"/>
      <c r="J964" s="10"/>
      <c r="K964" s="10"/>
      <c r="L964" s="10"/>
      <c r="M964" s="10"/>
      <c r="N964" s="10"/>
      <c r="O964" s="10"/>
      <c r="P964" s="10"/>
      <c r="Q964" s="10"/>
      <c r="S964" s="10"/>
    </row>
    <row r="965" spans="1:19">
      <c r="A965" s="10"/>
      <c r="B965" s="10"/>
      <c r="C965" s="10"/>
      <c r="D965" s="10"/>
      <c r="E965" s="10"/>
      <c r="F965" s="10"/>
      <c r="G965" s="10"/>
      <c r="H965" s="10"/>
      <c r="I965" s="10"/>
      <c r="J965" s="10"/>
      <c r="K965" s="10"/>
      <c r="L965" s="10"/>
      <c r="M965" s="10"/>
      <c r="N965" s="10"/>
      <c r="O965" s="10"/>
      <c r="P965" s="10"/>
      <c r="Q965" s="10"/>
      <c r="S965" s="10"/>
    </row>
    <row r="966" spans="1:19">
      <c r="A966" s="10"/>
      <c r="B966" s="10"/>
      <c r="C966" s="10"/>
      <c r="D966" s="10"/>
      <c r="E966" s="10"/>
      <c r="F966" s="10"/>
      <c r="G966" s="10"/>
      <c r="H966" s="10"/>
      <c r="I966" s="10"/>
      <c r="J966" s="10"/>
      <c r="K966" s="10"/>
      <c r="L966" s="10"/>
      <c r="M966" s="10"/>
      <c r="N966" s="10"/>
      <c r="O966" s="10"/>
      <c r="P966" s="10"/>
      <c r="Q966" s="10"/>
      <c r="S966" s="10"/>
    </row>
    <row r="967" spans="1:19">
      <c r="A967" s="10"/>
      <c r="B967" s="10"/>
      <c r="C967" s="10"/>
      <c r="D967" s="10"/>
      <c r="E967" s="10"/>
      <c r="F967" s="10"/>
      <c r="G967" s="10"/>
      <c r="H967" s="10"/>
      <c r="I967" s="10"/>
      <c r="J967" s="10"/>
      <c r="K967" s="10"/>
      <c r="L967" s="10"/>
      <c r="M967" s="10"/>
      <c r="N967" s="10"/>
      <c r="O967" s="10"/>
      <c r="P967" s="10"/>
      <c r="Q967" s="10"/>
      <c r="S967" s="10"/>
    </row>
    <row r="968" spans="1:19">
      <c r="A968" s="10"/>
      <c r="B968" s="10"/>
      <c r="C968" s="10"/>
      <c r="D968" s="10"/>
      <c r="E968" s="10"/>
      <c r="F968" s="10"/>
      <c r="G968" s="10"/>
      <c r="H968" s="10"/>
      <c r="I968" s="10"/>
      <c r="J968" s="10"/>
      <c r="K968" s="10"/>
      <c r="L968" s="10"/>
      <c r="M968" s="10"/>
      <c r="N968" s="10"/>
      <c r="O968" s="10"/>
      <c r="P968" s="10"/>
      <c r="Q968" s="10"/>
      <c r="S968" s="10"/>
    </row>
    <row r="969" spans="1:19">
      <c r="A969" s="10"/>
      <c r="B969" s="10"/>
      <c r="C969" s="10"/>
      <c r="D969" s="10"/>
      <c r="E969" s="10"/>
      <c r="F969" s="10"/>
      <c r="G969" s="10"/>
      <c r="H969" s="10"/>
      <c r="I969" s="10"/>
      <c r="J969" s="10"/>
      <c r="K969" s="10"/>
      <c r="L969" s="10"/>
      <c r="M969" s="10"/>
      <c r="N969" s="10"/>
      <c r="O969" s="10"/>
      <c r="P969" s="10"/>
      <c r="Q969" s="10"/>
      <c r="S969" s="10"/>
    </row>
    <row r="970" spans="1:19">
      <c r="A970" s="10"/>
      <c r="B970" s="10"/>
      <c r="C970" s="10"/>
      <c r="D970" s="10"/>
      <c r="E970" s="10"/>
      <c r="F970" s="10"/>
      <c r="G970" s="10"/>
      <c r="H970" s="10"/>
      <c r="I970" s="10"/>
      <c r="J970" s="10"/>
      <c r="K970" s="10"/>
      <c r="L970" s="10"/>
      <c r="M970" s="10"/>
      <c r="N970" s="10"/>
      <c r="O970" s="10"/>
      <c r="P970" s="10"/>
      <c r="Q970" s="10"/>
      <c r="S970" s="10"/>
    </row>
    <row r="971" spans="1:19">
      <c r="A971" s="10"/>
      <c r="B971" s="10"/>
      <c r="C971" s="10"/>
      <c r="D971" s="10"/>
      <c r="E971" s="10"/>
      <c r="F971" s="10"/>
      <c r="G971" s="10"/>
      <c r="H971" s="10"/>
      <c r="I971" s="10"/>
      <c r="J971" s="10"/>
      <c r="K971" s="10"/>
      <c r="L971" s="10"/>
      <c r="M971" s="10"/>
      <c r="N971" s="10"/>
      <c r="O971" s="10"/>
      <c r="P971" s="10"/>
      <c r="Q971" s="10"/>
      <c r="S971" s="10"/>
    </row>
    <row r="972" spans="1:19">
      <c r="A972" s="10"/>
      <c r="B972" s="10"/>
      <c r="C972" s="10"/>
      <c r="D972" s="10"/>
      <c r="E972" s="10"/>
      <c r="F972" s="10"/>
      <c r="G972" s="10"/>
      <c r="H972" s="10"/>
      <c r="I972" s="10"/>
      <c r="J972" s="10"/>
      <c r="K972" s="10"/>
      <c r="L972" s="10"/>
      <c r="M972" s="10"/>
      <c r="N972" s="10"/>
      <c r="O972" s="10"/>
      <c r="P972" s="10"/>
      <c r="Q972" s="10"/>
      <c r="S972" s="10"/>
    </row>
    <row r="973" spans="1:19">
      <c r="A973" s="10"/>
      <c r="B973" s="10"/>
      <c r="C973" s="10"/>
      <c r="D973" s="10"/>
      <c r="E973" s="10"/>
      <c r="F973" s="10"/>
      <c r="G973" s="10"/>
      <c r="H973" s="10"/>
      <c r="I973" s="10"/>
      <c r="J973" s="10"/>
      <c r="K973" s="10"/>
      <c r="L973" s="10"/>
      <c r="M973" s="10"/>
      <c r="N973" s="10"/>
      <c r="O973" s="10"/>
      <c r="P973" s="10"/>
      <c r="Q973" s="10"/>
      <c r="S973" s="10"/>
    </row>
    <row r="974" spans="1:19">
      <c r="A974" s="10"/>
      <c r="B974" s="10"/>
      <c r="C974" s="10"/>
      <c r="D974" s="10"/>
      <c r="E974" s="10"/>
      <c r="F974" s="10"/>
      <c r="G974" s="10"/>
      <c r="H974" s="10"/>
      <c r="I974" s="10"/>
      <c r="J974" s="10"/>
      <c r="K974" s="10"/>
      <c r="L974" s="10"/>
      <c r="M974" s="10"/>
      <c r="N974" s="10"/>
      <c r="O974" s="10"/>
      <c r="P974" s="10"/>
      <c r="Q974" s="10"/>
      <c r="S974" s="10"/>
    </row>
    <row r="975" spans="1:19">
      <c r="A975" s="10"/>
      <c r="B975" s="10"/>
      <c r="C975" s="10"/>
      <c r="D975" s="10"/>
      <c r="E975" s="10"/>
      <c r="F975" s="10"/>
      <c r="G975" s="10"/>
      <c r="H975" s="10"/>
      <c r="I975" s="10"/>
      <c r="J975" s="10"/>
      <c r="K975" s="10"/>
      <c r="L975" s="10"/>
      <c r="M975" s="10"/>
      <c r="N975" s="10"/>
      <c r="O975" s="10"/>
      <c r="P975" s="10"/>
      <c r="Q975" s="10"/>
      <c r="S975" s="10"/>
    </row>
    <row r="976" spans="1:19">
      <c r="A976" s="10"/>
      <c r="B976" s="10"/>
      <c r="C976" s="10"/>
      <c r="D976" s="10"/>
      <c r="E976" s="10"/>
      <c r="F976" s="10"/>
      <c r="G976" s="10"/>
      <c r="H976" s="10"/>
      <c r="I976" s="10"/>
      <c r="J976" s="10"/>
      <c r="K976" s="10"/>
      <c r="L976" s="10"/>
      <c r="M976" s="10"/>
      <c r="N976" s="10"/>
      <c r="O976" s="10"/>
      <c r="P976" s="10"/>
      <c r="Q976" s="10"/>
      <c r="S976" s="10"/>
    </row>
    <row r="977" spans="1:19">
      <c r="A977" s="10"/>
      <c r="B977" s="10"/>
      <c r="C977" s="10"/>
      <c r="D977" s="10"/>
      <c r="E977" s="10"/>
      <c r="F977" s="10"/>
      <c r="G977" s="10"/>
      <c r="H977" s="10"/>
      <c r="I977" s="10"/>
      <c r="J977" s="10"/>
      <c r="K977" s="10"/>
      <c r="L977" s="10"/>
      <c r="M977" s="10"/>
      <c r="N977" s="10"/>
      <c r="O977" s="10"/>
      <c r="P977" s="10"/>
      <c r="Q977" s="10"/>
      <c r="S977" s="10"/>
    </row>
    <row r="978" spans="1:19">
      <c r="A978" s="10"/>
      <c r="B978" s="10"/>
      <c r="C978" s="10"/>
      <c r="D978" s="10"/>
      <c r="E978" s="10"/>
      <c r="F978" s="10"/>
      <c r="G978" s="10"/>
      <c r="H978" s="10"/>
      <c r="I978" s="10"/>
      <c r="J978" s="10"/>
      <c r="K978" s="10"/>
      <c r="L978" s="10"/>
      <c r="M978" s="10"/>
      <c r="N978" s="10"/>
      <c r="O978" s="10"/>
      <c r="P978" s="10"/>
      <c r="Q978" s="10"/>
      <c r="S978" s="10"/>
    </row>
    <row r="979" spans="1:19">
      <c r="A979" s="10"/>
      <c r="B979" s="10"/>
      <c r="C979" s="10"/>
      <c r="D979" s="10"/>
      <c r="E979" s="10"/>
      <c r="F979" s="10"/>
      <c r="G979" s="10"/>
      <c r="H979" s="10"/>
      <c r="I979" s="10"/>
      <c r="J979" s="10"/>
      <c r="K979" s="10"/>
      <c r="L979" s="10"/>
      <c r="M979" s="10"/>
      <c r="N979" s="10"/>
      <c r="O979" s="10"/>
      <c r="P979" s="10"/>
      <c r="Q979" s="10"/>
      <c r="S979" s="10"/>
    </row>
    <row r="980" spans="1:19">
      <c r="A980" s="10"/>
      <c r="B980" s="10"/>
      <c r="C980" s="10"/>
      <c r="D980" s="10"/>
      <c r="E980" s="10"/>
      <c r="F980" s="10"/>
      <c r="G980" s="10"/>
      <c r="H980" s="10"/>
      <c r="I980" s="10"/>
      <c r="J980" s="10"/>
      <c r="K980" s="10"/>
      <c r="L980" s="10"/>
      <c r="M980" s="10"/>
      <c r="N980" s="10"/>
      <c r="O980" s="10"/>
      <c r="P980" s="10"/>
      <c r="Q980" s="10"/>
      <c r="S980" s="10"/>
    </row>
    <row r="981" spans="1:19">
      <c r="A981" s="10"/>
      <c r="B981" s="10"/>
      <c r="C981" s="10"/>
      <c r="D981" s="10"/>
      <c r="E981" s="10"/>
      <c r="F981" s="10"/>
      <c r="G981" s="10"/>
      <c r="H981" s="10"/>
      <c r="I981" s="10"/>
      <c r="J981" s="10"/>
      <c r="K981" s="10"/>
      <c r="L981" s="10"/>
      <c r="M981" s="10"/>
      <c r="N981" s="10"/>
      <c r="O981" s="10"/>
      <c r="P981" s="10"/>
      <c r="Q981" s="10"/>
      <c r="S981" s="10"/>
    </row>
    <row r="982" spans="1:19">
      <c r="A982" s="10"/>
      <c r="B982" s="10"/>
      <c r="C982" s="10"/>
      <c r="D982" s="10"/>
      <c r="E982" s="10"/>
      <c r="F982" s="10"/>
      <c r="G982" s="10"/>
      <c r="H982" s="10"/>
      <c r="I982" s="10"/>
      <c r="J982" s="10"/>
      <c r="K982" s="10"/>
      <c r="L982" s="10"/>
      <c r="M982" s="10"/>
      <c r="N982" s="10"/>
      <c r="O982" s="10"/>
      <c r="P982" s="10"/>
      <c r="Q982" s="10"/>
      <c r="S982" s="10"/>
    </row>
    <row r="983" spans="1:19">
      <c r="A983" s="10"/>
      <c r="B983" s="10"/>
      <c r="C983" s="10"/>
      <c r="D983" s="10"/>
      <c r="E983" s="10"/>
      <c r="F983" s="10"/>
      <c r="G983" s="10"/>
      <c r="H983" s="10"/>
      <c r="I983" s="10"/>
      <c r="J983" s="10"/>
      <c r="K983" s="10"/>
      <c r="L983" s="10"/>
      <c r="M983" s="10"/>
      <c r="N983" s="10"/>
      <c r="O983" s="10"/>
      <c r="P983" s="10"/>
      <c r="Q983" s="10"/>
      <c r="S983" s="10"/>
    </row>
    <row r="984" spans="1:19">
      <c r="A984" s="10"/>
      <c r="B984" s="10"/>
      <c r="C984" s="10"/>
      <c r="D984" s="10"/>
      <c r="E984" s="10"/>
      <c r="F984" s="10"/>
      <c r="G984" s="10"/>
      <c r="H984" s="10"/>
      <c r="I984" s="10"/>
      <c r="J984" s="10"/>
      <c r="K984" s="10"/>
      <c r="L984" s="10"/>
      <c r="M984" s="10"/>
      <c r="N984" s="10"/>
      <c r="O984" s="10"/>
      <c r="P984" s="10"/>
      <c r="Q984" s="10"/>
      <c r="S984" s="10"/>
    </row>
    <row r="985" spans="1:19">
      <c r="A985" s="10"/>
      <c r="B985" s="10"/>
      <c r="C985" s="10"/>
      <c r="D985" s="10"/>
      <c r="E985" s="10"/>
      <c r="F985" s="10"/>
      <c r="G985" s="10"/>
      <c r="H985" s="10"/>
      <c r="I985" s="10"/>
      <c r="J985" s="10"/>
      <c r="K985" s="10"/>
      <c r="L985" s="10"/>
      <c r="M985" s="10"/>
      <c r="N985" s="10"/>
      <c r="O985" s="10"/>
      <c r="P985" s="10"/>
      <c r="Q985" s="10"/>
      <c r="S985" s="10"/>
    </row>
    <row r="986" spans="1:19">
      <c r="A986" s="10"/>
      <c r="B986" s="10"/>
      <c r="C986" s="10"/>
      <c r="D986" s="10"/>
      <c r="E986" s="10"/>
      <c r="F986" s="10"/>
      <c r="G986" s="10"/>
      <c r="H986" s="10"/>
      <c r="I986" s="10"/>
      <c r="J986" s="10"/>
      <c r="K986" s="10"/>
      <c r="L986" s="10"/>
      <c r="M986" s="10"/>
      <c r="N986" s="10"/>
      <c r="O986" s="10"/>
      <c r="P986" s="10"/>
      <c r="Q986" s="10"/>
      <c r="S986" s="10"/>
    </row>
    <row r="987" spans="1:19">
      <c r="A987" s="10"/>
      <c r="B987" s="10"/>
      <c r="C987" s="10"/>
      <c r="D987" s="10"/>
      <c r="E987" s="10"/>
      <c r="F987" s="10"/>
      <c r="G987" s="10"/>
      <c r="H987" s="10"/>
      <c r="I987" s="10"/>
      <c r="J987" s="10"/>
      <c r="K987" s="10"/>
      <c r="L987" s="10"/>
      <c r="M987" s="10"/>
      <c r="N987" s="10"/>
      <c r="O987" s="10"/>
      <c r="P987" s="10"/>
      <c r="Q987" s="10"/>
      <c r="S987" s="10"/>
    </row>
    <row r="988" spans="1:19">
      <c r="A988" s="10"/>
      <c r="B988" s="10"/>
      <c r="C988" s="10"/>
      <c r="D988" s="10"/>
      <c r="E988" s="10"/>
      <c r="F988" s="10"/>
      <c r="G988" s="10"/>
      <c r="H988" s="10"/>
      <c r="I988" s="10"/>
      <c r="J988" s="10"/>
      <c r="K988" s="10"/>
      <c r="L988" s="10"/>
      <c r="M988" s="10"/>
      <c r="N988" s="10"/>
      <c r="O988" s="10"/>
      <c r="P988" s="10"/>
      <c r="Q988" s="10"/>
      <c r="S988" s="10"/>
    </row>
    <row r="989" spans="1:19">
      <c r="A989" s="10"/>
      <c r="B989" s="10"/>
      <c r="C989" s="10"/>
      <c r="D989" s="10"/>
      <c r="E989" s="10"/>
      <c r="F989" s="10"/>
      <c r="G989" s="10"/>
      <c r="H989" s="10"/>
      <c r="I989" s="10"/>
      <c r="J989" s="10"/>
      <c r="K989" s="10"/>
      <c r="L989" s="10"/>
      <c r="M989" s="10"/>
      <c r="N989" s="10"/>
      <c r="O989" s="10"/>
      <c r="P989" s="10"/>
      <c r="Q989" s="10"/>
      <c r="S989" s="10"/>
    </row>
    <row r="990" spans="1:19">
      <c r="A990" s="10"/>
      <c r="B990" s="10"/>
      <c r="C990" s="10"/>
      <c r="D990" s="10"/>
      <c r="E990" s="10"/>
      <c r="F990" s="10"/>
      <c r="G990" s="10"/>
      <c r="H990" s="10"/>
      <c r="I990" s="10"/>
      <c r="J990" s="10"/>
      <c r="K990" s="10"/>
      <c r="L990" s="10"/>
      <c r="M990" s="10"/>
      <c r="N990" s="10"/>
      <c r="O990" s="10"/>
      <c r="P990" s="10"/>
      <c r="Q990" s="10"/>
      <c r="S990" s="10"/>
    </row>
    <row r="991" spans="1:19">
      <c r="A991" s="10"/>
      <c r="B991" s="10"/>
      <c r="C991" s="10"/>
      <c r="D991" s="10"/>
      <c r="E991" s="10"/>
      <c r="F991" s="10"/>
      <c r="G991" s="10"/>
      <c r="H991" s="10"/>
      <c r="I991" s="10"/>
      <c r="J991" s="10"/>
      <c r="K991" s="10"/>
      <c r="L991" s="10"/>
      <c r="M991" s="10"/>
      <c r="N991" s="10"/>
      <c r="O991" s="10"/>
      <c r="P991" s="10"/>
      <c r="Q991" s="10"/>
      <c r="S991" s="10"/>
    </row>
    <row r="992" spans="1:19">
      <c r="A992" s="10"/>
      <c r="B992" s="10"/>
      <c r="C992" s="10"/>
      <c r="D992" s="10"/>
      <c r="E992" s="10"/>
      <c r="F992" s="10"/>
      <c r="G992" s="10"/>
      <c r="H992" s="10"/>
      <c r="I992" s="10"/>
      <c r="J992" s="10"/>
      <c r="K992" s="10"/>
      <c r="L992" s="10"/>
      <c r="M992" s="10"/>
      <c r="N992" s="10"/>
      <c r="O992" s="10"/>
      <c r="P992" s="10"/>
      <c r="Q992" s="10"/>
      <c r="S992" s="10"/>
    </row>
    <row r="993" spans="1:19">
      <c r="A993" s="10"/>
      <c r="B993" s="10"/>
      <c r="C993" s="10"/>
      <c r="D993" s="10"/>
      <c r="E993" s="10"/>
      <c r="F993" s="10"/>
      <c r="G993" s="10"/>
      <c r="H993" s="10"/>
      <c r="I993" s="10"/>
      <c r="J993" s="10"/>
      <c r="K993" s="10"/>
      <c r="L993" s="10"/>
      <c r="M993" s="10"/>
      <c r="N993" s="10"/>
      <c r="O993" s="10"/>
      <c r="P993" s="10"/>
      <c r="Q993" s="10"/>
      <c r="S993" s="10"/>
    </row>
    <row r="994" spans="1:19">
      <c r="A994" s="10"/>
      <c r="B994" s="10"/>
      <c r="C994" s="10"/>
      <c r="D994" s="10"/>
      <c r="E994" s="10"/>
      <c r="F994" s="10"/>
      <c r="G994" s="10"/>
      <c r="H994" s="10"/>
      <c r="I994" s="10"/>
      <c r="J994" s="10"/>
      <c r="K994" s="10"/>
      <c r="L994" s="10"/>
      <c r="M994" s="10"/>
      <c r="N994" s="10"/>
      <c r="O994" s="10"/>
      <c r="P994" s="10"/>
      <c r="Q994" s="10"/>
      <c r="S994" s="10"/>
    </row>
    <row r="995" spans="1:19">
      <c r="A995" s="10"/>
      <c r="B995" s="10"/>
      <c r="C995" s="10"/>
      <c r="D995" s="10"/>
      <c r="E995" s="10"/>
      <c r="F995" s="10"/>
      <c r="G995" s="10"/>
      <c r="H995" s="10"/>
      <c r="I995" s="10"/>
      <c r="J995" s="10"/>
      <c r="K995" s="10"/>
      <c r="L995" s="10"/>
      <c r="M995" s="10"/>
      <c r="N995" s="10"/>
      <c r="O995" s="10"/>
      <c r="P995" s="10"/>
      <c r="Q995" s="10"/>
      <c r="S995" s="10"/>
    </row>
    <row r="996" spans="1:19">
      <c r="A996" s="10"/>
      <c r="B996" s="10"/>
      <c r="C996" s="10"/>
      <c r="D996" s="10"/>
      <c r="E996" s="10"/>
      <c r="F996" s="10"/>
      <c r="G996" s="10"/>
      <c r="H996" s="10"/>
      <c r="I996" s="10"/>
      <c r="J996" s="10"/>
      <c r="K996" s="10"/>
      <c r="L996" s="10"/>
      <c r="M996" s="10"/>
      <c r="N996" s="10"/>
      <c r="O996" s="10"/>
      <c r="P996" s="10"/>
      <c r="Q996" s="10"/>
      <c r="S996" s="10"/>
    </row>
    <row r="997" spans="1:19">
      <c r="A997" s="10"/>
      <c r="B997" s="10"/>
      <c r="C997" s="10"/>
      <c r="D997" s="10"/>
      <c r="E997" s="10"/>
      <c r="F997" s="10"/>
      <c r="G997" s="10"/>
      <c r="H997" s="10"/>
      <c r="I997" s="10"/>
      <c r="J997" s="10"/>
      <c r="K997" s="10"/>
      <c r="L997" s="10"/>
      <c r="M997" s="10"/>
      <c r="N997" s="10"/>
      <c r="O997" s="10"/>
      <c r="P997" s="10"/>
      <c r="Q997" s="10"/>
      <c r="S997" s="10"/>
    </row>
    <row r="998" spans="1:19">
      <c r="A998" s="10"/>
      <c r="B998" s="10"/>
      <c r="C998" s="10"/>
      <c r="D998" s="10"/>
      <c r="E998" s="10"/>
      <c r="F998" s="10"/>
      <c r="G998" s="10"/>
      <c r="H998" s="10"/>
      <c r="I998" s="10"/>
      <c r="J998" s="10"/>
      <c r="K998" s="10"/>
      <c r="L998" s="10"/>
      <c r="M998" s="10"/>
      <c r="N998" s="10"/>
      <c r="O998" s="10"/>
      <c r="P998" s="10"/>
      <c r="Q998" s="10"/>
      <c r="S998" s="10"/>
    </row>
    <row r="999" spans="1:19">
      <c r="A999" s="10"/>
      <c r="B999" s="10"/>
      <c r="C999" s="10"/>
      <c r="D999" s="10"/>
      <c r="E999" s="10"/>
      <c r="F999" s="10"/>
      <c r="G999" s="10"/>
      <c r="H999" s="10"/>
      <c r="I999" s="10"/>
      <c r="J999" s="10"/>
      <c r="K999" s="10"/>
      <c r="L999" s="10"/>
      <c r="M999" s="10"/>
      <c r="N999" s="10"/>
      <c r="O999" s="10"/>
      <c r="P999" s="10"/>
      <c r="Q999" s="10"/>
      <c r="S999" s="10"/>
    </row>
    <row r="1000" spans="1:19">
      <c r="A1000" s="10"/>
      <c r="B1000" s="10"/>
      <c r="C1000" s="10"/>
      <c r="D1000" s="10"/>
      <c r="E1000" s="10"/>
      <c r="F1000" s="10"/>
      <c r="G1000" s="10"/>
      <c r="H1000" s="10"/>
      <c r="I1000" s="10"/>
      <c r="J1000" s="10"/>
      <c r="K1000" s="10"/>
      <c r="L1000" s="10"/>
      <c r="M1000" s="10"/>
      <c r="N1000" s="10"/>
      <c r="O1000" s="10"/>
      <c r="P1000" s="10"/>
      <c r="Q1000" s="10"/>
      <c r="S1000" s="10"/>
    </row>
  </sheetData>
  <mergeCells count="66">
    <mergeCell ref="C70:N70"/>
    <mergeCell ref="I69:J69"/>
    <mergeCell ref="C69:D69"/>
    <mergeCell ref="C68:D68"/>
    <mergeCell ref="I59:J59"/>
    <mergeCell ref="I62:J62"/>
    <mergeCell ref="I61:J61"/>
    <mergeCell ref="I60:J60"/>
    <mergeCell ref="I63:J63"/>
    <mergeCell ref="C4:C10"/>
    <mergeCell ref="C15:D15"/>
    <mergeCell ref="I23:J23"/>
    <mergeCell ref="I49:J49"/>
    <mergeCell ref="I50:J50"/>
    <mergeCell ref="I30:J30"/>
    <mergeCell ref="I31:J31"/>
    <mergeCell ref="I25:J25"/>
    <mergeCell ref="I24:J24"/>
    <mergeCell ref="I18:J18"/>
    <mergeCell ref="I19:J19"/>
    <mergeCell ref="I20:J20"/>
    <mergeCell ref="C13:N13"/>
    <mergeCell ref="I21:J21"/>
    <mergeCell ref="I22:J22"/>
    <mergeCell ref="I17:J17"/>
    <mergeCell ref="I15:J15"/>
    <mergeCell ref="I16:J16"/>
    <mergeCell ref="D5:M5"/>
    <mergeCell ref="D6:M6"/>
    <mergeCell ref="D7:M7"/>
    <mergeCell ref="D9:M9"/>
    <mergeCell ref="D10:M10"/>
    <mergeCell ref="I26:J26"/>
    <mergeCell ref="I28:J28"/>
    <mergeCell ref="I27:J27"/>
    <mergeCell ref="I29:J29"/>
    <mergeCell ref="I34:J34"/>
    <mergeCell ref="I51:J51"/>
    <mergeCell ref="I32:J32"/>
    <mergeCell ref="I33:J33"/>
    <mergeCell ref="I37:J37"/>
    <mergeCell ref="I35:J35"/>
    <mergeCell ref="I36:J36"/>
    <mergeCell ref="I48:J48"/>
    <mergeCell ref="I47:J47"/>
    <mergeCell ref="I38:J38"/>
    <mergeCell ref="I39:J39"/>
    <mergeCell ref="I40:J40"/>
    <mergeCell ref="I53:J53"/>
    <mergeCell ref="I52:J52"/>
    <mergeCell ref="I67:J67"/>
    <mergeCell ref="I68:J68"/>
    <mergeCell ref="I66:J66"/>
    <mergeCell ref="I64:J64"/>
    <mergeCell ref="I65:J65"/>
    <mergeCell ref="I57:J57"/>
    <mergeCell ref="I58:J58"/>
    <mergeCell ref="I54:J54"/>
    <mergeCell ref="I55:J55"/>
    <mergeCell ref="I56:J56"/>
    <mergeCell ref="I41:J41"/>
    <mergeCell ref="I46:J46"/>
    <mergeCell ref="I45:J45"/>
    <mergeCell ref="I44:J44"/>
    <mergeCell ref="I42:J42"/>
    <mergeCell ref="I43:J4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524"/>
  <sheetViews>
    <sheetView showGridLines="0" workbookViewId="0"/>
  </sheetViews>
  <sheetFormatPr baseColWidth="10" defaultColWidth="15.140625" defaultRowHeight="15" customHeight="1"/>
  <cols>
    <col min="1" max="1" width="30.42578125" customWidth="1"/>
    <col min="2" max="2" width="4.5703125" customWidth="1"/>
    <col min="3" max="3" width="5.85546875" customWidth="1"/>
    <col min="4" max="4" width="26.7109375" customWidth="1"/>
    <col min="5" max="5" width="6.140625" customWidth="1"/>
    <col min="6" max="6" width="5.85546875" customWidth="1"/>
    <col min="7" max="8" width="5.7109375" customWidth="1"/>
    <col min="9" max="9" width="6.5703125" customWidth="1"/>
    <col min="10" max="10" width="4.7109375" customWidth="1"/>
    <col min="11" max="11" width="3.140625" customWidth="1"/>
    <col min="12" max="26" width="7.5703125" customWidth="1"/>
  </cols>
  <sheetData>
    <row r="1" spans="1:26" ht="15.75" customHeight="1">
      <c r="A1" s="10"/>
      <c r="B1" s="10"/>
      <c r="C1" s="10"/>
      <c r="D1" s="10"/>
      <c r="E1" s="10"/>
      <c r="F1" s="10"/>
      <c r="G1" s="10"/>
      <c r="H1" s="3"/>
      <c r="I1" s="9"/>
      <c r="J1" s="10"/>
      <c r="K1" s="10"/>
    </row>
    <row r="2" spans="1:26" ht="16.5" customHeight="1">
      <c r="A2" s="10"/>
      <c r="B2" s="977"/>
      <c r="C2" s="912"/>
      <c r="D2" s="912"/>
      <c r="E2" s="912"/>
      <c r="F2" s="912"/>
      <c r="G2" s="912"/>
      <c r="H2" s="912"/>
      <c r="I2" s="912"/>
      <c r="J2" s="912"/>
      <c r="K2" s="877"/>
    </row>
    <row r="3" spans="1:26" ht="15.75" customHeight="1">
      <c r="A3" s="10"/>
      <c r="B3" s="960" t="s">
        <v>2</v>
      </c>
      <c r="C3" s="825"/>
      <c r="D3" s="825"/>
      <c r="E3" s="825"/>
      <c r="F3" s="825"/>
      <c r="G3" s="825"/>
      <c r="H3" s="825"/>
      <c r="I3" s="825"/>
      <c r="J3" s="825"/>
      <c r="K3" s="844"/>
    </row>
    <row r="4" spans="1:26" ht="15.75" customHeight="1">
      <c r="A4" s="10"/>
      <c r="B4" s="960" t="s">
        <v>3</v>
      </c>
      <c r="C4" s="825"/>
      <c r="D4" s="825"/>
      <c r="E4" s="825"/>
      <c r="F4" s="825"/>
      <c r="G4" s="825"/>
      <c r="H4" s="825"/>
      <c r="I4" s="825"/>
      <c r="J4" s="825"/>
      <c r="K4" s="844"/>
    </row>
    <row r="5" spans="1:26" ht="15.75" customHeight="1">
      <c r="A5" s="10"/>
      <c r="B5" s="960" t="s">
        <v>4</v>
      </c>
      <c r="C5" s="825"/>
      <c r="D5" s="825"/>
      <c r="E5" s="825"/>
      <c r="F5" s="825"/>
      <c r="G5" s="825"/>
      <c r="H5" s="825"/>
      <c r="I5" s="825"/>
      <c r="J5" s="825"/>
      <c r="K5" s="844"/>
    </row>
    <row r="6" spans="1:26" ht="15.75" customHeight="1">
      <c r="A6" s="10"/>
      <c r="B6" s="960"/>
      <c r="C6" s="825"/>
      <c r="D6" s="825"/>
      <c r="E6" s="825"/>
      <c r="F6" s="825"/>
      <c r="G6" s="825"/>
      <c r="H6" s="825"/>
      <c r="I6" s="825"/>
      <c r="J6" s="825"/>
      <c r="K6" s="844"/>
    </row>
    <row r="7" spans="1:26" ht="15.75" customHeight="1">
      <c r="A7" s="10"/>
      <c r="B7" s="961" t="s">
        <v>134</v>
      </c>
      <c r="C7" s="825"/>
      <c r="D7" s="825"/>
      <c r="E7" s="825"/>
      <c r="F7" s="825"/>
      <c r="G7" s="825"/>
      <c r="H7" s="825"/>
      <c r="I7" s="825"/>
      <c r="J7" s="825"/>
      <c r="K7" s="844"/>
    </row>
    <row r="8" spans="1:26" ht="20.25" customHeight="1">
      <c r="A8" s="10"/>
      <c r="B8" s="962" t="s">
        <v>135</v>
      </c>
      <c r="C8" s="849"/>
      <c r="D8" s="849"/>
      <c r="E8" s="849"/>
      <c r="F8" s="849"/>
      <c r="G8" s="849"/>
      <c r="H8" s="849"/>
      <c r="I8" s="849"/>
      <c r="J8" s="849"/>
      <c r="K8" s="850"/>
    </row>
    <row r="9" spans="1:26" ht="20.25" customHeight="1">
      <c r="A9" s="10"/>
      <c r="B9" s="10"/>
      <c r="C9" s="566"/>
      <c r="D9" s="566"/>
      <c r="E9" s="566"/>
      <c r="F9" s="566"/>
      <c r="G9" s="566"/>
      <c r="H9" s="566"/>
      <c r="I9" s="567"/>
      <c r="J9" s="10"/>
      <c r="K9" s="10"/>
    </row>
    <row r="10" spans="1:26" ht="10.5" customHeight="1">
      <c r="A10" s="10"/>
      <c r="B10" s="10"/>
      <c r="C10" s="10"/>
      <c r="D10" s="10"/>
      <c r="E10" s="10"/>
      <c r="F10" s="10"/>
      <c r="G10" s="10"/>
      <c r="H10" s="3"/>
      <c r="I10" s="9"/>
      <c r="J10" s="10"/>
      <c r="K10" s="10"/>
    </row>
    <row r="11" spans="1:26" ht="41.25" customHeight="1">
      <c r="A11" s="10"/>
      <c r="B11" s="10"/>
      <c r="C11" s="568"/>
      <c r="D11" s="976" t="s">
        <v>340</v>
      </c>
      <c r="E11" s="825"/>
      <c r="F11" s="825"/>
      <c r="G11" s="825"/>
      <c r="H11" s="825"/>
      <c r="I11" s="825"/>
      <c r="J11" s="232"/>
      <c r="K11" s="232"/>
    </row>
    <row r="12" spans="1:26" ht="4.5" customHeight="1">
      <c r="A12" s="569"/>
      <c r="B12" s="569"/>
      <c r="C12" s="349"/>
      <c r="D12" s="349"/>
      <c r="E12" s="349"/>
      <c r="F12" s="349"/>
      <c r="G12" s="349"/>
      <c r="H12" s="349"/>
      <c r="I12" s="349"/>
      <c r="J12" s="349"/>
      <c r="K12" s="349"/>
      <c r="L12" s="569"/>
      <c r="M12" s="569"/>
      <c r="N12" s="569"/>
      <c r="O12" s="569"/>
      <c r="P12" s="569"/>
      <c r="Q12" s="569"/>
      <c r="R12" s="569"/>
      <c r="S12" s="569"/>
      <c r="T12" s="569"/>
      <c r="U12" s="569"/>
      <c r="V12" s="569"/>
      <c r="W12" s="569"/>
      <c r="X12" s="569"/>
      <c r="Y12" s="569"/>
      <c r="Z12" s="569"/>
    </row>
    <row r="13" spans="1:26" ht="22.5" customHeight="1">
      <c r="A13" s="569"/>
      <c r="B13" s="569"/>
      <c r="C13" s="349"/>
      <c r="D13" s="972" t="s">
        <v>341</v>
      </c>
      <c r="E13" s="973"/>
      <c r="F13" s="973"/>
      <c r="G13" s="973"/>
      <c r="H13" s="973"/>
      <c r="I13" s="974"/>
      <c r="J13" s="349"/>
      <c r="K13" s="349"/>
      <c r="L13" s="569"/>
      <c r="M13" s="569"/>
      <c r="N13" s="569"/>
      <c r="O13" s="569"/>
      <c r="P13" s="569"/>
      <c r="Q13" s="569"/>
      <c r="R13" s="569"/>
      <c r="S13" s="569"/>
      <c r="T13" s="569"/>
      <c r="U13" s="569"/>
      <c r="V13" s="569"/>
      <c r="W13" s="569"/>
      <c r="X13" s="569"/>
      <c r="Y13" s="569"/>
      <c r="Z13" s="569"/>
    </row>
    <row r="14" spans="1:26" ht="14.25" customHeight="1">
      <c r="A14" s="569"/>
      <c r="B14" s="569"/>
      <c r="C14" s="349"/>
      <c r="D14" s="971" t="s">
        <v>87</v>
      </c>
      <c r="E14" s="570" t="s">
        <v>88</v>
      </c>
      <c r="F14" s="570" t="s">
        <v>88</v>
      </c>
      <c r="G14" s="570" t="s">
        <v>88</v>
      </c>
      <c r="H14" s="570" t="s">
        <v>88</v>
      </c>
      <c r="I14" s="975" t="s">
        <v>342</v>
      </c>
      <c r="J14" s="349"/>
      <c r="K14" s="349"/>
      <c r="L14" s="569"/>
      <c r="M14" s="569"/>
      <c r="N14" s="569"/>
      <c r="O14" s="569"/>
      <c r="P14" s="569"/>
      <c r="Q14" s="569"/>
      <c r="R14" s="569"/>
      <c r="S14" s="569"/>
      <c r="T14" s="569"/>
      <c r="U14" s="569"/>
      <c r="V14" s="569"/>
      <c r="W14" s="569"/>
      <c r="X14" s="569"/>
      <c r="Y14" s="569"/>
      <c r="Z14" s="569"/>
    </row>
    <row r="15" spans="1:26" ht="15.75" customHeight="1">
      <c r="A15" s="10"/>
      <c r="B15" s="6" t="s">
        <v>0</v>
      </c>
      <c r="C15" s="121"/>
      <c r="D15" s="854"/>
      <c r="E15" s="130">
        <v>2009</v>
      </c>
      <c r="F15" s="130">
        <v>2010</v>
      </c>
      <c r="G15" s="130">
        <v>2011</v>
      </c>
      <c r="H15" s="130">
        <v>2012</v>
      </c>
      <c r="I15" s="879"/>
      <c r="J15" s="14"/>
      <c r="K15" s="10"/>
    </row>
    <row r="16" spans="1:26" ht="15.75" customHeight="1">
      <c r="A16" s="10"/>
      <c r="B16" s="6" t="s">
        <v>5</v>
      </c>
      <c r="C16" s="121"/>
      <c r="D16" s="571" t="s">
        <v>343</v>
      </c>
      <c r="E16" s="572">
        <v>196</v>
      </c>
      <c r="F16" s="572">
        <v>205</v>
      </c>
      <c r="G16" s="572">
        <v>165</v>
      </c>
      <c r="H16" s="572">
        <v>145</v>
      </c>
      <c r="I16" s="573">
        <f t="shared" ref="I16:I17" si="0">(H16-G16)/G16</f>
        <v>-0.12121212121212122</v>
      </c>
      <c r="J16" s="3"/>
      <c r="K16" s="10"/>
    </row>
    <row r="17" spans="1:11" ht="15.75" customHeight="1">
      <c r="A17" s="10"/>
      <c r="B17" s="6" t="s">
        <v>6</v>
      </c>
      <c r="C17" s="121"/>
      <c r="D17" s="574" t="s">
        <v>99</v>
      </c>
      <c r="E17" s="575">
        <v>48</v>
      </c>
      <c r="F17" s="575">
        <v>53</v>
      </c>
      <c r="G17" s="575">
        <v>54</v>
      </c>
      <c r="H17" s="595">
        <v>74</v>
      </c>
      <c r="I17" s="604">
        <f t="shared" si="0"/>
        <v>0.37037037037037035</v>
      </c>
      <c r="J17" s="14"/>
      <c r="K17" s="10"/>
    </row>
    <row r="18" spans="1:11" ht="15.75" customHeight="1">
      <c r="A18" s="10"/>
      <c r="B18" s="10"/>
      <c r="C18" s="129"/>
      <c r="D18" s="605" t="s">
        <v>114</v>
      </c>
      <c r="E18" s="671">
        <v>0</v>
      </c>
      <c r="F18" s="671">
        <v>2</v>
      </c>
      <c r="G18" s="672">
        <v>0</v>
      </c>
      <c r="H18" s="672">
        <v>0</v>
      </c>
      <c r="I18" s="673" t="s">
        <v>76</v>
      </c>
      <c r="J18" s="310"/>
      <c r="K18" s="10"/>
    </row>
    <row r="19" spans="1:11" ht="15.75" customHeight="1">
      <c r="A19" s="10"/>
      <c r="B19" s="10"/>
      <c r="C19" s="407"/>
      <c r="D19" s="674" t="s">
        <v>28</v>
      </c>
      <c r="E19" s="675">
        <f t="shared" ref="E19:H19" si="1">SUM(E16:E18)</f>
        <v>244</v>
      </c>
      <c r="F19" s="675">
        <f t="shared" si="1"/>
        <v>260</v>
      </c>
      <c r="G19" s="676">
        <f t="shared" si="1"/>
        <v>219</v>
      </c>
      <c r="H19" s="676">
        <f t="shared" si="1"/>
        <v>219</v>
      </c>
      <c r="I19" s="677">
        <f>(H19-G19)/G19</f>
        <v>0</v>
      </c>
      <c r="J19" s="14"/>
      <c r="K19" s="10"/>
    </row>
    <row r="20" spans="1:11" ht="6.75" customHeight="1">
      <c r="A20" s="10"/>
      <c r="B20" s="10"/>
      <c r="C20" s="407"/>
      <c r="D20" s="474"/>
      <c r="E20" s="678"/>
      <c r="F20" s="678"/>
      <c r="G20" s="679"/>
      <c r="H20" s="679"/>
      <c r="I20" s="680"/>
      <c r="J20" s="14"/>
      <c r="K20" s="10"/>
    </row>
    <row r="21" spans="1:11" ht="15.75" customHeight="1">
      <c r="A21" s="10"/>
      <c r="B21" s="10"/>
      <c r="C21" s="407"/>
      <c r="D21" s="681" t="s">
        <v>114</v>
      </c>
      <c r="E21" s="682">
        <v>2</v>
      </c>
      <c r="F21" s="682">
        <v>1</v>
      </c>
      <c r="G21" s="682">
        <v>2</v>
      </c>
      <c r="H21" s="682">
        <v>3</v>
      </c>
      <c r="I21" s="573">
        <f t="shared" ref="I21:I24" si="2">(H21-G21)/G21</f>
        <v>0.5</v>
      </c>
      <c r="J21" s="14"/>
      <c r="K21" s="10"/>
    </row>
    <row r="22" spans="1:11" ht="15.75" customHeight="1">
      <c r="A22" s="10"/>
      <c r="B22" s="10"/>
      <c r="C22" s="406"/>
      <c r="D22" s="574" t="s">
        <v>96</v>
      </c>
      <c r="E22" s="575">
        <v>150</v>
      </c>
      <c r="F22" s="575">
        <v>162</v>
      </c>
      <c r="G22" s="575">
        <v>123</v>
      </c>
      <c r="H22" s="595">
        <v>143</v>
      </c>
      <c r="I22" s="604">
        <f t="shared" si="2"/>
        <v>0.16260162601626016</v>
      </c>
      <c r="J22" s="310"/>
      <c r="K22" s="10"/>
    </row>
    <row r="23" spans="1:11" ht="15.75" customHeight="1">
      <c r="A23" s="10"/>
      <c r="B23" s="10"/>
      <c r="C23" s="149"/>
      <c r="D23" s="683" t="s">
        <v>97</v>
      </c>
      <c r="E23" s="671">
        <v>92</v>
      </c>
      <c r="F23" s="672">
        <v>97</v>
      </c>
      <c r="G23" s="572">
        <v>94</v>
      </c>
      <c r="H23" s="684">
        <v>73</v>
      </c>
      <c r="I23" s="673">
        <f t="shared" si="2"/>
        <v>-0.22340425531914893</v>
      </c>
      <c r="J23" s="3"/>
      <c r="K23" s="10"/>
    </row>
    <row r="24" spans="1:11" ht="15.75" customHeight="1">
      <c r="A24" s="10"/>
      <c r="B24" s="10"/>
      <c r="C24" s="406"/>
      <c r="D24" s="685" t="s">
        <v>28</v>
      </c>
      <c r="E24" s="675">
        <f t="shared" ref="E24:H24" si="3">SUM(E21:E23)</f>
        <v>244</v>
      </c>
      <c r="F24" s="686">
        <f t="shared" si="3"/>
        <v>260</v>
      </c>
      <c r="G24" s="675">
        <f t="shared" si="3"/>
        <v>219</v>
      </c>
      <c r="H24" s="675">
        <f t="shared" si="3"/>
        <v>219</v>
      </c>
      <c r="I24" s="677">
        <f t="shared" si="2"/>
        <v>0</v>
      </c>
      <c r="J24" s="3"/>
      <c r="K24" s="10"/>
    </row>
    <row r="25" spans="1:11" ht="9" customHeight="1">
      <c r="A25" s="10"/>
      <c r="B25" s="10"/>
      <c r="C25" s="406"/>
      <c r="D25" s="687"/>
      <c r="E25" s="678"/>
      <c r="F25" s="678"/>
      <c r="G25" s="678"/>
      <c r="H25" s="678"/>
      <c r="I25" s="688"/>
      <c r="J25" s="3"/>
      <c r="K25" s="10"/>
    </row>
    <row r="26" spans="1:11" ht="15.75" customHeight="1">
      <c r="A26" s="10"/>
      <c r="B26" s="10"/>
      <c r="C26" s="407"/>
      <c r="D26" s="689" t="s">
        <v>114</v>
      </c>
      <c r="E26" s="682">
        <v>1</v>
      </c>
      <c r="F26" s="682">
        <v>2</v>
      </c>
      <c r="G26" s="690">
        <v>1</v>
      </c>
      <c r="H26" s="682">
        <v>0</v>
      </c>
      <c r="I26" s="691">
        <f t="shared" ref="I26:I36" si="4">(H26-G26)/G26</f>
        <v>-1</v>
      </c>
      <c r="J26" s="14"/>
      <c r="K26" s="14"/>
    </row>
    <row r="27" spans="1:11" ht="15.75" customHeight="1">
      <c r="A27" s="10"/>
      <c r="B27" s="10"/>
      <c r="C27" s="407"/>
      <c r="D27" s="574" t="s">
        <v>418</v>
      </c>
      <c r="E27" s="575">
        <v>25</v>
      </c>
      <c r="F27" s="575">
        <v>23</v>
      </c>
      <c r="G27" s="575">
        <v>18</v>
      </c>
      <c r="H27" s="595">
        <v>18</v>
      </c>
      <c r="I27" s="604">
        <f t="shared" si="4"/>
        <v>0</v>
      </c>
      <c r="J27" s="14"/>
      <c r="K27" s="10"/>
    </row>
    <row r="28" spans="1:11" ht="15.75" customHeight="1">
      <c r="A28" s="10"/>
      <c r="B28" s="10"/>
      <c r="C28" s="407"/>
      <c r="D28" s="701" t="s">
        <v>424</v>
      </c>
      <c r="E28" s="702">
        <v>6</v>
      </c>
      <c r="F28" s="702">
        <v>7</v>
      </c>
      <c r="G28" s="702">
        <v>8</v>
      </c>
      <c r="H28" s="702">
        <v>1</v>
      </c>
      <c r="I28" s="703">
        <f t="shared" si="4"/>
        <v>-0.875</v>
      </c>
      <c r="J28" s="14"/>
      <c r="K28" s="10"/>
    </row>
    <row r="29" spans="1:11" ht="15.75" customHeight="1">
      <c r="A29" s="10"/>
      <c r="B29" s="10"/>
      <c r="C29" s="407"/>
      <c r="D29" s="574" t="s">
        <v>426</v>
      </c>
      <c r="E29" s="575">
        <v>53</v>
      </c>
      <c r="F29" s="575">
        <v>52</v>
      </c>
      <c r="G29" s="575">
        <v>44</v>
      </c>
      <c r="H29" s="595">
        <v>53</v>
      </c>
      <c r="I29" s="604">
        <f t="shared" si="4"/>
        <v>0.20454545454545456</v>
      </c>
      <c r="J29" s="14"/>
      <c r="K29" s="10"/>
    </row>
    <row r="30" spans="1:11" ht="15.75" customHeight="1">
      <c r="A30" s="10"/>
      <c r="B30" s="10"/>
      <c r="C30" s="407"/>
      <c r="D30" s="701" t="s">
        <v>427</v>
      </c>
      <c r="E30" s="702">
        <v>27</v>
      </c>
      <c r="F30" s="702">
        <v>31</v>
      </c>
      <c r="G30" s="702">
        <v>13</v>
      </c>
      <c r="H30" s="702">
        <v>15</v>
      </c>
      <c r="I30" s="703">
        <f t="shared" si="4"/>
        <v>0.15384615384615385</v>
      </c>
      <c r="J30" s="14"/>
      <c r="K30" s="10"/>
    </row>
    <row r="31" spans="1:11" ht="15.75" customHeight="1">
      <c r="A31" s="10"/>
      <c r="B31" s="10"/>
      <c r="C31" s="406"/>
      <c r="D31" s="574" t="s">
        <v>15</v>
      </c>
      <c r="E31" s="575">
        <v>3</v>
      </c>
      <c r="F31" s="575">
        <v>2</v>
      </c>
      <c r="G31" s="575">
        <v>6</v>
      </c>
      <c r="H31" s="595">
        <v>2</v>
      </c>
      <c r="I31" s="604">
        <f t="shared" si="4"/>
        <v>-0.66666666666666663</v>
      </c>
      <c r="J31" s="10"/>
      <c r="K31" s="10"/>
    </row>
    <row r="32" spans="1:11" ht="15.75" customHeight="1">
      <c r="A32" s="10"/>
      <c r="B32" s="10"/>
      <c r="C32" s="10"/>
      <c r="D32" s="701" t="s">
        <v>428</v>
      </c>
      <c r="E32" s="702">
        <v>0</v>
      </c>
      <c r="F32" s="702">
        <v>4</v>
      </c>
      <c r="G32" s="702">
        <v>7</v>
      </c>
      <c r="H32" s="702">
        <v>12</v>
      </c>
      <c r="I32" s="703">
        <f t="shared" si="4"/>
        <v>0.7142857142857143</v>
      </c>
      <c r="J32" s="10"/>
      <c r="K32" s="10"/>
    </row>
    <row r="33" spans="1:11" ht="15.75" customHeight="1">
      <c r="A33" s="10"/>
      <c r="B33" s="10"/>
      <c r="C33" s="10"/>
      <c r="D33" s="574" t="s">
        <v>430</v>
      </c>
      <c r="E33" s="575">
        <v>93</v>
      </c>
      <c r="F33" s="575">
        <v>72</v>
      </c>
      <c r="G33" s="575">
        <v>41</v>
      </c>
      <c r="H33" s="595">
        <v>34</v>
      </c>
      <c r="I33" s="604">
        <f t="shared" si="4"/>
        <v>-0.17073170731707318</v>
      </c>
      <c r="J33" s="10"/>
      <c r="K33" s="10"/>
    </row>
    <row r="34" spans="1:11" ht="15.75" customHeight="1">
      <c r="A34" s="10"/>
      <c r="B34" s="10"/>
      <c r="C34" s="10"/>
      <c r="D34" s="701" t="s">
        <v>431</v>
      </c>
      <c r="E34" s="702">
        <v>11</v>
      </c>
      <c r="F34" s="702">
        <v>9</v>
      </c>
      <c r="G34" s="684">
        <v>20</v>
      </c>
      <c r="H34" s="702">
        <v>21</v>
      </c>
      <c r="I34" s="703">
        <f t="shared" si="4"/>
        <v>0.05</v>
      </c>
      <c r="J34" s="10"/>
      <c r="K34" s="10"/>
    </row>
    <row r="35" spans="1:11" ht="15.75" customHeight="1">
      <c r="A35" s="10"/>
      <c r="B35" s="10"/>
      <c r="C35" s="10"/>
      <c r="D35" s="574" t="s">
        <v>432</v>
      </c>
      <c r="E35" s="575">
        <v>7</v>
      </c>
      <c r="F35" s="575">
        <v>26</v>
      </c>
      <c r="G35" s="575">
        <v>37</v>
      </c>
      <c r="H35" s="595">
        <v>36</v>
      </c>
      <c r="I35" s="604">
        <f t="shared" si="4"/>
        <v>-2.7027027027027029E-2</v>
      </c>
      <c r="J35" s="10"/>
      <c r="K35" s="10"/>
    </row>
    <row r="36" spans="1:11" ht="15.75" customHeight="1">
      <c r="A36" s="10"/>
      <c r="B36" s="10"/>
      <c r="C36" s="10"/>
      <c r="D36" s="701" t="s">
        <v>433</v>
      </c>
      <c r="E36" s="702">
        <v>13</v>
      </c>
      <c r="F36" s="702">
        <v>26</v>
      </c>
      <c r="G36" s="684">
        <v>19</v>
      </c>
      <c r="H36" s="702">
        <v>17</v>
      </c>
      <c r="I36" s="703">
        <f t="shared" si="4"/>
        <v>-0.10526315789473684</v>
      </c>
      <c r="J36" s="10"/>
      <c r="K36" s="10"/>
    </row>
    <row r="37" spans="1:11" ht="15.75" customHeight="1">
      <c r="A37" s="10"/>
      <c r="B37" s="10"/>
      <c r="C37" s="10"/>
      <c r="D37" s="574" t="s">
        <v>434</v>
      </c>
      <c r="E37" s="575">
        <v>0</v>
      </c>
      <c r="F37" s="575">
        <v>0</v>
      </c>
      <c r="G37" s="575">
        <v>0</v>
      </c>
      <c r="H37" s="595">
        <v>0</v>
      </c>
      <c r="I37" s="604" t="s">
        <v>76</v>
      </c>
      <c r="J37" s="10"/>
      <c r="K37" s="10"/>
    </row>
    <row r="38" spans="1:11" ht="15.75" customHeight="1">
      <c r="A38" s="10"/>
      <c r="B38" s="10"/>
      <c r="C38" s="10"/>
      <c r="D38" s="704" t="s">
        <v>435</v>
      </c>
      <c r="E38" s="672">
        <v>5</v>
      </c>
      <c r="F38" s="672">
        <v>6</v>
      </c>
      <c r="G38" s="672">
        <v>5</v>
      </c>
      <c r="H38" s="672">
        <v>10</v>
      </c>
      <c r="I38" s="673">
        <f t="shared" ref="I38:I39" si="5">(H38-G38)/G38</f>
        <v>1</v>
      </c>
      <c r="J38" s="10"/>
      <c r="K38" s="10"/>
    </row>
    <row r="39" spans="1:11" ht="15.75" customHeight="1">
      <c r="A39" s="10"/>
      <c r="B39" s="10"/>
      <c r="C39" s="10"/>
      <c r="D39" s="674" t="s">
        <v>28</v>
      </c>
      <c r="E39" s="675">
        <f t="shared" ref="E39:H39" si="6">SUM(E26:E38)</f>
        <v>244</v>
      </c>
      <c r="F39" s="675">
        <f t="shared" si="6"/>
        <v>260</v>
      </c>
      <c r="G39" s="675">
        <f t="shared" si="6"/>
        <v>219</v>
      </c>
      <c r="H39" s="675">
        <f t="shared" si="6"/>
        <v>219</v>
      </c>
      <c r="I39" s="705">
        <f t="shared" si="5"/>
        <v>0</v>
      </c>
      <c r="J39" s="10"/>
      <c r="K39" s="10"/>
    </row>
    <row r="40" spans="1:11" ht="15.75" customHeight="1">
      <c r="A40" s="10"/>
      <c r="B40" s="10"/>
      <c r="C40" s="10"/>
      <c r="D40" s="501" t="s">
        <v>436</v>
      </c>
      <c r="E40" s="10"/>
      <c r="F40" s="10"/>
      <c r="G40" s="10"/>
      <c r="H40" s="3"/>
      <c r="I40" s="9"/>
      <c r="J40" s="10"/>
      <c r="K40" s="10"/>
    </row>
    <row r="41" spans="1:11" ht="15.75" customHeight="1">
      <c r="A41" s="10"/>
      <c r="B41" s="10"/>
      <c r="C41" s="10"/>
      <c r="D41" s="10"/>
      <c r="E41" s="10"/>
      <c r="F41" s="10"/>
      <c r="G41" s="10"/>
      <c r="H41" s="3"/>
      <c r="I41" s="9"/>
      <c r="J41" s="10"/>
      <c r="K41" s="10"/>
    </row>
    <row r="42" spans="1:11" ht="23.25" customHeight="1">
      <c r="A42" s="10"/>
      <c r="B42" s="10"/>
      <c r="C42" s="10"/>
      <c r="D42" s="972" t="s">
        <v>148</v>
      </c>
      <c r="E42" s="973"/>
      <c r="F42" s="973"/>
      <c r="G42" s="973"/>
      <c r="H42" s="973"/>
      <c r="I42" s="974"/>
      <c r="J42" s="10"/>
      <c r="K42" s="10"/>
    </row>
    <row r="43" spans="1:11" ht="15.75" customHeight="1">
      <c r="A43" s="10"/>
      <c r="B43" s="10"/>
      <c r="C43" s="10"/>
      <c r="D43" s="971" t="s">
        <v>87</v>
      </c>
      <c r="E43" s="570" t="s">
        <v>88</v>
      </c>
      <c r="F43" s="570" t="s">
        <v>88</v>
      </c>
      <c r="G43" s="570" t="s">
        <v>88</v>
      </c>
      <c r="H43" s="570" t="s">
        <v>88</v>
      </c>
      <c r="I43" s="975" t="s">
        <v>342</v>
      </c>
      <c r="J43" s="10"/>
      <c r="K43" s="10"/>
    </row>
    <row r="44" spans="1:11" ht="15.75" customHeight="1">
      <c r="A44" s="10"/>
      <c r="B44" s="10"/>
      <c r="C44" s="10"/>
      <c r="D44" s="854"/>
      <c r="E44" s="130">
        <v>2009</v>
      </c>
      <c r="F44" s="130">
        <v>2010</v>
      </c>
      <c r="G44" s="130">
        <v>2011</v>
      </c>
      <c r="H44" s="130">
        <v>2012</v>
      </c>
      <c r="I44" s="879"/>
      <c r="J44" s="10"/>
      <c r="K44" s="10"/>
    </row>
    <row r="45" spans="1:11">
      <c r="A45" s="10"/>
      <c r="B45" s="10"/>
      <c r="C45" s="10"/>
      <c r="D45" s="571" t="s">
        <v>343</v>
      </c>
      <c r="E45" s="572">
        <v>23</v>
      </c>
      <c r="F45" s="572">
        <v>22</v>
      </c>
      <c r="G45" s="572">
        <v>20</v>
      </c>
      <c r="H45" s="572">
        <v>47</v>
      </c>
      <c r="I45" s="573">
        <f t="shared" ref="I45:I48" si="7">(H45-G45)/G45</f>
        <v>1.35</v>
      </c>
      <c r="J45" s="10"/>
      <c r="K45" s="10"/>
    </row>
    <row r="46" spans="1:11">
      <c r="A46" s="10"/>
      <c r="B46" s="10"/>
      <c r="C46" s="10"/>
      <c r="D46" s="574" t="s">
        <v>99</v>
      </c>
      <c r="E46" s="575">
        <v>24</v>
      </c>
      <c r="F46" s="575">
        <v>39</v>
      </c>
      <c r="G46" s="575">
        <v>39</v>
      </c>
      <c r="H46" s="595">
        <v>36</v>
      </c>
      <c r="I46" s="604">
        <f t="shared" si="7"/>
        <v>-7.6923076923076927E-2</v>
      </c>
      <c r="J46" s="10"/>
      <c r="K46" s="10"/>
    </row>
    <row r="47" spans="1:11" ht="15.75" customHeight="1">
      <c r="A47" s="10"/>
      <c r="B47" s="10"/>
      <c r="C47" s="10"/>
      <c r="D47" s="605" t="s">
        <v>114</v>
      </c>
      <c r="E47" s="671">
        <v>0</v>
      </c>
      <c r="F47" s="671">
        <v>1</v>
      </c>
      <c r="G47" s="672">
        <v>1</v>
      </c>
      <c r="H47" s="672">
        <v>0</v>
      </c>
      <c r="I47" s="673">
        <f t="shared" si="7"/>
        <v>-1</v>
      </c>
      <c r="J47" s="10"/>
      <c r="K47" s="10"/>
    </row>
    <row r="48" spans="1:11" ht="15.75" customHeight="1">
      <c r="A48" s="10"/>
      <c r="B48" s="10"/>
      <c r="C48" s="10"/>
      <c r="D48" s="674" t="s">
        <v>28</v>
      </c>
      <c r="E48" s="675">
        <f t="shared" ref="E48:H48" si="8">SUM(E45:E47)</f>
        <v>47</v>
      </c>
      <c r="F48" s="675">
        <f t="shared" si="8"/>
        <v>62</v>
      </c>
      <c r="G48" s="676">
        <f t="shared" si="8"/>
        <v>60</v>
      </c>
      <c r="H48" s="676">
        <f t="shared" si="8"/>
        <v>83</v>
      </c>
      <c r="I48" s="677">
        <f t="shared" si="7"/>
        <v>0.38333333333333336</v>
      </c>
      <c r="J48" s="10"/>
      <c r="K48" s="10"/>
    </row>
    <row r="49" spans="1:11" ht="7.5" customHeight="1">
      <c r="A49" s="10"/>
      <c r="B49" s="10"/>
      <c r="C49" s="10"/>
      <c r="D49" s="474"/>
      <c r="E49" s="678"/>
      <c r="F49" s="678"/>
      <c r="G49" s="679"/>
      <c r="H49" s="679"/>
      <c r="I49" s="680"/>
      <c r="J49" s="10"/>
      <c r="K49" s="10"/>
    </row>
    <row r="50" spans="1:11" ht="15.75" customHeight="1">
      <c r="A50" s="10"/>
      <c r="B50" s="10"/>
      <c r="C50" s="10"/>
      <c r="D50" s="681" t="s">
        <v>114</v>
      </c>
      <c r="E50" s="682">
        <v>1</v>
      </c>
      <c r="F50" s="682">
        <v>0</v>
      </c>
      <c r="G50" s="682">
        <v>0</v>
      </c>
      <c r="H50" s="682">
        <v>0</v>
      </c>
      <c r="I50" s="573" t="s">
        <v>76</v>
      </c>
      <c r="J50" s="10"/>
      <c r="K50" s="10"/>
    </row>
    <row r="51" spans="1:11">
      <c r="A51" s="10"/>
      <c r="B51" s="10"/>
      <c r="C51" s="10"/>
      <c r="D51" s="574" t="s">
        <v>96</v>
      </c>
      <c r="E51" s="575">
        <v>29</v>
      </c>
      <c r="F51" s="575">
        <v>34</v>
      </c>
      <c r="G51" s="575">
        <v>35</v>
      </c>
      <c r="H51" s="595">
        <v>53</v>
      </c>
      <c r="I51" s="604">
        <f t="shared" ref="I51:I53" si="9">(H51-G51)/G51</f>
        <v>0.51428571428571423</v>
      </c>
      <c r="J51" s="10"/>
      <c r="K51" s="10"/>
    </row>
    <row r="52" spans="1:11" ht="15.75" customHeight="1">
      <c r="A52" s="10"/>
      <c r="B52" s="10"/>
      <c r="C52" s="10"/>
      <c r="D52" s="683" t="s">
        <v>97</v>
      </c>
      <c r="E52" s="671">
        <v>17</v>
      </c>
      <c r="F52" s="672">
        <v>28</v>
      </c>
      <c r="G52" s="572">
        <v>25</v>
      </c>
      <c r="H52" s="684">
        <v>30</v>
      </c>
      <c r="I52" s="673">
        <f t="shared" si="9"/>
        <v>0.2</v>
      </c>
      <c r="J52" s="10"/>
      <c r="K52" s="10"/>
    </row>
    <row r="53" spans="1:11" ht="15.75" customHeight="1">
      <c r="A53" s="10"/>
      <c r="B53" s="10"/>
      <c r="C53" s="10"/>
      <c r="D53" s="685" t="s">
        <v>28</v>
      </c>
      <c r="E53" s="675">
        <f t="shared" ref="E53:H53" si="10">SUM(E50:E52)</f>
        <v>47</v>
      </c>
      <c r="F53" s="686">
        <f t="shared" si="10"/>
        <v>62</v>
      </c>
      <c r="G53" s="675">
        <f t="shared" si="10"/>
        <v>60</v>
      </c>
      <c r="H53" s="675">
        <f t="shared" si="10"/>
        <v>83</v>
      </c>
      <c r="I53" s="677">
        <f t="shared" si="9"/>
        <v>0.38333333333333336</v>
      </c>
      <c r="J53" s="10"/>
      <c r="K53" s="10"/>
    </row>
    <row r="54" spans="1:11" ht="7.5" customHeight="1">
      <c r="A54" s="10"/>
      <c r="B54" s="10"/>
      <c r="C54" s="10"/>
      <c r="D54" s="687"/>
      <c r="E54" s="678"/>
      <c r="F54" s="678"/>
      <c r="G54" s="678"/>
      <c r="H54" s="678"/>
      <c r="I54" s="688"/>
      <c r="J54" s="10"/>
      <c r="K54" s="10"/>
    </row>
    <row r="55" spans="1:11" ht="15.75" customHeight="1">
      <c r="A55" s="10"/>
      <c r="B55" s="10"/>
      <c r="C55" s="10"/>
      <c r="D55" s="689" t="s">
        <v>114</v>
      </c>
      <c r="E55" s="682">
        <v>0</v>
      </c>
      <c r="F55" s="682">
        <v>0</v>
      </c>
      <c r="G55" s="690">
        <v>0</v>
      </c>
      <c r="H55" s="682">
        <v>1</v>
      </c>
      <c r="I55" s="691" t="s">
        <v>76</v>
      </c>
      <c r="J55" s="10"/>
      <c r="K55" s="10"/>
    </row>
    <row r="56" spans="1:11">
      <c r="A56" s="10"/>
      <c r="B56" s="10"/>
      <c r="C56" s="10"/>
      <c r="D56" s="574" t="s">
        <v>418</v>
      </c>
      <c r="E56" s="575">
        <v>2</v>
      </c>
      <c r="F56" s="575">
        <v>6</v>
      </c>
      <c r="G56" s="575">
        <v>1</v>
      </c>
      <c r="H56" s="595">
        <v>4</v>
      </c>
      <c r="I56" s="604">
        <f t="shared" ref="I56:I65" si="11">(H56-G56)/G56</f>
        <v>3</v>
      </c>
      <c r="J56" s="10"/>
      <c r="K56" s="10"/>
    </row>
    <row r="57" spans="1:11">
      <c r="A57" s="10"/>
      <c r="B57" s="10"/>
      <c r="C57" s="10"/>
      <c r="D57" s="701" t="s">
        <v>424</v>
      </c>
      <c r="E57" s="702">
        <v>1</v>
      </c>
      <c r="F57" s="702">
        <v>0</v>
      </c>
      <c r="G57" s="702">
        <v>2</v>
      </c>
      <c r="H57" s="702">
        <v>1</v>
      </c>
      <c r="I57" s="703">
        <f t="shared" si="11"/>
        <v>-0.5</v>
      </c>
      <c r="J57" s="10"/>
      <c r="K57" s="10"/>
    </row>
    <row r="58" spans="1:11">
      <c r="A58" s="10"/>
      <c r="B58" s="10"/>
      <c r="C58" s="10"/>
      <c r="D58" s="574" t="s">
        <v>426</v>
      </c>
      <c r="E58" s="575">
        <v>8</v>
      </c>
      <c r="F58" s="575">
        <v>19</v>
      </c>
      <c r="G58" s="575">
        <v>17</v>
      </c>
      <c r="H58" s="595">
        <v>27</v>
      </c>
      <c r="I58" s="604">
        <f t="shared" si="11"/>
        <v>0.58823529411764708</v>
      </c>
      <c r="J58" s="10"/>
      <c r="K58" s="10"/>
    </row>
    <row r="59" spans="1:11">
      <c r="A59" s="10"/>
      <c r="B59" s="10"/>
      <c r="C59" s="10"/>
      <c r="D59" s="701" t="s">
        <v>427</v>
      </c>
      <c r="E59" s="702">
        <v>3</v>
      </c>
      <c r="F59" s="702">
        <v>1</v>
      </c>
      <c r="G59" s="702">
        <v>3</v>
      </c>
      <c r="H59" s="702">
        <v>2</v>
      </c>
      <c r="I59" s="703">
        <f t="shared" si="11"/>
        <v>-0.33333333333333331</v>
      </c>
      <c r="J59" s="10"/>
      <c r="K59" s="10"/>
    </row>
    <row r="60" spans="1:11">
      <c r="A60" s="10"/>
      <c r="B60" s="6" t="s">
        <v>0</v>
      </c>
      <c r="C60" s="10"/>
      <c r="D60" s="574" t="s">
        <v>15</v>
      </c>
      <c r="E60" s="575">
        <v>0</v>
      </c>
      <c r="F60" s="575">
        <v>3</v>
      </c>
      <c r="G60" s="575">
        <v>1</v>
      </c>
      <c r="H60" s="595">
        <v>2</v>
      </c>
      <c r="I60" s="604">
        <f t="shared" si="11"/>
        <v>1</v>
      </c>
      <c r="J60" s="10"/>
      <c r="K60" s="10"/>
    </row>
    <row r="61" spans="1:11">
      <c r="A61" s="10"/>
      <c r="B61" s="6" t="s">
        <v>5</v>
      </c>
      <c r="C61" s="10"/>
      <c r="D61" s="701" t="s">
        <v>428</v>
      </c>
      <c r="E61" s="702">
        <v>3</v>
      </c>
      <c r="F61" s="702">
        <v>3</v>
      </c>
      <c r="G61" s="702">
        <v>5</v>
      </c>
      <c r="H61" s="702">
        <v>5</v>
      </c>
      <c r="I61" s="703">
        <f t="shared" si="11"/>
        <v>0</v>
      </c>
      <c r="J61" s="10"/>
      <c r="K61" s="10"/>
    </row>
    <row r="62" spans="1:11" ht="16.5" customHeight="1">
      <c r="A62" s="10"/>
      <c r="B62" s="6" t="s">
        <v>6</v>
      </c>
      <c r="C62" s="10"/>
      <c r="D62" s="574" t="s">
        <v>430</v>
      </c>
      <c r="E62" s="575">
        <v>8</v>
      </c>
      <c r="F62" s="575">
        <v>11</v>
      </c>
      <c r="G62" s="575">
        <v>8</v>
      </c>
      <c r="H62" s="595">
        <v>14</v>
      </c>
      <c r="I62" s="604">
        <f t="shared" si="11"/>
        <v>0.75</v>
      </c>
      <c r="J62" s="10"/>
      <c r="K62" s="10"/>
    </row>
    <row r="63" spans="1:11" ht="15.75" customHeight="1">
      <c r="A63" s="10"/>
      <c r="B63" s="10"/>
      <c r="C63" s="10"/>
      <c r="D63" s="701" t="s">
        <v>431</v>
      </c>
      <c r="E63" s="702">
        <v>7</v>
      </c>
      <c r="F63" s="702">
        <v>5</v>
      </c>
      <c r="G63" s="684">
        <v>7</v>
      </c>
      <c r="H63" s="702">
        <v>5</v>
      </c>
      <c r="I63" s="703">
        <f t="shared" si="11"/>
        <v>-0.2857142857142857</v>
      </c>
      <c r="J63" s="10"/>
      <c r="K63" s="10"/>
    </row>
    <row r="64" spans="1:11">
      <c r="A64" s="10"/>
      <c r="B64" s="10"/>
      <c r="C64" s="10"/>
      <c r="D64" s="574" t="s">
        <v>432</v>
      </c>
      <c r="E64" s="575">
        <v>2</v>
      </c>
      <c r="F64" s="575">
        <v>4</v>
      </c>
      <c r="G64" s="575">
        <v>6</v>
      </c>
      <c r="H64" s="595">
        <v>11</v>
      </c>
      <c r="I64" s="604">
        <f t="shared" si="11"/>
        <v>0.83333333333333337</v>
      </c>
      <c r="J64" s="10"/>
      <c r="K64" s="10"/>
    </row>
    <row r="65" spans="1:11">
      <c r="A65" s="10"/>
      <c r="B65" s="10"/>
      <c r="C65" s="10"/>
      <c r="D65" s="701" t="s">
        <v>433</v>
      </c>
      <c r="E65" s="702">
        <v>9</v>
      </c>
      <c r="F65" s="702">
        <v>7</v>
      </c>
      <c r="G65" s="684">
        <v>7</v>
      </c>
      <c r="H65" s="702">
        <v>6</v>
      </c>
      <c r="I65" s="703">
        <f t="shared" si="11"/>
        <v>-0.14285714285714285</v>
      </c>
      <c r="J65" s="10"/>
      <c r="K65" s="10"/>
    </row>
    <row r="66" spans="1:11">
      <c r="A66" s="10"/>
      <c r="B66" s="10"/>
      <c r="C66" s="10"/>
      <c r="D66" s="574" t="s">
        <v>434</v>
      </c>
      <c r="E66" s="575">
        <v>0</v>
      </c>
      <c r="F66" s="575">
        <v>0</v>
      </c>
      <c r="G66" s="575">
        <v>0</v>
      </c>
      <c r="H66" s="595">
        <v>0</v>
      </c>
      <c r="I66" s="604" t="s">
        <v>76</v>
      </c>
      <c r="J66" s="10"/>
      <c r="K66" s="10"/>
    </row>
    <row r="67" spans="1:11" ht="15.75" customHeight="1">
      <c r="A67" s="10"/>
      <c r="B67" s="10"/>
      <c r="C67" s="10"/>
      <c r="D67" s="704" t="s">
        <v>435</v>
      </c>
      <c r="E67" s="672">
        <v>4</v>
      </c>
      <c r="F67" s="672">
        <v>3</v>
      </c>
      <c r="G67" s="672">
        <v>3</v>
      </c>
      <c r="H67" s="672">
        <v>5</v>
      </c>
      <c r="I67" s="673">
        <f t="shared" ref="I67:I68" si="12">(H67-G67)/G67</f>
        <v>0.66666666666666663</v>
      </c>
      <c r="J67" s="10"/>
      <c r="K67" s="10"/>
    </row>
    <row r="68" spans="1:11" ht="15.75" customHeight="1">
      <c r="A68" s="10"/>
      <c r="B68" s="10"/>
      <c r="C68" s="10"/>
      <c r="D68" s="674" t="s">
        <v>28</v>
      </c>
      <c r="E68" s="675">
        <f t="shared" ref="E68:H68" si="13">SUM(E55:E67)</f>
        <v>47</v>
      </c>
      <c r="F68" s="675">
        <f t="shared" si="13"/>
        <v>62</v>
      </c>
      <c r="G68" s="675">
        <f t="shared" si="13"/>
        <v>60</v>
      </c>
      <c r="H68" s="675">
        <f t="shared" si="13"/>
        <v>83</v>
      </c>
      <c r="I68" s="705">
        <f t="shared" si="12"/>
        <v>0.38333333333333336</v>
      </c>
      <c r="J68" s="10"/>
      <c r="K68" s="10"/>
    </row>
    <row r="69" spans="1:11" ht="15.75" customHeight="1">
      <c r="A69" s="10"/>
      <c r="B69" s="10"/>
      <c r="C69" s="10"/>
      <c r="D69" s="501" t="s">
        <v>436</v>
      </c>
      <c r="E69" s="3"/>
      <c r="F69" s="3"/>
      <c r="G69" s="3"/>
      <c r="H69" s="3"/>
      <c r="I69" s="9"/>
      <c r="J69" s="10"/>
      <c r="K69" s="10"/>
    </row>
    <row r="70" spans="1:11" ht="15.75" customHeight="1">
      <c r="A70" s="10"/>
      <c r="B70" s="10"/>
      <c r="C70" s="10"/>
      <c r="D70" s="3"/>
      <c r="E70" s="3"/>
      <c r="F70" s="3"/>
      <c r="G70" s="3"/>
      <c r="H70" s="3"/>
      <c r="I70" s="9"/>
      <c r="J70" s="10"/>
      <c r="K70" s="10"/>
    </row>
    <row r="71" spans="1:11" ht="23.25" customHeight="1">
      <c r="A71" s="10"/>
      <c r="B71" s="10"/>
      <c r="C71" s="10"/>
      <c r="D71" s="972" t="s">
        <v>338</v>
      </c>
      <c r="E71" s="973"/>
      <c r="F71" s="973"/>
      <c r="G71" s="973"/>
      <c r="H71" s="973"/>
      <c r="I71" s="974"/>
      <c r="J71" s="10"/>
      <c r="K71" s="10"/>
    </row>
    <row r="72" spans="1:11" ht="15.75" customHeight="1">
      <c r="A72" s="10"/>
      <c r="B72" s="10"/>
      <c r="C72" s="10"/>
      <c r="D72" s="971" t="s">
        <v>87</v>
      </c>
      <c r="E72" s="570" t="s">
        <v>88</v>
      </c>
      <c r="F72" s="570" t="s">
        <v>88</v>
      </c>
      <c r="G72" s="570" t="s">
        <v>88</v>
      </c>
      <c r="H72" s="570" t="s">
        <v>88</v>
      </c>
      <c r="I72" s="975" t="s">
        <v>342</v>
      </c>
      <c r="J72" s="10"/>
      <c r="K72" s="10"/>
    </row>
    <row r="73" spans="1:11" ht="15.75" customHeight="1">
      <c r="A73" s="10"/>
      <c r="B73" s="10"/>
      <c r="C73" s="10"/>
      <c r="D73" s="854"/>
      <c r="E73" s="130">
        <v>2009</v>
      </c>
      <c r="F73" s="130">
        <v>2010</v>
      </c>
      <c r="G73" s="130">
        <v>2011</v>
      </c>
      <c r="H73" s="130">
        <v>2012</v>
      </c>
      <c r="I73" s="879"/>
      <c r="J73" s="10"/>
      <c r="K73" s="10"/>
    </row>
    <row r="74" spans="1:11">
      <c r="A74" s="10"/>
      <c r="B74" s="10"/>
      <c r="C74" s="10"/>
      <c r="D74" s="571" t="s">
        <v>343</v>
      </c>
      <c r="E74" s="572">
        <v>22</v>
      </c>
      <c r="F74" s="572">
        <v>26</v>
      </c>
      <c r="G74" s="572">
        <v>47</v>
      </c>
      <c r="H74" s="572">
        <v>60</v>
      </c>
      <c r="I74" s="573">
        <f t="shared" ref="I74:I77" si="14">(H74-G74)/G74</f>
        <v>0.27659574468085107</v>
      </c>
      <c r="J74" s="10"/>
      <c r="K74" s="10"/>
    </row>
    <row r="75" spans="1:11">
      <c r="A75" s="10"/>
      <c r="B75" s="10"/>
      <c r="C75" s="10"/>
      <c r="D75" s="574" t="s">
        <v>99</v>
      </c>
      <c r="E75" s="575">
        <v>21</v>
      </c>
      <c r="F75" s="575">
        <v>29</v>
      </c>
      <c r="G75" s="575">
        <v>32</v>
      </c>
      <c r="H75" s="595">
        <v>35</v>
      </c>
      <c r="I75" s="604">
        <f t="shared" si="14"/>
        <v>9.375E-2</v>
      </c>
      <c r="J75" s="10"/>
      <c r="K75" s="10"/>
    </row>
    <row r="76" spans="1:11" ht="15.75" customHeight="1">
      <c r="A76" s="10"/>
      <c r="B76" s="10"/>
      <c r="C76" s="10"/>
      <c r="D76" s="605" t="s">
        <v>114</v>
      </c>
      <c r="E76" s="671">
        <v>0</v>
      </c>
      <c r="F76" s="671">
        <v>1</v>
      </c>
      <c r="G76" s="672">
        <v>1</v>
      </c>
      <c r="H76" s="672">
        <v>1</v>
      </c>
      <c r="I76" s="673">
        <f t="shared" si="14"/>
        <v>0</v>
      </c>
      <c r="J76" s="10"/>
      <c r="K76" s="10"/>
    </row>
    <row r="77" spans="1:11" ht="15.75" customHeight="1">
      <c r="A77" s="10"/>
      <c r="B77" s="10"/>
      <c r="C77" s="10"/>
      <c r="D77" s="674" t="s">
        <v>28</v>
      </c>
      <c r="E77" s="675">
        <f t="shared" ref="E77:H77" si="15">SUM(E74:E76)</f>
        <v>43</v>
      </c>
      <c r="F77" s="675">
        <f t="shared" si="15"/>
        <v>56</v>
      </c>
      <c r="G77" s="676">
        <f t="shared" si="15"/>
        <v>80</v>
      </c>
      <c r="H77" s="676">
        <f t="shared" si="15"/>
        <v>96</v>
      </c>
      <c r="I77" s="677">
        <f t="shared" si="14"/>
        <v>0.2</v>
      </c>
      <c r="J77" s="10"/>
      <c r="K77" s="10"/>
    </row>
    <row r="78" spans="1:11" ht="7.5" customHeight="1">
      <c r="A78" s="10"/>
      <c r="B78" s="10"/>
      <c r="C78" s="10"/>
      <c r="D78" s="474"/>
      <c r="E78" s="678"/>
      <c r="F78" s="678"/>
      <c r="G78" s="679"/>
      <c r="H78" s="679"/>
      <c r="I78" s="680"/>
      <c r="J78" s="10"/>
      <c r="K78" s="10"/>
    </row>
    <row r="79" spans="1:11" ht="15.75" customHeight="1">
      <c r="A79" s="10"/>
      <c r="B79" s="10"/>
      <c r="C79" s="10"/>
      <c r="D79" s="681" t="s">
        <v>114</v>
      </c>
      <c r="E79" s="682">
        <v>0</v>
      </c>
      <c r="F79" s="682">
        <v>0</v>
      </c>
      <c r="G79" s="682">
        <v>1</v>
      </c>
      <c r="H79" s="682">
        <v>0</v>
      </c>
      <c r="I79" s="573">
        <f t="shared" ref="I79:I82" si="16">(H79-G79)/G79</f>
        <v>-1</v>
      </c>
      <c r="J79" s="10"/>
      <c r="K79" s="10"/>
    </row>
    <row r="80" spans="1:11">
      <c r="A80" s="10"/>
      <c r="B80" s="10"/>
      <c r="C80" s="10"/>
      <c r="D80" s="574" t="s">
        <v>96</v>
      </c>
      <c r="E80" s="575">
        <v>28</v>
      </c>
      <c r="F80" s="575">
        <v>35</v>
      </c>
      <c r="G80" s="575">
        <v>50</v>
      </c>
      <c r="H80" s="595">
        <v>67</v>
      </c>
      <c r="I80" s="604">
        <f t="shared" si="16"/>
        <v>0.34</v>
      </c>
      <c r="J80" s="10"/>
      <c r="K80" s="10"/>
    </row>
    <row r="81" spans="1:11" ht="15.75" customHeight="1">
      <c r="A81" s="10"/>
      <c r="B81" s="10"/>
      <c r="C81" s="10"/>
      <c r="D81" s="683" t="s">
        <v>97</v>
      </c>
      <c r="E81" s="671">
        <v>15</v>
      </c>
      <c r="F81" s="672">
        <v>21</v>
      </c>
      <c r="G81" s="572">
        <v>29</v>
      </c>
      <c r="H81" s="684">
        <v>29</v>
      </c>
      <c r="I81" s="673">
        <f t="shared" si="16"/>
        <v>0</v>
      </c>
      <c r="J81" s="10"/>
      <c r="K81" s="10"/>
    </row>
    <row r="82" spans="1:11" ht="15.75" customHeight="1">
      <c r="A82" s="10"/>
      <c r="B82" s="10"/>
      <c r="C82" s="10"/>
      <c r="D82" s="685" t="s">
        <v>28</v>
      </c>
      <c r="E82" s="675">
        <f t="shared" ref="E82:H82" si="17">SUM(E79:E81)</f>
        <v>43</v>
      </c>
      <c r="F82" s="686">
        <f t="shared" si="17"/>
        <v>56</v>
      </c>
      <c r="G82" s="675">
        <f t="shared" si="17"/>
        <v>80</v>
      </c>
      <c r="H82" s="675">
        <f t="shared" si="17"/>
        <v>96</v>
      </c>
      <c r="I82" s="677">
        <f t="shared" si="16"/>
        <v>0.2</v>
      </c>
      <c r="J82" s="10"/>
      <c r="K82" s="10"/>
    </row>
    <row r="83" spans="1:11" ht="7.5" customHeight="1">
      <c r="A83" s="10"/>
      <c r="B83" s="10"/>
      <c r="C83" s="10"/>
      <c r="D83" s="687"/>
      <c r="E83" s="678"/>
      <c r="F83" s="678"/>
      <c r="G83" s="678"/>
      <c r="H83" s="678"/>
      <c r="I83" s="688"/>
      <c r="J83" s="10"/>
      <c r="K83" s="10"/>
    </row>
    <row r="84" spans="1:11" ht="15.75" customHeight="1">
      <c r="A84" s="10"/>
      <c r="B84" s="10"/>
      <c r="C84" s="10"/>
      <c r="D84" s="689" t="s">
        <v>114</v>
      </c>
      <c r="E84" s="682">
        <v>1</v>
      </c>
      <c r="F84" s="682">
        <v>0</v>
      </c>
      <c r="G84" s="690">
        <v>2</v>
      </c>
      <c r="H84" s="682">
        <v>0</v>
      </c>
      <c r="I84" s="691">
        <f t="shared" ref="I84:I85" si="18">(H84-G84)/G84</f>
        <v>-1</v>
      </c>
      <c r="J84" s="10"/>
      <c r="K84" s="10"/>
    </row>
    <row r="85" spans="1:11">
      <c r="A85" s="10"/>
      <c r="B85" s="6" t="s">
        <v>0</v>
      </c>
      <c r="C85" s="10"/>
      <c r="D85" s="574" t="s">
        <v>418</v>
      </c>
      <c r="E85" s="575">
        <v>3</v>
      </c>
      <c r="F85" s="575">
        <v>6</v>
      </c>
      <c r="G85" s="575">
        <v>8</v>
      </c>
      <c r="H85" s="595">
        <v>4</v>
      </c>
      <c r="I85" s="604">
        <f t="shared" si="18"/>
        <v>-0.5</v>
      </c>
      <c r="J85" s="10"/>
      <c r="K85" s="10"/>
    </row>
    <row r="86" spans="1:11">
      <c r="A86" s="10"/>
      <c r="B86" s="6" t="s">
        <v>5</v>
      </c>
      <c r="C86" s="10"/>
      <c r="D86" s="701" t="s">
        <v>424</v>
      </c>
      <c r="E86" s="702">
        <v>1</v>
      </c>
      <c r="F86" s="702">
        <v>2</v>
      </c>
      <c r="G86" s="702">
        <v>0</v>
      </c>
      <c r="H86" s="702">
        <v>1</v>
      </c>
      <c r="I86" s="703" t="s">
        <v>76</v>
      </c>
      <c r="J86" s="10"/>
      <c r="K86" s="10"/>
    </row>
    <row r="87" spans="1:11">
      <c r="A87" s="10"/>
      <c r="B87" s="6" t="s">
        <v>6</v>
      </c>
      <c r="C87" s="10"/>
      <c r="D87" s="574" t="s">
        <v>426</v>
      </c>
      <c r="E87" s="575">
        <v>6</v>
      </c>
      <c r="F87" s="575">
        <v>7</v>
      </c>
      <c r="G87" s="575">
        <v>17</v>
      </c>
      <c r="H87" s="595">
        <v>21</v>
      </c>
      <c r="I87" s="604">
        <f t="shared" ref="I87:I94" si="19">(H87-G87)/G87</f>
        <v>0.23529411764705882</v>
      </c>
      <c r="J87" s="10"/>
      <c r="K87" s="10"/>
    </row>
    <row r="88" spans="1:11">
      <c r="A88" s="10"/>
      <c r="B88" s="10"/>
      <c r="C88" s="10"/>
      <c r="D88" s="701" t="s">
        <v>427</v>
      </c>
      <c r="E88" s="702">
        <v>6</v>
      </c>
      <c r="F88" s="702">
        <v>3</v>
      </c>
      <c r="G88" s="702">
        <v>6</v>
      </c>
      <c r="H88" s="702">
        <v>4</v>
      </c>
      <c r="I88" s="703">
        <f t="shared" si="19"/>
        <v>-0.33333333333333331</v>
      </c>
      <c r="J88" s="10"/>
      <c r="K88" s="10"/>
    </row>
    <row r="89" spans="1:11">
      <c r="A89" s="10"/>
      <c r="B89" s="10"/>
      <c r="C89" s="10"/>
      <c r="D89" s="574" t="s">
        <v>15</v>
      </c>
      <c r="E89" s="575">
        <v>0</v>
      </c>
      <c r="F89" s="575">
        <v>2</v>
      </c>
      <c r="G89" s="575">
        <v>2</v>
      </c>
      <c r="H89" s="595">
        <v>4</v>
      </c>
      <c r="I89" s="604">
        <f t="shared" si="19"/>
        <v>1</v>
      </c>
      <c r="J89" s="10"/>
      <c r="K89" s="10"/>
    </row>
    <row r="90" spans="1:11">
      <c r="A90" s="10"/>
      <c r="B90" s="10"/>
      <c r="C90" s="10"/>
      <c r="D90" s="701" t="s">
        <v>428</v>
      </c>
      <c r="E90" s="702">
        <v>0</v>
      </c>
      <c r="F90" s="702">
        <v>2</v>
      </c>
      <c r="G90" s="702">
        <v>2</v>
      </c>
      <c r="H90" s="702">
        <v>5</v>
      </c>
      <c r="I90" s="703">
        <f t="shared" si="19"/>
        <v>1.5</v>
      </c>
      <c r="J90" s="10"/>
      <c r="K90" s="10"/>
    </row>
    <row r="91" spans="1:11">
      <c r="A91" s="10"/>
      <c r="B91" s="10"/>
      <c r="C91" s="10"/>
      <c r="D91" s="574" t="s">
        <v>430</v>
      </c>
      <c r="E91" s="575">
        <v>7</v>
      </c>
      <c r="F91" s="575">
        <v>13</v>
      </c>
      <c r="G91" s="575">
        <v>18</v>
      </c>
      <c r="H91" s="595">
        <v>18</v>
      </c>
      <c r="I91" s="604">
        <f t="shared" si="19"/>
        <v>0</v>
      </c>
      <c r="J91" s="10"/>
      <c r="K91" s="10"/>
    </row>
    <row r="92" spans="1:11">
      <c r="A92" s="10"/>
      <c r="B92" s="10"/>
      <c r="C92" s="10"/>
      <c r="D92" s="701" t="s">
        <v>431</v>
      </c>
      <c r="E92" s="702">
        <v>9</v>
      </c>
      <c r="F92" s="702">
        <v>11</v>
      </c>
      <c r="G92" s="684">
        <v>6</v>
      </c>
      <c r="H92" s="702">
        <v>13</v>
      </c>
      <c r="I92" s="703">
        <f t="shared" si="19"/>
        <v>1.1666666666666667</v>
      </c>
      <c r="J92" s="10"/>
      <c r="K92" s="10"/>
    </row>
    <row r="93" spans="1:11">
      <c r="A93" s="10"/>
      <c r="B93" s="10"/>
      <c r="C93" s="10"/>
      <c r="D93" s="574" t="s">
        <v>432</v>
      </c>
      <c r="E93" s="575">
        <v>2</v>
      </c>
      <c r="F93" s="575">
        <v>2</v>
      </c>
      <c r="G93" s="575">
        <v>4</v>
      </c>
      <c r="H93" s="595">
        <v>12</v>
      </c>
      <c r="I93" s="604">
        <f t="shared" si="19"/>
        <v>2</v>
      </c>
      <c r="J93" s="10"/>
      <c r="K93" s="10"/>
    </row>
    <row r="94" spans="1:11" ht="16.5" customHeight="1">
      <c r="A94" s="10"/>
      <c r="B94" s="10"/>
      <c r="C94" s="10"/>
      <c r="D94" s="701" t="s">
        <v>433</v>
      </c>
      <c r="E94" s="702">
        <v>6</v>
      </c>
      <c r="F94" s="702">
        <v>7</v>
      </c>
      <c r="G94" s="684">
        <v>9</v>
      </c>
      <c r="H94" s="702">
        <v>7</v>
      </c>
      <c r="I94" s="703">
        <f t="shared" si="19"/>
        <v>-0.22222222222222221</v>
      </c>
      <c r="J94" s="10"/>
      <c r="K94" s="10"/>
    </row>
    <row r="95" spans="1:11" ht="15.75" customHeight="1">
      <c r="A95" s="10"/>
      <c r="B95" s="10"/>
      <c r="C95" s="10"/>
      <c r="D95" s="574" t="s">
        <v>434</v>
      </c>
      <c r="E95" s="575">
        <v>1</v>
      </c>
      <c r="F95" s="575">
        <v>0</v>
      </c>
      <c r="G95" s="575">
        <v>0</v>
      </c>
      <c r="H95" s="595">
        <v>0</v>
      </c>
      <c r="I95" s="604" t="s">
        <v>76</v>
      </c>
      <c r="J95" s="10"/>
      <c r="K95" s="10"/>
    </row>
    <row r="96" spans="1:11" ht="15.75" customHeight="1">
      <c r="A96" s="10"/>
      <c r="B96" s="10"/>
      <c r="C96" s="10"/>
      <c r="D96" s="704" t="s">
        <v>435</v>
      </c>
      <c r="E96" s="672">
        <v>1</v>
      </c>
      <c r="F96" s="672">
        <v>1</v>
      </c>
      <c r="G96" s="672">
        <v>6</v>
      </c>
      <c r="H96" s="672">
        <v>7</v>
      </c>
      <c r="I96" s="673">
        <f t="shared" ref="I96:I97" si="20">(H96-G96)/G96</f>
        <v>0.16666666666666666</v>
      </c>
      <c r="J96" s="10"/>
      <c r="K96" s="10"/>
    </row>
    <row r="97" spans="1:11" ht="15.75" customHeight="1">
      <c r="A97" s="10"/>
      <c r="B97" s="10"/>
      <c r="C97" s="10"/>
      <c r="D97" s="674" t="s">
        <v>28</v>
      </c>
      <c r="E97" s="675">
        <f t="shared" ref="E97:H97" si="21">SUM(E84:E96)</f>
        <v>43</v>
      </c>
      <c r="F97" s="675">
        <f t="shared" si="21"/>
        <v>56</v>
      </c>
      <c r="G97" s="675">
        <f t="shared" si="21"/>
        <v>80</v>
      </c>
      <c r="H97" s="675">
        <f t="shared" si="21"/>
        <v>96</v>
      </c>
      <c r="I97" s="705">
        <f t="shared" si="20"/>
        <v>0.2</v>
      </c>
      <c r="J97" s="10"/>
      <c r="K97" s="10"/>
    </row>
    <row r="98" spans="1:11" ht="15.75" customHeight="1">
      <c r="A98" s="10"/>
      <c r="B98" s="10"/>
      <c r="C98" s="10"/>
      <c r="D98" s="501" t="s">
        <v>436</v>
      </c>
      <c r="E98" s="10"/>
      <c r="F98" s="10"/>
      <c r="G98" s="10"/>
      <c r="H98" s="3"/>
      <c r="I98" s="9"/>
      <c r="J98" s="10"/>
      <c r="K98" s="10"/>
    </row>
    <row r="99" spans="1:11" ht="15.75" customHeight="1">
      <c r="A99" s="10"/>
      <c r="B99" s="10"/>
      <c r="C99" s="10"/>
      <c r="D99" s="10"/>
      <c r="E99" s="10"/>
      <c r="F99" s="10"/>
      <c r="G99" s="10"/>
      <c r="H99" s="3"/>
      <c r="I99" s="9"/>
      <c r="J99" s="10"/>
      <c r="K99" s="10"/>
    </row>
    <row r="100" spans="1:11" ht="23.25" customHeight="1">
      <c r="A100" s="10"/>
      <c r="B100" s="10"/>
      <c r="C100" s="10"/>
      <c r="D100" s="972" t="s">
        <v>339</v>
      </c>
      <c r="E100" s="973"/>
      <c r="F100" s="973"/>
      <c r="G100" s="973"/>
      <c r="H100" s="973"/>
      <c r="I100" s="974"/>
      <c r="J100" s="10"/>
      <c r="K100" s="10"/>
    </row>
    <row r="101" spans="1:11" ht="15.75" customHeight="1">
      <c r="A101" s="10"/>
      <c r="B101" s="10"/>
      <c r="C101" s="10"/>
      <c r="D101" s="971" t="s">
        <v>87</v>
      </c>
      <c r="E101" s="570" t="s">
        <v>88</v>
      </c>
      <c r="F101" s="570" t="s">
        <v>88</v>
      </c>
      <c r="G101" s="570" t="s">
        <v>88</v>
      </c>
      <c r="H101" s="570" t="s">
        <v>88</v>
      </c>
      <c r="I101" s="975" t="s">
        <v>342</v>
      </c>
      <c r="J101" s="10"/>
      <c r="K101" s="10"/>
    </row>
    <row r="102" spans="1:11" ht="15.75" customHeight="1">
      <c r="A102" s="10"/>
      <c r="B102" s="10"/>
      <c r="C102" s="10"/>
      <c r="D102" s="854"/>
      <c r="E102" s="130">
        <v>2009</v>
      </c>
      <c r="F102" s="130">
        <v>2010</v>
      </c>
      <c r="G102" s="130">
        <v>2011</v>
      </c>
      <c r="H102" s="130">
        <v>2012</v>
      </c>
      <c r="I102" s="879"/>
      <c r="J102" s="10"/>
      <c r="K102" s="10"/>
    </row>
    <row r="103" spans="1:11">
      <c r="A103" s="10"/>
      <c r="B103" s="10"/>
      <c r="C103" s="10"/>
      <c r="D103" s="571" t="s">
        <v>343</v>
      </c>
      <c r="E103" s="572">
        <v>58</v>
      </c>
      <c r="F103" s="572">
        <v>99</v>
      </c>
      <c r="G103" s="572">
        <v>73</v>
      </c>
      <c r="H103" s="572">
        <v>108</v>
      </c>
      <c r="I103" s="573">
        <f t="shared" ref="I103:I104" si="22">(H103-G103)/G103</f>
        <v>0.47945205479452052</v>
      </c>
      <c r="J103" s="10"/>
      <c r="K103" s="10"/>
    </row>
    <row r="104" spans="1:11">
      <c r="A104" s="10"/>
      <c r="B104" s="10"/>
      <c r="C104" s="10"/>
      <c r="D104" s="574" t="s">
        <v>99</v>
      </c>
      <c r="E104" s="575">
        <v>38</v>
      </c>
      <c r="F104" s="575">
        <v>58</v>
      </c>
      <c r="G104" s="575">
        <v>45</v>
      </c>
      <c r="H104" s="595">
        <v>28</v>
      </c>
      <c r="I104" s="604">
        <f t="shared" si="22"/>
        <v>-0.37777777777777777</v>
      </c>
      <c r="J104" s="10"/>
      <c r="K104" s="10"/>
    </row>
    <row r="105" spans="1:11" ht="15.75" customHeight="1">
      <c r="A105" s="10"/>
      <c r="B105" s="10"/>
      <c r="C105" s="10"/>
      <c r="D105" s="605" t="s">
        <v>114</v>
      </c>
      <c r="E105" s="671">
        <v>0</v>
      </c>
      <c r="F105" s="671">
        <v>0</v>
      </c>
      <c r="G105" s="672">
        <v>0</v>
      </c>
      <c r="H105" s="672">
        <v>0</v>
      </c>
      <c r="I105" s="673" t="s">
        <v>76</v>
      </c>
      <c r="J105" s="10"/>
      <c r="K105" s="10"/>
    </row>
    <row r="106" spans="1:11" ht="15.75" customHeight="1">
      <c r="A106" s="10"/>
      <c r="B106" s="10"/>
      <c r="C106" s="10"/>
      <c r="D106" s="674" t="s">
        <v>28</v>
      </c>
      <c r="E106" s="675">
        <f t="shared" ref="E106:H106" si="23">SUM(E103:E105)</f>
        <v>96</v>
      </c>
      <c r="F106" s="675">
        <f t="shared" si="23"/>
        <v>157</v>
      </c>
      <c r="G106" s="676">
        <f t="shared" si="23"/>
        <v>118</v>
      </c>
      <c r="H106" s="676">
        <f t="shared" si="23"/>
        <v>136</v>
      </c>
      <c r="I106" s="677">
        <f>(H106-G106)/G106</f>
        <v>0.15254237288135594</v>
      </c>
      <c r="J106" s="10"/>
      <c r="K106" s="10"/>
    </row>
    <row r="107" spans="1:11" ht="7.5" customHeight="1">
      <c r="A107" s="10"/>
      <c r="B107" s="10"/>
      <c r="C107" s="10"/>
      <c r="D107" s="474"/>
      <c r="E107" s="678"/>
      <c r="F107" s="678"/>
      <c r="G107" s="679"/>
      <c r="H107" s="679"/>
      <c r="I107" s="680"/>
      <c r="J107" s="10"/>
      <c r="K107" s="10"/>
    </row>
    <row r="108" spans="1:11" ht="15.75" customHeight="1">
      <c r="A108" s="10"/>
      <c r="B108" s="10"/>
      <c r="C108" s="10"/>
      <c r="D108" s="681" t="s">
        <v>114</v>
      </c>
      <c r="E108" s="682">
        <v>0</v>
      </c>
      <c r="F108" s="682">
        <v>0</v>
      </c>
      <c r="G108" s="682">
        <v>0</v>
      </c>
      <c r="H108" s="682">
        <v>0</v>
      </c>
      <c r="I108" s="573" t="s">
        <v>76</v>
      </c>
      <c r="J108" s="10"/>
      <c r="K108" s="10"/>
    </row>
    <row r="109" spans="1:11">
      <c r="A109" s="10"/>
      <c r="B109" s="10"/>
      <c r="C109" s="10"/>
      <c r="D109" s="574" t="s">
        <v>96</v>
      </c>
      <c r="E109" s="575">
        <v>59</v>
      </c>
      <c r="F109" s="575">
        <v>91</v>
      </c>
      <c r="G109" s="575">
        <v>73</v>
      </c>
      <c r="H109" s="595">
        <v>73</v>
      </c>
      <c r="I109" s="604">
        <f t="shared" ref="I109:I111" si="24">(H109-G109)/G109</f>
        <v>0</v>
      </c>
      <c r="J109" s="10"/>
      <c r="K109" s="10"/>
    </row>
    <row r="110" spans="1:11" ht="15.75" customHeight="1">
      <c r="A110" s="10"/>
      <c r="B110" s="10"/>
      <c r="C110" s="10"/>
      <c r="D110" s="683" t="s">
        <v>97</v>
      </c>
      <c r="E110" s="671">
        <v>37</v>
      </c>
      <c r="F110" s="672">
        <v>66</v>
      </c>
      <c r="G110" s="572">
        <v>45</v>
      </c>
      <c r="H110" s="684">
        <v>63</v>
      </c>
      <c r="I110" s="673">
        <f t="shared" si="24"/>
        <v>0.4</v>
      </c>
      <c r="J110" s="10"/>
      <c r="K110" s="10"/>
    </row>
    <row r="111" spans="1:11" ht="15.75" customHeight="1">
      <c r="A111" s="10"/>
      <c r="B111" s="10"/>
      <c r="C111" s="10"/>
      <c r="D111" s="685" t="s">
        <v>28</v>
      </c>
      <c r="E111" s="675">
        <f t="shared" ref="E111:H111" si="25">SUM(E108:E110)</f>
        <v>96</v>
      </c>
      <c r="F111" s="686">
        <f t="shared" si="25"/>
        <v>157</v>
      </c>
      <c r="G111" s="675">
        <f t="shared" si="25"/>
        <v>118</v>
      </c>
      <c r="H111" s="675">
        <f t="shared" si="25"/>
        <v>136</v>
      </c>
      <c r="I111" s="677">
        <f t="shared" si="24"/>
        <v>0.15254237288135594</v>
      </c>
      <c r="J111" s="10"/>
      <c r="K111" s="10"/>
    </row>
    <row r="112" spans="1:11" ht="7.5" customHeight="1">
      <c r="A112" s="10"/>
      <c r="B112" s="10"/>
      <c r="C112" s="10"/>
      <c r="D112" s="687"/>
      <c r="E112" s="678"/>
      <c r="F112" s="678"/>
      <c r="G112" s="678"/>
      <c r="H112" s="678"/>
      <c r="I112" s="688"/>
      <c r="J112" s="10"/>
      <c r="K112" s="10"/>
    </row>
    <row r="113" spans="1:11" ht="15.75" customHeight="1">
      <c r="A113" s="10"/>
      <c r="B113" s="10"/>
      <c r="C113" s="10"/>
      <c r="D113" s="689" t="s">
        <v>114</v>
      </c>
      <c r="E113" s="682">
        <v>0</v>
      </c>
      <c r="F113" s="682">
        <v>0</v>
      </c>
      <c r="G113" s="690">
        <v>0</v>
      </c>
      <c r="H113" s="682">
        <v>0</v>
      </c>
      <c r="I113" s="691" t="s">
        <v>76</v>
      </c>
      <c r="J113" s="10"/>
      <c r="K113" s="10"/>
    </row>
    <row r="114" spans="1:11">
      <c r="A114" s="10"/>
      <c r="B114" s="10"/>
      <c r="C114" s="10"/>
      <c r="D114" s="574" t="s">
        <v>418</v>
      </c>
      <c r="E114" s="575">
        <v>9</v>
      </c>
      <c r="F114" s="575">
        <v>11</v>
      </c>
      <c r="G114" s="575">
        <v>5</v>
      </c>
      <c r="H114" s="595">
        <v>13</v>
      </c>
      <c r="I114" s="604">
        <f t="shared" ref="I114:I123" si="26">(H114-G114)/G114</f>
        <v>1.6</v>
      </c>
      <c r="J114" s="10"/>
      <c r="K114" s="10"/>
    </row>
    <row r="115" spans="1:11">
      <c r="A115" s="10"/>
      <c r="B115" s="10"/>
      <c r="C115" s="10"/>
      <c r="D115" s="701" t="s">
        <v>424</v>
      </c>
      <c r="E115" s="702">
        <v>3</v>
      </c>
      <c r="F115" s="702">
        <v>2</v>
      </c>
      <c r="G115" s="702">
        <v>2</v>
      </c>
      <c r="H115" s="702">
        <v>3</v>
      </c>
      <c r="I115" s="703">
        <f t="shared" si="26"/>
        <v>0.5</v>
      </c>
      <c r="J115" s="10"/>
      <c r="K115" s="10"/>
    </row>
    <row r="116" spans="1:11">
      <c r="A116" s="10"/>
      <c r="B116" s="10"/>
      <c r="C116" s="10"/>
      <c r="D116" s="574" t="s">
        <v>426</v>
      </c>
      <c r="E116" s="575">
        <v>12</v>
      </c>
      <c r="F116" s="575">
        <v>26</v>
      </c>
      <c r="G116" s="575">
        <v>24</v>
      </c>
      <c r="H116" s="595">
        <v>25</v>
      </c>
      <c r="I116" s="604">
        <f t="shared" si="26"/>
        <v>4.1666666666666664E-2</v>
      </c>
      <c r="J116" s="10"/>
      <c r="K116" s="10"/>
    </row>
    <row r="117" spans="1:11">
      <c r="A117" s="10"/>
      <c r="B117" s="10"/>
      <c r="C117" s="10"/>
      <c r="D117" s="701" t="s">
        <v>427</v>
      </c>
      <c r="E117" s="702">
        <v>3</v>
      </c>
      <c r="F117" s="702">
        <v>4</v>
      </c>
      <c r="G117" s="702">
        <v>6</v>
      </c>
      <c r="H117" s="702">
        <v>8</v>
      </c>
      <c r="I117" s="703">
        <f t="shared" si="26"/>
        <v>0.33333333333333331</v>
      </c>
      <c r="J117" s="10"/>
      <c r="K117" s="10"/>
    </row>
    <row r="118" spans="1:11">
      <c r="A118" s="10"/>
      <c r="B118" s="10"/>
      <c r="C118" s="10"/>
      <c r="D118" s="574" t="s">
        <v>15</v>
      </c>
      <c r="E118" s="575">
        <v>3</v>
      </c>
      <c r="F118" s="575">
        <v>0</v>
      </c>
      <c r="G118" s="575">
        <v>2</v>
      </c>
      <c r="H118" s="595">
        <v>0</v>
      </c>
      <c r="I118" s="604">
        <f t="shared" si="26"/>
        <v>-1</v>
      </c>
      <c r="J118" s="10"/>
      <c r="K118" s="10"/>
    </row>
    <row r="119" spans="1:11">
      <c r="A119" s="10"/>
      <c r="B119" s="10"/>
      <c r="C119" s="10"/>
      <c r="D119" s="701" t="s">
        <v>428</v>
      </c>
      <c r="E119" s="702">
        <v>1</v>
      </c>
      <c r="F119" s="702">
        <v>8</v>
      </c>
      <c r="G119" s="702">
        <v>11</v>
      </c>
      <c r="H119" s="702">
        <v>7</v>
      </c>
      <c r="I119" s="703">
        <f t="shared" si="26"/>
        <v>-0.36363636363636365</v>
      </c>
      <c r="J119" s="10"/>
      <c r="K119" s="10"/>
    </row>
    <row r="120" spans="1:11">
      <c r="A120" s="10"/>
      <c r="B120" s="10"/>
      <c r="C120" s="10"/>
      <c r="D120" s="574" t="s">
        <v>430</v>
      </c>
      <c r="E120" s="575">
        <v>22</v>
      </c>
      <c r="F120" s="575">
        <v>38</v>
      </c>
      <c r="G120" s="575">
        <v>26</v>
      </c>
      <c r="H120" s="595">
        <v>21</v>
      </c>
      <c r="I120" s="604">
        <f t="shared" si="26"/>
        <v>-0.19230769230769232</v>
      </c>
      <c r="J120" s="10"/>
      <c r="K120" s="10"/>
    </row>
    <row r="121" spans="1:11">
      <c r="A121" s="10"/>
      <c r="B121" s="10"/>
      <c r="C121" s="10"/>
      <c r="D121" s="701" t="s">
        <v>431</v>
      </c>
      <c r="E121" s="702">
        <v>9</v>
      </c>
      <c r="F121" s="702">
        <v>11</v>
      </c>
      <c r="G121" s="684">
        <v>9</v>
      </c>
      <c r="H121" s="702">
        <v>7</v>
      </c>
      <c r="I121" s="703">
        <f t="shared" si="26"/>
        <v>-0.22222222222222221</v>
      </c>
      <c r="J121" s="10"/>
      <c r="K121" s="10"/>
    </row>
    <row r="122" spans="1:11">
      <c r="A122" s="10"/>
      <c r="B122" s="10"/>
      <c r="C122" s="10"/>
      <c r="D122" s="574" t="s">
        <v>432</v>
      </c>
      <c r="E122" s="575">
        <v>12</v>
      </c>
      <c r="F122" s="575">
        <v>24</v>
      </c>
      <c r="G122" s="575">
        <v>16</v>
      </c>
      <c r="H122" s="595">
        <v>24</v>
      </c>
      <c r="I122" s="604">
        <f t="shared" si="26"/>
        <v>0.5</v>
      </c>
      <c r="J122" s="10"/>
      <c r="K122" s="10"/>
    </row>
    <row r="123" spans="1:11">
      <c r="A123" s="10"/>
      <c r="B123" s="10"/>
      <c r="C123" s="10"/>
      <c r="D123" s="701" t="s">
        <v>433</v>
      </c>
      <c r="E123" s="702">
        <v>13</v>
      </c>
      <c r="F123" s="702">
        <v>18</v>
      </c>
      <c r="G123" s="684">
        <v>10</v>
      </c>
      <c r="H123" s="702">
        <v>19</v>
      </c>
      <c r="I123" s="703">
        <f t="shared" si="26"/>
        <v>0.9</v>
      </c>
      <c r="J123" s="10"/>
      <c r="K123" s="10"/>
    </row>
    <row r="124" spans="1:11">
      <c r="A124" s="10"/>
      <c r="B124" s="10"/>
      <c r="C124" s="10"/>
      <c r="D124" s="574" t="s">
        <v>434</v>
      </c>
      <c r="E124" s="575">
        <v>0</v>
      </c>
      <c r="F124" s="575">
        <v>0</v>
      </c>
      <c r="G124" s="575">
        <v>0</v>
      </c>
      <c r="H124" s="595">
        <v>1</v>
      </c>
      <c r="I124" s="604" t="s">
        <v>76</v>
      </c>
      <c r="J124" s="10"/>
      <c r="K124" s="10"/>
    </row>
    <row r="125" spans="1:11" ht="15.75" customHeight="1">
      <c r="A125" s="10"/>
      <c r="B125" s="10"/>
      <c r="C125" s="10"/>
      <c r="D125" s="704" t="s">
        <v>435</v>
      </c>
      <c r="E125" s="672">
        <v>9</v>
      </c>
      <c r="F125" s="672">
        <v>15</v>
      </c>
      <c r="G125" s="672">
        <v>7</v>
      </c>
      <c r="H125" s="672">
        <v>8</v>
      </c>
      <c r="I125" s="673">
        <f t="shared" ref="I125:I126" si="27">(H125-G125)/G125</f>
        <v>0.14285714285714285</v>
      </c>
      <c r="J125" s="10"/>
      <c r="K125" s="10"/>
    </row>
    <row r="126" spans="1:11" ht="15.75" customHeight="1">
      <c r="A126" s="10"/>
      <c r="B126" s="10"/>
      <c r="C126" s="10"/>
      <c r="D126" s="674" t="s">
        <v>28</v>
      </c>
      <c r="E126" s="675">
        <f t="shared" ref="E126:H126" si="28">SUM(E113:E125)</f>
        <v>96</v>
      </c>
      <c r="F126" s="675">
        <f t="shared" si="28"/>
        <v>157</v>
      </c>
      <c r="G126" s="675">
        <f t="shared" si="28"/>
        <v>118</v>
      </c>
      <c r="H126" s="675">
        <f t="shared" si="28"/>
        <v>136</v>
      </c>
      <c r="I126" s="705">
        <f t="shared" si="27"/>
        <v>0.15254237288135594</v>
      </c>
      <c r="J126" s="10"/>
      <c r="K126" s="10"/>
    </row>
    <row r="127" spans="1:11" ht="15.75" customHeight="1">
      <c r="A127" s="10"/>
      <c r="B127" s="10"/>
      <c r="C127" s="10"/>
      <c r="D127" s="501" t="s">
        <v>436</v>
      </c>
      <c r="E127" s="10"/>
      <c r="F127" s="10"/>
      <c r="G127" s="10"/>
      <c r="H127" s="3"/>
      <c r="I127" s="9"/>
      <c r="J127" s="10"/>
      <c r="K127" s="10"/>
    </row>
    <row r="128" spans="1:11" ht="15.75" customHeight="1">
      <c r="A128" s="10"/>
      <c r="B128" s="10"/>
      <c r="C128" s="10"/>
      <c r="D128" s="10"/>
      <c r="E128" s="10"/>
      <c r="F128" s="10"/>
      <c r="G128" s="10"/>
      <c r="H128" s="3"/>
      <c r="I128" s="9"/>
      <c r="J128" s="10"/>
      <c r="K128" s="10"/>
    </row>
    <row r="129" spans="1:11" ht="23.25" customHeight="1">
      <c r="A129" s="10"/>
      <c r="B129" s="10"/>
      <c r="C129" s="10"/>
      <c r="D129" s="972" t="s">
        <v>152</v>
      </c>
      <c r="E129" s="973"/>
      <c r="F129" s="973"/>
      <c r="G129" s="973"/>
      <c r="H129" s="973"/>
      <c r="I129" s="974"/>
      <c r="J129" s="10"/>
      <c r="K129" s="10"/>
    </row>
    <row r="130" spans="1:11" ht="15.75" customHeight="1">
      <c r="A130" s="10"/>
      <c r="B130" s="10"/>
      <c r="C130" s="10"/>
      <c r="D130" s="971" t="s">
        <v>87</v>
      </c>
      <c r="E130" s="570" t="s">
        <v>88</v>
      </c>
      <c r="F130" s="570" t="s">
        <v>88</v>
      </c>
      <c r="G130" s="570" t="s">
        <v>88</v>
      </c>
      <c r="H130" s="570" t="s">
        <v>88</v>
      </c>
      <c r="I130" s="975" t="s">
        <v>342</v>
      </c>
      <c r="J130" s="10"/>
      <c r="K130" s="10"/>
    </row>
    <row r="131" spans="1:11" ht="15.75" customHeight="1">
      <c r="A131" s="10"/>
      <c r="B131" s="10"/>
      <c r="C131" s="10"/>
      <c r="D131" s="854"/>
      <c r="E131" s="130">
        <v>2009</v>
      </c>
      <c r="F131" s="130">
        <v>2010</v>
      </c>
      <c r="G131" s="130">
        <v>2011</v>
      </c>
      <c r="H131" s="130">
        <v>2012</v>
      </c>
      <c r="I131" s="879"/>
      <c r="J131" s="10"/>
      <c r="K131" s="10"/>
    </row>
    <row r="132" spans="1:11">
      <c r="A132" s="10"/>
      <c r="B132" s="10"/>
      <c r="C132" s="10"/>
      <c r="D132" s="571" t="s">
        <v>343</v>
      </c>
      <c r="E132" s="572">
        <v>906</v>
      </c>
      <c r="F132" s="572">
        <v>822</v>
      </c>
      <c r="G132" s="572">
        <v>942</v>
      </c>
      <c r="H132" s="572">
        <v>811</v>
      </c>
      <c r="I132" s="573">
        <f t="shared" ref="I132:I135" si="29">(H132-G132)/G132</f>
        <v>-0.13906581740976645</v>
      </c>
      <c r="J132" s="10"/>
      <c r="K132" s="10"/>
    </row>
    <row r="133" spans="1:11">
      <c r="A133" s="10"/>
      <c r="B133" s="10"/>
      <c r="C133" s="10"/>
      <c r="D133" s="574" t="s">
        <v>99</v>
      </c>
      <c r="E133" s="575">
        <v>46</v>
      </c>
      <c r="F133" s="575">
        <v>71</v>
      </c>
      <c r="G133" s="575">
        <v>57</v>
      </c>
      <c r="H133" s="595">
        <v>43</v>
      </c>
      <c r="I133" s="604">
        <f t="shared" si="29"/>
        <v>-0.24561403508771928</v>
      </c>
      <c r="J133" s="10"/>
      <c r="K133" s="10"/>
    </row>
    <row r="134" spans="1:11" ht="15.75" customHeight="1">
      <c r="A134" s="10"/>
      <c r="B134" s="10"/>
      <c r="C134" s="10"/>
      <c r="D134" s="605" t="s">
        <v>114</v>
      </c>
      <c r="E134" s="671">
        <v>6</v>
      </c>
      <c r="F134" s="671">
        <v>0</v>
      </c>
      <c r="G134" s="672">
        <v>4</v>
      </c>
      <c r="H134" s="672">
        <v>6</v>
      </c>
      <c r="I134" s="673">
        <f t="shared" si="29"/>
        <v>0.5</v>
      </c>
      <c r="J134" s="10"/>
      <c r="K134" s="10"/>
    </row>
    <row r="135" spans="1:11" ht="15.75" customHeight="1">
      <c r="A135" s="10"/>
      <c r="B135" s="10"/>
      <c r="C135" s="10"/>
      <c r="D135" s="674" t="s">
        <v>28</v>
      </c>
      <c r="E135" s="675">
        <f t="shared" ref="E135:H135" si="30">SUM(E132:E134)</f>
        <v>958</v>
      </c>
      <c r="F135" s="675">
        <f t="shared" si="30"/>
        <v>893</v>
      </c>
      <c r="G135" s="676">
        <f t="shared" si="30"/>
        <v>1003</v>
      </c>
      <c r="H135" s="676">
        <f t="shared" si="30"/>
        <v>860</v>
      </c>
      <c r="I135" s="677">
        <f t="shared" si="29"/>
        <v>-0.14257228315054835</v>
      </c>
      <c r="J135" s="10"/>
      <c r="K135" s="10"/>
    </row>
    <row r="136" spans="1:11" ht="7.5" customHeight="1">
      <c r="A136" s="10"/>
      <c r="B136" s="10"/>
      <c r="C136" s="10"/>
      <c r="D136" s="474"/>
      <c r="E136" s="678"/>
      <c r="F136" s="678"/>
      <c r="G136" s="679"/>
      <c r="H136" s="679"/>
      <c r="I136" s="680"/>
      <c r="J136" s="10"/>
      <c r="K136" s="10"/>
    </row>
    <row r="137" spans="1:11" ht="15.75" customHeight="1">
      <c r="A137" s="10"/>
      <c r="B137" s="10"/>
      <c r="C137" s="10"/>
      <c r="D137" s="681" t="s">
        <v>114</v>
      </c>
      <c r="E137" s="682">
        <v>1</v>
      </c>
      <c r="F137" s="682">
        <v>5</v>
      </c>
      <c r="G137" s="682">
        <v>20</v>
      </c>
      <c r="H137" s="682">
        <v>18</v>
      </c>
      <c r="I137" s="573">
        <f t="shared" ref="I137:I140" si="31">(H137-G137)/G137</f>
        <v>-0.1</v>
      </c>
      <c r="J137" s="10"/>
      <c r="K137" s="10"/>
    </row>
    <row r="138" spans="1:11">
      <c r="A138" s="10"/>
      <c r="B138" s="10"/>
      <c r="C138" s="10"/>
      <c r="D138" s="574" t="s">
        <v>96</v>
      </c>
      <c r="E138" s="575">
        <v>667</v>
      </c>
      <c r="F138" s="575">
        <v>636</v>
      </c>
      <c r="G138" s="575">
        <v>670</v>
      </c>
      <c r="H138" s="595">
        <v>561</v>
      </c>
      <c r="I138" s="604">
        <f t="shared" si="31"/>
        <v>-0.16268656716417909</v>
      </c>
      <c r="J138" s="10"/>
      <c r="K138" s="10"/>
    </row>
    <row r="139" spans="1:11" ht="15.75" customHeight="1">
      <c r="A139" s="10"/>
      <c r="B139" s="10"/>
      <c r="C139" s="10"/>
      <c r="D139" s="683" t="s">
        <v>97</v>
      </c>
      <c r="E139" s="671">
        <v>290</v>
      </c>
      <c r="F139" s="672">
        <v>252</v>
      </c>
      <c r="G139" s="572">
        <v>313</v>
      </c>
      <c r="H139" s="684">
        <v>281</v>
      </c>
      <c r="I139" s="673">
        <f t="shared" si="31"/>
        <v>-0.10223642172523961</v>
      </c>
      <c r="J139" s="10"/>
      <c r="K139" s="10"/>
    </row>
    <row r="140" spans="1:11" ht="15.75" customHeight="1">
      <c r="A140" s="10"/>
      <c r="B140" s="10"/>
      <c r="C140" s="10"/>
      <c r="D140" s="685" t="s">
        <v>28</v>
      </c>
      <c r="E140" s="675">
        <f t="shared" ref="E140:H140" si="32">SUM(E137:E139)</f>
        <v>958</v>
      </c>
      <c r="F140" s="686">
        <f t="shared" si="32"/>
        <v>893</v>
      </c>
      <c r="G140" s="675">
        <f t="shared" si="32"/>
        <v>1003</v>
      </c>
      <c r="H140" s="675">
        <f t="shared" si="32"/>
        <v>860</v>
      </c>
      <c r="I140" s="677">
        <f t="shared" si="31"/>
        <v>-0.14257228315054835</v>
      </c>
      <c r="J140" s="10"/>
      <c r="K140" s="10"/>
    </row>
    <row r="141" spans="1:11" ht="7.5" customHeight="1">
      <c r="A141" s="10"/>
      <c r="B141" s="10"/>
      <c r="C141" s="10"/>
      <c r="D141" s="687"/>
      <c r="E141" s="678"/>
      <c r="F141" s="678"/>
      <c r="G141" s="678"/>
      <c r="H141" s="678"/>
      <c r="I141" s="688"/>
      <c r="J141" s="10"/>
      <c r="K141" s="10"/>
    </row>
    <row r="142" spans="1:11" ht="15.75" customHeight="1">
      <c r="A142" s="10"/>
      <c r="B142" s="10"/>
      <c r="C142" s="10"/>
      <c r="D142" s="689" t="s">
        <v>114</v>
      </c>
      <c r="E142" s="682">
        <v>14</v>
      </c>
      <c r="F142" s="682">
        <v>7</v>
      </c>
      <c r="G142" s="690">
        <v>6</v>
      </c>
      <c r="H142" s="682">
        <v>7</v>
      </c>
      <c r="I142" s="691">
        <f t="shared" ref="I142:I155" si="33">(H142-G142)/G142</f>
        <v>0.16666666666666666</v>
      </c>
      <c r="J142" s="10"/>
      <c r="K142" s="10"/>
    </row>
    <row r="143" spans="1:11">
      <c r="A143" s="10"/>
      <c r="B143" s="6" t="s">
        <v>0</v>
      </c>
      <c r="C143" s="10"/>
      <c r="D143" s="574" t="s">
        <v>418</v>
      </c>
      <c r="E143" s="575">
        <v>75</v>
      </c>
      <c r="F143" s="575">
        <v>68</v>
      </c>
      <c r="G143" s="575">
        <v>72</v>
      </c>
      <c r="H143" s="595">
        <v>48</v>
      </c>
      <c r="I143" s="604">
        <f t="shared" si="33"/>
        <v>-0.33333333333333331</v>
      </c>
      <c r="J143" s="10"/>
      <c r="K143" s="10"/>
    </row>
    <row r="144" spans="1:11">
      <c r="A144" s="10"/>
      <c r="B144" s="6" t="s">
        <v>5</v>
      </c>
      <c r="C144" s="10"/>
      <c r="D144" s="701" t="s">
        <v>424</v>
      </c>
      <c r="E144" s="702">
        <v>15</v>
      </c>
      <c r="F144" s="702">
        <v>14</v>
      </c>
      <c r="G144" s="702">
        <v>22</v>
      </c>
      <c r="H144" s="702">
        <v>10</v>
      </c>
      <c r="I144" s="703">
        <f t="shared" si="33"/>
        <v>-0.54545454545454541</v>
      </c>
      <c r="J144" s="10"/>
      <c r="K144" s="10"/>
    </row>
    <row r="145" spans="1:11">
      <c r="A145" s="10"/>
      <c r="B145" s="6" t="s">
        <v>6</v>
      </c>
      <c r="C145" s="10"/>
      <c r="D145" s="574" t="s">
        <v>426</v>
      </c>
      <c r="E145" s="575">
        <v>69</v>
      </c>
      <c r="F145" s="575">
        <v>70</v>
      </c>
      <c r="G145" s="575">
        <v>60</v>
      </c>
      <c r="H145" s="595">
        <v>72</v>
      </c>
      <c r="I145" s="604">
        <f t="shared" si="33"/>
        <v>0.2</v>
      </c>
      <c r="J145" s="10"/>
      <c r="K145" s="10"/>
    </row>
    <row r="146" spans="1:11">
      <c r="A146" s="10"/>
      <c r="B146" s="10"/>
      <c r="C146" s="10"/>
      <c r="D146" s="701" t="s">
        <v>427</v>
      </c>
      <c r="E146" s="702">
        <v>48</v>
      </c>
      <c r="F146" s="702">
        <v>45</v>
      </c>
      <c r="G146" s="702">
        <v>45</v>
      </c>
      <c r="H146" s="702">
        <v>43</v>
      </c>
      <c r="I146" s="703">
        <f t="shared" si="33"/>
        <v>-4.4444444444444446E-2</v>
      </c>
      <c r="J146" s="10"/>
      <c r="K146" s="10"/>
    </row>
    <row r="147" spans="1:11">
      <c r="A147" s="10"/>
      <c r="B147" s="10"/>
      <c r="C147" s="10"/>
      <c r="D147" s="574" t="s">
        <v>15</v>
      </c>
      <c r="E147" s="575">
        <v>12</v>
      </c>
      <c r="F147" s="575">
        <v>9</v>
      </c>
      <c r="G147" s="575">
        <v>16</v>
      </c>
      <c r="H147" s="595">
        <v>9</v>
      </c>
      <c r="I147" s="604">
        <f t="shared" si="33"/>
        <v>-0.4375</v>
      </c>
      <c r="J147" s="10"/>
      <c r="K147" s="10"/>
    </row>
    <row r="148" spans="1:11">
      <c r="A148" s="10"/>
      <c r="B148" s="10"/>
      <c r="C148" s="10"/>
      <c r="D148" s="701" t="s">
        <v>428</v>
      </c>
      <c r="E148" s="702">
        <v>12</v>
      </c>
      <c r="F148" s="702">
        <v>9</v>
      </c>
      <c r="G148" s="702">
        <v>9</v>
      </c>
      <c r="H148" s="702">
        <v>12</v>
      </c>
      <c r="I148" s="703">
        <f t="shared" si="33"/>
        <v>0.33333333333333331</v>
      </c>
      <c r="J148" s="10"/>
      <c r="K148" s="10"/>
    </row>
    <row r="149" spans="1:11">
      <c r="A149" s="10"/>
      <c r="B149" s="10"/>
      <c r="C149" s="10"/>
      <c r="D149" s="574" t="s">
        <v>430</v>
      </c>
      <c r="E149" s="575">
        <v>288</v>
      </c>
      <c r="F149" s="575">
        <v>297</v>
      </c>
      <c r="G149" s="575">
        <v>273</v>
      </c>
      <c r="H149" s="595">
        <v>200</v>
      </c>
      <c r="I149" s="604">
        <f t="shared" si="33"/>
        <v>-0.26739926739926739</v>
      </c>
      <c r="J149" s="10"/>
      <c r="K149" s="10"/>
    </row>
    <row r="150" spans="1:11">
      <c r="A150" s="10"/>
      <c r="B150" s="10"/>
      <c r="C150" s="10"/>
      <c r="D150" s="701" t="s">
        <v>431</v>
      </c>
      <c r="E150" s="702">
        <v>47</v>
      </c>
      <c r="F150" s="702">
        <v>52</v>
      </c>
      <c r="G150" s="684">
        <v>69</v>
      </c>
      <c r="H150" s="702">
        <v>56</v>
      </c>
      <c r="I150" s="703">
        <f t="shared" si="33"/>
        <v>-0.18840579710144928</v>
      </c>
      <c r="J150" s="10"/>
      <c r="K150" s="10"/>
    </row>
    <row r="151" spans="1:11">
      <c r="A151" s="10"/>
      <c r="B151" s="10"/>
      <c r="C151" s="10"/>
      <c r="D151" s="574" t="s">
        <v>432</v>
      </c>
      <c r="E151" s="575">
        <v>194</v>
      </c>
      <c r="F151" s="575">
        <v>150</v>
      </c>
      <c r="G151" s="575">
        <v>232</v>
      </c>
      <c r="H151" s="595">
        <v>238</v>
      </c>
      <c r="I151" s="604">
        <f t="shared" si="33"/>
        <v>2.5862068965517241E-2</v>
      </c>
      <c r="J151" s="10"/>
      <c r="K151" s="10"/>
    </row>
    <row r="152" spans="1:11">
      <c r="A152" s="10"/>
      <c r="B152" s="10"/>
      <c r="C152" s="10"/>
      <c r="D152" s="701" t="s">
        <v>433</v>
      </c>
      <c r="E152" s="702">
        <v>173</v>
      </c>
      <c r="F152" s="702">
        <v>151</v>
      </c>
      <c r="G152" s="684">
        <v>177</v>
      </c>
      <c r="H152" s="702">
        <v>138</v>
      </c>
      <c r="I152" s="703">
        <f t="shared" si="33"/>
        <v>-0.22033898305084745</v>
      </c>
      <c r="J152" s="10"/>
      <c r="K152" s="10"/>
    </row>
    <row r="153" spans="1:11">
      <c r="A153" s="10"/>
      <c r="B153" s="10"/>
      <c r="C153" s="10"/>
      <c r="D153" s="574" t="s">
        <v>434</v>
      </c>
      <c r="E153" s="575">
        <v>3</v>
      </c>
      <c r="F153" s="575">
        <v>4</v>
      </c>
      <c r="G153" s="575">
        <v>4</v>
      </c>
      <c r="H153" s="595">
        <v>10</v>
      </c>
      <c r="I153" s="604">
        <f t="shared" si="33"/>
        <v>1.5</v>
      </c>
      <c r="J153" s="10"/>
      <c r="K153" s="10"/>
    </row>
    <row r="154" spans="1:11" ht="15.75" customHeight="1">
      <c r="A154" s="10"/>
      <c r="B154" s="10"/>
      <c r="C154" s="10"/>
      <c r="D154" s="704" t="s">
        <v>435</v>
      </c>
      <c r="E154" s="672">
        <v>8</v>
      </c>
      <c r="F154" s="672">
        <v>17</v>
      </c>
      <c r="G154" s="672">
        <v>18</v>
      </c>
      <c r="H154" s="672">
        <v>17</v>
      </c>
      <c r="I154" s="673">
        <f t="shared" si="33"/>
        <v>-5.5555555555555552E-2</v>
      </c>
      <c r="J154" s="10"/>
      <c r="K154" s="10"/>
    </row>
    <row r="155" spans="1:11" ht="15.75" customHeight="1">
      <c r="A155" s="10"/>
      <c r="B155" s="10"/>
      <c r="C155" s="10"/>
      <c r="D155" s="674" t="s">
        <v>28</v>
      </c>
      <c r="E155" s="675">
        <f t="shared" ref="E155:H155" si="34">SUM(E142:E154)</f>
        <v>958</v>
      </c>
      <c r="F155" s="675">
        <f t="shared" si="34"/>
        <v>893</v>
      </c>
      <c r="G155" s="675">
        <f t="shared" si="34"/>
        <v>1003</v>
      </c>
      <c r="H155" s="675">
        <f t="shared" si="34"/>
        <v>860</v>
      </c>
      <c r="I155" s="705">
        <f t="shared" si="33"/>
        <v>-0.14257228315054835</v>
      </c>
      <c r="J155" s="10"/>
      <c r="K155" s="10"/>
    </row>
    <row r="156" spans="1:11" ht="15.75" customHeight="1">
      <c r="A156" s="10"/>
      <c r="B156" s="10"/>
      <c r="C156" s="10"/>
      <c r="D156" s="501" t="s">
        <v>436</v>
      </c>
      <c r="E156" s="10"/>
      <c r="F156" s="10"/>
      <c r="G156" s="10"/>
      <c r="H156" s="3"/>
      <c r="I156" s="9"/>
      <c r="J156" s="10"/>
      <c r="K156" s="10"/>
    </row>
    <row r="157" spans="1:11" ht="15.75" customHeight="1">
      <c r="A157" s="10"/>
      <c r="B157" s="10"/>
      <c r="C157" s="10"/>
      <c r="D157" s="10"/>
      <c r="E157" s="10"/>
      <c r="F157" s="10"/>
      <c r="G157" s="10"/>
      <c r="H157" s="3"/>
      <c r="I157" s="9"/>
      <c r="J157" s="10"/>
      <c r="K157" s="10"/>
    </row>
    <row r="158" spans="1:11" ht="23.25" customHeight="1">
      <c r="A158" s="10"/>
      <c r="B158" s="10"/>
      <c r="C158" s="10"/>
      <c r="D158" s="972" t="s">
        <v>154</v>
      </c>
      <c r="E158" s="973"/>
      <c r="F158" s="973"/>
      <c r="G158" s="973"/>
      <c r="H158" s="973"/>
      <c r="I158" s="974"/>
      <c r="J158" s="10"/>
      <c r="K158" s="10"/>
    </row>
    <row r="159" spans="1:11" ht="15.75" customHeight="1">
      <c r="A159" s="10"/>
      <c r="B159" s="10"/>
      <c r="C159" s="10"/>
      <c r="D159" s="971" t="s">
        <v>87</v>
      </c>
      <c r="E159" s="570" t="s">
        <v>88</v>
      </c>
      <c r="F159" s="570" t="s">
        <v>88</v>
      </c>
      <c r="G159" s="570" t="s">
        <v>88</v>
      </c>
      <c r="H159" s="570" t="s">
        <v>88</v>
      </c>
      <c r="I159" s="975" t="s">
        <v>342</v>
      </c>
      <c r="J159" s="10"/>
      <c r="K159" s="10"/>
    </row>
    <row r="160" spans="1:11" ht="15.75" customHeight="1">
      <c r="A160" s="10"/>
      <c r="B160" s="10"/>
      <c r="C160" s="10"/>
      <c r="D160" s="854"/>
      <c r="E160" s="130">
        <v>2009</v>
      </c>
      <c r="F160" s="130">
        <v>2010</v>
      </c>
      <c r="G160" s="130">
        <v>2011</v>
      </c>
      <c r="H160" s="130">
        <v>2012</v>
      </c>
      <c r="I160" s="879"/>
      <c r="J160" s="10"/>
      <c r="K160" s="10"/>
    </row>
    <row r="161" spans="1:11">
      <c r="A161" s="10"/>
      <c r="B161" s="10"/>
      <c r="C161" s="10"/>
      <c r="D161" s="571" t="s">
        <v>343</v>
      </c>
      <c r="E161" s="572">
        <v>267</v>
      </c>
      <c r="F161" s="572">
        <v>236</v>
      </c>
      <c r="G161" s="572">
        <v>269</v>
      </c>
      <c r="H161" s="572">
        <v>222</v>
      </c>
      <c r="I161" s="573">
        <f t="shared" ref="I161:I164" si="35">(H161-G161)/G161</f>
        <v>-0.17472118959107807</v>
      </c>
      <c r="J161" s="10"/>
      <c r="K161" s="10"/>
    </row>
    <row r="162" spans="1:11">
      <c r="A162" s="10"/>
      <c r="B162" s="10"/>
      <c r="C162" s="10"/>
      <c r="D162" s="574" t="s">
        <v>99</v>
      </c>
      <c r="E162" s="575">
        <v>61</v>
      </c>
      <c r="F162" s="575">
        <v>77</v>
      </c>
      <c r="G162" s="575">
        <v>74</v>
      </c>
      <c r="H162" s="595">
        <v>43</v>
      </c>
      <c r="I162" s="604">
        <f t="shared" si="35"/>
        <v>-0.41891891891891891</v>
      </c>
      <c r="J162" s="10"/>
      <c r="K162" s="10"/>
    </row>
    <row r="163" spans="1:11" ht="15.75" customHeight="1">
      <c r="A163" s="10"/>
      <c r="B163" s="10"/>
      <c r="C163" s="10"/>
      <c r="D163" s="605" t="s">
        <v>114</v>
      </c>
      <c r="E163" s="671">
        <v>0</v>
      </c>
      <c r="F163" s="671">
        <v>0</v>
      </c>
      <c r="G163" s="672">
        <v>6</v>
      </c>
      <c r="H163" s="672">
        <v>1</v>
      </c>
      <c r="I163" s="673">
        <f t="shared" si="35"/>
        <v>-0.83333333333333337</v>
      </c>
      <c r="J163" s="10"/>
      <c r="K163" s="10"/>
    </row>
    <row r="164" spans="1:11" ht="15.75" customHeight="1">
      <c r="A164" s="10"/>
      <c r="B164" s="10"/>
      <c r="C164" s="10"/>
      <c r="D164" s="674" t="s">
        <v>28</v>
      </c>
      <c r="E164" s="675">
        <f t="shared" ref="E164:H164" si="36">SUM(E161:E163)</f>
        <v>328</v>
      </c>
      <c r="F164" s="675">
        <f t="shared" si="36"/>
        <v>313</v>
      </c>
      <c r="G164" s="676">
        <f t="shared" si="36"/>
        <v>349</v>
      </c>
      <c r="H164" s="676">
        <f t="shared" si="36"/>
        <v>266</v>
      </c>
      <c r="I164" s="677">
        <f t="shared" si="35"/>
        <v>-0.23782234957020057</v>
      </c>
      <c r="J164" s="10"/>
      <c r="K164" s="10"/>
    </row>
    <row r="165" spans="1:11" ht="7.5" customHeight="1">
      <c r="A165" s="10"/>
      <c r="B165" s="10"/>
      <c r="C165" s="10"/>
      <c r="D165" s="474"/>
      <c r="E165" s="678"/>
      <c r="F165" s="678"/>
      <c r="G165" s="679"/>
      <c r="H165" s="679"/>
      <c r="I165" s="680"/>
      <c r="J165" s="10"/>
      <c r="K165" s="10"/>
    </row>
    <row r="166" spans="1:11" ht="15.75" customHeight="1">
      <c r="A166" s="10"/>
      <c r="B166" s="10"/>
      <c r="C166" s="10"/>
      <c r="D166" s="681" t="s">
        <v>114</v>
      </c>
      <c r="E166" s="682">
        <v>0</v>
      </c>
      <c r="F166" s="682">
        <v>5</v>
      </c>
      <c r="G166" s="682">
        <v>4</v>
      </c>
      <c r="H166" s="682">
        <v>4</v>
      </c>
      <c r="I166" s="573">
        <f t="shared" ref="I166:I169" si="37">(H166-G166)/G166</f>
        <v>0</v>
      </c>
      <c r="J166" s="10"/>
      <c r="K166" s="10"/>
    </row>
    <row r="167" spans="1:11">
      <c r="A167" s="10"/>
      <c r="B167" s="10"/>
      <c r="C167" s="10"/>
      <c r="D167" s="574" t="s">
        <v>96</v>
      </c>
      <c r="E167" s="575">
        <v>232</v>
      </c>
      <c r="F167" s="575">
        <v>203</v>
      </c>
      <c r="G167" s="575">
        <v>240</v>
      </c>
      <c r="H167" s="595">
        <v>178</v>
      </c>
      <c r="I167" s="604">
        <f t="shared" si="37"/>
        <v>-0.25833333333333336</v>
      </c>
      <c r="J167" s="10"/>
      <c r="K167" s="10"/>
    </row>
    <row r="168" spans="1:11" ht="15.75" customHeight="1">
      <c r="A168" s="10"/>
      <c r="B168" s="10"/>
      <c r="C168" s="10"/>
      <c r="D168" s="683" t="s">
        <v>97</v>
      </c>
      <c r="E168" s="671">
        <v>96</v>
      </c>
      <c r="F168" s="672">
        <v>105</v>
      </c>
      <c r="G168" s="572">
        <v>105</v>
      </c>
      <c r="H168" s="684">
        <v>84</v>
      </c>
      <c r="I168" s="673">
        <f t="shared" si="37"/>
        <v>-0.2</v>
      </c>
      <c r="J168" s="10"/>
      <c r="K168" s="10"/>
    </row>
    <row r="169" spans="1:11" ht="15.75" customHeight="1">
      <c r="A169" s="10"/>
      <c r="B169" s="10"/>
      <c r="C169" s="10"/>
      <c r="D169" s="685" t="s">
        <v>28</v>
      </c>
      <c r="E169" s="675">
        <f t="shared" ref="E169:H169" si="38">SUM(E166:E168)</f>
        <v>328</v>
      </c>
      <c r="F169" s="686">
        <f t="shared" si="38"/>
        <v>313</v>
      </c>
      <c r="G169" s="675">
        <f t="shared" si="38"/>
        <v>349</v>
      </c>
      <c r="H169" s="675">
        <f t="shared" si="38"/>
        <v>266</v>
      </c>
      <c r="I169" s="677">
        <f t="shared" si="37"/>
        <v>-0.23782234957020057</v>
      </c>
      <c r="J169" s="10"/>
      <c r="K169" s="10"/>
    </row>
    <row r="170" spans="1:11" ht="7.5" customHeight="1">
      <c r="A170" s="10"/>
      <c r="B170" s="10"/>
      <c r="C170" s="10"/>
      <c r="D170" s="687"/>
      <c r="E170" s="678"/>
      <c r="F170" s="678"/>
      <c r="G170" s="678"/>
      <c r="H170" s="678"/>
      <c r="I170" s="688"/>
      <c r="J170" s="10"/>
      <c r="K170" s="10"/>
    </row>
    <row r="171" spans="1:11" ht="15.75" customHeight="1">
      <c r="A171" s="10"/>
      <c r="B171" s="10"/>
      <c r="C171" s="10"/>
      <c r="D171" s="689" t="s">
        <v>114</v>
      </c>
      <c r="E171" s="682">
        <v>3</v>
      </c>
      <c r="F171" s="682">
        <v>0</v>
      </c>
      <c r="G171" s="690">
        <v>4</v>
      </c>
      <c r="H171" s="682">
        <v>3</v>
      </c>
      <c r="I171" s="691">
        <f t="shared" ref="I171:I184" si="39">(H171-G171)/G171</f>
        <v>-0.25</v>
      </c>
      <c r="J171" s="10"/>
      <c r="K171" s="10"/>
    </row>
    <row r="172" spans="1:11">
      <c r="A172" s="10"/>
      <c r="B172" s="10"/>
      <c r="C172" s="10"/>
      <c r="D172" s="574" t="s">
        <v>418</v>
      </c>
      <c r="E172" s="575">
        <v>31</v>
      </c>
      <c r="F172" s="575">
        <v>27</v>
      </c>
      <c r="G172" s="575">
        <v>27</v>
      </c>
      <c r="H172" s="595">
        <v>21</v>
      </c>
      <c r="I172" s="604">
        <f t="shared" si="39"/>
        <v>-0.22222222222222221</v>
      </c>
      <c r="J172" s="10"/>
      <c r="K172" s="10"/>
    </row>
    <row r="173" spans="1:11">
      <c r="A173" s="10"/>
      <c r="B173" s="6" t="s">
        <v>0</v>
      </c>
      <c r="C173" s="10"/>
      <c r="D173" s="701" t="s">
        <v>424</v>
      </c>
      <c r="E173" s="702">
        <v>1</v>
      </c>
      <c r="F173" s="702">
        <v>4</v>
      </c>
      <c r="G173" s="702">
        <v>9</v>
      </c>
      <c r="H173" s="702">
        <v>3</v>
      </c>
      <c r="I173" s="703">
        <f t="shared" si="39"/>
        <v>-0.66666666666666663</v>
      </c>
      <c r="J173" s="10"/>
      <c r="K173" s="10"/>
    </row>
    <row r="174" spans="1:11">
      <c r="A174" s="10"/>
      <c r="B174" s="6" t="s">
        <v>5</v>
      </c>
      <c r="C174" s="10"/>
      <c r="D174" s="574" t="s">
        <v>426</v>
      </c>
      <c r="E174" s="575">
        <v>76</v>
      </c>
      <c r="F174" s="575">
        <v>42</v>
      </c>
      <c r="G174" s="575">
        <v>46</v>
      </c>
      <c r="H174" s="595">
        <v>52</v>
      </c>
      <c r="I174" s="604">
        <f t="shared" si="39"/>
        <v>0.13043478260869565</v>
      </c>
      <c r="J174" s="10"/>
      <c r="K174" s="10"/>
    </row>
    <row r="175" spans="1:11">
      <c r="A175" s="10"/>
      <c r="B175" s="6" t="s">
        <v>6</v>
      </c>
      <c r="C175" s="10"/>
      <c r="D175" s="701" t="s">
        <v>427</v>
      </c>
      <c r="E175" s="702">
        <v>30</v>
      </c>
      <c r="F175" s="702">
        <v>33</v>
      </c>
      <c r="G175" s="702">
        <v>15</v>
      </c>
      <c r="H175" s="702">
        <v>19</v>
      </c>
      <c r="I175" s="703">
        <f t="shared" si="39"/>
        <v>0.26666666666666666</v>
      </c>
      <c r="J175" s="10"/>
      <c r="K175" s="10"/>
    </row>
    <row r="176" spans="1:11">
      <c r="A176" s="10"/>
      <c r="B176" s="10"/>
      <c r="C176" s="10"/>
      <c r="D176" s="574" t="s">
        <v>15</v>
      </c>
      <c r="E176" s="575">
        <v>2</v>
      </c>
      <c r="F176" s="575">
        <v>8</v>
      </c>
      <c r="G176" s="575">
        <v>13</v>
      </c>
      <c r="H176" s="595">
        <v>3</v>
      </c>
      <c r="I176" s="604">
        <f t="shared" si="39"/>
        <v>-0.76923076923076927</v>
      </c>
      <c r="J176" s="10"/>
      <c r="K176" s="10"/>
    </row>
    <row r="177" spans="1:11">
      <c r="A177" s="10"/>
      <c r="B177" s="10"/>
      <c r="C177" s="10"/>
      <c r="D177" s="701" t="s">
        <v>428</v>
      </c>
      <c r="E177" s="702">
        <v>7</v>
      </c>
      <c r="F177" s="702">
        <v>10</v>
      </c>
      <c r="G177" s="702">
        <v>15</v>
      </c>
      <c r="H177" s="702">
        <v>5</v>
      </c>
      <c r="I177" s="703">
        <f t="shared" si="39"/>
        <v>-0.66666666666666663</v>
      </c>
      <c r="J177" s="10"/>
      <c r="K177" s="10"/>
    </row>
    <row r="178" spans="1:11">
      <c r="A178" s="10"/>
      <c r="B178" s="10"/>
      <c r="C178" s="10"/>
      <c r="D178" s="574" t="s">
        <v>430</v>
      </c>
      <c r="E178" s="575">
        <v>61</v>
      </c>
      <c r="F178" s="575">
        <v>63</v>
      </c>
      <c r="G178" s="575">
        <v>100</v>
      </c>
      <c r="H178" s="595">
        <v>66</v>
      </c>
      <c r="I178" s="604">
        <f t="shared" si="39"/>
        <v>-0.34</v>
      </c>
      <c r="J178" s="10"/>
      <c r="K178" s="10"/>
    </row>
    <row r="179" spans="1:11">
      <c r="A179" s="10"/>
      <c r="B179" s="10"/>
      <c r="C179" s="10"/>
      <c r="D179" s="701" t="s">
        <v>431</v>
      </c>
      <c r="E179" s="702">
        <v>25</v>
      </c>
      <c r="F179" s="702">
        <v>26</v>
      </c>
      <c r="G179" s="684">
        <v>35</v>
      </c>
      <c r="H179" s="702">
        <v>21</v>
      </c>
      <c r="I179" s="703">
        <f t="shared" si="39"/>
        <v>-0.4</v>
      </c>
      <c r="J179" s="10"/>
      <c r="K179" s="10"/>
    </row>
    <row r="180" spans="1:11">
      <c r="A180" s="10"/>
      <c r="B180" s="10"/>
      <c r="C180" s="10"/>
      <c r="D180" s="574" t="s">
        <v>432</v>
      </c>
      <c r="E180" s="575">
        <v>55</v>
      </c>
      <c r="F180" s="575">
        <v>73</v>
      </c>
      <c r="G180" s="575">
        <v>38</v>
      </c>
      <c r="H180" s="595">
        <v>34</v>
      </c>
      <c r="I180" s="604">
        <f t="shared" si="39"/>
        <v>-0.10526315789473684</v>
      </c>
      <c r="J180" s="10"/>
      <c r="K180" s="10"/>
    </row>
    <row r="181" spans="1:11">
      <c r="A181" s="10"/>
      <c r="B181" s="10"/>
      <c r="C181" s="10"/>
      <c r="D181" s="701" t="s">
        <v>433</v>
      </c>
      <c r="E181" s="702">
        <v>34</v>
      </c>
      <c r="F181" s="702">
        <v>22</v>
      </c>
      <c r="G181" s="684">
        <v>39</v>
      </c>
      <c r="H181" s="702">
        <v>36</v>
      </c>
      <c r="I181" s="703">
        <f t="shared" si="39"/>
        <v>-7.6923076923076927E-2</v>
      </c>
      <c r="J181" s="10"/>
      <c r="K181" s="10"/>
    </row>
    <row r="182" spans="1:11">
      <c r="A182" s="10"/>
      <c r="B182" s="10"/>
      <c r="C182" s="10"/>
      <c r="D182" s="574" t="s">
        <v>434</v>
      </c>
      <c r="E182" s="575">
        <v>0</v>
      </c>
      <c r="F182" s="575">
        <v>0</v>
      </c>
      <c r="G182" s="575">
        <v>1</v>
      </c>
      <c r="H182" s="595">
        <v>0</v>
      </c>
      <c r="I182" s="604">
        <f t="shared" si="39"/>
        <v>-1</v>
      </c>
      <c r="J182" s="10"/>
      <c r="K182" s="10"/>
    </row>
    <row r="183" spans="1:11" ht="15.75" customHeight="1">
      <c r="A183" s="10"/>
      <c r="B183" s="10"/>
      <c r="C183" s="10"/>
      <c r="D183" s="704" t="s">
        <v>435</v>
      </c>
      <c r="E183" s="672">
        <v>3</v>
      </c>
      <c r="F183" s="672">
        <v>5</v>
      </c>
      <c r="G183" s="672">
        <v>7</v>
      </c>
      <c r="H183" s="672">
        <v>3</v>
      </c>
      <c r="I183" s="673">
        <f t="shared" si="39"/>
        <v>-0.5714285714285714</v>
      </c>
      <c r="J183" s="10"/>
      <c r="K183" s="10"/>
    </row>
    <row r="184" spans="1:11" ht="15.75" customHeight="1">
      <c r="A184" s="10"/>
      <c r="B184" s="10"/>
      <c r="C184" s="10"/>
      <c r="D184" s="674" t="s">
        <v>28</v>
      </c>
      <c r="E184" s="675">
        <f t="shared" ref="E184:H184" si="40">SUM(E171:E183)</f>
        <v>328</v>
      </c>
      <c r="F184" s="675">
        <f t="shared" si="40"/>
        <v>313</v>
      </c>
      <c r="G184" s="675">
        <f t="shared" si="40"/>
        <v>349</v>
      </c>
      <c r="H184" s="675">
        <f t="shared" si="40"/>
        <v>266</v>
      </c>
      <c r="I184" s="705">
        <f t="shared" si="39"/>
        <v>-0.23782234957020057</v>
      </c>
      <c r="J184" s="10"/>
      <c r="K184" s="10"/>
    </row>
    <row r="185" spans="1:11" ht="15.75" customHeight="1">
      <c r="A185" s="10"/>
      <c r="B185" s="10"/>
      <c r="C185" s="10"/>
      <c r="D185" s="501" t="s">
        <v>436</v>
      </c>
      <c r="E185" s="10"/>
      <c r="F185" s="10"/>
      <c r="G185" s="10"/>
      <c r="H185" s="3"/>
      <c r="I185" s="9"/>
      <c r="J185" s="10"/>
      <c r="K185" s="10"/>
    </row>
    <row r="186" spans="1:11" ht="15.75" customHeight="1">
      <c r="A186" s="10"/>
      <c r="B186" s="10"/>
      <c r="C186" s="10"/>
      <c r="D186" s="10"/>
      <c r="E186" s="10"/>
      <c r="F186" s="10"/>
      <c r="G186" s="10"/>
      <c r="H186" s="3"/>
      <c r="I186" s="9"/>
      <c r="J186" s="10"/>
      <c r="K186" s="10"/>
    </row>
    <row r="187" spans="1:11" ht="23.25" customHeight="1">
      <c r="A187" s="10"/>
      <c r="B187" s="10"/>
      <c r="C187" s="10"/>
      <c r="D187" s="972" t="s">
        <v>155</v>
      </c>
      <c r="E187" s="973"/>
      <c r="F187" s="973"/>
      <c r="G187" s="973"/>
      <c r="H187" s="973"/>
      <c r="I187" s="974"/>
      <c r="J187" s="10"/>
      <c r="K187" s="10"/>
    </row>
    <row r="188" spans="1:11" ht="15.75" customHeight="1">
      <c r="A188" s="10"/>
      <c r="B188" s="10"/>
      <c r="C188" s="10"/>
      <c r="D188" s="971" t="s">
        <v>87</v>
      </c>
      <c r="E188" s="570" t="s">
        <v>88</v>
      </c>
      <c r="F188" s="570" t="s">
        <v>88</v>
      </c>
      <c r="G188" s="570" t="s">
        <v>88</v>
      </c>
      <c r="H188" s="570" t="s">
        <v>88</v>
      </c>
      <c r="I188" s="975" t="s">
        <v>342</v>
      </c>
      <c r="J188" s="10"/>
      <c r="K188" s="10"/>
    </row>
    <row r="189" spans="1:11" ht="15.75" customHeight="1">
      <c r="A189" s="10"/>
      <c r="B189" s="10"/>
      <c r="C189" s="10"/>
      <c r="D189" s="854"/>
      <c r="E189" s="130">
        <v>2009</v>
      </c>
      <c r="F189" s="130">
        <v>2010</v>
      </c>
      <c r="G189" s="130">
        <v>2011</v>
      </c>
      <c r="H189" s="130">
        <v>2012</v>
      </c>
      <c r="I189" s="879"/>
      <c r="J189" s="10"/>
      <c r="K189" s="10"/>
    </row>
    <row r="190" spans="1:11">
      <c r="A190" s="10"/>
      <c r="B190" s="10"/>
      <c r="C190" s="10"/>
      <c r="D190" s="571" t="s">
        <v>343</v>
      </c>
      <c r="E190" s="572">
        <v>13</v>
      </c>
      <c r="F190" s="572">
        <v>6</v>
      </c>
      <c r="G190" s="572">
        <v>24</v>
      </c>
      <c r="H190" s="572">
        <v>13</v>
      </c>
      <c r="I190" s="573">
        <f t="shared" ref="I190:I191" si="41">(H190-G190)/G190</f>
        <v>-0.45833333333333331</v>
      </c>
      <c r="J190" s="10"/>
      <c r="K190" s="10"/>
    </row>
    <row r="191" spans="1:11">
      <c r="A191" s="10"/>
      <c r="B191" s="10"/>
      <c r="C191" s="10"/>
      <c r="D191" s="574" t="s">
        <v>99</v>
      </c>
      <c r="E191" s="575">
        <v>17</v>
      </c>
      <c r="F191" s="575">
        <v>25</v>
      </c>
      <c r="G191" s="575">
        <v>21</v>
      </c>
      <c r="H191" s="595">
        <v>34</v>
      </c>
      <c r="I191" s="604">
        <f t="shared" si="41"/>
        <v>0.61904761904761907</v>
      </c>
      <c r="J191" s="10"/>
      <c r="K191" s="10"/>
    </row>
    <row r="192" spans="1:11" ht="15.75" customHeight="1">
      <c r="A192" s="10"/>
      <c r="B192" s="10"/>
      <c r="C192" s="10"/>
      <c r="D192" s="605" t="s">
        <v>114</v>
      </c>
      <c r="E192" s="671">
        <v>1</v>
      </c>
      <c r="F192" s="671">
        <v>0</v>
      </c>
      <c r="G192" s="672">
        <v>0</v>
      </c>
      <c r="H192" s="672">
        <v>0</v>
      </c>
      <c r="I192" s="673" t="s">
        <v>76</v>
      </c>
      <c r="J192" s="10"/>
      <c r="K192" s="10"/>
    </row>
    <row r="193" spans="1:11" ht="15.75" customHeight="1">
      <c r="A193" s="10"/>
      <c r="B193" s="10"/>
      <c r="C193" s="10"/>
      <c r="D193" s="674" t="s">
        <v>28</v>
      </c>
      <c r="E193" s="675">
        <f t="shared" ref="E193:H193" si="42">SUM(E190:E192)</f>
        <v>31</v>
      </c>
      <c r="F193" s="675">
        <f t="shared" si="42"/>
        <v>31</v>
      </c>
      <c r="G193" s="676">
        <f t="shared" si="42"/>
        <v>45</v>
      </c>
      <c r="H193" s="676">
        <f t="shared" si="42"/>
        <v>47</v>
      </c>
      <c r="I193" s="677">
        <f>(H193-G193)/G193</f>
        <v>4.4444444444444446E-2</v>
      </c>
      <c r="J193" s="10"/>
      <c r="K193" s="10"/>
    </row>
    <row r="194" spans="1:11" ht="7.5" customHeight="1">
      <c r="A194" s="10"/>
      <c r="B194" s="10"/>
      <c r="C194" s="10"/>
      <c r="D194" s="474"/>
      <c r="E194" s="678"/>
      <c r="F194" s="678"/>
      <c r="G194" s="679"/>
      <c r="H194" s="679"/>
      <c r="I194" s="680"/>
      <c r="J194" s="10"/>
      <c r="K194" s="10"/>
    </row>
    <row r="195" spans="1:11" ht="15.75" customHeight="1">
      <c r="A195" s="10"/>
      <c r="B195" s="10"/>
      <c r="C195" s="10"/>
      <c r="D195" s="681" t="s">
        <v>114</v>
      </c>
      <c r="E195" s="682">
        <v>0</v>
      </c>
      <c r="F195" s="682">
        <v>0</v>
      </c>
      <c r="G195" s="682">
        <v>1</v>
      </c>
      <c r="H195" s="682">
        <v>0</v>
      </c>
      <c r="I195" s="573">
        <f t="shared" ref="I195:I198" si="43">(H195-G195)/G195</f>
        <v>-1</v>
      </c>
      <c r="J195" s="10"/>
      <c r="K195" s="10"/>
    </row>
    <row r="196" spans="1:11">
      <c r="A196" s="10"/>
      <c r="B196" s="10"/>
      <c r="C196" s="10"/>
      <c r="D196" s="574" t="s">
        <v>96</v>
      </c>
      <c r="E196" s="575">
        <v>19</v>
      </c>
      <c r="F196" s="575">
        <v>19</v>
      </c>
      <c r="G196" s="575">
        <v>24</v>
      </c>
      <c r="H196" s="595">
        <v>28</v>
      </c>
      <c r="I196" s="604">
        <f t="shared" si="43"/>
        <v>0.16666666666666666</v>
      </c>
      <c r="J196" s="10"/>
      <c r="K196" s="10"/>
    </row>
    <row r="197" spans="1:11" ht="15.75" customHeight="1">
      <c r="A197" s="10"/>
      <c r="B197" s="10"/>
      <c r="C197" s="10"/>
      <c r="D197" s="683" t="s">
        <v>97</v>
      </c>
      <c r="E197" s="671">
        <v>12</v>
      </c>
      <c r="F197" s="672">
        <v>12</v>
      </c>
      <c r="G197" s="572">
        <v>20</v>
      </c>
      <c r="H197" s="684">
        <v>19</v>
      </c>
      <c r="I197" s="673">
        <f t="shared" si="43"/>
        <v>-0.05</v>
      </c>
      <c r="J197" s="10"/>
      <c r="K197" s="10"/>
    </row>
    <row r="198" spans="1:11" ht="15.75" customHeight="1">
      <c r="A198" s="10"/>
      <c r="B198" s="10"/>
      <c r="C198" s="10"/>
      <c r="D198" s="685" t="s">
        <v>28</v>
      </c>
      <c r="E198" s="675">
        <f t="shared" ref="E198:H198" si="44">SUM(E195:E197)</f>
        <v>31</v>
      </c>
      <c r="F198" s="686">
        <f t="shared" si="44"/>
        <v>31</v>
      </c>
      <c r="G198" s="675">
        <f t="shared" si="44"/>
        <v>45</v>
      </c>
      <c r="H198" s="675">
        <f t="shared" si="44"/>
        <v>47</v>
      </c>
      <c r="I198" s="677">
        <f t="shared" si="43"/>
        <v>4.4444444444444446E-2</v>
      </c>
      <c r="J198" s="10"/>
      <c r="K198" s="10"/>
    </row>
    <row r="199" spans="1:11" ht="7.5" customHeight="1">
      <c r="A199" s="10"/>
      <c r="B199" s="10"/>
      <c r="C199" s="10"/>
      <c r="D199" s="687"/>
      <c r="E199" s="678"/>
      <c r="F199" s="678"/>
      <c r="G199" s="678"/>
      <c r="H199" s="678"/>
      <c r="I199" s="688"/>
      <c r="J199" s="10"/>
      <c r="K199" s="10"/>
    </row>
    <row r="200" spans="1:11" ht="15.75" customHeight="1">
      <c r="A200" s="10"/>
      <c r="B200" s="10"/>
      <c r="C200" s="10"/>
      <c r="D200" s="689" t="s">
        <v>114</v>
      </c>
      <c r="E200" s="682">
        <v>0</v>
      </c>
      <c r="F200" s="682">
        <v>0</v>
      </c>
      <c r="G200" s="690">
        <v>1</v>
      </c>
      <c r="H200" s="682">
        <v>0</v>
      </c>
      <c r="I200" s="691">
        <f t="shared" ref="I200:I204" si="45">(H200-G200)/G200</f>
        <v>-1</v>
      </c>
      <c r="J200" s="10"/>
      <c r="K200" s="10"/>
    </row>
    <row r="201" spans="1:11">
      <c r="A201" s="10"/>
      <c r="B201" s="10"/>
      <c r="C201" s="10"/>
      <c r="D201" s="574" t="s">
        <v>418</v>
      </c>
      <c r="E201" s="575">
        <v>1</v>
      </c>
      <c r="F201" s="575">
        <v>2</v>
      </c>
      <c r="G201" s="575">
        <v>3</v>
      </c>
      <c r="H201" s="595">
        <v>1</v>
      </c>
      <c r="I201" s="604">
        <f t="shared" si="45"/>
        <v>-0.66666666666666663</v>
      </c>
      <c r="J201" s="10"/>
      <c r="K201" s="10"/>
    </row>
    <row r="202" spans="1:11">
      <c r="A202" s="10"/>
      <c r="B202" s="10"/>
      <c r="C202" s="10"/>
      <c r="D202" s="701" t="s">
        <v>424</v>
      </c>
      <c r="E202" s="702">
        <v>2</v>
      </c>
      <c r="F202" s="702">
        <v>0</v>
      </c>
      <c r="G202" s="702">
        <v>2</v>
      </c>
      <c r="H202" s="702">
        <v>0</v>
      </c>
      <c r="I202" s="703">
        <f t="shared" si="45"/>
        <v>-1</v>
      </c>
      <c r="J202" s="10"/>
      <c r="K202" s="10"/>
    </row>
    <row r="203" spans="1:11">
      <c r="A203" s="10"/>
      <c r="B203" s="10"/>
      <c r="C203" s="10"/>
      <c r="D203" s="574" t="s">
        <v>426</v>
      </c>
      <c r="E203" s="575">
        <v>6</v>
      </c>
      <c r="F203" s="575">
        <v>7</v>
      </c>
      <c r="G203" s="575">
        <v>11</v>
      </c>
      <c r="H203" s="595">
        <v>12</v>
      </c>
      <c r="I203" s="604">
        <f t="shared" si="45"/>
        <v>9.0909090909090912E-2</v>
      </c>
      <c r="J203" s="10"/>
      <c r="K203" s="10"/>
    </row>
    <row r="204" spans="1:11">
      <c r="A204" s="10"/>
      <c r="B204" s="10"/>
      <c r="C204" s="10"/>
      <c r="D204" s="701" t="s">
        <v>427</v>
      </c>
      <c r="E204" s="702">
        <v>2</v>
      </c>
      <c r="F204" s="702">
        <v>1</v>
      </c>
      <c r="G204" s="702">
        <v>2</v>
      </c>
      <c r="H204" s="702">
        <v>3</v>
      </c>
      <c r="I204" s="703">
        <f t="shared" si="45"/>
        <v>0.5</v>
      </c>
      <c r="J204" s="10"/>
      <c r="K204" s="10"/>
    </row>
    <row r="205" spans="1:11">
      <c r="A205" s="10"/>
      <c r="B205" s="10"/>
      <c r="C205" s="10"/>
      <c r="D205" s="574" t="s">
        <v>15</v>
      </c>
      <c r="E205" s="575">
        <v>1</v>
      </c>
      <c r="F205" s="575">
        <v>0</v>
      </c>
      <c r="G205" s="575">
        <v>0</v>
      </c>
      <c r="H205" s="595">
        <v>2</v>
      </c>
      <c r="I205" s="604" t="s">
        <v>76</v>
      </c>
      <c r="J205" s="10"/>
      <c r="K205" s="10"/>
    </row>
    <row r="206" spans="1:11">
      <c r="A206" s="10"/>
      <c r="B206" s="10"/>
      <c r="C206" s="10"/>
      <c r="D206" s="701" t="s">
        <v>428</v>
      </c>
      <c r="E206" s="702">
        <v>5</v>
      </c>
      <c r="F206" s="702">
        <v>5</v>
      </c>
      <c r="G206" s="702">
        <v>5</v>
      </c>
      <c r="H206" s="702">
        <v>6</v>
      </c>
      <c r="I206" s="703">
        <f t="shared" ref="I206:I210" si="46">(H206-G206)/G206</f>
        <v>0.2</v>
      </c>
      <c r="J206" s="10"/>
      <c r="K206" s="10"/>
    </row>
    <row r="207" spans="1:11">
      <c r="A207" s="10"/>
      <c r="B207" s="10"/>
      <c r="C207" s="10"/>
      <c r="D207" s="574" t="s">
        <v>430</v>
      </c>
      <c r="E207" s="575">
        <v>5</v>
      </c>
      <c r="F207" s="575">
        <v>5</v>
      </c>
      <c r="G207" s="575">
        <v>4</v>
      </c>
      <c r="H207" s="595">
        <v>6</v>
      </c>
      <c r="I207" s="604">
        <f t="shared" si="46"/>
        <v>0.5</v>
      </c>
      <c r="J207" s="10"/>
      <c r="K207" s="10"/>
    </row>
    <row r="208" spans="1:11">
      <c r="A208" s="10"/>
      <c r="B208" s="10"/>
      <c r="C208" s="10"/>
      <c r="D208" s="701" t="s">
        <v>431</v>
      </c>
      <c r="E208" s="702">
        <v>3</v>
      </c>
      <c r="F208" s="702">
        <v>3</v>
      </c>
      <c r="G208" s="684">
        <v>3</v>
      </c>
      <c r="H208" s="702">
        <v>2</v>
      </c>
      <c r="I208" s="703">
        <f t="shared" si="46"/>
        <v>-0.33333333333333331</v>
      </c>
      <c r="J208" s="10"/>
      <c r="K208" s="10"/>
    </row>
    <row r="209" spans="1:11">
      <c r="A209" s="10"/>
      <c r="B209" s="10"/>
      <c r="C209" s="10"/>
      <c r="D209" s="574" t="s">
        <v>432</v>
      </c>
      <c r="E209" s="575">
        <v>2</v>
      </c>
      <c r="F209" s="575">
        <v>3</v>
      </c>
      <c r="G209" s="575">
        <v>5</v>
      </c>
      <c r="H209" s="595">
        <v>6</v>
      </c>
      <c r="I209" s="604">
        <f t="shared" si="46"/>
        <v>0.2</v>
      </c>
      <c r="J209" s="10"/>
      <c r="K209" s="10"/>
    </row>
    <row r="210" spans="1:11">
      <c r="A210" s="10"/>
      <c r="B210" s="10"/>
      <c r="C210" s="10"/>
      <c r="D210" s="701" t="s">
        <v>433</v>
      </c>
      <c r="E210" s="702">
        <v>3</v>
      </c>
      <c r="F210" s="702">
        <v>1</v>
      </c>
      <c r="G210" s="684">
        <v>6</v>
      </c>
      <c r="H210" s="702">
        <v>0</v>
      </c>
      <c r="I210" s="703">
        <f t="shared" si="46"/>
        <v>-1</v>
      </c>
      <c r="J210" s="10"/>
      <c r="K210" s="10"/>
    </row>
    <row r="211" spans="1:11">
      <c r="A211" s="10"/>
      <c r="B211" s="10"/>
      <c r="C211" s="10"/>
      <c r="D211" s="574" t="s">
        <v>434</v>
      </c>
      <c r="E211" s="575">
        <v>0</v>
      </c>
      <c r="F211" s="575">
        <v>0</v>
      </c>
      <c r="G211" s="575">
        <v>0</v>
      </c>
      <c r="H211" s="595">
        <v>0</v>
      </c>
      <c r="I211" s="604" t="s">
        <v>76</v>
      </c>
      <c r="J211" s="10"/>
      <c r="K211" s="10"/>
    </row>
    <row r="212" spans="1:11" ht="15.75" customHeight="1">
      <c r="A212" s="10"/>
      <c r="B212" s="10"/>
      <c r="C212" s="10"/>
      <c r="D212" s="704" t="s">
        <v>435</v>
      </c>
      <c r="E212" s="672">
        <v>1</v>
      </c>
      <c r="F212" s="672">
        <v>4</v>
      </c>
      <c r="G212" s="672">
        <v>3</v>
      </c>
      <c r="H212" s="672">
        <v>9</v>
      </c>
      <c r="I212" s="673">
        <f t="shared" ref="I212:I213" si="47">(H212-G212)/G212</f>
        <v>2</v>
      </c>
      <c r="J212" s="10"/>
      <c r="K212" s="10"/>
    </row>
    <row r="213" spans="1:11" ht="15.75" customHeight="1">
      <c r="A213" s="10"/>
      <c r="B213" s="10"/>
      <c r="C213" s="10"/>
      <c r="D213" s="674" t="s">
        <v>28</v>
      </c>
      <c r="E213" s="675">
        <f t="shared" ref="E213:H213" si="48">SUM(E200:E212)</f>
        <v>31</v>
      </c>
      <c r="F213" s="675">
        <f t="shared" si="48"/>
        <v>31</v>
      </c>
      <c r="G213" s="675">
        <f t="shared" si="48"/>
        <v>45</v>
      </c>
      <c r="H213" s="675">
        <f t="shared" si="48"/>
        <v>47</v>
      </c>
      <c r="I213" s="705">
        <f t="shared" si="47"/>
        <v>4.4444444444444446E-2</v>
      </c>
      <c r="J213" s="10"/>
      <c r="K213" s="10"/>
    </row>
    <row r="214" spans="1:11" ht="15.75" customHeight="1">
      <c r="A214" s="10"/>
      <c r="B214" s="10"/>
      <c r="C214" s="10"/>
      <c r="D214" s="501" t="s">
        <v>436</v>
      </c>
      <c r="E214" s="10"/>
      <c r="F214" s="10"/>
      <c r="G214" s="10"/>
      <c r="H214" s="3"/>
      <c r="I214" s="9"/>
      <c r="J214" s="10"/>
      <c r="K214" s="10"/>
    </row>
    <row r="215" spans="1:11" ht="15.75" customHeight="1">
      <c r="A215" s="10"/>
      <c r="B215" s="10"/>
      <c r="C215" s="10"/>
      <c r="D215" s="10"/>
      <c r="E215" s="10"/>
      <c r="F215" s="10"/>
      <c r="G215" s="10"/>
      <c r="H215" s="3"/>
      <c r="I215" s="9"/>
      <c r="J215" s="10"/>
      <c r="K215" s="10"/>
    </row>
    <row r="216" spans="1:11" ht="23.25" customHeight="1">
      <c r="A216" s="10"/>
      <c r="B216" s="10"/>
      <c r="C216" s="10"/>
      <c r="D216" s="972" t="s">
        <v>156</v>
      </c>
      <c r="E216" s="973"/>
      <c r="F216" s="973"/>
      <c r="G216" s="973"/>
      <c r="H216" s="973"/>
      <c r="I216" s="974"/>
      <c r="J216" s="10"/>
      <c r="K216" s="10"/>
    </row>
    <row r="217" spans="1:11" ht="15.75" customHeight="1">
      <c r="A217" s="10"/>
      <c r="B217" s="10"/>
      <c r="C217" s="10"/>
      <c r="D217" s="971" t="s">
        <v>87</v>
      </c>
      <c r="E217" s="570" t="s">
        <v>88</v>
      </c>
      <c r="F217" s="570" t="s">
        <v>88</v>
      </c>
      <c r="G217" s="570" t="s">
        <v>88</v>
      </c>
      <c r="H217" s="570" t="s">
        <v>88</v>
      </c>
      <c r="I217" s="975" t="s">
        <v>342</v>
      </c>
      <c r="J217" s="10"/>
      <c r="K217" s="10"/>
    </row>
    <row r="218" spans="1:11" ht="15.75" customHeight="1">
      <c r="A218" s="10"/>
      <c r="B218" s="10"/>
      <c r="C218" s="10"/>
      <c r="D218" s="854"/>
      <c r="E218" s="130">
        <v>2009</v>
      </c>
      <c r="F218" s="130">
        <v>2010</v>
      </c>
      <c r="G218" s="130">
        <v>2011</v>
      </c>
      <c r="H218" s="130">
        <v>2012</v>
      </c>
      <c r="I218" s="879"/>
      <c r="J218" s="10"/>
      <c r="K218" s="10"/>
    </row>
    <row r="219" spans="1:11">
      <c r="A219" s="10"/>
      <c r="B219" s="10"/>
      <c r="C219" s="10"/>
      <c r="D219" s="571" t="s">
        <v>343</v>
      </c>
      <c r="E219" s="572">
        <v>6</v>
      </c>
      <c r="F219" s="572">
        <v>8</v>
      </c>
      <c r="G219" s="572">
        <v>2</v>
      </c>
      <c r="H219" s="572">
        <v>19</v>
      </c>
      <c r="I219" s="573">
        <f t="shared" ref="I219:I220" si="49">(H219-G219)/G219</f>
        <v>8.5</v>
      </c>
      <c r="J219" s="10"/>
      <c r="K219" s="10"/>
    </row>
    <row r="220" spans="1:11">
      <c r="A220" s="10"/>
      <c r="B220" s="10"/>
      <c r="C220" s="10"/>
      <c r="D220" s="574" t="s">
        <v>99</v>
      </c>
      <c r="E220" s="575">
        <v>4</v>
      </c>
      <c r="F220" s="575">
        <v>9</v>
      </c>
      <c r="G220" s="575">
        <v>11</v>
      </c>
      <c r="H220" s="595">
        <v>2</v>
      </c>
      <c r="I220" s="604">
        <f t="shared" si="49"/>
        <v>-0.81818181818181823</v>
      </c>
      <c r="J220" s="10"/>
      <c r="K220" s="10"/>
    </row>
    <row r="221" spans="1:11" ht="15.75" customHeight="1">
      <c r="A221" s="10"/>
      <c r="B221" s="10"/>
      <c r="C221" s="10"/>
      <c r="D221" s="605" t="s">
        <v>114</v>
      </c>
      <c r="E221" s="671">
        <v>0</v>
      </c>
      <c r="F221" s="671">
        <v>0</v>
      </c>
      <c r="G221" s="672">
        <v>0</v>
      </c>
      <c r="H221" s="672">
        <v>0</v>
      </c>
      <c r="I221" s="673" t="s">
        <v>76</v>
      </c>
      <c r="J221" s="10"/>
      <c r="K221" s="10"/>
    </row>
    <row r="222" spans="1:11" ht="15.75" customHeight="1">
      <c r="A222" s="10"/>
      <c r="B222" s="10"/>
      <c r="C222" s="10"/>
      <c r="D222" s="674" t="s">
        <v>28</v>
      </c>
      <c r="E222" s="675">
        <f t="shared" ref="E222:H222" si="50">SUM(E219:E221)</f>
        <v>10</v>
      </c>
      <c r="F222" s="675">
        <f t="shared" si="50"/>
        <v>17</v>
      </c>
      <c r="G222" s="676">
        <f t="shared" si="50"/>
        <v>13</v>
      </c>
      <c r="H222" s="676">
        <f t="shared" si="50"/>
        <v>21</v>
      </c>
      <c r="I222" s="677">
        <f>(H222-G222)/G222</f>
        <v>0.61538461538461542</v>
      </c>
      <c r="J222" s="10"/>
      <c r="K222" s="10"/>
    </row>
    <row r="223" spans="1:11" ht="7.5" customHeight="1">
      <c r="A223" s="10"/>
      <c r="B223" s="10"/>
      <c r="C223" s="10"/>
      <c r="D223" s="474"/>
      <c r="E223" s="678"/>
      <c r="F223" s="678"/>
      <c r="G223" s="679"/>
      <c r="H223" s="679"/>
      <c r="I223" s="680"/>
      <c r="J223" s="10"/>
      <c r="K223" s="10"/>
    </row>
    <row r="224" spans="1:11" ht="15.75" customHeight="1">
      <c r="A224" s="10"/>
      <c r="B224" s="10"/>
      <c r="C224" s="10"/>
      <c r="D224" s="681" t="s">
        <v>114</v>
      </c>
      <c r="E224" s="682">
        <v>0</v>
      </c>
      <c r="F224" s="682">
        <v>0</v>
      </c>
      <c r="G224" s="682">
        <v>0</v>
      </c>
      <c r="H224" s="682">
        <v>0</v>
      </c>
      <c r="I224" s="573" t="s">
        <v>76</v>
      </c>
      <c r="J224" s="10"/>
      <c r="K224" s="10"/>
    </row>
    <row r="225" spans="1:11">
      <c r="A225" s="10"/>
      <c r="B225" s="10"/>
      <c r="C225" s="10"/>
      <c r="D225" s="574" t="s">
        <v>96</v>
      </c>
      <c r="E225" s="575">
        <v>8</v>
      </c>
      <c r="F225" s="575">
        <v>13</v>
      </c>
      <c r="G225" s="575">
        <v>10</v>
      </c>
      <c r="H225" s="595">
        <v>14</v>
      </c>
      <c r="I225" s="604">
        <f t="shared" ref="I225:I227" si="51">(H225-G225)/G225</f>
        <v>0.4</v>
      </c>
      <c r="J225" s="10"/>
      <c r="K225" s="10"/>
    </row>
    <row r="226" spans="1:11" ht="15.75" customHeight="1">
      <c r="A226" s="10"/>
      <c r="B226" s="10"/>
      <c r="C226" s="10"/>
      <c r="D226" s="683" t="s">
        <v>97</v>
      </c>
      <c r="E226" s="671">
        <v>2</v>
      </c>
      <c r="F226" s="672">
        <v>4</v>
      </c>
      <c r="G226" s="572">
        <v>3</v>
      </c>
      <c r="H226" s="684">
        <v>7</v>
      </c>
      <c r="I226" s="673">
        <f t="shared" si="51"/>
        <v>1.3333333333333333</v>
      </c>
      <c r="J226" s="10"/>
      <c r="K226" s="10"/>
    </row>
    <row r="227" spans="1:11" ht="15.75" customHeight="1">
      <c r="A227" s="10"/>
      <c r="B227" s="10"/>
      <c r="C227" s="10"/>
      <c r="D227" s="685" t="s">
        <v>28</v>
      </c>
      <c r="E227" s="675">
        <f t="shared" ref="E227:H227" si="52">SUM(E224:E226)</f>
        <v>10</v>
      </c>
      <c r="F227" s="686">
        <f t="shared" si="52"/>
        <v>17</v>
      </c>
      <c r="G227" s="675">
        <f t="shared" si="52"/>
        <v>13</v>
      </c>
      <c r="H227" s="675">
        <f t="shared" si="52"/>
        <v>21</v>
      </c>
      <c r="I227" s="677">
        <f t="shared" si="51"/>
        <v>0.61538461538461542</v>
      </c>
      <c r="J227" s="10"/>
      <c r="K227" s="10"/>
    </row>
    <row r="228" spans="1:11" ht="7.5" customHeight="1">
      <c r="A228" s="10"/>
      <c r="B228" s="10"/>
      <c r="C228" s="10"/>
      <c r="D228" s="687"/>
      <c r="E228" s="678"/>
      <c r="F228" s="678"/>
      <c r="G228" s="678"/>
      <c r="H228" s="678"/>
      <c r="I228" s="688"/>
      <c r="J228" s="10"/>
      <c r="K228" s="10"/>
    </row>
    <row r="229" spans="1:11" ht="15.75" customHeight="1">
      <c r="A229" s="10"/>
      <c r="B229" s="10"/>
      <c r="C229" s="10"/>
      <c r="D229" s="689" t="s">
        <v>114</v>
      </c>
      <c r="E229" s="682">
        <v>0</v>
      </c>
      <c r="F229" s="682">
        <v>0</v>
      </c>
      <c r="G229" s="690">
        <v>0</v>
      </c>
      <c r="H229" s="682">
        <v>0</v>
      </c>
      <c r="I229" s="691" t="s">
        <v>76</v>
      </c>
      <c r="J229" s="10"/>
      <c r="K229" s="10"/>
    </row>
    <row r="230" spans="1:11">
      <c r="A230" s="10"/>
      <c r="B230" s="10"/>
      <c r="C230" s="10"/>
      <c r="D230" s="574" t="s">
        <v>418</v>
      </c>
      <c r="E230" s="575">
        <v>1</v>
      </c>
      <c r="F230" s="575">
        <v>1</v>
      </c>
      <c r="G230" s="575">
        <v>1</v>
      </c>
      <c r="H230" s="595">
        <v>5</v>
      </c>
      <c r="I230" s="604">
        <f t="shared" ref="I230:I232" si="53">(H230-G230)/G230</f>
        <v>4</v>
      </c>
      <c r="J230" s="10"/>
      <c r="K230" s="10"/>
    </row>
    <row r="231" spans="1:11">
      <c r="A231" s="10"/>
      <c r="B231" s="10"/>
      <c r="C231" s="10"/>
      <c r="D231" s="701" t="s">
        <v>424</v>
      </c>
      <c r="E231" s="702">
        <v>3</v>
      </c>
      <c r="F231" s="702">
        <v>1</v>
      </c>
      <c r="G231" s="702">
        <v>2</v>
      </c>
      <c r="H231" s="702">
        <v>0</v>
      </c>
      <c r="I231" s="703">
        <f t="shared" si="53"/>
        <v>-1</v>
      </c>
      <c r="J231" s="10"/>
      <c r="K231" s="10"/>
    </row>
    <row r="232" spans="1:11">
      <c r="A232" s="10"/>
      <c r="B232" s="10"/>
      <c r="C232" s="10"/>
      <c r="D232" s="574" t="s">
        <v>426</v>
      </c>
      <c r="E232" s="575">
        <v>2</v>
      </c>
      <c r="F232" s="575">
        <v>2</v>
      </c>
      <c r="G232" s="575">
        <v>2</v>
      </c>
      <c r="H232" s="595">
        <v>2</v>
      </c>
      <c r="I232" s="604">
        <f t="shared" si="53"/>
        <v>0</v>
      </c>
      <c r="J232" s="10"/>
      <c r="K232" s="10"/>
    </row>
    <row r="233" spans="1:11">
      <c r="A233" s="10"/>
      <c r="B233" s="10"/>
      <c r="C233" s="10"/>
      <c r="D233" s="701" t="s">
        <v>427</v>
      </c>
      <c r="E233" s="702">
        <v>0</v>
      </c>
      <c r="F233" s="702">
        <v>0</v>
      </c>
      <c r="G233" s="702">
        <v>0</v>
      </c>
      <c r="H233" s="702">
        <v>1</v>
      </c>
      <c r="I233" s="703" t="s">
        <v>76</v>
      </c>
      <c r="J233" s="10"/>
      <c r="K233" s="10"/>
    </row>
    <row r="234" spans="1:11">
      <c r="A234" s="10"/>
      <c r="B234" s="10"/>
      <c r="C234" s="10"/>
      <c r="D234" s="574" t="s">
        <v>15</v>
      </c>
      <c r="E234" s="575">
        <v>0</v>
      </c>
      <c r="F234" s="575">
        <v>0</v>
      </c>
      <c r="G234" s="575">
        <v>0</v>
      </c>
      <c r="H234" s="595">
        <v>0</v>
      </c>
      <c r="I234" s="604" t="s">
        <v>76</v>
      </c>
      <c r="J234" s="10"/>
      <c r="K234" s="10"/>
    </row>
    <row r="235" spans="1:11">
      <c r="A235" s="10"/>
      <c r="B235" s="6" t="s">
        <v>0</v>
      </c>
      <c r="C235" s="10"/>
      <c r="D235" s="701" t="s">
        <v>428</v>
      </c>
      <c r="E235" s="702">
        <v>0</v>
      </c>
      <c r="F235" s="702">
        <v>1</v>
      </c>
      <c r="G235" s="702">
        <v>0</v>
      </c>
      <c r="H235" s="702">
        <v>3</v>
      </c>
      <c r="I235" s="703" t="s">
        <v>76</v>
      </c>
      <c r="J235" s="10"/>
      <c r="K235" s="10"/>
    </row>
    <row r="236" spans="1:11">
      <c r="A236" s="10"/>
      <c r="B236" s="6" t="s">
        <v>5</v>
      </c>
      <c r="C236" s="10"/>
      <c r="D236" s="574" t="s">
        <v>430</v>
      </c>
      <c r="E236" s="575">
        <v>1</v>
      </c>
      <c r="F236" s="575">
        <v>2</v>
      </c>
      <c r="G236" s="575">
        <v>2</v>
      </c>
      <c r="H236" s="595">
        <v>5</v>
      </c>
      <c r="I236" s="604">
        <f t="shared" ref="I236:I238" si="54">(H236-G236)/G236</f>
        <v>1.5</v>
      </c>
      <c r="J236" s="10"/>
      <c r="K236" s="10"/>
    </row>
    <row r="237" spans="1:11">
      <c r="A237" s="10"/>
      <c r="B237" s="6" t="s">
        <v>6</v>
      </c>
      <c r="C237" s="10"/>
      <c r="D237" s="701" t="s">
        <v>431</v>
      </c>
      <c r="E237" s="702">
        <v>2</v>
      </c>
      <c r="F237" s="702">
        <v>4</v>
      </c>
      <c r="G237" s="684">
        <v>3</v>
      </c>
      <c r="H237" s="702">
        <v>1</v>
      </c>
      <c r="I237" s="703">
        <f t="shared" si="54"/>
        <v>-0.66666666666666663</v>
      </c>
      <c r="J237" s="10"/>
      <c r="K237" s="10"/>
    </row>
    <row r="238" spans="1:11">
      <c r="A238" s="10"/>
      <c r="B238" s="10"/>
      <c r="C238" s="10"/>
      <c r="D238" s="574" t="s">
        <v>432</v>
      </c>
      <c r="E238" s="575">
        <v>0</v>
      </c>
      <c r="F238" s="575">
        <v>3</v>
      </c>
      <c r="G238" s="575">
        <v>1</v>
      </c>
      <c r="H238" s="595">
        <v>3</v>
      </c>
      <c r="I238" s="604">
        <f t="shared" si="54"/>
        <v>2</v>
      </c>
      <c r="J238" s="10"/>
      <c r="K238" s="10"/>
    </row>
    <row r="239" spans="1:11">
      <c r="A239" s="10"/>
      <c r="B239" s="10"/>
      <c r="C239" s="10"/>
      <c r="D239" s="701" t="s">
        <v>433</v>
      </c>
      <c r="E239" s="702">
        <v>1</v>
      </c>
      <c r="F239" s="702">
        <v>2</v>
      </c>
      <c r="G239" s="684">
        <v>0</v>
      </c>
      <c r="H239" s="702">
        <v>0</v>
      </c>
      <c r="I239" s="703" t="s">
        <v>76</v>
      </c>
      <c r="J239" s="10"/>
      <c r="K239" s="10"/>
    </row>
    <row r="240" spans="1:11">
      <c r="A240" s="10"/>
      <c r="B240" s="10"/>
      <c r="C240" s="10"/>
      <c r="D240" s="574" t="s">
        <v>434</v>
      </c>
      <c r="E240" s="575">
        <v>0</v>
      </c>
      <c r="F240" s="575">
        <v>0</v>
      </c>
      <c r="G240" s="575">
        <v>0</v>
      </c>
      <c r="H240" s="595">
        <v>0</v>
      </c>
      <c r="I240" s="604" t="s">
        <v>76</v>
      </c>
      <c r="J240" s="10"/>
      <c r="K240" s="10"/>
    </row>
    <row r="241" spans="1:11" ht="15.75" customHeight="1">
      <c r="A241" s="10"/>
      <c r="B241" s="10"/>
      <c r="C241" s="10"/>
      <c r="D241" s="704" t="s">
        <v>435</v>
      </c>
      <c r="E241" s="672">
        <v>0</v>
      </c>
      <c r="F241" s="672">
        <v>1</v>
      </c>
      <c r="G241" s="672">
        <v>2</v>
      </c>
      <c r="H241" s="672">
        <v>1</v>
      </c>
      <c r="I241" s="673">
        <f t="shared" ref="I241:I242" si="55">(H241-G241)/G241</f>
        <v>-0.5</v>
      </c>
      <c r="J241" s="10"/>
      <c r="K241" s="10"/>
    </row>
    <row r="242" spans="1:11" ht="15.75" customHeight="1">
      <c r="A242" s="10"/>
      <c r="B242" s="10"/>
      <c r="C242" s="10"/>
      <c r="D242" s="674" t="s">
        <v>28</v>
      </c>
      <c r="E242" s="675">
        <f t="shared" ref="E242:H242" si="56">SUM(E229:E241)</f>
        <v>10</v>
      </c>
      <c r="F242" s="675">
        <f t="shared" si="56"/>
        <v>17</v>
      </c>
      <c r="G242" s="675">
        <f t="shared" si="56"/>
        <v>13</v>
      </c>
      <c r="H242" s="675">
        <f t="shared" si="56"/>
        <v>21</v>
      </c>
      <c r="I242" s="705">
        <f t="shared" si="55"/>
        <v>0.61538461538461542</v>
      </c>
      <c r="J242" s="10"/>
      <c r="K242" s="10"/>
    </row>
    <row r="243" spans="1:11" ht="15.75" customHeight="1">
      <c r="A243" s="10"/>
      <c r="B243" s="10"/>
      <c r="C243" s="10"/>
      <c r="D243" s="501" t="s">
        <v>436</v>
      </c>
      <c r="E243" s="10"/>
      <c r="F243" s="10"/>
      <c r="G243" s="10"/>
      <c r="H243" s="3"/>
      <c r="I243" s="9"/>
      <c r="J243" s="10"/>
      <c r="K243" s="10"/>
    </row>
    <row r="244" spans="1:11" ht="15.75" customHeight="1">
      <c r="A244" s="10"/>
      <c r="B244" s="10"/>
      <c r="C244" s="10"/>
      <c r="D244" s="10"/>
      <c r="E244" s="10"/>
      <c r="F244" s="10"/>
      <c r="G244" s="10"/>
      <c r="H244" s="3"/>
      <c r="I244" s="9"/>
      <c r="J244" s="10"/>
      <c r="K244" s="10"/>
    </row>
    <row r="245" spans="1:11" ht="23.25" customHeight="1">
      <c r="A245" s="10"/>
      <c r="B245" s="10"/>
      <c r="C245" s="10"/>
      <c r="D245" s="972" t="s">
        <v>157</v>
      </c>
      <c r="E245" s="973"/>
      <c r="F245" s="973"/>
      <c r="G245" s="973"/>
      <c r="H245" s="973"/>
      <c r="I245" s="974"/>
      <c r="J245" s="10"/>
      <c r="K245" s="10"/>
    </row>
    <row r="246" spans="1:11" ht="15.75" customHeight="1">
      <c r="A246" s="10"/>
      <c r="B246" s="10"/>
      <c r="C246" s="10"/>
      <c r="D246" s="971" t="s">
        <v>87</v>
      </c>
      <c r="E246" s="570" t="s">
        <v>88</v>
      </c>
      <c r="F246" s="570" t="s">
        <v>88</v>
      </c>
      <c r="G246" s="570" t="s">
        <v>88</v>
      </c>
      <c r="H246" s="570" t="s">
        <v>88</v>
      </c>
      <c r="I246" s="975" t="s">
        <v>342</v>
      </c>
      <c r="J246" s="10"/>
      <c r="K246" s="10"/>
    </row>
    <row r="247" spans="1:11" ht="15.75" customHeight="1">
      <c r="A247" s="10"/>
      <c r="B247" s="10"/>
      <c r="C247" s="10"/>
      <c r="D247" s="854"/>
      <c r="E247" s="130">
        <v>2009</v>
      </c>
      <c r="F247" s="130">
        <v>2010</v>
      </c>
      <c r="G247" s="130">
        <v>2011</v>
      </c>
      <c r="H247" s="130">
        <v>2012</v>
      </c>
      <c r="I247" s="879"/>
      <c r="J247" s="10"/>
      <c r="K247" s="10"/>
    </row>
    <row r="248" spans="1:11">
      <c r="A248" s="10"/>
      <c r="B248" s="10"/>
      <c r="C248" s="10"/>
      <c r="D248" s="571" t="s">
        <v>343</v>
      </c>
      <c r="E248" s="572">
        <v>862</v>
      </c>
      <c r="F248" s="572">
        <v>960</v>
      </c>
      <c r="G248" s="572">
        <v>934</v>
      </c>
      <c r="H248" s="572">
        <v>1143</v>
      </c>
      <c r="I248" s="573">
        <f t="shared" ref="I248:I249" si="57">(H248-G248)/G248</f>
        <v>0.22376873661670235</v>
      </c>
      <c r="J248" s="10"/>
      <c r="K248" s="10"/>
    </row>
    <row r="249" spans="1:11">
      <c r="A249" s="10"/>
      <c r="B249" s="10"/>
      <c r="C249" s="10"/>
      <c r="D249" s="574" t="s">
        <v>99</v>
      </c>
      <c r="E249" s="575">
        <v>62</v>
      </c>
      <c r="F249" s="575">
        <v>89</v>
      </c>
      <c r="G249" s="575">
        <v>85</v>
      </c>
      <c r="H249" s="595">
        <v>97</v>
      </c>
      <c r="I249" s="604">
        <f t="shared" si="57"/>
        <v>0.14117647058823529</v>
      </c>
      <c r="J249" s="10"/>
      <c r="K249" s="10"/>
    </row>
    <row r="250" spans="1:11" ht="15.75" customHeight="1">
      <c r="A250" s="10"/>
      <c r="B250" s="10"/>
      <c r="C250" s="10"/>
      <c r="D250" s="605" t="s">
        <v>114</v>
      </c>
      <c r="E250" s="671">
        <v>2</v>
      </c>
      <c r="F250" s="671">
        <v>0</v>
      </c>
      <c r="G250" s="672">
        <v>0</v>
      </c>
      <c r="H250" s="672">
        <v>1</v>
      </c>
      <c r="I250" s="673" t="s">
        <v>76</v>
      </c>
      <c r="J250" s="10"/>
      <c r="K250" s="10"/>
    </row>
    <row r="251" spans="1:11" ht="15.75" customHeight="1">
      <c r="A251" s="10"/>
      <c r="B251" s="10"/>
      <c r="C251" s="10"/>
      <c r="D251" s="674" t="s">
        <v>28</v>
      </c>
      <c r="E251" s="675">
        <f t="shared" ref="E251:H251" si="58">SUM(E248:E250)</f>
        <v>926</v>
      </c>
      <c r="F251" s="675">
        <f t="shared" si="58"/>
        <v>1049</v>
      </c>
      <c r="G251" s="676">
        <f t="shared" si="58"/>
        <v>1019</v>
      </c>
      <c r="H251" s="676">
        <f t="shared" si="58"/>
        <v>1241</v>
      </c>
      <c r="I251" s="677">
        <f>(H251-G251)/G251</f>
        <v>0.21786064769381747</v>
      </c>
      <c r="J251" s="10"/>
      <c r="K251" s="10"/>
    </row>
    <row r="252" spans="1:11" ht="7.5" customHeight="1">
      <c r="A252" s="10"/>
      <c r="B252" s="10"/>
      <c r="C252" s="10"/>
      <c r="D252" s="474"/>
      <c r="E252" s="678"/>
      <c r="F252" s="678"/>
      <c r="G252" s="679"/>
      <c r="H252" s="679"/>
      <c r="I252" s="680"/>
      <c r="J252" s="10"/>
      <c r="K252" s="10"/>
    </row>
    <row r="253" spans="1:11" ht="15.75" customHeight="1">
      <c r="A253" s="10"/>
      <c r="B253" s="10"/>
      <c r="C253" s="10"/>
      <c r="D253" s="681" t="s">
        <v>114</v>
      </c>
      <c r="E253" s="682">
        <v>3</v>
      </c>
      <c r="F253" s="682">
        <v>1</v>
      </c>
      <c r="G253" s="682">
        <v>5</v>
      </c>
      <c r="H253" s="682">
        <v>5</v>
      </c>
      <c r="I253" s="573">
        <f t="shared" ref="I253:I256" si="59">(H253-G253)/G253</f>
        <v>0</v>
      </c>
      <c r="J253" s="10"/>
      <c r="K253" s="10"/>
    </row>
    <row r="254" spans="1:11">
      <c r="A254" s="10"/>
      <c r="B254" s="10"/>
      <c r="C254" s="10"/>
      <c r="D254" s="574" t="s">
        <v>96</v>
      </c>
      <c r="E254" s="575">
        <v>647</v>
      </c>
      <c r="F254" s="575">
        <v>725</v>
      </c>
      <c r="G254" s="575">
        <v>686</v>
      </c>
      <c r="H254" s="595">
        <v>847</v>
      </c>
      <c r="I254" s="604">
        <f t="shared" si="59"/>
        <v>0.23469387755102042</v>
      </c>
      <c r="J254" s="10"/>
      <c r="K254" s="10"/>
    </row>
    <row r="255" spans="1:11" ht="15.75" customHeight="1">
      <c r="A255" s="10"/>
      <c r="B255" s="10"/>
      <c r="C255" s="10"/>
      <c r="D255" s="683" t="s">
        <v>97</v>
      </c>
      <c r="E255" s="671">
        <v>276</v>
      </c>
      <c r="F255" s="672">
        <v>323</v>
      </c>
      <c r="G255" s="572">
        <v>328</v>
      </c>
      <c r="H255" s="684">
        <v>389</v>
      </c>
      <c r="I255" s="673">
        <f t="shared" si="59"/>
        <v>0.18597560975609756</v>
      </c>
      <c r="J255" s="10"/>
      <c r="K255" s="10"/>
    </row>
    <row r="256" spans="1:11" ht="15.75" customHeight="1">
      <c r="A256" s="10"/>
      <c r="B256" s="10"/>
      <c r="C256" s="10"/>
      <c r="D256" s="685" t="s">
        <v>28</v>
      </c>
      <c r="E256" s="675">
        <f t="shared" ref="E256:H256" si="60">SUM(E253:E255)</f>
        <v>926</v>
      </c>
      <c r="F256" s="686">
        <f t="shared" si="60"/>
        <v>1049</v>
      </c>
      <c r="G256" s="675">
        <f t="shared" si="60"/>
        <v>1019</v>
      </c>
      <c r="H256" s="675">
        <f t="shared" si="60"/>
        <v>1241</v>
      </c>
      <c r="I256" s="677">
        <f t="shared" si="59"/>
        <v>0.21786064769381747</v>
      </c>
      <c r="J256" s="10"/>
      <c r="K256" s="10"/>
    </row>
    <row r="257" spans="1:11" ht="7.5" customHeight="1">
      <c r="A257" s="10"/>
      <c r="B257" s="10"/>
      <c r="C257" s="10"/>
      <c r="D257" s="687"/>
      <c r="E257" s="678"/>
      <c r="F257" s="678"/>
      <c r="G257" s="678"/>
      <c r="H257" s="678"/>
      <c r="I257" s="688"/>
      <c r="J257" s="10"/>
      <c r="K257" s="10"/>
    </row>
    <row r="258" spans="1:11" ht="15.75" customHeight="1">
      <c r="A258" s="10"/>
      <c r="B258" s="10"/>
      <c r="C258" s="10"/>
      <c r="D258" s="689" t="s">
        <v>114</v>
      </c>
      <c r="E258" s="682">
        <v>4</v>
      </c>
      <c r="F258" s="682">
        <v>1</v>
      </c>
      <c r="G258" s="690">
        <v>3</v>
      </c>
      <c r="H258" s="682">
        <v>1</v>
      </c>
      <c r="I258" s="691">
        <f t="shared" ref="I258:I271" si="61">(H258-G258)/G258</f>
        <v>-0.66666666666666663</v>
      </c>
      <c r="J258" s="10"/>
      <c r="K258" s="10"/>
    </row>
    <row r="259" spans="1:11">
      <c r="A259" s="10"/>
      <c r="B259" s="10"/>
      <c r="C259" s="10"/>
      <c r="D259" s="574" t="s">
        <v>418</v>
      </c>
      <c r="E259" s="575">
        <v>90</v>
      </c>
      <c r="F259" s="575">
        <v>101</v>
      </c>
      <c r="G259" s="575">
        <v>98</v>
      </c>
      <c r="H259" s="595">
        <v>146</v>
      </c>
      <c r="I259" s="604">
        <f t="shared" si="61"/>
        <v>0.48979591836734693</v>
      </c>
      <c r="J259" s="10"/>
      <c r="K259" s="10"/>
    </row>
    <row r="260" spans="1:11">
      <c r="A260" s="10"/>
      <c r="B260" s="10"/>
      <c r="C260" s="10"/>
      <c r="D260" s="701" t="s">
        <v>424</v>
      </c>
      <c r="E260" s="702">
        <v>14</v>
      </c>
      <c r="F260" s="702">
        <v>10</v>
      </c>
      <c r="G260" s="702">
        <v>12</v>
      </c>
      <c r="H260" s="702">
        <v>17</v>
      </c>
      <c r="I260" s="703">
        <f t="shared" si="61"/>
        <v>0.41666666666666669</v>
      </c>
      <c r="J260" s="10"/>
      <c r="K260" s="10"/>
    </row>
    <row r="261" spans="1:11">
      <c r="A261" s="10"/>
      <c r="B261" s="10"/>
      <c r="C261" s="10"/>
      <c r="D261" s="574" t="s">
        <v>426</v>
      </c>
      <c r="E261" s="575">
        <v>89</v>
      </c>
      <c r="F261" s="575">
        <v>100</v>
      </c>
      <c r="G261" s="575">
        <v>67</v>
      </c>
      <c r="H261" s="595">
        <v>99</v>
      </c>
      <c r="I261" s="604">
        <f t="shared" si="61"/>
        <v>0.47761194029850745</v>
      </c>
      <c r="J261" s="10"/>
      <c r="K261" s="10"/>
    </row>
    <row r="262" spans="1:11">
      <c r="A262" s="10"/>
      <c r="B262" s="10"/>
      <c r="C262" s="10"/>
      <c r="D262" s="701" t="s">
        <v>427</v>
      </c>
      <c r="E262" s="702">
        <v>60</v>
      </c>
      <c r="F262" s="702">
        <v>59</v>
      </c>
      <c r="G262" s="702">
        <v>63</v>
      </c>
      <c r="H262" s="702">
        <v>52</v>
      </c>
      <c r="I262" s="703">
        <f t="shared" si="61"/>
        <v>-0.17460317460317459</v>
      </c>
      <c r="J262" s="10"/>
      <c r="K262" s="10"/>
    </row>
    <row r="263" spans="1:11">
      <c r="A263" s="10"/>
      <c r="B263" s="10"/>
      <c r="C263" s="10"/>
      <c r="D263" s="574" t="s">
        <v>15</v>
      </c>
      <c r="E263" s="575">
        <v>9</v>
      </c>
      <c r="F263" s="575">
        <v>9</v>
      </c>
      <c r="G263" s="575">
        <v>4</v>
      </c>
      <c r="H263" s="595">
        <v>7</v>
      </c>
      <c r="I263" s="604">
        <f t="shared" si="61"/>
        <v>0.75</v>
      </c>
      <c r="J263" s="10"/>
      <c r="K263" s="10"/>
    </row>
    <row r="264" spans="1:11">
      <c r="A264" s="10"/>
      <c r="B264" s="10"/>
      <c r="C264" s="10"/>
      <c r="D264" s="701" t="s">
        <v>428</v>
      </c>
      <c r="E264" s="702">
        <v>15</v>
      </c>
      <c r="F264" s="702">
        <v>11</v>
      </c>
      <c r="G264" s="702">
        <v>14</v>
      </c>
      <c r="H264" s="702">
        <v>14</v>
      </c>
      <c r="I264" s="703">
        <f t="shared" si="61"/>
        <v>0</v>
      </c>
      <c r="J264" s="10"/>
      <c r="K264" s="10"/>
    </row>
    <row r="265" spans="1:11">
      <c r="A265" s="10"/>
      <c r="B265" s="10"/>
      <c r="C265" s="10"/>
      <c r="D265" s="574" t="s">
        <v>430</v>
      </c>
      <c r="E265" s="575">
        <v>273</v>
      </c>
      <c r="F265" s="575">
        <v>212</v>
      </c>
      <c r="G265" s="575">
        <v>213</v>
      </c>
      <c r="H265" s="595">
        <v>241</v>
      </c>
      <c r="I265" s="604">
        <f t="shared" si="61"/>
        <v>0.13145539906103287</v>
      </c>
      <c r="J265" s="10"/>
      <c r="K265" s="10"/>
    </row>
    <row r="266" spans="1:11">
      <c r="A266" s="10"/>
      <c r="B266" s="10"/>
      <c r="C266" s="10"/>
      <c r="D266" s="701" t="s">
        <v>431</v>
      </c>
      <c r="E266" s="702">
        <v>44</v>
      </c>
      <c r="F266" s="702">
        <v>47</v>
      </c>
      <c r="G266" s="684">
        <v>62</v>
      </c>
      <c r="H266" s="702">
        <v>65</v>
      </c>
      <c r="I266" s="703">
        <f t="shared" si="61"/>
        <v>4.8387096774193547E-2</v>
      </c>
      <c r="J266" s="10"/>
      <c r="K266" s="10"/>
    </row>
    <row r="267" spans="1:11">
      <c r="A267" s="10"/>
      <c r="B267" s="10"/>
      <c r="C267" s="10"/>
      <c r="D267" s="574" t="s">
        <v>432</v>
      </c>
      <c r="E267" s="575">
        <v>197</v>
      </c>
      <c r="F267" s="575">
        <v>337</v>
      </c>
      <c r="G267" s="575">
        <v>342</v>
      </c>
      <c r="H267" s="595">
        <v>410</v>
      </c>
      <c r="I267" s="604">
        <f t="shared" si="61"/>
        <v>0.19883040935672514</v>
      </c>
      <c r="J267" s="10"/>
      <c r="K267" s="10"/>
    </row>
    <row r="268" spans="1:11">
      <c r="A268" s="10"/>
      <c r="B268" s="10"/>
      <c r="C268" s="10"/>
      <c r="D268" s="701" t="s">
        <v>433</v>
      </c>
      <c r="E268" s="702">
        <v>119</v>
      </c>
      <c r="F268" s="702">
        <v>144</v>
      </c>
      <c r="G268" s="684">
        <v>120</v>
      </c>
      <c r="H268" s="702">
        <v>164</v>
      </c>
      <c r="I268" s="703">
        <f t="shared" si="61"/>
        <v>0.36666666666666664</v>
      </c>
      <c r="J268" s="10"/>
      <c r="K268" s="10"/>
    </row>
    <row r="269" spans="1:11">
      <c r="A269" s="10"/>
      <c r="B269" s="10"/>
      <c r="C269" s="10"/>
      <c r="D269" s="574" t="s">
        <v>434</v>
      </c>
      <c r="E269" s="575">
        <v>1</v>
      </c>
      <c r="F269" s="575">
        <v>2</v>
      </c>
      <c r="G269" s="575">
        <v>4</v>
      </c>
      <c r="H269" s="595">
        <v>6</v>
      </c>
      <c r="I269" s="604">
        <f t="shared" si="61"/>
        <v>0.5</v>
      </c>
      <c r="J269" s="10"/>
      <c r="K269" s="10"/>
    </row>
    <row r="270" spans="1:11" ht="15.75" customHeight="1">
      <c r="A270" s="10"/>
      <c r="B270" s="10"/>
      <c r="C270" s="10"/>
      <c r="D270" s="704" t="s">
        <v>435</v>
      </c>
      <c r="E270" s="672">
        <v>11</v>
      </c>
      <c r="F270" s="672">
        <v>16</v>
      </c>
      <c r="G270" s="672">
        <v>17</v>
      </c>
      <c r="H270" s="672">
        <v>19</v>
      </c>
      <c r="I270" s="673">
        <f t="shared" si="61"/>
        <v>0.11764705882352941</v>
      </c>
      <c r="J270" s="10"/>
      <c r="K270" s="10"/>
    </row>
    <row r="271" spans="1:11" ht="15.75" customHeight="1">
      <c r="A271" s="10"/>
      <c r="B271" s="10"/>
      <c r="C271" s="10"/>
      <c r="D271" s="674" t="s">
        <v>28</v>
      </c>
      <c r="E271" s="675">
        <f t="shared" ref="E271:H271" si="62">SUM(E258:E270)</f>
        <v>926</v>
      </c>
      <c r="F271" s="675">
        <f t="shared" si="62"/>
        <v>1049</v>
      </c>
      <c r="G271" s="675">
        <f t="shared" si="62"/>
        <v>1019</v>
      </c>
      <c r="H271" s="675">
        <f t="shared" si="62"/>
        <v>1241</v>
      </c>
      <c r="I271" s="705">
        <f t="shared" si="61"/>
        <v>0.21786064769381747</v>
      </c>
      <c r="J271" s="10"/>
      <c r="K271" s="10"/>
    </row>
    <row r="272" spans="1:11" ht="15.75" customHeight="1">
      <c r="A272" s="10"/>
      <c r="B272" s="10"/>
      <c r="C272" s="10"/>
      <c r="D272" s="501" t="s">
        <v>436</v>
      </c>
      <c r="E272" s="10"/>
      <c r="F272" s="10"/>
      <c r="G272" s="10"/>
      <c r="H272" s="3"/>
      <c r="I272" s="9"/>
      <c r="J272" s="10"/>
      <c r="K272" s="10"/>
    </row>
    <row r="273" spans="1:11" ht="15.75" customHeight="1">
      <c r="A273" s="10"/>
      <c r="B273" s="10"/>
      <c r="C273" s="10"/>
      <c r="D273" s="10"/>
      <c r="E273" s="10"/>
      <c r="F273" s="10"/>
      <c r="G273" s="10"/>
      <c r="H273" s="3"/>
      <c r="I273" s="9"/>
      <c r="J273" s="10"/>
      <c r="K273" s="10"/>
    </row>
    <row r="274" spans="1:11" ht="23.25" customHeight="1">
      <c r="A274" s="10"/>
      <c r="B274" s="10"/>
      <c r="C274" s="10"/>
      <c r="D274" s="972" t="s">
        <v>463</v>
      </c>
      <c r="E274" s="973"/>
      <c r="F274" s="973"/>
      <c r="G274" s="973"/>
      <c r="H274" s="973"/>
      <c r="I274" s="974"/>
      <c r="J274" s="10"/>
      <c r="K274" s="10"/>
    </row>
    <row r="275" spans="1:11" ht="15.75" customHeight="1">
      <c r="A275" s="10"/>
      <c r="B275" s="10"/>
      <c r="C275" s="10"/>
      <c r="D275" s="971" t="s">
        <v>87</v>
      </c>
      <c r="E275" s="570" t="s">
        <v>88</v>
      </c>
      <c r="F275" s="570" t="s">
        <v>88</v>
      </c>
      <c r="G275" s="570" t="s">
        <v>88</v>
      </c>
      <c r="H275" s="570" t="s">
        <v>88</v>
      </c>
      <c r="I275" s="975" t="s">
        <v>342</v>
      </c>
      <c r="J275" s="10"/>
      <c r="K275" s="10"/>
    </row>
    <row r="276" spans="1:11" ht="15.75" customHeight="1">
      <c r="A276" s="10"/>
      <c r="B276" s="10"/>
      <c r="C276" s="10"/>
      <c r="D276" s="854"/>
      <c r="E276" s="130">
        <v>2009</v>
      </c>
      <c r="F276" s="130">
        <v>2010</v>
      </c>
      <c r="G276" s="130">
        <v>2011</v>
      </c>
      <c r="H276" s="130">
        <v>2012</v>
      </c>
      <c r="I276" s="879"/>
      <c r="J276" s="10"/>
      <c r="K276" s="10"/>
    </row>
    <row r="277" spans="1:11">
      <c r="A277" s="10"/>
      <c r="B277" s="10"/>
      <c r="C277" s="10"/>
      <c r="D277" s="571" t="s">
        <v>343</v>
      </c>
      <c r="E277" s="572">
        <v>11</v>
      </c>
      <c r="F277" s="572">
        <v>10</v>
      </c>
      <c r="G277" s="572">
        <v>17</v>
      </c>
      <c r="H277" s="572">
        <v>15</v>
      </c>
      <c r="I277" s="573">
        <f t="shared" ref="I277:I278" si="63">(H277-G277)/G277</f>
        <v>-0.11764705882352941</v>
      </c>
      <c r="J277" s="10"/>
      <c r="K277" s="10"/>
    </row>
    <row r="278" spans="1:11">
      <c r="A278" s="10"/>
      <c r="B278" s="10"/>
      <c r="C278" s="10"/>
      <c r="D278" s="574" t="s">
        <v>99</v>
      </c>
      <c r="E278" s="575">
        <v>21</v>
      </c>
      <c r="F278" s="575">
        <v>19</v>
      </c>
      <c r="G278" s="575">
        <v>14</v>
      </c>
      <c r="H278" s="595">
        <v>9</v>
      </c>
      <c r="I278" s="604">
        <f t="shared" si="63"/>
        <v>-0.35714285714285715</v>
      </c>
      <c r="J278" s="10"/>
      <c r="K278" s="10"/>
    </row>
    <row r="279" spans="1:11" ht="15.75" customHeight="1">
      <c r="A279" s="10"/>
      <c r="B279" s="10"/>
      <c r="C279" s="10"/>
      <c r="D279" s="605" t="s">
        <v>114</v>
      </c>
      <c r="E279" s="671">
        <v>0</v>
      </c>
      <c r="F279" s="671">
        <v>0</v>
      </c>
      <c r="G279" s="672">
        <v>0</v>
      </c>
      <c r="H279" s="672">
        <v>2</v>
      </c>
      <c r="I279" s="673" t="s">
        <v>76</v>
      </c>
      <c r="J279" s="10"/>
      <c r="K279" s="10"/>
    </row>
    <row r="280" spans="1:11" ht="15.75" customHeight="1">
      <c r="A280" s="10"/>
      <c r="B280" s="10"/>
      <c r="C280" s="10"/>
      <c r="D280" s="674" t="s">
        <v>28</v>
      </c>
      <c r="E280" s="675">
        <f t="shared" ref="E280:H280" si="64">SUM(E277:E279)</f>
        <v>32</v>
      </c>
      <c r="F280" s="675">
        <f t="shared" si="64"/>
        <v>29</v>
      </c>
      <c r="G280" s="676">
        <f t="shared" si="64"/>
        <v>31</v>
      </c>
      <c r="H280" s="676">
        <f t="shared" si="64"/>
        <v>26</v>
      </c>
      <c r="I280" s="677">
        <f>(H280-G280)/G280</f>
        <v>-0.16129032258064516</v>
      </c>
      <c r="J280" s="10"/>
      <c r="K280" s="10"/>
    </row>
    <row r="281" spans="1:11" ht="7.5" customHeight="1">
      <c r="A281" s="10"/>
      <c r="B281" s="10"/>
      <c r="C281" s="10"/>
      <c r="D281" s="474"/>
      <c r="E281" s="678"/>
      <c r="F281" s="678"/>
      <c r="G281" s="679"/>
      <c r="H281" s="679"/>
      <c r="I281" s="680"/>
      <c r="J281" s="10"/>
      <c r="K281" s="10"/>
    </row>
    <row r="282" spans="1:11" ht="15.75" customHeight="1">
      <c r="A282" s="10"/>
      <c r="B282" s="10"/>
      <c r="C282" s="10"/>
      <c r="D282" s="681" t="s">
        <v>114</v>
      </c>
      <c r="E282" s="682">
        <v>0</v>
      </c>
      <c r="F282" s="682">
        <v>1</v>
      </c>
      <c r="G282" s="682">
        <v>1</v>
      </c>
      <c r="H282" s="682">
        <v>1</v>
      </c>
      <c r="I282" s="573">
        <f t="shared" ref="I282:I285" si="65">(H282-G282)/G282</f>
        <v>0</v>
      </c>
      <c r="J282" s="10"/>
      <c r="K282" s="10"/>
    </row>
    <row r="283" spans="1:11">
      <c r="A283" s="10"/>
      <c r="B283" s="10"/>
      <c r="C283" s="10"/>
      <c r="D283" s="574" t="s">
        <v>96</v>
      </c>
      <c r="E283" s="575">
        <v>22</v>
      </c>
      <c r="F283" s="575">
        <v>15</v>
      </c>
      <c r="G283" s="575">
        <v>19</v>
      </c>
      <c r="H283" s="595">
        <v>15</v>
      </c>
      <c r="I283" s="604">
        <f t="shared" si="65"/>
        <v>-0.21052631578947367</v>
      </c>
      <c r="J283" s="10"/>
      <c r="K283" s="10"/>
    </row>
    <row r="284" spans="1:11" ht="15.75" customHeight="1">
      <c r="A284" s="10"/>
      <c r="B284" s="10"/>
      <c r="C284" s="10"/>
      <c r="D284" s="683" t="s">
        <v>97</v>
      </c>
      <c r="E284" s="671">
        <v>10</v>
      </c>
      <c r="F284" s="672">
        <v>13</v>
      </c>
      <c r="G284" s="572">
        <v>11</v>
      </c>
      <c r="H284" s="684">
        <v>10</v>
      </c>
      <c r="I284" s="673">
        <f t="shared" si="65"/>
        <v>-9.0909090909090912E-2</v>
      </c>
      <c r="J284" s="10"/>
      <c r="K284" s="10"/>
    </row>
    <row r="285" spans="1:11" ht="15.75" customHeight="1">
      <c r="A285" s="10"/>
      <c r="B285" s="10"/>
      <c r="C285" s="10"/>
      <c r="D285" s="685" t="s">
        <v>28</v>
      </c>
      <c r="E285" s="675">
        <f t="shared" ref="E285:H285" si="66">SUM(E282:E284)</f>
        <v>32</v>
      </c>
      <c r="F285" s="686">
        <f t="shared" si="66"/>
        <v>29</v>
      </c>
      <c r="G285" s="675">
        <f t="shared" si="66"/>
        <v>31</v>
      </c>
      <c r="H285" s="675">
        <f t="shared" si="66"/>
        <v>26</v>
      </c>
      <c r="I285" s="677">
        <f t="shared" si="65"/>
        <v>-0.16129032258064516</v>
      </c>
      <c r="J285" s="10"/>
      <c r="K285" s="10"/>
    </row>
    <row r="286" spans="1:11" ht="7.5" customHeight="1">
      <c r="A286" s="10"/>
      <c r="B286" s="10"/>
      <c r="C286" s="10"/>
      <c r="D286" s="687"/>
      <c r="E286" s="678"/>
      <c r="F286" s="678"/>
      <c r="G286" s="678"/>
      <c r="H286" s="678"/>
      <c r="I286" s="688"/>
      <c r="J286" s="10"/>
      <c r="K286" s="10"/>
    </row>
    <row r="287" spans="1:11" ht="15.75" customHeight="1">
      <c r="A287" s="10"/>
      <c r="B287" s="10"/>
      <c r="C287" s="10"/>
      <c r="D287" s="689" t="s">
        <v>114</v>
      </c>
      <c r="E287" s="682">
        <v>1</v>
      </c>
      <c r="F287" s="682">
        <v>1</v>
      </c>
      <c r="G287" s="690">
        <v>0</v>
      </c>
      <c r="H287" s="682">
        <v>1</v>
      </c>
      <c r="I287" s="691" t="s">
        <v>76</v>
      </c>
      <c r="J287" s="10"/>
      <c r="K287" s="10"/>
    </row>
    <row r="288" spans="1:11">
      <c r="A288" s="10"/>
      <c r="B288" s="10"/>
      <c r="C288" s="10"/>
      <c r="D288" s="574" t="s">
        <v>418</v>
      </c>
      <c r="E288" s="575">
        <v>0</v>
      </c>
      <c r="F288" s="575">
        <v>1</v>
      </c>
      <c r="G288" s="575">
        <v>1</v>
      </c>
      <c r="H288" s="595">
        <v>2</v>
      </c>
      <c r="I288" s="604">
        <f t="shared" ref="I288:I296" si="67">(H288-G288)/G288</f>
        <v>1</v>
      </c>
      <c r="J288" s="10"/>
      <c r="K288" s="10"/>
    </row>
    <row r="289" spans="1:11">
      <c r="A289" s="10"/>
      <c r="B289" s="10"/>
      <c r="C289" s="10"/>
      <c r="D289" s="701" t="s">
        <v>424</v>
      </c>
      <c r="E289" s="702">
        <v>2</v>
      </c>
      <c r="F289" s="702">
        <v>2</v>
      </c>
      <c r="G289" s="702">
        <v>2</v>
      </c>
      <c r="H289" s="702">
        <v>1</v>
      </c>
      <c r="I289" s="703">
        <f t="shared" si="67"/>
        <v>-0.5</v>
      </c>
      <c r="J289" s="10"/>
      <c r="K289" s="10"/>
    </row>
    <row r="290" spans="1:11">
      <c r="A290" s="10"/>
      <c r="B290" s="10"/>
      <c r="C290" s="10"/>
      <c r="D290" s="574" t="s">
        <v>426</v>
      </c>
      <c r="E290" s="575">
        <v>13</v>
      </c>
      <c r="F290" s="575">
        <v>2</v>
      </c>
      <c r="G290" s="575">
        <v>5</v>
      </c>
      <c r="H290" s="595">
        <v>6</v>
      </c>
      <c r="I290" s="604">
        <f t="shared" si="67"/>
        <v>0.2</v>
      </c>
      <c r="J290" s="10"/>
      <c r="K290" s="10"/>
    </row>
    <row r="291" spans="1:11">
      <c r="A291" s="10"/>
      <c r="B291" s="10"/>
      <c r="C291" s="10"/>
      <c r="D291" s="701" t="s">
        <v>427</v>
      </c>
      <c r="E291" s="702">
        <v>3</v>
      </c>
      <c r="F291" s="702">
        <v>2</v>
      </c>
      <c r="G291" s="702">
        <v>3</v>
      </c>
      <c r="H291" s="702">
        <v>1</v>
      </c>
      <c r="I291" s="703">
        <f t="shared" si="67"/>
        <v>-0.66666666666666663</v>
      </c>
      <c r="J291" s="10"/>
      <c r="K291" s="10"/>
    </row>
    <row r="292" spans="1:11">
      <c r="A292" s="10"/>
      <c r="B292" s="10"/>
      <c r="C292" s="10"/>
      <c r="D292" s="574" t="s">
        <v>15</v>
      </c>
      <c r="E292" s="575">
        <v>1</v>
      </c>
      <c r="F292" s="575">
        <v>1</v>
      </c>
      <c r="G292" s="575">
        <v>1</v>
      </c>
      <c r="H292" s="595">
        <v>1</v>
      </c>
      <c r="I292" s="604">
        <f t="shared" si="67"/>
        <v>0</v>
      </c>
      <c r="J292" s="10"/>
      <c r="K292" s="10"/>
    </row>
    <row r="293" spans="1:11">
      <c r="A293" s="10"/>
      <c r="B293" s="6" t="s">
        <v>0</v>
      </c>
      <c r="C293" s="10"/>
      <c r="D293" s="701" t="s">
        <v>428</v>
      </c>
      <c r="E293" s="702">
        <v>0</v>
      </c>
      <c r="F293" s="702">
        <v>5</v>
      </c>
      <c r="G293" s="702">
        <v>1</v>
      </c>
      <c r="H293" s="702">
        <v>1</v>
      </c>
      <c r="I293" s="703">
        <f t="shared" si="67"/>
        <v>0</v>
      </c>
      <c r="J293" s="10"/>
      <c r="K293" s="10"/>
    </row>
    <row r="294" spans="1:11">
      <c r="A294" s="10"/>
      <c r="B294" s="6" t="s">
        <v>5</v>
      </c>
      <c r="C294" s="10"/>
      <c r="D294" s="574" t="s">
        <v>430</v>
      </c>
      <c r="E294" s="575">
        <v>4</v>
      </c>
      <c r="F294" s="575">
        <v>3</v>
      </c>
      <c r="G294" s="575">
        <v>6</v>
      </c>
      <c r="H294" s="595">
        <v>2</v>
      </c>
      <c r="I294" s="604">
        <f t="shared" si="67"/>
        <v>-0.66666666666666663</v>
      </c>
      <c r="J294" s="10"/>
      <c r="K294" s="10"/>
    </row>
    <row r="295" spans="1:11">
      <c r="A295" s="10"/>
      <c r="B295" s="6" t="s">
        <v>6</v>
      </c>
      <c r="C295" s="10"/>
      <c r="D295" s="701" t="s">
        <v>431</v>
      </c>
      <c r="E295" s="702">
        <v>8</v>
      </c>
      <c r="F295" s="702">
        <v>7</v>
      </c>
      <c r="G295" s="684">
        <v>9</v>
      </c>
      <c r="H295" s="702">
        <v>5</v>
      </c>
      <c r="I295" s="703">
        <f t="shared" si="67"/>
        <v>-0.44444444444444442</v>
      </c>
      <c r="J295" s="10"/>
      <c r="K295" s="10"/>
    </row>
    <row r="296" spans="1:11">
      <c r="A296" s="10"/>
      <c r="B296" s="10"/>
      <c r="C296" s="10"/>
      <c r="D296" s="574" t="s">
        <v>432</v>
      </c>
      <c r="E296" s="575">
        <v>0</v>
      </c>
      <c r="F296" s="575">
        <v>1</v>
      </c>
      <c r="G296" s="575">
        <v>1</v>
      </c>
      <c r="H296" s="595">
        <v>3</v>
      </c>
      <c r="I296" s="604">
        <f t="shared" si="67"/>
        <v>2</v>
      </c>
      <c r="J296" s="10"/>
      <c r="K296" s="10"/>
    </row>
    <row r="297" spans="1:11">
      <c r="A297" s="10"/>
      <c r="B297" s="10"/>
      <c r="C297" s="10"/>
      <c r="D297" s="701" t="s">
        <v>433</v>
      </c>
      <c r="E297" s="702">
        <v>0</v>
      </c>
      <c r="F297" s="702">
        <v>2</v>
      </c>
      <c r="G297" s="684">
        <v>0</v>
      </c>
      <c r="H297" s="702">
        <v>0</v>
      </c>
      <c r="I297" s="703" t="s">
        <v>76</v>
      </c>
      <c r="J297" s="10"/>
      <c r="K297" s="10"/>
    </row>
    <row r="298" spans="1:11">
      <c r="A298" s="10"/>
      <c r="B298" s="10"/>
      <c r="C298" s="10"/>
      <c r="D298" s="574" t="s">
        <v>434</v>
      </c>
      <c r="E298" s="575">
        <v>0</v>
      </c>
      <c r="F298" s="575">
        <v>0</v>
      </c>
      <c r="G298" s="575">
        <v>0</v>
      </c>
      <c r="H298" s="595">
        <v>0</v>
      </c>
      <c r="I298" s="604" t="s">
        <v>76</v>
      </c>
      <c r="J298" s="10"/>
      <c r="K298" s="10"/>
    </row>
    <row r="299" spans="1:11" ht="15.75" customHeight="1">
      <c r="A299" s="10"/>
      <c r="B299" s="10"/>
      <c r="C299" s="10"/>
      <c r="D299" s="704" t="s">
        <v>435</v>
      </c>
      <c r="E299" s="672">
        <v>0</v>
      </c>
      <c r="F299" s="672">
        <v>2</v>
      </c>
      <c r="G299" s="672">
        <v>2</v>
      </c>
      <c r="H299" s="672">
        <v>3</v>
      </c>
      <c r="I299" s="673">
        <f t="shared" ref="I299:I300" si="68">(H299-G299)/G299</f>
        <v>0.5</v>
      </c>
      <c r="J299" s="10"/>
      <c r="K299" s="10"/>
    </row>
    <row r="300" spans="1:11" ht="15.75" customHeight="1">
      <c r="A300" s="10"/>
      <c r="B300" s="10"/>
      <c r="C300" s="10"/>
      <c r="D300" s="674" t="s">
        <v>28</v>
      </c>
      <c r="E300" s="675">
        <f t="shared" ref="E300:H300" si="69">SUM(E287:E299)</f>
        <v>32</v>
      </c>
      <c r="F300" s="675">
        <f t="shared" si="69"/>
        <v>29</v>
      </c>
      <c r="G300" s="675">
        <f t="shared" si="69"/>
        <v>31</v>
      </c>
      <c r="H300" s="675">
        <f t="shared" si="69"/>
        <v>26</v>
      </c>
      <c r="I300" s="705">
        <f t="shared" si="68"/>
        <v>-0.16129032258064516</v>
      </c>
      <c r="J300" s="10"/>
      <c r="K300" s="10"/>
    </row>
    <row r="301" spans="1:11" ht="15.75" customHeight="1">
      <c r="A301" s="10"/>
      <c r="B301" s="10"/>
      <c r="C301" s="10"/>
      <c r="D301" s="501" t="s">
        <v>436</v>
      </c>
      <c r="E301" s="10"/>
      <c r="F301" s="10"/>
      <c r="G301" s="10"/>
      <c r="H301" s="3"/>
      <c r="I301" s="9"/>
      <c r="J301" s="10"/>
      <c r="K301" s="10"/>
    </row>
    <row r="302" spans="1:11" ht="15.75" customHeight="1">
      <c r="A302" s="10"/>
      <c r="B302" s="10"/>
      <c r="C302" s="10"/>
      <c r="D302" s="10"/>
      <c r="E302" s="10"/>
      <c r="F302" s="10"/>
      <c r="G302" s="10"/>
      <c r="H302" s="3"/>
      <c r="I302" s="9"/>
      <c r="J302" s="10"/>
      <c r="K302" s="10"/>
    </row>
    <row r="303" spans="1:11" ht="23.25" customHeight="1">
      <c r="A303" s="10"/>
      <c r="B303" s="10"/>
      <c r="C303" s="10"/>
      <c r="D303" s="972" t="s">
        <v>159</v>
      </c>
      <c r="E303" s="973"/>
      <c r="F303" s="973"/>
      <c r="G303" s="973"/>
      <c r="H303" s="973"/>
      <c r="I303" s="974"/>
      <c r="J303" s="10"/>
      <c r="K303" s="10"/>
    </row>
    <row r="304" spans="1:11" ht="15.75" customHeight="1">
      <c r="A304" s="10"/>
      <c r="B304" s="10"/>
      <c r="C304" s="10"/>
      <c r="D304" s="971" t="s">
        <v>87</v>
      </c>
      <c r="E304" s="570" t="s">
        <v>88</v>
      </c>
      <c r="F304" s="570" t="s">
        <v>88</v>
      </c>
      <c r="G304" s="570" t="s">
        <v>88</v>
      </c>
      <c r="H304" s="570" t="s">
        <v>88</v>
      </c>
      <c r="I304" s="975" t="s">
        <v>342</v>
      </c>
      <c r="J304" s="10"/>
      <c r="K304" s="10"/>
    </row>
    <row r="305" spans="1:11" ht="15.75" customHeight="1">
      <c r="A305" s="10"/>
      <c r="B305" s="10"/>
      <c r="C305" s="10"/>
      <c r="D305" s="854"/>
      <c r="E305" s="130">
        <v>2009</v>
      </c>
      <c r="F305" s="130">
        <v>2010</v>
      </c>
      <c r="G305" s="130">
        <v>2011</v>
      </c>
      <c r="H305" s="130">
        <v>2012</v>
      </c>
      <c r="I305" s="879"/>
      <c r="J305" s="10"/>
      <c r="K305" s="10"/>
    </row>
    <row r="306" spans="1:11">
      <c r="A306" s="10"/>
      <c r="B306" s="10"/>
      <c r="C306" s="10"/>
      <c r="D306" s="571" t="s">
        <v>343</v>
      </c>
      <c r="E306" s="572">
        <v>55</v>
      </c>
      <c r="F306" s="572">
        <v>45</v>
      </c>
      <c r="G306" s="572">
        <v>36</v>
      </c>
      <c r="H306" s="572">
        <v>65</v>
      </c>
      <c r="I306" s="573">
        <f t="shared" ref="I306:I307" si="70">(H306-G306)/G306</f>
        <v>0.80555555555555558</v>
      </c>
      <c r="J306" s="10"/>
      <c r="K306" s="10"/>
    </row>
    <row r="307" spans="1:11">
      <c r="A307" s="10"/>
      <c r="B307" s="10"/>
      <c r="C307" s="10"/>
      <c r="D307" s="574" t="s">
        <v>99</v>
      </c>
      <c r="E307" s="575">
        <v>6</v>
      </c>
      <c r="F307" s="575">
        <v>11</v>
      </c>
      <c r="G307" s="575">
        <v>6</v>
      </c>
      <c r="H307" s="595">
        <v>10</v>
      </c>
      <c r="I307" s="604">
        <f t="shared" si="70"/>
        <v>0.66666666666666663</v>
      </c>
      <c r="J307" s="10"/>
      <c r="K307" s="10"/>
    </row>
    <row r="308" spans="1:11" ht="15.75" customHeight="1">
      <c r="A308" s="10"/>
      <c r="B308" s="10"/>
      <c r="C308" s="10"/>
      <c r="D308" s="605" t="s">
        <v>114</v>
      </c>
      <c r="E308" s="671">
        <v>4</v>
      </c>
      <c r="F308" s="671">
        <v>0</v>
      </c>
      <c r="G308" s="672">
        <v>0</v>
      </c>
      <c r="H308" s="672">
        <v>0</v>
      </c>
      <c r="I308" s="673" t="s">
        <v>76</v>
      </c>
      <c r="J308" s="10"/>
      <c r="K308" s="10"/>
    </row>
    <row r="309" spans="1:11" ht="15.75" customHeight="1">
      <c r="A309" s="10"/>
      <c r="B309" s="10"/>
      <c r="C309" s="10"/>
      <c r="D309" s="674" t="s">
        <v>28</v>
      </c>
      <c r="E309" s="675">
        <f t="shared" ref="E309:H309" si="71">SUM(E306:E308)</f>
        <v>65</v>
      </c>
      <c r="F309" s="675">
        <f t="shared" si="71"/>
        <v>56</v>
      </c>
      <c r="G309" s="676">
        <f t="shared" si="71"/>
        <v>42</v>
      </c>
      <c r="H309" s="676">
        <f t="shared" si="71"/>
        <v>75</v>
      </c>
      <c r="I309" s="677">
        <f>(H309-G309)/G309</f>
        <v>0.7857142857142857</v>
      </c>
      <c r="J309" s="10"/>
      <c r="K309" s="10"/>
    </row>
    <row r="310" spans="1:11" ht="7.5" customHeight="1">
      <c r="A310" s="10"/>
      <c r="B310" s="10"/>
      <c r="C310" s="10"/>
      <c r="D310" s="474"/>
      <c r="E310" s="678"/>
      <c r="F310" s="678"/>
      <c r="G310" s="679"/>
      <c r="H310" s="679"/>
      <c r="I310" s="680"/>
      <c r="J310" s="10"/>
      <c r="K310" s="10"/>
    </row>
    <row r="311" spans="1:11" ht="15.75" customHeight="1">
      <c r="A311" s="10"/>
      <c r="B311" s="10"/>
      <c r="C311" s="10"/>
      <c r="D311" s="681" t="s">
        <v>114</v>
      </c>
      <c r="E311" s="682">
        <v>3</v>
      </c>
      <c r="F311" s="682">
        <v>1</v>
      </c>
      <c r="G311" s="682">
        <v>0</v>
      </c>
      <c r="H311" s="682">
        <v>3</v>
      </c>
      <c r="I311" s="573" t="s">
        <v>76</v>
      </c>
      <c r="J311" s="10"/>
      <c r="K311" s="10"/>
    </row>
    <row r="312" spans="1:11">
      <c r="A312" s="10"/>
      <c r="B312" s="10"/>
      <c r="C312" s="10"/>
      <c r="D312" s="574" t="s">
        <v>96</v>
      </c>
      <c r="E312" s="575">
        <v>45</v>
      </c>
      <c r="F312" s="575">
        <v>33</v>
      </c>
      <c r="G312" s="575">
        <v>26</v>
      </c>
      <c r="H312" s="595">
        <v>44</v>
      </c>
      <c r="I312" s="604">
        <f t="shared" ref="I312:I314" si="72">(H312-G312)/G312</f>
        <v>0.69230769230769229</v>
      </c>
      <c r="J312" s="10"/>
      <c r="K312" s="10"/>
    </row>
    <row r="313" spans="1:11" ht="15.75" customHeight="1">
      <c r="A313" s="10"/>
      <c r="B313" s="10"/>
      <c r="C313" s="10"/>
      <c r="D313" s="683" t="s">
        <v>97</v>
      </c>
      <c r="E313" s="671">
        <v>17</v>
      </c>
      <c r="F313" s="672">
        <v>22</v>
      </c>
      <c r="G313" s="572">
        <v>16</v>
      </c>
      <c r="H313" s="684">
        <v>28</v>
      </c>
      <c r="I313" s="673">
        <f t="shared" si="72"/>
        <v>0.75</v>
      </c>
      <c r="J313" s="10"/>
      <c r="K313" s="10"/>
    </row>
    <row r="314" spans="1:11" ht="15.75" customHeight="1">
      <c r="A314" s="10"/>
      <c r="B314" s="10"/>
      <c r="C314" s="10"/>
      <c r="D314" s="685" t="s">
        <v>28</v>
      </c>
      <c r="E314" s="675">
        <f t="shared" ref="E314:H314" si="73">SUM(E311:E313)</f>
        <v>65</v>
      </c>
      <c r="F314" s="686">
        <f t="shared" si="73"/>
        <v>56</v>
      </c>
      <c r="G314" s="675">
        <f t="shared" si="73"/>
        <v>42</v>
      </c>
      <c r="H314" s="675">
        <f t="shared" si="73"/>
        <v>75</v>
      </c>
      <c r="I314" s="677">
        <f t="shared" si="72"/>
        <v>0.7857142857142857</v>
      </c>
      <c r="J314" s="10"/>
      <c r="K314" s="10"/>
    </row>
    <row r="315" spans="1:11" ht="7.5" customHeight="1">
      <c r="A315" s="10"/>
      <c r="B315" s="10"/>
      <c r="C315" s="10"/>
      <c r="D315" s="687"/>
      <c r="E315" s="678"/>
      <c r="F315" s="678"/>
      <c r="G315" s="678"/>
      <c r="H315" s="678"/>
      <c r="I315" s="688"/>
      <c r="J315" s="10"/>
      <c r="K315" s="10"/>
    </row>
    <row r="316" spans="1:11" ht="15.75" customHeight="1">
      <c r="A316" s="10"/>
      <c r="B316" s="10"/>
      <c r="C316" s="10"/>
      <c r="D316" s="689" t="s">
        <v>114</v>
      </c>
      <c r="E316" s="682">
        <v>5</v>
      </c>
      <c r="F316" s="682">
        <v>0</v>
      </c>
      <c r="G316" s="690">
        <v>1</v>
      </c>
      <c r="H316" s="682">
        <v>4</v>
      </c>
      <c r="I316" s="691">
        <f t="shared" ref="I316:I317" si="74">(H316-G316)/G316</f>
        <v>3</v>
      </c>
      <c r="J316" s="10"/>
      <c r="K316" s="10"/>
    </row>
    <row r="317" spans="1:11">
      <c r="A317" s="10"/>
      <c r="B317" s="10"/>
      <c r="C317" s="10"/>
      <c r="D317" s="574" t="s">
        <v>418</v>
      </c>
      <c r="E317" s="575">
        <v>8</v>
      </c>
      <c r="F317" s="575">
        <v>5</v>
      </c>
      <c r="G317" s="575">
        <v>4</v>
      </c>
      <c r="H317" s="595">
        <v>6</v>
      </c>
      <c r="I317" s="604">
        <f t="shared" si="74"/>
        <v>0.5</v>
      </c>
      <c r="J317" s="10"/>
      <c r="K317" s="10"/>
    </row>
    <row r="318" spans="1:11">
      <c r="A318" s="10"/>
      <c r="B318" s="10"/>
      <c r="C318" s="10"/>
      <c r="D318" s="701" t="s">
        <v>424</v>
      </c>
      <c r="E318" s="702">
        <v>2</v>
      </c>
      <c r="F318" s="702">
        <v>0</v>
      </c>
      <c r="G318" s="702">
        <v>0</v>
      </c>
      <c r="H318" s="702">
        <v>2</v>
      </c>
      <c r="I318" s="703" t="s">
        <v>76</v>
      </c>
      <c r="J318" s="10"/>
      <c r="K318" s="10"/>
    </row>
    <row r="319" spans="1:11">
      <c r="A319" s="10"/>
      <c r="B319" s="10"/>
      <c r="C319" s="10"/>
      <c r="D319" s="574" t="s">
        <v>426</v>
      </c>
      <c r="E319" s="575">
        <v>0</v>
      </c>
      <c r="F319" s="575">
        <v>3</v>
      </c>
      <c r="G319" s="575">
        <v>6</v>
      </c>
      <c r="H319" s="595">
        <v>2</v>
      </c>
      <c r="I319" s="604">
        <f t="shared" ref="I319:I326" si="75">(H319-G319)/G319</f>
        <v>-0.66666666666666663</v>
      </c>
      <c r="J319" s="10"/>
      <c r="K319" s="10"/>
    </row>
    <row r="320" spans="1:11">
      <c r="A320" s="10"/>
      <c r="B320" s="10"/>
      <c r="C320" s="10"/>
      <c r="D320" s="701" t="s">
        <v>427</v>
      </c>
      <c r="E320" s="702">
        <v>6</v>
      </c>
      <c r="F320" s="702">
        <v>2</v>
      </c>
      <c r="G320" s="702">
        <v>2</v>
      </c>
      <c r="H320" s="702">
        <v>7</v>
      </c>
      <c r="I320" s="703">
        <f t="shared" si="75"/>
        <v>2.5</v>
      </c>
      <c r="J320" s="10"/>
      <c r="K320" s="10"/>
    </row>
    <row r="321" spans="1:11">
      <c r="A321" s="10"/>
      <c r="B321" s="10"/>
      <c r="C321" s="10"/>
      <c r="D321" s="574" t="s">
        <v>15</v>
      </c>
      <c r="E321" s="575">
        <v>0</v>
      </c>
      <c r="F321" s="575">
        <v>1</v>
      </c>
      <c r="G321" s="575">
        <v>1</v>
      </c>
      <c r="H321" s="595">
        <v>0</v>
      </c>
      <c r="I321" s="604">
        <f t="shared" si="75"/>
        <v>-1</v>
      </c>
      <c r="J321" s="10"/>
      <c r="K321" s="10"/>
    </row>
    <row r="322" spans="1:11">
      <c r="A322" s="10"/>
      <c r="B322" s="10"/>
      <c r="C322" s="10"/>
      <c r="D322" s="701" t="s">
        <v>428</v>
      </c>
      <c r="E322" s="702">
        <v>0</v>
      </c>
      <c r="F322" s="702">
        <v>1</v>
      </c>
      <c r="G322" s="702">
        <v>1</v>
      </c>
      <c r="H322" s="702">
        <v>2</v>
      </c>
      <c r="I322" s="703">
        <f t="shared" si="75"/>
        <v>1</v>
      </c>
      <c r="J322" s="10"/>
      <c r="K322" s="10"/>
    </row>
    <row r="323" spans="1:11">
      <c r="A323" s="10"/>
      <c r="B323" s="10"/>
      <c r="C323" s="10"/>
      <c r="D323" s="574" t="s">
        <v>430</v>
      </c>
      <c r="E323" s="575">
        <v>23</v>
      </c>
      <c r="F323" s="575">
        <v>26</v>
      </c>
      <c r="G323" s="575">
        <v>11</v>
      </c>
      <c r="H323" s="595">
        <v>35</v>
      </c>
      <c r="I323" s="604">
        <f t="shared" si="75"/>
        <v>2.1818181818181817</v>
      </c>
      <c r="J323" s="10"/>
      <c r="K323" s="10"/>
    </row>
    <row r="324" spans="1:11">
      <c r="A324" s="10"/>
      <c r="B324" s="10"/>
      <c r="C324" s="10"/>
      <c r="D324" s="701" t="s">
        <v>431</v>
      </c>
      <c r="E324" s="702">
        <v>6</v>
      </c>
      <c r="F324" s="702">
        <v>10</v>
      </c>
      <c r="G324" s="684">
        <v>5</v>
      </c>
      <c r="H324" s="702">
        <v>7</v>
      </c>
      <c r="I324" s="703">
        <f t="shared" si="75"/>
        <v>0.4</v>
      </c>
      <c r="J324" s="10"/>
      <c r="K324" s="10"/>
    </row>
    <row r="325" spans="1:11">
      <c r="A325" s="10"/>
      <c r="B325" s="10"/>
      <c r="C325" s="10"/>
      <c r="D325" s="574" t="s">
        <v>432</v>
      </c>
      <c r="E325" s="575">
        <v>8</v>
      </c>
      <c r="F325" s="575">
        <v>2</v>
      </c>
      <c r="G325" s="575">
        <v>6</v>
      </c>
      <c r="H325" s="595">
        <v>3</v>
      </c>
      <c r="I325" s="604">
        <f t="shared" si="75"/>
        <v>-0.5</v>
      </c>
      <c r="J325" s="10"/>
      <c r="K325" s="10"/>
    </row>
    <row r="326" spans="1:11">
      <c r="A326" s="10"/>
      <c r="B326" s="10"/>
      <c r="C326" s="10"/>
      <c r="D326" s="701" t="s">
        <v>433</v>
      </c>
      <c r="E326" s="702">
        <v>6</v>
      </c>
      <c r="F326" s="702">
        <v>4</v>
      </c>
      <c r="G326" s="684">
        <v>3</v>
      </c>
      <c r="H326" s="702">
        <v>4</v>
      </c>
      <c r="I326" s="703">
        <f t="shared" si="75"/>
        <v>0.33333333333333331</v>
      </c>
      <c r="J326" s="10"/>
      <c r="K326" s="10"/>
    </row>
    <row r="327" spans="1:11">
      <c r="A327" s="10"/>
      <c r="B327" s="10"/>
      <c r="C327" s="10"/>
      <c r="D327" s="574" t="s">
        <v>434</v>
      </c>
      <c r="E327" s="575">
        <v>1</v>
      </c>
      <c r="F327" s="575">
        <v>0</v>
      </c>
      <c r="G327" s="575">
        <v>0</v>
      </c>
      <c r="H327" s="595">
        <v>1</v>
      </c>
      <c r="I327" s="604" t="s">
        <v>76</v>
      </c>
      <c r="J327" s="10"/>
      <c r="K327" s="10"/>
    </row>
    <row r="328" spans="1:11" ht="15.75" customHeight="1">
      <c r="A328" s="10"/>
      <c r="B328" s="10"/>
      <c r="C328" s="10"/>
      <c r="D328" s="704" t="s">
        <v>435</v>
      </c>
      <c r="E328" s="672">
        <v>0</v>
      </c>
      <c r="F328" s="672">
        <v>2</v>
      </c>
      <c r="G328" s="672">
        <v>2</v>
      </c>
      <c r="H328" s="672">
        <v>2</v>
      </c>
      <c r="I328" s="673">
        <f t="shared" ref="I328:I329" si="76">(H328-G328)/G328</f>
        <v>0</v>
      </c>
      <c r="J328" s="10"/>
      <c r="K328" s="10"/>
    </row>
    <row r="329" spans="1:11" ht="15.75" customHeight="1">
      <c r="A329" s="10"/>
      <c r="B329" s="10"/>
      <c r="C329" s="10"/>
      <c r="D329" s="786" t="s">
        <v>28</v>
      </c>
      <c r="E329" s="787">
        <f t="shared" ref="E329:H329" si="77">SUM(E316:E328)</f>
        <v>65</v>
      </c>
      <c r="F329" s="787">
        <f t="shared" si="77"/>
        <v>56</v>
      </c>
      <c r="G329" s="787">
        <f t="shared" si="77"/>
        <v>42</v>
      </c>
      <c r="H329" s="787">
        <f t="shared" si="77"/>
        <v>75</v>
      </c>
      <c r="I329" s="788">
        <f t="shared" si="76"/>
        <v>0.7857142857142857</v>
      </c>
      <c r="J329" s="10"/>
      <c r="K329" s="10"/>
    </row>
    <row r="330" spans="1:11" ht="15.75" customHeight="1">
      <c r="A330" s="10"/>
      <c r="B330" s="10"/>
      <c r="C330" s="10"/>
      <c r="D330" s="501" t="s">
        <v>436</v>
      </c>
      <c r="E330" s="10"/>
      <c r="F330" s="10"/>
      <c r="G330" s="10"/>
      <c r="H330" s="3"/>
      <c r="I330" s="9"/>
      <c r="J330" s="10"/>
      <c r="K330" s="10"/>
    </row>
    <row r="331" spans="1:11" ht="15.75" customHeight="1">
      <c r="A331" s="10"/>
      <c r="B331" s="10"/>
      <c r="C331" s="10"/>
      <c r="D331" s="10"/>
      <c r="E331" s="10"/>
      <c r="F331" s="10"/>
      <c r="G331" s="10"/>
      <c r="H331" s="3"/>
      <c r="I331" s="9"/>
      <c r="J331" s="10"/>
      <c r="K331" s="10"/>
    </row>
    <row r="332" spans="1:11" ht="23.25" customHeight="1">
      <c r="A332" s="10"/>
      <c r="B332" s="10"/>
      <c r="C332" s="10"/>
      <c r="D332" s="972" t="s">
        <v>160</v>
      </c>
      <c r="E332" s="973"/>
      <c r="F332" s="973"/>
      <c r="G332" s="973"/>
      <c r="H332" s="973"/>
      <c r="I332" s="974"/>
      <c r="J332" s="10"/>
      <c r="K332" s="10"/>
    </row>
    <row r="333" spans="1:11" ht="15.75" customHeight="1">
      <c r="A333" s="10"/>
      <c r="B333" s="10"/>
      <c r="C333" s="10"/>
      <c r="D333" s="971" t="s">
        <v>87</v>
      </c>
      <c r="E333" s="570" t="s">
        <v>88</v>
      </c>
      <c r="F333" s="570" t="s">
        <v>88</v>
      </c>
      <c r="G333" s="570" t="s">
        <v>88</v>
      </c>
      <c r="H333" s="570" t="s">
        <v>88</v>
      </c>
      <c r="I333" s="975" t="s">
        <v>342</v>
      </c>
      <c r="J333" s="10"/>
      <c r="K333" s="10"/>
    </row>
    <row r="334" spans="1:11" ht="15.75" customHeight="1">
      <c r="A334" s="10"/>
      <c r="B334" s="10"/>
      <c r="C334" s="10"/>
      <c r="D334" s="854"/>
      <c r="E334" s="130">
        <v>2009</v>
      </c>
      <c r="F334" s="130">
        <v>2010</v>
      </c>
      <c r="G334" s="130">
        <v>2011</v>
      </c>
      <c r="H334" s="130">
        <v>2012</v>
      </c>
      <c r="I334" s="879"/>
      <c r="J334" s="10"/>
      <c r="K334" s="10"/>
    </row>
    <row r="335" spans="1:11">
      <c r="A335" s="10"/>
      <c r="B335" s="10"/>
      <c r="C335" s="10"/>
      <c r="D335" s="571" t="s">
        <v>343</v>
      </c>
      <c r="E335" s="572">
        <v>11</v>
      </c>
      <c r="F335" s="572">
        <v>3</v>
      </c>
      <c r="G335" s="572">
        <v>12</v>
      </c>
      <c r="H335" s="572">
        <v>7</v>
      </c>
      <c r="I335" s="573">
        <f t="shared" ref="I335:I336" si="78">(H335-G335)/G335</f>
        <v>-0.41666666666666669</v>
      </c>
      <c r="J335" s="10"/>
      <c r="K335" s="10"/>
    </row>
    <row r="336" spans="1:11">
      <c r="A336" s="10"/>
      <c r="B336" s="10"/>
      <c r="C336" s="10"/>
      <c r="D336" s="574" t="s">
        <v>99</v>
      </c>
      <c r="E336" s="575">
        <v>12</v>
      </c>
      <c r="F336" s="575">
        <v>12</v>
      </c>
      <c r="G336" s="575">
        <v>7</v>
      </c>
      <c r="H336" s="595">
        <v>25</v>
      </c>
      <c r="I336" s="604">
        <f t="shared" si="78"/>
        <v>2.5714285714285716</v>
      </c>
      <c r="J336" s="10"/>
      <c r="K336" s="10"/>
    </row>
    <row r="337" spans="1:11" ht="15.75" customHeight="1">
      <c r="A337" s="10"/>
      <c r="B337" s="10"/>
      <c r="C337" s="10"/>
      <c r="D337" s="605" t="s">
        <v>114</v>
      </c>
      <c r="E337" s="671">
        <v>0</v>
      </c>
      <c r="F337" s="671">
        <v>0</v>
      </c>
      <c r="G337" s="672">
        <v>0</v>
      </c>
      <c r="H337" s="672">
        <v>0</v>
      </c>
      <c r="I337" s="673" t="s">
        <v>76</v>
      </c>
      <c r="J337" s="10"/>
      <c r="K337" s="10"/>
    </row>
    <row r="338" spans="1:11" ht="15.75" customHeight="1">
      <c r="A338" s="10"/>
      <c r="B338" s="10"/>
      <c r="C338" s="10"/>
      <c r="D338" s="674" t="s">
        <v>28</v>
      </c>
      <c r="E338" s="675">
        <f t="shared" ref="E338:H338" si="79">SUM(E335:E337)</f>
        <v>23</v>
      </c>
      <c r="F338" s="675">
        <f t="shared" si="79"/>
        <v>15</v>
      </c>
      <c r="G338" s="676">
        <f t="shared" si="79"/>
        <v>19</v>
      </c>
      <c r="H338" s="676">
        <f t="shared" si="79"/>
        <v>32</v>
      </c>
      <c r="I338" s="677">
        <f>(H338-G338)/G338</f>
        <v>0.68421052631578949</v>
      </c>
      <c r="J338" s="10"/>
      <c r="K338" s="10"/>
    </row>
    <row r="339" spans="1:11" ht="7.5" customHeight="1">
      <c r="A339" s="10"/>
      <c r="B339" s="10"/>
      <c r="C339" s="10"/>
      <c r="D339" s="474"/>
      <c r="E339" s="678"/>
      <c r="F339" s="678"/>
      <c r="G339" s="679"/>
      <c r="H339" s="679"/>
      <c r="I339" s="680"/>
      <c r="J339" s="10"/>
      <c r="K339" s="10"/>
    </row>
    <row r="340" spans="1:11" ht="15.75" customHeight="1">
      <c r="A340" s="10"/>
      <c r="B340" s="10"/>
      <c r="C340" s="10"/>
      <c r="D340" s="681" t="s">
        <v>114</v>
      </c>
      <c r="E340" s="682">
        <v>0</v>
      </c>
      <c r="F340" s="682">
        <v>0</v>
      </c>
      <c r="G340" s="682">
        <v>0</v>
      </c>
      <c r="H340" s="682">
        <v>0</v>
      </c>
      <c r="I340" s="573" t="s">
        <v>76</v>
      </c>
      <c r="J340" s="10"/>
      <c r="K340" s="10"/>
    </row>
    <row r="341" spans="1:11">
      <c r="A341" s="10"/>
      <c r="B341" s="10"/>
      <c r="C341" s="10"/>
      <c r="D341" s="574" t="s">
        <v>96</v>
      </c>
      <c r="E341" s="575">
        <v>8</v>
      </c>
      <c r="F341" s="575">
        <v>8</v>
      </c>
      <c r="G341" s="575">
        <v>9</v>
      </c>
      <c r="H341" s="595">
        <v>14</v>
      </c>
      <c r="I341" s="604">
        <f t="shared" ref="I341:I343" si="80">(H341-G341)/G341</f>
        <v>0.55555555555555558</v>
      </c>
      <c r="J341" s="10"/>
      <c r="K341" s="10"/>
    </row>
    <row r="342" spans="1:11" ht="15.75" customHeight="1">
      <c r="A342" s="10"/>
      <c r="B342" s="10"/>
      <c r="C342" s="10"/>
      <c r="D342" s="683" t="s">
        <v>97</v>
      </c>
      <c r="E342" s="671">
        <v>15</v>
      </c>
      <c r="F342" s="672">
        <v>7</v>
      </c>
      <c r="G342" s="572">
        <v>10</v>
      </c>
      <c r="H342" s="684">
        <v>18</v>
      </c>
      <c r="I342" s="673">
        <f t="shared" si="80"/>
        <v>0.8</v>
      </c>
      <c r="J342" s="10"/>
      <c r="K342" s="10"/>
    </row>
    <row r="343" spans="1:11" ht="15.75" customHeight="1">
      <c r="A343" s="10"/>
      <c r="B343" s="10"/>
      <c r="C343" s="10"/>
      <c r="D343" s="685" t="s">
        <v>28</v>
      </c>
      <c r="E343" s="675">
        <f t="shared" ref="E343:H343" si="81">SUM(E340:E342)</f>
        <v>23</v>
      </c>
      <c r="F343" s="686">
        <f t="shared" si="81"/>
        <v>15</v>
      </c>
      <c r="G343" s="675">
        <f t="shared" si="81"/>
        <v>19</v>
      </c>
      <c r="H343" s="675">
        <f t="shared" si="81"/>
        <v>32</v>
      </c>
      <c r="I343" s="677">
        <f t="shared" si="80"/>
        <v>0.68421052631578949</v>
      </c>
      <c r="J343" s="10"/>
      <c r="K343" s="10"/>
    </row>
    <row r="344" spans="1:11" ht="7.5" customHeight="1">
      <c r="A344" s="10"/>
      <c r="B344" s="10"/>
      <c r="C344" s="10"/>
      <c r="D344" s="687"/>
      <c r="E344" s="678"/>
      <c r="F344" s="678"/>
      <c r="G344" s="678"/>
      <c r="H344" s="678"/>
      <c r="I344" s="688"/>
      <c r="J344" s="10"/>
      <c r="K344" s="10"/>
    </row>
    <row r="345" spans="1:11" ht="15.75" customHeight="1">
      <c r="A345" s="10"/>
      <c r="B345" s="10"/>
      <c r="C345" s="10"/>
      <c r="D345" s="689" t="s">
        <v>114</v>
      </c>
      <c r="E345" s="682">
        <v>0</v>
      </c>
      <c r="F345" s="682">
        <v>0</v>
      </c>
      <c r="G345" s="690">
        <v>0</v>
      </c>
      <c r="H345" s="682">
        <v>0</v>
      </c>
      <c r="I345" s="691" t="s">
        <v>76</v>
      </c>
      <c r="J345" s="10"/>
      <c r="K345" s="10"/>
    </row>
    <row r="346" spans="1:11">
      <c r="A346" s="10"/>
      <c r="B346" s="10"/>
      <c r="C346" s="10"/>
      <c r="D346" s="574" t="s">
        <v>418</v>
      </c>
      <c r="E346" s="575">
        <v>1</v>
      </c>
      <c r="F346" s="575">
        <v>1</v>
      </c>
      <c r="G346" s="575">
        <v>2</v>
      </c>
      <c r="H346" s="595">
        <v>2</v>
      </c>
      <c r="I346" s="604">
        <f t="shared" ref="I346:I348" si="82">(H346-G346)/G346</f>
        <v>0</v>
      </c>
      <c r="J346" s="10"/>
      <c r="K346" s="10"/>
    </row>
    <row r="347" spans="1:11">
      <c r="A347" s="10"/>
      <c r="B347" s="10"/>
      <c r="C347" s="10"/>
      <c r="D347" s="701" t="s">
        <v>424</v>
      </c>
      <c r="E347" s="702">
        <v>2</v>
      </c>
      <c r="F347" s="702">
        <v>0</v>
      </c>
      <c r="G347" s="702">
        <v>2</v>
      </c>
      <c r="H347" s="702">
        <v>3</v>
      </c>
      <c r="I347" s="703">
        <f t="shared" si="82"/>
        <v>0.5</v>
      </c>
      <c r="J347" s="10"/>
      <c r="K347" s="10"/>
    </row>
    <row r="348" spans="1:11">
      <c r="A348" s="10"/>
      <c r="B348" s="10"/>
      <c r="C348" s="10"/>
      <c r="D348" s="574" t="s">
        <v>426</v>
      </c>
      <c r="E348" s="575">
        <v>5</v>
      </c>
      <c r="F348" s="575">
        <v>1</v>
      </c>
      <c r="G348" s="575">
        <v>2</v>
      </c>
      <c r="H348" s="595">
        <v>7</v>
      </c>
      <c r="I348" s="604">
        <f t="shared" si="82"/>
        <v>2.5</v>
      </c>
      <c r="J348" s="10"/>
      <c r="K348" s="10"/>
    </row>
    <row r="349" spans="1:11">
      <c r="A349" s="10"/>
      <c r="B349" s="6" t="s">
        <v>0</v>
      </c>
      <c r="C349" s="10"/>
      <c r="D349" s="701" t="s">
        <v>427</v>
      </c>
      <c r="E349" s="702">
        <v>1</v>
      </c>
      <c r="F349" s="702">
        <v>1</v>
      </c>
      <c r="G349" s="702">
        <v>0</v>
      </c>
      <c r="H349" s="702">
        <v>0</v>
      </c>
      <c r="I349" s="703" t="s">
        <v>76</v>
      </c>
      <c r="J349" s="10"/>
      <c r="K349" s="10"/>
    </row>
    <row r="350" spans="1:11">
      <c r="A350" s="10"/>
      <c r="B350" s="6" t="s">
        <v>5</v>
      </c>
      <c r="C350" s="10"/>
      <c r="D350" s="574" t="s">
        <v>15</v>
      </c>
      <c r="E350" s="575">
        <v>1</v>
      </c>
      <c r="F350" s="575">
        <v>1</v>
      </c>
      <c r="G350" s="575">
        <v>1</v>
      </c>
      <c r="H350" s="595">
        <v>1</v>
      </c>
      <c r="I350" s="604">
        <f t="shared" ref="I350:I352" si="83">(H350-G350)/G350</f>
        <v>0</v>
      </c>
      <c r="J350" s="10"/>
      <c r="K350" s="10"/>
    </row>
    <row r="351" spans="1:11">
      <c r="A351" s="10"/>
      <c r="B351" s="6" t="s">
        <v>6</v>
      </c>
      <c r="C351" s="10"/>
      <c r="D351" s="701" t="s">
        <v>428</v>
      </c>
      <c r="E351" s="702">
        <v>5</v>
      </c>
      <c r="F351" s="702">
        <v>1</v>
      </c>
      <c r="G351" s="702">
        <v>2</v>
      </c>
      <c r="H351" s="702">
        <v>6</v>
      </c>
      <c r="I351" s="703">
        <f t="shared" si="83"/>
        <v>2</v>
      </c>
      <c r="J351" s="10"/>
      <c r="K351" s="10"/>
    </row>
    <row r="352" spans="1:11">
      <c r="A352" s="10"/>
      <c r="B352" s="10"/>
      <c r="C352" s="10"/>
      <c r="D352" s="574" t="s">
        <v>430</v>
      </c>
      <c r="E352" s="575">
        <v>2</v>
      </c>
      <c r="F352" s="575">
        <v>2</v>
      </c>
      <c r="G352" s="575">
        <v>4</v>
      </c>
      <c r="H352" s="595">
        <v>2</v>
      </c>
      <c r="I352" s="604">
        <f t="shared" si="83"/>
        <v>-0.5</v>
      </c>
      <c r="J352" s="10"/>
      <c r="K352" s="10"/>
    </row>
    <row r="353" spans="1:11">
      <c r="A353" s="10"/>
      <c r="B353" s="10"/>
      <c r="C353" s="10"/>
      <c r="D353" s="701" t="s">
        <v>431</v>
      </c>
      <c r="E353" s="702">
        <v>2</v>
      </c>
      <c r="F353" s="702">
        <v>2</v>
      </c>
      <c r="G353" s="684">
        <v>0</v>
      </c>
      <c r="H353" s="702">
        <v>1</v>
      </c>
      <c r="I353" s="703" t="s">
        <v>76</v>
      </c>
      <c r="J353" s="10"/>
      <c r="K353" s="10"/>
    </row>
    <row r="354" spans="1:11">
      <c r="A354" s="10"/>
      <c r="B354" s="10"/>
      <c r="C354" s="10"/>
      <c r="D354" s="574" t="s">
        <v>432</v>
      </c>
      <c r="E354" s="575">
        <v>0</v>
      </c>
      <c r="F354" s="575">
        <v>2</v>
      </c>
      <c r="G354" s="575">
        <v>1</v>
      </c>
      <c r="H354" s="595">
        <v>1</v>
      </c>
      <c r="I354" s="604">
        <f>(H354-G354)/G354</f>
        <v>0</v>
      </c>
      <c r="J354" s="10"/>
      <c r="K354" s="10"/>
    </row>
    <row r="355" spans="1:11">
      <c r="A355" s="10"/>
      <c r="B355" s="10"/>
      <c r="C355" s="10"/>
      <c r="D355" s="701" t="s">
        <v>433</v>
      </c>
      <c r="E355" s="702">
        <v>1</v>
      </c>
      <c r="F355" s="702">
        <v>0</v>
      </c>
      <c r="G355" s="684">
        <v>0</v>
      </c>
      <c r="H355" s="702">
        <v>2</v>
      </c>
      <c r="I355" s="703" t="s">
        <v>76</v>
      </c>
      <c r="J355" s="10"/>
      <c r="K355" s="10"/>
    </row>
    <row r="356" spans="1:11">
      <c r="A356" s="10"/>
      <c r="B356" s="10"/>
      <c r="C356" s="10"/>
      <c r="D356" s="574" t="s">
        <v>434</v>
      </c>
      <c r="E356" s="575">
        <v>0</v>
      </c>
      <c r="F356" s="575">
        <v>0</v>
      </c>
      <c r="G356" s="575">
        <v>0</v>
      </c>
      <c r="H356" s="595">
        <v>0</v>
      </c>
      <c r="I356" s="604" t="s">
        <v>76</v>
      </c>
      <c r="J356" s="10"/>
      <c r="K356" s="10"/>
    </row>
    <row r="357" spans="1:11" ht="15.75" customHeight="1">
      <c r="A357" s="10"/>
      <c r="B357" s="10"/>
      <c r="C357" s="10"/>
      <c r="D357" s="704" t="s">
        <v>435</v>
      </c>
      <c r="E357" s="672">
        <v>3</v>
      </c>
      <c r="F357" s="672">
        <v>4</v>
      </c>
      <c r="G357" s="672">
        <v>5</v>
      </c>
      <c r="H357" s="672">
        <v>7</v>
      </c>
      <c r="I357" s="673">
        <f t="shared" ref="I357:I358" si="84">(H357-G357)/G357</f>
        <v>0.4</v>
      </c>
      <c r="J357" s="10"/>
      <c r="K357" s="10"/>
    </row>
    <row r="358" spans="1:11" ht="15.75" customHeight="1">
      <c r="A358" s="10"/>
      <c r="B358" s="10"/>
      <c r="C358" s="10"/>
      <c r="D358" s="674" t="s">
        <v>28</v>
      </c>
      <c r="E358" s="675">
        <f t="shared" ref="E358:H358" si="85">SUM(E345:E357)</f>
        <v>23</v>
      </c>
      <c r="F358" s="675">
        <f t="shared" si="85"/>
        <v>15</v>
      </c>
      <c r="G358" s="675">
        <f t="shared" si="85"/>
        <v>19</v>
      </c>
      <c r="H358" s="675">
        <f t="shared" si="85"/>
        <v>32</v>
      </c>
      <c r="I358" s="705">
        <f t="shared" si="84"/>
        <v>0.68421052631578949</v>
      </c>
      <c r="J358" s="10"/>
      <c r="K358" s="10"/>
    </row>
    <row r="359" spans="1:11" ht="15.75" customHeight="1">
      <c r="A359" s="10"/>
      <c r="B359" s="10"/>
      <c r="C359" s="10"/>
      <c r="D359" s="501" t="s">
        <v>436</v>
      </c>
      <c r="E359" s="10"/>
      <c r="F359" s="10"/>
      <c r="G359" s="10"/>
      <c r="H359" s="3"/>
      <c r="I359" s="9"/>
      <c r="J359" s="10"/>
      <c r="K359" s="10"/>
    </row>
    <row r="360" spans="1:11" ht="15.75" customHeight="1">
      <c r="A360" s="10"/>
      <c r="B360" s="10"/>
      <c r="C360" s="10"/>
      <c r="D360" s="10"/>
      <c r="E360" s="10"/>
      <c r="F360" s="10"/>
      <c r="G360" s="10"/>
      <c r="H360" s="3"/>
      <c r="I360" s="9"/>
      <c r="J360" s="10"/>
      <c r="K360" s="10"/>
    </row>
    <row r="361" spans="1:11" ht="23.25" customHeight="1">
      <c r="A361" s="10"/>
      <c r="B361" s="10"/>
      <c r="C361" s="10"/>
      <c r="D361" s="972" t="s">
        <v>161</v>
      </c>
      <c r="E361" s="973"/>
      <c r="F361" s="973"/>
      <c r="G361" s="973"/>
      <c r="H361" s="973"/>
      <c r="I361" s="974"/>
      <c r="J361" s="10"/>
      <c r="K361" s="10"/>
    </row>
    <row r="362" spans="1:11" ht="15.75" customHeight="1">
      <c r="A362" s="10"/>
      <c r="B362" s="10"/>
      <c r="C362" s="10"/>
      <c r="D362" s="971" t="s">
        <v>87</v>
      </c>
      <c r="E362" s="570" t="s">
        <v>88</v>
      </c>
      <c r="F362" s="570" t="s">
        <v>88</v>
      </c>
      <c r="G362" s="570" t="s">
        <v>88</v>
      </c>
      <c r="H362" s="570" t="s">
        <v>88</v>
      </c>
      <c r="I362" s="975" t="s">
        <v>342</v>
      </c>
      <c r="J362" s="10"/>
      <c r="K362" s="10"/>
    </row>
    <row r="363" spans="1:11" ht="15.75" customHeight="1">
      <c r="A363" s="10"/>
      <c r="B363" s="10"/>
      <c r="C363" s="10"/>
      <c r="D363" s="854"/>
      <c r="E363" s="130">
        <v>2009</v>
      </c>
      <c r="F363" s="130">
        <v>2010</v>
      </c>
      <c r="G363" s="130">
        <v>2011</v>
      </c>
      <c r="H363" s="130">
        <v>2012</v>
      </c>
      <c r="I363" s="879"/>
      <c r="J363" s="10"/>
      <c r="K363" s="10"/>
    </row>
    <row r="364" spans="1:11">
      <c r="A364" s="10"/>
      <c r="B364" s="10"/>
      <c r="C364" s="10"/>
      <c r="D364" s="571" t="s">
        <v>343</v>
      </c>
      <c r="E364" s="572">
        <v>146</v>
      </c>
      <c r="F364" s="572">
        <v>137</v>
      </c>
      <c r="G364" s="572">
        <v>153</v>
      </c>
      <c r="H364" s="572">
        <v>173</v>
      </c>
      <c r="I364" s="573">
        <f t="shared" ref="I364:I367" si="86">(H364-G364)/G364</f>
        <v>0.13071895424836602</v>
      </c>
      <c r="J364" s="10"/>
      <c r="K364" s="10"/>
    </row>
    <row r="365" spans="1:11">
      <c r="A365" s="10"/>
      <c r="B365" s="10"/>
      <c r="C365" s="10"/>
      <c r="D365" s="574" t="s">
        <v>99</v>
      </c>
      <c r="E365" s="575">
        <v>61</v>
      </c>
      <c r="F365" s="575">
        <v>58</v>
      </c>
      <c r="G365" s="575">
        <v>61</v>
      </c>
      <c r="H365" s="595">
        <v>61</v>
      </c>
      <c r="I365" s="604">
        <f t="shared" si="86"/>
        <v>0</v>
      </c>
      <c r="J365" s="10"/>
      <c r="K365" s="10"/>
    </row>
    <row r="366" spans="1:11" ht="15.75" customHeight="1">
      <c r="A366" s="10"/>
      <c r="B366" s="10"/>
      <c r="C366" s="10"/>
      <c r="D366" s="605" t="s">
        <v>114</v>
      </c>
      <c r="E366" s="671">
        <v>0</v>
      </c>
      <c r="F366" s="671">
        <v>1</v>
      </c>
      <c r="G366" s="672">
        <v>1</v>
      </c>
      <c r="H366" s="672">
        <v>0</v>
      </c>
      <c r="I366" s="673">
        <f t="shared" si="86"/>
        <v>-1</v>
      </c>
      <c r="J366" s="10"/>
      <c r="K366" s="10"/>
    </row>
    <row r="367" spans="1:11" ht="15.75" customHeight="1">
      <c r="A367" s="10"/>
      <c r="B367" s="10"/>
      <c r="C367" s="10"/>
      <c r="D367" s="674" t="s">
        <v>28</v>
      </c>
      <c r="E367" s="675">
        <f t="shared" ref="E367:H367" si="87">SUM(E364:E366)</f>
        <v>207</v>
      </c>
      <c r="F367" s="675">
        <f t="shared" si="87"/>
        <v>196</v>
      </c>
      <c r="G367" s="676">
        <f t="shared" si="87"/>
        <v>215</v>
      </c>
      <c r="H367" s="676">
        <f t="shared" si="87"/>
        <v>234</v>
      </c>
      <c r="I367" s="677">
        <f t="shared" si="86"/>
        <v>8.8372093023255813E-2</v>
      </c>
      <c r="J367" s="10"/>
      <c r="K367" s="10"/>
    </row>
    <row r="368" spans="1:11" ht="7.5" customHeight="1">
      <c r="A368" s="10"/>
      <c r="B368" s="10"/>
      <c r="C368" s="10"/>
      <c r="D368" s="474"/>
      <c r="E368" s="678"/>
      <c r="F368" s="678"/>
      <c r="G368" s="679"/>
      <c r="H368" s="679"/>
      <c r="I368" s="680"/>
      <c r="J368" s="10"/>
      <c r="K368" s="10"/>
    </row>
    <row r="369" spans="1:11" ht="15.75" customHeight="1">
      <c r="A369" s="10"/>
      <c r="B369" s="10"/>
      <c r="C369" s="10"/>
      <c r="D369" s="681" t="s">
        <v>114</v>
      </c>
      <c r="E369" s="682">
        <v>0</v>
      </c>
      <c r="F369" s="682">
        <v>0</v>
      </c>
      <c r="G369" s="682">
        <v>0</v>
      </c>
      <c r="H369" s="682">
        <v>0</v>
      </c>
      <c r="I369" s="573" t="s">
        <v>76</v>
      </c>
      <c r="J369" s="10"/>
      <c r="K369" s="10"/>
    </row>
    <row r="370" spans="1:11">
      <c r="A370" s="10"/>
      <c r="B370" s="10"/>
      <c r="C370" s="10"/>
      <c r="D370" s="574" t="s">
        <v>96</v>
      </c>
      <c r="E370" s="575">
        <v>128</v>
      </c>
      <c r="F370" s="575">
        <v>123</v>
      </c>
      <c r="G370" s="575">
        <v>121</v>
      </c>
      <c r="H370" s="595">
        <v>153</v>
      </c>
      <c r="I370" s="604">
        <f t="shared" ref="I370:I372" si="88">(H370-G370)/G370</f>
        <v>0.26446280991735538</v>
      </c>
      <c r="J370" s="10"/>
      <c r="K370" s="10"/>
    </row>
    <row r="371" spans="1:11" ht="15.75" customHeight="1">
      <c r="A371" s="10"/>
      <c r="B371" s="10"/>
      <c r="C371" s="10"/>
      <c r="D371" s="683" t="s">
        <v>97</v>
      </c>
      <c r="E371" s="671">
        <v>79</v>
      </c>
      <c r="F371" s="672">
        <v>73</v>
      </c>
      <c r="G371" s="572">
        <v>94</v>
      </c>
      <c r="H371" s="684">
        <v>81</v>
      </c>
      <c r="I371" s="673">
        <f t="shared" si="88"/>
        <v>-0.13829787234042554</v>
      </c>
      <c r="J371" s="10"/>
      <c r="K371" s="10"/>
    </row>
    <row r="372" spans="1:11" ht="15.75" customHeight="1">
      <c r="A372" s="10"/>
      <c r="B372" s="10"/>
      <c r="C372" s="10"/>
      <c r="D372" s="685" t="s">
        <v>28</v>
      </c>
      <c r="E372" s="675">
        <f t="shared" ref="E372:H372" si="89">SUM(E369:E371)</f>
        <v>207</v>
      </c>
      <c r="F372" s="686">
        <f t="shared" si="89"/>
        <v>196</v>
      </c>
      <c r="G372" s="675">
        <f t="shared" si="89"/>
        <v>215</v>
      </c>
      <c r="H372" s="675">
        <f t="shared" si="89"/>
        <v>234</v>
      </c>
      <c r="I372" s="677">
        <f t="shared" si="88"/>
        <v>8.8372093023255813E-2</v>
      </c>
      <c r="J372" s="10"/>
      <c r="K372" s="10"/>
    </row>
    <row r="373" spans="1:11" ht="7.5" customHeight="1">
      <c r="A373" s="10"/>
      <c r="B373" s="10"/>
      <c r="C373" s="10"/>
      <c r="D373" s="687"/>
      <c r="E373" s="678"/>
      <c r="F373" s="678"/>
      <c r="G373" s="678"/>
      <c r="H373" s="678"/>
      <c r="I373" s="688"/>
      <c r="J373" s="10"/>
      <c r="K373" s="10"/>
    </row>
    <row r="374" spans="1:11" ht="15.75" customHeight="1">
      <c r="A374" s="10"/>
      <c r="B374" s="10"/>
      <c r="C374" s="10"/>
      <c r="D374" s="689" t="s">
        <v>114</v>
      </c>
      <c r="E374" s="682">
        <v>0</v>
      </c>
      <c r="F374" s="682">
        <v>0</v>
      </c>
      <c r="G374" s="690">
        <v>0</v>
      </c>
      <c r="H374" s="682">
        <v>0</v>
      </c>
      <c r="I374" s="691" t="s">
        <v>76</v>
      </c>
      <c r="J374" s="10"/>
      <c r="K374" s="10"/>
    </row>
    <row r="375" spans="1:11">
      <c r="A375" s="10"/>
      <c r="B375" s="10"/>
      <c r="C375" s="10"/>
      <c r="D375" s="574" t="s">
        <v>418</v>
      </c>
      <c r="E375" s="575">
        <v>16</v>
      </c>
      <c r="F375" s="575">
        <v>10</v>
      </c>
      <c r="G375" s="575">
        <v>15</v>
      </c>
      <c r="H375" s="595">
        <v>26</v>
      </c>
      <c r="I375" s="604">
        <f t="shared" ref="I375:I384" si="90">(H375-G375)/G375</f>
        <v>0.73333333333333328</v>
      </c>
      <c r="J375" s="10"/>
      <c r="K375" s="10"/>
    </row>
    <row r="376" spans="1:11">
      <c r="A376" s="10"/>
      <c r="B376" s="10"/>
      <c r="C376" s="10"/>
      <c r="D376" s="701" t="s">
        <v>424</v>
      </c>
      <c r="E376" s="702">
        <v>2</v>
      </c>
      <c r="F376" s="702">
        <v>2</v>
      </c>
      <c r="G376" s="702">
        <v>19</v>
      </c>
      <c r="H376" s="702">
        <v>11</v>
      </c>
      <c r="I376" s="703">
        <f t="shared" si="90"/>
        <v>-0.42105263157894735</v>
      </c>
      <c r="J376" s="10"/>
      <c r="K376" s="10"/>
    </row>
    <row r="377" spans="1:11">
      <c r="A377" s="10"/>
      <c r="B377" s="10"/>
      <c r="C377" s="10"/>
      <c r="D377" s="574" t="s">
        <v>426</v>
      </c>
      <c r="E377" s="575">
        <v>31</v>
      </c>
      <c r="F377" s="575">
        <v>25</v>
      </c>
      <c r="G377" s="575">
        <v>32</v>
      </c>
      <c r="H377" s="595">
        <v>29</v>
      </c>
      <c r="I377" s="604">
        <f t="shared" si="90"/>
        <v>-9.375E-2</v>
      </c>
      <c r="J377" s="10"/>
      <c r="K377" s="10"/>
    </row>
    <row r="378" spans="1:11">
      <c r="A378" s="10"/>
      <c r="B378" s="10"/>
      <c r="C378" s="10"/>
      <c r="D378" s="701" t="s">
        <v>427</v>
      </c>
      <c r="E378" s="702">
        <v>7</v>
      </c>
      <c r="F378" s="702">
        <v>3</v>
      </c>
      <c r="G378" s="702">
        <v>6</v>
      </c>
      <c r="H378" s="702">
        <v>9</v>
      </c>
      <c r="I378" s="703">
        <f t="shared" si="90"/>
        <v>0.5</v>
      </c>
      <c r="J378" s="10"/>
      <c r="K378" s="10"/>
    </row>
    <row r="379" spans="1:11">
      <c r="A379" s="10"/>
      <c r="B379" s="10"/>
      <c r="C379" s="10"/>
      <c r="D379" s="574" t="s">
        <v>15</v>
      </c>
      <c r="E379" s="575">
        <v>3</v>
      </c>
      <c r="F379" s="575">
        <v>5</v>
      </c>
      <c r="G379" s="575">
        <v>3</v>
      </c>
      <c r="H379" s="595">
        <v>1</v>
      </c>
      <c r="I379" s="604">
        <f t="shared" si="90"/>
        <v>-0.66666666666666663</v>
      </c>
      <c r="J379" s="10"/>
      <c r="K379" s="10"/>
    </row>
    <row r="380" spans="1:11">
      <c r="A380" s="10"/>
      <c r="B380" s="10"/>
      <c r="C380" s="10"/>
      <c r="D380" s="701" t="s">
        <v>428</v>
      </c>
      <c r="E380" s="702">
        <v>5</v>
      </c>
      <c r="F380" s="702">
        <v>12</v>
      </c>
      <c r="G380" s="702">
        <v>12</v>
      </c>
      <c r="H380" s="702">
        <v>8</v>
      </c>
      <c r="I380" s="703">
        <f t="shared" si="90"/>
        <v>-0.33333333333333331</v>
      </c>
      <c r="J380" s="10"/>
      <c r="K380" s="10"/>
    </row>
    <row r="381" spans="1:11">
      <c r="A381" s="10"/>
      <c r="B381" s="10"/>
      <c r="C381" s="10"/>
      <c r="D381" s="574" t="s">
        <v>430</v>
      </c>
      <c r="E381" s="575">
        <v>81</v>
      </c>
      <c r="F381" s="575">
        <v>63</v>
      </c>
      <c r="G381" s="575">
        <v>33</v>
      </c>
      <c r="H381" s="595">
        <v>24</v>
      </c>
      <c r="I381" s="604">
        <f t="shared" si="90"/>
        <v>-0.27272727272727271</v>
      </c>
      <c r="J381" s="10"/>
      <c r="K381" s="10"/>
    </row>
    <row r="382" spans="1:11">
      <c r="A382" s="10"/>
      <c r="B382" s="10"/>
      <c r="C382" s="10"/>
      <c r="D382" s="701" t="s">
        <v>431</v>
      </c>
      <c r="E382" s="702">
        <v>17</v>
      </c>
      <c r="F382" s="702">
        <v>11</v>
      </c>
      <c r="G382" s="684">
        <v>18</v>
      </c>
      <c r="H382" s="702">
        <v>7</v>
      </c>
      <c r="I382" s="703">
        <f t="shared" si="90"/>
        <v>-0.61111111111111116</v>
      </c>
      <c r="J382" s="10"/>
      <c r="K382" s="10"/>
    </row>
    <row r="383" spans="1:11">
      <c r="A383" s="10"/>
      <c r="B383" s="10"/>
      <c r="C383" s="10"/>
      <c r="D383" s="574" t="s">
        <v>432</v>
      </c>
      <c r="E383" s="575">
        <v>6</v>
      </c>
      <c r="F383" s="575">
        <v>37</v>
      </c>
      <c r="G383" s="575">
        <v>47</v>
      </c>
      <c r="H383" s="595">
        <v>76</v>
      </c>
      <c r="I383" s="604">
        <f t="shared" si="90"/>
        <v>0.61702127659574468</v>
      </c>
      <c r="J383" s="10"/>
      <c r="K383" s="10"/>
    </row>
    <row r="384" spans="1:11">
      <c r="A384" s="10"/>
      <c r="B384" s="10"/>
      <c r="C384" s="10"/>
      <c r="D384" s="701" t="s">
        <v>433</v>
      </c>
      <c r="E384" s="702">
        <v>30</v>
      </c>
      <c r="F384" s="702">
        <v>20</v>
      </c>
      <c r="G384" s="684">
        <v>15</v>
      </c>
      <c r="H384" s="702">
        <v>23</v>
      </c>
      <c r="I384" s="703">
        <f t="shared" si="90"/>
        <v>0.53333333333333333</v>
      </c>
      <c r="J384" s="10"/>
      <c r="K384" s="10"/>
    </row>
    <row r="385" spans="1:11">
      <c r="A385" s="10"/>
      <c r="B385" s="10"/>
      <c r="C385" s="10"/>
      <c r="D385" s="574" t="s">
        <v>434</v>
      </c>
      <c r="E385" s="575">
        <v>1</v>
      </c>
      <c r="F385" s="575">
        <v>0</v>
      </c>
      <c r="G385" s="575">
        <v>0</v>
      </c>
      <c r="H385" s="595">
        <v>0</v>
      </c>
      <c r="I385" s="604" t="s">
        <v>76</v>
      </c>
      <c r="J385" s="10"/>
      <c r="K385" s="10"/>
    </row>
    <row r="386" spans="1:11" ht="15.75" customHeight="1">
      <c r="A386" s="10"/>
      <c r="B386" s="10"/>
      <c r="C386" s="10"/>
      <c r="D386" s="704" t="s">
        <v>435</v>
      </c>
      <c r="E386" s="672">
        <v>8</v>
      </c>
      <c r="F386" s="672">
        <v>8</v>
      </c>
      <c r="G386" s="672">
        <v>15</v>
      </c>
      <c r="H386" s="672">
        <v>20</v>
      </c>
      <c r="I386" s="673">
        <f t="shared" ref="I386:I387" si="91">(H386-G386)/G386</f>
        <v>0.33333333333333331</v>
      </c>
      <c r="J386" s="10"/>
      <c r="K386" s="10"/>
    </row>
    <row r="387" spans="1:11" ht="15.75" customHeight="1">
      <c r="A387" s="10"/>
      <c r="B387" s="10"/>
      <c r="C387" s="10"/>
      <c r="D387" s="674" t="s">
        <v>28</v>
      </c>
      <c r="E387" s="675">
        <f t="shared" ref="E387:H387" si="92">SUM(E374:E386)</f>
        <v>207</v>
      </c>
      <c r="F387" s="675">
        <f t="shared" si="92"/>
        <v>196</v>
      </c>
      <c r="G387" s="675">
        <f t="shared" si="92"/>
        <v>215</v>
      </c>
      <c r="H387" s="675">
        <f t="shared" si="92"/>
        <v>234</v>
      </c>
      <c r="I387" s="705">
        <f t="shared" si="91"/>
        <v>8.8372093023255813E-2</v>
      </c>
      <c r="J387" s="10"/>
      <c r="K387" s="10"/>
    </row>
    <row r="388" spans="1:11" ht="15.75" customHeight="1">
      <c r="A388" s="10"/>
      <c r="B388" s="10"/>
      <c r="C388" s="10"/>
      <c r="D388" s="501" t="s">
        <v>436</v>
      </c>
      <c r="E388" s="10"/>
      <c r="F388" s="10"/>
      <c r="G388" s="10"/>
      <c r="H388" s="3"/>
      <c r="I388" s="9"/>
      <c r="J388" s="10"/>
      <c r="K388" s="10"/>
    </row>
    <row r="389" spans="1:11" ht="15.75" customHeight="1">
      <c r="A389" s="10"/>
      <c r="B389" s="10"/>
      <c r="C389" s="10"/>
      <c r="D389" s="10"/>
      <c r="E389" s="10"/>
      <c r="F389" s="10"/>
      <c r="G389" s="10"/>
      <c r="H389" s="3"/>
      <c r="I389" s="9"/>
      <c r="J389" s="10"/>
      <c r="K389" s="10"/>
    </row>
    <row r="390" spans="1:11" ht="23.25" customHeight="1">
      <c r="A390" s="10"/>
      <c r="B390" s="10"/>
      <c r="C390" s="10"/>
      <c r="D390" s="972" t="s">
        <v>162</v>
      </c>
      <c r="E390" s="973"/>
      <c r="F390" s="973"/>
      <c r="G390" s="973"/>
      <c r="H390" s="973"/>
      <c r="I390" s="974"/>
      <c r="J390" s="10"/>
      <c r="K390" s="10"/>
    </row>
    <row r="391" spans="1:11" ht="15.75" customHeight="1">
      <c r="A391" s="10"/>
      <c r="B391" s="10"/>
      <c r="C391" s="10"/>
      <c r="D391" s="971" t="s">
        <v>87</v>
      </c>
      <c r="E391" s="570" t="s">
        <v>88</v>
      </c>
      <c r="F391" s="570" t="s">
        <v>88</v>
      </c>
      <c r="G391" s="570" t="s">
        <v>88</v>
      </c>
      <c r="H391" s="570" t="s">
        <v>88</v>
      </c>
      <c r="I391" s="975" t="s">
        <v>342</v>
      </c>
      <c r="J391" s="10"/>
      <c r="K391" s="10"/>
    </row>
    <row r="392" spans="1:11" ht="15.75" customHeight="1">
      <c r="A392" s="10"/>
      <c r="B392" s="10"/>
      <c r="C392" s="10"/>
      <c r="D392" s="854"/>
      <c r="E392" s="130">
        <v>2009</v>
      </c>
      <c r="F392" s="130">
        <v>2010</v>
      </c>
      <c r="G392" s="130">
        <v>2011</v>
      </c>
      <c r="H392" s="130">
        <v>2012</v>
      </c>
      <c r="I392" s="879"/>
      <c r="J392" s="10"/>
      <c r="K392" s="10"/>
    </row>
    <row r="393" spans="1:11">
      <c r="A393" s="10"/>
      <c r="B393" s="10"/>
      <c r="C393" s="10"/>
      <c r="D393" s="571" t="s">
        <v>343</v>
      </c>
      <c r="E393" s="572">
        <v>24</v>
      </c>
      <c r="F393" s="572">
        <v>16</v>
      </c>
      <c r="G393" s="572">
        <v>36</v>
      </c>
      <c r="H393" s="572">
        <v>40</v>
      </c>
      <c r="I393" s="573">
        <f t="shared" ref="I393:I394" si="93">(H393-G393)/G393</f>
        <v>0.1111111111111111</v>
      </c>
      <c r="J393" s="10"/>
      <c r="K393" s="10"/>
    </row>
    <row r="394" spans="1:11">
      <c r="A394" s="10"/>
      <c r="B394" s="10"/>
      <c r="C394" s="10"/>
      <c r="D394" s="574" t="s">
        <v>99</v>
      </c>
      <c r="E394" s="575">
        <v>10</v>
      </c>
      <c r="F394" s="575">
        <v>24</v>
      </c>
      <c r="G394" s="575">
        <v>29</v>
      </c>
      <c r="H394" s="595">
        <v>35</v>
      </c>
      <c r="I394" s="604">
        <f t="shared" si="93"/>
        <v>0.20689655172413793</v>
      </c>
      <c r="J394" s="10"/>
      <c r="K394" s="10"/>
    </row>
    <row r="395" spans="1:11" ht="15.75" customHeight="1">
      <c r="A395" s="10"/>
      <c r="B395" s="10"/>
      <c r="C395" s="10"/>
      <c r="D395" s="605" t="s">
        <v>114</v>
      </c>
      <c r="E395" s="671">
        <v>0</v>
      </c>
      <c r="F395" s="671">
        <v>0</v>
      </c>
      <c r="G395" s="672">
        <v>0</v>
      </c>
      <c r="H395" s="672">
        <v>0</v>
      </c>
      <c r="I395" s="673" t="s">
        <v>76</v>
      </c>
      <c r="J395" s="10"/>
      <c r="K395" s="10"/>
    </row>
    <row r="396" spans="1:11" ht="15.75" customHeight="1">
      <c r="A396" s="10"/>
      <c r="B396" s="10"/>
      <c r="C396" s="10"/>
      <c r="D396" s="674" t="s">
        <v>28</v>
      </c>
      <c r="E396" s="675">
        <f t="shared" ref="E396:H396" si="94">SUM(E393:E395)</f>
        <v>34</v>
      </c>
      <c r="F396" s="675">
        <f t="shared" si="94"/>
        <v>40</v>
      </c>
      <c r="G396" s="676">
        <f t="shared" si="94"/>
        <v>65</v>
      </c>
      <c r="H396" s="676">
        <f t="shared" si="94"/>
        <v>75</v>
      </c>
      <c r="I396" s="677">
        <f>(H396-G396)/G396</f>
        <v>0.15384615384615385</v>
      </c>
      <c r="J396" s="10"/>
      <c r="K396" s="10"/>
    </row>
    <row r="397" spans="1:11" ht="7.5" customHeight="1">
      <c r="A397" s="10"/>
      <c r="B397" s="10"/>
      <c r="C397" s="10"/>
      <c r="D397" s="474"/>
      <c r="E397" s="678"/>
      <c r="F397" s="678"/>
      <c r="G397" s="679"/>
      <c r="H397" s="679"/>
      <c r="I397" s="680"/>
      <c r="J397" s="10"/>
      <c r="K397" s="10"/>
    </row>
    <row r="398" spans="1:11" ht="15.75" customHeight="1">
      <c r="A398" s="10"/>
      <c r="B398" s="10"/>
      <c r="C398" s="10"/>
      <c r="D398" s="681" t="s">
        <v>114</v>
      </c>
      <c r="E398" s="682">
        <v>0</v>
      </c>
      <c r="F398" s="682">
        <v>0</v>
      </c>
      <c r="G398" s="682">
        <v>0</v>
      </c>
      <c r="H398" s="682">
        <v>1</v>
      </c>
      <c r="I398" s="573" t="s">
        <v>76</v>
      </c>
      <c r="J398" s="10"/>
      <c r="K398" s="10"/>
    </row>
    <row r="399" spans="1:11">
      <c r="A399" s="10"/>
      <c r="B399" s="10"/>
      <c r="C399" s="10"/>
      <c r="D399" s="574" t="s">
        <v>96</v>
      </c>
      <c r="E399" s="575">
        <v>16</v>
      </c>
      <c r="F399" s="575">
        <v>26</v>
      </c>
      <c r="G399" s="575">
        <v>40</v>
      </c>
      <c r="H399" s="595">
        <v>55</v>
      </c>
      <c r="I399" s="604">
        <f t="shared" ref="I399:I401" si="95">(H399-G399)/G399</f>
        <v>0.375</v>
      </c>
      <c r="J399" s="10"/>
      <c r="K399" s="10"/>
    </row>
    <row r="400" spans="1:11" ht="15.75" customHeight="1">
      <c r="A400" s="10"/>
      <c r="B400" s="10"/>
      <c r="C400" s="10"/>
      <c r="D400" s="683" t="s">
        <v>97</v>
      </c>
      <c r="E400" s="671">
        <v>18</v>
      </c>
      <c r="F400" s="672">
        <v>14</v>
      </c>
      <c r="G400" s="572">
        <v>25</v>
      </c>
      <c r="H400" s="684">
        <v>19</v>
      </c>
      <c r="I400" s="673">
        <f t="shared" si="95"/>
        <v>-0.24</v>
      </c>
      <c r="J400" s="10"/>
      <c r="K400" s="10"/>
    </row>
    <row r="401" spans="1:11" ht="15.75" customHeight="1">
      <c r="A401" s="10"/>
      <c r="B401" s="10"/>
      <c r="C401" s="10"/>
      <c r="D401" s="685" t="s">
        <v>28</v>
      </c>
      <c r="E401" s="675">
        <f t="shared" ref="E401:H401" si="96">SUM(E398:E400)</f>
        <v>34</v>
      </c>
      <c r="F401" s="686">
        <f t="shared" si="96"/>
        <v>40</v>
      </c>
      <c r="G401" s="675">
        <f t="shared" si="96"/>
        <v>65</v>
      </c>
      <c r="H401" s="675">
        <f t="shared" si="96"/>
        <v>75</v>
      </c>
      <c r="I401" s="677">
        <f t="shared" si="95"/>
        <v>0.15384615384615385</v>
      </c>
      <c r="J401" s="10"/>
      <c r="K401" s="10"/>
    </row>
    <row r="402" spans="1:11" ht="7.5" customHeight="1">
      <c r="A402" s="10"/>
      <c r="B402" s="10"/>
      <c r="C402" s="10"/>
      <c r="D402" s="687"/>
      <c r="E402" s="678"/>
      <c r="F402" s="678"/>
      <c r="G402" s="678"/>
      <c r="H402" s="678"/>
      <c r="I402" s="688"/>
      <c r="J402" s="10"/>
      <c r="K402" s="10"/>
    </row>
    <row r="403" spans="1:11" ht="15.75" customHeight="1">
      <c r="A403" s="10"/>
      <c r="B403" s="10"/>
      <c r="C403" s="10"/>
      <c r="D403" s="689" t="s">
        <v>114</v>
      </c>
      <c r="E403" s="682">
        <v>0</v>
      </c>
      <c r="F403" s="682">
        <v>0</v>
      </c>
      <c r="G403" s="690">
        <v>0</v>
      </c>
      <c r="H403" s="682">
        <v>1</v>
      </c>
      <c r="I403" s="691" t="s">
        <v>76</v>
      </c>
      <c r="J403" s="10"/>
      <c r="K403" s="10"/>
    </row>
    <row r="404" spans="1:11">
      <c r="A404" s="10"/>
      <c r="B404" s="10"/>
      <c r="C404" s="10"/>
      <c r="D404" s="574" t="s">
        <v>418</v>
      </c>
      <c r="E404" s="575">
        <v>2</v>
      </c>
      <c r="F404" s="575">
        <v>2</v>
      </c>
      <c r="G404" s="575">
        <v>8</v>
      </c>
      <c r="H404" s="595">
        <v>13</v>
      </c>
      <c r="I404" s="604">
        <f t="shared" ref="I404:I413" si="97">(H404-G404)/G404</f>
        <v>0.625</v>
      </c>
      <c r="J404" s="10"/>
      <c r="K404" s="10"/>
    </row>
    <row r="405" spans="1:11">
      <c r="A405" s="10"/>
      <c r="B405" s="10"/>
      <c r="C405" s="10"/>
      <c r="D405" s="701" t="s">
        <v>424</v>
      </c>
      <c r="E405" s="702">
        <v>1</v>
      </c>
      <c r="F405" s="702">
        <v>3</v>
      </c>
      <c r="G405" s="702">
        <v>2</v>
      </c>
      <c r="H405" s="702">
        <v>3</v>
      </c>
      <c r="I405" s="703">
        <f t="shared" si="97"/>
        <v>0.5</v>
      </c>
      <c r="J405" s="10"/>
      <c r="K405" s="10"/>
    </row>
    <row r="406" spans="1:11">
      <c r="A406" s="10"/>
      <c r="B406" s="10"/>
      <c r="C406" s="10"/>
      <c r="D406" s="574" t="s">
        <v>426</v>
      </c>
      <c r="E406" s="575">
        <v>12</v>
      </c>
      <c r="F406" s="575">
        <v>10</v>
      </c>
      <c r="G406" s="575">
        <v>22</v>
      </c>
      <c r="H406" s="595">
        <v>12</v>
      </c>
      <c r="I406" s="604">
        <f t="shared" si="97"/>
        <v>-0.45454545454545453</v>
      </c>
      <c r="J406" s="10"/>
      <c r="K406" s="10"/>
    </row>
    <row r="407" spans="1:11">
      <c r="A407" s="10"/>
      <c r="B407" s="10"/>
      <c r="C407" s="10"/>
      <c r="D407" s="701" t="s">
        <v>427</v>
      </c>
      <c r="E407" s="702">
        <v>2</v>
      </c>
      <c r="F407" s="702">
        <v>3</v>
      </c>
      <c r="G407" s="702">
        <v>2</v>
      </c>
      <c r="H407" s="702">
        <v>2</v>
      </c>
      <c r="I407" s="703">
        <f t="shared" si="97"/>
        <v>0</v>
      </c>
      <c r="J407" s="10"/>
      <c r="K407" s="10"/>
    </row>
    <row r="408" spans="1:11">
      <c r="A408" s="10"/>
      <c r="B408" s="10"/>
      <c r="C408" s="10"/>
      <c r="D408" s="574" t="s">
        <v>15</v>
      </c>
      <c r="E408" s="575">
        <v>1</v>
      </c>
      <c r="F408" s="575">
        <v>0</v>
      </c>
      <c r="G408" s="575">
        <v>3</v>
      </c>
      <c r="H408" s="595">
        <v>4</v>
      </c>
      <c r="I408" s="604">
        <f t="shared" si="97"/>
        <v>0.33333333333333331</v>
      </c>
      <c r="J408" s="10"/>
      <c r="K408" s="10"/>
    </row>
    <row r="409" spans="1:11">
      <c r="A409" s="10"/>
      <c r="B409" s="10"/>
      <c r="C409" s="10"/>
      <c r="D409" s="701" t="s">
        <v>428</v>
      </c>
      <c r="E409" s="702">
        <v>5</v>
      </c>
      <c r="F409" s="702">
        <v>5</v>
      </c>
      <c r="G409" s="702">
        <v>3</v>
      </c>
      <c r="H409" s="702">
        <v>1</v>
      </c>
      <c r="I409" s="703">
        <f t="shared" si="97"/>
        <v>-0.66666666666666663</v>
      </c>
      <c r="J409" s="10"/>
      <c r="K409" s="10"/>
    </row>
    <row r="410" spans="1:11">
      <c r="A410" s="10"/>
      <c r="B410" s="10"/>
      <c r="C410" s="10"/>
      <c r="D410" s="574" t="s">
        <v>430</v>
      </c>
      <c r="E410" s="575">
        <v>7</v>
      </c>
      <c r="F410" s="575">
        <v>5</v>
      </c>
      <c r="G410" s="575">
        <v>7</v>
      </c>
      <c r="H410" s="595">
        <v>15</v>
      </c>
      <c r="I410" s="604">
        <f t="shared" si="97"/>
        <v>1.1428571428571428</v>
      </c>
      <c r="J410" s="10"/>
      <c r="K410" s="10"/>
    </row>
    <row r="411" spans="1:11">
      <c r="A411" s="10"/>
      <c r="B411" s="10"/>
      <c r="C411" s="10"/>
      <c r="D411" s="701" t="s">
        <v>431</v>
      </c>
      <c r="E411" s="702">
        <v>0</v>
      </c>
      <c r="F411" s="702">
        <v>1</v>
      </c>
      <c r="G411" s="684">
        <v>6</v>
      </c>
      <c r="H411" s="702">
        <v>5</v>
      </c>
      <c r="I411" s="703">
        <f t="shared" si="97"/>
        <v>-0.16666666666666666</v>
      </c>
      <c r="J411" s="10"/>
      <c r="K411" s="10"/>
    </row>
    <row r="412" spans="1:11">
      <c r="A412" s="10"/>
      <c r="B412" s="10"/>
      <c r="C412" s="10"/>
      <c r="D412" s="574" t="s">
        <v>432</v>
      </c>
      <c r="E412" s="575">
        <v>1</v>
      </c>
      <c r="F412" s="575">
        <v>3</v>
      </c>
      <c r="G412" s="575">
        <v>5</v>
      </c>
      <c r="H412" s="595">
        <v>6</v>
      </c>
      <c r="I412" s="604">
        <f t="shared" si="97"/>
        <v>0.2</v>
      </c>
      <c r="J412" s="10"/>
      <c r="K412" s="10"/>
    </row>
    <row r="413" spans="1:11">
      <c r="A413" s="10"/>
      <c r="B413" s="10"/>
      <c r="C413" s="10"/>
      <c r="D413" s="701" t="s">
        <v>433</v>
      </c>
      <c r="E413" s="702">
        <v>2</v>
      </c>
      <c r="F413" s="702">
        <v>2</v>
      </c>
      <c r="G413" s="684">
        <v>5</v>
      </c>
      <c r="H413" s="702">
        <v>3</v>
      </c>
      <c r="I413" s="703">
        <f t="shared" si="97"/>
        <v>-0.4</v>
      </c>
      <c r="J413" s="10"/>
      <c r="K413" s="10"/>
    </row>
    <row r="414" spans="1:11">
      <c r="A414" s="10"/>
      <c r="B414" s="10"/>
      <c r="C414" s="10"/>
      <c r="D414" s="574" t="s">
        <v>434</v>
      </c>
      <c r="E414" s="575">
        <v>0</v>
      </c>
      <c r="F414" s="575">
        <v>0</v>
      </c>
      <c r="G414" s="575">
        <v>0</v>
      </c>
      <c r="H414" s="595">
        <v>0</v>
      </c>
      <c r="I414" s="604" t="s">
        <v>76</v>
      </c>
      <c r="J414" s="10"/>
      <c r="K414" s="10"/>
    </row>
    <row r="415" spans="1:11" ht="15.75" customHeight="1">
      <c r="A415" s="10"/>
      <c r="B415" s="10"/>
      <c r="C415" s="10"/>
      <c r="D415" s="704" t="s">
        <v>435</v>
      </c>
      <c r="E415" s="672">
        <v>1</v>
      </c>
      <c r="F415" s="672">
        <v>6</v>
      </c>
      <c r="G415" s="672">
        <v>2</v>
      </c>
      <c r="H415" s="672">
        <v>10</v>
      </c>
      <c r="I415" s="673">
        <f t="shared" ref="I415:I416" si="98">(H415-G415)/G415</f>
        <v>4</v>
      </c>
      <c r="J415" s="10"/>
      <c r="K415" s="10"/>
    </row>
    <row r="416" spans="1:11" ht="15.75" customHeight="1">
      <c r="A416" s="10"/>
      <c r="B416" s="10"/>
      <c r="C416" s="10"/>
      <c r="D416" s="674" t="s">
        <v>28</v>
      </c>
      <c r="E416" s="675">
        <f t="shared" ref="E416:H416" si="99">SUM(E403:E415)</f>
        <v>34</v>
      </c>
      <c r="F416" s="675">
        <f t="shared" si="99"/>
        <v>40</v>
      </c>
      <c r="G416" s="675">
        <f t="shared" si="99"/>
        <v>65</v>
      </c>
      <c r="H416" s="675">
        <f t="shared" si="99"/>
        <v>75</v>
      </c>
      <c r="I416" s="705">
        <f t="shared" si="98"/>
        <v>0.15384615384615385</v>
      </c>
      <c r="J416" s="10"/>
      <c r="K416" s="10"/>
    </row>
    <row r="417" spans="1:11" ht="15.75" customHeight="1">
      <c r="A417" s="10"/>
      <c r="B417" s="10"/>
      <c r="C417" s="10"/>
      <c r="D417" s="501" t="s">
        <v>436</v>
      </c>
      <c r="E417" s="10"/>
      <c r="F417" s="10"/>
      <c r="G417" s="10"/>
      <c r="H417" s="3"/>
      <c r="I417" s="9"/>
      <c r="J417" s="10"/>
      <c r="K417" s="10"/>
    </row>
    <row r="418" spans="1:11" ht="15.75" customHeight="1">
      <c r="A418" s="10"/>
      <c r="B418" s="10"/>
      <c r="C418" s="10"/>
      <c r="D418" s="10"/>
      <c r="E418" s="10"/>
      <c r="F418" s="10"/>
      <c r="G418" s="10"/>
      <c r="H418" s="3"/>
      <c r="I418" s="9"/>
      <c r="J418" s="10"/>
      <c r="K418" s="10"/>
    </row>
    <row r="419" spans="1:11" ht="23.25" customHeight="1">
      <c r="A419" s="10"/>
      <c r="B419" s="10"/>
      <c r="C419" s="10"/>
      <c r="D419" s="972" t="s">
        <v>390</v>
      </c>
      <c r="E419" s="973"/>
      <c r="F419" s="973"/>
      <c r="G419" s="973"/>
      <c r="H419" s="973"/>
      <c r="I419" s="974"/>
      <c r="J419" s="10"/>
      <c r="K419" s="10"/>
    </row>
    <row r="420" spans="1:11" ht="15.75" customHeight="1">
      <c r="A420" s="10"/>
      <c r="B420" s="10"/>
      <c r="C420" s="10"/>
      <c r="D420" s="971" t="s">
        <v>87</v>
      </c>
      <c r="E420" s="570" t="s">
        <v>88</v>
      </c>
      <c r="F420" s="570" t="s">
        <v>88</v>
      </c>
      <c r="G420" s="570" t="s">
        <v>88</v>
      </c>
      <c r="H420" s="570" t="s">
        <v>88</v>
      </c>
      <c r="I420" s="975" t="s">
        <v>342</v>
      </c>
      <c r="J420" s="10"/>
      <c r="K420" s="10"/>
    </row>
    <row r="421" spans="1:11" ht="15.75" customHeight="1">
      <c r="A421" s="10"/>
      <c r="B421" s="10"/>
      <c r="C421" s="10"/>
      <c r="D421" s="854"/>
      <c r="E421" s="130">
        <v>2009</v>
      </c>
      <c r="F421" s="130">
        <v>2010</v>
      </c>
      <c r="G421" s="130">
        <v>2011</v>
      </c>
      <c r="H421" s="130">
        <v>2012</v>
      </c>
      <c r="I421" s="879"/>
      <c r="J421" s="10"/>
      <c r="K421" s="10"/>
    </row>
    <row r="422" spans="1:11">
      <c r="A422" s="10"/>
      <c r="B422" s="10"/>
      <c r="C422" s="10"/>
      <c r="D422" s="571" t="s">
        <v>343</v>
      </c>
      <c r="E422" s="572">
        <v>185</v>
      </c>
      <c r="F422" s="572">
        <v>147</v>
      </c>
      <c r="G422" s="572">
        <v>195</v>
      </c>
      <c r="H422" s="572">
        <v>196</v>
      </c>
      <c r="I422" s="573">
        <f t="shared" ref="I422:I423" si="100">(H422-G422)/G422</f>
        <v>5.1282051282051282E-3</v>
      </c>
      <c r="J422" s="10"/>
      <c r="K422" s="10"/>
    </row>
    <row r="423" spans="1:11">
      <c r="A423" s="10"/>
      <c r="B423" s="10"/>
      <c r="C423" s="10"/>
      <c r="D423" s="574" t="s">
        <v>99</v>
      </c>
      <c r="E423" s="575">
        <v>77</v>
      </c>
      <c r="F423" s="575">
        <v>73</v>
      </c>
      <c r="G423" s="575">
        <v>44</v>
      </c>
      <c r="H423" s="595">
        <v>51</v>
      </c>
      <c r="I423" s="604">
        <f t="shared" si="100"/>
        <v>0.15909090909090909</v>
      </c>
      <c r="J423" s="10"/>
      <c r="K423" s="10"/>
    </row>
    <row r="424" spans="1:11" ht="15.75" customHeight="1">
      <c r="A424" s="10"/>
      <c r="B424" s="10"/>
      <c r="C424" s="10"/>
      <c r="D424" s="605" t="s">
        <v>114</v>
      </c>
      <c r="E424" s="671">
        <v>3</v>
      </c>
      <c r="F424" s="671">
        <v>1</v>
      </c>
      <c r="G424" s="672">
        <v>0</v>
      </c>
      <c r="H424" s="672">
        <v>0</v>
      </c>
      <c r="I424" s="673" t="s">
        <v>76</v>
      </c>
      <c r="J424" s="10"/>
      <c r="K424" s="10"/>
    </row>
    <row r="425" spans="1:11" ht="15.75" customHeight="1">
      <c r="A425" s="10"/>
      <c r="B425" s="10"/>
      <c r="C425" s="10"/>
      <c r="D425" s="674" t="s">
        <v>28</v>
      </c>
      <c r="E425" s="675">
        <f t="shared" ref="E425:H425" si="101">SUM(E422:E424)</f>
        <v>265</v>
      </c>
      <c r="F425" s="675">
        <f t="shared" si="101"/>
        <v>221</v>
      </c>
      <c r="G425" s="676">
        <f t="shared" si="101"/>
        <v>239</v>
      </c>
      <c r="H425" s="676">
        <f t="shared" si="101"/>
        <v>247</v>
      </c>
      <c r="I425" s="677">
        <f>(H425-G425)/G425</f>
        <v>3.3472803347280332E-2</v>
      </c>
      <c r="J425" s="10"/>
      <c r="K425" s="10"/>
    </row>
    <row r="426" spans="1:11" ht="7.5" customHeight="1">
      <c r="A426" s="10"/>
      <c r="B426" s="10"/>
      <c r="C426" s="10"/>
      <c r="D426" s="474"/>
      <c r="E426" s="678"/>
      <c r="F426" s="678"/>
      <c r="G426" s="679"/>
      <c r="H426" s="679"/>
      <c r="I426" s="680"/>
      <c r="J426" s="10"/>
      <c r="K426" s="10"/>
    </row>
    <row r="427" spans="1:11" ht="15.75" customHeight="1">
      <c r="A427" s="10"/>
      <c r="B427" s="10"/>
      <c r="C427" s="10"/>
      <c r="D427" s="681" t="s">
        <v>114</v>
      </c>
      <c r="E427" s="682">
        <v>2</v>
      </c>
      <c r="F427" s="682">
        <v>0</v>
      </c>
      <c r="G427" s="682">
        <v>1</v>
      </c>
      <c r="H427" s="682">
        <v>0</v>
      </c>
      <c r="I427" s="573">
        <f t="shared" ref="I427:I430" si="102">(H427-G427)/G427</f>
        <v>-1</v>
      </c>
      <c r="J427" s="10"/>
      <c r="K427" s="10"/>
    </row>
    <row r="428" spans="1:11">
      <c r="A428" s="10"/>
      <c r="B428" s="10"/>
      <c r="C428" s="10"/>
      <c r="D428" s="574" t="s">
        <v>96</v>
      </c>
      <c r="E428" s="575">
        <v>192</v>
      </c>
      <c r="F428" s="575">
        <v>145</v>
      </c>
      <c r="G428" s="575">
        <v>129</v>
      </c>
      <c r="H428" s="595">
        <v>156</v>
      </c>
      <c r="I428" s="604">
        <f t="shared" si="102"/>
        <v>0.20930232558139536</v>
      </c>
      <c r="J428" s="10"/>
      <c r="K428" s="10"/>
    </row>
    <row r="429" spans="1:11" ht="15.75" customHeight="1">
      <c r="A429" s="10"/>
      <c r="B429" s="10"/>
      <c r="C429" s="10"/>
      <c r="D429" s="683" t="s">
        <v>97</v>
      </c>
      <c r="E429" s="671">
        <v>71</v>
      </c>
      <c r="F429" s="672">
        <v>76</v>
      </c>
      <c r="G429" s="572">
        <v>109</v>
      </c>
      <c r="H429" s="684">
        <v>91</v>
      </c>
      <c r="I429" s="673">
        <f t="shared" si="102"/>
        <v>-0.16513761467889909</v>
      </c>
      <c r="J429" s="10"/>
      <c r="K429" s="10"/>
    </row>
    <row r="430" spans="1:11" ht="15.75" customHeight="1">
      <c r="A430" s="10"/>
      <c r="B430" s="10"/>
      <c r="C430" s="10"/>
      <c r="D430" s="685" t="s">
        <v>28</v>
      </c>
      <c r="E430" s="675">
        <f t="shared" ref="E430:H430" si="103">SUM(E427:E429)</f>
        <v>265</v>
      </c>
      <c r="F430" s="686">
        <f t="shared" si="103"/>
        <v>221</v>
      </c>
      <c r="G430" s="675">
        <f t="shared" si="103"/>
        <v>239</v>
      </c>
      <c r="H430" s="675">
        <f t="shared" si="103"/>
        <v>247</v>
      </c>
      <c r="I430" s="677">
        <f t="shared" si="102"/>
        <v>3.3472803347280332E-2</v>
      </c>
      <c r="J430" s="10"/>
      <c r="K430" s="10"/>
    </row>
    <row r="431" spans="1:11" ht="7.5" customHeight="1">
      <c r="A431" s="10"/>
      <c r="B431" s="10"/>
      <c r="C431" s="10"/>
      <c r="D431" s="687"/>
      <c r="E431" s="678"/>
      <c r="F431" s="678"/>
      <c r="G431" s="678"/>
      <c r="H431" s="678"/>
      <c r="I431" s="688"/>
      <c r="J431" s="10"/>
      <c r="K431" s="10"/>
    </row>
    <row r="432" spans="1:11" ht="15.75" customHeight="1">
      <c r="A432" s="10"/>
      <c r="B432" s="10"/>
      <c r="C432" s="10"/>
      <c r="D432" s="689" t="s">
        <v>114</v>
      </c>
      <c r="E432" s="682">
        <v>6</v>
      </c>
      <c r="F432" s="682">
        <v>0</v>
      </c>
      <c r="G432" s="690">
        <v>0</v>
      </c>
      <c r="H432" s="682">
        <v>0</v>
      </c>
      <c r="I432" s="691" t="s">
        <v>76</v>
      </c>
      <c r="J432" s="10"/>
      <c r="K432" s="10"/>
    </row>
    <row r="433" spans="1:11">
      <c r="A433" s="10"/>
      <c r="B433" s="10"/>
      <c r="C433" s="10"/>
      <c r="D433" s="574" t="s">
        <v>418</v>
      </c>
      <c r="E433" s="575">
        <v>28</v>
      </c>
      <c r="F433" s="575">
        <v>16</v>
      </c>
      <c r="G433" s="575">
        <v>21</v>
      </c>
      <c r="H433" s="595">
        <v>24</v>
      </c>
      <c r="I433" s="604">
        <f t="shared" ref="I433:I442" si="104">(H433-G433)/G433</f>
        <v>0.14285714285714285</v>
      </c>
      <c r="J433" s="10"/>
      <c r="K433" s="10"/>
    </row>
    <row r="434" spans="1:11">
      <c r="A434" s="10"/>
      <c r="B434" s="10"/>
      <c r="C434" s="10"/>
      <c r="D434" s="701" t="s">
        <v>424</v>
      </c>
      <c r="E434" s="702">
        <v>12</v>
      </c>
      <c r="F434" s="702">
        <v>7</v>
      </c>
      <c r="G434" s="702">
        <v>17</v>
      </c>
      <c r="H434" s="702">
        <v>19</v>
      </c>
      <c r="I434" s="703">
        <f t="shared" si="104"/>
        <v>0.11764705882352941</v>
      </c>
      <c r="J434" s="10"/>
      <c r="K434" s="10"/>
    </row>
    <row r="435" spans="1:11">
      <c r="A435" s="10"/>
      <c r="B435" s="6" t="s">
        <v>0</v>
      </c>
      <c r="C435" s="10"/>
      <c r="D435" s="574" t="s">
        <v>426</v>
      </c>
      <c r="E435" s="575">
        <v>33</v>
      </c>
      <c r="F435" s="575">
        <v>32</v>
      </c>
      <c r="G435" s="575">
        <v>38</v>
      </c>
      <c r="H435" s="595">
        <v>30</v>
      </c>
      <c r="I435" s="604">
        <f t="shared" si="104"/>
        <v>-0.21052631578947367</v>
      </c>
      <c r="J435" s="10"/>
      <c r="K435" s="10"/>
    </row>
    <row r="436" spans="1:11">
      <c r="A436" s="10"/>
      <c r="B436" s="6" t="s">
        <v>5</v>
      </c>
      <c r="C436" s="10"/>
      <c r="D436" s="701" t="s">
        <v>427</v>
      </c>
      <c r="E436" s="702">
        <v>20</v>
      </c>
      <c r="F436" s="702">
        <v>20</v>
      </c>
      <c r="G436" s="702">
        <v>18</v>
      </c>
      <c r="H436" s="702">
        <v>18</v>
      </c>
      <c r="I436" s="703">
        <f t="shared" si="104"/>
        <v>0</v>
      </c>
      <c r="J436" s="10"/>
      <c r="K436" s="10"/>
    </row>
    <row r="437" spans="1:11">
      <c r="A437" s="10"/>
      <c r="B437" s="6" t="s">
        <v>6</v>
      </c>
      <c r="C437" s="10"/>
      <c r="D437" s="574" t="s">
        <v>15</v>
      </c>
      <c r="E437" s="575">
        <v>4</v>
      </c>
      <c r="F437" s="575">
        <v>1</v>
      </c>
      <c r="G437" s="575">
        <v>3</v>
      </c>
      <c r="H437" s="595">
        <v>1</v>
      </c>
      <c r="I437" s="604">
        <f t="shared" si="104"/>
        <v>-0.66666666666666663</v>
      </c>
      <c r="J437" s="10"/>
      <c r="K437" s="10"/>
    </row>
    <row r="438" spans="1:11">
      <c r="A438" s="10"/>
      <c r="B438" s="10"/>
      <c r="C438" s="10"/>
      <c r="D438" s="701" t="s">
        <v>428</v>
      </c>
      <c r="E438" s="702">
        <v>10</v>
      </c>
      <c r="F438" s="702">
        <v>14</v>
      </c>
      <c r="G438" s="702">
        <v>16</v>
      </c>
      <c r="H438" s="702">
        <v>9</v>
      </c>
      <c r="I438" s="703">
        <f t="shared" si="104"/>
        <v>-0.4375</v>
      </c>
      <c r="J438" s="10"/>
      <c r="K438" s="10"/>
    </row>
    <row r="439" spans="1:11">
      <c r="A439" s="10"/>
      <c r="B439" s="10"/>
      <c r="C439" s="10"/>
      <c r="D439" s="574" t="s">
        <v>430</v>
      </c>
      <c r="E439" s="575">
        <v>39</v>
      </c>
      <c r="F439" s="575">
        <v>29</v>
      </c>
      <c r="G439" s="575">
        <v>29</v>
      </c>
      <c r="H439" s="595">
        <v>34</v>
      </c>
      <c r="I439" s="604">
        <f t="shared" si="104"/>
        <v>0.17241379310344829</v>
      </c>
      <c r="J439" s="10"/>
      <c r="K439" s="10"/>
    </row>
    <row r="440" spans="1:11">
      <c r="A440" s="10"/>
      <c r="B440" s="10"/>
      <c r="C440" s="10"/>
      <c r="D440" s="701" t="s">
        <v>431</v>
      </c>
      <c r="E440" s="702">
        <v>9</v>
      </c>
      <c r="F440" s="702">
        <v>13</v>
      </c>
      <c r="G440" s="684">
        <v>8</v>
      </c>
      <c r="H440" s="702">
        <v>7</v>
      </c>
      <c r="I440" s="703">
        <f t="shared" si="104"/>
        <v>-0.125</v>
      </c>
      <c r="J440" s="10"/>
      <c r="K440" s="10"/>
    </row>
    <row r="441" spans="1:11">
      <c r="A441" s="10"/>
      <c r="B441" s="10"/>
      <c r="C441" s="10"/>
      <c r="D441" s="574" t="s">
        <v>432</v>
      </c>
      <c r="E441" s="575">
        <v>60</v>
      </c>
      <c r="F441" s="575">
        <v>52</v>
      </c>
      <c r="G441" s="575">
        <v>65</v>
      </c>
      <c r="H441" s="595">
        <v>74</v>
      </c>
      <c r="I441" s="604">
        <f t="shared" si="104"/>
        <v>0.13846153846153847</v>
      </c>
      <c r="J441" s="10"/>
      <c r="K441" s="10"/>
    </row>
    <row r="442" spans="1:11">
      <c r="A442" s="10"/>
      <c r="B442" s="10"/>
      <c r="C442" s="10"/>
      <c r="D442" s="701" t="s">
        <v>433</v>
      </c>
      <c r="E442" s="702">
        <v>26</v>
      </c>
      <c r="F442" s="702">
        <v>25</v>
      </c>
      <c r="G442" s="684">
        <v>20</v>
      </c>
      <c r="H442" s="702">
        <v>20</v>
      </c>
      <c r="I442" s="703">
        <f t="shared" si="104"/>
        <v>0</v>
      </c>
      <c r="J442" s="10"/>
      <c r="K442" s="10"/>
    </row>
    <row r="443" spans="1:11">
      <c r="A443" s="10"/>
      <c r="B443" s="10"/>
      <c r="C443" s="10"/>
      <c r="D443" s="574" t="s">
        <v>434</v>
      </c>
      <c r="E443" s="575">
        <v>1</v>
      </c>
      <c r="F443" s="575">
        <v>1</v>
      </c>
      <c r="G443" s="575">
        <v>0</v>
      </c>
      <c r="H443" s="595">
        <v>0</v>
      </c>
      <c r="I443" s="604" t="s">
        <v>76</v>
      </c>
      <c r="J443" s="10"/>
      <c r="K443" s="10"/>
    </row>
    <row r="444" spans="1:11" ht="15.75" customHeight="1">
      <c r="A444" s="10"/>
      <c r="B444" s="10"/>
      <c r="C444" s="10"/>
      <c r="D444" s="704" t="s">
        <v>435</v>
      </c>
      <c r="E444" s="672">
        <v>17</v>
      </c>
      <c r="F444" s="672">
        <v>11</v>
      </c>
      <c r="G444" s="672">
        <v>4</v>
      </c>
      <c r="H444" s="672">
        <v>11</v>
      </c>
      <c r="I444" s="673">
        <f t="shared" ref="I444:I445" si="105">(H444-G444)/G444</f>
        <v>1.75</v>
      </c>
      <c r="J444" s="10"/>
      <c r="K444" s="10"/>
    </row>
    <row r="445" spans="1:11" ht="15.75" customHeight="1">
      <c r="A445" s="10"/>
      <c r="B445" s="10"/>
      <c r="C445" s="10"/>
      <c r="D445" s="674" t="s">
        <v>28</v>
      </c>
      <c r="E445" s="675">
        <f t="shared" ref="E445:H445" si="106">SUM(E432:E444)</f>
        <v>265</v>
      </c>
      <c r="F445" s="675">
        <f t="shared" si="106"/>
        <v>221</v>
      </c>
      <c r="G445" s="675">
        <f t="shared" si="106"/>
        <v>239</v>
      </c>
      <c r="H445" s="675">
        <f t="shared" si="106"/>
        <v>247</v>
      </c>
      <c r="I445" s="705">
        <f t="shared" si="105"/>
        <v>3.3472803347280332E-2</v>
      </c>
      <c r="J445" s="10"/>
      <c r="K445" s="10"/>
    </row>
    <row r="446" spans="1:11" ht="15.75" customHeight="1">
      <c r="A446" s="10"/>
      <c r="B446" s="10"/>
      <c r="C446" s="10"/>
      <c r="D446" s="501" t="s">
        <v>436</v>
      </c>
      <c r="E446" s="10"/>
      <c r="F446" s="10"/>
      <c r="G446" s="10"/>
      <c r="H446" s="3"/>
      <c r="I446" s="9"/>
      <c r="J446" s="10"/>
      <c r="K446" s="10"/>
    </row>
    <row r="447" spans="1:11" ht="15.75" customHeight="1">
      <c r="A447" s="10"/>
      <c r="B447" s="10"/>
      <c r="C447" s="10"/>
      <c r="D447" s="10"/>
      <c r="E447" s="10"/>
      <c r="F447" s="10"/>
      <c r="G447" s="10"/>
      <c r="H447" s="3"/>
      <c r="I447" s="9"/>
      <c r="J447" s="10"/>
      <c r="K447" s="10"/>
    </row>
    <row r="448" spans="1:11" ht="23.25" customHeight="1">
      <c r="A448" s="10"/>
      <c r="B448" s="10"/>
      <c r="C448" s="10"/>
      <c r="D448" s="972" t="s">
        <v>164</v>
      </c>
      <c r="E448" s="973"/>
      <c r="F448" s="973"/>
      <c r="G448" s="973"/>
      <c r="H448" s="973"/>
      <c r="I448" s="974"/>
      <c r="J448" s="10"/>
      <c r="K448" s="10"/>
    </row>
    <row r="449" spans="1:11" ht="15.75" customHeight="1">
      <c r="A449" s="10"/>
      <c r="B449" s="10"/>
      <c r="C449" s="10"/>
      <c r="D449" s="971" t="s">
        <v>87</v>
      </c>
      <c r="E449" s="570" t="s">
        <v>88</v>
      </c>
      <c r="F449" s="570" t="s">
        <v>88</v>
      </c>
      <c r="G449" s="570" t="s">
        <v>88</v>
      </c>
      <c r="H449" s="570" t="s">
        <v>88</v>
      </c>
      <c r="I449" s="975" t="s">
        <v>342</v>
      </c>
      <c r="J449" s="10"/>
      <c r="K449" s="10"/>
    </row>
    <row r="450" spans="1:11" ht="15.75" customHeight="1">
      <c r="A450" s="10"/>
      <c r="B450" s="10"/>
      <c r="C450" s="10"/>
      <c r="D450" s="854"/>
      <c r="E450" s="130">
        <v>2009</v>
      </c>
      <c r="F450" s="130">
        <v>2010</v>
      </c>
      <c r="G450" s="130">
        <v>2011</v>
      </c>
      <c r="H450" s="130">
        <v>2012</v>
      </c>
      <c r="I450" s="879"/>
      <c r="J450" s="10"/>
      <c r="K450" s="10"/>
    </row>
    <row r="451" spans="1:11">
      <c r="A451" s="10"/>
      <c r="B451" s="10"/>
      <c r="C451" s="10"/>
      <c r="D451" s="571" t="s">
        <v>343</v>
      </c>
      <c r="E451" s="572">
        <v>18</v>
      </c>
      <c r="F451" s="572">
        <v>27</v>
      </c>
      <c r="G451" s="572">
        <v>35</v>
      </c>
      <c r="H451" s="572">
        <v>48</v>
      </c>
      <c r="I451" s="573">
        <f t="shared" ref="I451:I452" si="107">(H451-G451)/G451</f>
        <v>0.37142857142857144</v>
      </c>
      <c r="J451" s="10"/>
      <c r="K451" s="10"/>
    </row>
    <row r="452" spans="1:11">
      <c r="A452" s="10"/>
      <c r="B452" s="10"/>
      <c r="C452" s="10"/>
      <c r="D452" s="574" t="s">
        <v>99</v>
      </c>
      <c r="E452" s="575">
        <v>25</v>
      </c>
      <c r="F452" s="575">
        <v>38</v>
      </c>
      <c r="G452" s="575">
        <v>31</v>
      </c>
      <c r="H452" s="595">
        <v>47</v>
      </c>
      <c r="I452" s="604">
        <f t="shared" si="107"/>
        <v>0.5161290322580645</v>
      </c>
      <c r="J452" s="10"/>
      <c r="K452" s="10"/>
    </row>
    <row r="453" spans="1:11" ht="15.75" customHeight="1">
      <c r="A453" s="10"/>
      <c r="B453" s="10"/>
      <c r="C453" s="10"/>
      <c r="D453" s="605" t="s">
        <v>114</v>
      </c>
      <c r="E453" s="671">
        <v>2</v>
      </c>
      <c r="F453" s="671">
        <v>0</v>
      </c>
      <c r="G453" s="672">
        <v>0</v>
      </c>
      <c r="H453" s="672">
        <v>0</v>
      </c>
      <c r="I453" s="673" t="s">
        <v>76</v>
      </c>
      <c r="J453" s="10"/>
      <c r="K453" s="10"/>
    </row>
    <row r="454" spans="1:11" ht="15.75" customHeight="1">
      <c r="A454" s="10"/>
      <c r="B454" s="10"/>
      <c r="C454" s="10"/>
      <c r="D454" s="674" t="s">
        <v>28</v>
      </c>
      <c r="E454" s="675">
        <f t="shared" ref="E454:H454" si="108">SUM(E451:E453)</f>
        <v>45</v>
      </c>
      <c r="F454" s="675">
        <f t="shared" si="108"/>
        <v>65</v>
      </c>
      <c r="G454" s="676">
        <f t="shared" si="108"/>
        <v>66</v>
      </c>
      <c r="H454" s="676">
        <f t="shared" si="108"/>
        <v>95</v>
      </c>
      <c r="I454" s="677">
        <f>(H454-G454)/G454</f>
        <v>0.43939393939393939</v>
      </c>
      <c r="J454" s="10"/>
      <c r="K454" s="10"/>
    </row>
    <row r="455" spans="1:11" ht="7.5" customHeight="1">
      <c r="A455" s="10"/>
      <c r="B455" s="10"/>
      <c r="C455" s="10"/>
      <c r="D455" s="474"/>
      <c r="E455" s="678"/>
      <c r="F455" s="678"/>
      <c r="G455" s="679"/>
      <c r="H455" s="679"/>
      <c r="I455" s="680"/>
      <c r="J455" s="10"/>
      <c r="K455" s="10"/>
    </row>
    <row r="456" spans="1:11" ht="15.75" customHeight="1">
      <c r="A456" s="10"/>
      <c r="B456" s="10"/>
      <c r="C456" s="10"/>
      <c r="D456" s="681" t="s">
        <v>114</v>
      </c>
      <c r="E456" s="682">
        <v>30</v>
      </c>
      <c r="F456" s="682">
        <v>0</v>
      </c>
      <c r="G456" s="682">
        <v>0</v>
      </c>
      <c r="H456" s="682">
        <v>0</v>
      </c>
      <c r="I456" s="573" t="s">
        <v>76</v>
      </c>
      <c r="J456" s="10"/>
      <c r="K456" s="10"/>
    </row>
    <row r="457" spans="1:11">
      <c r="A457" s="10"/>
      <c r="B457" s="10"/>
      <c r="C457" s="10"/>
      <c r="D457" s="574" t="s">
        <v>96</v>
      </c>
      <c r="E457" s="575">
        <v>12</v>
      </c>
      <c r="F457" s="575">
        <v>41</v>
      </c>
      <c r="G457" s="575">
        <v>41</v>
      </c>
      <c r="H457" s="595">
        <v>62</v>
      </c>
      <c r="I457" s="604">
        <f t="shared" ref="I457:I459" si="109">(H457-G457)/G457</f>
        <v>0.51219512195121952</v>
      </c>
      <c r="J457" s="10"/>
      <c r="K457" s="10"/>
    </row>
    <row r="458" spans="1:11" ht="15.75" customHeight="1">
      <c r="A458" s="10"/>
      <c r="B458" s="10"/>
      <c r="C458" s="10"/>
      <c r="D458" s="683" t="s">
        <v>97</v>
      </c>
      <c r="E458" s="671">
        <v>3</v>
      </c>
      <c r="F458" s="672">
        <v>24</v>
      </c>
      <c r="G458" s="572">
        <v>25</v>
      </c>
      <c r="H458" s="684">
        <v>33</v>
      </c>
      <c r="I458" s="673">
        <f t="shared" si="109"/>
        <v>0.32</v>
      </c>
      <c r="J458" s="10"/>
      <c r="K458" s="10"/>
    </row>
    <row r="459" spans="1:11" ht="15.75" customHeight="1">
      <c r="A459" s="10"/>
      <c r="B459" s="10"/>
      <c r="C459" s="10"/>
      <c r="D459" s="685" t="s">
        <v>28</v>
      </c>
      <c r="E459" s="675">
        <f t="shared" ref="E459:H459" si="110">SUM(E456:E458)</f>
        <v>45</v>
      </c>
      <c r="F459" s="686">
        <f t="shared" si="110"/>
        <v>65</v>
      </c>
      <c r="G459" s="675">
        <f t="shared" si="110"/>
        <v>66</v>
      </c>
      <c r="H459" s="675">
        <f t="shared" si="110"/>
        <v>95</v>
      </c>
      <c r="I459" s="677">
        <f t="shared" si="109"/>
        <v>0.43939393939393939</v>
      </c>
      <c r="J459" s="10"/>
      <c r="K459" s="10"/>
    </row>
    <row r="460" spans="1:11" ht="7.5" customHeight="1">
      <c r="A460" s="10"/>
      <c r="B460" s="10"/>
      <c r="C460" s="10"/>
      <c r="D460" s="687"/>
      <c r="E460" s="678"/>
      <c r="F460" s="678"/>
      <c r="G460" s="678"/>
      <c r="H460" s="678"/>
      <c r="I460" s="688"/>
      <c r="J460" s="10"/>
      <c r="K460" s="10"/>
    </row>
    <row r="461" spans="1:11" ht="15.75" customHeight="1">
      <c r="A461" s="10"/>
      <c r="B461" s="10"/>
      <c r="C461" s="10"/>
      <c r="D461" s="689" t="s">
        <v>114</v>
      </c>
      <c r="E461" s="682">
        <v>0</v>
      </c>
      <c r="F461" s="682">
        <v>1</v>
      </c>
      <c r="G461" s="690">
        <v>0</v>
      </c>
      <c r="H461" s="682">
        <v>0</v>
      </c>
      <c r="I461" s="691" t="s">
        <v>76</v>
      </c>
      <c r="J461" s="10"/>
      <c r="K461" s="10"/>
    </row>
    <row r="462" spans="1:11">
      <c r="A462" s="10"/>
      <c r="B462" s="10"/>
      <c r="C462" s="10"/>
      <c r="D462" s="574" t="s">
        <v>418</v>
      </c>
      <c r="E462" s="575">
        <v>2</v>
      </c>
      <c r="F462" s="575">
        <v>3</v>
      </c>
      <c r="G462" s="575">
        <v>2</v>
      </c>
      <c r="H462" s="595">
        <v>3</v>
      </c>
      <c r="I462" s="604">
        <f t="shared" ref="I462:I465" si="111">(H462-G462)/G462</f>
        <v>0.5</v>
      </c>
      <c r="J462" s="10"/>
      <c r="K462" s="10"/>
    </row>
    <row r="463" spans="1:11">
      <c r="A463" s="10"/>
      <c r="B463" s="10"/>
      <c r="C463" s="10"/>
      <c r="D463" s="701" t="s">
        <v>424</v>
      </c>
      <c r="E463" s="702">
        <v>3</v>
      </c>
      <c r="F463" s="702">
        <v>1</v>
      </c>
      <c r="G463" s="702">
        <v>3</v>
      </c>
      <c r="H463" s="702">
        <v>7</v>
      </c>
      <c r="I463" s="703">
        <f t="shared" si="111"/>
        <v>1.3333333333333333</v>
      </c>
      <c r="J463" s="10"/>
      <c r="K463" s="10"/>
    </row>
    <row r="464" spans="1:11">
      <c r="A464" s="10"/>
      <c r="B464" s="10"/>
      <c r="C464" s="10"/>
      <c r="D464" s="574" t="s">
        <v>426</v>
      </c>
      <c r="E464" s="575">
        <v>12</v>
      </c>
      <c r="F464" s="575">
        <v>21</v>
      </c>
      <c r="G464" s="575">
        <v>18</v>
      </c>
      <c r="H464" s="595">
        <v>28</v>
      </c>
      <c r="I464" s="604">
        <f t="shared" si="111"/>
        <v>0.55555555555555558</v>
      </c>
      <c r="J464" s="10"/>
      <c r="K464" s="10"/>
    </row>
    <row r="465" spans="1:11">
      <c r="A465" s="10"/>
      <c r="B465" s="10"/>
      <c r="C465" s="10"/>
      <c r="D465" s="701" t="s">
        <v>427</v>
      </c>
      <c r="E465" s="702">
        <v>0</v>
      </c>
      <c r="F465" s="702">
        <v>2</v>
      </c>
      <c r="G465" s="702">
        <v>4</v>
      </c>
      <c r="H465" s="702">
        <v>4</v>
      </c>
      <c r="I465" s="703">
        <f t="shared" si="111"/>
        <v>0</v>
      </c>
      <c r="J465" s="10"/>
      <c r="K465" s="10"/>
    </row>
    <row r="466" spans="1:11">
      <c r="A466" s="10"/>
      <c r="B466" s="10"/>
      <c r="C466" s="10"/>
      <c r="D466" s="574" t="s">
        <v>15</v>
      </c>
      <c r="E466" s="575">
        <v>1</v>
      </c>
      <c r="F466" s="575">
        <v>1</v>
      </c>
      <c r="G466" s="575">
        <v>0</v>
      </c>
      <c r="H466" s="595">
        <v>1</v>
      </c>
      <c r="I466" s="604" t="s">
        <v>76</v>
      </c>
      <c r="J466" s="10"/>
      <c r="K466" s="10"/>
    </row>
    <row r="467" spans="1:11">
      <c r="A467" s="10"/>
      <c r="B467" s="10"/>
      <c r="C467" s="10"/>
      <c r="D467" s="701" t="s">
        <v>428</v>
      </c>
      <c r="E467" s="702">
        <v>5</v>
      </c>
      <c r="F467" s="702">
        <v>6</v>
      </c>
      <c r="G467" s="702">
        <v>3</v>
      </c>
      <c r="H467" s="702">
        <v>8</v>
      </c>
      <c r="I467" s="703">
        <f t="shared" ref="I467:I471" si="112">(H467-G467)/G467</f>
        <v>1.6666666666666667</v>
      </c>
      <c r="J467" s="10"/>
      <c r="K467" s="10"/>
    </row>
    <row r="468" spans="1:11">
      <c r="A468" s="10"/>
      <c r="B468" s="10"/>
      <c r="C468" s="10"/>
      <c r="D468" s="574" t="s">
        <v>430</v>
      </c>
      <c r="E468" s="575">
        <v>8</v>
      </c>
      <c r="F468" s="575">
        <v>16</v>
      </c>
      <c r="G468" s="575">
        <v>16</v>
      </c>
      <c r="H468" s="595">
        <v>12</v>
      </c>
      <c r="I468" s="604">
        <f t="shared" si="112"/>
        <v>-0.25</v>
      </c>
      <c r="J468" s="10"/>
      <c r="K468" s="10"/>
    </row>
    <row r="469" spans="1:11">
      <c r="A469" s="10"/>
      <c r="B469" s="10"/>
      <c r="C469" s="10"/>
      <c r="D469" s="701" t="s">
        <v>431</v>
      </c>
      <c r="E469" s="702">
        <v>3</v>
      </c>
      <c r="F469" s="702">
        <v>5</v>
      </c>
      <c r="G469" s="684">
        <v>2</v>
      </c>
      <c r="H469" s="702">
        <v>4</v>
      </c>
      <c r="I469" s="703">
        <f t="shared" si="112"/>
        <v>1</v>
      </c>
      <c r="J469" s="10"/>
      <c r="K469" s="10"/>
    </row>
    <row r="470" spans="1:11">
      <c r="A470" s="10"/>
      <c r="B470" s="10"/>
      <c r="C470" s="10"/>
      <c r="D470" s="574" t="s">
        <v>432</v>
      </c>
      <c r="E470" s="575">
        <v>4</v>
      </c>
      <c r="F470" s="575">
        <v>3</v>
      </c>
      <c r="G470" s="575">
        <v>5</v>
      </c>
      <c r="H470" s="595">
        <v>11</v>
      </c>
      <c r="I470" s="604">
        <f t="shared" si="112"/>
        <v>1.2</v>
      </c>
      <c r="J470" s="10"/>
      <c r="K470" s="10"/>
    </row>
    <row r="471" spans="1:11">
      <c r="A471" s="10"/>
      <c r="B471" s="10"/>
      <c r="C471" s="10"/>
      <c r="D471" s="701" t="s">
        <v>433</v>
      </c>
      <c r="E471" s="702">
        <v>3</v>
      </c>
      <c r="F471" s="702">
        <v>2</v>
      </c>
      <c r="G471" s="684">
        <v>8</v>
      </c>
      <c r="H471" s="702">
        <v>7</v>
      </c>
      <c r="I471" s="703">
        <f t="shared" si="112"/>
        <v>-0.125</v>
      </c>
      <c r="J471" s="10"/>
      <c r="K471" s="10"/>
    </row>
    <row r="472" spans="1:11">
      <c r="A472" s="10"/>
      <c r="B472" s="10"/>
      <c r="C472" s="10"/>
      <c r="D472" s="574" t="s">
        <v>434</v>
      </c>
      <c r="E472" s="575">
        <v>0</v>
      </c>
      <c r="F472" s="575">
        <v>0</v>
      </c>
      <c r="G472" s="575">
        <v>0</v>
      </c>
      <c r="H472" s="595">
        <v>0</v>
      </c>
      <c r="I472" s="604" t="s">
        <v>76</v>
      </c>
      <c r="J472" s="10"/>
      <c r="K472" s="10"/>
    </row>
    <row r="473" spans="1:11" ht="15.75" customHeight="1">
      <c r="A473" s="10"/>
      <c r="B473" s="10"/>
      <c r="C473" s="10"/>
      <c r="D473" s="704" t="s">
        <v>435</v>
      </c>
      <c r="E473" s="672">
        <v>4</v>
      </c>
      <c r="F473" s="672">
        <v>4</v>
      </c>
      <c r="G473" s="672">
        <v>5</v>
      </c>
      <c r="H473" s="672">
        <v>10</v>
      </c>
      <c r="I473" s="673">
        <f t="shared" ref="I473:I474" si="113">(H473-G473)/G473</f>
        <v>1</v>
      </c>
      <c r="J473" s="10"/>
      <c r="K473" s="10"/>
    </row>
    <row r="474" spans="1:11" ht="15.75" customHeight="1">
      <c r="A474" s="10"/>
      <c r="B474" s="10"/>
      <c r="C474" s="10"/>
      <c r="D474" s="674" t="s">
        <v>28</v>
      </c>
      <c r="E474" s="675">
        <f t="shared" ref="E474:H474" si="114">SUM(E461:E473)</f>
        <v>45</v>
      </c>
      <c r="F474" s="675">
        <f t="shared" si="114"/>
        <v>65</v>
      </c>
      <c r="G474" s="675">
        <f t="shared" si="114"/>
        <v>66</v>
      </c>
      <c r="H474" s="675">
        <f t="shared" si="114"/>
        <v>95</v>
      </c>
      <c r="I474" s="705">
        <f t="shared" si="113"/>
        <v>0.43939393939393939</v>
      </c>
      <c r="J474" s="10"/>
      <c r="K474" s="10"/>
    </row>
    <row r="475" spans="1:11" ht="15.75" customHeight="1">
      <c r="A475" s="10"/>
      <c r="B475" s="10"/>
      <c r="C475" s="10"/>
      <c r="D475" s="501" t="s">
        <v>436</v>
      </c>
      <c r="E475" s="10"/>
      <c r="F475" s="10"/>
      <c r="G475" s="10"/>
      <c r="H475" s="3"/>
      <c r="I475" s="9"/>
      <c r="J475" s="10"/>
      <c r="K475" s="10"/>
    </row>
    <row r="476" spans="1:11" ht="15.75" customHeight="1">
      <c r="A476" s="10"/>
      <c r="B476" s="10"/>
      <c r="C476" s="10"/>
      <c r="D476" s="10"/>
      <c r="E476" s="10"/>
      <c r="F476" s="10"/>
      <c r="G476" s="10"/>
      <c r="H476" s="3"/>
      <c r="I476" s="9"/>
      <c r="J476" s="10"/>
      <c r="K476" s="10"/>
    </row>
    <row r="477" spans="1:11" ht="23.25" customHeight="1">
      <c r="A477" s="10"/>
      <c r="B477" s="10"/>
      <c r="C477" s="10"/>
      <c r="D477" s="972" t="s">
        <v>166</v>
      </c>
      <c r="E477" s="973"/>
      <c r="F477" s="973"/>
      <c r="G477" s="973"/>
      <c r="H477" s="973"/>
      <c r="I477" s="974"/>
      <c r="J477" s="10"/>
      <c r="K477" s="10"/>
    </row>
    <row r="478" spans="1:11" ht="15.75" customHeight="1">
      <c r="A478" s="10"/>
      <c r="B478" s="10"/>
      <c r="C478" s="10"/>
      <c r="D478" s="971" t="s">
        <v>87</v>
      </c>
      <c r="E478" s="570" t="s">
        <v>88</v>
      </c>
      <c r="F478" s="570" t="s">
        <v>88</v>
      </c>
      <c r="G478" s="570" t="s">
        <v>88</v>
      </c>
      <c r="H478" s="570" t="s">
        <v>88</v>
      </c>
      <c r="I478" s="975" t="s">
        <v>342</v>
      </c>
      <c r="J478" s="10"/>
      <c r="K478" s="10"/>
    </row>
    <row r="479" spans="1:11" ht="15.75" customHeight="1">
      <c r="A479" s="10"/>
      <c r="B479" s="10"/>
      <c r="C479" s="10"/>
      <c r="D479" s="854"/>
      <c r="E479" s="130">
        <v>2009</v>
      </c>
      <c r="F479" s="130">
        <v>2010</v>
      </c>
      <c r="G479" s="130">
        <v>2011</v>
      </c>
      <c r="H479" s="130">
        <v>2012</v>
      </c>
      <c r="I479" s="879"/>
      <c r="J479" s="10"/>
      <c r="K479" s="10"/>
    </row>
    <row r="480" spans="1:11">
      <c r="A480" s="10"/>
      <c r="B480" s="10"/>
      <c r="C480" s="10"/>
      <c r="D480" s="571" t="s">
        <v>343</v>
      </c>
      <c r="E480" s="572">
        <v>12</v>
      </c>
      <c r="F480" s="572">
        <v>21</v>
      </c>
      <c r="G480" s="572">
        <v>17</v>
      </c>
      <c r="H480" s="572">
        <v>41</v>
      </c>
      <c r="I480" s="573">
        <f t="shared" ref="I480:I481" si="115">(H480-G480)/G480</f>
        <v>1.411764705882353</v>
      </c>
      <c r="J480" s="10"/>
      <c r="K480" s="10"/>
    </row>
    <row r="481" spans="1:11">
      <c r="A481" s="10"/>
      <c r="B481" s="10"/>
      <c r="C481" s="10"/>
      <c r="D481" s="574" t="s">
        <v>99</v>
      </c>
      <c r="E481" s="575">
        <v>8</v>
      </c>
      <c r="F481" s="575">
        <v>14</v>
      </c>
      <c r="G481" s="575">
        <v>14</v>
      </c>
      <c r="H481" s="595">
        <v>12</v>
      </c>
      <c r="I481" s="604">
        <f t="shared" si="115"/>
        <v>-0.14285714285714285</v>
      </c>
      <c r="J481" s="10"/>
      <c r="K481" s="10"/>
    </row>
    <row r="482" spans="1:11" ht="15.75" customHeight="1">
      <c r="A482" s="10"/>
      <c r="B482" s="10"/>
      <c r="C482" s="10"/>
      <c r="D482" s="605" t="s">
        <v>114</v>
      </c>
      <c r="E482" s="671">
        <v>1</v>
      </c>
      <c r="F482" s="671">
        <v>0</v>
      </c>
      <c r="G482" s="672">
        <v>0</v>
      </c>
      <c r="H482" s="672">
        <v>0</v>
      </c>
      <c r="I482" s="673" t="s">
        <v>76</v>
      </c>
      <c r="J482" s="10"/>
      <c r="K482" s="10"/>
    </row>
    <row r="483" spans="1:11" ht="15.75" customHeight="1">
      <c r="A483" s="10"/>
      <c r="B483" s="10"/>
      <c r="C483" s="10"/>
      <c r="D483" s="674" t="s">
        <v>28</v>
      </c>
      <c r="E483" s="675">
        <f t="shared" ref="E483:H483" si="116">SUM(E480:E482)</f>
        <v>21</v>
      </c>
      <c r="F483" s="675">
        <f t="shared" si="116"/>
        <v>35</v>
      </c>
      <c r="G483" s="676">
        <f t="shared" si="116"/>
        <v>31</v>
      </c>
      <c r="H483" s="676">
        <f t="shared" si="116"/>
        <v>53</v>
      </c>
      <c r="I483" s="677">
        <f>(H483-G483)/G483</f>
        <v>0.70967741935483875</v>
      </c>
      <c r="J483" s="10"/>
      <c r="K483" s="10"/>
    </row>
    <row r="484" spans="1:11" ht="7.5" customHeight="1">
      <c r="A484" s="10"/>
      <c r="B484" s="10"/>
      <c r="C484" s="10"/>
      <c r="D484" s="474"/>
      <c r="E484" s="678"/>
      <c r="F484" s="678"/>
      <c r="G484" s="679"/>
      <c r="H484" s="679"/>
      <c r="I484" s="680"/>
      <c r="J484" s="10"/>
      <c r="K484" s="10"/>
    </row>
    <row r="485" spans="1:11" ht="15.75" customHeight="1">
      <c r="A485" s="10"/>
      <c r="B485" s="10"/>
      <c r="C485" s="10"/>
      <c r="D485" s="681" t="s">
        <v>114</v>
      </c>
      <c r="E485" s="682">
        <v>1</v>
      </c>
      <c r="F485" s="682">
        <v>0</v>
      </c>
      <c r="G485" s="682">
        <v>1</v>
      </c>
      <c r="H485" s="682">
        <v>0</v>
      </c>
      <c r="I485" s="573">
        <f t="shared" ref="I485:I488" si="117">(H485-G485)/G485</f>
        <v>-1</v>
      </c>
      <c r="J485" s="10"/>
      <c r="K485" s="10"/>
    </row>
    <row r="486" spans="1:11">
      <c r="A486" s="10"/>
      <c r="B486" s="10"/>
      <c r="C486" s="10"/>
      <c r="D486" s="574" t="s">
        <v>96</v>
      </c>
      <c r="E486" s="575">
        <v>12</v>
      </c>
      <c r="F486" s="575">
        <v>25</v>
      </c>
      <c r="G486" s="575">
        <v>24</v>
      </c>
      <c r="H486" s="595">
        <v>28</v>
      </c>
      <c r="I486" s="604">
        <f t="shared" si="117"/>
        <v>0.16666666666666666</v>
      </c>
      <c r="J486" s="10"/>
      <c r="K486" s="10"/>
    </row>
    <row r="487" spans="1:11" ht="15.75" customHeight="1">
      <c r="A487" s="10"/>
      <c r="B487" s="10"/>
      <c r="C487" s="10"/>
      <c r="D487" s="683" t="s">
        <v>97</v>
      </c>
      <c r="E487" s="671">
        <v>8</v>
      </c>
      <c r="F487" s="672">
        <v>10</v>
      </c>
      <c r="G487" s="572">
        <v>6</v>
      </c>
      <c r="H487" s="684">
        <v>25</v>
      </c>
      <c r="I487" s="673">
        <f t="shared" si="117"/>
        <v>3.1666666666666665</v>
      </c>
      <c r="J487" s="10"/>
      <c r="K487" s="10"/>
    </row>
    <row r="488" spans="1:11" ht="15.75" customHeight="1">
      <c r="A488" s="10"/>
      <c r="B488" s="10"/>
      <c r="C488" s="10"/>
      <c r="D488" s="685" t="s">
        <v>28</v>
      </c>
      <c r="E488" s="675">
        <f t="shared" ref="E488:H488" si="118">SUM(E485:E487)</f>
        <v>21</v>
      </c>
      <c r="F488" s="686">
        <f t="shared" si="118"/>
        <v>35</v>
      </c>
      <c r="G488" s="675">
        <f t="shared" si="118"/>
        <v>31</v>
      </c>
      <c r="H488" s="675">
        <f t="shared" si="118"/>
        <v>53</v>
      </c>
      <c r="I488" s="677">
        <f t="shared" si="117"/>
        <v>0.70967741935483875</v>
      </c>
      <c r="J488" s="10"/>
      <c r="K488" s="10"/>
    </row>
    <row r="489" spans="1:11" ht="7.5" customHeight="1">
      <c r="A489" s="10"/>
      <c r="B489" s="10"/>
      <c r="C489" s="10"/>
      <c r="D489" s="687"/>
      <c r="E489" s="678"/>
      <c r="F489" s="678"/>
      <c r="G489" s="678"/>
      <c r="H489" s="678"/>
      <c r="I489" s="688"/>
      <c r="J489" s="10"/>
      <c r="K489" s="10"/>
    </row>
    <row r="490" spans="1:11" ht="15.75" customHeight="1">
      <c r="A490" s="10"/>
      <c r="B490" s="10"/>
      <c r="C490" s="10"/>
      <c r="D490" s="689" t="s">
        <v>114</v>
      </c>
      <c r="E490" s="682">
        <v>0</v>
      </c>
      <c r="F490" s="682">
        <v>0</v>
      </c>
      <c r="G490" s="690">
        <v>1</v>
      </c>
      <c r="H490" s="682">
        <v>0</v>
      </c>
      <c r="I490" s="691">
        <f t="shared" ref="I490:I493" si="119">(H490-G490)/G490</f>
        <v>-1</v>
      </c>
      <c r="J490" s="10"/>
      <c r="K490" s="10"/>
    </row>
    <row r="491" spans="1:11">
      <c r="A491" s="10"/>
      <c r="B491" s="10"/>
      <c r="C491" s="10"/>
      <c r="D491" s="574" t="s">
        <v>418</v>
      </c>
      <c r="E491" s="575">
        <v>1</v>
      </c>
      <c r="F491" s="575">
        <v>4</v>
      </c>
      <c r="G491" s="575">
        <v>3</v>
      </c>
      <c r="H491" s="595">
        <v>2</v>
      </c>
      <c r="I491" s="604">
        <f t="shared" si="119"/>
        <v>-0.33333333333333331</v>
      </c>
      <c r="J491" s="10"/>
      <c r="K491" s="10"/>
    </row>
    <row r="492" spans="1:11">
      <c r="A492" s="10"/>
      <c r="B492" s="10"/>
      <c r="C492" s="10"/>
      <c r="D492" s="701" t="s">
        <v>424</v>
      </c>
      <c r="E492" s="702">
        <v>1</v>
      </c>
      <c r="F492" s="702">
        <v>1</v>
      </c>
      <c r="G492" s="702">
        <v>1</v>
      </c>
      <c r="H492" s="702">
        <v>2</v>
      </c>
      <c r="I492" s="703">
        <f t="shared" si="119"/>
        <v>1</v>
      </c>
      <c r="J492" s="10"/>
      <c r="K492" s="10"/>
    </row>
    <row r="493" spans="1:11">
      <c r="A493" s="10"/>
      <c r="B493" s="10"/>
      <c r="C493" s="10"/>
      <c r="D493" s="574" t="s">
        <v>426</v>
      </c>
      <c r="E493" s="575">
        <v>2</v>
      </c>
      <c r="F493" s="575">
        <v>3</v>
      </c>
      <c r="G493" s="575">
        <v>3</v>
      </c>
      <c r="H493" s="595">
        <v>6</v>
      </c>
      <c r="I493" s="604">
        <f t="shared" si="119"/>
        <v>1</v>
      </c>
      <c r="J493" s="10"/>
      <c r="K493" s="10"/>
    </row>
    <row r="494" spans="1:11">
      <c r="A494" s="10"/>
      <c r="B494" s="6" t="s">
        <v>0</v>
      </c>
      <c r="C494" s="10"/>
      <c r="D494" s="701" t="s">
        <v>427</v>
      </c>
      <c r="E494" s="702">
        <v>1</v>
      </c>
      <c r="F494" s="702">
        <v>1</v>
      </c>
      <c r="G494" s="702">
        <v>0</v>
      </c>
      <c r="H494" s="702">
        <v>4</v>
      </c>
      <c r="I494" s="703" t="s">
        <v>76</v>
      </c>
      <c r="J494" s="10"/>
      <c r="K494" s="10"/>
    </row>
    <row r="495" spans="1:11">
      <c r="A495" s="10"/>
      <c r="B495" s="6" t="s">
        <v>5</v>
      </c>
      <c r="C495" s="10"/>
      <c r="D495" s="574" t="s">
        <v>15</v>
      </c>
      <c r="E495" s="575">
        <v>0</v>
      </c>
      <c r="F495" s="575">
        <v>1</v>
      </c>
      <c r="G495" s="575">
        <v>0</v>
      </c>
      <c r="H495" s="595">
        <v>0</v>
      </c>
      <c r="I495" s="604" t="s">
        <v>76</v>
      </c>
      <c r="J495" s="10"/>
      <c r="K495" s="10"/>
    </row>
    <row r="496" spans="1:11">
      <c r="A496" s="10"/>
      <c r="B496" s="6" t="s">
        <v>6</v>
      </c>
      <c r="C496" s="10"/>
      <c r="D496" s="701" t="s">
        <v>428</v>
      </c>
      <c r="E496" s="702">
        <v>0</v>
      </c>
      <c r="F496" s="702">
        <v>2</v>
      </c>
      <c r="G496" s="702">
        <v>0</v>
      </c>
      <c r="H496" s="702">
        <v>5</v>
      </c>
      <c r="I496" s="703" t="s">
        <v>76</v>
      </c>
      <c r="J496" s="10"/>
      <c r="K496" s="10"/>
    </row>
    <row r="497" spans="1:11">
      <c r="A497" s="10"/>
      <c r="B497" s="10"/>
      <c r="C497" s="10"/>
      <c r="D497" s="574" t="s">
        <v>430</v>
      </c>
      <c r="E497" s="575">
        <v>7</v>
      </c>
      <c r="F497" s="575">
        <v>12</v>
      </c>
      <c r="G497" s="575">
        <v>8</v>
      </c>
      <c r="H497" s="595">
        <v>14</v>
      </c>
      <c r="I497" s="604">
        <f t="shared" ref="I497:I500" si="120">(H497-G497)/G497</f>
        <v>0.75</v>
      </c>
      <c r="J497" s="10"/>
      <c r="K497" s="10"/>
    </row>
    <row r="498" spans="1:11">
      <c r="A498" s="10"/>
      <c r="B498" s="10"/>
      <c r="C498" s="10"/>
      <c r="D498" s="701" t="s">
        <v>431</v>
      </c>
      <c r="E498" s="702">
        <v>1</v>
      </c>
      <c r="F498" s="702">
        <v>2</v>
      </c>
      <c r="G498" s="684">
        <v>3</v>
      </c>
      <c r="H498" s="702">
        <v>6</v>
      </c>
      <c r="I498" s="703">
        <f t="shared" si="120"/>
        <v>1</v>
      </c>
      <c r="J498" s="10"/>
      <c r="K498" s="10"/>
    </row>
    <row r="499" spans="1:11">
      <c r="A499" s="10"/>
      <c r="B499" s="10"/>
      <c r="C499" s="10"/>
      <c r="D499" s="574" t="s">
        <v>432</v>
      </c>
      <c r="E499" s="575">
        <v>1</v>
      </c>
      <c r="F499" s="575">
        <v>2</v>
      </c>
      <c r="G499" s="575">
        <v>6</v>
      </c>
      <c r="H499" s="595">
        <v>3</v>
      </c>
      <c r="I499" s="604">
        <f t="shared" si="120"/>
        <v>-0.5</v>
      </c>
      <c r="J499" s="10"/>
      <c r="K499" s="10"/>
    </row>
    <row r="500" spans="1:11">
      <c r="A500" s="10"/>
      <c r="B500" s="10"/>
      <c r="C500" s="10"/>
      <c r="D500" s="701" t="s">
        <v>433</v>
      </c>
      <c r="E500" s="702">
        <v>0</v>
      </c>
      <c r="F500" s="702">
        <v>1</v>
      </c>
      <c r="G500" s="684">
        <v>1</v>
      </c>
      <c r="H500" s="702">
        <v>7</v>
      </c>
      <c r="I500" s="703">
        <f t="shared" si="120"/>
        <v>6</v>
      </c>
      <c r="J500" s="10"/>
      <c r="K500" s="10"/>
    </row>
    <row r="501" spans="1:11">
      <c r="A501" s="10"/>
      <c r="B501" s="10"/>
      <c r="C501" s="10"/>
      <c r="D501" s="574" t="s">
        <v>434</v>
      </c>
      <c r="E501" s="575">
        <v>0</v>
      </c>
      <c r="F501" s="575">
        <v>0</v>
      </c>
      <c r="G501" s="575">
        <v>0</v>
      </c>
      <c r="H501" s="595">
        <v>0</v>
      </c>
      <c r="I501" s="604" t="s">
        <v>76</v>
      </c>
      <c r="J501" s="10"/>
      <c r="K501" s="10"/>
    </row>
    <row r="502" spans="1:11" ht="15.75" customHeight="1">
      <c r="A502" s="10"/>
      <c r="B502" s="10"/>
      <c r="C502" s="10"/>
      <c r="D502" s="704" t="s">
        <v>435</v>
      </c>
      <c r="E502" s="672">
        <v>7</v>
      </c>
      <c r="F502" s="672">
        <v>6</v>
      </c>
      <c r="G502" s="672">
        <v>5</v>
      </c>
      <c r="H502" s="672">
        <v>4</v>
      </c>
      <c r="I502" s="673">
        <f t="shared" ref="I502:I503" si="121">(H502-G502)/G502</f>
        <v>-0.2</v>
      </c>
      <c r="J502" s="10"/>
      <c r="K502" s="10"/>
    </row>
    <row r="503" spans="1:11" ht="15.75" customHeight="1">
      <c r="A503" s="10"/>
      <c r="B503" s="10"/>
      <c r="C503" s="10"/>
      <c r="D503" s="674" t="s">
        <v>28</v>
      </c>
      <c r="E503" s="675">
        <f t="shared" ref="E503:H503" si="122">SUM(E490:E502)</f>
        <v>21</v>
      </c>
      <c r="F503" s="675">
        <f t="shared" si="122"/>
        <v>35</v>
      </c>
      <c r="G503" s="675">
        <f t="shared" si="122"/>
        <v>31</v>
      </c>
      <c r="H503" s="675">
        <f t="shared" si="122"/>
        <v>53</v>
      </c>
      <c r="I503" s="705">
        <f t="shared" si="121"/>
        <v>0.70967741935483875</v>
      </c>
      <c r="J503" s="10"/>
      <c r="K503" s="10"/>
    </row>
    <row r="504" spans="1:11" ht="15.75" customHeight="1">
      <c r="A504" s="10"/>
      <c r="B504" s="10"/>
      <c r="C504" s="10"/>
      <c r="D504" s="501" t="s">
        <v>436</v>
      </c>
      <c r="E504" s="10"/>
      <c r="F504" s="10"/>
      <c r="G504" s="10"/>
      <c r="H504" s="3"/>
      <c r="I504" s="9"/>
      <c r="J504" s="10"/>
      <c r="K504" s="10"/>
    </row>
    <row r="505" spans="1:11" ht="15.75" customHeight="1">
      <c r="A505" s="10"/>
      <c r="B505" s="10"/>
      <c r="C505" s="10"/>
      <c r="D505" s="10"/>
      <c r="E505" s="10"/>
      <c r="F505" s="10"/>
      <c r="G505" s="10"/>
      <c r="H505" s="3"/>
      <c r="I505" s="9"/>
      <c r="J505" s="10"/>
      <c r="K505" s="10"/>
    </row>
    <row r="506" spans="1:11" ht="23.25" customHeight="1">
      <c r="A506" s="10"/>
      <c r="B506" s="10"/>
      <c r="C506" s="10"/>
      <c r="D506" s="972" t="s">
        <v>168</v>
      </c>
      <c r="E506" s="973"/>
      <c r="F506" s="973"/>
      <c r="G506" s="973"/>
      <c r="H506" s="973"/>
      <c r="I506" s="974"/>
      <c r="J506" s="10"/>
      <c r="K506" s="10"/>
    </row>
    <row r="507" spans="1:11" ht="15.75" customHeight="1">
      <c r="A507" s="10"/>
      <c r="B507" s="10"/>
      <c r="C507" s="10"/>
      <c r="D507" s="971" t="s">
        <v>87</v>
      </c>
      <c r="E507" s="570" t="s">
        <v>88</v>
      </c>
      <c r="F507" s="570" t="s">
        <v>88</v>
      </c>
      <c r="G507" s="570" t="s">
        <v>88</v>
      </c>
      <c r="H507" s="570" t="s">
        <v>88</v>
      </c>
      <c r="I507" s="975" t="s">
        <v>342</v>
      </c>
      <c r="J507" s="10"/>
      <c r="K507" s="10"/>
    </row>
    <row r="508" spans="1:11" ht="15.75" customHeight="1">
      <c r="A508" s="10"/>
      <c r="B508" s="10"/>
      <c r="C508" s="10"/>
      <c r="D508" s="854"/>
      <c r="E508" s="130">
        <v>2009</v>
      </c>
      <c r="F508" s="130">
        <v>2010</v>
      </c>
      <c r="G508" s="130">
        <v>2011</v>
      </c>
      <c r="H508" s="130">
        <v>2012</v>
      </c>
      <c r="I508" s="879"/>
      <c r="J508" s="10"/>
      <c r="K508" s="10"/>
    </row>
    <row r="509" spans="1:11">
      <c r="A509" s="10"/>
      <c r="B509" s="10"/>
      <c r="C509" s="10"/>
      <c r="D509" s="571" t="s">
        <v>343</v>
      </c>
      <c r="E509" s="572">
        <v>46</v>
      </c>
      <c r="F509" s="572">
        <v>57</v>
      </c>
      <c r="G509" s="572">
        <v>78</v>
      </c>
      <c r="H509" s="572">
        <v>125</v>
      </c>
      <c r="I509" s="573">
        <f t="shared" ref="I509:I510" si="123">(H509-G509)/G509</f>
        <v>0.60256410256410253</v>
      </c>
      <c r="J509" s="10"/>
      <c r="K509" s="10"/>
    </row>
    <row r="510" spans="1:11">
      <c r="A510" s="10"/>
      <c r="B510" s="10"/>
      <c r="C510" s="10"/>
      <c r="D510" s="574" t="s">
        <v>99</v>
      </c>
      <c r="E510" s="575">
        <v>19</v>
      </c>
      <c r="F510" s="575">
        <v>34</v>
      </c>
      <c r="G510" s="575">
        <v>47</v>
      </c>
      <c r="H510" s="595">
        <v>39</v>
      </c>
      <c r="I510" s="604">
        <f t="shared" si="123"/>
        <v>-0.1702127659574468</v>
      </c>
      <c r="J510" s="10"/>
      <c r="K510" s="10"/>
    </row>
    <row r="511" spans="1:11" ht="15.75" customHeight="1">
      <c r="A511" s="10"/>
      <c r="B511" s="10"/>
      <c r="C511" s="10"/>
      <c r="D511" s="605" t="s">
        <v>114</v>
      </c>
      <c r="E511" s="671">
        <v>0</v>
      </c>
      <c r="F511" s="671">
        <v>0</v>
      </c>
      <c r="G511" s="672">
        <v>0</v>
      </c>
      <c r="H511" s="672">
        <v>0</v>
      </c>
      <c r="I511" s="673" t="s">
        <v>76</v>
      </c>
      <c r="J511" s="10"/>
      <c r="K511" s="10"/>
    </row>
    <row r="512" spans="1:11" ht="15.75" customHeight="1">
      <c r="A512" s="10"/>
      <c r="B512" s="10"/>
      <c r="C512" s="10"/>
      <c r="D512" s="674" t="s">
        <v>28</v>
      </c>
      <c r="E512" s="675">
        <f t="shared" ref="E512:H512" si="124">SUM(E509:E511)</f>
        <v>65</v>
      </c>
      <c r="F512" s="675">
        <f t="shared" si="124"/>
        <v>91</v>
      </c>
      <c r="G512" s="676">
        <f t="shared" si="124"/>
        <v>125</v>
      </c>
      <c r="H512" s="676">
        <f t="shared" si="124"/>
        <v>164</v>
      </c>
      <c r="I512" s="677">
        <f>(H512-G512)/G512</f>
        <v>0.312</v>
      </c>
      <c r="J512" s="10"/>
      <c r="K512" s="10"/>
    </row>
    <row r="513" spans="1:11" ht="7.5" customHeight="1">
      <c r="A513" s="10"/>
      <c r="B513" s="10"/>
      <c r="C513" s="10"/>
      <c r="D513" s="474"/>
      <c r="E513" s="678"/>
      <c r="F513" s="678"/>
      <c r="G513" s="679"/>
      <c r="H513" s="679"/>
      <c r="I513" s="680"/>
      <c r="J513" s="10"/>
      <c r="K513" s="10"/>
    </row>
    <row r="514" spans="1:11" ht="15.75" customHeight="1">
      <c r="A514" s="10"/>
      <c r="B514" s="10"/>
      <c r="C514" s="10"/>
      <c r="D514" s="681" t="s">
        <v>114</v>
      </c>
      <c r="E514" s="682">
        <v>0</v>
      </c>
      <c r="F514" s="682">
        <v>0</v>
      </c>
      <c r="G514" s="682">
        <v>3</v>
      </c>
      <c r="H514" s="682">
        <v>2</v>
      </c>
      <c r="I514" s="573">
        <f t="shared" ref="I514:I517" si="125">(H514-G514)/G514</f>
        <v>-0.33333333333333331</v>
      </c>
      <c r="J514" s="10"/>
      <c r="K514" s="10"/>
    </row>
    <row r="515" spans="1:11">
      <c r="A515" s="10"/>
      <c r="B515" s="10"/>
      <c r="C515" s="10"/>
      <c r="D515" s="574" t="s">
        <v>96</v>
      </c>
      <c r="E515" s="575">
        <v>42</v>
      </c>
      <c r="F515" s="575">
        <v>64</v>
      </c>
      <c r="G515" s="575">
        <v>77</v>
      </c>
      <c r="H515" s="595">
        <v>89</v>
      </c>
      <c r="I515" s="604">
        <f t="shared" si="125"/>
        <v>0.15584415584415584</v>
      </c>
      <c r="J515" s="10"/>
      <c r="K515" s="10"/>
    </row>
    <row r="516" spans="1:11" ht="15.75" customHeight="1">
      <c r="A516" s="10"/>
      <c r="B516" s="10"/>
      <c r="C516" s="10"/>
      <c r="D516" s="683" t="s">
        <v>97</v>
      </c>
      <c r="E516" s="671">
        <v>23</v>
      </c>
      <c r="F516" s="672">
        <v>27</v>
      </c>
      <c r="G516" s="572">
        <v>45</v>
      </c>
      <c r="H516" s="684">
        <v>73</v>
      </c>
      <c r="I516" s="673">
        <f t="shared" si="125"/>
        <v>0.62222222222222223</v>
      </c>
      <c r="J516" s="10"/>
      <c r="K516" s="10"/>
    </row>
    <row r="517" spans="1:11" ht="15.75" customHeight="1">
      <c r="A517" s="10"/>
      <c r="B517" s="10"/>
      <c r="C517" s="10"/>
      <c r="D517" s="685" t="s">
        <v>28</v>
      </c>
      <c r="E517" s="675">
        <f t="shared" ref="E517:H517" si="126">SUM(E514:E516)</f>
        <v>65</v>
      </c>
      <c r="F517" s="686">
        <f t="shared" si="126"/>
        <v>91</v>
      </c>
      <c r="G517" s="675">
        <f t="shared" si="126"/>
        <v>125</v>
      </c>
      <c r="H517" s="675">
        <f t="shared" si="126"/>
        <v>164</v>
      </c>
      <c r="I517" s="677">
        <f t="shared" si="125"/>
        <v>0.312</v>
      </c>
      <c r="J517" s="10"/>
      <c r="K517" s="10"/>
    </row>
    <row r="518" spans="1:11" ht="7.5" customHeight="1">
      <c r="A518" s="10"/>
      <c r="B518" s="10"/>
      <c r="C518" s="10"/>
      <c r="D518" s="687"/>
      <c r="E518" s="678"/>
      <c r="F518" s="678"/>
      <c r="G518" s="678"/>
      <c r="H518" s="678"/>
      <c r="I518" s="688"/>
      <c r="J518" s="10"/>
      <c r="K518" s="10"/>
    </row>
    <row r="519" spans="1:11" ht="15.75" customHeight="1">
      <c r="A519" s="10"/>
      <c r="B519" s="10"/>
      <c r="C519" s="10"/>
      <c r="D519" s="689" t="s">
        <v>114</v>
      </c>
      <c r="E519" s="682">
        <v>0</v>
      </c>
      <c r="F519" s="682">
        <v>0</v>
      </c>
      <c r="G519" s="690">
        <v>2</v>
      </c>
      <c r="H519" s="682">
        <v>0</v>
      </c>
      <c r="I519" s="691">
        <f t="shared" ref="I519:I529" si="127">(H519-G519)/G519</f>
        <v>-1</v>
      </c>
      <c r="J519" s="10"/>
      <c r="K519" s="10"/>
    </row>
    <row r="520" spans="1:11">
      <c r="A520" s="10"/>
      <c r="B520" s="10"/>
      <c r="C520" s="10"/>
      <c r="D520" s="574" t="s">
        <v>418</v>
      </c>
      <c r="E520" s="575">
        <v>7</v>
      </c>
      <c r="F520" s="575">
        <v>6</v>
      </c>
      <c r="G520" s="575">
        <v>8</v>
      </c>
      <c r="H520" s="595">
        <v>12</v>
      </c>
      <c r="I520" s="604">
        <f t="shared" si="127"/>
        <v>0.5</v>
      </c>
      <c r="J520" s="10"/>
      <c r="K520" s="10"/>
    </row>
    <row r="521" spans="1:11">
      <c r="A521" s="10"/>
      <c r="B521" s="10"/>
      <c r="C521" s="10"/>
      <c r="D521" s="701" t="s">
        <v>424</v>
      </c>
      <c r="E521" s="702">
        <v>4</v>
      </c>
      <c r="F521" s="702">
        <v>3</v>
      </c>
      <c r="G521" s="702">
        <v>4</v>
      </c>
      <c r="H521" s="702">
        <v>1</v>
      </c>
      <c r="I521" s="703">
        <f t="shared" si="127"/>
        <v>-0.75</v>
      </c>
      <c r="J521" s="10"/>
      <c r="K521" s="10"/>
    </row>
    <row r="522" spans="1:11">
      <c r="A522" s="10"/>
      <c r="B522" s="10"/>
      <c r="C522" s="10"/>
      <c r="D522" s="574" t="s">
        <v>426</v>
      </c>
      <c r="E522" s="575">
        <v>4</v>
      </c>
      <c r="F522" s="575">
        <v>17</v>
      </c>
      <c r="G522" s="575">
        <v>32</v>
      </c>
      <c r="H522" s="595">
        <v>36</v>
      </c>
      <c r="I522" s="604">
        <f t="shared" si="127"/>
        <v>0.125</v>
      </c>
      <c r="J522" s="10"/>
      <c r="K522" s="10"/>
    </row>
    <row r="523" spans="1:11">
      <c r="A523" s="10"/>
      <c r="B523" s="10"/>
      <c r="C523" s="10"/>
      <c r="D523" s="701" t="s">
        <v>427</v>
      </c>
      <c r="E523" s="702">
        <v>9</v>
      </c>
      <c r="F523" s="702">
        <v>11</v>
      </c>
      <c r="G523" s="702">
        <v>10</v>
      </c>
      <c r="H523" s="702">
        <v>11</v>
      </c>
      <c r="I523" s="703">
        <f t="shared" si="127"/>
        <v>0.1</v>
      </c>
      <c r="J523" s="10"/>
      <c r="K523" s="10"/>
    </row>
    <row r="524" spans="1:11">
      <c r="A524" s="10"/>
      <c r="B524" s="10"/>
      <c r="C524" s="10"/>
      <c r="D524" s="574" t="s">
        <v>15</v>
      </c>
      <c r="E524" s="575">
        <v>0</v>
      </c>
      <c r="F524" s="575">
        <v>1</v>
      </c>
      <c r="G524" s="575">
        <v>7</v>
      </c>
      <c r="H524" s="595">
        <v>1</v>
      </c>
      <c r="I524" s="604">
        <f t="shared" si="127"/>
        <v>-0.8571428571428571</v>
      </c>
      <c r="J524" s="10"/>
      <c r="K524" s="10"/>
    </row>
    <row r="525" spans="1:11">
      <c r="A525" s="10"/>
      <c r="B525" s="10"/>
      <c r="C525" s="10"/>
      <c r="D525" s="701" t="s">
        <v>428</v>
      </c>
      <c r="E525" s="702">
        <v>0</v>
      </c>
      <c r="F525" s="702">
        <v>2</v>
      </c>
      <c r="G525" s="702">
        <v>2</v>
      </c>
      <c r="H525" s="702">
        <v>2</v>
      </c>
      <c r="I525" s="703">
        <f t="shared" si="127"/>
        <v>0</v>
      </c>
      <c r="J525" s="10"/>
      <c r="K525" s="10"/>
    </row>
    <row r="526" spans="1:11">
      <c r="A526" s="10"/>
      <c r="B526" s="10"/>
      <c r="C526" s="10"/>
      <c r="D526" s="574" t="s">
        <v>430</v>
      </c>
      <c r="E526" s="575">
        <v>19</v>
      </c>
      <c r="F526" s="575">
        <v>22</v>
      </c>
      <c r="G526" s="575">
        <v>21</v>
      </c>
      <c r="H526" s="595">
        <v>24</v>
      </c>
      <c r="I526" s="604">
        <f t="shared" si="127"/>
        <v>0.14285714285714285</v>
      </c>
      <c r="J526" s="10"/>
      <c r="K526" s="10"/>
    </row>
    <row r="527" spans="1:11">
      <c r="A527" s="10"/>
      <c r="B527" s="10"/>
      <c r="C527" s="10"/>
      <c r="D527" s="701" t="s">
        <v>431</v>
      </c>
      <c r="E527" s="702">
        <v>8</v>
      </c>
      <c r="F527" s="702">
        <v>14</v>
      </c>
      <c r="G527" s="684">
        <v>12</v>
      </c>
      <c r="H527" s="702">
        <v>20</v>
      </c>
      <c r="I527" s="703">
        <f t="shared" si="127"/>
        <v>0.66666666666666663</v>
      </c>
      <c r="J527" s="10"/>
      <c r="K527" s="10"/>
    </row>
    <row r="528" spans="1:11">
      <c r="A528" s="10"/>
      <c r="B528" s="10"/>
      <c r="C528" s="10"/>
      <c r="D528" s="574" t="s">
        <v>432</v>
      </c>
      <c r="E528" s="575">
        <v>5</v>
      </c>
      <c r="F528" s="575">
        <v>5</v>
      </c>
      <c r="G528" s="575">
        <v>18</v>
      </c>
      <c r="H528" s="595">
        <v>37</v>
      </c>
      <c r="I528" s="604">
        <f t="shared" si="127"/>
        <v>1.0555555555555556</v>
      </c>
      <c r="J528" s="10"/>
      <c r="K528" s="10"/>
    </row>
    <row r="529" spans="1:11">
      <c r="A529" s="10"/>
      <c r="B529" s="10"/>
      <c r="C529" s="10"/>
      <c r="D529" s="701" t="s">
        <v>433</v>
      </c>
      <c r="E529" s="702">
        <v>6</v>
      </c>
      <c r="F529" s="702">
        <v>3</v>
      </c>
      <c r="G529" s="684">
        <v>3</v>
      </c>
      <c r="H529" s="702">
        <v>9</v>
      </c>
      <c r="I529" s="703">
        <f t="shared" si="127"/>
        <v>2</v>
      </c>
      <c r="J529" s="10"/>
      <c r="K529" s="10"/>
    </row>
    <row r="530" spans="1:11">
      <c r="A530" s="10"/>
      <c r="B530" s="10"/>
      <c r="C530" s="10"/>
      <c r="D530" s="574" t="s">
        <v>434</v>
      </c>
      <c r="E530" s="575">
        <v>0</v>
      </c>
      <c r="F530" s="575">
        <v>0</v>
      </c>
      <c r="G530" s="575">
        <v>0</v>
      </c>
      <c r="H530" s="595">
        <v>0</v>
      </c>
      <c r="I530" s="604" t="s">
        <v>76</v>
      </c>
      <c r="J530" s="10"/>
      <c r="K530" s="10"/>
    </row>
    <row r="531" spans="1:11" ht="15.75" customHeight="1">
      <c r="A531" s="10"/>
      <c r="B531" s="10"/>
      <c r="C531" s="10"/>
      <c r="D531" s="704" t="s">
        <v>435</v>
      </c>
      <c r="E531" s="672">
        <v>3</v>
      </c>
      <c r="F531" s="672">
        <v>7</v>
      </c>
      <c r="G531" s="672">
        <v>6</v>
      </c>
      <c r="H531" s="672">
        <v>11</v>
      </c>
      <c r="I531" s="673">
        <f t="shared" ref="I531:I532" si="128">(H531-G531)/G531</f>
        <v>0.83333333333333337</v>
      </c>
      <c r="J531" s="10"/>
      <c r="K531" s="10"/>
    </row>
    <row r="532" spans="1:11" ht="15.75" customHeight="1">
      <c r="A532" s="10"/>
      <c r="B532" s="10"/>
      <c r="C532" s="10"/>
      <c r="D532" s="674" t="s">
        <v>28</v>
      </c>
      <c r="E532" s="675">
        <f t="shared" ref="E532:H532" si="129">SUM(E519:E531)</f>
        <v>65</v>
      </c>
      <c r="F532" s="675">
        <f t="shared" si="129"/>
        <v>91</v>
      </c>
      <c r="G532" s="675">
        <f t="shared" si="129"/>
        <v>125</v>
      </c>
      <c r="H532" s="675">
        <f t="shared" si="129"/>
        <v>164</v>
      </c>
      <c r="I532" s="705">
        <f t="shared" si="128"/>
        <v>0.312</v>
      </c>
      <c r="J532" s="10"/>
      <c r="K532" s="10"/>
    </row>
    <row r="533" spans="1:11" ht="15.75" customHeight="1">
      <c r="A533" s="10"/>
      <c r="B533" s="10"/>
      <c r="C533" s="10"/>
      <c r="D533" s="501" t="s">
        <v>436</v>
      </c>
      <c r="E533" s="10"/>
      <c r="F533" s="10"/>
      <c r="G533" s="10"/>
      <c r="H533" s="3"/>
      <c r="I533" s="9"/>
      <c r="J533" s="10"/>
      <c r="K533" s="10"/>
    </row>
    <row r="534" spans="1:11" ht="15.75" customHeight="1">
      <c r="A534" s="10"/>
      <c r="B534" s="10"/>
      <c r="C534" s="10"/>
      <c r="D534" s="10"/>
      <c r="E534" s="10"/>
      <c r="F534" s="10"/>
      <c r="G534" s="10"/>
      <c r="H534" s="3"/>
      <c r="I534" s="9"/>
      <c r="J534" s="10"/>
      <c r="K534" s="10"/>
    </row>
    <row r="535" spans="1:11" ht="23.25" customHeight="1">
      <c r="A535" s="10"/>
      <c r="B535" s="10"/>
      <c r="C535" s="10"/>
      <c r="D535" s="972" t="s">
        <v>414</v>
      </c>
      <c r="E535" s="973"/>
      <c r="F535" s="973"/>
      <c r="G535" s="973"/>
      <c r="H535" s="973"/>
      <c r="I535" s="974"/>
      <c r="J535" s="10"/>
      <c r="K535" s="10"/>
    </row>
    <row r="536" spans="1:11" ht="15.75" customHeight="1">
      <c r="A536" s="10"/>
      <c r="B536" s="10"/>
      <c r="C536" s="10"/>
      <c r="D536" s="971" t="s">
        <v>87</v>
      </c>
      <c r="E536" s="570" t="s">
        <v>88</v>
      </c>
      <c r="F536" s="570" t="s">
        <v>88</v>
      </c>
      <c r="G536" s="570" t="s">
        <v>88</v>
      </c>
      <c r="H536" s="570" t="s">
        <v>88</v>
      </c>
      <c r="I536" s="975" t="s">
        <v>342</v>
      </c>
      <c r="J536" s="10"/>
      <c r="K536" s="10"/>
    </row>
    <row r="537" spans="1:11" ht="15.75" customHeight="1">
      <c r="A537" s="10"/>
      <c r="B537" s="10"/>
      <c r="C537" s="10"/>
      <c r="D537" s="854"/>
      <c r="E537" s="130">
        <v>2009</v>
      </c>
      <c r="F537" s="130">
        <v>2010</v>
      </c>
      <c r="G537" s="130">
        <v>2011</v>
      </c>
      <c r="H537" s="130">
        <v>2012</v>
      </c>
      <c r="I537" s="879"/>
      <c r="J537" s="10"/>
      <c r="K537" s="10"/>
    </row>
    <row r="538" spans="1:11">
      <c r="A538" s="10"/>
      <c r="B538" s="10"/>
      <c r="C538" s="10"/>
      <c r="D538" s="571" t="s">
        <v>343</v>
      </c>
      <c r="E538" s="572">
        <v>171</v>
      </c>
      <c r="F538" s="572">
        <v>175</v>
      </c>
      <c r="G538" s="572">
        <v>178</v>
      </c>
      <c r="H538" s="572">
        <v>198</v>
      </c>
      <c r="I538" s="573">
        <f t="shared" ref="I538:I541" si="130">(H538-G538)/G538</f>
        <v>0.11235955056179775</v>
      </c>
      <c r="J538" s="10"/>
      <c r="K538" s="10"/>
    </row>
    <row r="539" spans="1:11">
      <c r="A539" s="10"/>
      <c r="B539" s="10"/>
      <c r="C539" s="10"/>
      <c r="D539" s="574" t="s">
        <v>99</v>
      </c>
      <c r="E539" s="575">
        <v>25</v>
      </c>
      <c r="F539" s="575">
        <v>36</v>
      </c>
      <c r="G539" s="575">
        <v>41</v>
      </c>
      <c r="H539" s="595">
        <v>31</v>
      </c>
      <c r="I539" s="604">
        <f t="shared" si="130"/>
        <v>-0.24390243902439024</v>
      </c>
      <c r="J539" s="10"/>
      <c r="K539" s="10"/>
    </row>
    <row r="540" spans="1:11" ht="15.75" customHeight="1">
      <c r="A540" s="10"/>
      <c r="B540" s="10"/>
      <c r="C540" s="10"/>
      <c r="D540" s="605" t="s">
        <v>114</v>
      </c>
      <c r="E540" s="671">
        <v>0</v>
      </c>
      <c r="F540" s="671">
        <v>0</v>
      </c>
      <c r="G540" s="672">
        <v>1</v>
      </c>
      <c r="H540" s="672">
        <v>1</v>
      </c>
      <c r="I540" s="673">
        <f t="shared" si="130"/>
        <v>0</v>
      </c>
      <c r="J540" s="10"/>
      <c r="K540" s="10"/>
    </row>
    <row r="541" spans="1:11" ht="15.75" customHeight="1">
      <c r="A541" s="10"/>
      <c r="B541" s="10"/>
      <c r="C541" s="10"/>
      <c r="D541" s="674" t="s">
        <v>28</v>
      </c>
      <c r="E541" s="675">
        <f t="shared" ref="E541:H541" si="131">SUM(E538:E540)</f>
        <v>196</v>
      </c>
      <c r="F541" s="675">
        <f t="shared" si="131"/>
        <v>211</v>
      </c>
      <c r="G541" s="676">
        <f t="shared" si="131"/>
        <v>220</v>
      </c>
      <c r="H541" s="676">
        <f t="shared" si="131"/>
        <v>230</v>
      </c>
      <c r="I541" s="677">
        <f t="shared" si="130"/>
        <v>4.5454545454545456E-2</v>
      </c>
      <c r="J541" s="10"/>
      <c r="K541" s="10"/>
    </row>
    <row r="542" spans="1:11" ht="7.5" customHeight="1">
      <c r="A542" s="10"/>
      <c r="B542" s="10"/>
      <c r="C542" s="10"/>
      <c r="D542" s="474"/>
      <c r="E542" s="678"/>
      <c r="F542" s="678"/>
      <c r="G542" s="679"/>
      <c r="H542" s="679"/>
      <c r="I542" s="680"/>
      <c r="J542" s="10"/>
      <c r="K542" s="10"/>
    </row>
    <row r="543" spans="1:11" ht="15.75" customHeight="1">
      <c r="A543" s="10"/>
      <c r="B543" s="10"/>
      <c r="C543" s="10"/>
      <c r="D543" s="681" t="s">
        <v>114</v>
      </c>
      <c r="E543" s="682">
        <v>0</v>
      </c>
      <c r="F543" s="682">
        <v>0</v>
      </c>
      <c r="G543" s="682">
        <v>1</v>
      </c>
      <c r="H543" s="682">
        <v>1</v>
      </c>
      <c r="I543" s="573">
        <f t="shared" ref="I543:I546" si="132">(H543-G543)/G543</f>
        <v>0</v>
      </c>
      <c r="J543" s="10"/>
      <c r="K543" s="10"/>
    </row>
    <row r="544" spans="1:11">
      <c r="A544" s="10"/>
      <c r="B544" s="10"/>
      <c r="C544" s="10"/>
      <c r="D544" s="574" t="s">
        <v>96</v>
      </c>
      <c r="E544" s="575">
        <v>122</v>
      </c>
      <c r="F544" s="575">
        <v>138</v>
      </c>
      <c r="G544" s="575">
        <v>142</v>
      </c>
      <c r="H544" s="595">
        <v>99</v>
      </c>
      <c r="I544" s="604">
        <f t="shared" si="132"/>
        <v>-0.30281690140845069</v>
      </c>
      <c r="J544" s="10"/>
      <c r="K544" s="10"/>
    </row>
    <row r="545" spans="1:11" ht="15.75" customHeight="1">
      <c r="A545" s="10"/>
      <c r="B545" s="10"/>
      <c r="C545" s="10"/>
      <c r="D545" s="683" t="s">
        <v>97</v>
      </c>
      <c r="E545" s="671">
        <v>74</v>
      </c>
      <c r="F545" s="672">
        <v>73</v>
      </c>
      <c r="G545" s="572">
        <v>77</v>
      </c>
      <c r="H545" s="684">
        <v>130</v>
      </c>
      <c r="I545" s="673">
        <f t="shared" si="132"/>
        <v>0.68831168831168832</v>
      </c>
      <c r="J545" s="10"/>
      <c r="K545" s="10"/>
    </row>
    <row r="546" spans="1:11" ht="15.75" customHeight="1">
      <c r="A546" s="10"/>
      <c r="B546" s="10"/>
      <c r="C546" s="10"/>
      <c r="D546" s="685" t="s">
        <v>28</v>
      </c>
      <c r="E546" s="675">
        <f t="shared" ref="E546:H546" si="133">SUM(E543:E545)</f>
        <v>196</v>
      </c>
      <c r="F546" s="686">
        <f t="shared" si="133"/>
        <v>211</v>
      </c>
      <c r="G546" s="675">
        <f t="shared" si="133"/>
        <v>220</v>
      </c>
      <c r="H546" s="675">
        <f t="shared" si="133"/>
        <v>230</v>
      </c>
      <c r="I546" s="677">
        <f t="shared" si="132"/>
        <v>4.5454545454545456E-2</v>
      </c>
      <c r="J546" s="10"/>
      <c r="K546" s="10"/>
    </row>
    <row r="547" spans="1:11" ht="7.5" customHeight="1">
      <c r="A547" s="10"/>
      <c r="B547" s="10"/>
      <c r="C547" s="10"/>
      <c r="D547" s="687"/>
      <c r="E547" s="678"/>
      <c r="F547" s="678"/>
      <c r="G547" s="678"/>
      <c r="H547" s="678"/>
      <c r="I547" s="688"/>
      <c r="J547" s="10"/>
      <c r="K547" s="10"/>
    </row>
    <row r="548" spans="1:11" ht="15.75" customHeight="1">
      <c r="A548" s="10"/>
      <c r="B548" s="10"/>
      <c r="C548" s="10"/>
      <c r="D548" s="689" t="s">
        <v>114</v>
      </c>
      <c r="E548" s="682">
        <v>0</v>
      </c>
      <c r="F548" s="682">
        <v>0</v>
      </c>
      <c r="G548" s="690">
        <v>1</v>
      </c>
      <c r="H548" s="682">
        <v>0</v>
      </c>
      <c r="I548" s="691">
        <f t="shared" ref="I548:I558" si="134">(H548-G548)/G548</f>
        <v>-1</v>
      </c>
      <c r="J548" s="10"/>
      <c r="K548" s="10"/>
    </row>
    <row r="549" spans="1:11">
      <c r="A549" s="10"/>
      <c r="B549" s="10"/>
      <c r="C549" s="10"/>
      <c r="D549" s="574" t="s">
        <v>418</v>
      </c>
      <c r="E549" s="575">
        <v>19</v>
      </c>
      <c r="F549" s="575">
        <v>19</v>
      </c>
      <c r="G549" s="575">
        <v>25</v>
      </c>
      <c r="H549" s="595">
        <v>37</v>
      </c>
      <c r="I549" s="604">
        <f t="shared" si="134"/>
        <v>0.48</v>
      </c>
      <c r="J549" s="10"/>
      <c r="K549" s="10"/>
    </row>
    <row r="550" spans="1:11">
      <c r="A550" s="10"/>
      <c r="B550" s="10"/>
      <c r="C550" s="10"/>
      <c r="D550" s="701" t="s">
        <v>424</v>
      </c>
      <c r="E550" s="702">
        <v>3</v>
      </c>
      <c r="F550" s="702">
        <v>8</v>
      </c>
      <c r="G550" s="702">
        <v>5</v>
      </c>
      <c r="H550" s="702">
        <v>3</v>
      </c>
      <c r="I550" s="703">
        <f t="shared" si="134"/>
        <v>-0.4</v>
      </c>
      <c r="J550" s="10"/>
      <c r="K550" s="10"/>
    </row>
    <row r="551" spans="1:11">
      <c r="A551" s="10"/>
      <c r="B551" s="10"/>
      <c r="C551" s="10"/>
      <c r="D551" s="574" t="s">
        <v>426</v>
      </c>
      <c r="E551" s="575">
        <v>14</v>
      </c>
      <c r="F551" s="575">
        <v>30</v>
      </c>
      <c r="G551" s="575">
        <v>24</v>
      </c>
      <c r="H551" s="595">
        <v>26</v>
      </c>
      <c r="I551" s="604">
        <f t="shared" si="134"/>
        <v>8.3333333333333329E-2</v>
      </c>
      <c r="J551" s="10"/>
      <c r="K551" s="10"/>
    </row>
    <row r="552" spans="1:11">
      <c r="A552" s="10"/>
      <c r="B552" s="10"/>
      <c r="C552" s="10"/>
      <c r="D552" s="701" t="s">
        <v>427</v>
      </c>
      <c r="E552" s="702">
        <v>15</v>
      </c>
      <c r="F552" s="702">
        <v>11</v>
      </c>
      <c r="G552" s="702">
        <v>9</v>
      </c>
      <c r="H552" s="702">
        <v>6</v>
      </c>
      <c r="I552" s="703">
        <f t="shared" si="134"/>
        <v>-0.33333333333333331</v>
      </c>
      <c r="J552" s="10"/>
      <c r="K552" s="10"/>
    </row>
    <row r="553" spans="1:11">
      <c r="A553" s="10"/>
      <c r="B553" s="10"/>
      <c r="C553" s="10"/>
      <c r="D553" s="574" t="s">
        <v>15</v>
      </c>
      <c r="E553" s="575">
        <v>5</v>
      </c>
      <c r="F553" s="575">
        <v>4</v>
      </c>
      <c r="G553" s="575">
        <v>6</v>
      </c>
      <c r="H553" s="595">
        <v>1</v>
      </c>
      <c r="I553" s="604">
        <f t="shared" si="134"/>
        <v>-0.83333333333333337</v>
      </c>
      <c r="J553" s="10"/>
      <c r="K553" s="10"/>
    </row>
    <row r="554" spans="1:11">
      <c r="A554" s="10"/>
      <c r="B554" s="10"/>
      <c r="C554" s="10"/>
      <c r="D554" s="701" t="s">
        <v>428</v>
      </c>
      <c r="E554" s="702">
        <v>2</v>
      </c>
      <c r="F554" s="702">
        <v>12</v>
      </c>
      <c r="G554" s="702">
        <v>5</v>
      </c>
      <c r="H554" s="702">
        <v>6</v>
      </c>
      <c r="I554" s="703">
        <f t="shared" si="134"/>
        <v>0.2</v>
      </c>
      <c r="J554" s="10"/>
      <c r="K554" s="10"/>
    </row>
    <row r="555" spans="1:11">
      <c r="A555" s="10"/>
      <c r="B555" s="10"/>
      <c r="C555" s="10"/>
      <c r="D555" s="574" t="s">
        <v>430</v>
      </c>
      <c r="E555" s="575">
        <v>35</v>
      </c>
      <c r="F555" s="575">
        <v>42</v>
      </c>
      <c r="G555" s="575">
        <v>41</v>
      </c>
      <c r="H555" s="595">
        <v>42</v>
      </c>
      <c r="I555" s="604">
        <f t="shared" si="134"/>
        <v>2.4390243902439025E-2</v>
      </c>
      <c r="J555" s="10"/>
      <c r="K555" s="10"/>
    </row>
    <row r="556" spans="1:11">
      <c r="A556" s="10"/>
      <c r="B556" s="10"/>
      <c r="C556" s="10"/>
      <c r="D556" s="701" t="s">
        <v>431</v>
      </c>
      <c r="E556" s="702">
        <v>18</v>
      </c>
      <c r="F556" s="702">
        <v>12</v>
      </c>
      <c r="G556" s="684">
        <v>11</v>
      </c>
      <c r="H556" s="702">
        <v>19</v>
      </c>
      <c r="I556" s="703">
        <f t="shared" si="134"/>
        <v>0.72727272727272729</v>
      </c>
      <c r="J556" s="10"/>
      <c r="K556" s="10"/>
    </row>
    <row r="557" spans="1:11">
      <c r="A557" s="10"/>
      <c r="B557" s="10"/>
      <c r="C557" s="10"/>
      <c r="D557" s="574" t="s">
        <v>432</v>
      </c>
      <c r="E557" s="575">
        <v>49</v>
      </c>
      <c r="F557" s="575">
        <v>46</v>
      </c>
      <c r="G557" s="575">
        <v>60</v>
      </c>
      <c r="H557" s="595">
        <v>64</v>
      </c>
      <c r="I557" s="604">
        <f t="shared" si="134"/>
        <v>6.6666666666666666E-2</v>
      </c>
      <c r="J557" s="10"/>
      <c r="K557" s="10"/>
    </row>
    <row r="558" spans="1:11">
      <c r="A558" s="10"/>
      <c r="B558" s="10"/>
      <c r="C558" s="10"/>
      <c r="D558" s="701" t="s">
        <v>433</v>
      </c>
      <c r="E558" s="702">
        <v>27</v>
      </c>
      <c r="F558" s="702">
        <v>23</v>
      </c>
      <c r="G558" s="684">
        <v>23</v>
      </c>
      <c r="H558" s="702">
        <v>16</v>
      </c>
      <c r="I558" s="703">
        <f t="shared" si="134"/>
        <v>-0.30434782608695654</v>
      </c>
      <c r="J558" s="10"/>
      <c r="K558" s="10"/>
    </row>
    <row r="559" spans="1:11">
      <c r="A559" s="10"/>
      <c r="B559" s="10"/>
      <c r="C559" s="10"/>
      <c r="D559" s="574" t="s">
        <v>434</v>
      </c>
      <c r="E559" s="575">
        <v>0</v>
      </c>
      <c r="F559" s="575">
        <v>1</v>
      </c>
      <c r="G559" s="575">
        <v>0</v>
      </c>
      <c r="H559" s="595">
        <v>0</v>
      </c>
      <c r="I559" s="604" t="s">
        <v>76</v>
      </c>
      <c r="J559" s="10"/>
      <c r="K559" s="10"/>
    </row>
    <row r="560" spans="1:11" ht="15.75" customHeight="1">
      <c r="A560" s="10"/>
      <c r="B560" s="10"/>
      <c r="C560" s="10"/>
      <c r="D560" s="704" t="s">
        <v>435</v>
      </c>
      <c r="E560" s="672">
        <v>9</v>
      </c>
      <c r="F560" s="672">
        <v>3</v>
      </c>
      <c r="G560" s="672">
        <v>10</v>
      </c>
      <c r="H560" s="672">
        <v>10</v>
      </c>
      <c r="I560" s="673">
        <f t="shared" ref="I560:I561" si="135">(H560-G560)/G560</f>
        <v>0</v>
      </c>
      <c r="J560" s="10"/>
      <c r="K560" s="10"/>
    </row>
    <row r="561" spans="1:11" ht="15.75" customHeight="1">
      <c r="A561" s="10"/>
      <c r="B561" s="10"/>
      <c r="C561" s="10"/>
      <c r="D561" s="674" t="s">
        <v>28</v>
      </c>
      <c r="E561" s="675">
        <f t="shared" ref="E561:H561" si="136">SUM(E548:E560)</f>
        <v>196</v>
      </c>
      <c r="F561" s="675">
        <f t="shared" si="136"/>
        <v>211</v>
      </c>
      <c r="G561" s="675">
        <f t="shared" si="136"/>
        <v>220</v>
      </c>
      <c r="H561" s="675">
        <f t="shared" si="136"/>
        <v>230</v>
      </c>
      <c r="I561" s="705">
        <f t="shared" si="135"/>
        <v>4.5454545454545456E-2</v>
      </c>
      <c r="J561" s="10"/>
      <c r="K561" s="10"/>
    </row>
    <row r="562" spans="1:11" ht="15.75" customHeight="1">
      <c r="A562" s="10"/>
      <c r="B562" s="10"/>
      <c r="C562" s="10"/>
      <c r="D562" s="501" t="s">
        <v>436</v>
      </c>
      <c r="E562" s="10"/>
      <c r="F562" s="10"/>
      <c r="G562" s="10"/>
      <c r="H562" s="3"/>
      <c r="I562" s="9"/>
      <c r="J562" s="10"/>
      <c r="K562" s="10"/>
    </row>
    <row r="563" spans="1:11" ht="15.75" customHeight="1">
      <c r="A563" s="10"/>
      <c r="B563" s="10"/>
      <c r="C563" s="10"/>
      <c r="D563" s="10"/>
      <c r="E563" s="10"/>
      <c r="F563" s="10"/>
      <c r="G563" s="10"/>
      <c r="H563" s="3"/>
      <c r="I563" s="9"/>
      <c r="J563" s="10"/>
      <c r="K563" s="10"/>
    </row>
    <row r="564" spans="1:11" ht="23.25" customHeight="1">
      <c r="A564" s="10"/>
      <c r="B564" s="10"/>
      <c r="C564" s="10"/>
      <c r="D564" s="972" t="s">
        <v>170</v>
      </c>
      <c r="E564" s="973"/>
      <c r="F564" s="973"/>
      <c r="G564" s="973"/>
      <c r="H564" s="973"/>
      <c r="I564" s="974"/>
      <c r="J564" s="10"/>
      <c r="K564" s="10"/>
    </row>
    <row r="565" spans="1:11" ht="15.75" customHeight="1">
      <c r="A565" s="10"/>
      <c r="B565" s="10"/>
      <c r="C565" s="10"/>
      <c r="D565" s="971" t="s">
        <v>87</v>
      </c>
      <c r="E565" s="570" t="s">
        <v>88</v>
      </c>
      <c r="F565" s="570" t="s">
        <v>88</v>
      </c>
      <c r="G565" s="570" t="s">
        <v>88</v>
      </c>
      <c r="H565" s="570" t="s">
        <v>88</v>
      </c>
      <c r="I565" s="975" t="s">
        <v>342</v>
      </c>
      <c r="J565" s="10"/>
      <c r="K565" s="10"/>
    </row>
    <row r="566" spans="1:11" ht="15.75" customHeight="1">
      <c r="A566" s="10"/>
      <c r="B566" s="10"/>
      <c r="C566" s="10"/>
      <c r="D566" s="854"/>
      <c r="E566" s="130">
        <v>2009</v>
      </c>
      <c r="F566" s="130">
        <v>2010</v>
      </c>
      <c r="G566" s="130">
        <v>2011</v>
      </c>
      <c r="H566" s="130">
        <v>2012</v>
      </c>
      <c r="I566" s="879"/>
      <c r="J566" s="10"/>
      <c r="K566" s="10"/>
    </row>
    <row r="567" spans="1:11">
      <c r="A567" s="10"/>
      <c r="B567" s="10"/>
      <c r="C567" s="10"/>
      <c r="D567" s="571" t="s">
        <v>343</v>
      </c>
      <c r="E567" s="572">
        <v>17</v>
      </c>
      <c r="F567" s="572">
        <v>9</v>
      </c>
      <c r="G567" s="572">
        <v>15</v>
      </c>
      <c r="H567" s="572">
        <v>24</v>
      </c>
      <c r="I567" s="573">
        <f t="shared" ref="I567:I568" si="137">(H567-G567)/G567</f>
        <v>0.6</v>
      </c>
      <c r="J567" s="10"/>
      <c r="K567" s="10"/>
    </row>
    <row r="568" spans="1:11">
      <c r="A568" s="10"/>
      <c r="B568" s="10"/>
      <c r="C568" s="10"/>
      <c r="D568" s="574" t="s">
        <v>99</v>
      </c>
      <c r="E568" s="575">
        <v>39</v>
      </c>
      <c r="F568" s="575">
        <v>28</v>
      </c>
      <c r="G568" s="575">
        <v>26</v>
      </c>
      <c r="H568" s="595">
        <v>58</v>
      </c>
      <c r="I568" s="604">
        <f t="shared" si="137"/>
        <v>1.2307692307692308</v>
      </c>
      <c r="J568" s="10"/>
      <c r="K568" s="10"/>
    </row>
    <row r="569" spans="1:11" ht="15.75" customHeight="1">
      <c r="A569" s="10"/>
      <c r="B569" s="10"/>
      <c r="C569" s="10"/>
      <c r="D569" s="605" t="s">
        <v>114</v>
      </c>
      <c r="E569" s="671">
        <v>1</v>
      </c>
      <c r="F569" s="671">
        <v>0</v>
      </c>
      <c r="G569" s="672">
        <v>0</v>
      </c>
      <c r="H569" s="672">
        <v>0</v>
      </c>
      <c r="I569" s="673" t="s">
        <v>76</v>
      </c>
      <c r="J569" s="10"/>
      <c r="K569" s="10"/>
    </row>
    <row r="570" spans="1:11" ht="15.75" customHeight="1">
      <c r="A570" s="10"/>
      <c r="B570" s="10"/>
      <c r="C570" s="10"/>
      <c r="D570" s="674" t="s">
        <v>28</v>
      </c>
      <c r="E570" s="675">
        <f t="shared" ref="E570:H570" si="138">SUM(E567:E569)</f>
        <v>57</v>
      </c>
      <c r="F570" s="675">
        <f t="shared" si="138"/>
        <v>37</v>
      </c>
      <c r="G570" s="676">
        <f t="shared" si="138"/>
        <v>41</v>
      </c>
      <c r="H570" s="676">
        <f t="shared" si="138"/>
        <v>82</v>
      </c>
      <c r="I570" s="677">
        <f>(H570-G570)/G570</f>
        <v>1</v>
      </c>
      <c r="J570" s="10"/>
      <c r="K570" s="10"/>
    </row>
    <row r="571" spans="1:11" ht="7.5" customHeight="1">
      <c r="A571" s="10"/>
      <c r="B571" s="10"/>
      <c r="C571" s="10"/>
      <c r="D571" s="474"/>
      <c r="E571" s="678"/>
      <c r="F571" s="678"/>
      <c r="G571" s="679"/>
      <c r="H571" s="679"/>
      <c r="I571" s="680"/>
      <c r="J571" s="10"/>
      <c r="K571" s="10"/>
    </row>
    <row r="572" spans="1:11" ht="15.75" customHeight="1">
      <c r="A572" s="10"/>
      <c r="B572" s="10"/>
      <c r="C572" s="10"/>
      <c r="D572" s="681" t="s">
        <v>114</v>
      </c>
      <c r="E572" s="682">
        <v>0</v>
      </c>
      <c r="F572" s="682">
        <v>0</v>
      </c>
      <c r="G572" s="682">
        <v>2</v>
      </c>
      <c r="H572" s="682">
        <v>2</v>
      </c>
      <c r="I572" s="573">
        <f t="shared" ref="I572:I575" si="139">(H572-G572)/G572</f>
        <v>0</v>
      </c>
      <c r="J572" s="10"/>
      <c r="K572" s="10"/>
    </row>
    <row r="573" spans="1:11">
      <c r="A573" s="10"/>
      <c r="B573" s="10"/>
      <c r="C573" s="10"/>
      <c r="D573" s="574" t="s">
        <v>96</v>
      </c>
      <c r="E573" s="575">
        <v>44</v>
      </c>
      <c r="F573" s="575">
        <v>22</v>
      </c>
      <c r="G573" s="575">
        <v>24</v>
      </c>
      <c r="H573" s="595">
        <v>54</v>
      </c>
      <c r="I573" s="604">
        <f t="shared" si="139"/>
        <v>1.25</v>
      </c>
      <c r="J573" s="10"/>
      <c r="K573" s="10"/>
    </row>
    <row r="574" spans="1:11" ht="15.75" customHeight="1">
      <c r="A574" s="10"/>
      <c r="B574" s="10"/>
      <c r="C574" s="10"/>
      <c r="D574" s="683" t="s">
        <v>97</v>
      </c>
      <c r="E574" s="671">
        <v>13</v>
      </c>
      <c r="F574" s="672">
        <v>15</v>
      </c>
      <c r="G574" s="572">
        <v>15</v>
      </c>
      <c r="H574" s="684">
        <v>26</v>
      </c>
      <c r="I574" s="673">
        <f t="shared" si="139"/>
        <v>0.73333333333333328</v>
      </c>
      <c r="J574" s="10"/>
      <c r="K574" s="10"/>
    </row>
    <row r="575" spans="1:11" ht="15.75" customHeight="1">
      <c r="A575" s="10"/>
      <c r="B575" s="10"/>
      <c r="C575" s="10"/>
      <c r="D575" s="685" t="s">
        <v>28</v>
      </c>
      <c r="E575" s="675">
        <f t="shared" ref="E575:H575" si="140">SUM(E572:E574)</f>
        <v>57</v>
      </c>
      <c r="F575" s="686">
        <f t="shared" si="140"/>
        <v>37</v>
      </c>
      <c r="G575" s="675">
        <f t="shared" si="140"/>
        <v>41</v>
      </c>
      <c r="H575" s="675">
        <f t="shared" si="140"/>
        <v>82</v>
      </c>
      <c r="I575" s="677">
        <f t="shared" si="139"/>
        <v>1</v>
      </c>
      <c r="J575" s="10"/>
      <c r="K575" s="10"/>
    </row>
    <row r="576" spans="1:11" ht="7.5" customHeight="1">
      <c r="A576" s="10"/>
      <c r="B576" s="10"/>
      <c r="C576" s="10"/>
      <c r="D576" s="687"/>
      <c r="E576" s="678"/>
      <c r="F576" s="678"/>
      <c r="G576" s="678"/>
      <c r="H576" s="678"/>
      <c r="I576" s="688"/>
      <c r="J576" s="10"/>
      <c r="K576" s="10"/>
    </row>
    <row r="577" spans="1:11" ht="15.75" customHeight="1">
      <c r="A577" s="10"/>
      <c r="B577" s="10"/>
      <c r="C577" s="10"/>
      <c r="D577" s="689" t="s">
        <v>114</v>
      </c>
      <c r="E577" s="682">
        <v>0</v>
      </c>
      <c r="F577" s="682">
        <v>1</v>
      </c>
      <c r="G577" s="690">
        <v>2</v>
      </c>
      <c r="H577" s="682">
        <v>0</v>
      </c>
      <c r="I577" s="691">
        <f t="shared" ref="I577:I580" si="141">(H577-G577)/G577</f>
        <v>-1</v>
      </c>
      <c r="J577" s="10"/>
      <c r="K577" s="10"/>
    </row>
    <row r="578" spans="1:11">
      <c r="A578" s="10"/>
      <c r="B578" s="10"/>
      <c r="C578" s="10"/>
      <c r="D578" s="574" t="s">
        <v>418</v>
      </c>
      <c r="E578" s="575">
        <v>3</v>
      </c>
      <c r="F578" s="575">
        <v>3</v>
      </c>
      <c r="G578" s="575">
        <v>1</v>
      </c>
      <c r="H578" s="595">
        <v>3</v>
      </c>
      <c r="I578" s="604">
        <f t="shared" si="141"/>
        <v>2</v>
      </c>
      <c r="J578" s="10"/>
      <c r="K578" s="10"/>
    </row>
    <row r="579" spans="1:11">
      <c r="A579" s="10"/>
      <c r="B579" s="10"/>
      <c r="C579" s="10"/>
      <c r="D579" s="701" t="s">
        <v>424</v>
      </c>
      <c r="E579" s="702">
        <v>8</v>
      </c>
      <c r="F579" s="702">
        <v>1</v>
      </c>
      <c r="G579" s="702">
        <v>5</v>
      </c>
      <c r="H579" s="702">
        <v>4</v>
      </c>
      <c r="I579" s="703">
        <f t="shared" si="141"/>
        <v>-0.2</v>
      </c>
      <c r="J579" s="10"/>
      <c r="K579" s="10"/>
    </row>
    <row r="580" spans="1:11">
      <c r="A580" s="10"/>
      <c r="B580" s="10"/>
      <c r="C580" s="10"/>
      <c r="D580" s="574" t="s">
        <v>426</v>
      </c>
      <c r="E580" s="575">
        <v>12</v>
      </c>
      <c r="F580" s="575">
        <v>10</v>
      </c>
      <c r="G580" s="575">
        <v>6</v>
      </c>
      <c r="H580" s="595">
        <v>18</v>
      </c>
      <c r="I580" s="604">
        <f t="shared" si="141"/>
        <v>2</v>
      </c>
      <c r="J580" s="10"/>
      <c r="K580" s="10"/>
    </row>
    <row r="581" spans="1:11">
      <c r="A581" s="10"/>
      <c r="B581" s="10"/>
      <c r="C581" s="10"/>
      <c r="D581" s="701" t="s">
        <v>427</v>
      </c>
      <c r="E581" s="702">
        <v>1</v>
      </c>
      <c r="F581" s="702">
        <v>0</v>
      </c>
      <c r="G581" s="702">
        <v>0</v>
      </c>
      <c r="H581" s="702">
        <v>2</v>
      </c>
      <c r="I581" s="703" t="s">
        <v>76</v>
      </c>
      <c r="J581" s="10"/>
      <c r="K581" s="10"/>
    </row>
    <row r="582" spans="1:11">
      <c r="A582" s="10"/>
      <c r="B582" s="10"/>
      <c r="C582" s="10"/>
      <c r="D582" s="574" t="s">
        <v>15</v>
      </c>
      <c r="E582" s="575">
        <v>2</v>
      </c>
      <c r="F582" s="575">
        <v>1</v>
      </c>
      <c r="G582" s="575">
        <v>0</v>
      </c>
      <c r="H582" s="595">
        <v>0</v>
      </c>
      <c r="I582" s="604" t="s">
        <v>76</v>
      </c>
      <c r="J582" s="10"/>
      <c r="K582" s="10"/>
    </row>
    <row r="583" spans="1:11">
      <c r="A583" s="10"/>
      <c r="B583" s="10"/>
      <c r="C583" s="10"/>
      <c r="D583" s="701" t="s">
        <v>428</v>
      </c>
      <c r="E583" s="702">
        <v>5</v>
      </c>
      <c r="F583" s="702">
        <v>8</v>
      </c>
      <c r="G583" s="702">
        <v>8</v>
      </c>
      <c r="H583" s="702">
        <v>9</v>
      </c>
      <c r="I583" s="703">
        <f t="shared" ref="I583:I587" si="142">(H583-G583)/G583</f>
        <v>0.125</v>
      </c>
      <c r="J583" s="10"/>
      <c r="K583" s="10"/>
    </row>
    <row r="584" spans="1:11">
      <c r="A584" s="10"/>
      <c r="B584" s="10"/>
      <c r="C584" s="10"/>
      <c r="D584" s="574" t="s">
        <v>430</v>
      </c>
      <c r="E584" s="575">
        <v>8</v>
      </c>
      <c r="F584" s="575">
        <v>4</v>
      </c>
      <c r="G584" s="575">
        <v>11</v>
      </c>
      <c r="H584" s="595">
        <v>16</v>
      </c>
      <c r="I584" s="604">
        <f t="shared" si="142"/>
        <v>0.45454545454545453</v>
      </c>
      <c r="J584" s="10"/>
      <c r="K584" s="10"/>
    </row>
    <row r="585" spans="1:11">
      <c r="A585" s="10"/>
      <c r="B585" s="10"/>
      <c r="C585" s="10"/>
      <c r="D585" s="701" t="s">
        <v>431</v>
      </c>
      <c r="E585" s="702">
        <v>8</v>
      </c>
      <c r="F585" s="702">
        <v>4</v>
      </c>
      <c r="G585" s="684">
        <v>4</v>
      </c>
      <c r="H585" s="702">
        <v>16</v>
      </c>
      <c r="I585" s="703">
        <f t="shared" si="142"/>
        <v>3</v>
      </c>
      <c r="J585" s="10"/>
      <c r="K585" s="10"/>
    </row>
    <row r="586" spans="1:11">
      <c r="A586" s="10"/>
      <c r="B586" s="10"/>
      <c r="C586" s="10"/>
      <c r="D586" s="574" t="s">
        <v>432</v>
      </c>
      <c r="E586" s="575">
        <v>2</v>
      </c>
      <c r="F586" s="575">
        <v>1</v>
      </c>
      <c r="G586" s="575">
        <v>1</v>
      </c>
      <c r="H586" s="595">
        <v>1</v>
      </c>
      <c r="I586" s="604">
        <f t="shared" si="142"/>
        <v>0</v>
      </c>
      <c r="J586" s="10"/>
      <c r="K586" s="10"/>
    </row>
    <row r="587" spans="1:11">
      <c r="A587" s="10"/>
      <c r="B587" s="10"/>
      <c r="C587" s="10"/>
      <c r="D587" s="701" t="s">
        <v>433</v>
      </c>
      <c r="E587" s="702">
        <v>5</v>
      </c>
      <c r="F587" s="702">
        <v>2</v>
      </c>
      <c r="G587" s="684">
        <v>2</v>
      </c>
      <c r="H587" s="702">
        <v>4</v>
      </c>
      <c r="I587" s="703">
        <f t="shared" si="142"/>
        <v>1</v>
      </c>
      <c r="J587" s="10"/>
      <c r="K587" s="10"/>
    </row>
    <row r="588" spans="1:11">
      <c r="A588" s="10"/>
      <c r="B588" s="10"/>
      <c r="C588" s="10"/>
      <c r="D588" s="574" t="s">
        <v>434</v>
      </c>
      <c r="E588" s="575">
        <v>0</v>
      </c>
      <c r="F588" s="575">
        <v>0</v>
      </c>
      <c r="G588" s="575">
        <v>0</v>
      </c>
      <c r="H588" s="595">
        <v>0</v>
      </c>
      <c r="I588" s="604" t="s">
        <v>76</v>
      </c>
      <c r="J588" s="10"/>
      <c r="K588" s="10"/>
    </row>
    <row r="589" spans="1:11" ht="15.75" customHeight="1">
      <c r="A589" s="10"/>
      <c r="B589" s="10"/>
      <c r="C589" s="10"/>
      <c r="D589" s="704" t="s">
        <v>435</v>
      </c>
      <c r="E589" s="672">
        <v>3</v>
      </c>
      <c r="F589" s="672">
        <v>2</v>
      </c>
      <c r="G589" s="672">
        <v>1</v>
      </c>
      <c r="H589" s="672">
        <v>9</v>
      </c>
      <c r="I589" s="673">
        <f t="shared" ref="I589:I590" si="143">(H589-G589)/G589</f>
        <v>8</v>
      </c>
      <c r="J589" s="10"/>
      <c r="K589" s="10"/>
    </row>
    <row r="590" spans="1:11" ht="15.75" customHeight="1">
      <c r="A590" s="10"/>
      <c r="B590" s="10"/>
      <c r="C590" s="10"/>
      <c r="D590" s="674" t="s">
        <v>28</v>
      </c>
      <c r="E590" s="675">
        <f t="shared" ref="E590:H590" si="144">SUM(E577:E589)</f>
        <v>57</v>
      </c>
      <c r="F590" s="675">
        <f t="shared" si="144"/>
        <v>37</v>
      </c>
      <c r="G590" s="675">
        <f t="shared" si="144"/>
        <v>41</v>
      </c>
      <c r="H590" s="675">
        <f t="shared" si="144"/>
        <v>82</v>
      </c>
      <c r="I590" s="705">
        <f t="shared" si="143"/>
        <v>1</v>
      </c>
      <c r="J590" s="10"/>
      <c r="K590" s="10"/>
    </row>
    <row r="591" spans="1:11" ht="15.75" customHeight="1">
      <c r="A591" s="10"/>
      <c r="B591" s="10"/>
      <c r="C591" s="10"/>
      <c r="D591" s="501" t="s">
        <v>436</v>
      </c>
      <c r="E591" s="10"/>
      <c r="F591" s="10"/>
      <c r="G591" s="10"/>
      <c r="H591" s="3"/>
      <c r="I591" s="9"/>
      <c r="J591" s="10"/>
      <c r="K591" s="10"/>
    </row>
    <row r="592" spans="1:11" ht="15.75" customHeight="1">
      <c r="A592" s="10"/>
      <c r="B592" s="10"/>
      <c r="C592" s="10"/>
      <c r="D592" s="10"/>
      <c r="E592" s="10"/>
      <c r="F592" s="10"/>
      <c r="G592" s="10"/>
      <c r="H592" s="3"/>
      <c r="I592" s="9"/>
      <c r="J592" s="10"/>
      <c r="K592" s="10"/>
    </row>
    <row r="593" spans="1:11" ht="23.25" customHeight="1">
      <c r="A593" s="10"/>
      <c r="B593" s="10"/>
      <c r="C593" s="10"/>
      <c r="D593" s="972" t="s">
        <v>171</v>
      </c>
      <c r="E593" s="973"/>
      <c r="F593" s="973"/>
      <c r="G593" s="973"/>
      <c r="H593" s="973"/>
      <c r="I593" s="974"/>
      <c r="J593" s="10"/>
      <c r="K593" s="10"/>
    </row>
    <row r="594" spans="1:11" ht="15.75" customHeight="1">
      <c r="A594" s="10"/>
      <c r="B594" s="10"/>
      <c r="C594" s="10"/>
      <c r="D594" s="971" t="s">
        <v>87</v>
      </c>
      <c r="E594" s="570" t="s">
        <v>88</v>
      </c>
      <c r="F594" s="570" t="s">
        <v>88</v>
      </c>
      <c r="G594" s="570" t="s">
        <v>88</v>
      </c>
      <c r="H594" s="570" t="s">
        <v>88</v>
      </c>
      <c r="I594" s="975" t="s">
        <v>342</v>
      </c>
      <c r="J594" s="10"/>
      <c r="K594" s="10"/>
    </row>
    <row r="595" spans="1:11" ht="15.75" customHeight="1">
      <c r="A595" s="10"/>
      <c r="B595" s="10"/>
      <c r="C595" s="10"/>
      <c r="D595" s="854"/>
      <c r="E595" s="130">
        <v>2009</v>
      </c>
      <c r="F595" s="130">
        <v>2010</v>
      </c>
      <c r="G595" s="130">
        <v>2011</v>
      </c>
      <c r="H595" s="130">
        <v>2012</v>
      </c>
      <c r="I595" s="879"/>
      <c r="J595" s="10"/>
      <c r="K595" s="10"/>
    </row>
    <row r="596" spans="1:11">
      <c r="A596" s="10"/>
      <c r="B596" s="10"/>
      <c r="C596" s="10"/>
      <c r="D596" s="571" t="s">
        <v>343</v>
      </c>
      <c r="E596" s="572">
        <v>266</v>
      </c>
      <c r="F596" s="572">
        <v>290</v>
      </c>
      <c r="G596" s="572">
        <v>350</v>
      </c>
      <c r="H596" s="572">
        <v>365</v>
      </c>
      <c r="I596" s="573">
        <f t="shared" ref="I596:I599" si="145">(H596-G596)/G596</f>
        <v>4.2857142857142858E-2</v>
      </c>
      <c r="J596" s="10"/>
      <c r="K596" s="10"/>
    </row>
    <row r="597" spans="1:11">
      <c r="A597" s="10"/>
      <c r="B597" s="10"/>
      <c r="C597" s="10"/>
      <c r="D597" s="574" t="s">
        <v>99</v>
      </c>
      <c r="E597" s="575">
        <v>13</v>
      </c>
      <c r="F597" s="575">
        <v>21</v>
      </c>
      <c r="G597" s="575">
        <v>32</v>
      </c>
      <c r="H597" s="595">
        <v>40</v>
      </c>
      <c r="I597" s="604">
        <f t="shared" si="145"/>
        <v>0.25</v>
      </c>
      <c r="J597" s="10"/>
      <c r="K597" s="10"/>
    </row>
    <row r="598" spans="1:11" ht="15.75" customHeight="1">
      <c r="A598" s="10"/>
      <c r="B598" s="10"/>
      <c r="C598" s="10"/>
      <c r="D598" s="605" t="s">
        <v>114</v>
      </c>
      <c r="E598" s="671">
        <v>1</v>
      </c>
      <c r="F598" s="671">
        <v>2</v>
      </c>
      <c r="G598" s="672">
        <v>2</v>
      </c>
      <c r="H598" s="672">
        <v>1</v>
      </c>
      <c r="I598" s="673">
        <f t="shared" si="145"/>
        <v>-0.5</v>
      </c>
      <c r="J598" s="10"/>
      <c r="K598" s="10"/>
    </row>
    <row r="599" spans="1:11" ht="15.75" customHeight="1">
      <c r="A599" s="10"/>
      <c r="B599" s="10"/>
      <c r="C599" s="10"/>
      <c r="D599" s="674" t="s">
        <v>28</v>
      </c>
      <c r="E599" s="675">
        <f t="shared" ref="E599:H599" si="146">SUM(E596:E598)</f>
        <v>280</v>
      </c>
      <c r="F599" s="675">
        <f t="shared" si="146"/>
        <v>313</v>
      </c>
      <c r="G599" s="676">
        <f t="shared" si="146"/>
        <v>384</v>
      </c>
      <c r="H599" s="676">
        <f t="shared" si="146"/>
        <v>406</v>
      </c>
      <c r="I599" s="677">
        <f t="shared" si="145"/>
        <v>5.7291666666666664E-2</v>
      </c>
      <c r="J599" s="10"/>
      <c r="K599" s="10"/>
    </row>
    <row r="600" spans="1:11" ht="7.5" customHeight="1">
      <c r="A600" s="10"/>
      <c r="B600" s="10"/>
      <c r="C600" s="10"/>
      <c r="D600" s="474"/>
      <c r="E600" s="678"/>
      <c r="F600" s="678"/>
      <c r="G600" s="679"/>
      <c r="H600" s="679"/>
      <c r="I600" s="680"/>
      <c r="J600" s="10"/>
      <c r="K600" s="10"/>
    </row>
    <row r="601" spans="1:11" ht="15.75" customHeight="1">
      <c r="A601" s="10"/>
      <c r="B601" s="10"/>
      <c r="C601" s="10"/>
      <c r="D601" s="681" t="s">
        <v>114</v>
      </c>
      <c r="E601" s="682">
        <v>0</v>
      </c>
      <c r="F601" s="682">
        <v>3</v>
      </c>
      <c r="G601" s="682">
        <v>2</v>
      </c>
      <c r="H601" s="682">
        <v>3</v>
      </c>
      <c r="I601" s="573">
        <f t="shared" ref="I601:I604" si="147">(H601-G601)/G601</f>
        <v>0.5</v>
      </c>
      <c r="J601" s="10"/>
      <c r="K601" s="10"/>
    </row>
    <row r="602" spans="1:11">
      <c r="A602" s="10"/>
      <c r="B602" s="10"/>
      <c r="C602" s="10"/>
      <c r="D602" s="574" t="s">
        <v>96</v>
      </c>
      <c r="E602" s="575">
        <v>189</v>
      </c>
      <c r="F602" s="575">
        <v>189</v>
      </c>
      <c r="G602" s="575">
        <v>246</v>
      </c>
      <c r="H602" s="595">
        <v>249</v>
      </c>
      <c r="I602" s="604">
        <f t="shared" si="147"/>
        <v>1.2195121951219513E-2</v>
      </c>
      <c r="J602" s="10"/>
      <c r="K602" s="10"/>
    </row>
    <row r="603" spans="1:11" ht="15.75" customHeight="1">
      <c r="A603" s="10"/>
      <c r="B603" s="10"/>
      <c r="C603" s="10"/>
      <c r="D603" s="683" t="s">
        <v>97</v>
      </c>
      <c r="E603" s="671">
        <v>91</v>
      </c>
      <c r="F603" s="672">
        <v>121</v>
      </c>
      <c r="G603" s="572">
        <v>136</v>
      </c>
      <c r="H603" s="684">
        <v>154</v>
      </c>
      <c r="I603" s="673">
        <f t="shared" si="147"/>
        <v>0.13235294117647059</v>
      </c>
      <c r="J603" s="10"/>
      <c r="K603" s="10"/>
    </row>
    <row r="604" spans="1:11" ht="15.75" customHeight="1">
      <c r="A604" s="10"/>
      <c r="B604" s="10"/>
      <c r="C604" s="10"/>
      <c r="D604" s="685" t="s">
        <v>28</v>
      </c>
      <c r="E604" s="675">
        <f t="shared" ref="E604:H604" si="148">SUM(E601:E603)</f>
        <v>280</v>
      </c>
      <c r="F604" s="686">
        <f t="shared" si="148"/>
        <v>313</v>
      </c>
      <c r="G604" s="675">
        <f t="shared" si="148"/>
        <v>384</v>
      </c>
      <c r="H604" s="675">
        <f t="shared" si="148"/>
        <v>406</v>
      </c>
      <c r="I604" s="677">
        <f t="shared" si="147"/>
        <v>5.7291666666666664E-2</v>
      </c>
      <c r="J604" s="10"/>
      <c r="K604" s="10"/>
    </row>
    <row r="605" spans="1:11" ht="7.5" customHeight="1">
      <c r="A605" s="10"/>
      <c r="B605" s="10"/>
      <c r="C605" s="10"/>
      <c r="D605" s="687"/>
      <c r="E605" s="678"/>
      <c r="F605" s="678"/>
      <c r="G605" s="678"/>
      <c r="H605" s="678"/>
      <c r="I605" s="688"/>
      <c r="J605" s="10"/>
      <c r="K605" s="10"/>
    </row>
    <row r="606" spans="1:11" ht="15.75" customHeight="1">
      <c r="A606" s="10"/>
      <c r="B606" s="10"/>
      <c r="C606" s="10"/>
      <c r="D606" s="689" t="s">
        <v>114</v>
      </c>
      <c r="E606" s="682">
        <v>4</v>
      </c>
      <c r="F606" s="682">
        <v>2</v>
      </c>
      <c r="G606" s="690">
        <v>2</v>
      </c>
      <c r="H606" s="682">
        <v>0</v>
      </c>
      <c r="I606" s="691">
        <f t="shared" ref="I606:I619" si="149">(H606-G606)/G606</f>
        <v>-1</v>
      </c>
      <c r="J606" s="10"/>
      <c r="K606" s="10"/>
    </row>
    <row r="607" spans="1:11">
      <c r="A607" s="10"/>
      <c r="B607" s="10"/>
      <c r="C607" s="10"/>
      <c r="D607" s="574" t="s">
        <v>418</v>
      </c>
      <c r="E607" s="575">
        <v>24</v>
      </c>
      <c r="F607" s="575">
        <v>27</v>
      </c>
      <c r="G607" s="575">
        <v>11</v>
      </c>
      <c r="H607" s="595">
        <v>34</v>
      </c>
      <c r="I607" s="604">
        <f t="shared" si="149"/>
        <v>2.0909090909090908</v>
      </c>
      <c r="J607" s="10"/>
      <c r="K607" s="10"/>
    </row>
    <row r="608" spans="1:11">
      <c r="A608" s="10"/>
      <c r="B608" s="10"/>
      <c r="C608" s="10"/>
      <c r="D608" s="701" t="s">
        <v>424</v>
      </c>
      <c r="E608" s="702">
        <v>3</v>
      </c>
      <c r="F608" s="702">
        <v>2</v>
      </c>
      <c r="G608" s="702">
        <v>23</v>
      </c>
      <c r="H608" s="702">
        <v>28</v>
      </c>
      <c r="I608" s="703">
        <f t="shared" si="149"/>
        <v>0.21739130434782608</v>
      </c>
      <c r="J608" s="10"/>
      <c r="K608" s="10"/>
    </row>
    <row r="609" spans="1:11">
      <c r="A609" s="10"/>
      <c r="B609" s="10"/>
      <c r="C609" s="10"/>
      <c r="D609" s="574" t="s">
        <v>426</v>
      </c>
      <c r="E609" s="575">
        <v>19</v>
      </c>
      <c r="F609" s="575">
        <v>16</v>
      </c>
      <c r="G609" s="575">
        <v>14</v>
      </c>
      <c r="H609" s="595">
        <v>6</v>
      </c>
      <c r="I609" s="604">
        <f t="shared" si="149"/>
        <v>-0.5714285714285714</v>
      </c>
      <c r="J609" s="10"/>
      <c r="K609" s="10"/>
    </row>
    <row r="610" spans="1:11">
      <c r="A610" s="10"/>
      <c r="B610" s="10"/>
      <c r="C610" s="10"/>
      <c r="D610" s="701" t="s">
        <v>427</v>
      </c>
      <c r="E610" s="702">
        <v>16</v>
      </c>
      <c r="F610" s="702">
        <v>19</v>
      </c>
      <c r="G610" s="702">
        <v>12</v>
      </c>
      <c r="H610" s="702">
        <v>10</v>
      </c>
      <c r="I610" s="703">
        <f t="shared" si="149"/>
        <v>-0.16666666666666666</v>
      </c>
      <c r="J610" s="10"/>
      <c r="K610" s="10"/>
    </row>
    <row r="611" spans="1:11">
      <c r="A611" s="10"/>
      <c r="B611" s="10"/>
      <c r="C611" s="10"/>
      <c r="D611" s="574" t="s">
        <v>15</v>
      </c>
      <c r="E611" s="575">
        <v>2</v>
      </c>
      <c r="F611" s="575">
        <v>1</v>
      </c>
      <c r="G611" s="575">
        <v>3</v>
      </c>
      <c r="H611" s="595">
        <v>2</v>
      </c>
      <c r="I611" s="604">
        <f t="shared" si="149"/>
        <v>-0.33333333333333331</v>
      </c>
      <c r="J611" s="10"/>
      <c r="K611" s="10"/>
    </row>
    <row r="612" spans="1:11">
      <c r="A612" s="10"/>
      <c r="B612" s="10"/>
      <c r="C612" s="10"/>
      <c r="D612" s="701" t="s">
        <v>428</v>
      </c>
      <c r="E612" s="702">
        <v>5</v>
      </c>
      <c r="F612" s="702">
        <v>7</v>
      </c>
      <c r="G612" s="702">
        <v>5</v>
      </c>
      <c r="H612" s="702">
        <v>6</v>
      </c>
      <c r="I612" s="703">
        <f t="shared" si="149"/>
        <v>0.2</v>
      </c>
      <c r="J612" s="10"/>
      <c r="K612" s="10"/>
    </row>
    <row r="613" spans="1:11">
      <c r="A613" s="10"/>
      <c r="B613" s="6" t="s">
        <v>0</v>
      </c>
      <c r="C613" s="10"/>
      <c r="D613" s="574" t="s">
        <v>430</v>
      </c>
      <c r="E613" s="575">
        <v>50</v>
      </c>
      <c r="F613" s="575">
        <v>60</v>
      </c>
      <c r="G613" s="575">
        <v>54</v>
      </c>
      <c r="H613" s="595">
        <v>33</v>
      </c>
      <c r="I613" s="604">
        <f t="shared" si="149"/>
        <v>-0.3888888888888889</v>
      </c>
      <c r="J613" s="10"/>
      <c r="K613" s="10"/>
    </row>
    <row r="614" spans="1:11">
      <c r="A614" s="10"/>
      <c r="B614" s="6" t="s">
        <v>5</v>
      </c>
      <c r="C614" s="10"/>
      <c r="D614" s="701" t="s">
        <v>431</v>
      </c>
      <c r="E614" s="702">
        <v>10</v>
      </c>
      <c r="F614" s="702">
        <v>15</v>
      </c>
      <c r="G614" s="684">
        <v>27</v>
      </c>
      <c r="H614" s="702">
        <v>15</v>
      </c>
      <c r="I614" s="703">
        <f t="shared" si="149"/>
        <v>-0.44444444444444442</v>
      </c>
      <c r="J614" s="10"/>
      <c r="K614" s="10"/>
    </row>
    <row r="615" spans="1:11">
      <c r="A615" s="10"/>
      <c r="B615" s="6" t="s">
        <v>6</v>
      </c>
      <c r="C615" s="10"/>
      <c r="D615" s="574" t="s">
        <v>432</v>
      </c>
      <c r="E615" s="575">
        <v>98</v>
      </c>
      <c r="F615" s="575">
        <v>113</v>
      </c>
      <c r="G615" s="575">
        <v>154</v>
      </c>
      <c r="H615" s="595">
        <v>190</v>
      </c>
      <c r="I615" s="604">
        <f t="shared" si="149"/>
        <v>0.23376623376623376</v>
      </c>
      <c r="J615" s="10"/>
      <c r="K615" s="10"/>
    </row>
    <row r="616" spans="1:11">
      <c r="A616" s="10"/>
      <c r="B616" s="10"/>
      <c r="C616" s="10"/>
      <c r="D616" s="701" t="s">
        <v>433</v>
      </c>
      <c r="E616" s="702">
        <v>43</v>
      </c>
      <c r="F616" s="702">
        <v>41</v>
      </c>
      <c r="G616" s="684">
        <v>68</v>
      </c>
      <c r="H616" s="702">
        <v>64</v>
      </c>
      <c r="I616" s="703">
        <f t="shared" si="149"/>
        <v>-5.8823529411764705E-2</v>
      </c>
      <c r="J616" s="10"/>
      <c r="K616" s="10"/>
    </row>
    <row r="617" spans="1:11">
      <c r="A617" s="10"/>
      <c r="B617" s="10"/>
      <c r="C617" s="10"/>
      <c r="D617" s="574" t="s">
        <v>434</v>
      </c>
      <c r="E617" s="575">
        <v>0</v>
      </c>
      <c r="F617" s="575">
        <v>2</v>
      </c>
      <c r="G617" s="575">
        <v>1</v>
      </c>
      <c r="H617" s="595">
        <v>0</v>
      </c>
      <c r="I617" s="604">
        <f t="shared" si="149"/>
        <v>-1</v>
      </c>
      <c r="J617" s="10"/>
      <c r="K617" s="10"/>
    </row>
    <row r="618" spans="1:11" ht="15.75" customHeight="1">
      <c r="A618" s="10"/>
      <c r="B618" s="10"/>
      <c r="C618" s="10"/>
      <c r="D618" s="704" t="s">
        <v>435</v>
      </c>
      <c r="E618" s="672">
        <v>6</v>
      </c>
      <c r="F618" s="672">
        <v>8</v>
      </c>
      <c r="G618" s="672">
        <v>10</v>
      </c>
      <c r="H618" s="672">
        <v>18</v>
      </c>
      <c r="I618" s="673">
        <f t="shared" si="149"/>
        <v>0.8</v>
      </c>
      <c r="J618" s="10"/>
      <c r="K618" s="10"/>
    </row>
    <row r="619" spans="1:11" ht="15.75" customHeight="1">
      <c r="A619" s="10"/>
      <c r="B619" s="10"/>
      <c r="C619" s="10"/>
      <c r="D619" s="674" t="s">
        <v>28</v>
      </c>
      <c r="E619" s="675">
        <f t="shared" ref="E619:H619" si="150">SUM(E606:E618)</f>
        <v>280</v>
      </c>
      <c r="F619" s="675">
        <f t="shared" si="150"/>
        <v>313</v>
      </c>
      <c r="G619" s="675">
        <f t="shared" si="150"/>
        <v>384</v>
      </c>
      <c r="H619" s="675">
        <f t="shared" si="150"/>
        <v>406</v>
      </c>
      <c r="I619" s="705">
        <f t="shared" si="149"/>
        <v>5.7291666666666664E-2</v>
      </c>
      <c r="J619" s="10"/>
      <c r="K619" s="10"/>
    </row>
    <row r="620" spans="1:11" ht="15.75" customHeight="1">
      <c r="A620" s="10"/>
      <c r="B620" s="10"/>
      <c r="C620" s="10"/>
      <c r="D620" s="501" t="s">
        <v>436</v>
      </c>
      <c r="E620" s="10"/>
      <c r="F620" s="10"/>
      <c r="G620" s="10"/>
      <c r="H620" s="3"/>
      <c r="I620" s="9"/>
      <c r="J620" s="10"/>
      <c r="K620" s="10"/>
    </row>
    <row r="621" spans="1:11" ht="15.75" customHeight="1">
      <c r="A621" s="10"/>
      <c r="B621" s="10"/>
      <c r="C621" s="10"/>
      <c r="D621" s="10"/>
      <c r="E621" s="10"/>
      <c r="F621" s="10"/>
      <c r="G621" s="10"/>
      <c r="H621" s="3"/>
      <c r="I621" s="9"/>
      <c r="J621" s="10"/>
      <c r="K621" s="10"/>
    </row>
    <row r="622" spans="1:11" ht="23.25" customHeight="1">
      <c r="A622" s="10"/>
      <c r="B622" s="10"/>
      <c r="C622" s="10"/>
      <c r="D622" s="972" t="s">
        <v>467</v>
      </c>
      <c r="E622" s="973"/>
      <c r="F622" s="973"/>
      <c r="G622" s="973"/>
      <c r="H622" s="973"/>
      <c r="I622" s="974"/>
      <c r="J622" s="10"/>
      <c r="K622" s="10"/>
    </row>
    <row r="623" spans="1:11" ht="15.75" customHeight="1">
      <c r="A623" s="10"/>
      <c r="B623" s="10"/>
      <c r="C623" s="10"/>
      <c r="D623" s="971" t="s">
        <v>87</v>
      </c>
      <c r="E623" s="570" t="s">
        <v>88</v>
      </c>
      <c r="F623" s="570" t="s">
        <v>88</v>
      </c>
      <c r="G623" s="570" t="s">
        <v>88</v>
      </c>
      <c r="H623" s="570" t="s">
        <v>88</v>
      </c>
      <c r="I623" s="975" t="s">
        <v>342</v>
      </c>
      <c r="J623" s="10"/>
      <c r="K623" s="10"/>
    </row>
    <row r="624" spans="1:11" ht="15.75" customHeight="1">
      <c r="A624" s="10"/>
      <c r="B624" s="10"/>
      <c r="C624" s="10"/>
      <c r="D624" s="854"/>
      <c r="E624" s="130">
        <v>2009</v>
      </c>
      <c r="F624" s="130">
        <v>2010</v>
      </c>
      <c r="G624" s="130">
        <v>2011</v>
      </c>
      <c r="H624" s="130">
        <v>2012</v>
      </c>
      <c r="I624" s="879"/>
      <c r="J624" s="10"/>
      <c r="K624" s="10"/>
    </row>
    <row r="625" spans="1:11">
      <c r="A625" s="10"/>
      <c r="B625" s="10"/>
      <c r="C625" s="10"/>
      <c r="D625" s="571" t="s">
        <v>343</v>
      </c>
      <c r="E625" s="572">
        <v>2</v>
      </c>
      <c r="F625" s="572">
        <v>2</v>
      </c>
      <c r="G625" s="572">
        <v>11</v>
      </c>
      <c r="H625" s="572">
        <v>8</v>
      </c>
      <c r="I625" s="573">
        <f>(H625-G625)/G625</f>
        <v>-0.27272727272727271</v>
      </c>
      <c r="J625" s="10"/>
      <c r="K625" s="10"/>
    </row>
    <row r="626" spans="1:11">
      <c r="A626" s="10"/>
      <c r="B626" s="10"/>
      <c r="C626" s="10"/>
      <c r="D626" s="574" t="s">
        <v>99</v>
      </c>
      <c r="E626" s="575">
        <v>1</v>
      </c>
      <c r="F626" s="575">
        <v>2</v>
      </c>
      <c r="G626" s="575">
        <v>0</v>
      </c>
      <c r="H626" s="595">
        <v>0</v>
      </c>
      <c r="I626" s="604" t="s">
        <v>76</v>
      </c>
      <c r="J626" s="10"/>
      <c r="K626" s="10"/>
    </row>
    <row r="627" spans="1:11" ht="15.75" customHeight="1">
      <c r="A627" s="10"/>
      <c r="B627" s="10"/>
      <c r="C627" s="10"/>
      <c r="D627" s="605" t="s">
        <v>114</v>
      </c>
      <c r="E627" s="671">
        <v>1</v>
      </c>
      <c r="F627" s="671">
        <v>0</v>
      </c>
      <c r="G627" s="672">
        <v>0</v>
      </c>
      <c r="H627" s="672">
        <v>0</v>
      </c>
      <c r="I627" s="673" t="s">
        <v>76</v>
      </c>
      <c r="J627" s="10"/>
      <c r="K627" s="10"/>
    </row>
    <row r="628" spans="1:11" ht="15.75" customHeight="1">
      <c r="A628" s="10"/>
      <c r="B628" s="10"/>
      <c r="C628" s="10"/>
      <c r="D628" s="674" t="s">
        <v>28</v>
      </c>
      <c r="E628" s="675">
        <f t="shared" ref="E628:H628" si="151">SUM(E625:E627)</f>
        <v>4</v>
      </c>
      <c r="F628" s="675">
        <f t="shared" si="151"/>
        <v>4</v>
      </c>
      <c r="G628" s="676">
        <f t="shared" si="151"/>
        <v>11</v>
      </c>
      <c r="H628" s="676">
        <f t="shared" si="151"/>
        <v>8</v>
      </c>
      <c r="I628" s="677">
        <f>(H628-G628)/G628</f>
        <v>-0.27272727272727271</v>
      </c>
      <c r="J628" s="10"/>
      <c r="K628" s="10"/>
    </row>
    <row r="629" spans="1:11" ht="7.5" customHeight="1">
      <c r="A629" s="10"/>
      <c r="B629" s="10"/>
      <c r="C629" s="10"/>
      <c r="D629" s="474"/>
      <c r="E629" s="678"/>
      <c r="F629" s="678"/>
      <c r="G629" s="679"/>
      <c r="H629" s="679"/>
      <c r="I629" s="680"/>
      <c r="J629" s="10"/>
      <c r="K629" s="10"/>
    </row>
    <row r="630" spans="1:11" ht="15.75" customHeight="1">
      <c r="A630" s="10"/>
      <c r="B630" s="10"/>
      <c r="C630" s="10"/>
      <c r="D630" s="681" t="s">
        <v>114</v>
      </c>
      <c r="E630" s="682">
        <v>0</v>
      </c>
      <c r="F630" s="682">
        <v>1</v>
      </c>
      <c r="G630" s="682">
        <v>0</v>
      </c>
      <c r="H630" s="682">
        <v>0</v>
      </c>
      <c r="I630" s="573" t="s">
        <v>76</v>
      </c>
      <c r="J630" s="10"/>
      <c r="K630" s="10"/>
    </row>
    <row r="631" spans="1:11">
      <c r="A631" s="10"/>
      <c r="B631" s="10"/>
      <c r="C631" s="10"/>
      <c r="D631" s="574" t="s">
        <v>96</v>
      </c>
      <c r="E631" s="575">
        <v>1</v>
      </c>
      <c r="F631" s="575">
        <v>1</v>
      </c>
      <c r="G631" s="575">
        <v>7</v>
      </c>
      <c r="H631" s="595">
        <v>4</v>
      </c>
      <c r="I631" s="604">
        <f t="shared" ref="I631:I633" si="152">(H631-G631)/G631</f>
        <v>-0.42857142857142855</v>
      </c>
      <c r="J631" s="10"/>
      <c r="K631" s="10"/>
    </row>
    <row r="632" spans="1:11" ht="15.75" customHeight="1">
      <c r="A632" s="10"/>
      <c r="B632" s="10"/>
      <c r="C632" s="10"/>
      <c r="D632" s="683" t="s">
        <v>97</v>
      </c>
      <c r="E632" s="671">
        <v>3</v>
      </c>
      <c r="F632" s="672">
        <v>2</v>
      </c>
      <c r="G632" s="572">
        <v>4</v>
      </c>
      <c r="H632" s="684">
        <v>4</v>
      </c>
      <c r="I632" s="673">
        <f t="shared" si="152"/>
        <v>0</v>
      </c>
      <c r="J632" s="10"/>
      <c r="K632" s="10"/>
    </row>
    <row r="633" spans="1:11" ht="15.75" customHeight="1">
      <c r="A633" s="10"/>
      <c r="B633" s="10"/>
      <c r="C633" s="10"/>
      <c r="D633" s="685" t="s">
        <v>28</v>
      </c>
      <c r="E633" s="675">
        <f t="shared" ref="E633:H633" si="153">SUM(E630:E632)</f>
        <v>4</v>
      </c>
      <c r="F633" s="686">
        <f t="shared" si="153"/>
        <v>4</v>
      </c>
      <c r="G633" s="675">
        <f t="shared" si="153"/>
        <v>11</v>
      </c>
      <c r="H633" s="675">
        <f t="shared" si="153"/>
        <v>8</v>
      </c>
      <c r="I633" s="677">
        <f t="shared" si="152"/>
        <v>-0.27272727272727271</v>
      </c>
      <c r="J633" s="10"/>
      <c r="K633" s="10"/>
    </row>
    <row r="634" spans="1:11" ht="7.5" customHeight="1">
      <c r="A634" s="10"/>
      <c r="B634" s="10"/>
      <c r="C634" s="10"/>
      <c r="D634" s="687"/>
      <c r="E634" s="678"/>
      <c r="F634" s="678"/>
      <c r="G634" s="678"/>
      <c r="H634" s="678"/>
      <c r="I634" s="688"/>
      <c r="J634" s="10"/>
      <c r="K634" s="10"/>
    </row>
    <row r="635" spans="1:11" ht="15.75" customHeight="1">
      <c r="A635" s="10"/>
      <c r="B635" s="10"/>
      <c r="C635" s="10"/>
      <c r="D635" s="689" t="s">
        <v>114</v>
      </c>
      <c r="E635" s="682">
        <v>0</v>
      </c>
      <c r="F635" s="682">
        <v>0</v>
      </c>
      <c r="G635" s="690">
        <v>0</v>
      </c>
      <c r="H635" s="682">
        <v>0</v>
      </c>
      <c r="I635" s="691" t="s">
        <v>76</v>
      </c>
      <c r="J635" s="10"/>
      <c r="K635" s="10"/>
    </row>
    <row r="636" spans="1:11">
      <c r="A636" s="10"/>
      <c r="B636" s="10"/>
      <c r="C636" s="10"/>
      <c r="D636" s="574" t="s">
        <v>418</v>
      </c>
      <c r="E636" s="575">
        <v>1</v>
      </c>
      <c r="F636" s="575">
        <v>0</v>
      </c>
      <c r="G636" s="575">
        <v>0</v>
      </c>
      <c r="H636" s="595">
        <v>0</v>
      </c>
      <c r="I636" s="604" t="s">
        <v>76</v>
      </c>
      <c r="J636" s="10"/>
      <c r="K636" s="10"/>
    </row>
    <row r="637" spans="1:11">
      <c r="A637" s="10"/>
      <c r="B637" s="10"/>
      <c r="C637" s="10"/>
      <c r="D637" s="701" t="s">
        <v>424</v>
      </c>
      <c r="E637" s="702">
        <v>0</v>
      </c>
      <c r="F637" s="702">
        <v>0</v>
      </c>
      <c r="G637" s="702">
        <v>0</v>
      </c>
      <c r="H637" s="702">
        <v>0</v>
      </c>
      <c r="I637" s="703" t="s">
        <v>76</v>
      </c>
      <c r="J637" s="10"/>
      <c r="K637" s="10"/>
    </row>
    <row r="638" spans="1:11">
      <c r="A638" s="10"/>
      <c r="B638" s="10"/>
      <c r="C638" s="10"/>
      <c r="D638" s="574" t="s">
        <v>426</v>
      </c>
      <c r="E638" s="575">
        <v>1</v>
      </c>
      <c r="F638" s="575">
        <v>0</v>
      </c>
      <c r="G638" s="575">
        <v>0</v>
      </c>
      <c r="H638" s="595">
        <v>1</v>
      </c>
      <c r="I638" s="604" t="s">
        <v>76</v>
      </c>
      <c r="J638" s="10"/>
      <c r="K638" s="10"/>
    </row>
    <row r="639" spans="1:11">
      <c r="A639" s="10"/>
      <c r="B639" s="10"/>
      <c r="C639" s="10"/>
      <c r="D639" s="701" t="s">
        <v>427</v>
      </c>
      <c r="E639" s="702">
        <v>0</v>
      </c>
      <c r="F639" s="702">
        <v>0</v>
      </c>
      <c r="G639" s="702">
        <v>2</v>
      </c>
      <c r="H639" s="702">
        <v>0</v>
      </c>
      <c r="I639" s="703">
        <f>(H639-G639)/G639</f>
        <v>-1</v>
      </c>
      <c r="J639" s="10"/>
      <c r="K639" s="10"/>
    </row>
    <row r="640" spans="1:11">
      <c r="A640" s="10"/>
      <c r="B640" s="10"/>
      <c r="C640" s="10"/>
      <c r="D640" s="574" t="s">
        <v>15</v>
      </c>
      <c r="E640" s="575">
        <v>0</v>
      </c>
      <c r="F640" s="575">
        <v>0</v>
      </c>
      <c r="G640" s="575">
        <v>0</v>
      </c>
      <c r="H640" s="595">
        <v>0</v>
      </c>
      <c r="I640" s="604" t="s">
        <v>76</v>
      </c>
      <c r="J640" s="10"/>
      <c r="K640" s="10"/>
    </row>
    <row r="641" spans="1:11">
      <c r="A641" s="10"/>
      <c r="B641" s="10"/>
      <c r="C641" s="10"/>
      <c r="D641" s="701" t="s">
        <v>428</v>
      </c>
      <c r="E641" s="702">
        <v>0</v>
      </c>
      <c r="F641" s="702">
        <v>0</v>
      </c>
      <c r="G641" s="702">
        <v>0</v>
      </c>
      <c r="H641" s="702">
        <v>0</v>
      </c>
      <c r="I641" s="703" t="s">
        <v>76</v>
      </c>
      <c r="J641" s="10"/>
      <c r="K641" s="10"/>
    </row>
    <row r="642" spans="1:11">
      <c r="A642" s="10"/>
      <c r="B642" s="10"/>
      <c r="C642" s="10"/>
      <c r="D642" s="574" t="s">
        <v>430</v>
      </c>
      <c r="E642" s="575">
        <v>1</v>
      </c>
      <c r="F642" s="575">
        <v>1</v>
      </c>
      <c r="G642" s="575">
        <v>2</v>
      </c>
      <c r="H642" s="595">
        <v>3</v>
      </c>
      <c r="I642" s="604">
        <f t="shared" ref="I642:I644" si="154">(H642-G642)/G642</f>
        <v>0.5</v>
      </c>
      <c r="J642" s="10"/>
      <c r="K642" s="10"/>
    </row>
    <row r="643" spans="1:11">
      <c r="A643" s="10"/>
      <c r="B643" s="10"/>
      <c r="C643" s="10"/>
      <c r="D643" s="701" t="s">
        <v>431</v>
      </c>
      <c r="E643" s="702">
        <v>0</v>
      </c>
      <c r="F643" s="702">
        <v>1</v>
      </c>
      <c r="G643" s="684">
        <v>1</v>
      </c>
      <c r="H643" s="702">
        <v>3</v>
      </c>
      <c r="I643" s="703">
        <f t="shared" si="154"/>
        <v>2</v>
      </c>
      <c r="J643" s="10"/>
      <c r="K643" s="10"/>
    </row>
    <row r="644" spans="1:11">
      <c r="A644" s="10"/>
      <c r="B644" s="10"/>
      <c r="C644" s="10"/>
      <c r="D644" s="574" t="s">
        <v>432</v>
      </c>
      <c r="E644" s="575">
        <v>0</v>
      </c>
      <c r="F644" s="575">
        <v>0</v>
      </c>
      <c r="G644" s="575">
        <v>3</v>
      </c>
      <c r="H644" s="595">
        <v>1</v>
      </c>
      <c r="I644" s="604">
        <f t="shared" si="154"/>
        <v>-0.66666666666666663</v>
      </c>
      <c r="J644" s="10"/>
      <c r="K644" s="10"/>
    </row>
    <row r="645" spans="1:11">
      <c r="A645" s="10"/>
      <c r="B645" s="10"/>
      <c r="C645" s="10"/>
      <c r="D645" s="701" t="s">
        <v>433</v>
      </c>
      <c r="E645" s="702">
        <v>1</v>
      </c>
      <c r="F645" s="702">
        <v>1</v>
      </c>
      <c r="G645" s="684">
        <v>0</v>
      </c>
      <c r="H645" s="702">
        <v>0</v>
      </c>
      <c r="I645" s="703" t="s">
        <v>76</v>
      </c>
      <c r="J645" s="10"/>
      <c r="K645" s="10"/>
    </row>
    <row r="646" spans="1:11">
      <c r="A646" s="10"/>
      <c r="B646" s="10"/>
      <c r="C646" s="10"/>
      <c r="D646" s="574" t="s">
        <v>434</v>
      </c>
      <c r="E646" s="575">
        <v>0</v>
      </c>
      <c r="F646" s="575">
        <v>0</v>
      </c>
      <c r="G646" s="575">
        <v>0</v>
      </c>
      <c r="H646" s="595">
        <v>0</v>
      </c>
      <c r="I646" s="604" t="s">
        <v>76</v>
      </c>
      <c r="J646" s="10"/>
      <c r="K646" s="10"/>
    </row>
    <row r="647" spans="1:11" ht="15.75" customHeight="1">
      <c r="A647" s="10"/>
      <c r="B647" s="10"/>
      <c r="C647" s="10"/>
      <c r="D647" s="704" t="s">
        <v>435</v>
      </c>
      <c r="E647" s="672">
        <v>0</v>
      </c>
      <c r="F647" s="672">
        <v>1</v>
      </c>
      <c r="G647" s="672">
        <v>3</v>
      </c>
      <c r="H647" s="672">
        <v>0</v>
      </c>
      <c r="I647" s="673">
        <f t="shared" ref="I647:I648" si="155">(H647-G647)/G647</f>
        <v>-1</v>
      </c>
      <c r="J647" s="10"/>
      <c r="K647" s="10"/>
    </row>
    <row r="648" spans="1:11" ht="15.75" customHeight="1">
      <c r="A648" s="10"/>
      <c r="B648" s="10"/>
      <c r="C648" s="10"/>
      <c r="D648" s="674" t="s">
        <v>28</v>
      </c>
      <c r="E648" s="675">
        <f t="shared" ref="E648:H648" si="156">SUM(E635:E647)</f>
        <v>4</v>
      </c>
      <c r="F648" s="675">
        <f t="shared" si="156"/>
        <v>4</v>
      </c>
      <c r="G648" s="675">
        <f t="shared" si="156"/>
        <v>11</v>
      </c>
      <c r="H648" s="675">
        <f t="shared" si="156"/>
        <v>8</v>
      </c>
      <c r="I648" s="705">
        <f t="shared" si="155"/>
        <v>-0.27272727272727271</v>
      </c>
      <c r="J648" s="10"/>
      <c r="K648" s="10"/>
    </row>
    <row r="649" spans="1:11" ht="15.75" customHeight="1">
      <c r="A649" s="10"/>
      <c r="B649" s="10"/>
      <c r="C649" s="10"/>
      <c r="D649" s="501" t="s">
        <v>436</v>
      </c>
      <c r="E649" s="10"/>
      <c r="F649" s="10"/>
      <c r="G649" s="10"/>
      <c r="H649" s="3"/>
      <c r="I649" s="9"/>
      <c r="J649" s="10"/>
      <c r="K649" s="10"/>
    </row>
    <row r="650" spans="1:11" ht="15.75" customHeight="1">
      <c r="A650" s="10"/>
      <c r="B650" s="10"/>
      <c r="C650" s="10"/>
      <c r="D650" s="10"/>
      <c r="E650" s="10"/>
      <c r="F650" s="10"/>
      <c r="G650" s="10"/>
      <c r="H650" s="3"/>
      <c r="I650" s="9"/>
      <c r="J650" s="10"/>
      <c r="K650" s="10"/>
    </row>
    <row r="651" spans="1:11" ht="23.25" customHeight="1">
      <c r="A651" s="10"/>
      <c r="B651" s="10"/>
      <c r="C651" s="10"/>
      <c r="D651" s="972" t="s">
        <v>173</v>
      </c>
      <c r="E651" s="973"/>
      <c r="F651" s="973"/>
      <c r="G651" s="973"/>
      <c r="H651" s="973"/>
      <c r="I651" s="974"/>
      <c r="J651" s="10"/>
      <c r="K651" s="10"/>
    </row>
    <row r="652" spans="1:11" ht="15.75" customHeight="1">
      <c r="A652" s="10"/>
      <c r="B652" s="10"/>
      <c r="C652" s="10"/>
      <c r="D652" s="971" t="s">
        <v>87</v>
      </c>
      <c r="E652" s="570" t="s">
        <v>88</v>
      </c>
      <c r="F652" s="570" t="s">
        <v>88</v>
      </c>
      <c r="G652" s="570" t="s">
        <v>88</v>
      </c>
      <c r="H652" s="570" t="s">
        <v>88</v>
      </c>
      <c r="I652" s="975" t="s">
        <v>342</v>
      </c>
      <c r="J652" s="10"/>
      <c r="K652" s="10"/>
    </row>
    <row r="653" spans="1:11" ht="15.75" customHeight="1">
      <c r="A653" s="10"/>
      <c r="B653" s="10"/>
      <c r="C653" s="10"/>
      <c r="D653" s="854"/>
      <c r="E653" s="130">
        <v>2009</v>
      </c>
      <c r="F653" s="130">
        <v>2010</v>
      </c>
      <c r="G653" s="130">
        <v>2011</v>
      </c>
      <c r="H653" s="130">
        <v>2012</v>
      </c>
      <c r="I653" s="879"/>
      <c r="J653" s="10"/>
      <c r="K653" s="10"/>
    </row>
    <row r="654" spans="1:11">
      <c r="A654" s="10"/>
      <c r="B654" s="10"/>
      <c r="C654" s="10"/>
      <c r="D654" s="571" t="s">
        <v>343</v>
      </c>
      <c r="E654" s="572">
        <v>271</v>
      </c>
      <c r="F654" s="572">
        <v>360</v>
      </c>
      <c r="G654" s="572">
        <v>404</v>
      </c>
      <c r="H654" s="572">
        <v>447</v>
      </c>
      <c r="I654" s="573">
        <f t="shared" ref="I654:I657" si="157">(H654-G654)/G654</f>
        <v>0.10643564356435643</v>
      </c>
      <c r="J654" s="10"/>
      <c r="K654" s="10"/>
    </row>
    <row r="655" spans="1:11">
      <c r="A655" s="10"/>
      <c r="B655" s="10"/>
      <c r="C655" s="10"/>
      <c r="D655" s="574" t="s">
        <v>99</v>
      </c>
      <c r="E655" s="575">
        <v>43</v>
      </c>
      <c r="F655" s="575">
        <v>67</v>
      </c>
      <c r="G655" s="575">
        <v>73</v>
      </c>
      <c r="H655" s="595">
        <v>75</v>
      </c>
      <c r="I655" s="604">
        <f t="shared" si="157"/>
        <v>2.7397260273972601E-2</v>
      </c>
      <c r="J655" s="10"/>
      <c r="K655" s="10"/>
    </row>
    <row r="656" spans="1:11" ht="15.75" customHeight="1">
      <c r="A656" s="10"/>
      <c r="B656" s="10"/>
      <c r="C656" s="10"/>
      <c r="D656" s="605" t="s">
        <v>114</v>
      </c>
      <c r="E656" s="671">
        <v>1</v>
      </c>
      <c r="F656" s="671">
        <v>1</v>
      </c>
      <c r="G656" s="672">
        <v>1</v>
      </c>
      <c r="H656" s="672">
        <v>0</v>
      </c>
      <c r="I656" s="673">
        <f t="shared" si="157"/>
        <v>-1</v>
      </c>
      <c r="J656" s="10"/>
      <c r="K656" s="10"/>
    </row>
    <row r="657" spans="1:11" ht="15.75" customHeight="1">
      <c r="A657" s="10"/>
      <c r="B657" s="10"/>
      <c r="C657" s="10"/>
      <c r="D657" s="674" t="s">
        <v>28</v>
      </c>
      <c r="E657" s="675">
        <f t="shared" ref="E657:H657" si="158">SUM(E654:E656)</f>
        <v>315</v>
      </c>
      <c r="F657" s="675">
        <f t="shared" si="158"/>
        <v>428</v>
      </c>
      <c r="G657" s="676">
        <f t="shared" si="158"/>
        <v>478</v>
      </c>
      <c r="H657" s="676">
        <f t="shared" si="158"/>
        <v>522</v>
      </c>
      <c r="I657" s="677">
        <f t="shared" si="157"/>
        <v>9.2050209205020925E-2</v>
      </c>
      <c r="J657" s="10"/>
      <c r="K657" s="10"/>
    </row>
    <row r="658" spans="1:11" ht="7.5" customHeight="1">
      <c r="A658" s="10"/>
      <c r="B658" s="10"/>
      <c r="C658" s="10"/>
      <c r="D658" s="474"/>
      <c r="E658" s="678"/>
      <c r="F658" s="678"/>
      <c r="G658" s="679"/>
      <c r="H658" s="679"/>
      <c r="I658" s="680"/>
      <c r="J658" s="10"/>
      <c r="K658" s="10"/>
    </row>
    <row r="659" spans="1:11" ht="15.75" customHeight="1">
      <c r="A659" s="10"/>
      <c r="B659" s="10"/>
      <c r="C659" s="10"/>
      <c r="D659" s="681" t="s">
        <v>114</v>
      </c>
      <c r="E659" s="682">
        <v>1</v>
      </c>
      <c r="F659" s="682">
        <v>2</v>
      </c>
      <c r="G659" s="682">
        <v>0</v>
      </c>
      <c r="H659" s="682">
        <v>8</v>
      </c>
      <c r="I659" s="573" t="s">
        <v>76</v>
      </c>
      <c r="J659" s="10"/>
      <c r="K659" s="10"/>
    </row>
    <row r="660" spans="1:11">
      <c r="A660" s="10"/>
      <c r="B660" s="10"/>
      <c r="C660" s="10"/>
      <c r="D660" s="574" t="s">
        <v>96</v>
      </c>
      <c r="E660" s="575">
        <v>203</v>
      </c>
      <c r="F660" s="575">
        <v>290</v>
      </c>
      <c r="G660" s="575">
        <v>312</v>
      </c>
      <c r="H660" s="595">
        <v>336</v>
      </c>
      <c r="I660" s="604">
        <f t="shared" ref="I660:I662" si="159">(H660-G660)/G660</f>
        <v>7.6923076923076927E-2</v>
      </c>
      <c r="J660" s="10"/>
      <c r="K660" s="10"/>
    </row>
    <row r="661" spans="1:11" ht="15.75" customHeight="1">
      <c r="A661" s="10"/>
      <c r="B661" s="10"/>
      <c r="C661" s="10"/>
      <c r="D661" s="683" t="s">
        <v>97</v>
      </c>
      <c r="E661" s="671">
        <v>111</v>
      </c>
      <c r="F661" s="672">
        <v>136</v>
      </c>
      <c r="G661" s="572">
        <v>166</v>
      </c>
      <c r="H661" s="684">
        <v>178</v>
      </c>
      <c r="I661" s="673">
        <f t="shared" si="159"/>
        <v>7.2289156626506021E-2</v>
      </c>
      <c r="J661" s="10"/>
      <c r="K661" s="10"/>
    </row>
    <row r="662" spans="1:11" ht="15.75" customHeight="1">
      <c r="A662" s="10"/>
      <c r="B662" s="10"/>
      <c r="C662" s="10"/>
      <c r="D662" s="685" t="s">
        <v>28</v>
      </c>
      <c r="E662" s="675">
        <f t="shared" ref="E662:H662" si="160">SUM(E659:E661)</f>
        <v>315</v>
      </c>
      <c r="F662" s="686">
        <f t="shared" si="160"/>
        <v>428</v>
      </c>
      <c r="G662" s="675">
        <f t="shared" si="160"/>
        <v>478</v>
      </c>
      <c r="H662" s="675">
        <f t="shared" si="160"/>
        <v>522</v>
      </c>
      <c r="I662" s="677">
        <f t="shared" si="159"/>
        <v>9.2050209205020925E-2</v>
      </c>
      <c r="J662" s="10"/>
      <c r="K662" s="10"/>
    </row>
    <row r="663" spans="1:11" ht="7.5" customHeight="1">
      <c r="A663" s="10"/>
      <c r="B663" s="10"/>
      <c r="C663" s="10"/>
      <c r="D663" s="687"/>
      <c r="E663" s="678"/>
      <c r="F663" s="678"/>
      <c r="G663" s="678"/>
      <c r="H663" s="678"/>
      <c r="I663" s="688"/>
      <c r="J663" s="10"/>
      <c r="K663" s="10"/>
    </row>
    <row r="664" spans="1:11" ht="15.75" customHeight="1">
      <c r="A664" s="10"/>
      <c r="B664" s="10"/>
      <c r="C664" s="10"/>
      <c r="D664" s="689" t="s">
        <v>114</v>
      </c>
      <c r="E664" s="682">
        <v>1</v>
      </c>
      <c r="F664" s="682">
        <v>0</v>
      </c>
      <c r="G664" s="690">
        <v>2</v>
      </c>
      <c r="H664" s="682">
        <v>0</v>
      </c>
      <c r="I664" s="691">
        <f t="shared" ref="I664:I677" si="161">(H664-G664)/G664</f>
        <v>-1</v>
      </c>
      <c r="J664" s="10"/>
      <c r="K664" s="10"/>
    </row>
    <row r="665" spans="1:11">
      <c r="A665" s="10"/>
      <c r="B665" s="10"/>
      <c r="C665" s="10"/>
      <c r="D665" s="574" t="s">
        <v>418</v>
      </c>
      <c r="E665" s="575">
        <v>31</v>
      </c>
      <c r="F665" s="575">
        <v>53</v>
      </c>
      <c r="G665" s="575">
        <v>52</v>
      </c>
      <c r="H665" s="595">
        <v>69</v>
      </c>
      <c r="I665" s="604">
        <f t="shared" si="161"/>
        <v>0.32692307692307693</v>
      </c>
      <c r="J665" s="10"/>
      <c r="K665" s="10"/>
    </row>
    <row r="666" spans="1:11">
      <c r="A666" s="10"/>
      <c r="B666" s="10"/>
      <c r="C666" s="10"/>
      <c r="D666" s="701" t="s">
        <v>424</v>
      </c>
      <c r="E666" s="702">
        <v>4</v>
      </c>
      <c r="F666" s="702">
        <v>14</v>
      </c>
      <c r="G666" s="702">
        <v>13</v>
      </c>
      <c r="H666" s="702">
        <v>29</v>
      </c>
      <c r="I666" s="703">
        <f t="shared" si="161"/>
        <v>1.2307692307692308</v>
      </c>
      <c r="J666" s="10"/>
      <c r="K666" s="10"/>
    </row>
    <row r="667" spans="1:11">
      <c r="A667" s="10"/>
      <c r="B667" s="10"/>
      <c r="C667" s="10"/>
      <c r="D667" s="574" t="s">
        <v>426</v>
      </c>
      <c r="E667" s="575">
        <v>37</v>
      </c>
      <c r="F667" s="575">
        <v>31</v>
      </c>
      <c r="G667" s="575">
        <v>45</v>
      </c>
      <c r="H667" s="595">
        <v>43</v>
      </c>
      <c r="I667" s="604">
        <f t="shared" si="161"/>
        <v>-4.4444444444444446E-2</v>
      </c>
      <c r="J667" s="10"/>
      <c r="K667" s="10"/>
    </row>
    <row r="668" spans="1:11">
      <c r="A668" s="10"/>
      <c r="B668" s="10"/>
      <c r="C668" s="10"/>
      <c r="D668" s="701" t="s">
        <v>427</v>
      </c>
      <c r="E668" s="702">
        <v>19</v>
      </c>
      <c r="F668" s="702">
        <v>23</v>
      </c>
      <c r="G668" s="702">
        <v>28</v>
      </c>
      <c r="H668" s="702">
        <v>24</v>
      </c>
      <c r="I668" s="703">
        <f t="shared" si="161"/>
        <v>-0.14285714285714285</v>
      </c>
      <c r="J668" s="10"/>
      <c r="K668" s="10"/>
    </row>
    <row r="669" spans="1:11">
      <c r="A669" s="10"/>
      <c r="B669" s="10"/>
      <c r="C669" s="10"/>
      <c r="D669" s="574" t="s">
        <v>15</v>
      </c>
      <c r="E669" s="575">
        <v>2</v>
      </c>
      <c r="F669" s="575">
        <v>1</v>
      </c>
      <c r="G669" s="575">
        <v>8</v>
      </c>
      <c r="H669" s="595">
        <v>6</v>
      </c>
      <c r="I669" s="604">
        <f t="shared" si="161"/>
        <v>-0.25</v>
      </c>
      <c r="J669" s="10"/>
      <c r="K669" s="10"/>
    </row>
    <row r="670" spans="1:11">
      <c r="A670" s="10"/>
      <c r="B670" s="10"/>
      <c r="C670" s="10"/>
      <c r="D670" s="701" t="s">
        <v>428</v>
      </c>
      <c r="E670" s="702">
        <v>15</v>
      </c>
      <c r="F670" s="702">
        <v>8</v>
      </c>
      <c r="G670" s="702">
        <v>19</v>
      </c>
      <c r="H670" s="702">
        <v>18</v>
      </c>
      <c r="I670" s="703">
        <f t="shared" si="161"/>
        <v>-5.2631578947368418E-2</v>
      </c>
      <c r="J670" s="10"/>
      <c r="K670" s="10"/>
    </row>
    <row r="671" spans="1:11">
      <c r="A671" s="10"/>
      <c r="B671" s="10"/>
      <c r="C671" s="10"/>
      <c r="D671" s="574" t="s">
        <v>430</v>
      </c>
      <c r="E671" s="575">
        <v>79</v>
      </c>
      <c r="F671" s="575">
        <v>116</v>
      </c>
      <c r="G671" s="575">
        <v>90</v>
      </c>
      <c r="H671" s="595">
        <v>102</v>
      </c>
      <c r="I671" s="604">
        <f t="shared" si="161"/>
        <v>0.13333333333333333</v>
      </c>
      <c r="J671" s="10"/>
      <c r="K671" s="10"/>
    </row>
    <row r="672" spans="1:11">
      <c r="A672" s="10"/>
      <c r="B672" s="10"/>
      <c r="C672" s="10"/>
      <c r="D672" s="701" t="s">
        <v>431</v>
      </c>
      <c r="E672" s="702">
        <v>35</v>
      </c>
      <c r="F672" s="702">
        <v>37</v>
      </c>
      <c r="G672" s="684">
        <v>38</v>
      </c>
      <c r="H672" s="702">
        <v>39</v>
      </c>
      <c r="I672" s="703">
        <f t="shared" si="161"/>
        <v>2.6315789473684209E-2</v>
      </c>
      <c r="J672" s="10"/>
      <c r="K672" s="10"/>
    </row>
    <row r="673" spans="1:11">
      <c r="A673" s="10"/>
      <c r="B673" s="10"/>
      <c r="C673" s="10"/>
      <c r="D673" s="574" t="s">
        <v>432</v>
      </c>
      <c r="E673" s="575">
        <v>41</v>
      </c>
      <c r="F673" s="575">
        <v>90</v>
      </c>
      <c r="G673" s="575">
        <v>107</v>
      </c>
      <c r="H673" s="595">
        <v>122</v>
      </c>
      <c r="I673" s="604">
        <f t="shared" si="161"/>
        <v>0.14018691588785046</v>
      </c>
      <c r="J673" s="10"/>
      <c r="K673" s="10"/>
    </row>
    <row r="674" spans="1:11">
      <c r="A674" s="10"/>
      <c r="B674" s="10"/>
      <c r="C674" s="10"/>
      <c r="D674" s="701" t="s">
        <v>433</v>
      </c>
      <c r="E674" s="702">
        <v>43</v>
      </c>
      <c r="F674" s="702">
        <v>47</v>
      </c>
      <c r="G674" s="684">
        <v>61</v>
      </c>
      <c r="H674" s="702">
        <v>56</v>
      </c>
      <c r="I674" s="703">
        <f t="shared" si="161"/>
        <v>-8.1967213114754092E-2</v>
      </c>
      <c r="J674" s="10"/>
      <c r="K674" s="10"/>
    </row>
    <row r="675" spans="1:11">
      <c r="A675" s="10"/>
      <c r="B675" s="10"/>
      <c r="C675" s="10"/>
      <c r="D675" s="574" t="s">
        <v>434</v>
      </c>
      <c r="E675" s="575">
        <v>2</v>
      </c>
      <c r="F675" s="575">
        <v>0</v>
      </c>
      <c r="G675" s="575">
        <v>2</v>
      </c>
      <c r="H675" s="595">
        <v>1</v>
      </c>
      <c r="I675" s="604">
        <f t="shared" si="161"/>
        <v>-0.5</v>
      </c>
      <c r="J675" s="10"/>
      <c r="K675" s="10"/>
    </row>
    <row r="676" spans="1:11" ht="15.75" customHeight="1">
      <c r="A676" s="10"/>
      <c r="B676" s="10"/>
      <c r="C676" s="10"/>
      <c r="D676" s="704" t="s">
        <v>435</v>
      </c>
      <c r="E676" s="672">
        <v>6</v>
      </c>
      <c r="F676" s="672">
        <v>8</v>
      </c>
      <c r="G676" s="672">
        <v>13</v>
      </c>
      <c r="H676" s="672">
        <v>13</v>
      </c>
      <c r="I676" s="673">
        <f t="shared" si="161"/>
        <v>0</v>
      </c>
      <c r="J676" s="10"/>
      <c r="K676" s="10"/>
    </row>
    <row r="677" spans="1:11" ht="15.75" customHeight="1">
      <c r="A677" s="10"/>
      <c r="B677" s="10"/>
      <c r="C677" s="10"/>
      <c r="D677" s="674" t="s">
        <v>28</v>
      </c>
      <c r="E677" s="675">
        <f t="shared" ref="E677:H677" si="162">SUM(E664:E676)</f>
        <v>315</v>
      </c>
      <c r="F677" s="675">
        <f t="shared" si="162"/>
        <v>428</v>
      </c>
      <c r="G677" s="675">
        <f t="shared" si="162"/>
        <v>478</v>
      </c>
      <c r="H677" s="675">
        <f t="shared" si="162"/>
        <v>522</v>
      </c>
      <c r="I677" s="705">
        <f t="shared" si="161"/>
        <v>9.2050209205020925E-2</v>
      </c>
      <c r="J677" s="10"/>
      <c r="K677" s="10"/>
    </row>
    <row r="678" spans="1:11" ht="15.75" customHeight="1">
      <c r="A678" s="10"/>
      <c r="B678" s="10"/>
      <c r="C678" s="10"/>
      <c r="D678" s="501" t="s">
        <v>436</v>
      </c>
      <c r="E678" s="10"/>
      <c r="F678" s="10"/>
      <c r="G678" s="10"/>
      <c r="H678" s="3"/>
      <c r="I678" s="9"/>
      <c r="J678" s="10"/>
      <c r="K678" s="10"/>
    </row>
    <row r="679" spans="1:11" ht="15.75" customHeight="1">
      <c r="A679" s="10"/>
      <c r="B679" s="10"/>
      <c r="C679" s="10"/>
      <c r="D679" s="10"/>
      <c r="E679" s="10"/>
      <c r="F679" s="10"/>
      <c r="G679" s="10"/>
      <c r="H679" s="3"/>
      <c r="I679" s="9"/>
      <c r="J679" s="10"/>
      <c r="K679" s="10"/>
    </row>
    <row r="680" spans="1:11" ht="23.25" customHeight="1">
      <c r="A680" s="10"/>
      <c r="B680" s="10"/>
      <c r="C680" s="10"/>
      <c r="D680" s="972" t="s">
        <v>174</v>
      </c>
      <c r="E680" s="973"/>
      <c r="F680" s="973"/>
      <c r="G680" s="973"/>
      <c r="H680" s="973"/>
      <c r="I680" s="974"/>
      <c r="J680" s="10"/>
      <c r="K680" s="10"/>
    </row>
    <row r="681" spans="1:11" ht="15.75" customHeight="1">
      <c r="A681" s="10"/>
      <c r="B681" s="10"/>
      <c r="C681" s="10"/>
      <c r="D681" s="971" t="s">
        <v>87</v>
      </c>
      <c r="E681" s="570" t="s">
        <v>88</v>
      </c>
      <c r="F681" s="570" t="s">
        <v>88</v>
      </c>
      <c r="G681" s="570" t="s">
        <v>88</v>
      </c>
      <c r="H681" s="570" t="s">
        <v>88</v>
      </c>
      <c r="I681" s="975" t="s">
        <v>342</v>
      </c>
      <c r="J681" s="10"/>
      <c r="K681" s="10"/>
    </row>
    <row r="682" spans="1:11" ht="15.75" customHeight="1">
      <c r="A682" s="10"/>
      <c r="B682" s="10"/>
      <c r="C682" s="10"/>
      <c r="D682" s="854"/>
      <c r="E682" s="130">
        <v>2009</v>
      </c>
      <c r="F682" s="130">
        <v>2010</v>
      </c>
      <c r="G682" s="130">
        <v>2011</v>
      </c>
      <c r="H682" s="130">
        <v>2012</v>
      </c>
      <c r="I682" s="879"/>
      <c r="J682" s="10"/>
      <c r="K682" s="10"/>
    </row>
    <row r="683" spans="1:11">
      <c r="A683" s="10"/>
      <c r="B683" s="10"/>
      <c r="C683" s="10"/>
      <c r="D683" s="571" t="s">
        <v>343</v>
      </c>
      <c r="E683" s="572">
        <v>942</v>
      </c>
      <c r="F683" s="572">
        <v>1144</v>
      </c>
      <c r="G683" s="572">
        <v>1171</v>
      </c>
      <c r="H683" s="572">
        <v>1253</v>
      </c>
      <c r="I683" s="573">
        <f t="shared" ref="I683:I686" si="163">(H683-G683)/G683</f>
        <v>7.0025619128949612E-2</v>
      </c>
      <c r="J683" s="10"/>
      <c r="K683" s="10"/>
    </row>
    <row r="684" spans="1:11">
      <c r="A684" s="10"/>
      <c r="B684" s="10"/>
      <c r="C684" s="10"/>
      <c r="D684" s="574" t="s">
        <v>99</v>
      </c>
      <c r="E684" s="575">
        <v>58</v>
      </c>
      <c r="F684" s="575">
        <v>62</v>
      </c>
      <c r="G684" s="575">
        <v>40</v>
      </c>
      <c r="H684" s="595">
        <v>45</v>
      </c>
      <c r="I684" s="604">
        <f t="shared" si="163"/>
        <v>0.125</v>
      </c>
      <c r="J684" s="10"/>
      <c r="K684" s="10"/>
    </row>
    <row r="685" spans="1:11" ht="15.75" customHeight="1">
      <c r="A685" s="10"/>
      <c r="B685" s="10"/>
      <c r="C685" s="10"/>
      <c r="D685" s="605" t="s">
        <v>114</v>
      </c>
      <c r="E685" s="671">
        <v>3</v>
      </c>
      <c r="F685" s="671">
        <v>1</v>
      </c>
      <c r="G685" s="672">
        <v>2</v>
      </c>
      <c r="H685" s="672">
        <v>1</v>
      </c>
      <c r="I685" s="673">
        <f t="shared" si="163"/>
        <v>-0.5</v>
      </c>
      <c r="J685" s="10"/>
      <c r="K685" s="10"/>
    </row>
    <row r="686" spans="1:11" ht="15.75" customHeight="1">
      <c r="A686" s="10"/>
      <c r="B686" s="10"/>
      <c r="C686" s="10"/>
      <c r="D686" s="674" t="s">
        <v>28</v>
      </c>
      <c r="E686" s="675">
        <f t="shared" ref="E686:H686" si="164">SUM(E683:E685)</f>
        <v>1003</v>
      </c>
      <c r="F686" s="675">
        <f t="shared" si="164"/>
        <v>1207</v>
      </c>
      <c r="G686" s="676">
        <f t="shared" si="164"/>
        <v>1213</v>
      </c>
      <c r="H686" s="676">
        <f t="shared" si="164"/>
        <v>1299</v>
      </c>
      <c r="I686" s="677">
        <f t="shared" si="163"/>
        <v>7.0898598516075842E-2</v>
      </c>
      <c r="J686" s="10"/>
      <c r="K686" s="10"/>
    </row>
    <row r="687" spans="1:11" ht="7.5" customHeight="1">
      <c r="A687" s="10"/>
      <c r="B687" s="10"/>
      <c r="C687" s="10"/>
      <c r="D687" s="474"/>
      <c r="E687" s="678"/>
      <c r="F687" s="678"/>
      <c r="G687" s="679"/>
      <c r="H687" s="679"/>
      <c r="I687" s="680"/>
      <c r="J687" s="10"/>
      <c r="K687" s="10"/>
    </row>
    <row r="688" spans="1:11" ht="15.75" customHeight="1">
      <c r="A688" s="10"/>
      <c r="B688" s="10"/>
      <c r="C688" s="10"/>
      <c r="D688" s="681" t="s">
        <v>114</v>
      </c>
      <c r="E688" s="682">
        <v>2</v>
      </c>
      <c r="F688" s="682">
        <v>1</v>
      </c>
      <c r="G688" s="682">
        <v>15</v>
      </c>
      <c r="H688" s="682">
        <v>18</v>
      </c>
      <c r="I688" s="573">
        <f t="shared" ref="I688:I691" si="165">(H688-G688)/G688</f>
        <v>0.2</v>
      </c>
      <c r="J688" s="10"/>
      <c r="K688" s="10"/>
    </row>
    <row r="689" spans="1:11">
      <c r="A689" s="10"/>
      <c r="B689" s="10"/>
      <c r="C689" s="10"/>
      <c r="D689" s="574" t="s">
        <v>96</v>
      </c>
      <c r="E689" s="575">
        <v>657</v>
      </c>
      <c r="F689" s="575">
        <v>824</v>
      </c>
      <c r="G689" s="575">
        <v>772</v>
      </c>
      <c r="H689" s="595">
        <v>882</v>
      </c>
      <c r="I689" s="604">
        <f t="shared" si="165"/>
        <v>0.14248704663212436</v>
      </c>
      <c r="J689" s="10"/>
      <c r="K689" s="10"/>
    </row>
    <row r="690" spans="1:11" ht="15.75" customHeight="1">
      <c r="A690" s="10"/>
      <c r="B690" s="10"/>
      <c r="C690" s="10"/>
      <c r="D690" s="683" t="s">
        <v>97</v>
      </c>
      <c r="E690" s="671">
        <v>344</v>
      </c>
      <c r="F690" s="672">
        <v>382</v>
      </c>
      <c r="G690" s="572">
        <v>426</v>
      </c>
      <c r="H690" s="684">
        <v>399</v>
      </c>
      <c r="I690" s="673">
        <f t="shared" si="165"/>
        <v>-6.3380281690140844E-2</v>
      </c>
      <c r="J690" s="10"/>
      <c r="K690" s="10"/>
    </row>
    <row r="691" spans="1:11" ht="15.75" customHeight="1">
      <c r="A691" s="10"/>
      <c r="B691" s="10"/>
      <c r="C691" s="10"/>
      <c r="D691" s="685" t="s">
        <v>28</v>
      </c>
      <c r="E691" s="675">
        <f t="shared" ref="E691:H691" si="166">SUM(E688:E690)</f>
        <v>1003</v>
      </c>
      <c r="F691" s="686">
        <f t="shared" si="166"/>
        <v>1207</v>
      </c>
      <c r="G691" s="675">
        <f t="shared" si="166"/>
        <v>1213</v>
      </c>
      <c r="H691" s="675">
        <f t="shared" si="166"/>
        <v>1299</v>
      </c>
      <c r="I691" s="677">
        <f t="shared" si="165"/>
        <v>7.0898598516075842E-2</v>
      </c>
      <c r="J691" s="10"/>
      <c r="K691" s="10"/>
    </row>
    <row r="692" spans="1:11" ht="7.5" customHeight="1">
      <c r="A692" s="10"/>
      <c r="B692" s="10"/>
      <c r="C692" s="10"/>
      <c r="D692" s="687"/>
      <c r="E692" s="678"/>
      <c r="F692" s="678"/>
      <c r="G692" s="678"/>
      <c r="H692" s="678"/>
      <c r="I692" s="688"/>
      <c r="J692" s="10"/>
      <c r="K692" s="10"/>
    </row>
    <row r="693" spans="1:11" ht="15.75" customHeight="1">
      <c r="A693" s="10"/>
      <c r="B693" s="10"/>
      <c r="C693" s="10"/>
      <c r="D693" s="689" t="s">
        <v>114</v>
      </c>
      <c r="E693" s="682">
        <v>2</v>
      </c>
      <c r="F693" s="682">
        <v>4</v>
      </c>
      <c r="G693" s="690">
        <v>12</v>
      </c>
      <c r="H693" s="682">
        <v>3</v>
      </c>
      <c r="I693" s="691">
        <f t="shared" ref="I693:I706" si="167">(H693-G693)/G693</f>
        <v>-0.75</v>
      </c>
      <c r="J693" s="10"/>
      <c r="K693" s="10"/>
    </row>
    <row r="694" spans="1:11">
      <c r="A694" s="10"/>
      <c r="B694" s="10"/>
      <c r="C694" s="10"/>
      <c r="D694" s="574" t="s">
        <v>418</v>
      </c>
      <c r="E694" s="575">
        <v>58</v>
      </c>
      <c r="F694" s="575">
        <v>75</v>
      </c>
      <c r="G694" s="575">
        <v>70</v>
      </c>
      <c r="H694" s="595">
        <v>91</v>
      </c>
      <c r="I694" s="604">
        <f t="shared" si="167"/>
        <v>0.3</v>
      </c>
      <c r="J694" s="10"/>
      <c r="K694" s="10"/>
    </row>
    <row r="695" spans="1:11">
      <c r="A695" s="10"/>
      <c r="B695" s="10"/>
      <c r="C695" s="10"/>
      <c r="D695" s="701" t="s">
        <v>424</v>
      </c>
      <c r="E695" s="702">
        <v>11</v>
      </c>
      <c r="F695" s="702">
        <v>10</v>
      </c>
      <c r="G695" s="702">
        <v>4</v>
      </c>
      <c r="H695" s="702">
        <v>3</v>
      </c>
      <c r="I695" s="703">
        <f t="shared" si="167"/>
        <v>-0.25</v>
      </c>
      <c r="J695" s="10"/>
      <c r="K695" s="10"/>
    </row>
    <row r="696" spans="1:11">
      <c r="A696" s="10"/>
      <c r="B696" s="10"/>
      <c r="C696" s="10"/>
      <c r="D696" s="574" t="s">
        <v>426</v>
      </c>
      <c r="E696" s="575">
        <v>61</v>
      </c>
      <c r="F696" s="575">
        <v>74</v>
      </c>
      <c r="G696" s="575">
        <v>97</v>
      </c>
      <c r="H696" s="595">
        <v>81</v>
      </c>
      <c r="I696" s="604">
        <f t="shared" si="167"/>
        <v>-0.16494845360824742</v>
      </c>
      <c r="J696" s="10"/>
      <c r="K696" s="10"/>
    </row>
    <row r="697" spans="1:11">
      <c r="A697" s="10"/>
      <c r="B697" s="6" t="s">
        <v>0</v>
      </c>
      <c r="C697" s="10"/>
      <c r="D697" s="701" t="s">
        <v>427</v>
      </c>
      <c r="E697" s="702">
        <v>68</v>
      </c>
      <c r="F697" s="702">
        <v>65</v>
      </c>
      <c r="G697" s="702">
        <v>59</v>
      </c>
      <c r="H697" s="702">
        <v>62</v>
      </c>
      <c r="I697" s="703">
        <f t="shared" si="167"/>
        <v>5.0847457627118647E-2</v>
      </c>
      <c r="J697" s="10"/>
      <c r="K697" s="10"/>
    </row>
    <row r="698" spans="1:11">
      <c r="A698" s="10"/>
      <c r="B698" s="6" t="s">
        <v>5</v>
      </c>
      <c r="C698" s="10"/>
      <c r="D698" s="574" t="s">
        <v>15</v>
      </c>
      <c r="E698" s="575">
        <v>8</v>
      </c>
      <c r="F698" s="575">
        <v>10</v>
      </c>
      <c r="G698" s="575">
        <v>16</v>
      </c>
      <c r="H698" s="595">
        <v>20</v>
      </c>
      <c r="I698" s="604">
        <f t="shared" si="167"/>
        <v>0.25</v>
      </c>
      <c r="J698" s="10"/>
      <c r="K698" s="10"/>
    </row>
    <row r="699" spans="1:11">
      <c r="A699" s="10"/>
      <c r="B699" s="6" t="s">
        <v>6</v>
      </c>
      <c r="C699" s="10"/>
      <c r="D699" s="701" t="s">
        <v>428</v>
      </c>
      <c r="E699" s="702">
        <v>6</v>
      </c>
      <c r="F699" s="702">
        <v>17</v>
      </c>
      <c r="G699" s="702">
        <v>16</v>
      </c>
      <c r="H699" s="702">
        <v>16</v>
      </c>
      <c r="I699" s="703">
        <f t="shared" si="167"/>
        <v>0</v>
      </c>
      <c r="J699" s="10"/>
      <c r="K699" s="10"/>
    </row>
    <row r="700" spans="1:11">
      <c r="A700" s="10"/>
      <c r="B700" s="10"/>
      <c r="C700" s="10"/>
      <c r="D700" s="574" t="s">
        <v>430</v>
      </c>
      <c r="E700" s="575">
        <v>344</v>
      </c>
      <c r="F700" s="575">
        <v>436</v>
      </c>
      <c r="G700" s="575">
        <v>393</v>
      </c>
      <c r="H700" s="595">
        <v>401</v>
      </c>
      <c r="I700" s="604">
        <f t="shared" si="167"/>
        <v>2.0356234096692113E-2</v>
      </c>
      <c r="J700" s="10"/>
      <c r="K700" s="10"/>
    </row>
    <row r="701" spans="1:11">
      <c r="A701" s="10"/>
      <c r="B701" s="10"/>
      <c r="C701" s="10"/>
      <c r="D701" s="701" t="s">
        <v>431</v>
      </c>
      <c r="E701" s="702">
        <v>95</v>
      </c>
      <c r="F701" s="702">
        <v>109</v>
      </c>
      <c r="G701" s="684">
        <v>82</v>
      </c>
      <c r="H701" s="702">
        <v>87</v>
      </c>
      <c r="I701" s="703">
        <f t="shared" si="167"/>
        <v>6.097560975609756E-2</v>
      </c>
      <c r="J701" s="10"/>
      <c r="K701" s="10"/>
    </row>
    <row r="702" spans="1:11">
      <c r="A702" s="10"/>
      <c r="B702" s="10"/>
      <c r="C702" s="10"/>
      <c r="D702" s="574" t="s">
        <v>432</v>
      </c>
      <c r="E702" s="575">
        <v>177</v>
      </c>
      <c r="F702" s="575">
        <v>192</v>
      </c>
      <c r="G702" s="575">
        <v>253</v>
      </c>
      <c r="H702" s="595">
        <v>297</v>
      </c>
      <c r="I702" s="604">
        <f t="shared" si="167"/>
        <v>0.17391304347826086</v>
      </c>
      <c r="J702" s="10"/>
      <c r="K702" s="10"/>
    </row>
    <row r="703" spans="1:11">
      <c r="A703" s="10"/>
      <c r="B703" s="10"/>
      <c r="C703" s="10"/>
      <c r="D703" s="701" t="s">
        <v>433</v>
      </c>
      <c r="E703" s="702">
        <v>161</v>
      </c>
      <c r="F703" s="702">
        <v>201</v>
      </c>
      <c r="G703" s="684">
        <v>197</v>
      </c>
      <c r="H703" s="702">
        <v>214</v>
      </c>
      <c r="I703" s="703">
        <f t="shared" si="167"/>
        <v>8.6294416243654817E-2</v>
      </c>
      <c r="J703" s="10"/>
      <c r="K703" s="10"/>
    </row>
    <row r="704" spans="1:11">
      <c r="A704" s="10"/>
      <c r="B704" s="10"/>
      <c r="C704" s="10"/>
      <c r="D704" s="574" t="s">
        <v>434</v>
      </c>
      <c r="E704" s="575">
        <v>6</v>
      </c>
      <c r="F704" s="575">
        <v>2</v>
      </c>
      <c r="G704" s="575">
        <v>3</v>
      </c>
      <c r="H704" s="595">
        <v>11</v>
      </c>
      <c r="I704" s="604">
        <f t="shared" si="167"/>
        <v>2.6666666666666665</v>
      </c>
      <c r="J704" s="10"/>
      <c r="K704" s="10"/>
    </row>
    <row r="705" spans="1:11" ht="15.75" customHeight="1">
      <c r="A705" s="10"/>
      <c r="B705" s="10"/>
      <c r="C705" s="10"/>
      <c r="D705" s="704" t="s">
        <v>435</v>
      </c>
      <c r="E705" s="672">
        <v>6</v>
      </c>
      <c r="F705" s="672">
        <v>12</v>
      </c>
      <c r="G705" s="672">
        <v>11</v>
      </c>
      <c r="H705" s="672">
        <v>13</v>
      </c>
      <c r="I705" s="673">
        <f t="shared" si="167"/>
        <v>0.18181818181818182</v>
      </c>
      <c r="J705" s="10"/>
      <c r="K705" s="10"/>
    </row>
    <row r="706" spans="1:11" ht="15.75" customHeight="1">
      <c r="A706" s="10"/>
      <c r="B706" s="10"/>
      <c r="C706" s="10"/>
      <c r="D706" s="674" t="s">
        <v>28</v>
      </c>
      <c r="E706" s="675">
        <f t="shared" ref="E706:H706" si="168">SUM(E693:E705)</f>
        <v>1003</v>
      </c>
      <c r="F706" s="675">
        <f t="shared" si="168"/>
        <v>1207</v>
      </c>
      <c r="G706" s="675">
        <f t="shared" si="168"/>
        <v>1213</v>
      </c>
      <c r="H706" s="675">
        <f t="shared" si="168"/>
        <v>1299</v>
      </c>
      <c r="I706" s="705">
        <f t="shared" si="167"/>
        <v>7.0898598516075842E-2</v>
      </c>
      <c r="J706" s="10"/>
      <c r="K706" s="10"/>
    </row>
    <row r="707" spans="1:11" ht="15.75" customHeight="1">
      <c r="A707" s="10"/>
      <c r="B707" s="10"/>
      <c r="C707" s="10"/>
      <c r="D707" s="501" t="s">
        <v>436</v>
      </c>
      <c r="E707" s="10"/>
      <c r="F707" s="10"/>
      <c r="G707" s="10"/>
      <c r="H707" s="3"/>
      <c r="I707" s="9"/>
      <c r="J707" s="10"/>
      <c r="K707" s="10"/>
    </row>
    <row r="708" spans="1:11" ht="15.75" customHeight="1">
      <c r="A708" s="10"/>
      <c r="B708" s="10"/>
      <c r="C708" s="10"/>
      <c r="D708" s="10"/>
      <c r="E708" s="10"/>
      <c r="F708" s="10"/>
      <c r="G708" s="10"/>
      <c r="H708" s="3"/>
      <c r="I708" s="9"/>
      <c r="J708" s="10"/>
      <c r="K708" s="10"/>
    </row>
    <row r="709" spans="1:11" ht="23.25" customHeight="1">
      <c r="A709" s="10"/>
      <c r="B709" s="10"/>
      <c r="C709" s="10"/>
      <c r="D709" s="972" t="s">
        <v>415</v>
      </c>
      <c r="E709" s="973"/>
      <c r="F709" s="973"/>
      <c r="G709" s="973"/>
      <c r="H709" s="973"/>
      <c r="I709" s="974"/>
      <c r="J709" s="10"/>
      <c r="K709" s="10"/>
    </row>
    <row r="710" spans="1:11" ht="15.75" customHeight="1">
      <c r="A710" s="10"/>
      <c r="B710" s="10"/>
      <c r="C710" s="10"/>
      <c r="D710" s="971" t="s">
        <v>87</v>
      </c>
      <c r="E710" s="570" t="s">
        <v>88</v>
      </c>
      <c r="F710" s="570" t="s">
        <v>88</v>
      </c>
      <c r="G710" s="570" t="s">
        <v>88</v>
      </c>
      <c r="H710" s="570" t="s">
        <v>88</v>
      </c>
      <c r="I710" s="975" t="s">
        <v>342</v>
      </c>
      <c r="J710" s="10"/>
      <c r="K710" s="10"/>
    </row>
    <row r="711" spans="1:11" ht="15.75" customHeight="1">
      <c r="A711" s="10"/>
      <c r="B711" s="10"/>
      <c r="C711" s="10"/>
      <c r="D711" s="854"/>
      <c r="E711" s="130">
        <v>2009</v>
      </c>
      <c r="F711" s="130">
        <v>2010</v>
      </c>
      <c r="G711" s="130">
        <v>2011</v>
      </c>
      <c r="H711" s="130">
        <v>2012</v>
      </c>
      <c r="I711" s="879"/>
      <c r="J711" s="10"/>
      <c r="K711" s="10"/>
    </row>
    <row r="712" spans="1:11">
      <c r="A712" s="10"/>
      <c r="B712" s="10"/>
      <c r="C712" s="10"/>
      <c r="D712" s="571" t="s">
        <v>343</v>
      </c>
      <c r="E712" s="572">
        <v>87</v>
      </c>
      <c r="F712" s="572">
        <v>92</v>
      </c>
      <c r="G712" s="572">
        <v>144</v>
      </c>
      <c r="H712" s="572">
        <v>146</v>
      </c>
      <c r="I712" s="573">
        <f t="shared" ref="I712:I713" si="169">(H712-G712)/G712</f>
        <v>1.3888888888888888E-2</v>
      </c>
      <c r="J712" s="10"/>
      <c r="K712" s="10"/>
    </row>
    <row r="713" spans="1:11">
      <c r="A713" s="10"/>
      <c r="B713" s="10"/>
      <c r="C713" s="10"/>
      <c r="D713" s="574" t="s">
        <v>99</v>
      </c>
      <c r="E713" s="575">
        <v>50</v>
      </c>
      <c r="F713" s="575">
        <v>63</v>
      </c>
      <c r="G713" s="575">
        <v>51</v>
      </c>
      <c r="H713" s="595">
        <v>60</v>
      </c>
      <c r="I713" s="604">
        <f t="shared" si="169"/>
        <v>0.17647058823529413</v>
      </c>
      <c r="J713" s="10"/>
      <c r="K713" s="10"/>
    </row>
    <row r="714" spans="1:11" ht="15.75" customHeight="1">
      <c r="A714" s="10"/>
      <c r="B714" s="10"/>
      <c r="C714" s="10"/>
      <c r="D714" s="605" t="s">
        <v>114</v>
      </c>
      <c r="E714" s="671">
        <v>0</v>
      </c>
      <c r="F714" s="671">
        <v>0</v>
      </c>
      <c r="G714" s="672">
        <v>0</v>
      </c>
      <c r="H714" s="672">
        <v>2</v>
      </c>
      <c r="I714" s="673" t="s">
        <v>76</v>
      </c>
      <c r="J714" s="10"/>
      <c r="K714" s="10"/>
    </row>
    <row r="715" spans="1:11" ht="15.75" customHeight="1">
      <c r="A715" s="10"/>
      <c r="B715" s="10"/>
      <c r="C715" s="10"/>
      <c r="D715" s="674" t="s">
        <v>28</v>
      </c>
      <c r="E715" s="675">
        <f t="shared" ref="E715:H715" si="170">SUM(E712:E714)</f>
        <v>137</v>
      </c>
      <c r="F715" s="675">
        <f t="shared" si="170"/>
        <v>155</v>
      </c>
      <c r="G715" s="676">
        <f t="shared" si="170"/>
        <v>195</v>
      </c>
      <c r="H715" s="676">
        <f t="shared" si="170"/>
        <v>208</v>
      </c>
      <c r="I715" s="677">
        <f>(H715-G715)/G715</f>
        <v>6.6666666666666666E-2</v>
      </c>
      <c r="J715" s="10"/>
      <c r="K715" s="10"/>
    </row>
    <row r="716" spans="1:11" ht="7.5" customHeight="1">
      <c r="A716" s="10"/>
      <c r="B716" s="10"/>
      <c r="C716" s="10"/>
      <c r="D716" s="474"/>
      <c r="E716" s="678"/>
      <c r="F716" s="678"/>
      <c r="G716" s="679"/>
      <c r="H716" s="679"/>
      <c r="I716" s="680"/>
      <c r="J716" s="10"/>
      <c r="K716" s="10"/>
    </row>
    <row r="717" spans="1:11" ht="15.75" customHeight="1">
      <c r="A717" s="10"/>
      <c r="B717" s="10"/>
      <c r="C717" s="10"/>
      <c r="D717" s="681" t="s">
        <v>114</v>
      </c>
      <c r="E717" s="682">
        <v>1</v>
      </c>
      <c r="F717" s="682">
        <v>0</v>
      </c>
      <c r="G717" s="682">
        <v>3</v>
      </c>
      <c r="H717" s="682">
        <v>11</v>
      </c>
      <c r="I717" s="573">
        <f t="shared" ref="I717:I720" si="171">(H717-G717)/G717</f>
        <v>2.6666666666666665</v>
      </c>
      <c r="J717" s="10"/>
      <c r="K717" s="10"/>
    </row>
    <row r="718" spans="1:11">
      <c r="A718" s="10"/>
      <c r="B718" s="10"/>
      <c r="C718" s="10"/>
      <c r="D718" s="574" t="s">
        <v>96</v>
      </c>
      <c r="E718" s="575">
        <v>93</v>
      </c>
      <c r="F718" s="575">
        <v>88</v>
      </c>
      <c r="G718" s="575">
        <v>130</v>
      </c>
      <c r="H718" s="595">
        <v>121</v>
      </c>
      <c r="I718" s="604">
        <f t="shared" si="171"/>
        <v>-6.9230769230769235E-2</v>
      </c>
      <c r="J718" s="10"/>
      <c r="K718" s="10"/>
    </row>
    <row r="719" spans="1:11" ht="15.75" customHeight="1">
      <c r="A719" s="10"/>
      <c r="B719" s="10"/>
      <c r="C719" s="10"/>
      <c r="D719" s="683" t="s">
        <v>97</v>
      </c>
      <c r="E719" s="671">
        <v>43</v>
      </c>
      <c r="F719" s="672">
        <v>67</v>
      </c>
      <c r="G719" s="572">
        <v>62</v>
      </c>
      <c r="H719" s="684">
        <v>76</v>
      </c>
      <c r="I719" s="673">
        <f t="shared" si="171"/>
        <v>0.22580645161290322</v>
      </c>
      <c r="J719" s="10"/>
      <c r="K719" s="10"/>
    </row>
    <row r="720" spans="1:11" ht="15.75" customHeight="1">
      <c r="A720" s="10"/>
      <c r="B720" s="10"/>
      <c r="C720" s="10"/>
      <c r="D720" s="685" t="s">
        <v>28</v>
      </c>
      <c r="E720" s="675">
        <f t="shared" ref="E720:H720" si="172">SUM(E717:E719)</f>
        <v>137</v>
      </c>
      <c r="F720" s="686">
        <f t="shared" si="172"/>
        <v>155</v>
      </c>
      <c r="G720" s="675">
        <f t="shared" si="172"/>
        <v>195</v>
      </c>
      <c r="H720" s="675">
        <f t="shared" si="172"/>
        <v>208</v>
      </c>
      <c r="I720" s="677">
        <f t="shared" si="171"/>
        <v>6.6666666666666666E-2</v>
      </c>
      <c r="J720" s="10"/>
      <c r="K720" s="10"/>
    </row>
    <row r="721" spans="1:11" ht="7.5" customHeight="1">
      <c r="A721" s="10"/>
      <c r="B721" s="10"/>
      <c r="C721" s="10"/>
      <c r="D721" s="687"/>
      <c r="E721" s="678"/>
      <c r="F721" s="678"/>
      <c r="G721" s="678"/>
      <c r="H721" s="678"/>
      <c r="I721" s="688"/>
      <c r="J721" s="10"/>
      <c r="K721" s="10"/>
    </row>
    <row r="722" spans="1:11" ht="15.75" customHeight="1">
      <c r="A722" s="10"/>
      <c r="B722" s="10"/>
      <c r="C722" s="10"/>
      <c r="D722" s="689" t="s">
        <v>114</v>
      </c>
      <c r="E722" s="682">
        <v>2</v>
      </c>
      <c r="F722" s="682">
        <v>0</v>
      </c>
      <c r="G722" s="690">
        <v>5</v>
      </c>
      <c r="H722" s="682">
        <v>3</v>
      </c>
      <c r="I722" s="691">
        <f t="shared" ref="I722:I732" si="173">(H722-G722)/G722</f>
        <v>-0.4</v>
      </c>
      <c r="J722" s="10"/>
      <c r="K722" s="10"/>
    </row>
    <row r="723" spans="1:11">
      <c r="A723" s="10"/>
      <c r="B723" s="10"/>
      <c r="C723" s="10"/>
      <c r="D723" s="574" t="s">
        <v>418</v>
      </c>
      <c r="E723" s="575">
        <v>11</v>
      </c>
      <c r="F723" s="575">
        <v>12</v>
      </c>
      <c r="G723" s="575">
        <v>7</v>
      </c>
      <c r="H723" s="595">
        <v>13</v>
      </c>
      <c r="I723" s="604">
        <f t="shared" si="173"/>
        <v>0.8571428571428571</v>
      </c>
      <c r="J723" s="10"/>
      <c r="K723" s="10"/>
    </row>
    <row r="724" spans="1:11">
      <c r="A724" s="10"/>
      <c r="B724" s="10"/>
      <c r="C724" s="10"/>
      <c r="D724" s="701" t="s">
        <v>424</v>
      </c>
      <c r="E724" s="702">
        <v>7</v>
      </c>
      <c r="F724" s="702">
        <v>4</v>
      </c>
      <c r="G724" s="702">
        <v>3</v>
      </c>
      <c r="H724" s="702">
        <v>1</v>
      </c>
      <c r="I724" s="703">
        <f t="shared" si="173"/>
        <v>-0.66666666666666663</v>
      </c>
      <c r="J724" s="10"/>
      <c r="K724" s="10"/>
    </row>
    <row r="725" spans="1:11">
      <c r="A725" s="10"/>
      <c r="B725" s="10"/>
      <c r="C725" s="10"/>
      <c r="D725" s="574" t="s">
        <v>426</v>
      </c>
      <c r="E725" s="575">
        <v>25</v>
      </c>
      <c r="F725" s="575">
        <v>23</v>
      </c>
      <c r="G725" s="575">
        <v>20</v>
      </c>
      <c r="H725" s="595">
        <v>37</v>
      </c>
      <c r="I725" s="604">
        <f t="shared" si="173"/>
        <v>0.85</v>
      </c>
      <c r="J725" s="10"/>
      <c r="K725" s="10"/>
    </row>
    <row r="726" spans="1:11">
      <c r="A726" s="10"/>
      <c r="B726" s="10"/>
      <c r="C726" s="10"/>
      <c r="D726" s="701" t="s">
        <v>427</v>
      </c>
      <c r="E726" s="702">
        <v>9</v>
      </c>
      <c r="F726" s="702">
        <v>16</v>
      </c>
      <c r="G726" s="702">
        <v>21</v>
      </c>
      <c r="H726" s="702">
        <v>18</v>
      </c>
      <c r="I726" s="703">
        <f t="shared" si="173"/>
        <v>-0.14285714285714285</v>
      </c>
      <c r="J726" s="10"/>
      <c r="K726" s="10"/>
    </row>
    <row r="727" spans="1:11">
      <c r="A727" s="10"/>
      <c r="B727" s="10"/>
      <c r="C727" s="10"/>
      <c r="D727" s="574" t="s">
        <v>15</v>
      </c>
      <c r="E727" s="575">
        <v>3</v>
      </c>
      <c r="F727" s="575">
        <v>4</v>
      </c>
      <c r="G727" s="575">
        <v>7</v>
      </c>
      <c r="H727" s="595">
        <v>6</v>
      </c>
      <c r="I727" s="604">
        <f t="shared" si="173"/>
        <v>-0.14285714285714285</v>
      </c>
      <c r="J727" s="10"/>
      <c r="K727" s="10"/>
    </row>
    <row r="728" spans="1:11">
      <c r="A728" s="10"/>
      <c r="B728" s="10"/>
      <c r="C728" s="10"/>
      <c r="D728" s="701" t="s">
        <v>428</v>
      </c>
      <c r="E728" s="702">
        <v>4</v>
      </c>
      <c r="F728" s="702">
        <v>8</v>
      </c>
      <c r="G728" s="702">
        <v>14</v>
      </c>
      <c r="H728" s="702">
        <v>8</v>
      </c>
      <c r="I728" s="703">
        <f t="shared" si="173"/>
        <v>-0.42857142857142855</v>
      </c>
      <c r="J728" s="10"/>
      <c r="K728" s="10"/>
    </row>
    <row r="729" spans="1:11">
      <c r="A729" s="10"/>
      <c r="B729" s="10"/>
      <c r="C729" s="10"/>
      <c r="D729" s="574" t="s">
        <v>430</v>
      </c>
      <c r="E729" s="575">
        <v>28</v>
      </c>
      <c r="F729" s="575">
        <v>38</v>
      </c>
      <c r="G729" s="575">
        <v>43</v>
      </c>
      <c r="H729" s="595">
        <v>49</v>
      </c>
      <c r="I729" s="604">
        <f t="shared" si="173"/>
        <v>0.13953488372093023</v>
      </c>
      <c r="J729" s="10"/>
      <c r="K729" s="10"/>
    </row>
    <row r="730" spans="1:11">
      <c r="A730" s="10"/>
      <c r="B730" s="10"/>
      <c r="C730" s="10"/>
      <c r="D730" s="701" t="s">
        <v>431</v>
      </c>
      <c r="E730" s="702">
        <v>18</v>
      </c>
      <c r="F730" s="702">
        <v>17</v>
      </c>
      <c r="G730" s="684">
        <v>24</v>
      </c>
      <c r="H730" s="702">
        <v>19</v>
      </c>
      <c r="I730" s="703">
        <f t="shared" si="173"/>
        <v>-0.20833333333333334</v>
      </c>
      <c r="J730" s="10"/>
      <c r="K730" s="10"/>
    </row>
    <row r="731" spans="1:11">
      <c r="A731" s="10"/>
      <c r="B731" s="10"/>
      <c r="C731" s="10"/>
      <c r="D731" s="574" t="s">
        <v>432</v>
      </c>
      <c r="E731" s="575">
        <v>9</v>
      </c>
      <c r="F731" s="575">
        <v>10</v>
      </c>
      <c r="G731" s="575">
        <v>27</v>
      </c>
      <c r="H731" s="595">
        <v>20</v>
      </c>
      <c r="I731" s="604">
        <f t="shared" si="173"/>
        <v>-0.25925925925925924</v>
      </c>
      <c r="J731" s="10"/>
      <c r="K731" s="10"/>
    </row>
    <row r="732" spans="1:11">
      <c r="A732" s="10"/>
      <c r="B732" s="10"/>
      <c r="C732" s="10"/>
      <c r="D732" s="701" t="s">
        <v>433</v>
      </c>
      <c r="E732" s="702">
        <v>14</v>
      </c>
      <c r="F732" s="702">
        <v>12</v>
      </c>
      <c r="G732" s="684">
        <v>18</v>
      </c>
      <c r="H732" s="702">
        <v>19</v>
      </c>
      <c r="I732" s="703">
        <f t="shared" si="173"/>
        <v>5.5555555555555552E-2</v>
      </c>
      <c r="J732" s="10"/>
      <c r="K732" s="10"/>
    </row>
    <row r="733" spans="1:11">
      <c r="A733" s="10"/>
      <c r="B733" s="10"/>
      <c r="C733" s="10"/>
      <c r="D733" s="574" t="s">
        <v>434</v>
      </c>
      <c r="E733" s="575">
        <v>0</v>
      </c>
      <c r="F733" s="575">
        <v>0</v>
      </c>
      <c r="G733" s="575">
        <v>0</v>
      </c>
      <c r="H733" s="595">
        <v>0</v>
      </c>
      <c r="I733" s="604" t="s">
        <v>76</v>
      </c>
      <c r="J733" s="10"/>
      <c r="K733" s="10"/>
    </row>
    <row r="734" spans="1:11" ht="15.75" customHeight="1">
      <c r="A734" s="10"/>
      <c r="B734" s="10"/>
      <c r="C734" s="10"/>
      <c r="D734" s="704" t="s">
        <v>435</v>
      </c>
      <c r="E734" s="672">
        <v>7</v>
      </c>
      <c r="F734" s="672">
        <v>11</v>
      </c>
      <c r="G734" s="672">
        <v>6</v>
      </c>
      <c r="H734" s="672">
        <v>15</v>
      </c>
      <c r="I734" s="673">
        <f t="shared" ref="I734:I735" si="174">(H734-G734)/G734</f>
        <v>1.5</v>
      </c>
      <c r="J734" s="10"/>
      <c r="K734" s="10"/>
    </row>
    <row r="735" spans="1:11" ht="15.75" customHeight="1">
      <c r="A735" s="10"/>
      <c r="B735" s="10"/>
      <c r="C735" s="10"/>
      <c r="D735" s="674" t="s">
        <v>28</v>
      </c>
      <c r="E735" s="675">
        <f t="shared" ref="E735:H735" si="175">SUM(E722:E734)</f>
        <v>137</v>
      </c>
      <c r="F735" s="675">
        <f t="shared" si="175"/>
        <v>155</v>
      </c>
      <c r="G735" s="675">
        <f t="shared" si="175"/>
        <v>195</v>
      </c>
      <c r="H735" s="675">
        <f t="shared" si="175"/>
        <v>208</v>
      </c>
      <c r="I735" s="705">
        <f t="shared" si="174"/>
        <v>6.6666666666666666E-2</v>
      </c>
      <c r="J735" s="10"/>
      <c r="K735" s="10"/>
    </row>
    <row r="736" spans="1:11" ht="15.75" customHeight="1">
      <c r="A736" s="10"/>
      <c r="B736" s="10"/>
      <c r="C736" s="10"/>
      <c r="D736" s="501" t="s">
        <v>436</v>
      </c>
      <c r="E736" s="10"/>
      <c r="F736" s="10"/>
      <c r="G736" s="10"/>
      <c r="H736" s="3"/>
      <c r="I736" s="9"/>
      <c r="J736" s="10"/>
      <c r="K736" s="10"/>
    </row>
    <row r="737" spans="1:11" ht="15.75" customHeight="1">
      <c r="A737" s="10"/>
      <c r="B737" s="10"/>
      <c r="C737" s="10"/>
      <c r="D737" s="10"/>
      <c r="E737" s="10"/>
      <c r="F737" s="10"/>
      <c r="G737" s="10"/>
      <c r="H737" s="3"/>
      <c r="I737" s="9"/>
      <c r="J737" s="10"/>
      <c r="K737" s="10"/>
    </row>
    <row r="738" spans="1:11" ht="23.25" customHeight="1">
      <c r="A738" s="10"/>
      <c r="B738" s="10"/>
      <c r="C738" s="10"/>
      <c r="D738" s="972" t="s">
        <v>177</v>
      </c>
      <c r="E738" s="973"/>
      <c r="F738" s="973"/>
      <c r="G738" s="973"/>
      <c r="H738" s="973"/>
      <c r="I738" s="974"/>
      <c r="J738" s="10"/>
      <c r="K738" s="10"/>
    </row>
    <row r="739" spans="1:11" ht="15.75" customHeight="1">
      <c r="A739" s="10"/>
      <c r="B739" s="10"/>
      <c r="C739" s="10"/>
      <c r="D739" s="971" t="s">
        <v>87</v>
      </c>
      <c r="E739" s="570" t="s">
        <v>88</v>
      </c>
      <c r="F739" s="570" t="s">
        <v>88</v>
      </c>
      <c r="G739" s="570" t="s">
        <v>88</v>
      </c>
      <c r="H739" s="570" t="s">
        <v>88</v>
      </c>
      <c r="I739" s="975" t="s">
        <v>342</v>
      </c>
      <c r="J739" s="10"/>
      <c r="K739" s="10"/>
    </row>
    <row r="740" spans="1:11" ht="15.75" customHeight="1">
      <c r="A740" s="10"/>
      <c r="B740" s="10"/>
      <c r="C740" s="10"/>
      <c r="D740" s="854"/>
      <c r="E740" s="130">
        <v>2009</v>
      </c>
      <c r="F740" s="130">
        <v>2010</v>
      </c>
      <c r="G740" s="130">
        <v>2011</v>
      </c>
      <c r="H740" s="130">
        <v>2012</v>
      </c>
      <c r="I740" s="879"/>
      <c r="J740" s="10"/>
      <c r="K740" s="10"/>
    </row>
    <row r="741" spans="1:11">
      <c r="A741" s="10"/>
      <c r="B741" s="10"/>
      <c r="C741" s="10"/>
      <c r="D741" s="571" t="s">
        <v>343</v>
      </c>
      <c r="E741" s="572">
        <v>24</v>
      </c>
      <c r="F741" s="572">
        <v>15</v>
      </c>
      <c r="G741" s="572">
        <v>24</v>
      </c>
      <c r="H741" s="572">
        <v>12</v>
      </c>
      <c r="I741" s="573">
        <f t="shared" ref="I741:I742" si="176">(H741-G741)/G741</f>
        <v>-0.5</v>
      </c>
      <c r="J741" s="10"/>
      <c r="K741" s="10"/>
    </row>
    <row r="742" spans="1:11">
      <c r="A742" s="10"/>
      <c r="B742" s="10"/>
      <c r="C742" s="10"/>
      <c r="D742" s="574" t="s">
        <v>99</v>
      </c>
      <c r="E742" s="575">
        <v>38</v>
      </c>
      <c r="F742" s="575">
        <v>38</v>
      </c>
      <c r="G742" s="575">
        <v>26</v>
      </c>
      <c r="H742" s="595">
        <v>44</v>
      </c>
      <c r="I742" s="604">
        <f t="shared" si="176"/>
        <v>0.69230769230769229</v>
      </c>
      <c r="J742" s="10"/>
      <c r="K742" s="10"/>
    </row>
    <row r="743" spans="1:11" ht="15.75" customHeight="1">
      <c r="A743" s="10"/>
      <c r="B743" s="10"/>
      <c r="C743" s="10"/>
      <c r="D743" s="605" t="s">
        <v>114</v>
      </c>
      <c r="E743" s="671">
        <v>0</v>
      </c>
      <c r="F743" s="671">
        <v>1</v>
      </c>
      <c r="G743" s="672">
        <v>0</v>
      </c>
      <c r="H743" s="672">
        <v>0</v>
      </c>
      <c r="I743" s="673" t="s">
        <v>76</v>
      </c>
      <c r="J743" s="10"/>
      <c r="K743" s="10"/>
    </row>
    <row r="744" spans="1:11" ht="15.75" customHeight="1">
      <c r="A744" s="10"/>
      <c r="B744" s="10"/>
      <c r="C744" s="10"/>
      <c r="D744" s="674" t="s">
        <v>28</v>
      </c>
      <c r="E744" s="675">
        <f t="shared" ref="E744:H744" si="177">SUM(E741:E743)</f>
        <v>62</v>
      </c>
      <c r="F744" s="675">
        <f t="shared" si="177"/>
        <v>54</v>
      </c>
      <c r="G744" s="676">
        <f t="shared" si="177"/>
        <v>50</v>
      </c>
      <c r="H744" s="676">
        <f t="shared" si="177"/>
        <v>56</v>
      </c>
      <c r="I744" s="677">
        <f>(H744-G744)/G744</f>
        <v>0.12</v>
      </c>
      <c r="J744" s="10"/>
      <c r="K744" s="10"/>
    </row>
    <row r="745" spans="1:11" ht="7.5" customHeight="1">
      <c r="A745" s="10"/>
      <c r="B745" s="10"/>
      <c r="C745" s="10"/>
      <c r="D745" s="474"/>
      <c r="E745" s="678"/>
      <c r="F745" s="678"/>
      <c r="G745" s="679"/>
      <c r="H745" s="679"/>
      <c r="I745" s="680"/>
      <c r="J745" s="10"/>
      <c r="K745" s="10"/>
    </row>
    <row r="746" spans="1:11" ht="15.75" customHeight="1">
      <c r="A746" s="10"/>
      <c r="B746" s="10"/>
      <c r="C746" s="10"/>
      <c r="D746" s="681" t="s">
        <v>114</v>
      </c>
      <c r="E746" s="682">
        <v>0</v>
      </c>
      <c r="F746" s="682">
        <v>0</v>
      </c>
      <c r="G746" s="682">
        <v>0</v>
      </c>
      <c r="H746" s="682">
        <v>0</v>
      </c>
      <c r="I746" s="573" t="s">
        <v>76</v>
      </c>
      <c r="J746" s="10"/>
      <c r="K746" s="10"/>
    </row>
    <row r="747" spans="1:11">
      <c r="A747" s="10"/>
      <c r="B747" s="10"/>
      <c r="C747" s="10"/>
      <c r="D747" s="574" t="s">
        <v>96</v>
      </c>
      <c r="E747" s="575">
        <v>41</v>
      </c>
      <c r="F747" s="575">
        <v>33</v>
      </c>
      <c r="G747" s="575">
        <v>28</v>
      </c>
      <c r="H747" s="595">
        <v>37</v>
      </c>
      <c r="I747" s="604">
        <f t="shared" ref="I747:I749" si="178">(H747-G747)/G747</f>
        <v>0.32142857142857145</v>
      </c>
      <c r="J747" s="10"/>
      <c r="K747" s="10"/>
    </row>
    <row r="748" spans="1:11" ht="15.75" customHeight="1">
      <c r="A748" s="10"/>
      <c r="B748" s="10"/>
      <c r="C748" s="10"/>
      <c r="D748" s="683" t="s">
        <v>97</v>
      </c>
      <c r="E748" s="671">
        <v>21</v>
      </c>
      <c r="F748" s="672">
        <v>21</v>
      </c>
      <c r="G748" s="572">
        <v>22</v>
      </c>
      <c r="H748" s="684">
        <v>19</v>
      </c>
      <c r="I748" s="673">
        <f t="shared" si="178"/>
        <v>-0.13636363636363635</v>
      </c>
      <c r="J748" s="10"/>
      <c r="K748" s="10"/>
    </row>
    <row r="749" spans="1:11" ht="15.75" customHeight="1">
      <c r="A749" s="10"/>
      <c r="B749" s="10"/>
      <c r="C749" s="10"/>
      <c r="D749" s="685" t="s">
        <v>28</v>
      </c>
      <c r="E749" s="675">
        <f t="shared" ref="E749:H749" si="179">SUM(E746:E748)</f>
        <v>62</v>
      </c>
      <c r="F749" s="686">
        <f t="shared" si="179"/>
        <v>54</v>
      </c>
      <c r="G749" s="675">
        <f t="shared" si="179"/>
        <v>50</v>
      </c>
      <c r="H749" s="675">
        <f t="shared" si="179"/>
        <v>56</v>
      </c>
      <c r="I749" s="677">
        <f t="shared" si="178"/>
        <v>0.12</v>
      </c>
      <c r="J749" s="10"/>
      <c r="K749" s="10"/>
    </row>
    <row r="750" spans="1:11" ht="7.5" customHeight="1">
      <c r="A750" s="10"/>
      <c r="B750" s="10"/>
      <c r="C750" s="10"/>
      <c r="D750" s="687"/>
      <c r="E750" s="678"/>
      <c r="F750" s="678"/>
      <c r="G750" s="678"/>
      <c r="H750" s="678"/>
      <c r="I750" s="688"/>
      <c r="J750" s="10"/>
      <c r="K750" s="10"/>
    </row>
    <row r="751" spans="1:11" ht="15.75" customHeight="1">
      <c r="A751" s="10"/>
      <c r="B751" s="10"/>
      <c r="C751" s="10"/>
      <c r="D751" s="689" t="s">
        <v>114</v>
      </c>
      <c r="E751" s="682">
        <v>3</v>
      </c>
      <c r="F751" s="682">
        <v>0</v>
      </c>
      <c r="G751" s="690">
        <v>0</v>
      </c>
      <c r="H751" s="682">
        <v>0</v>
      </c>
      <c r="I751" s="691" t="s">
        <v>76</v>
      </c>
      <c r="J751" s="10"/>
      <c r="K751" s="10"/>
    </row>
    <row r="752" spans="1:11">
      <c r="A752" s="10"/>
      <c r="B752" s="10"/>
      <c r="C752" s="10"/>
      <c r="D752" s="574" t="s">
        <v>418</v>
      </c>
      <c r="E752" s="575">
        <v>3</v>
      </c>
      <c r="F752" s="575">
        <v>2</v>
      </c>
      <c r="G752" s="575">
        <v>3</v>
      </c>
      <c r="H752" s="595">
        <v>5</v>
      </c>
      <c r="I752" s="604">
        <f t="shared" ref="I752:I755" si="180">(H752-G752)/G752</f>
        <v>0.66666666666666663</v>
      </c>
      <c r="J752" s="10"/>
      <c r="K752" s="10"/>
    </row>
    <row r="753" spans="1:11">
      <c r="A753" s="10"/>
      <c r="B753" s="10"/>
      <c r="C753" s="10"/>
      <c r="D753" s="701" t="s">
        <v>424</v>
      </c>
      <c r="E753" s="702">
        <v>0</v>
      </c>
      <c r="F753" s="702">
        <v>2</v>
      </c>
      <c r="G753" s="702">
        <v>4</v>
      </c>
      <c r="H753" s="702">
        <v>2</v>
      </c>
      <c r="I753" s="703">
        <f t="shared" si="180"/>
        <v>-0.5</v>
      </c>
      <c r="J753" s="10"/>
      <c r="K753" s="10"/>
    </row>
    <row r="754" spans="1:11">
      <c r="A754" s="10"/>
      <c r="B754" s="10"/>
      <c r="C754" s="10"/>
      <c r="D754" s="574" t="s">
        <v>426</v>
      </c>
      <c r="E754" s="575">
        <v>20</v>
      </c>
      <c r="F754" s="575">
        <v>10</v>
      </c>
      <c r="G754" s="575">
        <v>12</v>
      </c>
      <c r="H754" s="595">
        <v>14</v>
      </c>
      <c r="I754" s="604">
        <f t="shared" si="180"/>
        <v>0.16666666666666666</v>
      </c>
      <c r="J754" s="10"/>
      <c r="K754" s="10"/>
    </row>
    <row r="755" spans="1:11">
      <c r="A755" s="10"/>
      <c r="B755" s="10"/>
      <c r="C755" s="10"/>
      <c r="D755" s="701" t="s">
        <v>427</v>
      </c>
      <c r="E755" s="702">
        <v>5</v>
      </c>
      <c r="F755" s="702">
        <v>2</v>
      </c>
      <c r="G755" s="702">
        <v>3</v>
      </c>
      <c r="H755" s="702">
        <v>1</v>
      </c>
      <c r="I755" s="703">
        <f t="shared" si="180"/>
        <v>-0.66666666666666663</v>
      </c>
      <c r="J755" s="10"/>
      <c r="K755" s="10"/>
    </row>
    <row r="756" spans="1:11">
      <c r="A756" s="10"/>
      <c r="B756" s="10"/>
      <c r="C756" s="10"/>
      <c r="D756" s="574" t="s">
        <v>15</v>
      </c>
      <c r="E756" s="575">
        <v>1</v>
      </c>
      <c r="F756" s="575">
        <v>0</v>
      </c>
      <c r="G756" s="575">
        <v>0</v>
      </c>
      <c r="H756" s="595">
        <v>0</v>
      </c>
      <c r="I756" s="604" t="s">
        <v>76</v>
      </c>
      <c r="J756" s="10"/>
      <c r="K756" s="10"/>
    </row>
    <row r="757" spans="1:11">
      <c r="A757" s="10"/>
      <c r="B757" s="10"/>
      <c r="C757" s="10"/>
      <c r="D757" s="701" t="s">
        <v>428</v>
      </c>
      <c r="E757" s="702">
        <v>3</v>
      </c>
      <c r="F757" s="702">
        <v>5</v>
      </c>
      <c r="G757" s="702">
        <v>5</v>
      </c>
      <c r="H757" s="702">
        <v>5</v>
      </c>
      <c r="I757" s="703">
        <f t="shared" ref="I757:I761" si="181">(H757-G757)/G757</f>
        <v>0</v>
      </c>
      <c r="J757" s="10"/>
      <c r="K757" s="10"/>
    </row>
    <row r="758" spans="1:11">
      <c r="A758" s="10"/>
      <c r="B758" s="10"/>
      <c r="C758" s="10"/>
      <c r="D758" s="574" t="s">
        <v>430</v>
      </c>
      <c r="E758" s="575">
        <v>5</v>
      </c>
      <c r="F758" s="575">
        <v>8</v>
      </c>
      <c r="G758" s="575">
        <v>8</v>
      </c>
      <c r="H758" s="595">
        <v>5</v>
      </c>
      <c r="I758" s="604">
        <f t="shared" si="181"/>
        <v>-0.375</v>
      </c>
      <c r="J758" s="10"/>
      <c r="K758" s="10"/>
    </row>
    <row r="759" spans="1:11">
      <c r="A759" s="10"/>
      <c r="B759" s="10"/>
      <c r="C759" s="10"/>
      <c r="D759" s="701" t="s">
        <v>431</v>
      </c>
      <c r="E759" s="702">
        <v>10</v>
      </c>
      <c r="F759" s="702">
        <v>12</v>
      </c>
      <c r="G759" s="684">
        <v>3</v>
      </c>
      <c r="H759" s="702">
        <v>5</v>
      </c>
      <c r="I759" s="703">
        <f t="shared" si="181"/>
        <v>0.66666666666666663</v>
      </c>
      <c r="J759" s="10"/>
      <c r="K759" s="10"/>
    </row>
    <row r="760" spans="1:11">
      <c r="A760" s="10"/>
      <c r="B760" s="10"/>
      <c r="C760" s="10"/>
      <c r="D760" s="574" t="s">
        <v>432</v>
      </c>
      <c r="E760" s="575">
        <v>4</v>
      </c>
      <c r="F760" s="575">
        <v>3</v>
      </c>
      <c r="G760" s="575">
        <v>3</v>
      </c>
      <c r="H760" s="595">
        <v>6</v>
      </c>
      <c r="I760" s="604">
        <f t="shared" si="181"/>
        <v>1</v>
      </c>
      <c r="J760" s="10"/>
      <c r="K760" s="10"/>
    </row>
    <row r="761" spans="1:11">
      <c r="A761" s="10"/>
      <c r="B761" s="10"/>
      <c r="C761" s="10"/>
      <c r="D761" s="701" t="s">
        <v>433</v>
      </c>
      <c r="E761" s="702">
        <v>1</v>
      </c>
      <c r="F761" s="702">
        <v>2</v>
      </c>
      <c r="G761" s="684">
        <v>5</v>
      </c>
      <c r="H761" s="702">
        <v>9</v>
      </c>
      <c r="I761" s="703">
        <f t="shared" si="181"/>
        <v>0.8</v>
      </c>
      <c r="J761" s="10"/>
      <c r="K761" s="10"/>
    </row>
    <row r="762" spans="1:11">
      <c r="A762" s="10"/>
      <c r="B762" s="10"/>
      <c r="C762" s="10"/>
      <c r="D762" s="574" t="s">
        <v>434</v>
      </c>
      <c r="E762" s="575">
        <v>0</v>
      </c>
      <c r="F762" s="575">
        <v>0</v>
      </c>
      <c r="G762" s="575">
        <v>0</v>
      </c>
      <c r="H762" s="595">
        <v>0</v>
      </c>
      <c r="I762" s="604" t="s">
        <v>76</v>
      </c>
      <c r="J762" s="10"/>
      <c r="K762" s="10"/>
    </row>
    <row r="763" spans="1:11" ht="15.75" customHeight="1">
      <c r="A763" s="10"/>
      <c r="B763" s="10"/>
      <c r="C763" s="10"/>
      <c r="D763" s="704" t="s">
        <v>435</v>
      </c>
      <c r="E763" s="672">
        <v>7</v>
      </c>
      <c r="F763" s="672">
        <v>8</v>
      </c>
      <c r="G763" s="672">
        <v>4</v>
      </c>
      <c r="H763" s="672">
        <v>4</v>
      </c>
      <c r="I763" s="673">
        <f t="shared" ref="I763:I764" si="182">(H763-G763)/G763</f>
        <v>0</v>
      </c>
      <c r="J763" s="10"/>
      <c r="K763" s="10"/>
    </row>
    <row r="764" spans="1:11" ht="15.75" customHeight="1">
      <c r="A764" s="10"/>
      <c r="B764" s="10"/>
      <c r="C764" s="10"/>
      <c r="D764" s="674" t="s">
        <v>28</v>
      </c>
      <c r="E764" s="675">
        <f t="shared" ref="E764:H764" si="183">SUM(E751:E763)</f>
        <v>62</v>
      </c>
      <c r="F764" s="675">
        <f t="shared" si="183"/>
        <v>54</v>
      </c>
      <c r="G764" s="675">
        <f t="shared" si="183"/>
        <v>50</v>
      </c>
      <c r="H764" s="675">
        <f t="shared" si="183"/>
        <v>56</v>
      </c>
      <c r="I764" s="705">
        <f t="shared" si="182"/>
        <v>0.12</v>
      </c>
      <c r="J764" s="10"/>
      <c r="K764" s="10"/>
    </row>
    <row r="765" spans="1:11" ht="15.75" customHeight="1">
      <c r="A765" s="10"/>
      <c r="B765" s="10"/>
      <c r="C765" s="10"/>
      <c r="D765" s="501" t="s">
        <v>436</v>
      </c>
      <c r="E765" s="10"/>
      <c r="F765" s="10"/>
      <c r="G765" s="10"/>
      <c r="H765" s="3"/>
      <c r="I765" s="9"/>
      <c r="J765" s="10"/>
      <c r="K765" s="10"/>
    </row>
    <row r="766" spans="1:11" ht="15.75" customHeight="1">
      <c r="A766" s="10"/>
      <c r="B766" s="10"/>
      <c r="C766" s="10"/>
      <c r="D766" s="10"/>
      <c r="E766" s="10"/>
      <c r="F766" s="10"/>
      <c r="G766" s="10"/>
      <c r="H766" s="3"/>
      <c r="I766" s="9"/>
      <c r="J766" s="10"/>
      <c r="K766" s="10"/>
    </row>
    <row r="767" spans="1:11" ht="23.25" customHeight="1">
      <c r="A767" s="10"/>
      <c r="B767" s="10"/>
      <c r="C767" s="10"/>
      <c r="D767" s="972" t="s">
        <v>178</v>
      </c>
      <c r="E767" s="973"/>
      <c r="F767" s="973"/>
      <c r="G767" s="973"/>
      <c r="H767" s="973"/>
      <c r="I767" s="974"/>
      <c r="J767" s="10"/>
      <c r="K767" s="10"/>
    </row>
    <row r="768" spans="1:11" ht="15.75" customHeight="1">
      <c r="A768" s="10"/>
      <c r="B768" s="10"/>
      <c r="C768" s="10"/>
      <c r="D768" s="971" t="s">
        <v>87</v>
      </c>
      <c r="E768" s="570" t="s">
        <v>88</v>
      </c>
      <c r="F768" s="570" t="s">
        <v>88</v>
      </c>
      <c r="G768" s="570" t="s">
        <v>88</v>
      </c>
      <c r="H768" s="570" t="s">
        <v>88</v>
      </c>
      <c r="I768" s="975" t="s">
        <v>342</v>
      </c>
      <c r="J768" s="10"/>
      <c r="K768" s="10"/>
    </row>
    <row r="769" spans="1:11" ht="15.75" customHeight="1">
      <c r="A769" s="10"/>
      <c r="B769" s="10"/>
      <c r="C769" s="10"/>
      <c r="D769" s="854"/>
      <c r="E769" s="130">
        <v>2009</v>
      </c>
      <c r="F769" s="130">
        <v>2010</v>
      </c>
      <c r="G769" s="130">
        <v>2011</v>
      </c>
      <c r="H769" s="130">
        <v>2012</v>
      </c>
      <c r="I769" s="879"/>
      <c r="J769" s="10"/>
      <c r="K769" s="10"/>
    </row>
    <row r="770" spans="1:11">
      <c r="A770" s="10"/>
      <c r="B770" s="10"/>
      <c r="C770" s="10"/>
      <c r="D770" s="571" t="s">
        <v>343</v>
      </c>
      <c r="E770" s="572">
        <v>18</v>
      </c>
      <c r="F770" s="572">
        <v>11</v>
      </c>
      <c r="G770" s="572">
        <v>33</v>
      </c>
      <c r="H770" s="572">
        <v>38</v>
      </c>
      <c r="I770" s="573">
        <f t="shared" ref="I770:I771" si="184">(H770-G770)/G770</f>
        <v>0.15151515151515152</v>
      </c>
      <c r="J770" s="10"/>
      <c r="K770" s="10"/>
    </row>
    <row r="771" spans="1:11">
      <c r="A771" s="10"/>
      <c r="B771" s="10"/>
      <c r="C771" s="10"/>
      <c r="D771" s="574" t="s">
        <v>99</v>
      </c>
      <c r="E771" s="575">
        <v>14</v>
      </c>
      <c r="F771" s="575">
        <v>14</v>
      </c>
      <c r="G771" s="575">
        <v>19</v>
      </c>
      <c r="H771" s="595">
        <v>21</v>
      </c>
      <c r="I771" s="604">
        <f t="shared" si="184"/>
        <v>0.10526315789473684</v>
      </c>
      <c r="J771" s="10"/>
      <c r="K771" s="10"/>
    </row>
    <row r="772" spans="1:11" ht="15.75" customHeight="1">
      <c r="A772" s="10"/>
      <c r="B772" s="10"/>
      <c r="C772" s="10"/>
      <c r="D772" s="605" t="s">
        <v>114</v>
      </c>
      <c r="E772" s="671">
        <v>0</v>
      </c>
      <c r="F772" s="671">
        <v>0</v>
      </c>
      <c r="G772" s="672">
        <v>0</v>
      </c>
      <c r="H772" s="672">
        <v>0</v>
      </c>
      <c r="I772" s="673" t="s">
        <v>76</v>
      </c>
      <c r="J772" s="10"/>
      <c r="K772" s="10"/>
    </row>
    <row r="773" spans="1:11" ht="15.75" customHeight="1">
      <c r="A773" s="10"/>
      <c r="B773" s="10"/>
      <c r="C773" s="10"/>
      <c r="D773" s="674" t="s">
        <v>28</v>
      </c>
      <c r="E773" s="675">
        <f t="shared" ref="E773:H773" si="185">SUM(E770:E772)</f>
        <v>32</v>
      </c>
      <c r="F773" s="675">
        <f t="shared" si="185"/>
        <v>25</v>
      </c>
      <c r="G773" s="676">
        <f t="shared" si="185"/>
        <v>52</v>
      </c>
      <c r="H773" s="676">
        <f t="shared" si="185"/>
        <v>59</v>
      </c>
      <c r="I773" s="677">
        <f>(H773-G773)/G773</f>
        <v>0.13461538461538461</v>
      </c>
      <c r="J773" s="10"/>
      <c r="K773" s="10"/>
    </row>
    <row r="774" spans="1:11" ht="7.5" customHeight="1">
      <c r="A774" s="10"/>
      <c r="B774" s="10"/>
      <c r="C774" s="10"/>
      <c r="D774" s="474"/>
      <c r="E774" s="678"/>
      <c r="F774" s="678"/>
      <c r="G774" s="679"/>
      <c r="H774" s="679"/>
      <c r="I774" s="680"/>
      <c r="J774" s="10"/>
      <c r="K774" s="10"/>
    </row>
    <row r="775" spans="1:11" ht="15.75" customHeight="1">
      <c r="A775" s="10"/>
      <c r="B775" s="10"/>
      <c r="C775" s="10"/>
      <c r="D775" s="681" t="s">
        <v>114</v>
      </c>
      <c r="E775" s="682">
        <v>0</v>
      </c>
      <c r="F775" s="682">
        <v>0</v>
      </c>
      <c r="G775" s="682">
        <v>0</v>
      </c>
      <c r="H775" s="682">
        <v>2</v>
      </c>
      <c r="I775" s="573" t="s">
        <v>76</v>
      </c>
      <c r="J775" s="10"/>
      <c r="K775" s="10"/>
    </row>
    <row r="776" spans="1:11">
      <c r="A776" s="10"/>
      <c r="B776" s="10"/>
      <c r="C776" s="10"/>
      <c r="D776" s="574" t="s">
        <v>96</v>
      </c>
      <c r="E776" s="575">
        <v>17</v>
      </c>
      <c r="F776" s="575">
        <v>19</v>
      </c>
      <c r="G776" s="575">
        <v>33</v>
      </c>
      <c r="H776" s="595">
        <v>32</v>
      </c>
      <c r="I776" s="604">
        <f t="shared" ref="I776:I778" si="186">(H776-G776)/G776</f>
        <v>-3.0303030303030304E-2</v>
      </c>
      <c r="J776" s="10"/>
      <c r="K776" s="10"/>
    </row>
    <row r="777" spans="1:11" ht="15.75" customHeight="1">
      <c r="A777" s="10"/>
      <c r="B777" s="10"/>
      <c r="C777" s="10"/>
      <c r="D777" s="683" t="s">
        <v>97</v>
      </c>
      <c r="E777" s="671">
        <v>15</v>
      </c>
      <c r="F777" s="672">
        <v>6</v>
      </c>
      <c r="G777" s="572">
        <v>19</v>
      </c>
      <c r="H777" s="684">
        <v>25</v>
      </c>
      <c r="I777" s="673">
        <f t="shared" si="186"/>
        <v>0.31578947368421051</v>
      </c>
      <c r="J777" s="10"/>
      <c r="K777" s="10"/>
    </row>
    <row r="778" spans="1:11" ht="15.75" customHeight="1">
      <c r="A778" s="10"/>
      <c r="B778" s="10"/>
      <c r="C778" s="10"/>
      <c r="D778" s="685" t="s">
        <v>28</v>
      </c>
      <c r="E778" s="675">
        <f t="shared" ref="E778:H778" si="187">SUM(E775:E777)</f>
        <v>32</v>
      </c>
      <c r="F778" s="686">
        <f t="shared" si="187"/>
        <v>25</v>
      </c>
      <c r="G778" s="675">
        <f t="shared" si="187"/>
        <v>52</v>
      </c>
      <c r="H778" s="675">
        <f t="shared" si="187"/>
        <v>59</v>
      </c>
      <c r="I778" s="677">
        <f t="shared" si="186"/>
        <v>0.13461538461538461</v>
      </c>
      <c r="J778" s="10"/>
      <c r="K778" s="10"/>
    </row>
    <row r="779" spans="1:11" ht="7.5" customHeight="1">
      <c r="A779" s="10"/>
      <c r="B779" s="10"/>
      <c r="C779" s="10"/>
      <c r="D779" s="687"/>
      <c r="E779" s="678"/>
      <c r="F779" s="678"/>
      <c r="G779" s="678"/>
      <c r="H779" s="678"/>
      <c r="I779" s="688"/>
      <c r="J779" s="10"/>
      <c r="K779" s="10"/>
    </row>
    <row r="780" spans="1:11" ht="15.75" customHeight="1">
      <c r="A780" s="10"/>
      <c r="B780" s="10"/>
      <c r="C780" s="10"/>
      <c r="D780" s="689" t="s">
        <v>114</v>
      </c>
      <c r="E780" s="682">
        <v>0</v>
      </c>
      <c r="F780" s="682">
        <v>0</v>
      </c>
      <c r="G780" s="690">
        <v>2</v>
      </c>
      <c r="H780" s="682">
        <v>0</v>
      </c>
      <c r="I780" s="691">
        <f t="shared" ref="I780:I781" si="188">(H780-G780)/G780</f>
        <v>-1</v>
      </c>
      <c r="J780" s="10"/>
      <c r="K780" s="10"/>
    </row>
    <row r="781" spans="1:11">
      <c r="A781" s="10"/>
      <c r="B781" s="10"/>
      <c r="C781" s="10"/>
      <c r="D781" s="574" t="s">
        <v>418</v>
      </c>
      <c r="E781" s="575">
        <v>0</v>
      </c>
      <c r="F781" s="575">
        <v>0</v>
      </c>
      <c r="G781" s="575">
        <v>2</v>
      </c>
      <c r="H781" s="595">
        <v>2</v>
      </c>
      <c r="I781" s="604">
        <f t="shared" si="188"/>
        <v>0</v>
      </c>
      <c r="J781" s="10"/>
      <c r="K781" s="10"/>
    </row>
    <row r="782" spans="1:11">
      <c r="A782" s="10"/>
      <c r="B782" s="10"/>
      <c r="C782" s="10"/>
      <c r="D782" s="701" t="s">
        <v>424</v>
      </c>
      <c r="E782" s="702">
        <v>1</v>
      </c>
      <c r="F782" s="702">
        <v>2</v>
      </c>
      <c r="G782" s="702">
        <v>0</v>
      </c>
      <c r="H782" s="702">
        <v>0</v>
      </c>
      <c r="I782" s="703" t="s">
        <v>76</v>
      </c>
      <c r="J782" s="10"/>
      <c r="K782" s="10"/>
    </row>
    <row r="783" spans="1:11">
      <c r="A783" s="10"/>
      <c r="B783" s="10"/>
      <c r="C783" s="10"/>
      <c r="D783" s="574" t="s">
        <v>426</v>
      </c>
      <c r="E783" s="575">
        <v>10</v>
      </c>
      <c r="F783" s="575">
        <v>3</v>
      </c>
      <c r="G783" s="575">
        <v>4</v>
      </c>
      <c r="H783" s="595">
        <v>13</v>
      </c>
      <c r="I783" s="604">
        <f t="shared" ref="I783:I784" si="189">(H783-G783)/G783</f>
        <v>2.25</v>
      </c>
      <c r="J783" s="10"/>
      <c r="K783" s="10"/>
    </row>
    <row r="784" spans="1:11">
      <c r="A784" s="10"/>
      <c r="B784" s="10"/>
      <c r="C784" s="10"/>
      <c r="D784" s="701" t="s">
        <v>427</v>
      </c>
      <c r="E784" s="702">
        <v>3</v>
      </c>
      <c r="F784" s="702">
        <v>1</v>
      </c>
      <c r="G784" s="702">
        <v>4</v>
      </c>
      <c r="H784" s="702">
        <v>3</v>
      </c>
      <c r="I784" s="703">
        <f t="shared" si="189"/>
        <v>-0.25</v>
      </c>
      <c r="J784" s="10"/>
      <c r="K784" s="10"/>
    </row>
    <row r="785" spans="1:11">
      <c r="A785" s="10"/>
      <c r="B785" s="10"/>
      <c r="C785" s="10"/>
      <c r="D785" s="574" t="s">
        <v>15</v>
      </c>
      <c r="E785" s="575">
        <v>2</v>
      </c>
      <c r="F785" s="575">
        <v>0</v>
      </c>
      <c r="G785" s="575">
        <v>0</v>
      </c>
      <c r="H785" s="595">
        <v>2</v>
      </c>
      <c r="I785" s="604" t="s">
        <v>76</v>
      </c>
      <c r="J785" s="10"/>
      <c r="K785" s="10"/>
    </row>
    <row r="786" spans="1:11">
      <c r="A786" s="10"/>
      <c r="B786" s="10"/>
      <c r="C786" s="10"/>
      <c r="D786" s="701" t="s">
        <v>428</v>
      </c>
      <c r="E786" s="702">
        <v>1</v>
      </c>
      <c r="F786" s="702">
        <v>1</v>
      </c>
      <c r="G786" s="702">
        <v>6</v>
      </c>
      <c r="H786" s="702">
        <v>4</v>
      </c>
      <c r="I786" s="703">
        <f t="shared" ref="I786:I793" si="190">(H786-G786)/G786</f>
        <v>-0.33333333333333331</v>
      </c>
      <c r="J786" s="10"/>
      <c r="K786" s="10"/>
    </row>
    <row r="787" spans="1:11">
      <c r="A787" s="10"/>
      <c r="B787" s="10"/>
      <c r="C787" s="10"/>
      <c r="D787" s="574" t="s">
        <v>430</v>
      </c>
      <c r="E787" s="575">
        <v>6</v>
      </c>
      <c r="F787" s="575">
        <v>10</v>
      </c>
      <c r="G787" s="575">
        <v>16</v>
      </c>
      <c r="H787" s="595">
        <v>17</v>
      </c>
      <c r="I787" s="604">
        <f t="shared" si="190"/>
        <v>6.25E-2</v>
      </c>
      <c r="J787" s="10"/>
      <c r="K787" s="10"/>
    </row>
    <row r="788" spans="1:11">
      <c r="A788" s="10"/>
      <c r="B788" s="10"/>
      <c r="C788" s="10"/>
      <c r="D788" s="701" t="s">
        <v>431</v>
      </c>
      <c r="E788" s="702">
        <v>4</v>
      </c>
      <c r="F788" s="702">
        <v>1</v>
      </c>
      <c r="G788" s="684">
        <v>6</v>
      </c>
      <c r="H788" s="702">
        <v>7</v>
      </c>
      <c r="I788" s="703">
        <f t="shared" si="190"/>
        <v>0.16666666666666666</v>
      </c>
      <c r="J788" s="10"/>
      <c r="K788" s="10"/>
    </row>
    <row r="789" spans="1:11">
      <c r="A789" s="10"/>
      <c r="B789" s="10"/>
      <c r="C789" s="10"/>
      <c r="D789" s="574" t="s">
        <v>432</v>
      </c>
      <c r="E789" s="575">
        <v>2</v>
      </c>
      <c r="F789" s="575">
        <v>1</v>
      </c>
      <c r="G789" s="575">
        <v>5</v>
      </c>
      <c r="H789" s="595">
        <v>3</v>
      </c>
      <c r="I789" s="604">
        <f t="shared" si="190"/>
        <v>-0.4</v>
      </c>
      <c r="J789" s="10"/>
      <c r="K789" s="10"/>
    </row>
    <row r="790" spans="1:11">
      <c r="A790" s="10"/>
      <c r="B790" s="10"/>
      <c r="C790" s="10"/>
      <c r="D790" s="701" t="s">
        <v>433</v>
      </c>
      <c r="E790" s="702">
        <v>3</v>
      </c>
      <c r="F790" s="702">
        <v>4</v>
      </c>
      <c r="G790" s="684">
        <v>2</v>
      </c>
      <c r="H790" s="702">
        <v>5</v>
      </c>
      <c r="I790" s="703">
        <f t="shared" si="190"/>
        <v>1.5</v>
      </c>
      <c r="J790" s="10"/>
      <c r="K790" s="10"/>
    </row>
    <row r="791" spans="1:11">
      <c r="A791" s="10"/>
      <c r="B791" s="10"/>
      <c r="C791" s="10"/>
      <c r="D791" s="574" t="s">
        <v>434</v>
      </c>
      <c r="E791" s="575">
        <v>0</v>
      </c>
      <c r="F791" s="575">
        <v>0</v>
      </c>
      <c r="G791" s="575">
        <v>1</v>
      </c>
      <c r="H791" s="595">
        <v>0</v>
      </c>
      <c r="I791" s="604">
        <f t="shared" si="190"/>
        <v>-1</v>
      </c>
      <c r="J791" s="10"/>
      <c r="K791" s="10"/>
    </row>
    <row r="792" spans="1:11" ht="15.75" customHeight="1">
      <c r="A792" s="10"/>
      <c r="B792" s="10"/>
      <c r="C792" s="10"/>
      <c r="D792" s="704" t="s">
        <v>435</v>
      </c>
      <c r="E792" s="672">
        <v>0</v>
      </c>
      <c r="F792" s="672">
        <v>2</v>
      </c>
      <c r="G792" s="672">
        <v>4</v>
      </c>
      <c r="H792" s="672">
        <v>3</v>
      </c>
      <c r="I792" s="673">
        <f t="shared" si="190"/>
        <v>-0.25</v>
      </c>
      <c r="J792" s="10"/>
      <c r="K792" s="10"/>
    </row>
    <row r="793" spans="1:11" ht="16.5" customHeight="1">
      <c r="A793" s="10"/>
      <c r="B793" s="10"/>
      <c r="C793" s="10"/>
      <c r="D793" s="674" t="s">
        <v>28</v>
      </c>
      <c r="E793" s="675">
        <f t="shared" ref="E793:H793" si="191">SUM(E780:E792)</f>
        <v>32</v>
      </c>
      <c r="F793" s="675">
        <f t="shared" si="191"/>
        <v>25</v>
      </c>
      <c r="G793" s="675">
        <f t="shared" si="191"/>
        <v>52</v>
      </c>
      <c r="H793" s="675">
        <f t="shared" si="191"/>
        <v>59</v>
      </c>
      <c r="I793" s="705">
        <f t="shared" si="190"/>
        <v>0.13461538461538461</v>
      </c>
      <c r="J793" s="10"/>
      <c r="K793" s="10"/>
    </row>
    <row r="794" spans="1:11" ht="15.75" customHeight="1">
      <c r="A794" s="10"/>
      <c r="B794" s="10"/>
      <c r="C794" s="10"/>
      <c r="D794" s="501" t="s">
        <v>436</v>
      </c>
      <c r="E794" s="10"/>
      <c r="F794" s="10"/>
      <c r="G794" s="10"/>
      <c r="H794" s="3"/>
      <c r="I794" s="9"/>
      <c r="J794" s="10"/>
      <c r="K794" s="10"/>
    </row>
    <row r="795" spans="1:11" ht="15.75" customHeight="1">
      <c r="A795" s="10"/>
      <c r="B795" s="10"/>
      <c r="C795" s="10"/>
      <c r="D795" s="10"/>
      <c r="E795" s="10"/>
      <c r="F795" s="10"/>
      <c r="G795" s="10"/>
      <c r="H795" s="3"/>
      <c r="I795" s="9"/>
      <c r="J795" s="10"/>
      <c r="K795" s="10"/>
    </row>
    <row r="796" spans="1:11" ht="23.25" customHeight="1">
      <c r="A796" s="10"/>
      <c r="B796" s="10"/>
      <c r="C796" s="10"/>
      <c r="D796" s="972" t="s">
        <v>179</v>
      </c>
      <c r="E796" s="973"/>
      <c r="F796" s="973"/>
      <c r="G796" s="973"/>
      <c r="H796" s="973"/>
      <c r="I796" s="974"/>
      <c r="J796" s="10"/>
      <c r="K796" s="10"/>
    </row>
    <row r="797" spans="1:11" ht="15.75" customHeight="1">
      <c r="A797" s="10"/>
      <c r="B797" s="10"/>
      <c r="C797" s="10"/>
      <c r="D797" s="971" t="s">
        <v>87</v>
      </c>
      <c r="E797" s="570" t="s">
        <v>88</v>
      </c>
      <c r="F797" s="570" t="s">
        <v>88</v>
      </c>
      <c r="G797" s="570" t="s">
        <v>88</v>
      </c>
      <c r="H797" s="570" t="s">
        <v>88</v>
      </c>
      <c r="I797" s="975" t="s">
        <v>342</v>
      </c>
      <c r="J797" s="10"/>
      <c r="K797" s="10"/>
    </row>
    <row r="798" spans="1:11" ht="15.75" customHeight="1">
      <c r="A798" s="10"/>
      <c r="B798" s="10"/>
      <c r="C798" s="10"/>
      <c r="D798" s="854"/>
      <c r="E798" s="130">
        <v>2009</v>
      </c>
      <c r="F798" s="130">
        <v>2010</v>
      </c>
      <c r="G798" s="130">
        <v>2011</v>
      </c>
      <c r="H798" s="130">
        <v>2012</v>
      </c>
      <c r="I798" s="879"/>
      <c r="J798" s="10"/>
      <c r="K798" s="10"/>
    </row>
    <row r="799" spans="1:11">
      <c r="A799" s="10"/>
      <c r="B799" s="10"/>
      <c r="C799" s="10"/>
      <c r="D799" s="571" t="s">
        <v>343</v>
      </c>
      <c r="E799" s="572">
        <v>30</v>
      </c>
      <c r="F799" s="572">
        <v>37</v>
      </c>
      <c r="G799" s="572">
        <v>39</v>
      </c>
      <c r="H799" s="572">
        <v>37</v>
      </c>
      <c r="I799" s="573">
        <f t="shared" ref="I799:I800" si="192">(H799-G799)/G799</f>
        <v>-5.128205128205128E-2</v>
      </c>
      <c r="J799" s="10"/>
      <c r="K799" s="10"/>
    </row>
    <row r="800" spans="1:11">
      <c r="A800" s="10"/>
      <c r="B800" s="10"/>
      <c r="C800" s="10"/>
      <c r="D800" s="574" t="s">
        <v>99</v>
      </c>
      <c r="E800" s="575">
        <v>34</v>
      </c>
      <c r="F800" s="575">
        <v>37</v>
      </c>
      <c r="G800" s="575">
        <v>53</v>
      </c>
      <c r="H800" s="595">
        <v>29</v>
      </c>
      <c r="I800" s="604">
        <f t="shared" si="192"/>
        <v>-0.45283018867924529</v>
      </c>
      <c r="J800" s="10"/>
      <c r="K800" s="10"/>
    </row>
    <row r="801" spans="1:11" ht="15.75" customHeight="1">
      <c r="A801" s="10"/>
      <c r="B801" s="10"/>
      <c r="C801" s="10"/>
      <c r="D801" s="605" t="s">
        <v>114</v>
      </c>
      <c r="E801" s="671">
        <v>0</v>
      </c>
      <c r="F801" s="671">
        <v>0</v>
      </c>
      <c r="G801" s="672">
        <v>0</v>
      </c>
      <c r="H801" s="672">
        <v>0</v>
      </c>
      <c r="I801" s="673" t="s">
        <v>76</v>
      </c>
      <c r="J801" s="10"/>
      <c r="K801" s="10"/>
    </row>
    <row r="802" spans="1:11" ht="15.75" customHeight="1">
      <c r="A802" s="10"/>
      <c r="B802" s="10"/>
      <c r="C802" s="10"/>
      <c r="D802" s="674" t="s">
        <v>28</v>
      </c>
      <c r="E802" s="675">
        <f t="shared" ref="E802:H802" si="193">SUM(E799:E801)</f>
        <v>64</v>
      </c>
      <c r="F802" s="675">
        <f t="shared" si="193"/>
        <v>74</v>
      </c>
      <c r="G802" s="676">
        <f t="shared" si="193"/>
        <v>92</v>
      </c>
      <c r="H802" s="676">
        <f t="shared" si="193"/>
        <v>66</v>
      </c>
      <c r="I802" s="677">
        <f>(H802-G802)/G802</f>
        <v>-0.28260869565217389</v>
      </c>
      <c r="J802" s="10"/>
      <c r="K802" s="10"/>
    </row>
    <row r="803" spans="1:11" ht="7.5" customHeight="1">
      <c r="A803" s="10"/>
      <c r="B803" s="10"/>
      <c r="C803" s="10"/>
      <c r="D803" s="474"/>
      <c r="E803" s="678"/>
      <c r="F803" s="678"/>
      <c r="G803" s="679"/>
      <c r="H803" s="679"/>
      <c r="I803" s="680"/>
      <c r="J803" s="10"/>
      <c r="K803" s="10"/>
    </row>
    <row r="804" spans="1:11" ht="15.75" customHeight="1">
      <c r="A804" s="10"/>
      <c r="B804" s="10"/>
      <c r="C804" s="10"/>
      <c r="D804" s="681" t="s">
        <v>114</v>
      </c>
      <c r="E804" s="682">
        <v>0</v>
      </c>
      <c r="F804" s="682">
        <v>0</v>
      </c>
      <c r="G804" s="682">
        <v>2</v>
      </c>
      <c r="H804" s="682">
        <v>3</v>
      </c>
      <c r="I804" s="573">
        <f t="shared" ref="I804:I807" si="194">(H804-G804)/G804</f>
        <v>0.5</v>
      </c>
      <c r="J804" s="10"/>
      <c r="K804" s="10"/>
    </row>
    <row r="805" spans="1:11">
      <c r="A805" s="10"/>
      <c r="B805" s="10"/>
      <c r="C805" s="10"/>
      <c r="D805" s="574" t="s">
        <v>96</v>
      </c>
      <c r="E805" s="575">
        <v>41</v>
      </c>
      <c r="F805" s="575">
        <v>40</v>
      </c>
      <c r="G805" s="575">
        <v>60</v>
      </c>
      <c r="H805" s="595">
        <v>48</v>
      </c>
      <c r="I805" s="604">
        <f t="shared" si="194"/>
        <v>-0.2</v>
      </c>
      <c r="J805" s="10"/>
      <c r="K805" s="10"/>
    </row>
    <row r="806" spans="1:11" ht="15.75" customHeight="1">
      <c r="A806" s="10"/>
      <c r="B806" s="10"/>
      <c r="C806" s="10"/>
      <c r="D806" s="683" t="s">
        <v>97</v>
      </c>
      <c r="E806" s="671">
        <v>23</v>
      </c>
      <c r="F806" s="672">
        <v>34</v>
      </c>
      <c r="G806" s="572">
        <v>30</v>
      </c>
      <c r="H806" s="684">
        <v>15</v>
      </c>
      <c r="I806" s="673">
        <f t="shared" si="194"/>
        <v>-0.5</v>
      </c>
      <c r="J806" s="10"/>
      <c r="K806" s="10"/>
    </row>
    <row r="807" spans="1:11" ht="15.75" customHeight="1">
      <c r="A807" s="10"/>
      <c r="B807" s="10"/>
      <c r="C807" s="10"/>
      <c r="D807" s="685" t="s">
        <v>28</v>
      </c>
      <c r="E807" s="675">
        <f t="shared" ref="E807:H807" si="195">SUM(E804:E806)</f>
        <v>64</v>
      </c>
      <c r="F807" s="686">
        <f t="shared" si="195"/>
        <v>74</v>
      </c>
      <c r="G807" s="675">
        <f t="shared" si="195"/>
        <v>92</v>
      </c>
      <c r="H807" s="675">
        <f t="shared" si="195"/>
        <v>66</v>
      </c>
      <c r="I807" s="677">
        <f t="shared" si="194"/>
        <v>-0.28260869565217389</v>
      </c>
      <c r="J807" s="10"/>
      <c r="K807" s="10"/>
    </row>
    <row r="808" spans="1:11" ht="7.5" customHeight="1">
      <c r="A808" s="10"/>
      <c r="B808" s="10"/>
      <c r="C808" s="10"/>
      <c r="D808" s="687"/>
      <c r="E808" s="678"/>
      <c r="F808" s="678"/>
      <c r="G808" s="678"/>
      <c r="H808" s="678"/>
      <c r="I808" s="688"/>
      <c r="J808" s="10"/>
      <c r="K808" s="10"/>
    </row>
    <row r="809" spans="1:11" ht="15.75" customHeight="1">
      <c r="A809" s="10"/>
      <c r="B809" s="10"/>
      <c r="C809" s="10"/>
      <c r="D809" s="689" t="s">
        <v>114</v>
      </c>
      <c r="E809" s="682">
        <v>2</v>
      </c>
      <c r="F809" s="682">
        <v>0</v>
      </c>
      <c r="G809" s="690">
        <v>0</v>
      </c>
      <c r="H809" s="682">
        <v>1</v>
      </c>
      <c r="I809" s="691" t="s">
        <v>76</v>
      </c>
      <c r="J809" s="10"/>
      <c r="K809" s="10"/>
    </row>
    <row r="810" spans="1:11">
      <c r="A810" s="10"/>
      <c r="B810" s="10"/>
      <c r="C810" s="10"/>
      <c r="D810" s="574" t="s">
        <v>418</v>
      </c>
      <c r="E810" s="575">
        <v>2</v>
      </c>
      <c r="F810" s="575">
        <v>1</v>
      </c>
      <c r="G810" s="575">
        <v>9</v>
      </c>
      <c r="H810" s="595">
        <v>3</v>
      </c>
      <c r="I810" s="604">
        <f t="shared" ref="I810:I819" si="196">(H810-G810)/G810</f>
        <v>-0.66666666666666663</v>
      </c>
      <c r="J810" s="10"/>
      <c r="K810" s="10"/>
    </row>
    <row r="811" spans="1:11">
      <c r="A811" s="10"/>
      <c r="B811" s="10"/>
      <c r="C811" s="10"/>
      <c r="D811" s="701" t="s">
        <v>424</v>
      </c>
      <c r="E811" s="702">
        <v>1</v>
      </c>
      <c r="F811" s="702">
        <v>5</v>
      </c>
      <c r="G811" s="702">
        <v>3</v>
      </c>
      <c r="H811" s="702">
        <v>6</v>
      </c>
      <c r="I811" s="703">
        <f t="shared" si="196"/>
        <v>1</v>
      </c>
      <c r="J811" s="10"/>
      <c r="K811" s="10"/>
    </row>
    <row r="812" spans="1:11">
      <c r="A812" s="10"/>
      <c r="B812" s="6" t="s">
        <v>0</v>
      </c>
      <c r="C812" s="10"/>
      <c r="D812" s="574" t="s">
        <v>426</v>
      </c>
      <c r="E812" s="575">
        <v>10</v>
      </c>
      <c r="F812" s="575">
        <v>9</v>
      </c>
      <c r="G812" s="575">
        <v>15</v>
      </c>
      <c r="H812" s="595">
        <v>9</v>
      </c>
      <c r="I812" s="604">
        <f t="shared" si="196"/>
        <v>-0.4</v>
      </c>
      <c r="J812" s="10"/>
      <c r="K812" s="10"/>
    </row>
    <row r="813" spans="1:11">
      <c r="A813" s="10"/>
      <c r="B813" s="6" t="s">
        <v>5</v>
      </c>
      <c r="C813" s="10"/>
      <c r="D813" s="701" t="s">
        <v>427</v>
      </c>
      <c r="E813" s="702">
        <v>3</v>
      </c>
      <c r="F813" s="702">
        <v>1</v>
      </c>
      <c r="G813" s="702">
        <v>1</v>
      </c>
      <c r="H813" s="702">
        <v>4</v>
      </c>
      <c r="I813" s="703">
        <f t="shared" si="196"/>
        <v>3</v>
      </c>
      <c r="J813" s="10"/>
      <c r="K813" s="10"/>
    </row>
    <row r="814" spans="1:11">
      <c r="A814" s="10"/>
      <c r="B814" s="6" t="s">
        <v>6</v>
      </c>
      <c r="C814" s="10"/>
      <c r="D814" s="574" t="s">
        <v>15</v>
      </c>
      <c r="E814" s="575">
        <v>2</v>
      </c>
      <c r="F814" s="575">
        <v>2</v>
      </c>
      <c r="G814" s="575">
        <v>3</v>
      </c>
      <c r="H814" s="595">
        <v>0</v>
      </c>
      <c r="I814" s="604">
        <f t="shared" si="196"/>
        <v>-1</v>
      </c>
      <c r="J814" s="10"/>
      <c r="K814" s="10"/>
    </row>
    <row r="815" spans="1:11">
      <c r="A815" s="10"/>
      <c r="B815" s="10"/>
      <c r="C815" s="10"/>
      <c r="D815" s="701" t="s">
        <v>428</v>
      </c>
      <c r="E815" s="702">
        <v>6</v>
      </c>
      <c r="F815" s="702">
        <v>7</v>
      </c>
      <c r="G815" s="702">
        <v>10</v>
      </c>
      <c r="H815" s="702">
        <v>9</v>
      </c>
      <c r="I815" s="703">
        <f t="shared" si="196"/>
        <v>-0.1</v>
      </c>
      <c r="J815" s="10"/>
      <c r="K815" s="10"/>
    </row>
    <row r="816" spans="1:11">
      <c r="A816" s="10"/>
      <c r="B816" s="10"/>
      <c r="C816" s="10"/>
      <c r="D816" s="574" t="s">
        <v>430</v>
      </c>
      <c r="E816" s="575">
        <v>16</v>
      </c>
      <c r="F816" s="575">
        <v>22</v>
      </c>
      <c r="G816" s="575">
        <v>18</v>
      </c>
      <c r="H816" s="595">
        <v>16</v>
      </c>
      <c r="I816" s="604">
        <f t="shared" si="196"/>
        <v>-0.1111111111111111</v>
      </c>
      <c r="J816" s="10"/>
      <c r="K816" s="10"/>
    </row>
    <row r="817" spans="1:11">
      <c r="A817" s="10"/>
      <c r="B817" s="10"/>
      <c r="C817" s="10"/>
      <c r="D817" s="701" t="s">
        <v>431</v>
      </c>
      <c r="E817" s="702">
        <v>5</v>
      </c>
      <c r="F817" s="702">
        <v>12</v>
      </c>
      <c r="G817" s="684">
        <v>8</v>
      </c>
      <c r="H817" s="702">
        <v>7</v>
      </c>
      <c r="I817" s="703">
        <f t="shared" si="196"/>
        <v>-0.125</v>
      </c>
      <c r="J817" s="10"/>
      <c r="K817" s="10"/>
    </row>
    <row r="818" spans="1:11">
      <c r="A818" s="10"/>
      <c r="B818" s="10"/>
      <c r="C818" s="10"/>
      <c r="D818" s="574" t="s">
        <v>432</v>
      </c>
      <c r="E818" s="575">
        <v>3</v>
      </c>
      <c r="F818" s="575">
        <v>1</v>
      </c>
      <c r="G818" s="575">
        <v>9</v>
      </c>
      <c r="H818" s="595">
        <v>3</v>
      </c>
      <c r="I818" s="604">
        <f t="shared" si="196"/>
        <v>-0.66666666666666663</v>
      </c>
      <c r="J818" s="10"/>
      <c r="K818" s="10"/>
    </row>
    <row r="819" spans="1:11">
      <c r="A819" s="10"/>
      <c r="B819" s="10"/>
      <c r="C819" s="10"/>
      <c r="D819" s="701" t="s">
        <v>433</v>
      </c>
      <c r="E819" s="702">
        <v>5</v>
      </c>
      <c r="F819" s="702">
        <v>8</v>
      </c>
      <c r="G819" s="684">
        <v>14</v>
      </c>
      <c r="H819" s="702">
        <v>2</v>
      </c>
      <c r="I819" s="703">
        <f t="shared" si="196"/>
        <v>-0.8571428571428571</v>
      </c>
      <c r="J819" s="10"/>
      <c r="K819" s="10"/>
    </row>
    <row r="820" spans="1:11">
      <c r="A820" s="10"/>
      <c r="B820" s="10"/>
      <c r="C820" s="10"/>
      <c r="D820" s="574" t="s">
        <v>434</v>
      </c>
      <c r="E820" s="575">
        <v>0</v>
      </c>
      <c r="F820" s="575">
        <v>0</v>
      </c>
      <c r="G820" s="575">
        <v>0</v>
      </c>
      <c r="H820" s="595">
        <v>0</v>
      </c>
      <c r="I820" s="604" t="s">
        <v>76</v>
      </c>
      <c r="J820" s="10"/>
      <c r="K820" s="10"/>
    </row>
    <row r="821" spans="1:11" ht="15.75" customHeight="1">
      <c r="A821" s="10"/>
      <c r="B821" s="10"/>
      <c r="C821" s="10"/>
      <c r="D821" s="704" t="s">
        <v>435</v>
      </c>
      <c r="E821" s="672">
        <v>9</v>
      </c>
      <c r="F821" s="672">
        <v>6</v>
      </c>
      <c r="G821" s="672">
        <v>2</v>
      </c>
      <c r="H821" s="672">
        <v>6</v>
      </c>
      <c r="I821" s="673">
        <f t="shared" ref="I821:I822" si="197">(H821-G821)/G821</f>
        <v>2</v>
      </c>
      <c r="J821" s="10"/>
      <c r="K821" s="10"/>
    </row>
    <row r="822" spans="1:11" ht="15.75" customHeight="1">
      <c r="A822" s="10"/>
      <c r="B822" s="10"/>
      <c r="C822" s="10"/>
      <c r="D822" s="674" t="s">
        <v>28</v>
      </c>
      <c r="E822" s="675">
        <f t="shared" ref="E822:H822" si="198">SUM(E809:E821)</f>
        <v>64</v>
      </c>
      <c r="F822" s="675">
        <f t="shared" si="198"/>
        <v>74</v>
      </c>
      <c r="G822" s="675">
        <f t="shared" si="198"/>
        <v>92</v>
      </c>
      <c r="H822" s="675">
        <f t="shared" si="198"/>
        <v>66</v>
      </c>
      <c r="I822" s="705">
        <f t="shared" si="197"/>
        <v>-0.28260869565217389</v>
      </c>
      <c r="J822" s="10"/>
      <c r="K822" s="10"/>
    </row>
    <row r="823" spans="1:11" ht="15.75" customHeight="1">
      <c r="A823" s="10"/>
      <c r="B823" s="10"/>
      <c r="C823" s="10"/>
      <c r="D823" s="501" t="s">
        <v>436</v>
      </c>
      <c r="E823" s="10"/>
      <c r="F823" s="10"/>
      <c r="G823" s="10"/>
      <c r="H823" s="3"/>
      <c r="I823" s="9"/>
      <c r="J823" s="10"/>
      <c r="K823" s="10"/>
    </row>
    <row r="824" spans="1:11" ht="15.75" customHeight="1">
      <c r="A824" s="10"/>
      <c r="B824" s="10"/>
      <c r="C824" s="10"/>
      <c r="D824" s="10"/>
      <c r="E824" s="10"/>
      <c r="F824" s="10"/>
      <c r="G824" s="10"/>
      <c r="H824" s="3"/>
      <c r="I824" s="9"/>
      <c r="J824" s="10"/>
      <c r="K824" s="10"/>
    </row>
    <row r="825" spans="1:11" ht="23.25" customHeight="1">
      <c r="A825" s="10"/>
      <c r="B825" s="10"/>
      <c r="C825" s="10"/>
      <c r="D825" s="972" t="s">
        <v>468</v>
      </c>
      <c r="E825" s="973"/>
      <c r="F825" s="973"/>
      <c r="G825" s="973"/>
      <c r="H825" s="973"/>
      <c r="I825" s="974"/>
      <c r="J825" s="10"/>
      <c r="K825" s="10"/>
    </row>
    <row r="826" spans="1:11" ht="15.75" customHeight="1">
      <c r="A826" s="10"/>
      <c r="B826" s="10"/>
      <c r="C826" s="10"/>
      <c r="D826" s="971" t="s">
        <v>87</v>
      </c>
      <c r="E826" s="570" t="s">
        <v>88</v>
      </c>
      <c r="F826" s="570" t="s">
        <v>88</v>
      </c>
      <c r="G826" s="570" t="s">
        <v>88</v>
      </c>
      <c r="H826" s="570" t="s">
        <v>88</v>
      </c>
      <c r="I826" s="975" t="s">
        <v>342</v>
      </c>
      <c r="J826" s="10"/>
      <c r="K826" s="10"/>
    </row>
    <row r="827" spans="1:11" ht="15.75" customHeight="1">
      <c r="A827" s="10"/>
      <c r="B827" s="10"/>
      <c r="C827" s="10"/>
      <c r="D827" s="854"/>
      <c r="E827" s="130">
        <v>2009</v>
      </c>
      <c r="F827" s="130">
        <v>2010</v>
      </c>
      <c r="G827" s="130">
        <v>2011</v>
      </c>
      <c r="H827" s="130">
        <v>2012</v>
      </c>
      <c r="I827" s="879"/>
      <c r="J827" s="10"/>
      <c r="K827" s="10"/>
    </row>
    <row r="828" spans="1:11">
      <c r="A828" s="10"/>
      <c r="B828" s="10"/>
      <c r="C828" s="10"/>
      <c r="D828" s="571" t="s">
        <v>343</v>
      </c>
      <c r="E828" s="572">
        <v>100</v>
      </c>
      <c r="F828" s="572">
        <v>128</v>
      </c>
      <c r="G828" s="572">
        <v>124</v>
      </c>
      <c r="H828" s="572">
        <v>122</v>
      </c>
      <c r="I828" s="573">
        <f t="shared" ref="I828:I829" si="199">(H828-G828)/G828</f>
        <v>-1.6129032258064516E-2</v>
      </c>
      <c r="J828" s="10"/>
      <c r="K828" s="10"/>
    </row>
    <row r="829" spans="1:11">
      <c r="A829" s="10"/>
      <c r="B829" s="10"/>
      <c r="C829" s="10"/>
      <c r="D829" s="574" t="s">
        <v>99</v>
      </c>
      <c r="E829" s="575">
        <v>84</v>
      </c>
      <c r="F829" s="575">
        <v>89</v>
      </c>
      <c r="G829" s="575">
        <v>70</v>
      </c>
      <c r="H829" s="595">
        <v>94</v>
      </c>
      <c r="I829" s="604">
        <f t="shared" si="199"/>
        <v>0.34285714285714286</v>
      </c>
      <c r="J829" s="10"/>
      <c r="K829" s="10"/>
    </row>
    <row r="830" spans="1:11" ht="15.75" customHeight="1">
      <c r="A830" s="10"/>
      <c r="B830" s="10"/>
      <c r="C830" s="10"/>
      <c r="D830" s="605" t="s">
        <v>114</v>
      </c>
      <c r="E830" s="671">
        <v>2</v>
      </c>
      <c r="F830" s="671">
        <v>0</v>
      </c>
      <c r="G830" s="672">
        <v>0</v>
      </c>
      <c r="H830" s="672">
        <v>1</v>
      </c>
      <c r="I830" s="673" t="s">
        <v>76</v>
      </c>
      <c r="J830" s="10"/>
      <c r="K830" s="10"/>
    </row>
    <row r="831" spans="1:11" ht="15.75" customHeight="1">
      <c r="A831" s="10"/>
      <c r="B831" s="10"/>
      <c r="C831" s="10"/>
      <c r="D831" s="674" t="s">
        <v>28</v>
      </c>
      <c r="E831" s="675">
        <f t="shared" ref="E831:H831" si="200">SUM(E828:E830)</f>
        <v>186</v>
      </c>
      <c r="F831" s="675">
        <f t="shared" si="200"/>
        <v>217</v>
      </c>
      <c r="G831" s="676">
        <f t="shared" si="200"/>
        <v>194</v>
      </c>
      <c r="H831" s="676">
        <f t="shared" si="200"/>
        <v>217</v>
      </c>
      <c r="I831" s="677">
        <f>(H831-G831)/G831</f>
        <v>0.11855670103092783</v>
      </c>
      <c r="J831" s="10"/>
      <c r="K831" s="10"/>
    </row>
    <row r="832" spans="1:11" ht="7.5" customHeight="1">
      <c r="A832" s="10"/>
      <c r="B832" s="10"/>
      <c r="C832" s="10"/>
      <c r="D832" s="474"/>
      <c r="E832" s="678"/>
      <c r="F832" s="678"/>
      <c r="G832" s="679"/>
      <c r="H832" s="679"/>
      <c r="I832" s="680"/>
      <c r="J832" s="10"/>
      <c r="K832" s="10"/>
    </row>
    <row r="833" spans="1:11" ht="15.75" customHeight="1">
      <c r="A833" s="10"/>
      <c r="B833" s="10"/>
      <c r="C833" s="10"/>
      <c r="D833" s="681" t="s">
        <v>114</v>
      </c>
      <c r="E833" s="682">
        <v>0</v>
      </c>
      <c r="F833" s="682">
        <v>0</v>
      </c>
      <c r="G833" s="682">
        <v>1</v>
      </c>
      <c r="H833" s="682">
        <v>0</v>
      </c>
      <c r="I833" s="573">
        <f t="shared" ref="I833:I836" si="201">(H833-G833)/G833</f>
        <v>-1</v>
      </c>
      <c r="J833" s="10"/>
      <c r="K833" s="10"/>
    </row>
    <row r="834" spans="1:11">
      <c r="A834" s="10"/>
      <c r="B834" s="10"/>
      <c r="C834" s="10"/>
      <c r="D834" s="574" t="s">
        <v>96</v>
      </c>
      <c r="E834" s="575">
        <v>121</v>
      </c>
      <c r="F834" s="575">
        <v>148</v>
      </c>
      <c r="G834" s="575">
        <v>134</v>
      </c>
      <c r="H834" s="595">
        <v>144</v>
      </c>
      <c r="I834" s="604">
        <f t="shared" si="201"/>
        <v>7.4626865671641784E-2</v>
      </c>
      <c r="J834" s="10"/>
      <c r="K834" s="10"/>
    </row>
    <row r="835" spans="1:11" ht="15.75" customHeight="1">
      <c r="A835" s="10"/>
      <c r="B835" s="10"/>
      <c r="C835" s="10"/>
      <c r="D835" s="683" t="s">
        <v>97</v>
      </c>
      <c r="E835" s="671">
        <v>65</v>
      </c>
      <c r="F835" s="672">
        <v>69</v>
      </c>
      <c r="G835" s="572">
        <v>59</v>
      </c>
      <c r="H835" s="684">
        <v>73</v>
      </c>
      <c r="I835" s="673">
        <f t="shared" si="201"/>
        <v>0.23728813559322035</v>
      </c>
      <c r="J835" s="10"/>
      <c r="K835" s="10"/>
    </row>
    <row r="836" spans="1:11" ht="15.75" customHeight="1">
      <c r="A836" s="10"/>
      <c r="B836" s="10"/>
      <c r="C836" s="10"/>
      <c r="D836" s="685" t="s">
        <v>28</v>
      </c>
      <c r="E836" s="675">
        <f t="shared" ref="E836:H836" si="202">SUM(E833:E835)</f>
        <v>186</v>
      </c>
      <c r="F836" s="686">
        <f t="shared" si="202"/>
        <v>217</v>
      </c>
      <c r="G836" s="675">
        <f t="shared" si="202"/>
        <v>194</v>
      </c>
      <c r="H836" s="675">
        <f t="shared" si="202"/>
        <v>217</v>
      </c>
      <c r="I836" s="677">
        <f t="shared" si="201"/>
        <v>0.11855670103092783</v>
      </c>
      <c r="J836" s="10"/>
      <c r="K836" s="10"/>
    </row>
    <row r="837" spans="1:11" ht="7.5" customHeight="1">
      <c r="A837" s="10"/>
      <c r="B837" s="10"/>
      <c r="C837" s="10"/>
      <c r="D837" s="687"/>
      <c r="E837" s="678"/>
      <c r="F837" s="678"/>
      <c r="G837" s="678"/>
      <c r="H837" s="678"/>
      <c r="I837" s="688"/>
      <c r="J837" s="10"/>
      <c r="K837" s="10"/>
    </row>
    <row r="838" spans="1:11" ht="15.75" customHeight="1">
      <c r="A838" s="10"/>
      <c r="B838" s="10"/>
      <c r="C838" s="10"/>
      <c r="D838" s="689" t="s">
        <v>114</v>
      </c>
      <c r="E838" s="682">
        <v>1</v>
      </c>
      <c r="F838" s="682">
        <v>0</v>
      </c>
      <c r="G838" s="690">
        <v>0</v>
      </c>
      <c r="H838" s="682">
        <v>0</v>
      </c>
      <c r="I838" s="691" t="s">
        <v>76</v>
      </c>
      <c r="J838" s="10"/>
      <c r="K838" s="10"/>
    </row>
    <row r="839" spans="1:11">
      <c r="A839" s="10"/>
      <c r="B839" s="10"/>
      <c r="C839" s="10"/>
      <c r="D839" s="574" t="s">
        <v>418</v>
      </c>
      <c r="E839" s="575">
        <v>6</v>
      </c>
      <c r="F839" s="575">
        <v>6</v>
      </c>
      <c r="G839" s="575">
        <v>9</v>
      </c>
      <c r="H839" s="595">
        <v>20</v>
      </c>
      <c r="I839" s="604">
        <f t="shared" ref="I839:I848" si="203">(H839-G839)/G839</f>
        <v>1.2222222222222223</v>
      </c>
      <c r="J839" s="10"/>
      <c r="K839" s="10"/>
    </row>
    <row r="840" spans="1:11">
      <c r="A840" s="10"/>
      <c r="B840" s="10"/>
      <c r="C840" s="10"/>
      <c r="D840" s="701" t="s">
        <v>424</v>
      </c>
      <c r="E840" s="702">
        <v>17</v>
      </c>
      <c r="F840" s="702">
        <v>20</v>
      </c>
      <c r="G840" s="702">
        <v>1</v>
      </c>
      <c r="H840" s="702">
        <v>4</v>
      </c>
      <c r="I840" s="703">
        <f t="shared" si="203"/>
        <v>3</v>
      </c>
      <c r="J840" s="10"/>
      <c r="K840" s="10"/>
    </row>
    <row r="841" spans="1:11">
      <c r="A841" s="10"/>
      <c r="B841" s="10"/>
      <c r="C841" s="10"/>
      <c r="D841" s="574" t="s">
        <v>426</v>
      </c>
      <c r="E841" s="575">
        <v>56</v>
      </c>
      <c r="F841" s="575">
        <v>66</v>
      </c>
      <c r="G841" s="575">
        <v>72</v>
      </c>
      <c r="H841" s="595">
        <v>67</v>
      </c>
      <c r="I841" s="604">
        <f t="shared" si="203"/>
        <v>-6.9444444444444448E-2</v>
      </c>
      <c r="J841" s="10"/>
      <c r="K841" s="10"/>
    </row>
    <row r="842" spans="1:11">
      <c r="A842" s="10"/>
      <c r="B842" s="10"/>
      <c r="C842" s="10"/>
      <c r="D842" s="701" t="s">
        <v>427</v>
      </c>
      <c r="E842" s="702">
        <v>13</v>
      </c>
      <c r="F842" s="702">
        <v>12</v>
      </c>
      <c r="G842" s="702">
        <v>9</v>
      </c>
      <c r="H842" s="702">
        <v>12</v>
      </c>
      <c r="I842" s="703">
        <f t="shared" si="203"/>
        <v>0.33333333333333331</v>
      </c>
      <c r="J842" s="10"/>
      <c r="K842" s="10"/>
    </row>
    <row r="843" spans="1:11">
      <c r="A843" s="10"/>
      <c r="B843" s="10"/>
      <c r="C843" s="10"/>
      <c r="D843" s="574" t="s">
        <v>15</v>
      </c>
      <c r="E843" s="575">
        <v>2</v>
      </c>
      <c r="F843" s="575">
        <v>1</v>
      </c>
      <c r="G843" s="575">
        <v>4</v>
      </c>
      <c r="H843" s="595">
        <v>0</v>
      </c>
      <c r="I843" s="604">
        <f t="shared" si="203"/>
        <v>-1</v>
      </c>
      <c r="J843" s="10"/>
      <c r="K843" s="10"/>
    </row>
    <row r="844" spans="1:11">
      <c r="A844" s="10"/>
      <c r="B844" s="10"/>
      <c r="C844" s="10"/>
      <c r="D844" s="701" t="s">
        <v>428</v>
      </c>
      <c r="E844" s="702">
        <v>9</v>
      </c>
      <c r="F844" s="702">
        <v>11</v>
      </c>
      <c r="G844" s="702">
        <v>10</v>
      </c>
      <c r="H844" s="702">
        <v>8</v>
      </c>
      <c r="I844" s="703">
        <f t="shared" si="203"/>
        <v>-0.2</v>
      </c>
      <c r="J844" s="10"/>
      <c r="K844" s="10"/>
    </row>
    <row r="845" spans="1:11">
      <c r="A845" s="10"/>
      <c r="B845" s="10"/>
      <c r="C845" s="10"/>
      <c r="D845" s="574" t="s">
        <v>430</v>
      </c>
      <c r="E845" s="575">
        <v>34</v>
      </c>
      <c r="F845" s="575">
        <v>45</v>
      </c>
      <c r="G845" s="575">
        <v>27</v>
      </c>
      <c r="H845" s="595">
        <v>28</v>
      </c>
      <c r="I845" s="604">
        <f t="shared" si="203"/>
        <v>3.7037037037037035E-2</v>
      </c>
      <c r="J845" s="10"/>
      <c r="K845" s="10"/>
    </row>
    <row r="846" spans="1:11">
      <c r="A846" s="10"/>
      <c r="B846" s="10"/>
      <c r="C846" s="10"/>
      <c r="D846" s="701" t="s">
        <v>431</v>
      </c>
      <c r="E846" s="702">
        <v>8</v>
      </c>
      <c r="F846" s="702">
        <v>6</v>
      </c>
      <c r="G846" s="684">
        <v>14</v>
      </c>
      <c r="H846" s="702">
        <v>13</v>
      </c>
      <c r="I846" s="703">
        <f t="shared" si="203"/>
        <v>-7.1428571428571425E-2</v>
      </c>
      <c r="J846" s="10"/>
      <c r="K846" s="10"/>
    </row>
    <row r="847" spans="1:11">
      <c r="A847" s="10"/>
      <c r="B847" s="10"/>
      <c r="C847" s="10"/>
      <c r="D847" s="574" t="s">
        <v>432</v>
      </c>
      <c r="E847" s="575">
        <v>9</v>
      </c>
      <c r="F847" s="575">
        <v>19</v>
      </c>
      <c r="G847" s="575">
        <v>23</v>
      </c>
      <c r="H847" s="595">
        <v>30</v>
      </c>
      <c r="I847" s="604">
        <f t="shared" si="203"/>
        <v>0.30434782608695654</v>
      </c>
      <c r="J847" s="10"/>
      <c r="K847" s="10"/>
    </row>
    <row r="848" spans="1:11">
      <c r="A848" s="10"/>
      <c r="B848" s="10"/>
      <c r="C848" s="10"/>
      <c r="D848" s="701" t="s">
        <v>433</v>
      </c>
      <c r="E848" s="702">
        <v>22</v>
      </c>
      <c r="F848" s="702">
        <v>24</v>
      </c>
      <c r="G848" s="684">
        <v>16</v>
      </c>
      <c r="H848" s="702">
        <v>21</v>
      </c>
      <c r="I848" s="703">
        <f t="shared" si="203"/>
        <v>0.3125</v>
      </c>
      <c r="J848" s="10"/>
      <c r="K848" s="10"/>
    </row>
    <row r="849" spans="1:11">
      <c r="A849" s="10"/>
      <c r="B849" s="10"/>
      <c r="C849" s="10"/>
      <c r="D849" s="574" t="s">
        <v>434</v>
      </c>
      <c r="E849" s="575">
        <v>0</v>
      </c>
      <c r="F849" s="575">
        <v>0</v>
      </c>
      <c r="G849" s="575">
        <v>0</v>
      </c>
      <c r="H849" s="595">
        <v>0</v>
      </c>
      <c r="I849" s="604" t="s">
        <v>76</v>
      </c>
      <c r="J849" s="10"/>
      <c r="K849" s="10"/>
    </row>
    <row r="850" spans="1:11" ht="15.75" customHeight="1">
      <c r="A850" s="10"/>
      <c r="B850" s="10"/>
      <c r="C850" s="10"/>
      <c r="D850" s="704" t="s">
        <v>435</v>
      </c>
      <c r="E850" s="672">
        <v>9</v>
      </c>
      <c r="F850" s="672">
        <v>7</v>
      </c>
      <c r="G850" s="672">
        <v>9</v>
      </c>
      <c r="H850" s="672">
        <v>14</v>
      </c>
      <c r="I850" s="673">
        <f t="shared" ref="I850:I851" si="204">(H850-G850)/G850</f>
        <v>0.55555555555555558</v>
      </c>
      <c r="J850" s="10"/>
      <c r="K850" s="10"/>
    </row>
    <row r="851" spans="1:11" ht="15.75" customHeight="1">
      <c r="A851" s="10"/>
      <c r="B851" s="10"/>
      <c r="C851" s="10"/>
      <c r="D851" s="674" t="s">
        <v>28</v>
      </c>
      <c r="E851" s="675">
        <f t="shared" ref="E851:H851" si="205">SUM(E838:E850)</f>
        <v>186</v>
      </c>
      <c r="F851" s="675">
        <f t="shared" si="205"/>
        <v>217</v>
      </c>
      <c r="G851" s="675">
        <f t="shared" si="205"/>
        <v>194</v>
      </c>
      <c r="H851" s="675">
        <f t="shared" si="205"/>
        <v>217</v>
      </c>
      <c r="I851" s="705">
        <f t="shared" si="204"/>
        <v>0.11855670103092783</v>
      </c>
      <c r="J851" s="10"/>
      <c r="K851" s="10"/>
    </row>
    <row r="852" spans="1:11" ht="15.75" customHeight="1">
      <c r="A852" s="10"/>
      <c r="B852" s="10"/>
      <c r="C852" s="10"/>
      <c r="D852" s="501" t="s">
        <v>436</v>
      </c>
      <c r="E852" s="10"/>
      <c r="F852" s="10"/>
      <c r="G852" s="10"/>
      <c r="H852" s="3"/>
      <c r="I852" s="9"/>
      <c r="J852" s="10"/>
      <c r="K852" s="10"/>
    </row>
    <row r="853" spans="1:11" ht="15.75" customHeight="1">
      <c r="A853" s="10"/>
      <c r="B853" s="10"/>
      <c r="C853" s="10"/>
      <c r="D853" s="10"/>
      <c r="E853" s="10"/>
      <c r="F853" s="10"/>
      <c r="G853" s="10"/>
      <c r="H853" s="3"/>
      <c r="I853" s="9"/>
      <c r="J853" s="10"/>
      <c r="K853" s="10"/>
    </row>
    <row r="854" spans="1:11" ht="23.25" customHeight="1">
      <c r="A854" s="10"/>
      <c r="B854" s="10"/>
      <c r="C854" s="10"/>
      <c r="D854" s="972" t="s">
        <v>182</v>
      </c>
      <c r="E854" s="973"/>
      <c r="F854" s="973"/>
      <c r="G854" s="973"/>
      <c r="H854" s="973"/>
      <c r="I854" s="974"/>
      <c r="J854" s="10"/>
      <c r="K854" s="10"/>
    </row>
    <row r="855" spans="1:11" ht="15.75" customHeight="1">
      <c r="A855" s="10"/>
      <c r="B855" s="10"/>
      <c r="C855" s="10"/>
      <c r="D855" s="971" t="s">
        <v>87</v>
      </c>
      <c r="E855" s="570" t="s">
        <v>88</v>
      </c>
      <c r="F855" s="570" t="s">
        <v>88</v>
      </c>
      <c r="G855" s="570" t="s">
        <v>88</v>
      </c>
      <c r="H855" s="570" t="s">
        <v>88</v>
      </c>
      <c r="I855" s="975" t="s">
        <v>342</v>
      </c>
      <c r="J855" s="10"/>
      <c r="K855" s="10"/>
    </row>
    <row r="856" spans="1:11" ht="15.75" customHeight="1">
      <c r="A856" s="10"/>
      <c r="B856" s="10"/>
      <c r="C856" s="10"/>
      <c r="D856" s="854"/>
      <c r="E856" s="130">
        <v>2009</v>
      </c>
      <c r="F856" s="130">
        <v>2010</v>
      </c>
      <c r="G856" s="130">
        <v>2011</v>
      </c>
      <c r="H856" s="130">
        <v>2012</v>
      </c>
      <c r="I856" s="879"/>
      <c r="J856" s="10"/>
      <c r="K856" s="10"/>
    </row>
    <row r="857" spans="1:11">
      <c r="A857" s="10"/>
      <c r="B857" s="10"/>
      <c r="C857" s="10"/>
      <c r="D857" s="571" t="s">
        <v>343</v>
      </c>
      <c r="E857" s="572">
        <v>30</v>
      </c>
      <c r="F857" s="572">
        <v>54</v>
      </c>
      <c r="G857" s="572">
        <v>65</v>
      </c>
      <c r="H857" s="572">
        <v>30</v>
      </c>
      <c r="I857" s="573">
        <f t="shared" ref="I857:I858" si="206">(H857-G857)/G857</f>
        <v>-0.53846153846153844</v>
      </c>
      <c r="J857" s="10"/>
      <c r="K857" s="10"/>
    </row>
    <row r="858" spans="1:11">
      <c r="A858" s="10"/>
      <c r="B858" s="10"/>
      <c r="C858" s="10"/>
      <c r="D858" s="574" t="s">
        <v>99</v>
      </c>
      <c r="E858" s="575">
        <v>33</v>
      </c>
      <c r="F858" s="575">
        <v>32</v>
      </c>
      <c r="G858" s="575">
        <v>47</v>
      </c>
      <c r="H858" s="595">
        <v>19</v>
      </c>
      <c r="I858" s="604">
        <f t="shared" si="206"/>
        <v>-0.5957446808510638</v>
      </c>
      <c r="J858" s="10"/>
      <c r="K858" s="10"/>
    </row>
    <row r="859" spans="1:11" ht="15.75" customHeight="1">
      <c r="A859" s="10"/>
      <c r="B859" s="10"/>
      <c r="C859" s="10"/>
      <c r="D859" s="605" t="s">
        <v>114</v>
      </c>
      <c r="E859" s="671">
        <v>0</v>
      </c>
      <c r="F859" s="671">
        <v>0</v>
      </c>
      <c r="G859" s="672">
        <v>0</v>
      </c>
      <c r="H859" s="672">
        <v>0</v>
      </c>
      <c r="I859" s="673" t="s">
        <v>76</v>
      </c>
      <c r="J859" s="10"/>
      <c r="K859" s="10"/>
    </row>
    <row r="860" spans="1:11" ht="15.75" customHeight="1">
      <c r="A860" s="10"/>
      <c r="B860" s="10"/>
      <c r="C860" s="10"/>
      <c r="D860" s="674" t="s">
        <v>28</v>
      </c>
      <c r="E860" s="675">
        <f t="shared" ref="E860:H860" si="207">SUM(E857:E859)</f>
        <v>63</v>
      </c>
      <c r="F860" s="675">
        <f t="shared" si="207"/>
        <v>86</v>
      </c>
      <c r="G860" s="676">
        <f t="shared" si="207"/>
        <v>112</v>
      </c>
      <c r="H860" s="676">
        <f t="shared" si="207"/>
        <v>49</v>
      </c>
      <c r="I860" s="677">
        <f>(H860-G860)/G860</f>
        <v>-0.5625</v>
      </c>
      <c r="J860" s="10"/>
      <c r="K860" s="10"/>
    </row>
    <row r="861" spans="1:11" ht="7.5" customHeight="1">
      <c r="A861" s="10"/>
      <c r="B861" s="10"/>
      <c r="C861" s="10"/>
      <c r="D861" s="474"/>
      <c r="E861" s="678"/>
      <c r="F861" s="678"/>
      <c r="G861" s="679"/>
      <c r="H861" s="679"/>
      <c r="I861" s="680"/>
      <c r="J861" s="10"/>
      <c r="K861" s="10"/>
    </row>
    <row r="862" spans="1:11" ht="15.75" customHeight="1">
      <c r="A862" s="10"/>
      <c r="B862" s="10"/>
      <c r="C862" s="10"/>
      <c r="D862" s="681" t="s">
        <v>114</v>
      </c>
      <c r="E862" s="682">
        <v>0</v>
      </c>
      <c r="F862" s="682">
        <v>0</v>
      </c>
      <c r="G862" s="682">
        <v>4</v>
      </c>
      <c r="H862" s="682">
        <v>2</v>
      </c>
      <c r="I862" s="573">
        <f t="shared" ref="I862:I865" si="208">(H862-G862)/G862</f>
        <v>-0.5</v>
      </c>
      <c r="J862" s="10"/>
      <c r="K862" s="10"/>
    </row>
    <row r="863" spans="1:11">
      <c r="A863" s="10"/>
      <c r="B863" s="10"/>
      <c r="C863" s="10"/>
      <c r="D863" s="574" t="s">
        <v>96</v>
      </c>
      <c r="E863" s="575">
        <v>39</v>
      </c>
      <c r="F863" s="575">
        <v>55</v>
      </c>
      <c r="G863" s="575">
        <v>76</v>
      </c>
      <c r="H863" s="595">
        <v>29</v>
      </c>
      <c r="I863" s="604">
        <f t="shared" si="208"/>
        <v>-0.61842105263157898</v>
      </c>
      <c r="J863" s="10"/>
      <c r="K863" s="10"/>
    </row>
    <row r="864" spans="1:11" ht="15.75" customHeight="1">
      <c r="A864" s="10"/>
      <c r="B864" s="10"/>
      <c r="C864" s="10"/>
      <c r="D864" s="683" t="s">
        <v>97</v>
      </c>
      <c r="E864" s="671">
        <v>24</v>
      </c>
      <c r="F864" s="672">
        <v>31</v>
      </c>
      <c r="G864" s="572">
        <v>32</v>
      </c>
      <c r="H864" s="684">
        <v>18</v>
      </c>
      <c r="I864" s="673">
        <f t="shared" si="208"/>
        <v>-0.4375</v>
      </c>
      <c r="J864" s="10"/>
      <c r="K864" s="10"/>
    </row>
    <row r="865" spans="1:11" ht="15.75" customHeight="1">
      <c r="A865" s="10"/>
      <c r="B865" s="10"/>
      <c r="C865" s="10"/>
      <c r="D865" s="685" t="s">
        <v>28</v>
      </c>
      <c r="E865" s="675">
        <f t="shared" ref="E865:H865" si="209">SUM(E862:E864)</f>
        <v>63</v>
      </c>
      <c r="F865" s="686">
        <f t="shared" si="209"/>
        <v>86</v>
      </c>
      <c r="G865" s="675">
        <f t="shared" si="209"/>
        <v>112</v>
      </c>
      <c r="H865" s="675">
        <f t="shared" si="209"/>
        <v>49</v>
      </c>
      <c r="I865" s="677">
        <f t="shared" si="208"/>
        <v>-0.5625</v>
      </c>
      <c r="J865" s="10"/>
      <c r="K865" s="10"/>
    </row>
    <row r="866" spans="1:11" ht="7.5" customHeight="1">
      <c r="A866" s="10"/>
      <c r="B866" s="10"/>
      <c r="C866" s="10"/>
      <c r="D866" s="687"/>
      <c r="E866" s="678"/>
      <c r="F866" s="678"/>
      <c r="G866" s="678"/>
      <c r="H866" s="678"/>
      <c r="I866" s="688"/>
      <c r="J866" s="10"/>
      <c r="K866" s="10"/>
    </row>
    <row r="867" spans="1:11" ht="15.75" customHeight="1">
      <c r="A867" s="10"/>
      <c r="B867" s="10"/>
      <c r="C867" s="10"/>
      <c r="D867" s="689" t="s">
        <v>114</v>
      </c>
      <c r="E867" s="682">
        <v>0</v>
      </c>
      <c r="F867" s="682">
        <v>0</v>
      </c>
      <c r="G867" s="690">
        <v>3</v>
      </c>
      <c r="H867" s="682">
        <v>1</v>
      </c>
      <c r="I867" s="691">
        <f t="shared" ref="I867:I877" si="210">(H867-G867)/G867</f>
        <v>-0.66666666666666663</v>
      </c>
      <c r="J867" s="10"/>
      <c r="K867" s="10"/>
    </row>
    <row r="868" spans="1:11">
      <c r="A868" s="10"/>
      <c r="B868" s="10"/>
      <c r="C868" s="10"/>
      <c r="D868" s="574" t="s">
        <v>418</v>
      </c>
      <c r="E868" s="575">
        <v>4</v>
      </c>
      <c r="F868" s="575">
        <v>2</v>
      </c>
      <c r="G868" s="575">
        <v>1</v>
      </c>
      <c r="H868" s="595">
        <v>4</v>
      </c>
      <c r="I868" s="604">
        <f t="shared" si="210"/>
        <v>3</v>
      </c>
      <c r="J868" s="10"/>
      <c r="K868" s="10"/>
    </row>
    <row r="869" spans="1:11">
      <c r="A869" s="10"/>
      <c r="B869" s="10"/>
      <c r="C869" s="10"/>
      <c r="D869" s="701" t="s">
        <v>424</v>
      </c>
      <c r="E869" s="702">
        <v>4</v>
      </c>
      <c r="F869" s="702">
        <v>6</v>
      </c>
      <c r="G869" s="702">
        <v>8</v>
      </c>
      <c r="H869" s="702">
        <v>2</v>
      </c>
      <c r="I869" s="703">
        <f t="shared" si="210"/>
        <v>-0.75</v>
      </c>
      <c r="J869" s="10"/>
      <c r="K869" s="10"/>
    </row>
    <row r="870" spans="1:11">
      <c r="A870" s="10"/>
      <c r="B870" s="10"/>
      <c r="C870" s="10"/>
      <c r="D870" s="574" t="s">
        <v>426</v>
      </c>
      <c r="E870" s="575">
        <v>4</v>
      </c>
      <c r="F870" s="575">
        <v>3</v>
      </c>
      <c r="G870" s="575">
        <v>10</v>
      </c>
      <c r="H870" s="595">
        <v>4</v>
      </c>
      <c r="I870" s="604">
        <f t="shared" si="210"/>
        <v>-0.6</v>
      </c>
      <c r="J870" s="10"/>
      <c r="K870" s="10"/>
    </row>
    <row r="871" spans="1:11">
      <c r="A871" s="10"/>
      <c r="B871" s="10"/>
      <c r="C871" s="10"/>
      <c r="D871" s="701" t="s">
        <v>427</v>
      </c>
      <c r="E871" s="702">
        <v>1</v>
      </c>
      <c r="F871" s="702">
        <v>2</v>
      </c>
      <c r="G871" s="702">
        <v>1</v>
      </c>
      <c r="H871" s="702">
        <v>0</v>
      </c>
      <c r="I871" s="703">
        <f t="shared" si="210"/>
        <v>-1</v>
      </c>
      <c r="J871" s="10"/>
      <c r="K871" s="10"/>
    </row>
    <row r="872" spans="1:11">
      <c r="A872" s="10"/>
      <c r="B872" s="10"/>
      <c r="C872" s="10"/>
      <c r="D872" s="574" t="s">
        <v>15</v>
      </c>
      <c r="E872" s="575">
        <v>1</v>
      </c>
      <c r="F872" s="575">
        <v>2</v>
      </c>
      <c r="G872" s="575">
        <v>2</v>
      </c>
      <c r="H872" s="595">
        <v>1</v>
      </c>
      <c r="I872" s="604">
        <f t="shared" si="210"/>
        <v>-0.5</v>
      </c>
      <c r="J872" s="10"/>
      <c r="K872" s="10"/>
    </row>
    <row r="873" spans="1:11">
      <c r="A873" s="10"/>
      <c r="B873" s="10"/>
      <c r="C873" s="10"/>
      <c r="D873" s="701" t="s">
        <v>428</v>
      </c>
      <c r="E873" s="702">
        <v>2</v>
      </c>
      <c r="F873" s="702">
        <v>2</v>
      </c>
      <c r="G873" s="702">
        <v>4</v>
      </c>
      <c r="H873" s="702">
        <v>1</v>
      </c>
      <c r="I873" s="703">
        <f t="shared" si="210"/>
        <v>-0.75</v>
      </c>
      <c r="J873" s="10"/>
      <c r="K873" s="10"/>
    </row>
    <row r="874" spans="1:11">
      <c r="A874" s="10"/>
      <c r="B874" s="10"/>
      <c r="C874" s="10"/>
      <c r="D874" s="574" t="s">
        <v>430</v>
      </c>
      <c r="E874" s="575">
        <v>16</v>
      </c>
      <c r="F874" s="575">
        <v>37</v>
      </c>
      <c r="G874" s="575">
        <v>28</v>
      </c>
      <c r="H874" s="595">
        <v>8</v>
      </c>
      <c r="I874" s="604">
        <f t="shared" si="210"/>
        <v>-0.7142857142857143</v>
      </c>
      <c r="J874" s="10"/>
      <c r="K874" s="10"/>
    </row>
    <row r="875" spans="1:11">
      <c r="A875" s="10"/>
      <c r="B875" s="10"/>
      <c r="C875" s="10"/>
      <c r="D875" s="701" t="s">
        <v>431</v>
      </c>
      <c r="E875" s="702">
        <v>12</v>
      </c>
      <c r="F875" s="702">
        <v>10</v>
      </c>
      <c r="G875" s="684">
        <v>10</v>
      </c>
      <c r="H875" s="702">
        <v>10</v>
      </c>
      <c r="I875" s="703">
        <f t="shared" si="210"/>
        <v>0</v>
      </c>
      <c r="J875" s="10"/>
      <c r="K875" s="10"/>
    </row>
    <row r="876" spans="1:11">
      <c r="A876" s="10"/>
      <c r="B876" s="10"/>
      <c r="C876" s="10"/>
      <c r="D876" s="574" t="s">
        <v>432</v>
      </c>
      <c r="E876" s="575">
        <v>5</v>
      </c>
      <c r="F876" s="575">
        <v>10</v>
      </c>
      <c r="G876" s="575">
        <v>17</v>
      </c>
      <c r="H876" s="595">
        <v>8</v>
      </c>
      <c r="I876" s="604">
        <f t="shared" si="210"/>
        <v>-0.52941176470588236</v>
      </c>
      <c r="J876" s="10"/>
      <c r="K876" s="10"/>
    </row>
    <row r="877" spans="1:11">
      <c r="A877" s="10"/>
      <c r="B877" s="10"/>
      <c r="C877" s="10"/>
      <c r="D877" s="701" t="s">
        <v>433</v>
      </c>
      <c r="E877" s="702">
        <v>5</v>
      </c>
      <c r="F877" s="702">
        <v>8</v>
      </c>
      <c r="G877" s="684">
        <v>16</v>
      </c>
      <c r="H877" s="702">
        <v>7</v>
      </c>
      <c r="I877" s="703">
        <f t="shared" si="210"/>
        <v>-0.5625</v>
      </c>
      <c r="J877" s="10"/>
      <c r="K877" s="10"/>
    </row>
    <row r="878" spans="1:11">
      <c r="A878" s="10"/>
      <c r="B878" s="10"/>
      <c r="C878" s="10"/>
      <c r="D878" s="574" t="s">
        <v>434</v>
      </c>
      <c r="E878" s="575">
        <v>0</v>
      </c>
      <c r="F878" s="575">
        <v>0</v>
      </c>
      <c r="G878" s="575">
        <v>0</v>
      </c>
      <c r="H878" s="595">
        <v>0</v>
      </c>
      <c r="I878" s="604" t="s">
        <v>76</v>
      </c>
      <c r="J878" s="10"/>
      <c r="K878" s="10"/>
    </row>
    <row r="879" spans="1:11" ht="15.75" customHeight="1">
      <c r="A879" s="10"/>
      <c r="B879" s="10"/>
      <c r="C879" s="10"/>
      <c r="D879" s="704" t="s">
        <v>435</v>
      </c>
      <c r="E879" s="672">
        <v>9</v>
      </c>
      <c r="F879" s="672">
        <v>4</v>
      </c>
      <c r="G879" s="672">
        <v>12</v>
      </c>
      <c r="H879" s="672">
        <v>3</v>
      </c>
      <c r="I879" s="673">
        <f t="shared" ref="I879:I880" si="211">(H879-G879)/G879</f>
        <v>-0.75</v>
      </c>
      <c r="J879" s="10"/>
      <c r="K879" s="10"/>
    </row>
    <row r="880" spans="1:11" ht="15.75" customHeight="1">
      <c r="A880" s="10"/>
      <c r="B880" s="10"/>
      <c r="C880" s="10"/>
      <c r="D880" s="674" t="s">
        <v>28</v>
      </c>
      <c r="E880" s="675">
        <f t="shared" ref="E880:H880" si="212">SUM(E867:E879)</f>
        <v>63</v>
      </c>
      <c r="F880" s="675">
        <f t="shared" si="212"/>
        <v>86</v>
      </c>
      <c r="G880" s="675">
        <f t="shared" si="212"/>
        <v>112</v>
      </c>
      <c r="H880" s="675">
        <f t="shared" si="212"/>
        <v>49</v>
      </c>
      <c r="I880" s="705">
        <f t="shared" si="211"/>
        <v>-0.5625</v>
      </c>
      <c r="J880" s="10"/>
      <c r="K880" s="10"/>
    </row>
    <row r="881" spans="1:11" ht="15.75" customHeight="1">
      <c r="A881" s="10"/>
      <c r="B881" s="10"/>
      <c r="C881" s="10"/>
      <c r="D881" s="501" t="s">
        <v>436</v>
      </c>
      <c r="E881" s="10"/>
      <c r="F881" s="10"/>
      <c r="G881" s="10"/>
      <c r="H881" s="3"/>
      <c r="I881" s="9"/>
      <c r="J881" s="10"/>
      <c r="K881" s="10"/>
    </row>
    <row r="882" spans="1:11" ht="15.75" customHeight="1">
      <c r="A882" s="10"/>
      <c r="B882" s="10"/>
      <c r="C882" s="10"/>
      <c r="D882" s="10"/>
      <c r="E882" s="10"/>
      <c r="F882" s="10"/>
      <c r="G882" s="10"/>
      <c r="H882" s="3"/>
      <c r="I882" s="9"/>
      <c r="J882" s="10"/>
      <c r="K882" s="10"/>
    </row>
    <row r="883" spans="1:11" ht="23.25" customHeight="1">
      <c r="A883" s="10"/>
      <c r="B883" s="10"/>
      <c r="C883" s="10"/>
      <c r="D883" s="972" t="s">
        <v>183</v>
      </c>
      <c r="E883" s="973"/>
      <c r="F883" s="973"/>
      <c r="G883" s="973"/>
      <c r="H883" s="973"/>
      <c r="I883" s="974"/>
      <c r="J883" s="10"/>
      <c r="K883" s="10"/>
    </row>
    <row r="884" spans="1:11" ht="15.75" customHeight="1">
      <c r="A884" s="10"/>
      <c r="B884" s="10"/>
      <c r="C884" s="10"/>
      <c r="D884" s="971" t="s">
        <v>87</v>
      </c>
      <c r="E884" s="570" t="s">
        <v>88</v>
      </c>
      <c r="F884" s="570" t="s">
        <v>88</v>
      </c>
      <c r="G884" s="570" t="s">
        <v>88</v>
      </c>
      <c r="H884" s="570" t="s">
        <v>88</v>
      </c>
      <c r="I884" s="975" t="s">
        <v>342</v>
      </c>
      <c r="J884" s="10"/>
      <c r="K884" s="10"/>
    </row>
    <row r="885" spans="1:11" ht="15.75" customHeight="1">
      <c r="A885" s="10"/>
      <c r="B885" s="10"/>
      <c r="C885" s="10"/>
      <c r="D885" s="854"/>
      <c r="E885" s="130">
        <v>2009</v>
      </c>
      <c r="F885" s="130">
        <v>2010</v>
      </c>
      <c r="G885" s="130">
        <v>2011</v>
      </c>
      <c r="H885" s="130">
        <v>2012</v>
      </c>
      <c r="I885" s="879"/>
      <c r="J885" s="10"/>
      <c r="K885" s="10"/>
    </row>
    <row r="886" spans="1:11">
      <c r="A886" s="10"/>
      <c r="B886" s="10"/>
      <c r="C886" s="10"/>
      <c r="D886" s="571" t="s">
        <v>343</v>
      </c>
      <c r="E886" s="572">
        <v>11</v>
      </c>
      <c r="F886" s="572">
        <v>15</v>
      </c>
      <c r="G886" s="572">
        <v>20</v>
      </c>
      <c r="H886" s="572">
        <v>38</v>
      </c>
      <c r="I886" s="573">
        <f t="shared" ref="I886:I887" si="213">(H886-G886)/G886</f>
        <v>0.9</v>
      </c>
      <c r="J886" s="10"/>
      <c r="K886" s="10"/>
    </row>
    <row r="887" spans="1:11">
      <c r="A887" s="10"/>
      <c r="B887" s="10"/>
      <c r="C887" s="10"/>
      <c r="D887" s="574" t="s">
        <v>99</v>
      </c>
      <c r="E887" s="575">
        <v>22</v>
      </c>
      <c r="F887" s="575">
        <v>20</v>
      </c>
      <c r="G887" s="575">
        <v>32</v>
      </c>
      <c r="H887" s="595">
        <v>26</v>
      </c>
      <c r="I887" s="604">
        <f t="shared" si="213"/>
        <v>-0.1875</v>
      </c>
      <c r="J887" s="10"/>
      <c r="K887" s="10"/>
    </row>
    <row r="888" spans="1:11" ht="15.75" customHeight="1">
      <c r="A888" s="10"/>
      <c r="B888" s="10"/>
      <c r="C888" s="10"/>
      <c r="D888" s="605" t="s">
        <v>114</v>
      </c>
      <c r="E888" s="671">
        <v>0</v>
      </c>
      <c r="F888" s="671">
        <v>0</v>
      </c>
      <c r="G888" s="672">
        <v>0</v>
      </c>
      <c r="H888" s="672">
        <v>0</v>
      </c>
      <c r="I888" s="673" t="s">
        <v>76</v>
      </c>
      <c r="J888" s="10"/>
      <c r="K888" s="10"/>
    </row>
    <row r="889" spans="1:11" ht="15.75" customHeight="1">
      <c r="A889" s="10"/>
      <c r="B889" s="10"/>
      <c r="C889" s="10"/>
      <c r="D889" s="674" t="s">
        <v>28</v>
      </c>
      <c r="E889" s="675">
        <f t="shared" ref="E889:H889" si="214">SUM(E886:E888)</f>
        <v>33</v>
      </c>
      <c r="F889" s="675">
        <f t="shared" si="214"/>
        <v>35</v>
      </c>
      <c r="G889" s="676">
        <f t="shared" si="214"/>
        <v>52</v>
      </c>
      <c r="H889" s="676">
        <f t="shared" si="214"/>
        <v>64</v>
      </c>
      <c r="I889" s="677">
        <f>(H889-G889)/G889</f>
        <v>0.23076923076923078</v>
      </c>
      <c r="J889" s="10"/>
      <c r="K889" s="10"/>
    </row>
    <row r="890" spans="1:11" ht="7.5" customHeight="1">
      <c r="A890" s="10"/>
      <c r="B890" s="10"/>
      <c r="C890" s="10"/>
      <c r="D890" s="474"/>
      <c r="E890" s="678"/>
      <c r="F890" s="678"/>
      <c r="G890" s="679"/>
      <c r="H890" s="679"/>
      <c r="I890" s="680"/>
      <c r="J890" s="10"/>
      <c r="K890" s="10"/>
    </row>
    <row r="891" spans="1:11" ht="15.75" customHeight="1">
      <c r="A891" s="10"/>
      <c r="B891" s="10"/>
      <c r="C891" s="10"/>
      <c r="D891" s="681" t="s">
        <v>114</v>
      </c>
      <c r="E891" s="682">
        <v>0</v>
      </c>
      <c r="F891" s="682">
        <v>0</v>
      </c>
      <c r="G891" s="682">
        <v>2</v>
      </c>
      <c r="H891" s="682">
        <v>1</v>
      </c>
      <c r="I891" s="573">
        <f t="shared" ref="I891:I894" si="215">(H891-G891)/G891</f>
        <v>-0.5</v>
      </c>
      <c r="J891" s="10"/>
      <c r="K891" s="10"/>
    </row>
    <row r="892" spans="1:11">
      <c r="A892" s="10"/>
      <c r="B892" s="10"/>
      <c r="C892" s="10"/>
      <c r="D892" s="574" t="s">
        <v>96</v>
      </c>
      <c r="E892" s="575">
        <v>19</v>
      </c>
      <c r="F892" s="575">
        <v>26</v>
      </c>
      <c r="G892" s="575">
        <v>36</v>
      </c>
      <c r="H892" s="595">
        <v>38</v>
      </c>
      <c r="I892" s="604">
        <f t="shared" si="215"/>
        <v>5.5555555555555552E-2</v>
      </c>
      <c r="J892" s="10"/>
      <c r="K892" s="10"/>
    </row>
    <row r="893" spans="1:11" ht="15.75" customHeight="1">
      <c r="A893" s="10"/>
      <c r="B893" s="10"/>
      <c r="C893" s="10"/>
      <c r="D893" s="683" t="s">
        <v>97</v>
      </c>
      <c r="E893" s="671">
        <v>14</v>
      </c>
      <c r="F893" s="672">
        <v>9</v>
      </c>
      <c r="G893" s="572">
        <v>14</v>
      </c>
      <c r="H893" s="684">
        <v>25</v>
      </c>
      <c r="I893" s="673">
        <f t="shared" si="215"/>
        <v>0.7857142857142857</v>
      </c>
      <c r="J893" s="10"/>
      <c r="K893" s="10"/>
    </row>
    <row r="894" spans="1:11" ht="15.75" customHeight="1">
      <c r="A894" s="10"/>
      <c r="B894" s="10"/>
      <c r="C894" s="10"/>
      <c r="D894" s="685" t="s">
        <v>28</v>
      </c>
      <c r="E894" s="675">
        <f t="shared" ref="E894:H894" si="216">SUM(E891:E893)</f>
        <v>33</v>
      </c>
      <c r="F894" s="686">
        <f t="shared" si="216"/>
        <v>35</v>
      </c>
      <c r="G894" s="675">
        <f t="shared" si="216"/>
        <v>52</v>
      </c>
      <c r="H894" s="675">
        <f t="shared" si="216"/>
        <v>64</v>
      </c>
      <c r="I894" s="677">
        <f t="shared" si="215"/>
        <v>0.23076923076923078</v>
      </c>
      <c r="J894" s="10"/>
      <c r="K894" s="10"/>
    </row>
    <row r="895" spans="1:11" ht="7.5" customHeight="1">
      <c r="A895" s="10"/>
      <c r="B895" s="10"/>
      <c r="C895" s="10"/>
      <c r="D895" s="687"/>
      <c r="E895" s="678"/>
      <c r="F895" s="678"/>
      <c r="G895" s="678"/>
      <c r="H895" s="678"/>
      <c r="I895" s="688"/>
      <c r="J895" s="10"/>
      <c r="K895" s="10"/>
    </row>
    <row r="896" spans="1:11" ht="15.75" customHeight="1">
      <c r="A896" s="10"/>
      <c r="B896" s="10"/>
      <c r="C896" s="10"/>
      <c r="D896" s="689" t="s">
        <v>114</v>
      </c>
      <c r="E896" s="682">
        <v>0</v>
      </c>
      <c r="F896" s="682">
        <v>0</v>
      </c>
      <c r="G896" s="690">
        <v>0</v>
      </c>
      <c r="H896" s="682">
        <v>1</v>
      </c>
      <c r="I896" s="691" t="s">
        <v>76</v>
      </c>
      <c r="J896" s="10"/>
      <c r="K896" s="10"/>
    </row>
    <row r="897" spans="1:11">
      <c r="A897" s="10"/>
      <c r="B897" s="10"/>
      <c r="C897" s="10"/>
      <c r="D897" s="574" t="s">
        <v>418</v>
      </c>
      <c r="E897" s="575">
        <v>4</v>
      </c>
      <c r="F897" s="575">
        <v>2</v>
      </c>
      <c r="G897" s="575">
        <v>1</v>
      </c>
      <c r="H897" s="595">
        <v>6</v>
      </c>
      <c r="I897" s="604">
        <f t="shared" ref="I897:I906" si="217">(H897-G897)/G897</f>
        <v>5</v>
      </c>
      <c r="J897" s="10"/>
      <c r="K897" s="10"/>
    </row>
    <row r="898" spans="1:11">
      <c r="A898" s="10"/>
      <c r="B898" s="10"/>
      <c r="C898" s="10"/>
      <c r="D898" s="701" t="s">
        <v>424</v>
      </c>
      <c r="E898" s="702">
        <v>0</v>
      </c>
      <c r="F898" s="702">
        <v>2</v>
      </c>
      <c r="G898" s="702">
        <v>3</v>
      </c>
      <c r="H898" s="702">
        <v>0</v>
      </c>
      <c r="I898" s="703">
        <f t="shared" si="217"/>
        <v>-1</v>
      </c>
      <c r="J898" s="10"/>
      <c r="K898" s="10"/>
    </row>
    <row r="899" spans="1:11">
      <c r="A899" s="10"/>
      <c r="B899" s="10"/>
      <c r="C899" s="10"/>
      <c r="D899" s="574" t="s">
        <v>426</v>
      </c>
      <c r="E899" s="575">
        <v>10</v>
      </c>
      <c r="F899" s="575">
        <v>6</v>
      </c>
      <c r="G899" s="575">
        <v>8</v>
      </c>
      <c r="H899" s="595">
        <v>15</v>
      </c>
      <c r="I899" s="604">
        <f t="shared" si="217"/>
        <v>0.875</v>
      </c>
      <c r="J899" s="10"/>
      <c r="K899" s="10"/>
    </row>
    <row r="900" spans="1:11">
      <c r="A900" s="10"/>
      <c r="B900" s="10"/>
      <c r="C900" s="10"/>
      <c r="D900" s="701" t="s">
        <v>427</v>
      </c>
      <c r="E900" s="702">
        <v>0</v>
      </c>
      <c r="F900" s="702">
        <v>0</v>
      </c>
      <c r="G900" s="702">
        <v>2</v>
      </c>
      <c r="H900" s="702">
        <v>5</v>
      </c>
      <c r="I900" s="703">
        <f t="shared" si="217"/>
        <v>1.5</v>
      </c>
      <c r="J900" s="10"/>
      <c r="K900" s="10"/>
    </row>
    <row r="901" spans="1:11">
      <c r="A901" s="10"/>
      <c r="B901" s="10"/>
      <c r="C901" s="10"/>
      <c r="D901" s="574" t="s">
        <v>15</v>
      </c>
      <c r="E901" s="575">
        <v>1</v>
      </c>
      <c r="F901" s="575">
        <v>3</v>
      </c>
      <c r="G901" s="575">
        <v>2</v>
      </c>
      <c r="H901" s="595">
        <v>0</v>
      </c>
      <c r="I901" s="604">
        <f t="shared" si="217"/>
        <v>-1</v>
      </c>
      <c r="J901" s="10"/>
      <c r="K901" s="10"/>
    </row>
    <row r="902" spans="1:11">
      <c r="A902" s="10"/>
      <c r="B902" s="6" t="s">
        <v>0</v>
      </c>
      <c r="C902" s="10"/>
      <c r="D902" s="701" t="s">
        <v>428</v>
      </c>
      <c r="E902" s="702">
        <v>1</v>
      </c>
      <c r="F902" s="702">
        <v>0</v>
      </c>
      <c r="G902" s="702">
        <v>2</v>
      </c>
      <c r="H902" s="702">
        <v>5</v>
      </c>
      <c r="I902" s="703">
        <f t="shared" si="217"/>
        <v>1.5</v>
      </c>
      <c r="J902" s="10"/>
      <c r="K902" s="10"/>
    </row>
    <row r="903" spans="1:11">
      <c r="A903" s="10"/>
      <c r="B903" s="6" t="s">
        <v>5</v>
      </c>
      <c r="C903" s="10"/>
      <c r="D903" s="574" t="s">
        <v>430</v>
      </c>
      <c r="E903" s="575">
        <v>5</v>
      </c>
      <c r="F903" s="575">
        <v>4</v>
      </c>
      <c r="G903" s="575">
        <v>9</v>
      </c>
      <c r="H903" s="595">
        <v>8</v>
      </c>
      <c r="I903" s="604">
        <f t="shared" si="217"/>
        <v>-0.1111111111111111</v>
      </c>
      <c r="J903" s="10"/>
      <c r="K903" s="10"/>
    </row>
    <row r="904" spans="1:11">
      <c r="A904" s="10"/>
      <c r="B904" s="6" t="s">
        <v>6</v>
      </c>
      <c r="C904" s="10"/>
      <c r="D904" s="701" t="s">
        <v>431</v>
      </c>
      <c r="E904" s="702">
        <v>3</v>
      </c>
      <c r="F904" s="702">
        <v>8</v>
      </c>
      <c r="G904" s="684">
        <v>11</v>
      </c>
      <c r="H904" s="702">
        <v>6</v>
      </c>
      <c r="I904" s="703">
        <f t="shared" si="217"/>
        <v>-0.45454545454545453</v>
      </c>
      <c r="J904" s="10"/>
      <c r="K904" s="10"/>
    </row>
    <row r="905" spans="1:11">
      <c r="A905" s="10"/>
      <c r="B905" s="10"/>
      <c r="C905" s="10"/>
      <c r="D905" s="574" t="s">
        <v>432</v>
      </c>
      <c r="E905" s="575">
        <v>0</v>
      </c>
      <c r="F905" s="575">
        <v>1</v>
      </c>
      <c r="G905" s="575">
        <v>5</v>
      </c>
      <c r="H905" s="595">
        <v>2</v>
      </c>
      <c r="I905" s="604">
        <f t="shared" si="217"/>
        <v>-0.6</v>
      </c>
      <c r="J905" s="10"/>
      <c r="K905" s="10"/>
    </row>
    <row r="906" spans="1:11">
      <c r="A906" s="10"/>
      <c r="B906" s="10"/>
      <c r="C906" s="10"/>
      <c r="D906" s="701" t="s">
        <v>433</v>
      </c>
      <c r="E906" s="702">
        <v>7</v>
      </c>
      <c r="F906" s="702">
        <v>3</v>
      </c>
      <c r="G906" s="684">
        <v>2</v>
      </c>
      <c r="H906" s="702">
        <v>7</v>
      </c>
      <c r="I906" s="703">
        <f t="shared" si="217"/>
        <v>2.5</v>
      </c>
      <c r="J906" s="10"/>
      <c r="K906" s="10"/>
    </row>
    <row r="907" spans="1:11">
      <c r="A907" s="10"/>
      <c r="B907" s="10"/>
      <c r="C907" s="10"/>
      <c r="D907" s="574" t="s">
        <v>434</v>
      </c>
      <c r="E907" s="575">
        <v>0</v>
      </c>
      <c r="F907" s="575">
        <v>0</v>
      </c>
      <c r="G907" s="575">
        <v>0</v>
      </c>
      <c r="H907" s="595">
        <v>0</v>
      </c>
      <c r="I907" s="604" t="s">
        <v>76</v>
      </c>
      <c r="J907" s="10"/>
      <c r="K907" s="10"/>
    </row>
    <row r="908" spans="1:11" ht="15.75" customHeight="1">
      <c r="A908" s="10"/>
      <c r="B908" s="10"/>
      <c r="C908" s="10"/>
      <c r="D908" s="704" t="s">
        <v>435</v>
      </c>
      <c r="E908" s="672">
        <v>2</v>
      </c>
      <c r="F908" s="672">
        <v>6</v>
      </c>
      <c r="G908" s="672">
        <v>7</v>
      </c>
      <c r="H908" s="672">
        <v>9</v>
      </c>
      <c r="I908" s="673">
        <f t="shared" ref="I908:I909" si="218">(H908-G908)/G908</f>
        <v>0.2857142857142857</v>
      </c>
      <c r="J908" s="10"/>
      <c r="K908" s="10"/>
    </row>
    <row r="909" spans="1:11" ht="15.75" customHeight="1">
      <c r="A909" s="10"/>
      <c r="B909" s="10"/>
      <c r="C909" s="10"/>
      <c r="D909" s="674" t="s">
        <v>28</v>
      </c>
      <c r="E909" s="675">
        <f t="shared" ref="E909:H909" si="219">SUM(E896:E908)</f>
        <v>33</v>
      </c>
      <c r="F909" s="675">
        <f t="shared" si="219"/>
        <v>35</v>
      </c>
      <c r="G909" s="675">
        <f t="shared" si="219"/>
        <v>52</v>
      </c>
      <c r="H909" s="675">
        <f t="shared" si="219"/>
        <v>64</v>
      </c>
      <c r="I909" s="705">
        <f t="shared" si="218"/>
        <v>0.23076923076923078</v>
      </c>
      <c r="J909" s="10"/>
      <c r="K909" s="10"/>
    </row>
    <row r="910" spans="1:11" ht="15.75" customHeight="1">
      <c r="A910" s="10"/>
      <c r="B910" s="10"/>
      <c r="C910" s="10"/>
      <c r="D910" s="501" t="s">
        <v>436</v>
      </c>
      <c r="E910" s="10"/>
      <c r="F910" s="10"/>
      <c r="G910" s="10"/>
      <c r="H910" s="3"/>
      <c r="I910" s="9"/>
      <c r="J910" s="10"/>
      <c r="K910" s="10"/>
    </row>
    <row r="911" spans="1:11" ht="15.75" customHeight="1">
      <c r="A911" s="10"/>
      <c r="B911" s="10"/>
      <c r="C911" s="10"/>
      <c r="D911" s="10"/>
      <c r="E911" s="10"/>
      <c r="F911" s="10"/>
      <c r="G911" s="10"/>
      <c r="H911" s="3"/>
      <c r="I911" s="9"/>
      <c r="J911" s="10"/>
      <c r="K911" s="10"/>
    </row>
    <row r="912" spans="1:11" ht="23.25" customHeight="1">
      <c r="A912" s="10"/>
      <c r="B912" s="10"/>
      <c r="C912" s="10"/>
      <c r="D912" s="972" t="s">
        <v>184</v>
      </c>
      <c r="E912" s="973"/>
      <c r="F912" s="973"/>
      <c r="G912" s="973"/>
      <c r="H912" s="973"/>
      <c r="I912" s="974"/>
      <c r="J912" s="10"/>
      <c r="K912" s="10"/>
    </row>
    <row r="913" spans="1:11" ht="15.75" customHeight="1">
      <c r="A913" s="10"/>
      <c r="B913" s="10"/>
      <c r="C913" s="10"/>
      <c r="D913" s="971" t="s">
        <v>87</v>
      </c>
      <c r="E913" s="570" t="s">
        <v>88</v>
      </c>
      <c r="F913" s="570" t="s">
        <v>88</v>
      </c>
      <c r="G913" s="570" t="s">
        <v>88</v>
      </c>
      <c r="H913" s="570" t="s">
        <v>88</v>
      </c>
      <c r="I913" s="975" t="s">
        <v>342</v>
      </c>
      <c r="J913" s="10"/>
      <c r="K913" s="10"/>
    </row>
    <row r="914" spans="1:11" ht="15.75" customHeight="1">
      <c r="A914" s="10"/>
      <c r="B914" s="10"/>
      <c r="C914" s="10"/>
      <c r="D914" s="854"/>
      <c r="E914" s="130">
        <v>2009</v>
      </c>
      <c r="F914" s="130">
        <v>2010</v>
      </c>
      <c r="G914" s="130">
        <v>2011</v>
      </c>
      <c r="H914" s="130">
        <v>2012</v>
      </c>
      <c r="I914" s="879"/>
      <c r="J914" s="10"/>
      <c r="K914" s="10"/>
    </row>
    <row r="915" spans="1:11">
      <c r="A915" s="10"/>
      <c r="B915" s="10"/>
      <c r="C915" s="10"/>
      <c r="D915" s="571" t="s">
        <v>343</v>
      </c>
      <c r="E915" s="572">
        <v>13</v>
      </c>
      <c r="F915" s="572">
        <v>22</v>
      </c>
      <c r="G915" s="572">
        <v>35</v>
      </c>
      <c r="H915" s="572">
        <v>39</v>
      </c>
      <c r="I915" s="573">
        <f t="shared" ref="I915:I916" si="220">(H915-G915)/G915</f>
        <v>0.11428571428571428</v>
      </c>
      <c r="J915" s="10"/>
      <c r="K915" s="10"/>
    </row>
    <row r="916" spans="1:11">
      <c r="A916" s="10"/>
      <c r="B916" s="10"/>
      <c r="C916" s="10"/>
      <c r="D916" s="574" t="s">
        <v>99</v>
      </c>
      <c r="E916" s="575">
        <v>26</v>
      </c>
      <c r="F916" s="575">
        <v>44</v>
      </c>
      <c r="G916" s="575">
        <v>24</v>
      </c>
      <c r="H916" s="595">
        <v>38</v>
      </c>
      <c r="I916" s="604">
        <f t="shared" si="220"/>
        <v>0.58333333333333337</v>
      </c>
      <c r="J916" s="10"/>
      <c r="K916" s="10"/>
    </row>
    <row r="917" spans="1:11" ht="15.75" customHeight="1">
      <c r="A917" s="10"/>
      <c r="B917" s="10"/>
      <c r="C917" s="10"/>
      <c r="D917" s="605" t="s">
        <v>114</v>
      </c>
      <c r="E917" s="671">
        <v>0</v>
      </c>
      <c r="F917" s="671">
        <v>0</v>
      </c>
      <c r="G917" s="672">
        <v>0</v>
      </c>
      <c r="H917" s="672">
        <v>0</v>
      </c>
      <c r="I917" s="673" t="s">
        <v>76</v>
      </c>
      <c r="J917" s="10"/>
      <c r="K917" s="10"/>
    </row>
    <row r="918" spans="1:11" ht="15.75" customHeight="1">
      <c r="A918" s="10"/>
      <c r="B918" s="10"/>
      <c r="C918" s="10"/>
      <c r="D918" s="674" t="s">
        <v>28</v>
      </c>
      <c r="E918" s="675">
        <f t="shared" ref="E918:H918" si="221">SUM(E915:E917)</f>
        <v>39</v>
      </c>
      <c r="F918" s="675">
        <f t="shared" si="221"/>
        <v>66</v>
      </c>
      <c r="G918" s="676">
        <f t="shared" si="221"/>
        <v>59</v>
      </c>
      <c r="H918" s="676">
        <f t="shared" si="221"/>
        <v>77</v>
      </c>
      <c r="I918" s="677">
        <f>(H918-G918)/G918</f>
        <v>0.30508474576271188</v>
      </c>
      <c r="J918" s="10"/>
      <c r="K918" s="10"/>
    </row>
    <row r="919" spans="1:11" ht="7.5" customHeight="1">
      <c r="A919" s="10"/>
      <c r="B919" s="10"/>
      <c r="C919" s="10"/>
      <c r="D919" s="474"/>
      <c r="E919" s="678"/>
      <c r="F919" s="678"/>
      <c r="G919" s="679"/>
      <c r="H919" s="679"/>
      <c r="I919" s="680"/>
      <c r="J919" s="10"/>
      <c r="K919" s="10"/>
    </row>
    <row r="920" spans="1:11" ht="15.75" customHeight="1">
      <c r="A920" s="10"/>
      <c r="B920" s="10"/>
      <c r="C920" s="10"/>
      <c r="D920" s="681" t="s">
        <v>114</v>
      </c>
      <c r="E920" s="682">
        <v>0</v>
      </c>
      <c r="F920" s="682">
        <v>0</v>
      </c>
      <c r="G920" s="682">
        <v>0</v>
      </c>
      <c r="H920" s="682">
        <v>0</v>
      </c>
      <c r="I920" s="573" t="s">
        <v>76</v>
      </c>
      <c r="J920" s="10"/>
      <c r="K920" s="10"/>
    </row>
    <row r="921" spans="1:11">
      <c r="A921" s="10"/>
      <c r="B921" s="10"/>
      <c r="C921" s="10"/>
      <c r="D921" s="574" t="s">
        <v>96</v>
      </c>
      <c r="E921" s="575">
        <v>15</v>
      </c>
      <c r="F921" s="575">
        <v>45</v>
      </c>
      <c r="G921" s="575">
        <v>37</v>
      </c>
      <c r="H921" s="595">
        <v>52</v>
      </c>
      <c r="I921" s="604">
        <f t="shared" ref="I921:I923" si="222">(H921-G921)/G921</f>
        <v>0.40540540540540543</v>
      </c>
      <c r="J921" s="10"/>
      <c r="K921" s="10"/>
    </row>
    <row r="922" spans="1:11" ht="15.75" customHeight="1">
      <c r="A922" s="10"/>
      <c r="B922" s="10"/>
      <c r="C922" s="10"/>
      <c r="D922" s="683" t="s">
        <v>97</v>
      </c>
      <c r="E922" s="671">
        <v>24</v>
      </c>
      <c r="F922" s="672">
        <v>21</v>
      </c>
      <c r="G922" s="572">
        <v>22</v>
      </c>
      <c r="H922" s="684">
        <v>25</v>
      </c>
      <c r="I922" s="673">
        <f t="shared" si="222"/>
        <v>0.13636363636363635</v>
      </c>
      <c r="J922" s="10"/>
      <c r="K922" s="10"/>
    </row>
    <row r="923" spans="1:11" ht="15.75" customHeight="1">
      <c r="A923" s="10"/>
      <c r="B923" s="10"/>
      <c r="C923" s="10"/>
      <c r="D923" s="685" t="s">
        <v>28</v>
      </c>
      <c r="E923" s="675">
        <f t="shared" ref="E923:H923" si="223">SUM(E920:E922)</f>
        <v>39</v>
      </c>
      <c r="F923" s="686">
        <f t="shared" si="223"/>
        <v>66</v>
      </c>
      <c r="G923" s="675">
        <f t="shared" si="223"/>
        <v>59</v>
      </c>
      <c r="H923" s="675">
        <f t="shared" si="223"/>
        <v>77</v>
      </c>
      <c r="I923" s="677">
        <f t="shared" si="222"/>
        <v>0.30508474576271188</v>
      </c>
      <c r="J923" s="10"/>
      <c r="K923" s="10"/>
    </row>
    <row r="924" spans="1:11" ht="7.5" customHeight="1">
      <c r="A924" s="10"/>
      <c r="B924" s="10"/>
      <c r="C924" s="10"/>
      <c r="D924" s="687"/>
      <c r="E924" s="678"/>
      <c r="F924" s="678"/>
      <c r="G924" s="678"/>
      <c r="H924" s="678"/>
      <c r="I924" s="688"/>
      <c r="J924" s="10"/>
      <c r="K924" s="10"/>
    </row>
    <row r="925" spans="1:11" ht="15.75" customHeight="1">
      <c r="A925" s="10"/>
      <c r="B925" s="10"/>
      <c r="C925" s="10"/>
      <c r="D925" s="689" t="s">
        <v>114</v>
      </c>
      <c r="E925" s="682">
        <v>0</v>
      </c>
      <c r="F925" s="682">
        <v>0</v>
      </c>
      <c r="G925" s="690">
        <v>0</v>
      </c>
      <c r="H925" s="682">
        <v>0</v>
      </c>
      <c r="I925" s="691" t="s">
        <v>76</v>
      </c>
      <c r="J925" s="10"/>
      <c r="K925" s="10"/>
    </row>
    <row r="926" spans="1:11">
      <c r="A926" s="10"/>
      <c r="B926" s="10"/>
      <c r="C926" s="10"/>
      <c r="D926" s="574" t="s">
        <v>418</v>
      </c>
      <c r="E926" s="575">
        <v>2</v>
      </c>
      <c r="F926" s="575">
        <v>6</v>
      </c>
      <c r="G926" s="575">
        <v>6</v>
      </c>
      <c r="H926" s="595">
        <v>5</v>
      </c>
      <c r="I926" s="604">
        <f t="shared" ref="I926:I938" si="224">(H926-G926)/G926</f>
        <v>-0.16666666666666666</v>
      </c>
      <c r="J926" s="10"/>
      <c r="K926" s="10"/>
    </row>
    <row r="927" spans="1:11">
      <c r="A927" s="10"/>
      <c r="B927" s="10"/>
      <c r="C927" s="10"/>
      <c r="D927" s="701" t="s">
        <v>424</v>
      </c>
      <c r="E927" s="702">
        <v>5</v>
      </c>
      <c r="F927" s="702">
        <v>1</v>
      </c>
      <c r="G927" s="702">
        <v>4</v>
      </c>
      <c r="H927" s="702">
        <v>8</v>
      </c>
      <c r="I927" s="703">
        <f t="shared" si="224"/>
        <v>1</v>
      </c>
      <c r="J927" s="10"/>
      <c r="K927" s="10"/>
    </row>
    <row r="928" spans="1:11">
      <c r="A928" s="10"/>
      <c r="B928" s="10"/>
      <c r="C928" s="10"/>
      <c r="D928" s="574" t="s">
        <v>426</v>
      </c>
      <c r="E928" s="575">
        <v>6</v>
      </c>
      <c r="F928" s="575">
        <v>15</v>
      </c>
      <c r="G928" s="575">
        <v>10</v>
      </c>
      <c r="H928" s="595">
        <v>9</v>
      </c>
      <c r="I928" s="604">
        <f t="shared" si="224"/>
        <v>-0.1</v>
      </c>
      <c r="J928" s="10"/>
      <c r="K928" s="10"/>
    </row>
    <row r="929" spans="1:11">
      <c r="A929" s="10"/>
      <c r="B929" s="10"/>
      <c r="C929" s="10"/>
      <c r="D929" s="701" t="s">
        <v>427</v>
      </c>
      <c r="E929" s="702">
        <v>4</v>
      </c>
      <c r="F929" s="702">
        <v>5</v>
      </c>
      <c r="G929" s="702">
        <v>2</v>
      </c>
      <c r="H929" s="702">
        <v>2</v>
      </c>
      <c r="I929" s="703">
        <f t="shared" si="224"/>
        <v>0</v>
      </c>
      <c r="J929" s="10"/>
      <c r="K929" s="10"/>
    </row>
    <row r="930" spans="1:11">
      <c r="A930" s="10"/>
      <c r="B930" s="10"/>
      <c r="C930" s="10"/>
      <c r="D930" s="574" t="s">
        <v>15</v>
      </c>
      <c r="E930" s="575">
        <v>2</v>
      </c>
      <c r="F930" s="575">
        <v>0</v>
      </c>
      <c r="G930" s="575">
        <v>2</v>
      </c>
      <c r="H930" s="595">
        <v>1</v>
      </c>
      <c r="I930" s="604">
        <f t="shared" si="224"/>
        <v>-0.5</v>
      </c>
      <c r="J930" s="10"/>
      <c r="K930" s="10"/>
    </row>
    <row r="931" spans="1:11">
      <c r="A931" s="10"/>
      <c r="B931" s="10"/>
      <c r="C931" s="10"/>
      <c r="D931" s="701" t="s">
        <v>428</v>
      </c>
      <c r="E931" s="702">
        <v>4</v>
      </c>
      <c r="F931" s="702">
        <v>6</v>
      </c>
      <c r="G931" s="702">
        <v>5</v>
      </c>
      <c r="H931" s="702">
        <v>6</v>
      </c>
      <c r="I931" s="703">
        <f t="shared" si="224"/>
        <v>0.2</v>
      </c>
      <c r="J931" s="10"/>
      <c r="K931" s="10"/>
    </row>
    <row r="932" spans="1:11">
      <c r="A932" s="10"/>
      <c r="B932" s="10"/>
      <c r="C932" s="10"/>
      <c r="D932" s="574" t="s">
        <v>430</v>
      </c>
      <c r="E932" s="575">
        <v>7</v>
      </c>
      <c r="F932" s="575">
        <v>9</v>
      </c>
      <c r="G932" s="575">
        <v>7</v>
      </c>
      <c r="H932" s="595">
        <v>19</v>
      </c>
      <c r="I932" s="604">
        <f t="shared" si="224"/>
        <v>1.7142857142857142</v>
      </c>
      <c r="J932" s="10"/>
      <c r="K932" s="10"/>
    </row>
    <row r="933" spans="1:11">
      <c r="A933" s="10"/>
      <c r="B933" s="10"/>
      <c r="C933" s="10"/>
      <c r="D933" s="701" t="s">
        <v>431</v>
      </c>
      <c r="E933" s="702">
        <v>1</v>
      </c>
      <c r="F933" s="702">
        <v>3</v>
      </c>
      <c r="G933" s="684">
        <v>3</v>
      </c>
      <c r="H933" s="702">
        <v>5</v>
      </c>
      <c r="I933" s="703">
        <f t="shared" si="224"/>
        <v>0.66666666666666663</v>
      </c>
      <c r="J933" s="10"/>
      <c r="K933" s="10"/>
    </row>
    <row r="934" spans="1:11">
      <c r="A934" s="10"/>
      <c r="B934" s="10"/>
      <c r="C934" s="10"/>
      <c r="D934" s="574" t="s">
        <v>432</v>
      </c>
      <c r="E934" s="575">
        <v>2</v>
      </c>
      <c r="F934" s="575">
        <v>7</v>
      </c>
      <c r="G934" s="575">
        <v>3</v>
      </c>
      <c r="H934" s="595">
        <v>10</v>
      </c>
      <c r="I934" s="604">
        <f t="shared" si="224"/>
        <v>2.3333333333333335</v>
      </c>
      <c r="J934" s="10"/>
      <c r="K934" s="10"/>
    </row>
    <row r="935" spans="1:11">
      <c r="A935" s="10"/>
      <c r="B935" s="10"/>
      <c r="C935" s="10"/>
      <c r="D935" s="701" t="s">
        <v>433</v>
      </c>
      <c r="E935" s="702">
        <v>2</v>
      </c>
      <c r="F935" s="702">
        <v>8</v>
      </c>
      <c r="G935" s="684">
        <v>9</v>
      </c>
      <c r="H935" s="702">
        <v>5</v>
      </c>
      <c r="I935" s="703">
        <f t="shared" si="224"/>
        <v>-0.44444444444444442</v>
      </c>
      <c r="J935" s="10"/>
      <c r="K935" s="10"/>
    </row>
    <row r="936" spans="1:11">
      <c r="A936" s="10"/>
      <c r="B936" s="10"/>
      <c r="C936" s="10"/>
      <c r="D936" s="574" t="s">
        <v>434</v>
      </c>
      <c r="E936" s="575">
        <v>0</v>
      </c>
      <c r="F936" s="575">
        <v>0</v>
      </c>
      <c r="G936" s="575">
        <v>1</v>
      </c>
      <c r="H936" s="595">
        <v>0</v>
      </c>
      <c r="I936" s="604">
        <f t="shared" si="224"/>
        <v>-1</v>
      </c>
      <c r="J936" s="10"/>
      <c r="K936" s="10"/>
    </row>
    <row r="937" spans="1:11" ht="15.75" customHeight="1">
      <c r="A937" s="10"/>
      <c r="B937" s="10"/>
      <c r="C937" s="10"/>
      <c r="D937" s="704" t="s">
        <v>435</v>
      </c>
      <c r="E937" s="672">
        <v>4</v>
      </c>
      <c r="F937" s="672">
        <v>6</v>
      </c>
      <c r="G937" s="672">
        <v>7</v>
      </c>
      <c r="H937" s="672">
        <v>7</v>
      </c>
      <c r="I937" s="673">
        <f t="shared" si="224"/>
        <v>0</v>
      </c>
      <c r="J937" s="10"/>
      <c r="K937" s="10"/>
    </row>
    <row r="938" spans="1:11" ht="15.75" customHeight="1">
      <c r="A938" s="10"/>
      <c r="B938" s="10"/>
      <c r="C938" s="10"/>
      <c r="D938" s="674" t="s">
        <v>28</v>
      </c>
      <c r="E938" s="675">
        <f t="shared" ref="E938:H938" si="225">SUM(E925:E937)</f>
        <v>39</v>
      </c>
      <c r="F938" s="675">
        <f t="shared" si="225"/>
        <v>66</v>
      </c>
      <c r="G938" s="675">
        <f t="shared" si="225"/>
        <v>59</v>
      </c>
      <c r="H938" s="675">
        <f t="shared" si="225"/>
        <v>77</v>
      </c>
      <c r="I938" s="705">
        <f t="shared" si="224"/>
        <v>0.30508474576271188</v>
      </c>
      <c r="J938" s="10"/>
      <c r="K938" s="10"/>
    </row>
    <row r="939" spans="1:11" ht="15.75" customHeight="1">
      <c r="A939" s="10"/>
      <c r="B939" s="10"/>
      <c r="C939" s="10"/>
      <c r="D939" s="501" t="s">
        <v>436</v>
      </c>
      <c r="E939" s="10"/>
      <c r="F939" s="10"/>
      <c r="G939" s="10"/>
      <c r="H939" s="3"/>
      <c r="I939" s="9"/>
      <c r="J939" s="10"/>
      <c r="K939" s="10"/>
    </row>
    <row r="940" spans="1:11" ht="15.75" customHeight="1">
      <c r="A940" s="10"/>
      <c r="B940" s="10"/>
      <c r="C940" s="10"/>
      <c r="D940" s="10"/>
      <c r="E940" s="10"/>
      <c r="F940" s="10"/>
      <c r="G940" s="10"/>
      <c r="H940" s="3"/>
      <c r="I940" s="9"/>
      <c r="J940" s="10"/>
      <c r="K940" s="10"/>
    </row>
    <row r="941" spans="1:11" ht="23.25" customHeight="1">
      <c r="A941" s="10"/>
      <c r="B941" s="10"/>
      <c r="C941" s="10"/>
      <c r="D941" s="972" t="s">
        <v>469</v>
      </c>
      <c r="E941" s="973"/>
      <c r="F941" s="973"/>
      <c r="G941" s="973"/>
      <c r="H941" s="973"/>
      <c r="I941" s="974"/>
      <c r="J941" s="10"/>
      <c r="K941" s="10"/>
    </row>
    <row r="942" spans="1:11" ht="15.75" customHeight="1">
      <c r="A942" s="10"/>
      <c r="B942" s="10"/>
      <c r="C942" s="10"/>
      <c r="D942" s="971" t="s">
        <v>87</v>
      </c>
      <c r="E942" s="570" t="s">
        <v>88</v>
      </c>
      <c r="F942" s="570" t="s">
        <v>88</v>
      </c>
      <c r="G942" s="570" t="s">
        <v>88</v>
      </c>
      <c r="H942" s="570" t="s">
        <v>88</v>
      </c>
      <c r="I942" s="975" t="s">
        <v>342</v>
      </c>
      <c r="J942" s="10"/>
      <c r="K942" s="10"/>
    </row>
    <row r="943" spans="1:11" ht="15.75" customHeight="1">
      <c r="A943" s="10"/>
      <c r="B943" s="10"/>
      <c r="C943" s="10"/>
      <c r="D943" s="854"/>
      <c r="E943" s="130">
        <v>2009</v>
      </c>
      <c r="F943" s="130">
        <v>2010</v>
      </c>
      <c r="G943" s="130">
        <v>2011</v>
      </c>
      <c r="H943" s="130">
        <v>2012</v>
      </c>
      <c r="I943" s="879"/>
      <c r="J943" s="10"/>
      <c r="K943" s="10"/>
    </row>
    <row r="944" spans="1:11">
      <c r="A944" s="10"/>
      <c r="B944" s="10"/>
      <c r="C944" s="10"/>
      <c r="D944" s="571" t="s">
        <v>343</v>
      </c>
      <c r="E944" s="572">
        <v>237</v>
      </c>
      <c r="F944" s="572">
        <v>274</v>
      </c>
      <c r="G944" s="572">
        <v>286</v>
      </c>
      <c r="H944" s="572">
        <v>323</v>
      </c>
      <c r="I944" s="573">
        <f t="shared" ref="I944:I945" si="226">(H944-G944)/G944</f>
        <v>0.12937062937062938</v>
      </c>
      <c r="J944" s="10"/>
      <c r="K944" s="10"/>
    </row>
    <row r="945" spans="1:11">
      <c r="A945" s="10"/>
      <c r="B945" s="10"/>
      <c r="C945" s="10"/>
      <c r="D945" s="574" t="s">
        <v>99</v>
      </c>
      <c r="E945" s="575">
        <v>37</v>
      </c>
      <c r="F945" s="575">
        <v>41</v>
      </c>
      <c r="G945" s="575">
        <v>36</v>
      </c>
      <c r="H945" s="595">
        <v>29</v>
      </c>
      <c r="I945" s="604">
        <f t="shared" si="226"/>
        <v>-0.19444444444444445</v>
      </c>
      <c r="J945" s="10"/>
      <c r="K945" s="10"/>
    </row>
    <row r="946" spans="1:11" ht="15.75" customHeight="1">
      <c r="A946" s="10"/>
      <c r="B946" s="10"/>
      <c r="C946" s="10"/>
      <c r="D946" s="605" t="s">
        <v>114</v>
      </c>
      <c r="E946" s="671">
        <v>3</v>
      </c>
      <c r="F946" s="671">
        <v>1</v>
      </c>
      <c r="G946" s="672">
        <v>0</v>
      </c>
      <c r="H946" s="672">
        <v>1</v>
      </c>
      <c r="I946" s="673" t="s">
        <v>76</v>
      </c>
      <c r="J946" s="10"/>
      <c r="K946" s="10"/>
    </row>
    <row r="947" spans="1:11" ht="15.75" customHeight="1">
      <c r="A947" s="10"/>
      <c r="B947" s="10"/>
      <c r="C947" s="10"/>
      <c r="D947" s="674" t="s">
        <v>28</v>
      </c>
      <c r="E947" s="675">
        <f t="shared" ref="E947:H947" si="227">SUM(E944:E946)</f>
        <v>277</v>
      </c>
      <c r="F947" s="675">
        <f t="shared" si="227"/>
        <v>316</v>
      </c>
      <c r="G947" s="676">
        <f t="shared" si="227"/>
        <v>322</v>
      </c>
      <c r="H947" s="676">
        <f t="shared" si="227"/>
        <v>353</v>
      </c>
      <c r="I947" s="677">
        <f>(H947-G947)/G947</f>
        <v>9.627329192546584E-2</v>
      </c>
      <c r="J947" s="10"/>
      <c r="K947" s="10"/>
    </row>
    <row r="948" spans="1:11" ht="7.5" customHeight="1">
      <c r="A948" s="10"/>
      <c r="B948" s="10"/>
      <c r="C948" s="10"/>
      <c r="D948" s="474"/>
      <c r="E948" s="678"/>
      <c r="F948" s="678"/>
      <c r="G948" s="679"/>
      <c r="H948" s="679"/>
      <c r="I948" s="680"/>
      <c r="J948" s="10"/>
      <c r="K948" s="10"/>
    </row>
    <row r="949" spans="1:11" ht="15.75" customHeight="1">
      <c r="A949" s="10"/>
      <c r="B949" s="10"/>
      <c r="C949" s="10"/>
      <c r="D949" s="681" t="s">
        <v>114</v>
      </c>
      <c r="E949" s="682">
        <v>1</v>
      </c>
      <c r="F949" s="682">
        <v>0</v>
      </c>
      <c r="G949" s="682">
        <v>2</v>
      </c>
      <c r="H949" s="682">
        <v>3</v>
      </c>
      <c r="I949" s="573">
        <f t="shared" ref="I949:I952" si="228">(H949-G949)/G949</f>
        <v>0.5</v>
      </c>
      <c r="J949" s="10"/>
      <c r="K949" s="10"/>
    </row>
    <row r="950" spans="1:11">
      <c r="A950" s="10"/>
      <c r="B950" s="10"/>
      <c r="C950" s="10"/>
      <c r="D950" s="574" t="s">
        <v>96</v>
      </c>
      <c r="E950" s="575">
        <v>179</v>
      </c>
      <c r="F950" s="575">
        <v>214</v>
      </c>
      <c r="G950" s="575">
        <v>227</v>
      </c>
      <c r="H950" s="595">
        <v>235</v>
      </c>
      <c r="I950" s="604">
        <f t="shared" si="228"/>
        <v>3.5242290748898682E-2</v>
      </c>
      <c r="J950" s="10"/>
      <c r="K950" s="10"/>
    </row>
    <row r="951" spans="1:11" ht="15.75" customHeight="1">
      <c r="A951" s="10"/>
      <c r="B951" s="10"/>
      <c r="C951" s="10"/>
      <c r="D951" s="683" t="s">
        <v>97</v>
      </c>
      <c r="E951" s="671">
        <v>97</v>
      </c>
      <c r="F951" s="672">
        <v>102</v>
      </c>
      <c r="G951" s="572">
        <v>93</v>
      </c>
      <c r="H951" s="684">
        <v>115</v>
      </c>
      <c r="I951" s="673">
        <f t="shared" si="228"/>
        <v>0.23655913978494625</v>
      </c>
      <c r="J951" s="10"/>
      <c r="K951" s="10"/>
    </row>
    <row r="952" spans="1:11" ht="15.75" customHeight="1">
      <c r="A952" s="10"/>
      <c r="B952" s="10"/>
      <c r="C952" s="10"/>
      <c r="D952" s="685" t="s">
        <v>28</v>
      </c>
      <c r="E952" s="675">
        <f t="shared" ref="E952:H952" si="229">SUM(E949:E951)</f>
        <v>277</v>
      </c>
      <c r="F952" s="686">
        <f t="shared" si="229"/>
        <v>316</v>
      </c>
      <c r="G952" s="675">
        <f t="shared" si="229"/>
        <v>322</v>
      </c>
      <c r="H952" s="675">
        <f t="shared" si="229"/>
        <v>353</v>
      </c>
      <c r="I952" s="677">
        <f t="shared" si="228"/>
        <v>9.627329192546584E-2</v>
      </c>
      <c r="J952" s="10"/>
      <c r="K952" s="10"/>
    </row>
    <row r="953" spans="1:11" ht="7.5" customHeight="1">
      <c r="A953" s="10"/>
      <c r="B953" s="10"/>
      <c r="C953" s="10"/>
      <c r="D953" s="687"/>
      <c r="E953" s="678"/>
      <c r="F953" s="678"/>
      <c r="G953" s="678"/>
      <c r="H953" s="678"/>
      <c r="I953" s="688"/>
      <c r="J953" s="10"/>
      <c r="K953" s="10"/>
    </row>
    <row r="954" spans="1:11" ht="15.75" customHeight="1">
      <c r="A954" s="10"/>
      <c r="B954" s="10"/>
      <c r="C954" s="10"/>
      <c r="D954" s="689" t="s">
        <v>114</v>
      </c>
      <c r="E954" s="682">
        <v>4</v>
      </c>
      <c r="F954" s="682">
        <v>1</v>
      </c>
      <c r="G954" s="690">
        <v>3</v>
      </c>
      <c r="H954" s="682">
        <v>0</v>
      </c>
      <c r="I954" s="691">
        <f t="shared" ref="I954:I967" si="230">(H954-G954)/G954</f>
        <v>-1</v>
      </c>
      <c r="J954" s="10"/>
      <c r="K954" s="10"/>
    </row>
    <row r="955" spans="1:11">
      <c r="A955" s="10"/>
      <c r="B955" s="10"/>
      <c r="C955" s="10"/>
      <c r="D955" s="574" t="s">
        <v>418</v>
      </c>
      <c r="E955" s="575">
        <v>18</v>
      </c>
      <c r="F955" s="575">
        <v>32</v>
      </c>
      <c r="G955" s="575">
        <v>23</v>
      </c>
      <c r="H955" s="595">
        <v>34</v>
      </c>
      <c r="I955" s="604">
        <f t="shared" si="230"/>
        <v>0.47826086956521741</v>
      </c>
      <c r="J955" s="10"/>
      <c r="K955" s="10"/>
    </row>
    <row r="956" spans="1:11">
      <c r="A956" s="10"/>
      <c r="B956" s="10"/>
      <c r="C956" s="10"/>
      <c r="D956" s="701" t="s">
        <v>424</v>
      </c>
      <c r="E956" s="702">
        <v>0</v>
      </c>
      <c r="F956" s="702">
        <v>0</v>
      </c>
      <c r="G956" s="702">
        <v>5</v>
      </c>
      <c r="H956" s="702">
        <v>3</v>
      </c>
      <c r="I956" s="703">
        <f t="shared" si="230"/>
        <v>-0.4</v>
      </c>
      <c r="J956" s="10"/>
      <c r="K956" s="10"/>
    </row>
    <row r="957" spans="1:11">
      <c r="A957" s="10"/>
      <c r="B957" s="10"/>
      <c r="C957" s="10"/>
      <c r="D957" s="574" t="s">
        <v>426</v>
      </c>
      <c r="E957" s="575">
        <v>34</v>
      </c>
      <c r="F957" s="575">
        <v>19</v>
      </c>
      <c r="G957" s="575">
        <v>22</v>
      </c>
      <c r="H957" s="595">
        <v>29</v>
      </c>
      <c r="I957" s="604">
        <f t="shared" si="230"/>
        <v>0.31818181818181818</v>
      </c>
      <c r="J957" s="10"/>
      <c r="K957" s="10"/>
    </row>
    <row r="958" spans="1:11">
      <c r="A958" s="10"/>
      <c r="B958" s="10"/>
      <c r="C958" s="10"/>
      <c r="D958" s="701" t="s">
        <v>427</v>
      </c>
      <c r="E958" s="702">
        <v>13</v>
      </c>
      <c r="F958" s="702">
        <v>21</v>
      </c>
      <c r="G958" s="702">
        <v>15</v>
      </c>
      <c r="H958" s="702">
        <v>20</v>
      </c>
      <c r="I958" s="703">
        <f t="shared" si="230"/>
        <v>0.33333333333333331</v>
      </c>
      <c r="J958" s="10"/>
      <c r="K958" s="10"/>
    </row>
    <row r="959" spans="1:11">
      <c r="A959" s="10"/>
      <c r="B959" s="10"/>
      <c r="C959" s="10"/>
      <c r="D959" s="574" t="s">
        <v>15</v>
      </c>
      <c r="E959" s="575">
        <v>8</v>
      </c>
      <c r="F959" s="575">
        <v>6</v>
      </c>
      <c r="G959" s="575">
        <v>4</v>
      </c>
      <c r="H959" s="595">
        <v>5</v>
      </c>
      <c r="I959" s="604">
        <f t="shared" si="230"/>
        <v>0.25</v>
      </c>
      <c r="J959" s="10"/>
      <c r="K959" s="10"/>
    </row>
    <row r="960" spans="1:11">
      <c r="A960" s="10"/>
      <c r="B960" s="10"/>
      <c r="C960" s="10"/>
      <c r="D960" s="701" t="s">
        <v>428</v>
      </c>
      <c r="E960" s="702">
        <v>5</v>
      </c>
      <c r="F960" s="702">
        <v>8</v>
      </c>
      <c r="G960" s="702">
        <v>8</v>
      </c>
      <c r="H960" s="702">
        <v>9</v>
      </c>
      <c r="I960" s="703">
        <f t="shared" si="230"/>
        <v>0.125</v>
      </c>
      <c r="J960" s="10"/>
      <c r="K960" s="10"/>
    </row>
    <row r="961" spans="1:11">
      <c r="A961" s="10"/>
      <c r="B961" s="10"/>
      <c r="C961" s="10"/>
      <c r="D961" s="574" t="s">
        <v>430</v>
      </c>
      <c r="E961" s="575">
        <v>109</v>
      </c>
      <c r="F961" s="575">
        <v>111</v>
      </c>
      <c r="G961" s="575">
        <v>115</v>
      </c>
      <c r="H961" s="595">
        <v>86</v>
      </c>
      <c r="I961" s="604">
        <f t="shared" si="230"/>
        <v>-0.25217391304347825</v>
      </c>
      <c r="J961" s="10"/>
      <c r="K961" s="10"/>
    </row>
    <row r="962" spans="1:11">
      <c r="A962" s="10"/>
      <c r="B962" s="10"/>
      <c r="C962" s="10"/>
      <c r="D962" s="701" t="s">
        <v>431</v>
      </c>
      <c r="E962" s="702">
        <v>30</v>
      </c>
      <c r="F962" s="702">
        <v>36</v>
      </c>
      <c r="G962" s="684">
        <v>28</v>
      </c>
      <c r="H962" s="702">
        <v>33</v>
      </c>
      <c r="I962" s="703">
        <f t="shared" si="230"/>
        <v>0.17857142857142858</v>
      </c>
      <c r="J962" s="10"/>
      <c r="K962" s="10"/>
    </row>
    <row r="963" spans="1:11">
      <c r="A963" s="10"/>
      <c r="B963" s="10"/>
      <c r="C963" s="10"/>
      <c r="D963" s="574" t="s">
        <v>432</v>
      </c>
      <c r="E963" s="575">
        <v>14</v>
      </c>
      <c r="F963" s="575">
        <v>27</v>
      </c>
      <c r="G963" s="575">
        <v>43</v>
      </c>
      <c r="H963" s="595">
        <v>80</v>
      </c>
      <c r="I963" s="604">
        <f t="shared" si="230"/>
        <v>0.86046511627906974</v>
      </c>
      <c r="J963" s="10"/>
      <c r="K963" s="10"/>
    </row>
    <row r="964" spans="1:11">
      <c r="A964" s="10"/>
      <c r="B964" s="10"/>
      <c r="C964" s="10"/>
      <c r="D964" s="701" t="s">
        <v>433</v>
      </c>
      <c r="E964" s="702">
        <v>38</v>
      </c>
      <c r="F964" s="702">
        <v>46</v>
      </c>
      <c r="G964" s="684">
        <v>40</v>
      </c>
      <c r="H964" s="702">
        <v>44</v>
      </c>
      <c r="I964" s="703">
        <f t="shared" si="230"/>
        <v>0.1</v>
      </c>
      <c r="J964" s="10"/>
      <c r="K964" s="10"/>
    </row>
    <row r="965" spans="1:11">
      <c r="A965" s="10"/>
      <c r="B965" s="10"/>
      <c r="C965" s="10"/>
      <c r="D965" s="574" t="s">
        <v>434</v>
      </c>
      <c r="E965" s="575">
        <v>0</v>
      </c>
      <c r="F965" s="575">
        <v>1</v>
      </c>
      <c r="G965" s="575">
        <v>2</v>
      </c>
      <c r="H965" s="595">
        <v>3</v>
      </c>
      <c r="I965" s="604">
        <f t="shared" si="230"/>
        <v>0.5</v>
      </c>
      <c r="J965" s="10"/>
      <c r="K965" s="10"/>
    </row>
    <row r="966" spans="1:11" ht="15.75" customHeight="1">
      <c r="A966" s="10"/>
      <c r="B966" s="10"/>
      <c r="C966" s="10"/>
      <c r="D966" s="704" t="s">
        <v>435</v>
      </c>
      <c r="E966" s="672">
        <v>4</v>
      </c>
      <c r="F966" s="672">
        <v>8</v>
      </c>
      <c r="G966" s="672">
        <v>14</v>
      </c>
      <c r="H966" s="672">
        <v>7</v>
      </c>
      <c r="I966" s="673">
        <f t="shared" si="230"/>
        <v>-0.5</v>
      </c>
      <c r="J966" s="10"/>
      <c r="K966" s="10"/>
    </row>
    <row r="967" spans="1:11" ht="15.75" customHeight="1">
      <c r="A967" s="10"/>
      <c r="B967" s="10"/>
      <c r="C967" s="10"/>
      <c r="D967" s="674" t="s">
        <v>28</v>
      </c>
      <c r="E967" s="675">
        <f t="shared" ref="E967:H967" si="231">SUM(E954:E966)</f>
        <v>277</v>
      </c>
      <c r="F967" s="675">
        <f t="shared" si="231"/>
        <v>316</v>
      </c>
      <c r="G967" s="675">
        <f t="shared" si="231"/>
        <v>322</v>
      </c>
      <c r="H967" s="675">
        <f t="shared" si="231"/>
        <v>353</v>
      </c>
      <c r="I967" s="705">
        <f t="shared" si="230"/>
        <v>9.627329192546584E-2</v>
      </c>
      <c r="J967" s="10"/>
      <c r="K967" s="10"/>
    </row>
    <row r="968" spans="1:11" ht="15.75" customHeight="1">
      <c r="A968" s="10"/>
      <c r="B968" s="10"/>
      <c r="C968" s="10"/>
      <c r="D968" s="501" t="s">
        <v>436</v>
      </c>
      <c r="E968" s="10"/>
      <c r="F968" s="10"/>
      <c r="G968" s="10"/>
      <c r="H968" s="3"/>
      <c r="I968" s="9"/>
      <c r="J968" s="10"/>
      <c r="K968" s="10"/>
    </row>
    <row r="969" spans="1:11" ht="15.75" customHeight="1">
      <c r="A969" s="10"/>
      <c r="B969" s="10"/>
      <c r="C969" s="10"/>
      <c r="D969" s="10"/>
      <c r="E969" s="10"/>
      <c r="F969" s="10"/>
      <c r="G969" s="10"/>
      <c r="H969" s="3"/>
      <c r="I969" s="9"/>
      <c r="J969" s="10"/>
      <c r="K969" s="10"/>
    </row>
    <row r="970" spans="1:11" ht="23.25" customHeight="1">
      <c r="A970" s="10"/>
      <c r="B970" s="10"/>
      <c r="C970" s="10"/>
      <c r="D970" s="972" t="s">
        <v>186</v>
      </c>
      <c r="E970" s="973"/>
      <c r="F970" s="973"/>
      <c r="G970" s="973"/>
      <c r="H970" s="973"/>
      <c r="I970" s="974"/>
      <c r="J970" s="10"/>
      <c r="K970" s="10"/>
    </row>
    <row r="971" spans="1:11" ht="15.75" customHeight="1">
      <c r="A971" s="10"/>
      <c r="B971" s="10"/>
      <c r="C971" s="10"/>
      <c r="D971" s="971" t="s">
        <v>87</v>
      </c>
      <c r="E971" s="570" t="s">
        <v>88</v>
      </c>
      <c r="F971" s="570" t="s">
        <v>88</v>
      </c>
      <c r="G971" s="570" t="s">
        <v>88</v>
      </c>
      <c r="H971" s="570" t="s">
        <v>88</v>
      </c>
      <c r="I971" s="975" t="s">
        <v>342</v>
      </c>
      <c r="J971" s="10"/>
      <c r="K971" s="10"/>
    </row>
    <row r="972" spans="1:11" ht="15.75" customHeight="1">
      <c r="A972" s="10"/>
      <c r="B972" s="10"/>
      <c r="C972" s="10"/>
      <c r="D972" s="854"/>
      <c r="E972" s="130">
        <v>2009</v>
      </c>
      <c r="F972" s="130">
        <v>2010</v>
      </c>
      <c r="G972" s="130">
        <v>2011</v>
      </c>
      <c r="H972" s="130">
        <v>2012</v>
      </c>
      <c r="I972" s="879"/>
      <c r="J972" s="10"/>
      <c r="K972" s="10"/>
    </row>
    <row r="973" spans="1:11">
      <c r="A973" s="10"/>
      <c r="B973" s="10"/>
      <c r="C973" s="10"/>
      <c r="D973" s="571" t="s">
        <v>343</v>
      </c>
      <c r="E973" s="572">
        <v>9</v>
      </c>
      <c r="F973" s="572">
        <v>10</v>
      </c>
      <c r="G973" s="572">
        <v>11</v>
      </c>
      <c r="H973" s="572">
        <v>5</v>
      </c>
      <c r="I973" s="573">
        <f t="shared" ref="I973:I976" si="232">(H973-G973)/G973</f>
        <v>-0.54545454545454541</v>
      </c>
      <c r="J973" s="10"/>
      <c r="K973" s="10"/>
    </row>
    <row r="974" spans="1:11">
      <c r="A974" s="10"/>
      <c r="B974" s="10"/>
      <c r="C974" s="10"/>
      <c r="D974" s="574" t="s">
        <v>99</v>
      </c>
      <c r="E974" s="575">
        <v>10</v>
      </c>
      <c r="F974" s="575">
        <v>17</v>
      </c>
      <c r="G974" s="575">
        <v>9</v>
      </c>
      <c r="H974" s="595">
        <v>4</v>
      </c>
      <c r="I974" s="604">
        <f t="shared" si="232"/>
        <v>-0.55555555555555558</v>
      </c>
      <c r="J974" s="10"/>
      <c r="K974" s="10"/>
    </row>
    <row r="975" spans="1:11" ht="15.75" customHeight="1">
      <c r="A975" s="10"/>
      <c r="B975" s="10"/>
      <c r="C975" s="10"/>
      <c r="D975" s="605" t="s">
        <v>114</v>
      </c>
      <c r="E975" s="671">
        <v>0</v>
      </c>
      <c r="F975" s="671">
        <v>0</v>
      </c>
      <c r="G975" s="672">
        <v>1</v>
      </c>
      <c r="H975" s="672">
        <v>0</v>
      </c>
      <c r="I975" s="673">
        <f t="shared" si="232"/>
        <v>-1</v>
      </c>
      <c r="J975" s="10"/>
      <c r="K975" s="10"/>
    </row>
    <row r="976" spans="1:11" ht="15.75" customHeight="1">
      <c r="A976" s="10"/>
      <c r="B976" s="10"/>
      <c r="C976" s="10"/>
      <c r="D976" s="674" t="s">
        <v>28</v>
      </c>
      <c r="E976" s="675">
        <f t="shared" ref="E976:H976" si="233">SUM(E973:E975)</f>
        <v>19</v>
      </c>
      <c r="F976" s="675">
        <f t="shared" si="233"/>
        <v>27</v>
      </c>
      <c r="G976" s="676">
        <f t="shared" si="233"/>
        <v>21</v>
      </c>
      <c r="H976" s="676">
        <f t="shared" si="233"/>
        <v>9</v>
      </c>
      <c r="I976" s="677">
        <f t="shared" si="232"/>
        <v>-0.5714285714285714</v>
      </c>
      <c r="J976" s="10"/>
      <c r="K976" s="10"/>
    </row>
    <row r="977" spans="1:11" ht="7.5" customHeight="1">
      <c r="A977" s="10"/>
      <c r="B977" s="10"/>
      <c r="C977" s="10"/>
      <c r="D977" s="474"/>
      <c r="E977" s="678"/>
      <c r="F977" s="678"/>
      <c r="G977" s="679"/>
      <c r="H977" s="679"/>
      <c r="I977" s="680"/>
      <c r="J977" s="10"/>
      <c r="K977" s="10"/>
    </row>
    <row r="978" spans="1:11" ht="15.75" customHeight="1">
      <c r="A978" s="10"/>
      <c r="B978" s="10"/>
      <c r="C978" s="10"/>
      <c r="D978" s="681" t="s">
        <v>114</v>
      </c>
      <c r="E978" s="682">
        <v>0</v>
      </c>
      <c r="F978" s="682">
        <v>0</v>
      </c>
      <c r="G978" s="682">
        <v>0</v>
      </c>
      <c r="H978" s="682">
        <v>0</v>
      </c>
      <c r="I978" s="573" t="s">
        <v>76</v>
      </c>
      <c r="J978" s="10"/>
      <c r="K978" s="10"/>
    </row>
    <row r="979" spans="1:11">
      <c r="A979" s="10"/>
      <c r="B979" s="10"/>
      <c r="C979" s="10"/>
      <c r="D979" s="574" t="s">
        <v>96</v>
      </c>
      <c r="E979" s="575">
        <v>12</v>
      </c>
      <c r="F979" s="575">
        <v>15</v>
      </c>
      <c r="G979" s="575">
        <v>11</v>
      </c>
      <c r="H979" s="595">
        <v>2</v>
      </c>
      <c r="I979" s="604">
        <f t="shared" ref="I979:I981" si="234">(H979-G979)/G979</f>
        <v>-0.81818181818181823</v>
      </c>
      <c r="J979" s="10"/>
      <c r="K979" s="10"/>
    </row>
    <row r="980" spans="1:11" ht="15.75" customHeight="1">
      <c r="A980" s="10"/>
      <c r="B980" s="10"/>
      <c r="C980" s="10"/>
      <c r="D980" s="683" t="s">
        <v>97</v>
      </c>
      <c r="E980" s="671">
        <v>7</v>
      </c>
      <c r="F980" s="672">
        <v>12</v>
      </c>
      <c r="G980" s="572">
        <v>10</v>
      </c>
      <c r="H980" s="684">
        <v>7</v>
      </c>
      <c r="I980" s="673">
        <f t="shared" si="234"/>
        <v>-0.3</v>
      </c>
      <c r="J980" s="10"/>
      <c r="K980" s="10"/>
    </row>
    <row r="981" spans="1:11" ht="15.75" customHeight="1">
      <c r="A981" s="10"/>
      <c r="B981" s="10"/>
      <c r="C981" s="10"/>
      <c r="D981" s="685" t="s">
        <v>28</v>
      </c>
      <c r="E981" s="675">
        <f t="shared" ref="E981:H981" si="235">SUM(E978:E980)</f>
        <v>19</v>
      </c>
      <c r="F981" s="686">
        <f t="shared" si="235"/>
        <v>27</v>
      </c>
      <c r="G981" s="675">
        <f t="shared" si="235"/>
        <v>21</v>
      </c>
      <c r="H981" s="675">
        <f t="shared" si="235"/>
        <v>9</v>
      </c>
      <c r="I981" s="677">
        <f t="shared" si="234"/>
        <v>-0.5714285714285714</v>
      </c>
      <c r="J981" s="10"/>
      <c r="K981" s="10"/>
    </row>
    <row r="982" spans="1:11" ht="7.5" customHeight="1">
      <c r="A982" s="10"/>
      <c r="B982" s="10"/>
      <c r="C982" s="10"/>
      <c r="D982" s="687"/>
      <c r="E982" s="678"/>
      <c r="F982" s="678"/>
      <c r="G982" s="678"/>
      <c r="H982" s="678"/>
      <c r="I982" s="688"/>
      <c r="J982" s="10"/>
      <c r="K982" s="10"/>
    </row>
    <row r="983" spans="1:11" ht="15.75" customHeight="1">
      <c r="A983" s="10"/>
      <c r="B983" s="10"/>
      <c r="C983" s="10"/>
      <c r="D983" s="689" t="s">
        <v>114</v>
      </c>
      <c r="E983" s="682">
        <v>1</v>
      </c>
      <c r="F983" s="682">
        <v>0</v>
      </c>
      <c r="G983" s="690">
        <v>0</v>
      </c>
      <c r="H983" s="682">
        <v>0</v>
      </c>
      <c r="I983" s="691" t="s">
        <v>76</v>
      </c>
      <c r="J983" s="10"/>
      <c r="K983" s="10"/>
    </row>
    <row r="984" spans="1:11">
      <c r="A984" s="10"/>
      <c r="B984" s="10"/>
      <c r="C984" s="10"/>
      <c r="D984" s="574" t="s">
        <v>418</v>
      </c>
      <c r="E984" s="575">
        <v>1</v>
      </c>
      <c r="F984" s="575">
        <v>2</v>
      </c>
      <c r="G984" s="575">
        <v>3</v>
      </c>
      <c r="H984" s="595">
        <v>0</v>
      </c>
      <c r="I984" s="604">
        <f t="shared" ref="I984:I987" si="236">(H984-G984)/G984</f>
        <v>-1</v>
      </c>
      <c r="J984" s="10"/>
      <c r="K984" s="10"/>
    </row>
    <row r="985" spans="1:11">
      <c r="A985" s="10"/>
      <c r="B985" s="10"/>
      <c r="C985" s="10"/>
      <c r="D985" s="701" t="s">
        <v>424</v>
      </c>
      <c r="E985" s="702">
        <v>2</v>
      </c>
      <c r="F985" s="702">
        <v>1</v>
      </c>
      <c r="G985" s="702">
        <v>3</v>
      </c>
      <c r="H985" s="702">
        <v>1</v>
      </c>
      <c r="I985" s="703">
        <f t="shared" si="236"/>
        <v>-0.66666666666666663</v>
      </c>
      <c r="J985" s="10"/>
      <c r="K985" s="10"/>
    </row>
    <row r="986" spans="1:11">
      <c r="A986" s="10"/>
      <c r="B986" s="10"/>
      <c r="C986" s="10"/>
      <c r="D986" s="574" t="s">
        <v>426</v>
      </c>
      <c r="E986" s="575">
        <v>4</v>
      </c>
      <c r="F986" s="575">
        <v>4</v>
      </c>
      <c r="G986" s="575">
        <v>9</v>
      </c>
      <c r="H986" s="595">
        <v>1</v>
      </c>
      <c r="I986" s="604">
        <f t="shared" si="236"/>
        <v>-0.88888888888888884</v>
      </c>
      <c r="J986" s="10"/>
      <c r="K986" s="10"/>
    </row>
    <row r="987" spans="1:11">
      <c r="A987" s="10"/>
      <c r="B987" s="6" t="s">
        <v>0</v>
      </c>
      <c r="C987" s="10"/>
      <c r="D987" s="701" t="s">
        <v>427</v>
      </c>
      <c r="E987" s="702">
        <v>1</v>
      </c>
      <c r="F987" s="702">
        <v>2</v>
      </c>
      <c r="G987" s="702">
        <v>2</v>
      </c>
      <c r="H987" s="702">
        <v>1</v>
      </c>
      <c r="I987" s="703">
        <f t="shared" si="236"/>
        <v>-0.5</v>
      </c>
      <c r="J987" s="10"/>
      <c r="K987" s="10"/>
    </row>
    <row r="988" spans="1:11">
      <c r="A988" s="10"/>
      <c r="B988" s="6" t="s">
        <v>5</v>
      </c>
      <c r="C988" s="10"/>
      <c r="D988" s="574" t="s">
        <v>15</v>
      </c>
      <c r="E988" s="575">
        <v>0</v>
      </c>
      <c r="F988" s="575">
        <v>1</v>
      </c>
      <c r="G988" s="575">
        <v>0</v>
      </c>
      <c r="H988" s="595">
        <v>0</v>
      </c>
      <c r="I988" s="604" t="s">
        <v>76</v>
      </c>
      <c r="J988" s="10"/>
      <c r="K988" s="10"/>
    </row>
    <row r="989" spans="1:11">
      <c r="A989" s="10"/>
      <c r="B989" s="6" t="s">
        <v>6</v>
      </c>
      <c r="C989" s="10"/>
      <c r="D989" s="701" t="s">
        <v>428</v>
      </c>
      <c r="E989" s="702">
        <v>0</v>
      </c>
      <c r="F989" s="702">
        <v>1</v>
      </c>
      <c r="G989" s="702">
        <v>2</v>
      </c>
      <c r="H989" s="702">
        <v>2</v>
      </c>
      <c r="I989" s="703">
        <f t="shared" ref="I989:I990" si="237">(H989-G989)/G989</f>
        <v>0</v>
      </c>
      <c r="J989" s="10"/>
      <c r="K989" s="10"/>
    </row>
    <row r="990" spans="1:11">
      <c r="A990" s="10"/>
      <c r="B990" s="10"/>
      <c r="C990" s="10"/>
      <c r="D990" s="574" t="s">
        <v>430</v>
      </c>
      <c r="E990" s="575">
        <v>3</v>
      </c>
      <c r="F990" s="575">
        <v>3</v>
      </c>
      <c r="G990" s="575">
        <v>1</v>
      </c>
      <c r="H990" s="595">
        <v>1</v>
      </c>
      <c r="I990" s="604">
        <f t="shared" si="237"/>
        <v>0</v>
      </c>
      <c r="J990" s="10"/>
      <c r="K990" s="10"/>
    </row>
    <row r="991" spans="1:11">
      <c r="A991" s="10"/>
      <c r="B991" s="10"/>
      <c r="C991" s="10"/>
      <c r="D991" s="701" t="s">
        <v>431</v>
      </c>
      <c r="E991" s="702">
        <v>2</v>
      </c>
      <c r="F991" s="702">
        <v>6</v>
      </c>
      <c r="G991" s="684">
        <v>0</v>
      </c>
      <c r="H991" s="702">
        <v>1</v>
      </c>
      <c r="I991" s="703" t="s">
        <v>76</v>
      </c>
      <c r="J991" s="10"/>
      <c r="K991" s="10"/>
    </row>
    <row r="992" spans="1:11">
      <c r="A992" s="10"/>
      <c r="B992" s="10"/>
      <c r="C992" s="10"/>
      <c r="D992" s="574" t="s">
        <v>432</v>
      </c>
      <c r="E992" s="575">
        <v>1</v>
      </c>
      <c r="F992" s="575">
        <v>0</v>
      </c>
      <c r="G992" s="575">
        <v>1</v>
      </c>
      <c r="H992" s="595">
        <v>0</v>
      </c>
      <c r="I992" s="604">
        <f>(H992-G992)/G992</f>
        <v>-1</v>
      </c>
      <c r="J992" s="10"/>
      <c r="K992" s="10"/>
    </row>
    <row r="993" spans="1:11">
      <c r="A993" s="10"/>
      <c r="B993" s="10"/>
      <c r="C993" s="10"/>
      <c r="D993" s="701" t="s">
        <v>433</v>
      </c>
      <c r="E993" s="702">
        <v>4</v>
      </c>
      <c r="F993" s="702">
        <v>1</v>
      </c>
      <c r="G993" s="684">
        <v>0</v>
      </c>
      <c r="H993" s="702">
        <v>0</v>
      </c>
      <c r="I993" s="703" t="s">
        <v>76</v>
      </c>
      <c r="J993" s="10"/>
      <c r="K993" s="10"/>
    </row>
    <row r="994" spans="1:11">
      <c r="A994" s="10"/>
      <c r="B994" s="10"/>
      <c r="C994" s="10"/>
      <c r="D994" s="574" t="s">
        <v>434</v>
      </c>
      <c r="E994" s="575">
        <v>0</v>
      </c>
      <c r="F994" s="575">
        <v>0</v>
      </c>
      <c r="G994" s="575">
        <v>0</v>
      </c>
      <c r="H994" s="595">
        <v>0</v>
      </c>
      <c r="I994" s="604" t="s">
        <v>76</v>
      </c>
      <c r="J994" s="10"/>
      <c r="K994" s="10"/>
    </row>
    <row r="995" spans="1:11" ht="15.75" customHeight="1">
      <c r="A995" s="10"/>
      <c r="B995" s="10"/>
      <c r="C995" s="10"/>
      <c r="D995" s="704" t="s">
        <v>435</v>
      </c>
      <c r="E995" s="672">
        <v>0</v>
      </c>
      <c r="F995" s="672">
        <v>6</v>
      </c>
      <c r="G995" s="672">
        <v>0</v>
      </c>
      <c r="H995" s="672">
        <v>2</v>
      </c>
      <c r="I995" s="673" t="s">
        <v>76</v>
      </c>
      <c r="J995" s="10"/>
      <c r="K995" s="10"/>
    </row>
    <row r="996" spans="1:11" ht="15.75" customHeight="1">
      <c r="A996" s="10"/>
      <c r="B996" s="10"/>
      <c r="C996" s="10"/>
      <c r="D996" s="674" t="s">
        <v>28</v>
      </c>
      <c r="E996" s="675">
        <f t="shared" ref="E996:H996" si="238">SUM(E983:E995)</f>
        <v>19</v>
      </c>
      <c r="F996" s="675">
        <f t="shared" si="238"/>
        <v>27</v>
      </c>
      <c r="G996" s="675">
        <f t="shared" si="238"/>
        <v>21</v>
      </c>
      <c r="H996" s="675">
        <f t="shared" si="238"/>
        <v>9</v>
      </c>
      <c r="I996" s="705">
        <f>(H996-G996)/G996</f>
        <v>-0.5714285714285714</v>
      </c>
      <c r="J996" s="10"/>
      <c r="K996" s="10"/>
    </row>
    <row r="997" spans="1:11" ht="15.75" customHeight="1">
      <c r="A997" s="10"/>
      <c r="B997" s="10"/>
      <c r="C997" s="10"/>
      <c r="D997" s="501" t="s">
        <v>436</v>
      </c>
      <c r="E997" s="10"/>
      <c r="F997" s="10"/>
      <c r="G997" s="10"/>
      <c r="H997" s="3"/>
      <c r="I997" s="9"/>
      <c r="J997" s="10"/>
      <c r="K997" s="10"/>
    </row>
    <row r="998" spans="1:11" ht="15.75" customHeight="1">
      <c r="A998" s="10"/>
      <c r="B998" s="10"/>
      <c r="C998" s="10"/>
      <c r="D998" s="10"/>
      <c r="E998" s="10"/>
      <c r="F998" s="10"/>
      <c r="G998" s="10"/>
      <c r="H998" s="3"/>
      <c r="I998" s="9"/>
      <c r="J998" s="10"/>
      <c r="K998" s="10"/>
    </row>
    <row r="999" spans="1:11" ht="23.25" customHeight="1">
      <c r="A999" s="10"/>
      <c r="B999" s="10"/>
      <c r="C999" s="10"/>
      <c r="D999" s="972" t="s">
        <v>187</v>
      </c>
      <c r="E999" s="973"/>
      <c r="F999" s="973"/>
      <c r="G999" s="973"/>
      <c r="H999" s="973"/>
      <c r="I999" s="974"/>
      <c r="J999" s="10"/>
      <c r="K999" s="10"/>
    </row>
    <row r="1000" spans="1:11" ht="15.75" customHeight="1">
      <c r="A1000" s="10"/>
      <c r="B1000" s="10"/>
      <c r="C1000" s="10"/>
      <c r="D1000" s="971" t="s">
        <v>87</v>
      </c>
      <c r="E1000" s="570" t="s">
        <v>88</v>
      </c>
      <c r="F1000" s="570" t="s">
        <v>88</v>
      </c>
      <c r="G1000" s="570" t="s">
        <v>88</v>
      </c>
      <c r="H1000" s="570" t="s">
        <v>88</v>
      </c>
      <c r="I1000" s="975" t="s">
        <v>342</v>
      </c>
      <c r="J1000" s="10"/>
      <c r="K1000" s="10"/>
    </row>
    <row r="1001" spans="1:11" ht="15.75" customHeight="1">
      <c r="A1001" s="10"/>
      <c r="B1001" s="10"/>
      <c r="C1001" s="10"/>
      <c r="D1001" s="854"/>
      <c r="E1001" s="130">
        <v>2009</v>
      </c>
      <c r="F1001" s="130">
        <v>2010</v>
      </c>
      <c r="G1001" s="130">
        <v>2011</v>
      </c>
      <c r="H1001" s="130">
        <v>2012</v>
      </c>
      <c r="I1001" s="879"/>
      <c r="J1001" s="10"/>
      <c r="K1001" s="10"/>
    </row>
    <row r="1002" spans="1:11">
      <c r="A1002" s="10"/>
      <c r="B1002" s="10"/>
      <c r="C1002" s="10"/>
      <c r="D1002" s="571" t="s">
        <v>343</v>
      </c>
      <c r="E1002" s="572">
        <v>363</v>
      </c>
      <c r="F1002" s="572">
        <v>330</v>
      </c>
      <c r="G1002" s="572">
        <v>415</v>
      </c>
      <c r="H1002" s="572">
        <v>426</v>
      </c>
      <c r="I1002" s="573">
        <f t="shared" ref="I1002:I1005" si="239">(H1002-G1002)/G1002</f>
        <v>2.6506024096385541E-2</v>
      </c>
      <c r="J1002" s="10"/>
      <c r="K1002" s="10"/>
    </row>
    <row r="1003" spans="1:11">
      <c r="A1003" s="10"/>
      <c r="B1003" s="10"/>
      <c r="C1003" s="10"/>
      <c r="D1003" s="574" t="s">
        <v>99</v>
      </c>
      <c r="E1003" s="575">
        <v>46</v>
      </c>
      <c r="F1003" s="575">
        <v>40</v>
      </c>
      <c r="G1003" s="575">
        <v>29</v>
      </c>
      <c r="H1003" s="595">
        <v>40</v>
      </c>
      <c r="I1003" s="604">
        <f t="shared" si="239"/>
        <v>0.37931034482758619</v>
      </c>
      <c r="J1003" s="10"/>
      <c r="K1003" s="10"/>
    </row>
    <row r="1004" spans="1:11" ht="15.75" customHeight="1">
      <c r="A1004" s="10"/>
      <c r="B1004" s="10"/>
      <c r="C1004" s="10"/>
      <c r="D1004" s="605" t="s">
        <v>114</v>
      </c>
      <c r="E1004" s="671">
        <v>0</v>
      </c>
      <c r="F1004" s="671">
        <v>4</v>
      </c>
      <c r="G1004" s="672">
        <v>3</v>
      </c>
      <c r="H1004" s="672">
        <v>1</v>
      </c>
      <c r="I1004" s="673">
        <f t="shared" si="239"/>
        <v>-0.66666666666666663</v>
      </c>
      <c r="J1004" s="10"/>
      <c r="K1004" s="10"/>
    </row>
    <row r="1005" spans="1:11" ht="15.75" customHeight="1">
      <c r="A1005" s="10"/>
      <c r="B1005" s="10"/>
      <c r="C1005" s="10"/>
      <c r="D1005" s="674" t="s">
        <v>28</v>
      </c>
      <c r="E1005" s="675">
        <f t="shared" ref="E1005:H1005" si="240">SUM(E1002:E1004)</f>
        <v>409</v>
      </c>
      <c r="F1005" s="675">
        <f t="shared" si="240"/>
        <v>374</v>
      </c>
      <c r="G1005" s="676">
        <f t="shared" si="240"/>
        <v>447</v>
      </c>
      <c r="H1005" s="676">
        <f t="shared" si="240"/>
        <v>467</v>
      </c>
      <c r="I1005" s="677">
        <f t="shared" si="239"/>
        <v>4.4742729306487698E-2</v>
      </c>
      <c r="J1005" s="10"/>
      <c r="K1005" s="10"/>
    </row>
    <row r="1006" spans="1:11" ht="7.5" customHeight="1">
      <c r="A1006" s="10"/>
      <c r="B1006" s="10"/>
      <c r="C1006" s="10"/>
      <c r="D1006" s="474"/>
      <c r="E1006" s="678"/>
      <c r="F1006" s="678"/>
      <c r="G1006" s="679"/>
      <c r="H1006" s="679"/>
      <c r="I1006" s="680"/>
      <c r="J1006" s="10"/>
      <c r="K1006" s="10"/>
    </row>
    <row r="1007" spans="1:11" ht="15.75" customHeight="1">
      <c r="A1007" s="10"/>
      <c r="B1007" s="10"/>
      <c r="C1007" s="10"/>
      <c r="D1007" s="681" t="s">
        <v>114</v>
      </c>
      <c r="E1007" s="682">
        <v>0</v>
      </c>
      <c r="F1007" s="682">
        <v>1</v>
      </c>
      <c r="G1007" s="682">
        <v>2</v>
      </c>
      <c r="H1007" s="682">
        <v>0</v>
      </c>
      <c r="I1007" s="573">
        <f t="shared" ref="I1007:I1010" si="241">(H1007-G1007)/G1007</f>
        <v>-1</v>
      </c>
      <c r="J1007" s="10"/>
      <c r="K1007" s="10"/>
    </row>
    <row r="1008" spans="1:11">
      <c r="A1008" s="10"/>
      <c r="B1008" s="10"/>
      <c r="C1008" s="10"/>
      <c r="D1008" s="574" t="s">
        <v>96</v>
      </c>
      <c r="E1008" s="575">
        <v>250</v>
      </c>
      <c r="F1008" s="575">
        <v>234</v>
      </c>
      <c r="G1008" s="575">
        <v>308</v>
      </c>
      <c r="H1008" s="595">
        <v>316</v>
      </c>
      <c r="I1008" s="604">
        <f t="shared" si="241"/>
        <v>2.5974025974025976E-2</v>
      </c>
      <c r="J1008" s="10"/>
      <c r="K1008" s="10"/>
    </row>
    <row r="1009" spans="1:11" ht="15.75" customHeight="1">
      <c r="A1009" s="10"/>
      <c r="B1009" s="10"/>
      <c r="C1009" s="10"/>
      <c r="D1009" s="683" t="s">
        <v>97</v>
      </c>
      <c r="E1009" s="671">
        <v>159</v>
      </c>
      <c r="F1009" s="672">
        <v>139</v>
      </c>
      <c r="G1009" s="572">
        <v>137</v>
      </c>
      <c r="H1009" s="684">
        <v>151</v>
      </c>
      <c r="I1009" s="673">
        <f t="shared" si="241"/>
        <v>0.10218978102189781</v>
      </c>
      <c r="J1009" s="10"/>
      <c r="K1009" s="10"/>
    </row>
    <row r="1010" spans="1:11" ht="15.75" customHeight="1">
      <c r="A1010" s="10"/>
      <c r="B1010" s="10"/>
      <c r="C1010" s="10"/>
      <c r="D1010" s="685" t="s">
        <v>28</v>
      </c>
      <c r="E1010" s="675">
        <f t="shared" ref="E1010:H1010" si="242">SUM(E1007:E1009)</f>
        <v>409</v>
      </c>
      <c r="F1010" s="686">
        <f t="shared" si="242"/>
        <v>374</v>
      </c>
      <c r="G1010" s="675">
        <f t="shared" si="242"/>
        <v>447</v>
      </c>
      <c r="H1010" s="675">
        <f t="shared" si="242"/>
        <v>467</v>
      </c>
      <c r="I1010" s="677">
        <f t="shared" si="241"/>
        <v>4.4742729306487698E-2</v>
      </c>
      <c r="J1010" s="10"/>
      <c r="K1010" s="10"/>
    </row>
    <row r="1011" spans="1:11" ht="7.5" customHeight="1">
      <c r="A1011" s="10"/>
      <c r="B1011" s="10"/>
      <c r="C1011" s="10"/>
      <c r="D1011" s="687"/>
      <c r="E1011" s="678"/>
      <c r="F1011" s="678"/>
      <c r="G1011" s="678"/>
      <c r="H1011" s="678"/>
      <c r="I1011" s="688"/>
      <c r="J1011" s="10"/>
      <c r="K1011" s="10"/>
    </row>
    <row r="1012" spans="1:11" ht="15.75" customHeight="1">
      <c r="A1012" s="10"/>
      <c r="B1012" s="10"/>
      <c r="C1012" s="10"/>
      <c r="D1012" s="689" t="s">
        <v>114</v>
      </c>
      <c r="E1012" s="682">
        <v>2</v>
      </c>
      <c r="F1012" s="682">
        <v>1</v>
      </c>
      <c r="G1012" s="690">
        <v>1</v>
      </c>
      <c r="H1012" s="682">
        <v>0</v>
      </c>
      <c r="I1012" s="691">
        <f t="shared" ref="I1012:I1022" si="243">(H1012-G1012)/G1012</f>
        <v>-1</v>
      </c>
      <c r="J1012" s="10"/>
      <c r="K1012" s="10"/>
    </row>
    <row r="1013" spans="1:11">
      <c r="A1013" s="10"/>
      <c r="B1013" s="10"/>
      <c r="C1013" s="10"/>
      <c r="D1013" s="574" t="s">
        <v>418</v>
      </c>
      <c r="E1013" s="575">
        <v>52</v>
      </c>
      <c r="F1013" s="575">
        <v>41</v>
      </c>
      <c r="G1013" s="575">
        <v>54</v>
      </c>
      <c r="H1013" s="595">
        <v>43</v>
      </c>
      <c r="I1013" s="604">
        <f t="shared" si="243"/>
        <v>-0.20370370370370369</v>
      </c>
      <c r="J1013" s="10"/>
      <c r="K1013" s="10"/>
    </row>
    <row r="1014" spans="1:11">
      <c r="A1014" s="10"/>
      <c r="B1014" s="10"/>
      <c r="C1014" s="10"/>
      <c r="D1014" s="701" t="s">
        <v>424</v>
      </c>
      <c r="E1014" s="702">
        <v>4</v>
      </c>
      <c r="F1014" s="702">
        <v>1</v>
      </c>
      <c r="G1014" s="702">
        <v>3</v>
      </c>
      <c r="H1014" s="702">
        <v>4</v>
      </c>
      <c r="I1014" s="703">
        <f t="shared" si="243"/>
        <v>0.33333333333333331</v>
      </c>
      <c r="J1014" s="10"/>
      <c r="K1014" s="10"/>
    </row>
    <row r="1015" spans="1:11">
      <c r="A1015" s="10"/>
      <c r="B1015" s="10"/>
      <c r="C1015" s="10"/>
      <c r="D1015" s="574" t="s">
        <v>426</v>
      </c>
      <c r="E1015" s="575">
        <v>41</v>
      </c>
      <c r="F1015" s="575">
        <v>22</v>
      </c>
      <c r="G1015" s="575">
        <v>45</v>
      </c>
      <c r="H1015" s="595">
        <v>39</v>
      </c>
      <c r="I1015" s="604">
        <f t="shared" si="243"/>
        <v>-0.13333333333333333</v>
      </c>
      <c r="J1015" s="10"/>
      <c r="K1015" s="10"/>
    </row>
    <row r="1016" spans="1:11">
      <c r="A1016" s="10"/>
      <c r="B1016" s="10"/>
      <c r="C1016" s="10"/>
      <c r="D1016" s="701" t="s">
        <v>427</v>
      </c>
      <c r="E1016" s="702">
        <v>27</v>
      </c>
      <c r="F1016" s="702">
        <v>15</v>
      </c>
      <c r="G1016" s="702">
        <v>18</v>
      </c>
      <c r="H1016" s="702">
        <v>14</v>
      </c>
      <c r="I1016" s="703">
        <f t="shared" si="243"/>
        <v>-0.22222222222222221</v>
      </c>
      <c r="J1016" s="10"/>
      <c r="K1016" s="10"/>
    </row>
    <row r="1017" spans="1:11">
      <c r="A1017" s="10"/>
      <c r="B1017" s="6" t="s">
        <v>0</v>
      </c>
      <c r="C1017" s="10"/>
      <c r="D1017" s="574" t="s">
        <v>15</v>
      </c>
      <c r="E1017" s="575">
        <v>1</v>
      </c>
      <c r="F1017" s="575">
        <v>4</v>
      </c>
      <c r="G1017" s="575">
        <v>10</v>
      </c>
      <c r="H1017" s="595">
        <v>12</v>
      </c>
      <c r="I1017" s="604">
        <f t="shared" si="243"/>
        <v>0.2</v>
      </c>
      <c r="J1017" s="10"/>
      <c r="K1017" s="10"/>
    </row>
    <row r="1018" spans="1:11">
      <c r="A1018" s="10"/>
      <c r="B1018" s="6" t="s">
        <v>5</v>
      </c>
      <c r="C1018" s="10"/>
      <c r="D1018" s="701" t="s">
        <v>428</v>
      </c>
      <c r="E1018" s="702">
        <v>15</v>
      </c>
      <c r="F1018" s="702">
        <v>3</v>
      </c>
      <c r="G1018" s="702">
        <v>7</v>
      </c>
      <c r="H1018" s="702">
        <v>8</v>
      </c>
      <c r="I1018" s="703">
        <f t="shared" si="243"/>
        <v>0.14285714285714285</v>
      </c>
      <c r="J1018" s="10"/>
      <c r="K1018" s="10"/>
    </row>
    <row r="1019" spans="1:11">
      <c r="A1019" s="10"/>
      <c r="B1019" s="6" t="s">
        <v>6</v>
      </c>
      <c r="C1019" s="10"/>
      <c r="D1019" s="574" t="s">
        <v>430</v>
      </c>
      <c r="E1019" s="575">
        <v>73</v>
      </c>
      <c r="F1019" s="575">
        <v>72</v>
      </c>
      <c r="G1019" s="575">
        <v>58</v>
      </c>
      <c r="H1019" s="595">
        <v>69</v>
      </c>
      <c r="I1019" s="604">
        <f t="shared" si="243"/>
        <v>0.18965517241379309</v>
      </c>
      <c r="J1019" s="10"/>
      <c r="K1019" s="10"/>
    </row>
    <row r="1020" spans="1:11">
      <c r="A1020" s="10"/>
      <c r="B1020" s="10"/>
      <c r="C1020" s="10"/>
      <c r="D1020" s="701" t="s">
        <v>431</v>
      </c>
      <c r="E1020" s="702">
        <v>12</v>
      </c>
      <c r="F1020" s="702">
        <v>24</v>
      </c>
      <c r="G1020" s="684">
        <v>26</v>
      </c>
      <c r="H1020" s="702">
        <v>25</v>
      </c>
      <c r="I1020" s="703">
        <f t="shared" si="243"/>
        <v>-3.8461538461538464E-2</v>
      </c>
      <c r="J1020" s="10"/>
      <c r="K1020" s="10"/>
    </row>
    <row r="1021" spans="1:11">
      <c r="A1021" s="10"/>
      <c r="B1021" s="10"/>
      <c r="C1021" s="10"/>
      <c r="D1021" s="574" t="s">
        <v>432</v>
      </c>
      <c r="E1021" s="575">
        <v>125</v>
      </c>
      <c r="F1021" s="575">
        <v>131</v>
      </c>
      <c r="G1021" s="575">
        <v>163</v>
      </c>
      <c r="H1021" s="595">
        <v>200</v>
      </c>
      <c r="I1021" s="604">
        <f t="shared" si="243"/>
        <v>0.22699386503067484</v>
      </c>
      <c r="J1021" s="10"/>
      <c r="K1021" s="10"/>
    </row>
    <row r="1022" spans="1:11">
      <c r="A1022" s="10"/>
      <c r="B1022" s="10"/>
      <c r="C1022" s="10"/>
      <c r="D1022" s="701" t="s">
        <v>433</v>
      </c>
      <c r="E1022" s="702">
        <v>42</v>
      </c>
      <c r="F1022" s="702">
        <v>41</v>
      </c>
      <c r="G1022" s="684">
        <v>49</v>
      </c>
      <c r="H1022" s="702">
        <v>41</v>
      </c>
      <c r="I1022" s="703">
        <f t="shared" si="243"/>
        <v>-0.16326530612244897</v>
      </c>
      <c r="J1022" s="10"/>
      <c r="K1022" s="10"/>
    </row>
    <row r="1023" spans="1:11">
      <c r="A1023" s="10"/>
      <c r="B1023" s="10"/>
      <c r="C1023" s="10"/>
      <c r="D1023" s="574" t="s">
        <v>434</v>
      </c>
      <c r="E1023" s="575">
        <v>1</v>
      </c>
      <c r="F1023" s="575">
        <v>0</v>
      </c>
      <c r="G1023" s="575">
        <v>0</v>
      </c>
      <c r="H1023" s="595">
        <v>2</v>
      </c>
      <c r="I1023" s="604" t="s">
        <v>76</v>
      </c>
      <c r="J1023" s="10"/>
      <c r="K1023" s="10"/>
    </row>
    <row r="1024" spans="1:11" ht="15.75" customHeight="1">
      <c r="A1024" s="10"/>
      <c r="B1024" s="10"/>
      <c r="C1024" s="10"/>
      <c r="D1024" s="704" t="s">
        <v>435</v>
      </c>
      <c r="E1024" s="672">
        <v>14</v>
      </c>
      <c r="F1024" s="672">
        <v>19</v>
      </c>
      <c r="G1024" s="672">
        <v>13</v>
      </c>
      <c r="H1024" s="672">
        <v>10</v>
      </c>
      <c r="I1024" s="673">
        <f t="shared" ref="I1024:I1025" si="244">(H1024-G1024)/G1024</f>
        <v>-0.23076923076923078</v>
      </c>
      <c r="J1024" s="10"/>
      <c r="K1024" s="10"/>
    </row>
    <row r="1025" spans="1:11" ht="15.75" customHeight="1">
      <c r="A1025" s="10"/>
      <c r="B1025" s="10"/>
      <c r="C1025" s="10"/>
      <c r="D1025" s="674" t="s">
        <v>28</v>
      </c>
      <c r="E1025" s="675">
        <f t="shared" ref="E1025:H1025" si="245">SUM(E1012:E1024)</f>
        <v>409</v>
      </c>
      <c r="F1025" s="675">
        <f t="shared" si="245"/>
        <v>374</v>
      </c>
      <c r="G1025" s="675">
        <f t="shared" si="245"/>
        <v>447</v>
      </c>
      <c r="H1025" s="675">
        <f t="shared" si="245"/>
        <v>467</v>
      </c>
      <c r="I1025" s="705">
        <f t="shared" si="244"/>
        <v>4.4742729306487698E-2</v>
      </c>
      <c r="J1025" s="10"/>
      <c r="K1025" s="10"/>
    </row>
    <row r="1026" spans="1:11" ht="15.75" customHeight="1">
      <c r="A1026" s="10"/>
      <c r="B1026" s="10"/>
      <c r="C1026" s="10"/>
      <c r="D1026" s="501" t="s">
        <v>436</v>
      </c>
      <c r="E1026" s="10"/>
      <c r="F1026" s="10"/>
      <c r="G1026" s="10"/>
      <c r="H1026" s="3"/>
      <c r="I1026" s="9"/>
      <c r="J1026" s="10"/>
      <c r="K1026" s="10"/>
    </row>
    <row r="1027" spans="1:11" ht="15.75" customHeight="1">
      <c r="A1027" s="10"/>
      <c r="B1027" s="10"/>
      <c r="C1027" s="10"/>
      <c r="D1027" s="10"/>
      <c r="E1027" s="10"/>
      <c r="F1027" s="10"/>
      <c r="G1027" s="10"/>
      <c r="H1027" s="3"/>
      <c r="I1027" s="9"/>
      <c r="J1027" s="10"/>
      <c r="K1027" s="10"/>
    </row>
    <row r="1028" spans="1:11" ht="23.25" customHeight="1">
      <c r="A1028" s="10"/>
      <c r="B1028" s="10"/>
      <c r="C1028" s="10"/>
      <c r="D1028" s="972" t="s">
        <v>470</v>
      </c>
      <c r="E1028" s="973"/>
      <c r="F1028" s="973"/>
      <c r="G1028" s="973"/>
      <c r="H1028" s="973"/>
      <c r="I1028" s="974"/>
      <c r="J1028" s="10"/>
      <c r="K1028" s="10"/>
    </row>
    <row r="1029" spans="1:11" ht="15.75" customHeight="1">
      <c r="A1029" s="10"/>
      <c r="B1029" s="10"/>
      <c r="C1029" s="10"/>
      <c r="D1029" s="971" t="s">
        <v>87</v>
      </c>
      <c r="E1029" s="570" t="s">
        <v>88</v>
      </c>
      <c r="F1029" s="570" t="s">
        <v>88</v>
      </c>
      <c r="G1029" s="570" t="s">
        <v>88</v>
      </c>
      <c r="H1029" s="570" t="s">
        <v>88</v>
      </c>
      <c r="I1029" s="975" t="s">
        <v>342</v>
      </c>
      <c r="J1029" s="10"/>
      <c r="K1029" s="10"/>
    </row>
    <row r="1030" spans="1:11" ht="15.75" customHeight="1">
      <c r="A1030" s="10"/>
      <c r="B1030" s="10"/>
      <c r="C1030" s="10"/>
      <c r="D1030" s="854"/>
      <c r="E1030" s="130">
        <v>2009</v>
      </c>
      <c r="F1030" s="130">
        <v>2010</v>
      </c>
      <c r="G1030" s="130">
        <v>2011</v>
      </c>
      <c r="H1030" s="130">
        <v>2012</v>
      </c>
      <c r="I1030" s="879"/>
      <c r="J1030" s="10"/>
      <c r="K1030" s="10"/>
    </row>
    <row r="1031" spans="1:11">
      <c r="A1031" s="10"/>
      <c r="B1031" s="10"/>
      <c r="C1031" s="10"/>
      <c r="D1031" s="571" t="s">
        <v>343</v>
      </c>
      <c r="E1031" s="572">
        <v>4</v>
      </c>
      <c r="F1031" s="572">
        <v>2</v>
      </c>
      <c r="G1031" s="572">
        <v>8</v>
      </c>
      <c r="H1031" s="572">
        <v>4</v>
      </c>
      <c r="I1031" s="573">
        <f t="shared" ref="I1031:I1034" si="246">(H1031-G1031)/G1031</f>
        <v>-0.5</v>
      </c>
      <c r="J1031" s="10"/>
      <c r="K1031" s="10"/>
    </row>
    <row r="1032" spans="1:11">
      <c r="A1032" s="10"/>
      <c r="B1032" s="10"/>
      <c r="C1032" s="10"/>
      <c r="D1032" s="574" t="s">
        <v>99</v>
      </c>
      <c r="E1032" s="575">
        <v>13</v>
      </c>
      <c r="F1032" s="575">
        <v>10</v>
      </c>
      <c r="G1032" s="575">
        <v>17</v>
      </c>
      <c r="H1032" s="595">
        <v>20</v>
      </c>
      <c r="I1032" s="604">
        <f t="shared" si="246"/>
        <v>0.17647058823529413</v>
      </c>
      <c r="J1032" s="10"/>
      <c r="K1032" s="10"/>
    </row>
    <row r="1033" spans="1:11" ht="15.75" customHeight="1">
      <c r="A1033" s="10"/>
      <c r="B1033" s="10"/>
      <c r="C1033" s="10"/>
      <c r="D1033" s="605" t="s">
        <v>114</v>
      </c>
      <c r="E1033" s="671">
        <v>0</v>
      </c>
      <c r="F1033" s="671">
        <v>0</v>
      </c>
      <c r="G1033" s="672">
        <v>1</v>
      </c>
      <c r="H1033" s="672">
        <v>0</v>
      </c>
      <c r="I1033" s="673">
        <f t="shared" si="246"/>
        <v>-1</v>
      </c>
      <c r="J1033" s="10"/>
      <c r="K1033" s="10"/>
    </row>
    <row r="1034" spans="1:11" ht="15.75" customHeight="1">
      <c r="A1034" s="10"/>
      <c r="B1034" s="10"/>
      <c r="C1034" s="10"/>
      <c r="D1034" s="674" t="s">
        <v>28</v>
      </c>
      <c r="E1034" s="675">
        <f t="shared" ref="E1034:H1034" si="247">SUM(E1031:E1033)</f>
        <v>17</v>
      </c>
      <c r="F1034" s="675">
        <f t="shared" si="247"/>
        <v>12</v>
      </c>
      <c r="G1034" s="676">
        <f t="shared" si="247"/>
        <v>26</v>
      </c>
      <c r="H1034" s="676">
        <f t="shared" si="247"/>
        <v>24</v>
      </c>
      <c r="I1034" s="677">
        <f t="shared" si="246"/>
        <v>-7.6923076923076927E-2</v>
      </c>
      <c r="J1034" s="10"/>
      <c r="K1034" s="10"/>
    </row>
    <row r="1035" spans="1:11" ht="7.5" customHeight="1">
      <c r="A1035" s="10"/>
      <c r="B1035" s="10"/>
      <c r="C1035" s="10"/>
      <c r="D1035" s="474"/>
      <c r="E1035" s="678"/>
      <c r="F1035" s="678"/>
      <c r="G1035" s="679"/>
      <c r="H1035" s="679"/>
      <c r="I1035" s="680"/>
      <c r="J1035" s="10"/>
      <c r="K1035" s="10"/>
    </row>
    <row r="1036" spans="1:11" ht="15.75" customHeight="1">
      <c r="A1036" s="10"/>
      <c r="B1036" s="10"/>
      <c r="C1036" s="10"/>
      <c r="D1036" s="681" t="s">
        <v>114</v>
      </c>
      <c r="E1036" s="682">
        <v>0</v>
      </c>
      <c r="F1036" s="682">
        <v>0</v>
      </c>
      <c r="G1036" s="682">
        <v>0</v>
      </c>
      <c r="H1036" s="682">
        <v>0</v>
      </c>
      <c r="I1036" s="573" t="s">
        <v>76</v>
      </c>
      <c r="J1036" s="10"/>
      <c r="K1036" s="10"/>
    </row>
    <row r="1037" spans="1:11">
      <c r="A1037" s="10"/>
      <c r="B1037" s="10"/>
      <c r="C1037" s="10"/>
      <c r="D1037" s="574" t="s">
        <v>96</v>
      </c>
      <c r="E1037" s="575">
        <v>14</v>
      </c>
      <c r="F1037" s="575">
        <v>7</v>
      </c>
      <c r="G1037" s="575">
        <v>19</v>
      </c>
      <c r="H1037" s="595">
        <v>17</v>
      </c>
      <c r="I1037" s="604">
        <f t="shared" ref="I1037:I1039" si="248">(H1037-G1037)/G1037</f>
        <v>-0.10526315789473684</v>
      </c>
      <c r="J1037" s="10"/>
      <c r="K1037" s="10"/>
    </row>
    <row r="1038" spans="1:11" ht="15.75" customHeight="1">
      <c r="A1038" s="10"/>
      <c r="B1038" s="10"/>
      <c r="C1038" s="10"/>
      <c r="D1038" s="683" t="s">
        <v>97</v>
      </c>
      <c r="E1038" s="671">
        <v>3</v>
      </c>
      <c r="F1038" s="672">
        <v>5</v>
      </c>
      <c r="G1038" s="572">
        <v>7</v>
      </c>
      <c r="H1038" s="684">
        <v>7</v>
      </c>
      <c r="I1038" s="673">
        <f t="shared" si="248"/>
        <v>0</v>
      </c>
      <c r="J1038" s="10"/>
      <c r="K1038" s="10"/>
    </row>
    <row r="1039" spans="1:11" ht="15.75" customHeight="1">
      <c r="A1039" s="10"/>
      <c r="B1039" s="10"/>
      <c r="C1039" s="10"/>
      <c r="D1039" s="685" t="s">
        <v>28</v>
      </c>
      <c r="E1039" s="675">
        <f t="shared" ref="E1039:H1039" si="249">SUM(E1036:E1038)</f>
        <v>17</v>
      </c>
      <c r="F1039" s="686">
        <f t="shared" si="249"/>
        <v>12</v>
      </c>
      <c r="G1039" s="675">
        <f t="shared" si="249"/>
        <v>26</v>
      </c>
      <c r="H1039" s="675">
        <f t="shared" si="249"/>
        <v>24</v>
      </c>
      <c r="I1039" s="677">
        <f t="shared" si="248"/>
        <v>-7.6923076923076927E-2</v>
      </c>
      <c r="J1039" s="10"/>
      <c r="K1039" s="10"/>
    </row>
    <row r="1040" spans="1:11" ht="7.5" customHeight="1">
      <c r="A1040" s="10"/>
      <c r="B1040" s="10"/>
      <c r="C1040" s="10"/>
      <c r="D1040" s="687"/>
      <c r="E1040" s="678"/>
      <c r="F1040" s="678"/>
      <c r="G1040" s="678"/>
      <c r="H1040" s="678"/>
      <c r="I1040" s="688"/>
      <c r="J1040" s="10"/>
      <c r="K1040" s="10"/>
    </row>
    <row r="1041" spans="1:11" ht="15.75" customHeight="1">
      <c r="A1041" s="10"/>
      <c r="B1041" s="10"/>
      <c r="C1041" s="10"/>
      <c r="D1041" s="689" t="s">
        <v>114</v>
      </c>
      <c r="E1041" s="682">
        <v>0</v>
      </c>
      <c r="F1041" s="682">
        <v>0</v>
      </c>
      <c r="G1041" s="690">
        <v>0</v>
      </c>
      <c r="H1041" s="682">
        <v>0</v>
      </c>
      <c r="I1041" s="691" t="s">
        <v>76</v>
      </c>
      <c r="J1041" s="10"/>
      <c r="K1041" s="10"/>
    </row>
    <row r="1042" spans="1:11">
      <c r="A1042" s="10"/>
      <c r="B1042" s="10"/>
      <c r="C1042" s="10"/>
      <c r="D1042" s="574" t="s">
        <v>418</v>
      </c>
      <c r="E1042" s="575">
        <v>3</v>
      </c>
      <c r="F1042" s="575">
        <v>1</v>
      </c>
      <c r="G1042" s="575">
        <v>0</v>
      </c>
      <c r="H1042" s="595">
        <v>1</v>
      </c>
      <c r="I1042" s="604" t="s">
        <v>76</v>
      </c>
      <c r="J1042" s="10"/>
      <c r="K1042" s="10"/>
    </row>
    <row r="1043" spans="1:11">
      <c r="A1043" s="10"/>
      <c r="B1043" s="10"/>
      <c r="C1043" s="10"/>
      <c r="D1043" s="701" t="s">
        <v>424</v>
      </c>
      <c r="E1043" s="702">
        <v>1</v>
      </c>
      <c r="F1043" s="702">
        <v>1</v>
      </c>
      <c r="G1043" s="702">
        <v>2</v>
      </c>
      <c r="H1043" s="702">
        <v>1</v>
      </c>
      <c r="I1043" s="703">
        <f t="shared" ref="I1043:I1048" si="250">(H1043-G1043)/G1043</f>
        <v>-0.5</v>
      </c>
      <c r="J1043" s="10"/>
      <c r="K1043" s="10"/>
    </row>
    <row r="1044" spans="1:11">
      <c r="A1044" s="10"/>
      <c r="B1044" s="10"/>
      <c r="C1044" s="10"/>
      <c r="D1044" s="574" t="s">
        <v>426</v>
      </c>
      <c r="E1044" s="575">
        <v>5</v>
      </c>
      <c r="F1044" s="575">
        <v>2</v>
      </c>
      <c r="G1044" s="575">
        <v>3</v>
      </c>
      <c r="H1044" s="595">
        <v>4</v>
      </c>
      <c r="I1044" s="604">
        <f t="shared" si="250"/>
        <v>0.33333333333333331</v>
      </c>
      <c r="J1044" s="10"/>
      <c r="K1044" s="10"/>
    </row>
    <row r="1045" spans="1:11">
      <c r="A1045" s="10"/>
      <c r="B1045" s="10"/>
      <c r="C1045" s="10"/>
      <c r="D1045" s="701" t="s">
        <v>427</v>
      </c>
      <c r="E1045" s="702">
        <v>0</v>
      </c>
      <c r="F1045" s="702">
        <v>1</v>
      </c>
      <c r="G1045" s="702">
        <v>1</v>
      </c>
      <c r="H1045" s="702">
        <v>0</v>
      </c>
      <c r="I1045" s="703">
        <f t="shared" si="250"/>
        <v>-1</v>
      </c>
      <c r="J1045" s="10"/>
      <c r="K1045" s="10"/>
    </row>
    <row r="1046" spans="1:11">
      <c r="A1046" s="10"/>
      <c r="B1046" s="10"/>
      <c r="C1046" s="10"/>
      <c r="D1046" s="574" t="s">
        <v>15</v>
      </c>
      <c r="E1046" s="575">
        <v>0</v>
      </c>
      <c r="F1046" s="575">
        <v>0</v>
      </c>
      <c r="G1046" s="575">
        <v>1</v>
      </c>
      <c r="H1046" s="595">
        <v>1</v>
      </c>
      <c r="I1046" s="604">
        <f t="shared" si="250"/>
        <v>0</v>
      </c>
      <c r="J1046" s="10"/>
      <c r="K1046" s="10"/>
    </row>
    <row r="1047" spans="1:11">
      <c r="A1047" s="10"/>
      <c r="B1047" s="10"/>
      <c r="C1047" s="10"/>
      <c r="D1047" s="701" t="s">
        <v>428</v>
      </c>
      <c r="E1047" s="702">
        <v>0</v>
      </c>
      <c r="F1047" s="702">
        <v>4</v>
      </c>
      <c r="G1047" s="702">
        <v>2</v>
      </c>
      <c r="H1047" s="702">
        <v>1</v>
      </c>
      <c r="I1047" s="703">
        <f t="shared" si="250"/>
        <v>-0.5</v>
      </c>
      <c r="J1047" s="10"/>
      <c r="K1047" s="10"/>
    </row>
    <row r="1048" spans="1:11">
      <c r="A1048" s="10"/>
      <c r="B1048" s="10"/>
      <c r="C1048" s="10"/>
      <c r="D1048" s="574" t="s">
        <v>430</v>
      </c>
      <c r="E1048" s="575">
        <v>2</v>
      </c>
      <c r="F1048" s="575">
        <v>1</v>
      </c>
      <c r="G1048" s="575">
        <v>5</v>
      </c>
      <c r="H1048" s="595">
        <v>5</v>
      </c>
      <c r="I1048" s="604">
        <f t="shared" si="250"/>
        <v>0</v>
      </c>
      <c r="J1048" s="10"/>
      <c r="K1048" s="10"/>
    </row>
    <row r="1049" spans="1:11">
      <c r="A1049" s="10"/>
      <c r="B1049" s="10"/>
      <c r="C1049" s="10"/>
      <c r="D1049" s="701" t="s">
        <v>431</v>
      </c>
      <c r="E1049" s="702">
        <v>0</v>
      </c>
      <c r="F1049" s="702">
        <v>1</v>
      </c>
      <c r="G1049" s="684">
        <v>0</v>
      </c>
      <c r="H1049" s="702">
        <v>3</v>
      </c>
      <c r="I1049" s="703" t="s">
        <v>76</v>
      </c>
      <c r="J1049" s="10"/>
      <c r="K1049" s="10"/>
    </row>
    <row r="1050" spans="1:11">
      <c r="A1050" s="10"/>
      <c r="B1050" s="10"/>
      <c r="C1050" s="10"/>
      <c r="D1050" s="574" t="s">
        <v>432</v>
      </c>
      <c r="E1050" s="575">
        <v>0</v>
      </c>
      <c r="F1050" s="575">
        <v>0</v>
      </c>
      <c r="G1050" s="575">
        <v>0</v>
      </c>
      <c r="H1050" s="595">
        <v>0</v>
      </c>
      <c r="I1050" s="604" t="s">
        <v>76</v>
      </c>
      <c r="J1050" s="10"/>
      <c r="K1050" s="10"/>
    </row>
    <row r="1051" spans="1:11">
      <c r="A1051" s="10"/>
      <c r="B1051" s="10"/>
      <c r="C1051" s="10"/>
      <c r="D1051" s="701" t="s">
        <v>433</v>
      </c>
      <c r="E1051" s="702">
        <v>0</v>
      </c>
      <c r="F1051" s="702">
        <v>0</v>
      </c>
      <c r="G1051" s="684">
        <v>2</v>
      </c>
      <c r="H1051" s="702">
        <v>2</v>
      </c>
      <c r="I1051" s="703">
        <f>(H1051-G1051)/G1051</f>
        <v>0</v>
      </c>
      <c r="J1051" s="10"/>
      <c r="K1051" s="10"/>
    </row>
    <row r="1052" spans="1:11">
      <c r="A1052" s="10"/>
      <c r="B1052" s="10"/>
      <c r="C1052" s="10"/>
      <c r="D1052" s="574" t="s">
        <v>434</v>
      </c>
      <c r="E1052" s="575">
        <v>0</v>
      </c>
      <c r="F1052" s="575">
        <v>0</v>
      </c>
      <c r="G1052" s="575">
        <v>0</v>
      </c>
      <c r="H1052" s="595">
        <v>0</v>
      </c>
      <c r="I1052" s="604" t="s">
        <v>76</v>
      </c>
      <c r="J1052" s="10"/>
      <c r="K1052" s="10"/>
    </row>
    <row r="1053" spans="1:11" ht="15.75" customHeight="1">
      <c r="A1053" s="10"/>
      <c r="B1053" s="10"/>
      <c r="C1053" s="10"/>
      <c r="D1053" s="704" t="s">
        <v>435</v>
      </c>
      <c r="E1053" s="672">
        <v>6</v>
      </c>
      <c r="F1053" s="672">
        <v>1</v>
      </c>
      <c r="G1053" s="672">
        <v>10</v>
      </c>
      <c r="H1053" s="672">
        <v>6</v>
      </c>
      <c r="I1053" s="673">
        <f t="shared" ref="I1053:I1054" si="251">(H1053-G1053)/G1053</f>
        <v>-0.4</v>
      </c>
      <c r="J1053" s="10"/>
      <c r="K1053" s="10"/>
    </row>
    <row r="1054" spans="1:11" ht="15.75" customHeight="1">
      <c r="A1054" s="10"/>
      <c r="B1054" s="10"/>
      <c r="C1054" s="10"/>
      <c r="D1054" s="674" t="s">
        <v>28</v>
      </c>
      <c r="E1054" s="675">
        <f t="shared" ref="E1054:H1054" si="252">SUM(E1041:E1053)</f>
        <v>17</v>
      </c>
      <c r="F1054" s="675">
        <f t="shared" si="252"/>
        <v>12</v>
      </c>
      <c r="G1054" s="675">
        <f t="shared" si="252"/>
        <v>26</v>
      </c>
      <c r="H1054" s="675">
        <f t="shared" si="252"/>
        <v>24</v>
      </c>
      <c r="I1054" s="705">
        <f t="shared" si="251"/>
        <v>-7.6923076923076927E-2</v>
      </c>
      <c r="J1054" s="10"/>
      <c r="K1054" s="10"/>
    </row>
    <row r="1055" spans="1:11" ht="22.5" customHeight="1">
      <c r="A1055" s="10"/>
      <c r="B1055" s="10"/>
      <c r="C1055" s="10"/>
      <c r="D1055" s="501" t="s">
        <v>436</v>
      </c>
      <c r="E1055" s="3"/>
      <c r="F1055" s="3"/>
      <c r="G1055" s="3"/>
      <c r="H1055" s="3"/>
      <c r="I1055" s="9"/>
      <c r="J1055" s="10"/>
      <c r="K1055" s="10"/>
    </row>
    <row r="1056" spans="1:11" ht="15" customHeight="1">
      <c r="A1056" s="10"/>
      <c r="B1056" s="10"/>
      <c r="C1056" s="10"/>
      <c r="D1056" s="3"/>
      <c r="E1056" s="3"/>
      <c r="F1056" s="3"/>
      <c r="G1056" s="3"/>
      <c r="H1056" s="3"/>
      <c r="I1056" s="9"/>
      <c r="J1056" s="10"/>
      <c r="K1056" s="10"/>
    </row>
    <row r="1057" spans="1:11" ht="24" customHeight="1">
      <c r="A1057" s="10"/>
      <c r="B1057" s="10"/>
      <c r="C1057" s="10"/>
      <c r="D1057" s="972" t="s">
        <v>189</v>
      </c>
      <c r="E1057" s="973"/>
      <c r="F1057" s="973"/>
      <c r="G1057" s="973"/>
      <c r="H1057" s="973"/>
      <c r="I1057" s="974"/>
      <c r="J1057" s="10"/>
      <c r="K1057" s="10"/>
    </row>
    <row r="1058" spans="1:11" ht="15.75" customHeight="1">
      <c r="A1058" s="10"/>
      <c r="B1058" s="10"/>
      <c r="C1058" s="10"/>
      <c r="D1058" s="971" t="s">
        <v>87</v>
      </c>
      <c r="E1058" s="570" t="s">
        <v>88</v>
      </c>
      <c r="F1058" s="570" t="s">
        <v>88</v>
      </c>
      <c r="G1058" s="570" t="s">
        <v>88</v>
      </c>
      <c r="H1058" s="570" t="s">
        <v>88</v>
      </c>
      <c r="I1058" s="975" t="s">
        <v>342</v>
      </c>
      <c r="J1058" s="10"/>
      <c r="K1058" s="10"/>
    </row>
    <row r="1059" spans="1:11" ht="15.75" customHeight="1">
      <c r="A1059" s="10"/>
      <c r="B1059" s="10"/>
      <c r="C1059" s="10"/>
      <c r="D1059" s="854"/>
      <c r="E1059" s="130">
        <v>2009</v>
      </c>
      <c r="F1059" s="130">
        <v>2010</v>
      </c>
      <c r="G1059" s="130">
        <v>2011</v>
      </c>
      <c r="H1059" s="130">
        <v>2012</v>
      </c>
      <c r="I1059" s="879"/>
      <c r="J1059" s="10"/>
      <c r="K1059" s="10"/>
    </row>
    <row r="1060" spans="1:11">
      <c r="A1060" s="10"/>
      <c r="B1060" s="10"/>
      <c r="C1060" s="10"/>
      <c r="D1060" s="571" t="s">
        <v>343</v>
      </c>
      <c r="E1060" s="572">
        <v>7060</v>
      </c>
      <c r="F1060" s="572">
        <v>7786</v>
      </c>
      <c r="G1060" s="572">
        <v>8188</v>
      </c>
      <c r="H1060" s="572">
        <v>7161</v>
      </c>
      <c r="I1060" s="573">
        <f t="shared" ref="I1060:I1063" si="253">(H1060-G1060)/G1060</f>
        <v>-0.12542745481191989</v>
      </c>
      <c r="J1060" s="10"/>
      <c r="K1060" s="10"/>
    </row>
    <row r="1061" spans="1:11">
      <c r="A1061" s="10"/>
      <c r="B1061" s="10"/>
      <c r="C1061" s="10"/>
      <c r="D1061" s="574" t="s">
        <v>99</v>
      </c>
      <c r="E1061" s="575">
        <v>97</v>
      </c>
      <c r="F1061" s="575">
        <v>164</v>
      </c>
      <c r="G1061" s="575">
        <v>91</v>
      </c>
      <c r="H1061" s="595">
        <v>64</v>
      </c>
      <c r="I1061" s="604">
        <f t="shared" si="253"/>
        <v>-0.2967032967032967</v>
      </c>
      <c r="J1061" s="10"/>
      <c r="K1061" s="10"/>
    </row>
    <row r="1062" spans="1:11" ht="15.75" customHeight="1">
      <c r="A1062" s="10"/>
      <c r="B1062" s="10"/>
      <c r="C1062" s="10"/>
      <c r="D1062" s="605" t="s">
        <v>114</v>
      </c>
      <c r="E1062" s="671">
        <v>4</v>
      </c>
      <c r="F1062" s="671">
        <v>15</v>
      </c>
      <c r="G1062" s="672">
        <v>16</v>
      </c>
      <c r="H1062" s="672">
        <v>8</v>
      </c>
      <c r="I1062" s="673">
        <f t="shared" si="253"/>
        <v>-0.5</v>
      </c>
      <c r="J1062" s="10"/>
      <c r="K1062" s="10"/>
    </row>
    <row r="1063" spans="1:11" ht="15.75" customHeight="1">
      <c r="A1063" s="10"/>
      <c r="B1063" s="10"/>
      <c r="C1063" s="10"/>
      <c r="D1063" s="674" t="s">
        <v>28</v>
      </c>
      <c r="E1063" s="675">
        <f t="shared" ref="E1063:H1063" si="254">SUM(E1060:E1062)</f>
        <v>7161</v>
      </c>
      <c r="F1063" s="675">
        <f t="shared" si="254"/>
        <v>7965</v>
      </c>
      <c r="G1063" s="676">
        <f t="shared" si="254"/>
        <v>8295</v>
      </c>
      <c r="H1063" s="676">
        <f t="shared" si="254"/>
        <v>7233</v>
      </c>
      <c r="I1063" s="677">
        <f t="shared" si="253"/>
        <v>-0.12802893309222424</v>
      </c>
      <c r="J1063" s="10"/>
      <c r="K1063" s="10"/>
    </row>
    <row r="1064" spans="1:11" ht="7.5" customHeight="1">
      <c r="A1064" s="10"/>
      <c r="B1064" s="10"/>
      <c r="C1064" s="10"/>
      <c r="D1064" s="474"/>
      <c r="E1064" s="678"/>
      <c r="F1064" s="678"/>
      <c r="G1064" s="679"/>
      <c r="H1064" s="679"/>
      <c r="I1064" s="680"/>
      <c r="J1064" s="10"/>
      <c r="K1064" s="10"/>
    </row>
    <row r="1065" spans="1:11" ht="15.75" customHeight="1">
      <c r="A1065" s="10"/>
      <c r="B1065" s="10"/>
      <c r="C1065" s="10"/>
      <c r="D1065" s="681" t="s">
        <v>114</v>
      </c>
      <c r="E1065" s="682">
        <v>12</v>
      </c>
      <c r="F1065" s="682">
        <v>21</v>
      </c>
      <c r="G1065" s="682">
        <v>90</v>
      </c>
      <c r="H1065" s="682">
        <v>80</v>
      </c>
      <c r="I1065" s="573">
        <f t="shared" ref="I1065:I1068" si="255">(H1065-G1065)/G1065</f>
        <v>-0.1111111111111111</v>
      </c>
      <c r="J1065" s="10"/>
      <c r="K1065" s="10"/>
    </row>
    <row r="1066" spans="1:11">
      <c r="A1066" s="10"/>
      <c r="B1066" s="10"/>
      <c r="C1066" s="10"/>
      <c r="D1066" s="574" t="s">
        <v>96</v>
      </c>
      <c r="E1066" s="575">
        <v>4804</v>
      </c>
      <c r="F1066" s="575">
        <v>5249</v>
      </c>
      <c r="G1066" s="575">
        <v>5324</v>
      </c>
      <c r="H1066" s="595">
        <v>4666</v>
      </c>
      <c r="I1066" s="604">
        <f t="shared" si="255"/>
        <v>-0.12359128474830954</v>
      </c>
      <c r="J1066" s="10"/>
      <c r="K1066" s="10"/>
    </row>
    <row r="1067" spans="1:11" ht="15.75" customHeight="1">
      <c r="A1067" s="10"/>
      <c r="B1067" s="10"/>
      <c r="C1067" s="10"/>
      <c r="D1067" s="683" t="s">
        <v>97</v>
      </c>
      <c r="E1067" s="671">
        <v>2345</v>
      </c>
      <c r="F1067" s="672">
        <v>2695</v>
      </c>
      <c r="G1067" s="572">
        <v>2881</v>
      </c>
      <c r="H1067" s="684">
        <v>2487</v>
      </c>
      <c r="I1067" s="673">
        <f t="shared" si="255"/>
        <v>-0.13675807011454355</v>
      </c>
      <c r="J1067" s="10"/>
      <c r="K1067" s="10"/>
    </row>
    <row r="1068" spans="1:11" ht="15.75" customHeight="1">
      <c r="A1068" s="10"/>
      <c r="B1068" s="10"/>
      <c r="C1068" s="10"/>
      <c r="D1068" s="685" t="s">
        <v>28</v>
      </c>
      <c r="E1068" s="675">
        <f t="shared" ref="E1068:H1068" si="256">SUM(E1065:E1067)</f>
        <v>7161</v>
      </c>
      <c r="F1068" s="686">
        <f t="shared" si="256"/>
        <v>7965</v>
      </c>
      <c r="G1068" s="675">
        <f t="shared" si="256"/>
        <v>8295</v>
      </c>
      <c r="H1068" s="675">
        <f t="shared" si="256"/>
        <v>7233</v>
      </c>
      <c r="I1068" s="677">
        <f t="shared" si="255"/>
        <v>-0.12802893309222424</v>
      </c>
      <c r="J1068" s="10"/>
      <c r="K1068" s="10"/>
    </row>
    <row r="1069" spans="1:11" ht="7.5" customHeight="1">
      <c r="A1069" s="10"/>
      <c r="B1069" s="10"/>
      <c r="C1069" s="10"/>
      <c r="D1069" s="687"/>
      <c r="E1069" s="678"/>
      <c r="F1069" s="678"/>
      <c r="G1069" s="678"/>
      <c r="H1069" s="678"/>
      <c r="I1069" s="688"/>
      <c r="J1069" s="10"/>
      <c r="K1069" s="10"/>
    </row>
    <row r="1070" spans="1:11" ht="15.75" customHeight="1">
      <c r="A1070" s="10"/>
      <c r="B1070" s="10"/>
      <c r="C1070" s="10"/>
      <c r="D1070" s="689" t="s">
        <v>114</v>
      </c>
      <c r="E1070" s="682">
        <v>141</v>
      </c>
      <c r="F1070" s="682">
        <v>85</v>
      </c>
      <c r="G1070" s="690">
        <v>98</v>
      </c>
      <c r="H1070" s="682">
        <v>76</v>
      </c>
      <c r="I1070" s="691">
        <f t="shared" ref="I1070:I1083" si="257">(H1070-G1070)/G1070</f>
        <v>-0.22448979591836735</v>
      </c>
      <c r="J1070" s="10"/>
      <c r="K1070" s="10"/>
    </row>
    <row r="1071" spans="1:11">
      <c r="A1071" s="10"/>
      <c r="B1071" s="10"/>
      <c r="C1071" s="10"/>
      <c r="D1071" s="574" t="s">
        <v>418</v>
      </c>
      <c r="E1071" s="575">
        <v>664</v>
      </c>
      <c r="F1071" s="575">
        <v>779</v>
      </c>
      <c r="G1071" s="575">
        <v>776</v>
      </c>
      <c r="H1071" s="595">
        <v>582</v>
      </c>
      <c r="I1071" s="604">
        <f t="shared" si="257"/>
        <v>-0.25</v>
      </c>
      <c r="J1071" s="10"/>
      <c r="K1071" s="10"/>
    </row>
    <row r="1072" spans="1:11">
      <c r="A1072" s="10"/>
      <c r="B1072" s="10"/>
      <c r="C1072" s="10"/>
      <c r="D1072" s="701" t="s">
        <v>424</v>
      </c>
      <c r="E1072" s="702">
        <v>12</v>
      </c>
      <c r="F1072" s="702">
        <v>15</v>
      </c>
      <c r="G1072" s="702">
        <v>10</v>
      </c>
      <c r="H1072" s="702">
        <v>11</v>
      </c>
      <c r="I1072" s="703">
        <f t="shared" si="257"/>
        <v>0.1</v>
      </c>
      <c r="J1072" s="10"/>
      <c r="K1072" s="10"/>
    </row>
    <row r="1073" spans="1:11">
      <c r="A1073" s="10"/>
      <c r="B1073" s="10"/>
      <c r="C1073" s="10"/>
      <c r="D1073" s="574" t="s">
        <v>426</v>
      </c>
      <c r="E1073" s="575">
        <v>438</v>
      </c>
      <c r="F1073" s="575">
        <v>466</v>
      </c>
      <c r="G1073" s="575">
        <v>521</v>
      </c>
      <c r="H1073" s="595">
        <v>451</v>
      </c>
      <c r="I1073" s="604">
        <f t="shared" si="257"/>
        <v>-0.1343570057581574</v>
      </c>
      <c r="J1073" s="10"/>
      <c r="K1073" s="10"/>
    </row>
    <row r="1074" spans="1:11">
      <c r="A1074" s="10"/>
      <c r="B1074" s="10"/>
      <c r="C1074" s="10"/>
      <c r="D1074" s="701" t="s">
        <v>427</v>
      </c>
      <c r="E1074" s="702">
        <v>301</v>
      </c>
      <c r="F1074" s="702">
        <v>360</v>
      </c>
      <c r="G1074" s="702">
        <v>368</v>
      </c>
      <c r="H1074" s="702">
        <v>338</v>
      </c>
      <c r="I1074" s="703">
        <f t="shared" si="257"/>
        <v>-8.1521739130434784E-2</v>
      </c>
      <c r="J1074" s="10"/>
      <c r="K1074" s="10"/>
    </row>
    <row r="1075" spans="1:11">
      <c r="A1075" s="10"/>
      <c r="B1075" s="10"/>
      <c r="C1075" s="10"/>
      <c r="D1075" s="574" t="s">
        <v>15</v>
      </c>
      <c r="E1075" s="575">
        <v>46</v>
      </c>
      <c r="F1075" s="575">
        <v>77</v>
      </c>
      <c r="G1075" s="575">
        <v>109</v>
      </c>
      <c r="H1075" s="595">
        <v>53</v>
      </c>
      <c r="I1075" s="604">
        <f t="shared" si="257"/>
        <v>-0.51376146788990829</v>
      </c>
      <c r="J1075" s="10"/>
      <c r="K1075" s="10"/>
    </row>
    <row r="1076" spans="1:11">
      <c r="A1076" s="10"/>
      <c r="B1076" s="10"/>
      <c r="C1076" s="10"/>
      <c r="D1076" s="701" t="s">
        <v>428</v>
      </c>
      <c r="E1076" s="702">
        <v>42</v>
      </c>
      <c r="F1076" s="702">
        <v>67</v>
      </c>
      <c r="G1076" s="702">
        <v>85</v>
      </c>
      <c r="H1076" s="702">
        <v>84</v>
      </c>
      <c r="I1076" s="703">
        <f t="shared" si="257"/>
        <v>-1.1764705882352941E-2</v>
      </c>
      <c r="J1076" s="10"/>
      <c r="K1076" s="10"/>
    </row>
    <row r="1077" spans="1:11">
      <c r="A1077" s="10"/>
      <c r="B1077" s="10"/>
      <c r="C1077" s="10"/>
      <c r="D1077" s="574" t="s">
        <v>430</v>
      </c>
      <c r="E1077" s="575">
        <v>1426</v>
      </c>
      <c r="F1077" s="575">
        <v>1332</v>
      </c>
      <c r="G1077" s="575">
        <v>1456</v>
      </c>
      <c r="H1077" s="595">
        <v>1179</v>
      </c>
      <c r="I1077" s="604">
        <f t="shared" si="257"/>
        <v>-0.19024725274725274</v>
      </c>
      <c r="J1077" s="10"/>
      <c r="K1077" s="10"/>
    </row>
    <row r="1078" spans="1:11">
      <c r="A1078" s="10"/>
      <c r="B1078" s="10"/>
      <c r="C1078" s="10"/>
      <c r="D1078" s="701" t="s">
        <v>431</v>
      </c>
      <c r="E1078" s="702">
        <v>246</v>
      </c>
      <c r="F1078" s="702">
        <v>283</v>
      </c>
      <c r="G1078" s="684">
        <v>290</v>
      </c>
      <c r="H1078" s="702">
        <v>266</v>
      </c>
      <c r="I1078" s="703">
        <f t="shared" si="257"/>
        <v>-8.2758620689655171E-2</v>
      </c>
      <c r="J1078" s="10"/>
      <c r="K1078" s="10"/>
    </row>
    <row r="1079" spans="1:11">
      <c r="A1079" s="10"/>
      <c r="B1079" s="10"/>
      <c r="C1079" s="10"/>
      <c r="D1079" s="574" t="s">
        <v>432</v>
      </c>
      <c r="E1079" s="575">
        <v>2534</v>
      </c>
      <c r="F1079" s="575">
        <v>3009</v>
      </c>
      <c r="G1079" s="575">
        <v>3142</v>
      </c>
      <c r="H1079" s="595">
        <v>3046</v>
      </c>
      <c r="I1079" s="604">
        <f t="shared" si="257"/>
        <v>-3.0553787396562698E-2</v>
      </c>
      <c r="J1079" s="10"/>
      <c r="K1079" s="10"/>
    </row>
    <row r="1080" spans="1:11">
      <c r="A1080" s="10"/>
      <c r="B1080" s="10"/>
      <c r="C1080" s="10"/>
      <c r="D1080" s="701" t="s">
        <v>433</v>
      </c>
      <c r="E1080" s="702">
        <v>1148</v>
      </c>
      <c r="F1080" s="702">
        <v>1309</v>
      </c>
      <c r="G1080" s="684">
        <v>1265</v>
      </c>
      <c r="H1080" s="702">
        <v>984</v>
      </c>
      <c r="I1080" s="703">
        <f t="shared" si="257"/>
        <v>-0.22213438735177865</v>
      </c>
      <c r="J1080" s="10"/>
      <c r="K1080" s="10"/>
    </row>
    <row r="1081" spans="1:11">
      <c r="A1081" s="10"/>
      <c r="B1081" s="10"/>
      <c r="C1081" s="10"/>
      <c r="D1081" s="574" t="s">
        <v>434</v>
      </c>
      <c r="E1081" s="575">
        <v>109</v>
      </c>
      <c r="F1081" s="575">
        <v>133</v>
      </c>
      <c r="G1081" s="575">
        <v>140</v>
      </c>
      <c r="H1081" s="595">
        <v>131</v>
      </c>
      <c r="I1081" s="604">
        <f t="shared" si="257"/>
        <v>-6.4285714285714279E-2</v>
      </c>
      <c r="J1081" s="10"/>
      <c r="K1081" s="10"/>
    </row>
    <row r="1082" spans="1:11" ht="16.5" customHeight="1">
      <c r="A1082" s="10"/>
      <c r="B1082" s="10"/>
      <c r="C1082" s="10"/>
      <c r="D1082" s="704" t="s">
        <v>435</v>
      </c>
      <c r="E1082" s="672">
        <v>54</v>
      </c>
      <c r="F1082" s="672">
        <v>50</v>
      </c>
      <c r="G1082" s="672">
        <v>35</v>
      </c>
      <c r="H1082" s="672">
        <v>32</v>
      </c>
      <c r="I1082" s="673">
        <f t="shared" si="257"/>
        <v>-8.5714285714285715E-2</v>
      </c>
      <c r="J1082" s="10"/>
      <c r="K1082" s="10"/>
    </row>
    <row r="1083" spans="1:11" ht="15.75" customHeight="1">
      <c r="A1083" s="10"/>
      <c r="B1083" s="10"/>
      <c r="C1083" s="10"/>
      <c r="D1083" s="674" t="s">
        <v>28</v>
      </c>
      <c r="E1083" s="675">
        <f t="shared" ref="E1083:H1083" si="258">SUM(E1070:E1082)</f>
        <v>7161</v>
      </c>
      <c r="F1083" s="675">
        <f t="shared" si="258"/>
        <v>7965</v>
      </c>
      <c r="G1083" s="675">
        <f t="shared" si="258"/>
        <v>8295</v>
      </c>
      <c r="H1083" s="675">
        <f t="shared" si="258"/>
        <v>7233</v>
      </c>
      <c r="I1083" s="705">
        <f t="shared" si="257"/>
        <v>-0.12802893309222424</v>
      </c>
      <c r="J1083" s="10"/>
      <c r="K1083" s="10"/>
    </row>
    <row r="1084" spans="1:11" ht="15.75" customHeight="1">
      <c r="A1084" s="10"/>
      <c r="B1084" s="10"/>
      <c r="C1084" s="10"/>
      <c r="D1084" s="501" t="s">
        <v>436</v>
      </c>
      <c r="E1084" s="10"/>
      <c r="F1084" s="10"/>
      <c r="G1084" s="10"/>
      <c r="H1084" s="3"/>
      <c r="I1084" s="9"/>
      <c r="J1084" s="10"/>
      <c r="K1084" s="10"/>
    </row>
    <row r="1085" spans="1:11" ht="15.75" customHeight="1">
      <c r="A1085" s="10"/>
      <c r="B1085" s="10"/>
      <c r="C1085" s="10"/>
      <c r="D1085" s="10"/>
      <c r="E1085" s="10"/>
      <c r="F1085" s="10"/>
      <c r="G1085" s="10"/>
      <c r="H1085" s="3"/>
      <c r="I1085" s="9"/>
      <c r="J1085" s="10"/>
      <c r="K1085" s="10"/>
    </row>
    <row r="1086" spans="1:11" ht="23.25" customHeight="1">
      <c r="A1086" s="10"/>
      <c r="B1086" s="10"/>
      <c r="C1086" s="10"/>
      <c r="D1086" s="972" t="s">
        <v>471</v>
      </c>
      <c r="E1086" s="973"/>
      <c r="F1086" s="973"/>
      <c r="G1086" s="973"/>
      <c r="H1086" s="973"/>
      <c r="I1086" s="974"/>
      <c r="J1086" s="10"/>
      <c r="K1086" s="10"/>
    </row>
    <row r="1087" spans="1:11" ht="15.75" customHeight="1">
      <c r="A1087" s="10"/>
      <c r="B1087" s="10"/>
      <c r="C1087" s="10"/>
      <c r="D1087" s="971" t="s">
        <v>87</v>
      </c>
      <c r="E1087" s="570" t="s">
        <v>88</v>
      </c>
      <c r="F1087" s="570" t="s">
        <v>88</v>
      </c>
      <c r="G1087" s="570" t="s">
        <v>88</v>
      </c>
      <c r="H1087" s="570" t="s">
        <v>88</v>
      </c>
      <c r="I1087" s="975" t="s">
        <v>342</v>
      </c>
      <c r="J1087" s="10"/>
      <c r="K1087" s="10"/>
    </row>
    <row r="1088" spans="1:11" ht="15.75" customHeight="1">
      <c r="A1088" s="10"/>
      <c r="B1088" s="10"/>
      <c r="C1088" s="10"/>
      <c r="D1088" s="854"/>
      <c r="E1088" s="130">
        <v>2009</v>
      </c>
      <c r="F1088" s="130">
        <v>2010</v>
      </c>
      <c r="G1088" s="130">
        <v>2011</v>
      </c>
      <c r="H1088" s="130">
        <v>2012</v>
      </c>
      <c r="I1088" s="879"/>
      <c r="J1088" s="10"/>
      <c r="K1088" s="10"/>
    </row>
    <row r="1089" spans="1:11">
      <c r="A1089" s="10"/>
      <c r="B1089" s="10"/>
      <c r="C1089" s="10"/>
      <c r="D1089" s="571" t="s">
        <v>343</v>
      </c>
      <c r="E1089" s="572">
        <v>84</v>
      </c>
      <c r="F1089" s="572">
        <v>98</v>
      </c>
      <c r="G1089" s="572">
        <v>102</v>
      </c>
      <c r="H1089" s="572">
        <v>107</v>
      </c>
      <c r="I1089" s="573">
        <f t="shared" ref="I1089:I1090" si="259">(H1089-G1089)/G1089</f>
        <v>4.9019607843137254E-2</v>
      </c>
      <c r="J1089" s="10"/>
      <c r="K1089" s="10"/>
    </row>
    <row r="1090" spans="1:11">
      <c r="A1090" s="10"/>
      <c r="B1090" s="10"/>
      <c r="C1090" s="10"/>
      <c r="D1090" s="574" t="s">
        <v>99</v>
      </c>
      <c r="E1090" s="575">
        <v>13</v>
      </c>
      <c r="F1090" s="575">
        <v>19</v>
      </c>
      <c r="G1090" s="575">
        <v>13</v>
      </c>
      <c r="H1090" s="595">
        <v>17</v>
      </c>
      <c r="I1090" s="604">
        <f t="shared" si="259"/>
        <v>0.30769230769230771</v>
      </c>
      <c r="J1090" s="10"/>
      <c r="K1090" s="10"/>
    </row>
    <row r="1091" spans="1:11" ht="15.75" customHeight="1">
      <c r="A1091" s="10"/>
      <c r="B1091" s="10"/>
      <c r="C1091" s="10"/>
      <c r="D1091" s="605" t="s">
        <v>114</v>
      </c>
      <c r="E1091" s="671">
        <v>1</v>
      </c>
      <c r="F1091" s="671">
        <v>3</v>
      </c>
      <c r="G1091" s="672">
        <v>0</v>
      </c>
      <c r="H1091" s="672">
        <v>0</v>
      </c>
      <c r="I1091" s="673" t="s">
        <v>76</v>
      </c>
      <c r="J1091" s="10"/>
      <c r="K1091" s="10"/>
    </row>
    <row r="1092" spans="1:11" ht="15.75" customHeight="1">
      <c r="A1092" s="10"/>
      <c r="B1092" s="10"/>
      <c r="C1092" s="10"/>
      <c r="D1092" s="674" t="s">
        <v>28</v>
      </c>
      <c r="E1092" s="675">
        <f t="shared" ref="E1092:H1092" si="260">SUM(E1089:E1091)</f>
        <v>98</v>
      </c>
      <c r="F1092" s="675">
        <f t="shared" si="260"/>
        <v>120</v>
      </c>
      <c r="G1092" s="676">
        <f t="shared" si="260"/>
        <v>115</v>
      </c>
      <c r="H1092" s="676">
        <f t="shared" si="260"/>
        <v>124</v>
      </c>
      <c r="I1092" s="677">
        <f>(H1092-G1092)/G1092</f>
        <v>7.8260869565217397E-2</v>
      </c>
      <c r="J1092" s="10"/>
      <c r="K1092" s="10"/>
    </row>
    <row r="1093" spans="1:11" ht="7.5" customHeight="1">
      <c r="A1093" s="10"/>
      <c r="B1093" s="10"/>
      <c r="C1093" s="10"/>
      <c r="D1093" s="474"/>
      <c r="E1093" s="678"/>
      <c r="F1093" s="678"/>
      <c r="G1093" s="679"/>
      <c r="H1093" s="679"/>
      <c r="I1093" s="680"/>
      <c r="J1093" s="10"/>
      <c r="K1093" s="10"/>
    </row>
    <row r="1094" spans="1:11" ht="15.75" customHeight="1">
      <c r="A1094" s="10"/>
      <c r="B1094" s="10"/>
      <c r="C1094" s="10"/>
      <c r="D1094" s="681" t="s">
        <v>114</v>
      </c>
      <c r="E1094" s="682">
        <v>0</v>
      </c>
      <c r="F1094" s="682">
        <v>0</v>
      </c>
      <c r="G1094" s="682">
        <v>3</v>
      </c>
      <c r="H1094" s="682">
        <v>0</v>
      </c>
      <c r="I1094" s="573">
        <f t="shared" ref="I1094:I1097" si="261">(H1094-G1094)/G1094</f>
        <v>-1</v>
      </c>
      <c r="J1094" s="10"/>
      <c r="K1094" s="10"/>
    </row>
    <row r="1095" spans="1:11">
      <c r="A1095" s="10"/>
      <c r="B1095" s="10"/>
      <c r="C1095" s="10"/>
      <c r="D1095" s="574" t="s">
        <v>96</v>
      </c>
      <c r="E1095" s="575">
        <v>71</v>
      </c>
      <c r="F1095" s="575">
        <v>81</v>
      </c>
      <c r="G1095" s="575">
        <v>76</v>
      </c>
      <c r="H1095" s="595">
        <v>75</v>
      </c>
      <c r="I1095" s="604">
        <f t="shared" si="261"/>
        <v>-1.3157894736842105E-2</v>
      </c>
      <c r="J1095" s="10"/>
      <c r="K1095" s="10"/>
    </row>
    <row r="1096" spans="1:11" ht="15.75" customHeight="1">
      <c r="A1096" s="10"/>
      <c r="B1096" s="10"/>
      <c r="C1096" s="10"/>
      <c r="D1096" s="683" t="s">
        <v>97</v>
      </c>
      <c r="E1096" s="671">
        <v>27</v>
      </c>
      <c r="F1096" s="672">
        <v>39</v>
      </c>
      <c r="G1096" s="572">
        <v>36</v>
      </c>
      <c r="H1096" s="684">
        <v>49</v>
      </c>
      <c r="I1096" s="673">
        <f t="shared" si="261"/>
        <v>0.3611111111111111</v>
      </c>
      <c r="J1096" s="10"/>
      <c r="K1096" s="10"/>
    </row>
    <row r="1097" spans="1:11" ht="15.75" customHeight="1">
      <c r="A1097" s="10"/>
      <c r="B1097" s="10"/>
      <c r="C1097" s="10"/>
      <c r="D1097" s="685" t="s">
        <v>28</v>
      </c>
      <c r="E1097" s="675">
        <f t="shared" ref="E1097:H1097" si="262">SUM(E1094:E1096)</f>
        <v>98</v>
      </c>
      <c r="F1097" s="686">
        <f t="shared" si="262"/>
        <v>120</v>
      </c>
      <c r="G1097" s="675">
        <f t="shared" si="262"/>
        <v>115</v>
      </c>
      <c r="H1097" s="675">
        <f t="shared" si="262"/>
        <v>124</v>
      </c>
      <c r="I1097" s="677">
        <f t="shared" si="261"/>
        <v>7.8260869565217397E-2</v>
      </c>
      <c r="J1097" s="10"/>
      <c r="K1097" s="10"/>
    </row>
    <row r="1098" spans="1:11" ht="7.5" customHeight="1">
      <c r="A1098" s="10"/>
      <c r="B1098" s="10"/>
      <c r="C1098" s="10"/>
      <c r="D1098" s="687"/>
      <c r="E1098" s="678"/>
      <c r="F1098" s="678"/>
      <c r="G1098" s="678"/>
      <c r="H1098" s="678"/>
      <c r="I1098" s="688"/>
      <c r="J1098" s="10"/>
      <c r="K1098" s="10"/>
    </row>
    <row r="1099" spans="1:11" ht="15.75" customHeight="1">
      <c r="A1099" s="10"/>
      <c r="B1099" s="10"/>
      <c r="C1099" s="10"/>
      <c r="D1099" s="689" t="s">
        <v>114</v>
      </c>
      <c r="E1099" s="682">
        <v>0</v>
      </c>
      <c r="F1099" s="682">
        <v>0</v>
      </c>
      <c r="G1099" s="690">
        <v>0</v>
      </c>
      <c r="H1099" s="682">
        <v>0</v>
      </c>
      <c r="I1099" s="691" t="s">
        <v>76</v>
      </c>
      <c r="J1099" s="10"/>
      <c r="K1099" s="10"/>
    </row>
    <row r="1100" spans="1:11">
      <c r="A1100" s="10"/>
      <c r="B1100" s="10"/>
      <c r="C1100" s="10"/>
      <c r="D1100" s="574" t="s">
        <v>418</v>
      </c>
      <c r="E1100" s="575">
        <v>6</v>
      </c>
      <c r="F1100" s="575">
        <v>9</v>
      </c>
      <c r="G1100" s="575">
        <v>6</v>
      </c>
      <c r="H1100" s="595">
        <v>16</v>
      </c>
      <c r="I1100" s="604">
        <f t="shared" ref="I1100:I1109" si="263">(H1100-G1100)/G1100</f>
        <v>1.6666666666666667</v>
      </c>
      <c r="J1100" s="10"/>
      <c r="K1100" s="10"/>
    </row>
    <row r="1101" spans="1:11">
      <c r="A1101" s="10"/>
      <c r="B1101" s="10"/>
      <c r="C1101" s="10"/>
      <c r="D1101" s="701" t="s">
        <v>424</v>
      </c>
      <c r="E1101" s="702">
        <v>0</v>
      </c>
      <c r="F1101" s="702">
        <v>2</v>
      </c>
      <c r="G1101" s="702">
        <v>1</v>
      </c>
      <c r="H1101" s="702">
        <v>2</v>
      </c>
      <c r="I1101" s="703">
        <f t="shared" si="263"/>
        <v>1</v>
      </c>
      <c r="J1101" s="10"/>
      <c r="K1101" s="10"/>
    </row>
    <row r="1102" spans="1:11">
      <c r="A1102" s="10"/>
      <c r="B1102" s="10"/>
      <c r="C1102" s="10"/>
      <c r="D1102" s="574" t="s">
        <v>426</v>
      </c>
      <c r="E1102" s="575">
        <v>10</v>
      </c>
      <c r="F1102" s="575">
        <v>8</v>
      </c>
      <c r="G1102" s="575">
        <v>16</v>
      </c>
      <c r="H1102" s="595">
        <v>10</v>
      </c>
      <c r="I1102" s="604">
        <f t="shared" si="263"/>
        <v>-0.375</v>
      </c>
      <c r="J1102" s="10"/>
      <c r="K1102" s="10"/>
    </row>
    <row r="1103" spans="1:11">
      <c r="A1103" s="10"/>
      <c r="B1103" s="10"/>
      <c r="C1103" s="10"/>
      <c r="D1103" s="701" t="s">
        <v>427</v>
      </c>
      <c r="E1103" s="702">
        <v>5</v>
      </c>
      <c r="F1103" s="702">
        <v>6</v>
      </c>
      <c r="G1103" s="702">
        <v>5</v>
      </c>
      <c r="H1103" s="702">
        <v>7</v>
      </c>
      <c r="I1103" s="703">
        <f t="shared" si="263"/>
        <v>0.4</v>
      </c>
      <c r="J1103" s="10"/>
      <c r="K1103" s="10"/>
    </row>
    <row r="1104" spans="1:11">
      <c r="A1104" s="10"/>
      <c r="B1104" s="10"/>
      <c r="C1104" s="10"/>
      <c r="D1104" s="574" t="s">
        <v>15</v>
      </c>
      <c r="E1104" s="575">
        <v>4</v>
      </c>
      <c r="F1104" s="575">
        <v>3</v>
      </c>
      <c r="G1104" s="575">
        <v>2</v>
      </c>
      <c r="H1104" s="595">
        <v>2</v>
      </c>
      <c r="I1104" s="604">
        <f t="shared" si="263"/>
        <v>0</v>
      </c>
      <c r="J1104" s="10"/>
      <c r="K1104" s="10"/>
    </row>
    <row r="1105" spans="1:11">
      <c r="A1105" s="10"/>
      <c r="B1105" s="10"/>
      <c r="C1105" s="10"/>
      <c r="D1105" s="701" t="s">
        <v>428</v>
      </c>
      <c r="E1105" s="702">
        <v>3</v>
      </c>
      <c r="F1105" s="702">
        <v>9</v>
      </c>
      <c r="G1105" s="702">
        <v>4</v>
      </c>
      <c r="H1105" s="702">
        <v>5</v>
      </c>
      <c r="I1105" s="703">
        <f t="shared" si="263"/>
        <v>0.25</v>
      </c>
      <c r="J1105" s="10"/>
      <c r="K1105" s="10"/>
    </row>
    <row r="1106" spans="1:11">
      <c r="A1106" s="10"/>
      <c r="B1106" s="10"/>
      <c r="C1106" s="10"/>
      <c r="D1106" s="574" t="s">
        <v>430</v>
      </c>
      <c r="E1106" s="575">
        <v>27</v>
      </c>
      <c r="F1106" s="575">
        <v>32</v>
      </c>
      <c r="G1106" s="575">
        <v>27</v>
      </c>
      <c r="H1106" s="595">
        <v>18</v>
      </c>
      <c r="I1106" s="604">
        <f t="shared" si="263"/>
        <v>-0.33333333333333331</v>
      </c>
      <c r="J1106" s="10"/>
      <c r="K1106" s="10"/>
    </row>
    <row r="1107" spans="1:11">
      <c r="A1107" s="10"/>
      <c r="B1107" s="10"/>
      <c r="C1107" s="10"/>
      <c r="D1107" s="701" t="s">
        <v>431</v>
      </c>
      <c r="E1107" s="702">
        <v>11</v>
      </c>
      <c r="F1107" s="702">
        <v>9</v>
      </c>
      <c r="G1107" s="684">
        <v>9</v>
      </c>
      <c r="H1107" s="702">
        <v>14</v>
      </c>
      <c r="I1107" s="703">
        <f t="shared" si="263"/>
        <v>0.55555555555555558</v>
      </c>
      <c r="J1107" s="10"/>
      <c r="K1107" s="10"/>
    </row>
    <row r="1108" spans="1:11">
      <c r="A1108" s="10"/>
      <c r="B1108" s="10"/>
      <c r="C1108" s="10"/>
      <c r="D1108" s="574" t="s">
        <v>432</v>
      </c>
      <c r="E1108" s="575">
        <v>23</v>
      </c>
      <c r="F1108" s="575">
        <v>25</v>
      </c>
      <c r="G1108" s="575">
        <v>32</v>
      </c>
      <c r="H1108" s="595">
        <v>34</v>
      </c>
      <c r="I1108" s="604">
        <f t="shared" si="263"/>
        <v>6.25E-2</v>
      </c>
      <c r="J1108" s="10"/>
      <c r="K1108" s="10"/>
    </row>
    <row r="1109" spans="1:11">
      <c r="A1109" s="10"/>
      <c r="B1109" s="10"/>
      <c r="C1109" s="10"/>
      <c r="D1109" s="701" t="s">
        <v>433</v>
      </c>
      <c r="E1109" s="702">
        <v>8</v>
      </c>
      <c r="F1109" s="702">
        <v>8</v>
      </c>
      <c r="G1109" s="684">
        <v>11</v>
      </c>
      <c r="H1109" s="702">
        <v>12</v>
      </c>
      <c r="I1109" s="703">
        <f t="shared" si="263"/>
        <v>9.0909090909090912E-2</v>
      </c>
      <c r="J1109" s="10"/>
      <c r="K1109" s="10"/>
    </row>
    <row r="1110" spans="1:11">
      <c r="A1110" s="10"/>
      <c r="B1110" s="10"/>
      <c r="C1110" s="10"/>
      <c r="D1110" s="574" t="s">
        <v>434</v>
      </c>
      <c r="E1110" s="575">
        <v>0</v>
      </c>
      <c r="F1110" s="575">
        <v>0</v>
      </c>
      <c r="G1110" s="575">
        <v>0</v>
      </c>
      <c r="H1110" s="595">
        <v>0</v>
      </c>
      <c r="I1110" s="604" t="s">
        <v>76</v>
      </c>
      <c r="J1110" s="10"/>
      <c r="K1110" s="10"/>
    </row>
    <row r="1111" spans="1:11" ht="15.75" customHeight="1">
      <c r="A1111" s="10"/>
      <c r="B1111" s="10"/>
      <c r="C1111" s="10"/>
      <c r="D1111" s="704" t="s">
        <v>435</v>
      </c>
      <c r="E1111" s="672">
        <v>1</v>
      </c>
      <c r="F1111" s="672">
        <v>9</v>
      </c>
      <c r="G1111" s="672">
        <v>2</v>
      </c>
      <c r="H1111" s="672">
        <v>4</v>
      </c>
      <c r="I1111" s="673">
        <f t="shared" ref="I1111:I1112" si="264">(H1111-G1111)/G1111</f>
        <v>1</v>
      </c>
      <c r="J1111" s="10"/>
      <c r="K1111" s="10"/>
    </row>
    <row r="1112" spans="1:11" ht="15.75" customHeight="1">
      <c r="A1112" s="10"/>
      <c r="B1112" s="10"/>
      <c r="C1112" s="10"/>
      <c r="D1112" s="674" t="s">
        <v>28</v>
      </c>
      <c r="E1112" s="675">
        <f t="shared" ref="E1112:H1112" si="265">SUM(E1099:E1111)</f>
        <v>98</v>
      </c>
      <c r="F1112" s="675">
        <f t="shared" si="265"/>
        <v>120</v>
      </c>
      <c r="G1112" s="675">
        <f t="shared" si="265"/>
        <v>115</v>
      </c>
      <c r="H1112" s="675">
        <f t="shared" si="265"/>
        <v>124</v>
      </c>
      <c r="I1112" s="705">
        <f t="shared" si="264"/>
        <v>7.8260869565217397E-2</v>
      </c>
      <c r="J1112" s="10"/>
      <c r="K1112" s="10"/>
    </row>
    <row r="1113" spans="1:11" ht="15.75" customHeight="1">
      <c r="A1113" s="10"/>
      <c r="B1113" s="10"/>
      <c r="C1113" s="10"/>
      <c r="D1113" s="501" t="s">
        <v>436</v>
      </c>
      <c r="E1113" s="10"/>
      <c r="F1113" s="10"/>
      <c r="G1113" s="10"/>
      <c r="H1113" s="3"/>
      <c r="I1113" s="9"/>
      <c r="J1113" s="10"/>
      <c r="K1113" s="10"/>
    </row>
    <row r="1114" spans="1:11" ht="15.75" customHeight="1">
      <c r="A1114" s="10"/>
      <c r="B1114" s="10"/>
      <c r="C1114" s="10"/>
      <c r="D1114" s="10"/>
      <c r="E1114" s="10"/>
      <c r="F1114" s="10"/>
      <c r="G1114" s="10"/>
      <c r="H1114" s="3"/>
      <c r="I1114" s="9"/>
      <c r="J1114" s="10"/>
      <c r="K1114" s="10"/>
    </row>
    <row r="1115" spans="1:11" ht="23.25" customHeight="1">
      <c r="A1115" s="10"/>
      <c r="B1115" s="10"/>
      <c r="C1115" s="10"/>
      <c r="D1115" s="972" t="s">
        <v>191</v>
      </c>
      <c r="E1115" s="973"/>
      <c r="F1115" s="973"/>
      <c r="G1115" s="973"/>
      <c r="H1115" s="973"/>
      <c r="I1115" s="974"/>
      <c r="J1115" s="10"/>
      <c r="K1115" s="10"/>
    </row>
    <row r="1116" spans="1:11" ht="15.75" customHeight="1">
      <c r="A1116" s="10"/>
      <c r="B1116" s="10"/>
      <c r="C1116" s="10"/>
      <c r="D1116" s="971" t="s">
        <v>87</v>
      </c>
      <c r="E1116" s="570" t="s">
        <v>88</v>
      </c>
      <c r="F1116" s="570" t="s">
        <v>88</v>
      </c>
      <c r="G1116" s="570" t="s">
        <v>88</v>
      </c>
      <c r="H1116" s="570" t="s">
        <v>88</v>
      </c>
      <c r="I1116" s="975" t="s">
        <v>342</v>
      </c>
      <c r="J1116" s="10"/>
      <c r="K1116" s="10"/>
    </row>
    <row r="1117" spans="1:11" ht="15.75" customHeight="1">
      <c r="A1117" s="10"/>
      <c r="B1117" s="10"/>
      <c r="C1117" s="10"/>
      <c r="D1117" s="854"/>
      <c r="E1117" s="130">
        <v>2009</v>
      </c>
      <c r="F1117" s="130">
        <v>2010</v>
      </c>
      <c r="G1117" s="130">
        <v>2011</v>
      </c>
      <c r="H1117" s="130">
        <v>2012</v>
      </c>
      <c r="I1117" s="879"/>
      <c r="J1117" s="10"/>
      <c r="K1117" s="10"/>
    </row>
    <row r="1118" spans="1:11">
      <c r="A1118" s="10"/>
      <c r="B1118" s="10"/>
      <c r="C1118" s="10"/>
      <c r="D1118" s="571" t="s">
        <v>343</v>
      </c>
      <c r="E1118" s="572">
        <v>9</v>
      </c>
      <c r="F1118" s="572">
        <v>7</v>
      </c>
      <c r="G1118" s="572">
        <v>6</v>
      </c>
      <c r="H1118" s="572">
        <v>15</v>
      </c>
      <c r="I1118" s="573">
        <f t="shared" ref="I1118:I1119" si="266">(H1118-G1118)/G1118</f>
        <v>1.5</v>
      </c>
      <c r="J1118" s="10"/>
      <c r="K1118" s="10"/>
    </row>
    <row r="1119" spans="1:11">
      <c r="A1119" s="10"/>
      <c r="B1119" s="10"/>
      <c r="C1119" s="10"/>
      <c r="D1119" s="574" t="s">
        <v>99</v>
      </c>
      <c r="E1119" s="575">
        <v>10</v>
      </c>
      <c r="F1119" s="575">
        <v>12</v>
      </c>
      <c r="G1119" s="575">
        <v>14</v>
      </c>
      <c r="H1119" s="595">
        <v>13</v>
      </c>
      <c r="I1119" s="604">
        <f t="shared" si="266"/>
        <v>-7.1428571428571425E-2</v>
      </c>
      <c r="J1119" s="10"/>
      <c r="K1119" s="10"/>
    </row>
    <row r="1120" spans="1:11" ht="15.75" customHeight="1">
      <c r="A1120" s="10"/>
      <c r="B1120" s="10"/>
      <c r="C1120" s="10"/>
      <c r="D1120" s="605" t="s">
        <v>114</v>
      </c>
      <c r="E1120" s="671">
        <v>1</v>
      </c>
      <c r="F1120" s="671">
        <v>0</v>
      </c>
      <c r="G1120" s="672">
        <v>0</v>
      </c>
      <c r="H1120" s="672">
        <v>0</v>
      </c>
      <c r="I1120" s="673" t="s">
        <v>76</v>
      </c>
      <c r="J1120" s="10"/>
      <c r="K1120" s="10"/>
    </row>
    <row r="1121" spans="1:11" ht="15.75" customHeight="1">
      <c r="A1121" s="10"/>
      <c r="B1121" s="10"/>
      <c r="C1121" s="10"/>
      <c r="D1121" s="674" t="s">
        <v>28</v>
      </c>
      <c r="E1121" s="675">
        <f t="shared" ref="E1121:H1121" si="267">SUM(E1118:E1120)</f>
        <v>20</v>
      </c>
      <c r="F1121" s="675">
        <f t="shared" si="267"/>
        <v>19</v>
      </c>
      <c r="G1121" s="676">
        <f t="shared" si="267"/>
        <v>20</v>
      </c>
      <c r="H1121" s="676">
        <f t="shared" si="267"/>
        <v>28</v>
      </c>
      <c r="I1121" s="677">
        <f>(H1121-G1121)/G1121</f>
        <v>0.4</v>
      </c>
      <c r="J1121" s="10"/>
      <c r="K1121" s="10"/>
    </row>
    <row r="1122" spans="1:11" ht="7.5" customHeight="1">
      <c r="A1122" s="10"/>
      <c r="B1122" s="10"/>
      <c r="C1122" s="10"/>
      <c r="D1122" s="474"/>
      <c r="E1122" s="678"/>
      <c r="F1122" s="678"/>
      <c r="G1122" s="679"/>
      <c r="H1122" s="679"/>
      <c r="I1122" s="680"/>
      <c r="J1122" s="10"/>
      <c r="K1122" s="10"/>
    </row>
    <row r="1123" spans="1:11" ht="15.75" customHeight="1">
      <c r="A1123" s="10"/>
      <c r="B1123" s="10"/>
      <c r="C1123" s="10"/>
      <c r="D1123" s="681" t="s">
        <v>114</v>
      </c>
      <c r="E1123" s="682">
        <v>0</v>
      </c>
      <c r="F1123" s="682">
        <v>0</v>
      </c>
      <c r="G1123" s="682">
        <v>0</v>
      </c>
      <c r="H1123" s="682">
        <v>0</v>
      </c>
      <c r="I1123" s="573" t="s">
        <v>76</v>
      </c>
      <c r="J1123" s="10"/>
      <c r="K1123" s="10"/>
    </row>
    <row r="1124" spans="1:11">
      <c r="A1124" s="10"/>
      <c r="B1124" s="10"/>
      <c r="C1124" s="10"/>
      <c r="D1124" s="574" t="s">
        <v>96</v>
      </c>
      <c r="E1124" s="575">
        <v>10</v>
      </c>
      <c r="F1124" s="575">
        <v>6</v>
      </c>
      <c r="G1124" s="575">
        <v>18</v>
      </c>
      <c r="H1124" s="595">
        <v>16</v>
      </c>
      <c r="I1124" s="604">
        <f t="shared" ref="I1124:I1126" si="268">(H1124-G1124)/G1124</f>
        <v>-0.1111111111111111</v>
      </c>
      <c r="J1124" s="10"/>
      <c r="K1124" s="10"/>
    </row>
    <row r="1125" spans="1:11" ht="15.75" customHeight="1">
      <c r="A1125" s="10"/>
      <c r="B1125" s="10"/>
      <c r="C1125" s="10"/>
      <c r="D1125" s="683" t="s">
        <v>97</v>
      </c>
      <c r="E1125" s="671">
        <v>10</v>
      </c>
      <c r="F1125" s="672">
        <v>13</v>
      </c>
      <c r="G1125" s="572">
        <v>2</v>
      </c>
      <c r="H1125" s="684">
        <v>12</v>
      </c>
      <c r="I1125" s="673">
        <f t="shared" si="268"/>
        <v>5</v>
      </c>
      <c r="J1125" s="10"/>
      <c r="K1125" s="10"/>
    </row>
    <row r="1126" spans="1:11" ht="15.75" customHeight="1">
      <c r="A1126" s="10"/>
      <c r="B1126" s="10"/>
      <c r="C1126" s="10"/>
      <c r="D1126" s="685" t="s">
        <v>28</v>
      </c>
      <c r="E1126" s="675">
        <f t="shared" ref="E1126:H1126" si="269">SUM(E1123:E1125)</f>
        <v>20</v>
      </c>
      <c r="F1126" s="686">
        <f t="shared" si="269"/>
        <v>19</v>
      </c>
      <c r="G1126" s="675">
        <f t="shared" si="269"/>
        <v>20</v>
      </c>
      <c r="H1126" s="675">
        <f t="shared" si="269"/>
        <v>28</v>
      </c>
      <c r="I1126" s="677">
        <f t="shared" si="268"/>
        <v>0.4</v>
      </c>
      <c r="J1126" s="10"/>
      <c r="K1126" s="10"/>
    </row>
    <row r="1127" spans="1:11" ht="7.5" customHeight="1">
      <c r="A1127" s="10"/>
      <c r="B1127" s="10"/>
      <c r="C1127" s="10"/>
      <c r="D1127" s="687"/>
      <c r="E1127" s="678"/>
      <c r="F1127" s="678"/>
      <c r="G1127" s="678"/>
      <c r="H1127" s="678"/>
      <c r="I1127" s="688"/>
      <c r="J1127" s="10"/>
      <c r="K1127" s="10"/>
    </row>
    <row r="1128" spans="1:11" ht="15.75" customHeight="1">
      <c r="A1128" s="10"/>
      <c r="B1128" s="10"/>
      <c r="C1128" s="10"/>
      <c r="D1128" s="689" t="s">
        <v>114</v>
      </c>
      <c r="E1128" s="682">
        <v>0</v>
      </c>
      <c r="F1128" s="682">
        <v>0</v>
      </c>
      <c r="G1128" s="690">
        <v>0</v>
      </c>
      <c r="H1128" s="682">
        <v>0</v>
      </c>
      <c r="I1128" s="691" t="s">
        <v>76</v>
      </c>
      <c r="J1128" s="10"/>
      <c r="K1128" s="10"/>
    </row>
    <row r="1129" spans="1:11">
      <c r="A1129" s="10"/>
      <c r="B1129" s="10"/>
      <c r="C1129" s="10"/>
      <c r="D1129" s="574" t="s">
        <v>418</v>
      </c>
      <c r="E1129" s="575">
        <v>4</v>
      </c>
      <c r="F1129" s="575">
        <v>1</v>
      </c>
      <c r="G1129" s="575">
        <v>1</v>
      </c>
      <c r="H1129" s="595">
        <v>2</v>
      </c>
      <c r="I1129" s="604">
        <f t="shared" ref="I1129:I1136" si="270">(H1129-G1129)/G1129</f>
        <v>1</v>
      </c>
      <c r="J1129" s="10"/>
      <c r="K1129" s="10"/>
    </row>
    <row r="1130" spans="1:11">
      <c r="A1130" s="10"/>
      <c r="B1130" s="10"/>
      <c r="C1130" s="10"/>
      <c r="D1130" s="701" t="s">
        <v>424</v>
      </c>
      <c r="E1130" s="702">
        <v>0</v>
      </c>
      <c r="F1130" s="702">
        <v>0</v>
      </c>
      <c r="G1130" s="702">
        <v>1</v>
      </c>
      <c r="H1130" s="702">
        <v>0</v>
      </c>
      <c r="I1130" s="703">
        <f t="shared" si="270"/>
        <v>-1</v>
      </c>
      <c r="J1130" s="10"/>
      <c r="K1130" s="10"/>
    </row>
    <row r="1131" spans="1:11">
      <c r="A1131" s="10"/>
      <c r="B1131" s="10"/>
      <c r="C1131" s="10"/>
      <c r="D1131" s="574" t="s">
        <v>426</v>
      </c>
      <c r="E1131" s="575">
        <v>4</v>
      </c>
      <c r="F1131" s="575">
        <v>2</v>
      </c>
      <c r="G1131" s="575">
        <v>4</v>
      </c>
      <c r="H1131" s="595">
        <v>8</v>
      </c>
      <c r="I1131" s="604">
        <f t="shared" si="270"/>
        <v>1</v>
      </c>
      <c r="J1131" s="10"/>
      <c r="K1131" s="10"/>
    </row>
    <row r="1132" spans="1:11">
      <c r="A1132" s="10"/>
      <c r="B1132" s="10"/>
      <c r="C1132" s="10"/>
      <c r="D1132" s="701" t="s">
        <v>427</v>
      </c>
      <c r="E1132" s="702">
        <v>1</v>
      </c>
      <c r="F1132" s="702">
        <v>3</v>
      </c>
      <c r="G1132" s="702">
        <v>1</v>
      </c>
      <c r="H1132" s="702">
        <v>0</v>
      </c>
      <c r="I1132" s="703">
        <f t="shared" si="270"/>
        <v>-1</v>
      </c>
      <c r="J1132" s="10"/>
      <c r="K1132" s="10"/>
    </row>
    <row r="1133" spans="1:11">
      <c r="A1133" s="10"/>
      <c r="B1133" s="6" t="s">
        <v>0</v>
      </c>
      <c r="C1133" s="10"/>
      <c r="D1133" s="574" t="s">
        <v>15</v>
      </c>
      <c r="E1133" s="575">
        <v>0</v>
      </c>
      <c r="F1133" s="575">
        <v>0</v>
      </c>
      <c r="G1133" s="575">
        <v>1</v>
      </c>
      <c r="H1133" s="595">
        <v>0</v>
      </c>
      <c r="I1133" s="604">
        <f t="shared" si="270"/>
        <v>-1</v>
      </c>
      <c r="J1133" s="10"/>
      <c r="K1133" s="10"/>
    </row>
    <row r="1134" spans="1:11">
      <c r="A1134" s="10"/>
      <c r="B1134" s="6" t="s">
        <v>5</v>
      </c>
      <c r="C1134" s="10"/>
      <c r="D1134" s="701" t="s">
        <v>428</v>
      </c>
      <c r="E1134" s="702">
        <v>2</v>
      </c>
      <c r="F1134" s="702">
        <v>4</v>
      </c>
      <c r="G1134" s="702">
        <v>1</v>
      </c>
      <c r="H1134" s="702">
        <v>1</v>
      </c>
      <c r="I1134" s="703">
        <f t="shared" si="270"/>
        <v>0</v>
      </c>
      <c r="J1134" s="10"/>
      <c r="K1134" s="10"/>
    </row>
    <row r="1135" spans="1:11">
      <c r="A1135" s="10"/>
      <c r="B1135" s="6" t="s">
        <v>6</v>
      </c>
      <c r="C1135" s="10"/>
      <c r="D1135" s="574" t="s">
        <v>430</v>
      </c>
      <c r="E1135" s="575">
        <v>4</v>
      </c>
      <c r="F1135" s="575">
        <v>5</v>
      </c>
      <c r="G1135" s="575">
        <v>3</v>
      </c>
      <c r="H1135" s="595">
        <v>4</v>
      </c>
      <c r="I1135" s="604">
        <f t="shared" si="270"/>
        <v>0.33333333333333331</v>
      </c>
      <c r="J1135" s="10"/>
      <c r="K1135" s="10"/>
    </row>
    <row r="1136" spans="1:11">
      <c r="A1136" s="10"/>
      <c r="B1136" s="10"/>
      <c r="C1136" s="10"/>
      <c r="D1136" s="701" t="s">
        <v>431</v>
      </c>
      <c r="E1136" s="702">
        <v>0</v>
      </c>
      <c r="F1136" s="702">
        <v>1</v>
      </c>
      <c r="G1136" s="684">
        <v>6</v>
      </c>
      <c r="H1136" s="702">
        <v>2</v>
      </c>
      <c r="I1136" s="703">
        <f t="shared" si="270"/>
        <v>-0.66666666666666663</v>
      </c>
      <c r="J1136" s="10"/>
      <c r="K1136" s="10"/>
    </row>
    <row r="1137" spans="1:11">
      <c r="A1137" s="10"/>
      <c r="B1137" s="10"/>
      <c r="C1137" s="10"/>
      <c r="D1137" s="574" t="s">
        <v>432</v>
      </c>
      <c r="E1137" s="575">
        <v>1</v>
      </c>
      <c r="F1137" s="575">
        <v>0</v>
      </c>
      <c r="G1137" s="575">
        <v>0</v>
      </c>
      <c r="H1137" s="595">
        <v>4</v>
      </c>
      <c r="I1137" s="604" t="s">
        <v>76</v>
      </c>
      <c r="J1137" s="10"/>
      <c r="K1137" s="10"/>
    </row>
    <row r="1138" spans="1:11">
      <c r="A1138" s="10"/>
      <c r="B1138" s="10"/>
      <c r="C1138" s="10"/>
      <c r="D1138" s="701" t="s">
        <v>433</v>
      </c>
      <c r="E1138" s="702">
        <v>1</v>
      </c>
      <c r="F1138" s="702">
        <v>1</v>
      </c>
      <c r="G1138" s="684">
        <v>2</v>
      </c>
      <c r="H1138" s="702">
        <v>1</v>
      </c>
      <c r="I1138" s="703">
        <f>(H1138-G1138)/G1138</f>
        <v>-0.5</v>
      </c>
      <c r="J1138" s="10"/>
      <c r="K1138" s="10"/>
    </row>
    <row r="1139" spans="1:11">
      <c r="A1139" s="10"/>
      <c r="B1139" s="10"/>
      <c r="C1139" s="10"/>
      <c r="D1139" s="574" t="s">
        <v>434</v>
      </c>
      <c r="E1139" s="575">
        <v>1</v>
      </c>
      <c r="F1139" s="575">
        <v>0</v>
      </c>
      <c r="G1139" s="575">
        <v>0</v>
      </c>
      <c r="H1139" s="595">
        <v>0</v>
      </c>
      <c r="I1139" s="604" t="s">
        <v>76</v>
      </c>
      <c r="J1139" s="10"/>
      <c r="K1139" s="10"/>
    </row>
    <row r="1140" spans="1:11" ht="15.75" customHeight="1">
      <c r="A1140" s="10"/>
      <c r="B1140" s="10"/>
      <c r="C1140" s="10"/>
      <c r="D1140" s="704" t="s">
        <v>435</v>
      </c>
      <c r="E1140" s="672">
        <v>2</v>
      </c>
      <c r="F1140" s="672">
        <v>2</v>
      </c>
      <c r="G1140" s="672">
        <v>0</v>
      </c>
      <c r="H1140" s="672">
        <v>6</v>
      </c>
      <c r="I1140" s="673" t="s">
        <v>76</v>
      </c>
      <c r="J1140" s="10"/>
      <c r="K1140" s="10"/>
    </row>
    <row r="1141" spans="1:11" ht="15.75" customHeight="1">
      <c r="A1141" s="10"/>
      <c r="B1141" s="10"/>
      <c r="C1141" s="10"/>
      <c r="D1141" s="674" t="s">
        <v>28</v>
      </c>
      <c r="E1141" s="675">
        <f t="shared" ref="E1141:H1141" si="271">SUM(E1128:E1140)</f>
        <v>20</v>
      </c>
      <c r="F1141" s="675">
        <f t="shared" si="271"/>
        <v>19</v>
      </c>
      <c r="G1141" s="675">
        <f t="shared" si="271"/>
        <v>20</v>
      </c>
      <c r="H1141" s="675">
        <f t="shared" si="271"/>
        <v>28</v>
      </c>
      <c r="I1141" s="705">
        <f>(H1141-G1141)/G1141</f>
        <v>0.4</v>
      </c>
      <c r="J1141" s="10"/>
      <c r="K1141" s="10"/>
    </row>
    <row r="1142" spans="1:11" ht="15.75" customHeight="1">
      <c r="A1142" s="10"/>
      <c r="B1142" s="10"/>
      <c r="C1142" s="10"/>
      <c r="D1142" s="501" t="s">
        <v>436</v>
      </c>
      <c r="E1142" s="10"/>
      <c r="F1142" s="10"/>
      <c r="G1142" s="10"/>
      <c r="H1142" s="3"/>
      <c r="I1142" s="9"/>
      <c r="J1142" s="10"/>
      <c r="K1142" s="10"/>
    </row>
    <row r="1143" spans="1:11" ht="15.75" customHeight="1">
      <c r="A1143" s="10"/>
      <c r="B1143" s="10"/>
      <c r="C1143" s="10"/>
      <c r="D1143" s="10"/>
      <c r="E1143" s="10"/>
      <c r="F1143" s="10"/>
      <c r="G1143" s="10"/>
      <c r="H1143" s="3"/>
      <c r="I1143" s="9"/>
      <c r="J1143" s="10"/>
      <c r="K1143" s="10"/>
    </row>
    <row r="1144" spans="1:11" ht="23.25" customHeight="1">
      <c r="A1144" s="10"/>
      <c r="B1144" s="10"/>
      <c r="C1144" s="10"/>
      <c r="D1144" s="972" t="s">
        <v>192</v>
      </c>
      <c r="E1144" s="973"/>
      <c r="F1144" s="973"/>
      <c r="G1144" s="973"/>
      <c r="H1144" s="973"/>
      <c r="I1144" s="974"/>
      <c r="J1144" s="10"/>
      <c r="K1144" s="10"/>
    </row>
    <row r="1145" spans="1:11" ht="15.75" customHeight="1">
      <c r="A1145" s="10"/>
      <c r="B1145" s="10"/>
      <c r="C1145" s="10"/>
      <c r="D1145" s="971" t="s">
        <v>87</v>
      </c>
      <c r="E1145" s="570" t="s">
        <v>88</v>
      </c>
      <c r="F1145" s="570" t="s">
        <v>88</v>
      </c>
      <c r="G1145" s="570" t="s">
        <v>88</v>
      </c>
      <c r="H1145" s="570" t="s">
        <v>88</v>
      </c>
      <c r="I1145" s="975" t="s">
        <v>342</v>
      </c>
      <c r="J1145" s="10"/>
      <c r="K1145" s="10"/>
    </row>
    <row r="1146" spans="1:11" ht="15.75" customHeight="1">
      <c r="A1146" s="10"/>
      <c r="B1146" s="10"/>
      <c r="C1146" s="10"/>
      <c r="D1146" s="854"/>
      <c r="E1146" s="130">
        <v>2009</v>
      </c>
      <c r="F1146" s="130">
        <v>2010</v>
      </c>
      <c r="G1146" s="130">
        <v>2011</v>
      </c>
      <c r="H1146" s="130">
        <v>2012</v>
      </c>
      <c r="I1146" s="879"/>
      <c r="J1146" s="10"/>
      <c r="K1146" s="10"/>
    </row>
    <row r="1147" spans="1:11">
      <c r="A1147" s="10"/>
      <c r="B1147" s="10"/>
      <c r="C1147" s="10"/>
      <c r="D1147" s="571" t="s">
        <v>343</v>
      </c>
      <c r="E1147" s="572">
        <v>0</v>
      </c>
      <c r="F1147" s="572">
        <v>4</v>
      </c>
      <c r="G1147" s="572">
        <v>0</v>
      </c>
      <c r="H1147" s="572">
        <v>2</v>
      </c>
      <c r="I1147" s="573" t="s">
        <v>76</v>
      </c>
      <c r="J1147" s="10"/>
      <c r="K1147" s="10"/>
    </row>
    <row r="1148" spans="1:11">
      <c r="A1148" s="10"/>
      <c r="B1148" s="10"/>
      <c r="C1148" s="10"/>
      <c r="D1148" s="574" t="s">
        <v>99</v>
      </c>
      <c r="E1148" s="575">
        <v>10</v>
      </c>
      <c r="F1148" s="575">
        <v>8</v>
      </c>
      <c r="G1148" s="575">
        <v>9</v>
      </c>
      <c r="H1148" s="595">
        <v>4</v>
      </c>
      <c r="I1148" s="604">
        <f>(H1148-G1148)/G1148</f>
        <v>-0.55555555555555558</v>
      </c>
      <c r="J1148" s="10"/>
      <c r="K1148" s="10"/>
    </row>
    <row r="1149" spans="1:11" ht="15.75" customHeight="1">
      <c r="A1149" s="10"/>
      <c r="B1149" s="10"/>
      <c r="C1149" s="10"/>
      <c r="D1149" s="605" t="s">
        <v>114</v>
      </c>
      <c r="E1149" s="671">
        <v>0</v>
      </c>
      <c r="F1149" s="671">
        <v>0</v>
      </c>
      <c r="G1149" s="672">
        <v>0</v>
      </c>
      <c r="H1149" s="672">
        <v>0</v>
      </c>
      <c r="I1149" s="673" t="s">
        <v>76</v>
      </c>
      <c r="J1149" s="10"/>
      <c r="K1149" s="10"/>
    </row>
    <row r="1150" spans="1:11" ht="15.75" customHeight="1">
      <c r="A1150" s="10"/>
      <c r="B1150" s="10"/>
      <c r="C1150" s="10"/>
      <c r="D1150" s="674" t="s">
        <v>28</v>
      </c>
      <c r="E1150" s="675">
        <f t="shared" ref="E1150:H1150" si="272">SUM(E1147:E1149)</f>
        <v>10</v>
      </c>
      <c r="F1150" s="675">
        <f t="shared" si="272"/>
        <v>12</v>
      </c>
      <c r="G1150" s="676">
        <f t="shared" si="272"/>
        <v>9</v>
      </c>
      <c r="H1150" s="676">
        <f t="shared" si="272"/>
        <v>6</v>
      </c>
      <c r="I1150" s="677">
        <f>(H1150-G1150)/G1150</f>
        <v>-0.33333333333333331</v>
      </c>
      <c r="J1150" s="10"/>
      <c r="K1150" s="10"/>
    </row>
    <row r="1151" spans="1:11" ht="7.5" customHeight="1">
      <c r="A1151" s="10"/>
      <c r="B1151" s="10"/>
      <c r="C1151" s="10"/>
      <c r="D1151" s="474"/>
      <c r="E1151" s="678"/>
      <c r="F1151" s="678"/>
      <c r="G1151" s="679"/>
      <c r="H1151" s="679"/>
      <c r="I1151" s="680"/>
      <c r="J1151" s="10"/>
      <c r="K1151" s="10"/>
    </row>
    <row r="1152" spans="1:11" ht="15.75" customHeight="1">
      <c r="A1152" s="10"/>
      <c r="B1152" s="10"/>
      <c r="C1152" s="10"/>
      <c r="D1152" s="681" t="s">
        <v>114</v>
      </c>
      <c r="E1152" s="682">
        <v>0</v>
      </c>
      <c r="F1152" s="682">
        <v>0</v>
      </c>
      <c r="G1152" s="682">
        <v>0</v>
      </c>
      <c r="H1152" s="682">
        <v>0</v>
      </c>
      <c r="I1152" s="573" t="s">
        <v>76</v>
      </c>
      <c r="J1152" s="10"/>
      <c r="K1152" s="10"/>
    </row>
    <row r="1153" spans="1:11">
      <c r="A1153" s="10"/>
      <c r="B1153" s="10"/>
      <c r="C1153" s="10"/>
      <c r="D1153" s="574" t="s">
        <v>96</v>
      </c>
      <c r="E1153" s="575">
        <v>4</v>
      </c>
      <c r="F1153" s="575">
        <v>9</v>
      </c>
      <c r="G1153" s="575">
        <v>4</v>
      </c>
      <c r="H1153" s="595">
        <v>3</v>
      </c>
      <c r="I1153" s="604">
        <f t="shared" ref="I1153:I1155" si="273">(H1153-G1153)/G1153</f>
        <v>-0.25</v>
      </c>
      <c r="J1153" s="10"/>
      <c r="K1153" s="10"/>
    </row>
    <row r="1154" spans="1:11" ht="15.75" customHeight="1">
      <c r="A1154" s="10"/>
      <c r="B1154" s="10"/>
      <c r="C1154" s="10"/>
      <c r="D1154" s="683" t="s">
        <v>97</v>
      </c>
      <c r="E1154" s="671">
        <v>6</v>
      </c>
      <c r="F1154" s="672">
        <v>3</v>
      </c>
      <c r="G1154" s="572">
        <v>5</v>
      </c>
      <c r="H1154" s="684">
        <v>3</v>
      </c>
      <c r="I1154" s="673">
        <f t="shared" si="273"/>
        <v>-0.4</v>
      </c>
      <c r="J1154" s="10"/>
      <c r="K1154" s="10"/>
    </row>
    <row r="1155" spans="1:11" ht="15.75" customHeight="1">
      <c r="A1155" s="10"/>
      <c r="B1155" s="10"/>
      <c r="C1155" s="10"/>
      <c r="D1155" s="685" t="s">
        <v>28</v>
      </c>
      <c r="E1155" s="675">
        <f t="shared" ref="E1155:H1155" si="274">SUM(E1152:E1154)</f>
        <v>10</v>
      </c>
      <c r="F1155" s="686">
        <f t="shared" si="274"/>
        <v>12</v>
      </c>
      <c r="G1155" s="675">
        <f t="shared" si="274"/>
        <v>9</v>
      </c>
      <c r="H1155" s="675">
        <f t="shared" si="274"/>
        <v>6</v>
      </c>
      <c r="I1155" s="677">
        <f t="shared" si="273"/>
        <v>-0.33333333333333331</v>
      </c>
      <c r="J1155" s="10"/>
      <c r="K1155" s="10"/>
    </row>
    <row r="1156" spans="1:11" ht="7.5" customHeight="1">
      <c r="A1156" s="10"/>
      <c r="B1156" s="10"/>
      <c r="C1156" s="10"/>
      <c r="D1156" s="687"/>
      <c r="E1156" s="678"/>
      <c r="F1156" s="678"/>
      <c r="G1156" s="678"/>
      <c r="H1156" s="678"/>
      <c r="I1156" s="688"/>
      <c r="J1156" s="10"/>
      <c r="K1156" s="10"/>
    </row>
    <row r="1157" spans="1:11" ht="15.75" customHeight="1">
      <c r="A1157" s="10"/>
      <c r="B1157" s="10"/>
      <c r="C1157" s="10"/>
      <c r="D1157" s="689" t="s">
        <v>114</v>
      </c>
      <c r="E1157" s="682">
        <v>0</v>
      </c>
      <c r="F1157" s="682">
        <v>0</v>
      </c>
      <c r="G1157" s="690">
        <v>0</v>
      </c>
      <c r="H1157" s="682">
        <v>0</v>
      </c>
      <c r="I1157" s="691" t="s">
        <v>76</v>
      </c>
      <c r="J1157" s="10"/>
      <c r="K1157" s="10"/>
    </row>
    <row r="1158" spans="1:11">
      <c r="A1158" s="10"/>
      <c r="B1158" s="10"/>
      <c r="C1158" s="10"/>
      <c r="D1158" s="574" t="s">
        <v>418</v>
      </c>
      <c r="E1158" s="575">
        <v>0</v>
      </c>
      <c r="F1158" s="575">
        <v>1</v>
      </c>
      <c r="G1158" s="575">
        <v>1</v>
      </c>
      <c r="H1158" s="595">
        <v>0</v>
      </c>
      <c r="I1158" s="604">
        <f>(H1158-G1158)/G1158</f>
        <v>-1</v>
      </c>
      <c r="J1158" s="10"/>
      <c r="K1158" s="10"/>
    </row>
    <row r="1159" spans="1:11">
      <c r="A1159" s="10"/>
      <c r="B1159" s="10"/>
      <c r="C1159" s="10"/>
      <c r="D1159" s="701" t="s">
        <v>424</v>
      </c>
      <c r="E1159" s="702">
        <v>0</v>
      </c>
      <c r="F1159" s="702">
        <v>0</v>
      </c>
      <c r="G1159" s="702">
        <v>0</v>
      </c>
      <c r="H1159" s="702">
        <v>0</v>
      </c>
      <c r="I1159" s="703" t="s">
        <v>76</v>
      </c>
      <c r="J1159" s="10"/>
      <c r="K1159" s="10"/>
    </row>
    <row r="1160" spans="1:11">
      <c r="A1160" s="10"/>
      <c r="B1160" s="10"/>
      <c r="C1160" s="10"/>
      <c r="D1160" s="574" t="s">
        <v>426</v>
      </c>
      <c r="E1160" s="575">
        <v>4</v>
      </c>
      <c r="F1160" s="575">
        <v>4</v>
      </c>
      <c r="G1160" s="575">
        <v>3</v>
      </c>
      <c r="H1160" s="595">
        <v>1</v>
      </c>
      <c r="I1160" s="604">
        <f>(H1160-G1160)/G1160</f>
        <v>-0.66666666666666663</v>
      </c>
      <c r="J1160" s="10"/>
      <c r="K1160" s="10"/>
    </row>
    <row r="1161" spans="1:11">
      <c r="A1161" s="10"/>
      <c r="B1161" s="10"/>
      <c r="C1161" s="10"/>
      <c r="D1161" s="701" t="s">
        <v>427</v>
      </c>
      <c r="E1161" s="702">
        <v>3</v>
      </c>
      <c r="F1161" s="702">
        <v>1</v>
      </c>
      <c r="G1161" s="702">
        <v>0</v>
      </c>
      <c r="H1161" s="702">
        <v>1</v>
      </c>
      <c r="I1161" s="703" t="s">
        <v>76</v>
      </c>
      <c r="J1161" s="10"/>
      <c r="K1161" s="10"/>
    </row>
    <row r="1162" spans="1:11">
      <c r="A1162" s="10"/>
      <c r="B1162" s="10"/>
      <c r="C1162" s="10"/>
      <c r="D1162" s="574" t="s">
        <v>15</v>
      </c>
      <c r="E1162" s="575">
        <v>0</v>
      </c>
      <c r="F1162" s="575">
        <v>0</v>
      </c>
      <c r="G1162" s="575">
        <v>0</v>
      </c>
      <c r="H1162" s="595">
        <v>1</v>
      </c>
      <c r="I1162" s="604" t="s">
        <v>76</v>
      </c>
      <c r="J1162" s="10"/>
      <c r="K1162" s="10"/>
    </row>
    <row r="1163" spans="1:11">
      <c r="A1163" s="10"/>
      <c r="B1163" s="10"/>
      <c r="C1163" s="10"/>
      <c r="D1163" s="701" t="s">
        <v>428</v>
      </c>
      <c r="E1163" s="702">
        <v>1</v>
      </c>
      <c r="F1163" s="702">
        <v>0</v>
      </c>
      <c r="G1163" s="702">
        <v>0</v>
      </c>
      <c r="H1163" s="702">
        <v>0</v>
      </c>
      <c r="I1163" s="703" t="s">
        <v>76</v>
      </c>
      <c r="J1163" s="10"/>
      <c r="K1163" s="10"/>
    </row>
    <row r="1164" spans="1:11">
      <c r="A1164" s="10"/>
      <c r="B1164" s="10"/>
      <c r="C1164" s="10"/>
      <c r="D1164" s="574" t="s">
        <v>430</v>
      </c>
      <c r="E1164" s="575">
        <v>1</v>
      </c>
      <c r="F1164" s="575">
        <v>1</v>
      </c>
      <c r="G1164" s="575">
        <v>0</v>
      </c>
      <c r="H1164" s="595">
        <v>0</v>
      </c>
      <c r="I1164" s="604" t="s">
        <v>76</v>
      </c>
      <c r="J1164" s="10"/>
      <c r="K1164" s="10"/>
    </row>
    <row r="1165" spans="1:11">
      <c r="A1165" s="10"/>
      <c r="B1165" s="10"/>
      <c r="C1165" s="10"/>
      <c r="D1165" s="701" t="s">
        <v>431</v>
      </c>
      <c r="E1165" s="702">
        <v>1</v>
      </c>
      <c r="F1165" s="702">
        <v>1</v>
      </c>
      <c r="G1165" s="684">
        <v>1</v>
      </c>
      <c r="H1165" s="702">
        <v>0</v>
      </c>
      <c r="I1165" s="703">
        <f>(H1165-G1165)/G1165</f>
        <v>-1</v>
      </c>
      <c r="J1165" s="10"/>
      <c r="K1165" s="10"/>
    </row>
    <row r="1166" spans="1:11">
      <c r="A1166" s="10"/>
      <c r="B1166" s="10"/>
      <c r="C1166" s="10"/>
      <c r="D1166" s="574" t="s">
        <v>432</v>
      </c>
      <c r="E1166" s="575">
        <v>0</v>
      </c>
      <c r="F1166" s="575">
        <v>1</v>
      </c>
      <c r="G1166" s="575">
        <v>0</v>
      </c>
      <c r="H1166" s="595">
        <v>0</v>
      </c>
      <c r="I1166" s="604" t="s">
        <v>76</v>
      </c>
      <c r="J1166" s="10"/>
      <c r="K1166" s="10"/>
    </row>
    <row r="1167" spans="1:11">
      <c r="A1167" s="10"/>
      <c r="B1167" s="10"/>
      <c r="C1167" s="10"/>
      <c r="D1167" s="701" t="s">
        <v>433</v>
      </c>
      <c r="E1167" s="702">
        <v>0</v>
      </c>
      <c r="F1167" s="702">
        <v>1</v>
      </c>
      <c r="G1167" s="684">
        <v>0</v>
      </c>
      <c r="H1167" s="702">
        <v>0</v>
      </c>
      <c r="I1167" s="703" t="s">
        <v>76</v>
      </c>
      <c r="J1167" s="10"/>
      <c r="K1167" s="10"/>
    </row>
    <row r="1168" spans="1:11">
      <c r="A1168" s="10"/>
      <c r="B1168" s="10"/>
      <c r="C1168" s="10"/>
      <c r="D1168" s="574" t="s">
        <v>434</v>
      </c>
      <c r="E1168" s="575">
        <v>0</v>
      </c>
      <c r="F1168" s="575">
        <v>0</v>
      </c>
      <c r="G1168" s="575">
        <v>0</v>
      </c>
      <c r="H1168" s="595">
        <v>0</v>
      </c>
      <c r="I1168" s="604" t="s">
        <v>76</v>
      </c>
      <c r="J1168" s="10"/>
      <c r="K1168" s="10"/>
    </row>
    <row r="1169" spans="1:11" ht="15.75" customHeight="1">
      <c r="A1169" s="10"/>
      <c r="B1169" s="10"/>
      <c r="C1169" s="10"/>
      <c r="D1169" s="704" t="s">
        <v>435</v>
      </c>
      <c r="E1169" s="672">
        <v>0</v>
      </c>
      <c r="F1169" s="672">
        <v>2</v>
      </c>
      <c r="G1169" s="672">
        <v>4</v>
      </c>
      <c r="H1169" s="672">
        <v>3</v>
      </c>
      <c r="I1169" s="673">
        <f t="shared" ref="I1169:I1170" si="275">(H1169-G1169)/G1169</f>
        <v>-0.25</v>
      </c>
      <c r="J1169" s="10"/>
      <c r="K1169" s="10"/>
    </row>
    <row r="1170" spans="1:11" ht="15.75" customHeight="1">
      <c r="A1170" s="10"/>
      <c r="B1170" s="10"/>
      <c r="C1170" s="10"/>
      <c r="D1170" s="674" t="s">
        <v>28</v>
      </c>
      <c r="E1170" s="675">
        <f t="shared" ref="E1170:H1170" si="276">SUM(E1157:E1169)</f>
        <v>10</v>
      </c>
      <c r="F1170" s="675">
        <f t="shared" si="276"/>
        <v>12</v>
      </c>
      <c r="G1170" s="675">
        <f t="shared" si="276"/>
        <v>9</v>
      </c>
      <c r="H1170" s="675">
        <f t="shared" si="276"/>
        <v>6</v>
      </c>
      <c r="I1170" s="705">
        <f t="shared" si="275"/>
        <v>-0.33333333333333331</v>
      </c>
      <c r="J1170" s="10"/>
      <c r="K1170" s="10"/>
    </row>
    <row r="1171" spans="1:11" ht="15.75" customHeight="1">
      <c r="A1171" s="10"/>
      <c r="B1171" s="10"/>
      <c r="C1171" s="10"/>
      <c r="D1171" s="501" t="s">
        <v>436</v>
      </c>
      <c r="E1171" s="10"/>
      <c r="F1171" s="10"/>
      <c r="G1171" s="10"/>
      <c r="H1171" s="3"/>
      <c r="I1171" s="9"/>
      <c r="J1171" s="10"/>
      <c r="K1171" s="10"/>
    </row>
    <row r="1172" spans="1:11" ht="15.75" customHeight="1">
      <c r="A1172" s="10"/>
      <c r="B1172" s="10"/>
      <c r="C1172" s="10"/>
      <c r="D1172" s="10"/>
      <c r="E1172" s="10"/>
      <c r="F1172" s="10"/>
      <c r="G1172" s="10"/>
      <c r="H1172" s="3"/>
      <c r="I1172" s="9"/>
      <c r="J1172" s="10"/>
      <c r="K1172" s="10"/>
    </row>
    <row r="1173" spans="1:11" ht="23.25" customHeight="1">
      <c r="A1173" s="10"/>
      <c r="B1173" s="10"/>
      <c r="C1173" s="10"/>
      <c r="D1173" s="972" t="s">
        <v>193</v>
      </c>
      <c r="E1173" s="973"/>
      <c r="F1173" s="973"/>
      <c r="G1173" s="973"/>
      <c r="H1173" s="973"/>
      <c r="I1173" s="974"/>
      <c r="J1173" s="10"/>
      <c r="K1173" s="10"/>
    </row>
    <row r="1174" spans="1:11" ht="15.75" customHeight="1">
      <c r="A1174" s="10"/>
      <c r="B1174" s="10"/>
      <c r="C1174" s="10"/>
      <c r="D1174" s="971" t="s">
        <v>87</v>
      </c>
      <c r="E1174" s="570" t="s">
        <v>88</v>
      </c>
      <c r="F1174" s="570" t="s">
        <v>88</v>
      </c>
      <c r="G1174" s="570" t="s">
        <v>88</v>
      </c>
      <c r="H1174" s="570" t="s">
        <v>88</v>
      </c>
      <c r="I1174" s="975" t="s">
        <v>342</v>
      </c>
      <c r="J1174" s="10"/>
      <c r="K1174" s="10"/>
    </row>
    <row r="1175" spans="1:11" ht="15.75" customHeight="1">
      <c r="A1175" s="10"/>
      <c r="B1175" s="10"/>
      <c r="C1175" s="10"/>
      <c r="D1175" s="854"/>
      <c r="E1175" s="130">
        <v>2009</v>
      </c>
      <c r="F1175" s="130">
        <v>2010</v>
      </c>
      <c r="G1175" s="130">
        <v>2011</v>
      </c>
      <c r="H1175" s="130">
        <v>2012</v>
      </c>
      <c r="I1175" s="879"/>
      <c r="J1175" s="10"/>
      <c r="K1175" s="10"/>
    </row>
    <row r="1176" spans="1:11">
      <c r="A1176" s="10"/>
      <c r="B1176" s="10"/>
      <c r="C1176" s="10"/>
      <c r="D1176" s="571" t="s">
        <v>343</v>
      </c>
      <c r="E1176" s="572">
        <v>697</v>
      </c>
      <c r="F1176" s="572">
        <v>717</v>
      </c>
      <c r="G1176" s="572">
        <v>845</v>
      </c>
      <c r="H1176" s="572">
        <v>847</v>
      </c>
      <c r="I1176" s="573">
        <f t="shared" ref="I1176:I1179" si="277">(H1176-G1176)/G1176</f>
        <v>2.3668639053254438E-3</v>
      </c>
      <c r="J1176" s="10"/>
      <c r="K1176" s="10"/>
    </row>
    <row r="1177" spans="1:11">
      <c r="A1177" s="10"/>
      <c r="B1177" s="10"/>
      <c r="C1177" s="10"/>
      <c r="D1177" s="574" t="s">
        <v>99</v>
      </c>
      <c r="E1177" s="575">
        <v>96</v>
      </c>
      <c r="F1177" s="575">
        <v>135</v>
      </c>
      <c r="G1177" s="575">
        <v>91</v>
      </c>
      <c r="H1177" s="595">
        <v>79</v>
      </c>
      <c r="I1177" s="604">
        <f t="shared" si="277"/>
        <v>-0.13186813186813187</v>
      </c>
      <c r="J1177" s="10"/>
      <c r="K1177" s="10"/>
    </row>
    <row r="1178" spans="1:11" ht="15.75" customHeight="1">
      <c r="A1178" s="10"/>
      <c r="B1178" s="10"/>
      <c r="C1178" s="10"/>
      <c r="D1178" s="605" t="s">
        <v>114</v>
      </c>
      <c r="E1178" s="671">
        <v>1</v>
      </c>
      <c r="F1178" s="671">
        <v>1</v>
      </c>
      <c r="G1178" s="672">
        <v>1</v>
      </c>
      <c r="H1178" s="672">
        <v>1</v>
      </c>
      <c r="I1178" s="673">
        <f t="shared" si="277"/>
        <v>0</v>
      </c>
      <c r="J1178" s="10"/>
      <c r="K1178" s="10"/>
    </row>
    <row r="1179" spans="1:11" ht="15.75" customHeight="1">
      <c r="A1179" s="10"/>
      <c r="B1179" s="10"/>
      <c r="C1179" s="10"/>
      <c r="D1179" s="674" t="s">
        <v>28</v>
      </c>
      <c r="E1179" s="675">
        <f t="shared" ref="E1179:H1179" si="278">SUM(E1176:E1178)</f>
        <v>794</v>
      </c>
      <c r="F1179" s="675">
        <f t="shared" si="278"/>
        <v>853</v>
      </c>
      <c r="G1179" s="676">
        <f t="shared" si="278"/>
        <v>937</v>
      </c>
      <c r="H1179" s="676">
        <f t="shared" si="278"/>
        <v>927</v>
      </c>
      <c r="I1179" s="677">
        <f t="shared" si="277"/>
        <v>-1.0672358591248666E-2</v>
      </c>
      <c r="J1179" s="10"/>
      <c r="K1179" s="10"/>
    </row>
    <row r="1180" spans="1:11" ht="7.5" customHeight="1">
      <c r="A1180" s="10"/>
      <c r="B1180" s="10"/>
      <c r="C1180" s="10"/>
      <c r="D1180" s="474"/>
      <c r="E1180" s="678"/>
      <c r="F1180" s="678"/>
      <c r="G1180" s="679"/>
      <c r="H1180" s="679"/>
      <c r="I1180" s="680"/>
      <c r="J1180" s="10"/>
      <c r="K1180" s="10"/>
    </row>
    <row r="1181" spans="1:11" ht="15.75" customHeight="1">
      <c r="A1181" s="10"/>
      <c r="B1181" s="10"/>
      <c r="C1181" s="10"/>
      <c r="D1181" s="681" t="s">
        <v>114</v>
      </c>
      <c r="E1181" s="682">
        <v>1</v>
      </c>
      <c r="F1181" s="682">
        <v>0</v>
      </c>
      <c r="G1181" s="682">
        <v>3</v>
      </c>
      <c r="H1181" s="682">
        <v>4</v>
      </c>
      <c r="I1181" s="573">
        <f t="shared" ref="I1181:I1184" si="279">(H1181-G1181)/G1181</f>
        <v>0.33333333333333331</v>
      </c>
      <c r="J1181" s="10"/>
      <c r="K1181" s="10"/>
    </row>
    <row r="1182" spans="1:11">
      <c r="A1182" s="10"/>
      <c r="B1182" s="10"/>
      <c r="C1182" s="10"/>
      <c r="D1182" s="574" t="s">
        <v>96</v>
      </c>
      <c r="E1182" s="575">
        <v>533</v>
      </c>
      <c r="F1182" s="575">
        <v>613</v>
      </c>
      <c r="G1182" s="575">
        <v>632</v>
      </c>
      <c r="H1182" s="595">
        <v>612</v>
      </c>
      <c r="I1182" s="604">
        <f t="shared" si="279"/>
        <v>-3.1645569620253167E-2</v>
      </c>
      <c r="J1182" s="10"/>
      <c r="K1182" s="10"/>
    </row>
    <row r="1183" spans="1:11" ht="15.75" customHeight="1">
      <c r="A1183" s="10"/>
      <c r="B1183" s="10"/>
      <c r="C1183" s="10"/>
      <c r="D1183" s="683" t="s">
        <v>97</v>
      </c>
      <c r="E1183" s="671">
        <v>260</v>
      </c>
      <c r="F1183" s="672">
        <v>240</v>
      </c>
      <c r="G1183" s="572">
        <v>302</v>
      </c>
      <c r="H1183" s="684">
        <v>311</v>
      </c>
      <c r="I1183" s="673">
        <f t="shared" si="279"/>
        <v>2.9801324503311258E-2</v>
      </c>
      <c r="J1183" s="10"/>
      <c r="K1183" s="10"/>
    </row>
    <row r="1184" spans="1:11" ht="15.75" customHeight="1">
      <c r="A1184" s="10"/>
      <c r="B1184" s="10"/>
      <c r="C1184" s="10"/>
      <c r="D1184" s="685" t="s">
        <v>28</v>
      </c>
      <c r="E1184" s="675">
        <f t="shared" ref="E1184:H1184" si="280">SUM(E1181:E1183)</f>
        <v>794</v>
      </c>
      <c r="F1184" s="686">
        <f t="shared" si="280"/>
        <v>853</v>
      </c>
      <c r="G1184" s="675">
        <f t="shared" si="280"/>
        <v>937</v>
      </c>
      <c r="H1184" s="675">
        <f t="shared" si="280"/>
        <v>927</v>
      </c>
      <c r="I1184" s="677">
        <f t="shared" si="279"/>
        <v>-1.0672358591248666E-2</v>
      </c>
      <c r="J1184" s="10"/>
      <c r="K1184" s="10"/>
    </row>
    <row r="1185" spans="1:11" ht="7.5" customHeight="1">
      <c r="A1185" s="10"/>
      <c r="B1185" s="10"/>
      <c r="C1185" s="10"/>
      <c r="D1185" s="687"/>
      <c r="E1185" s="678"/>
      <c r="F1185" s="678"/>
      <c r="G1185" s="678"/>
      <c r="H1185" s="678"/>
      <c r="I1185" s="688"/>
      <c r="J1185" s="10"/>
      <c r="K1185" s="10"/>
    </row>
    <row r="1186" spans="1:11" ht="15.75" customHeight="1">
      <c r="A1186" s="10"/>
      <c r="B1186" s="10"/>
      <c r="C1186" s="10"/>
      <c r="D1186" s="689" t="s">
        <v>114</v>
      </c>
      <c r="E1186" s="682">
        <v>0</v>
      </c>
      <c r="F1186" s="682">
        <v>0</v>
      </c>
      <c r="G1186" s="690">
        <v>2</v>
      </c>
      <c r="H1186" s="682">
        <v>0</v>
      </c>
      <c r="I1186" s="691">
        <f t="shared" ref="I1186:I1196" si="281">(H1186-G1186)/G1186</f>
        <v>-1</v>
      </c>
      <c r="J1186" s="10"/>
      <c r="K1186" s="10"/>
    </row>
    <row r="1187" spans="1:11">
      <c r="A1187" s="10"/>
      <c r="B1187" s="10"/>
      <c r="C1187" s="10"/>
      <c r="D1187" s="574" t="s">
        <v>418</v>
      </c>
      <c r="E1187" s="575">
        <v>74</v>
      </c>
      <c r="F1187" s="575">
        <v>65</v>
      </c>
      <c r="G1187" s="575">
        <v>64</v>
      </c>
      <c r="H1187" s="595">
        <v>87</v>
      </c>
      <c r="I1187" s="604">
        <f t="shared" si="281"/>
        <v>0.359375</v>
      </c>
      <c r="J1187" s="10"/>
      <c r="K1187" s="10"/>
    </row>
    <row r="1188" spans="1:11">
      <c r="A1188" s="10"/>
      <c r="B1188" s="10"/>
      <c r="C1188" s="10"/>
      <c r="D1188" s="701" t="s">
        <v>424</v>
      </c>
      <c r="E1188" s="702">
        <v>12</v>
      </c>
      <c r="F1188" s="702">
        <v>15</v>
      </c>
      <c r="G1188" s="702">
        <v>18</v>
      </c>
      <c r="H1188" s="702">
        <v>6</v>
      </c>
      <c r="I1188" s="703">
        <f t="shared" si="281"/>
        <v>-0.66666666666666663</v>
      </c>
      <c r="J1188" s="10"/>
      <c r="K1188" s="10"/>
    </row>
    <row r="1189" spans="1:11">
      <c r="A1189" s="10"/>
      <c r="B1189" s="10"/>
      <c r="C1189" s="10"/>
      <c r="D1189" s="574" t="s">
        <v>426</v>
      </c>
      <c r="E1189" s="575">
        <v>76</v>
      </c>
      <c r="F1189" s="575">
        <v>83</v>
      </c>
      <c r="G1189" s="575">
        <v>97</v>
      </c>
      <c r="H1189" s="595">
        <v>86</v>
      </c>
      <c r="I1189" s="604">
        <f t="shared" si="281"/>
        <v>-0.1134020618556701</v>
      </c>
      <c r="J1189" s="10"/>
      <c r="K1189" s="10"/>
    </row>
    <row r="1190" spans="1:11">
      <c r="A1190" s="10"/>
      <c r="B1190" s="10"/>
      <c r="C1190" s="10"/>
      <c r="D1190" s="701" t="s">
        <v>427</v>
      </c>
      <c r="E1190" s="702">
        <v>46</v>
      </c>
      <c r="F1190" s="702">
        <v>37</v>
      </c>
      <c r="G1190" s="702">
        <v>51</v>
      </c>
      <c r="H1190" s="702">
        <v>40</v>
      </c>
      <c r="I1190" s="703">
        <f t="shared" si="281"/>
        <v>-0.21568627450980393</v>
      </c>
      <c r="J1190" s="10"/>
      <c r="K1190" s="10"/>
    </row>
    <row r="1191" spans="1:11">
      <c r="A1191" s="10"/>
      <c r="B1191" s="10"/>
      <c r="C1191" s="10"/>
      <c r="D1191" s="574" t="s">
        <v>15</v>
      </c>
      <c r="E1191" s="575">
        <v>3</v>
      </c>
      <c r="F1191" s="575">
        <v>3</v>
      </c>
      <c r="G1191" s="575">
        <v>9</v>
      </c>
      <c r="H1191" s="595">
        <v>8</v>
      </c>
      <c r="I1191" s="604">
        <f t="shared" si="281"/>
        <v>-0.1111111111111111</v>
      </c>
      <c r="J1191" s="10"/>
      <c r="K1191" s="10"/>
    </row>
    <row r="1192" spans="1:11">
      <c r="A1192" s="10"/>
      <c r="B1192" s="10"/>
      <c r="C1192" s="10"/>
      <c r="D1192" s="701" t="s">
        <v>428</v>
      </c>
      <c r="E1192" s="702">
        <v>16</v>
      </c>
      <c r="F1192" s="702">
        <v>22</v>
      </c>
      <c r="G1192" s="702">
        <v>33</v>
      </c>
      <c r="H1192" s="702">
        <v>12</v>
      </c>
      <c r="I1192" s="703">
        <f t="shared" si="281"/>
        <v>-0.63636363636363635</v>
      </c>
      <c r="J1192" s="10"/>
      <c r="K1192" s="10"/>
    </row>
    <row r="1193" spans="1:11">
      <c r="A1193" s="10"/>
      <c r="B1193" s="10"/>
      <c r="C1193" s="10"/>
      <c r="D1193" s="574" t="s">
        <v>430</v>
      </c>
      <c r="E1193" s="575">
        <v>179</v>
      </c>
      <c r="F1193" s="575">
        <v>157</v>
      </c>
      <c r="G1193" s="575">
        <v>154</v>
      </c>
      <c r="H1193" s="595">
        <v>159</v>
      </c>
      <c r="I1193" s="604">
        <f t="shared" si="281"/>
        <v>3.2467532467532464E-2</v>
      </c>
      <c r="J1193" s="10"/>
      <c r="K1193" s="10"/>
    </row>
    <row r="1194" spans="1:11">
      <c r="A1194" s="10"/>
      <c r="B1194" s="10"/>
      <c r="C1194" s="10"/>
      <c r="D1194" s="701" t="s">
        <v>431</v>
      </c>
      <c r="E1194" s="702">
        <v>20</v>
      </c>
      <c r="F1194" s="702">
        <v>25</v>
      </c>
      <c r="G1194" s="684">
        <v>32</v>
      </c>
      <c r="H1194" s="702">
        <v>27</v>
      </c>
      <c r="I1194" s="703">
        <f t="shared" si="281"/>
        <v>-0.15625</v>
      </c>
      <c r="J1194" s="10"/>
      <c r="K1194" s="10"/>
    </row>
    <row r="1195" spans="1:11">
      <c r="A1195" s="10"/>
      <c r="B1195" s="10"/>
      <c r="C1195" s="10"/>
      <c r="D1195" s="574" t="s">
        <v>432</v>
      </c>
      <c r="E1195" s="575">
        <v>254</v>
      </c>
      <c r="F1195" s="575">
        <v>307</v>
      </c>
      <c r="G1195" s="575">
        <v>343</v>
      </c>
      <c r="H1195" s="595">
        <v>343</v>
      </c>
      <c r="I1195" s="604">
        <f t="shared" si="281"/>
        <v>0</v>
      </c>
      <c r="J1195" s="10"/>
      <c r="K1195" s="10"/>
    </row>
    <row r="1196" spans="1:11">
      <c r="A1196" s="10"/>
      <c r="B1196" s="10"/>
      <c r="C1196" s="10"/>
      <c r="D1196" s="701" t="s">
        <v>433</v>
      </c>
      <c r="E1196" s="702">
        <v>88</v>
      </c>
      <c r="F1196" s="702">
        <v>112</v>
      </c>
      <c r="G1196" s="684">
        <v>115</v>
      </c>
      <c r="H1196" s="702">
        <v>132</v>
      </c>
      <c r="I1196" s="703">
        <f t="shared" si="281"/>
        <v>0.14782608695652175</v>
      </c>
      <c r="J1196" s="10"/>
      <c r="K1196" s="10"/>
    </row>
    <row r="1197" spans="1:11">
      <c r="A1197" s="10"/>
      <c r="B1197" s="10"/>
      <c r="C1197" s="10"/>
      <c r="D1197" s="574" t="s">
        <v>434</v>
      </c>
      <c r="E1197" s="575">
        <v>4</v>
      </c>
      <c r="F1197" s="575">
        <v>4</v>
      </c>
      <c r="G1197" s="575">
        <v>0</v>
      </c>
      <c r="H1197" s="595">
        <v>3</v>
      </c>
      <c r="I1197" s="604" t="s">
        <v>76</v>
      </c>
      <c r="J1197" s="10"/>
      <c r="K1197" s="10"/>
    </row>
    <row r="1198" spans="1:11" ht="15.75" customHeight="1">
      <c r="A1198" s="10"/>
      <c r="B1198" s="10"/>
      <c r="C1198" s="10"/>
      <c r="D1198" s="704" t="s">
        <v>435</v>
      </c>
      <c r="E1198" s="672">
        <v>22</v>
      </c>
      <c r="F1198" s="672">
        <v>23</v>
      </c>
      <c r="G1198" s="672">
        <v>19</v>
      </c>
      <c r="H1198" s="672">
        <v>24</v>
      </c>
      <c r="I1198" s="673">
        <f t="shared" ref="I1198:I1199" si="282">(H1198-G1198)/G1198</f>
        <v>0.26315789473684209</v>
      </c>
      <c r="J1198" s="10"/>
      <c r="K1198" s="10"/>
    </row>
    <row r="1199" spans="1:11" ht="15.75" customHeight="1">
      <c r="A1199" s="10"/>
      <c r="B1199" s="10"/>
      <c r="C1199" s="10"/>
      <c r="D1199" s="674" t="s">
        <v>28</v>
      </c>
      <c r="E1199" s="675">
        <f t="shared" ref="E1199:H1199" si="283">SUM(E1186:E1198)</f>
        <v>794</v>
      </c>
      <c r="F1199" s="675">
        <f t="shared" si="283"/>
        <v>853</v>
      </c>
      <c r="G1199" s="675">
        <f t="shared" si="283"/>
        <v>937</v>
      </c>
      <c r="H1199" s="675">
        <f t="shared" si="283"/>
        <v>927</v>
      </c>
      <c r="I1199" s="705">
        <f t="shared" si="282"/>
        <v>-1.0672358591248666E-2</v>
      </c>
      <c r="J1199" s="10"/>
      <c r="K1199" s="10"/>
    </row>
    <row r="1200" spans="1:11" ht="15.75" customHeight="1">
      <c r="A1200" s="10"/>
      <c r="B1200" s="10"/>
      <c r="C1200" s="10"/>
      <c r="D1200" s="501" t="s">
        <v>436</v>
      </c>
      <c r="E1200" s="10"/>
      <c r="F1200" s="10"/>
      <c r="G1200" s="10"/>
      <c r="H1200" s="3"/>
      <c r="I1200" s="9"/>
      <c r="J1200" s="10"/>
      <c r="K1200" s="10"/>
    </row>
    <row r="1201" spans="1:11" ht="15.75" customHeight="1">
      <c r="A1201" s="10"/>
      <c r="B1201" s="10"/>
      <c r="C1201" s="10"/>
      <c r="D1201" s="10"/>
      <c r="E1201" s="10"/>
      <c r="F1201" s="10"/>
      <c r="G1201" s="10"/>
      <c r="H1201" s="3"/>
      <c r="I1201" s="9"/>
      <c r="J1201" s="10"/>
      <c r="K1201" s="10"/>
    </row>
    <row r="1202" spans="1:11" ht="23.25" customHeight="1">
      <c r="A1202" s="10"/>
      <c r="B1202" s="10"/>
      <c r="C1202" s="10"/>
      <c r="D1202" s="972" t="s">
        <v>472</v>
      </c>
      <c r="E1202" s="973"/>
      <c r="F1202" s="973"/>
      <c r="G1202" s="973"/>
      <c r="H1202" s="973"/>
      <c r="I1202" s="974"/>
      <c r="J1202" s="10"/>
      <c r="K1202" s="10"/>
    </row>
    <row r="1203" spans="1:11" ht="15.75" customHeight="1">
      <c r="A1203" s="10"/>
      <c r="B1203" s="10"/>
      <c r="C1203" s="10"/>
      <c r="D1203" s="971" t="s">
        <v>87</v>
      </c>
      <c r="E1203" s="570" t="s">
        <v>88</v>
      </c>
      <c r="F1203" s="570" t="s">
        <v>88</v>
      </c>
      <c r="G1203" s="570" t="s">
        <v>88</v>
      </c>
      <c r="H1203" s="570" t="s">
        <v>88</v>
      </c>
      <c r="I1203" s="975" t="s">
        <v>342</v>
      </c>
      <c r="J1203" s="10"/>
      <c r="K1203" s="10"/>
    </row>
    <row r="1204" spans="1:11" ht="15.75" customHeight="1">
      <c r="A1204" s="10"/>
      <c r="B1204" s="10"/>
      <c r="C1204" s="10"/>
      <c r="D1204" s="854"/>
      <c r="E1204" s="130">
        <v>2009</v>
      </c>
      <c r="F1204" s="130">
        <v>2010</v>
      </c>
      <c r="G1204" s="130">
        <v>2011</v>
      </c>
      <c r="H1204" s="130">
        <v>2012</v>
      </c>
      <c r="I1204" s="879"/>
      <c r="J1204" s="10"/>
      <c r="K1204" s="10"/>
    </row>
    <row r="1205" spans="1:11">
      <c r="A1205" s="10"/>
      <c r="B1205" s="10"/>
      <c r="C1205" s="10"/>
      <c r="D1205" s="571" t="s">
        <v>343</v>
      </c>
      <c r="E1205" s="572">
        <v>36</v>
      </c>
      <c r="F1205" s="572">
        <v>23</v>
      </c>
      <c r="G1205" s="572">
        <v>55</v>
      </c>
      <c r="H1205" s="572">
        <v>55</v>
      </c>
      <c r="I1205" s="573">
        <f t="shared" ref="I1205:I1208" si="284">(H1205-G1205)/G1205</f>
        <v>0</v>
      </c>
      <c r="J1205" s="10"/>
      <c r="K1205" s="10"/>
    </row>
    <row r="1206" spans="1:11">
      <c r="A1206" s="10"/>
      <c r="B1206" s="10"/>
      <c r="C1206" s="10"/>
      <c r="D1206" s="574" t="s">
        <v>99</v>
      </c>
      <c r="E1206" s="575">
        <v>44</v>
      </c>
      <c r="F1206" s="575">
        <v>52</v>
      </c>
      <c r="G1206" s="575">
        <v>34</v>
      </c>
      <c r="H1206" s="595">
        <v>36</v>
      </c>
      <c r="I1206" s="604">
        <f t="shared" si="284"/>
        <v>5.8823529411764705E-2</v>
      </c>
      <c r="J1206" s="10"/>
      <c r="K1206" s="10"/>
    </row>
    <row r="1207" spans="1:11" ht="15.75" customHeight="1">
      <c r="A1207" s="10"/>
      <c r="B1207" s="10"/>
      <c r="C1207" s="10"/>
      <c r="D1207" s="605" t="s">
        <v>114</v>
      </c>
      <c r="E1207" s="671">
        <v>1</v>
      </c>
      <c r="F1207" s="671">
        <v>0</v>
      </c>
      <c r="G1207" s="672">
        <v>1</v>
      </c>
      <c r="H1207" s="672">
        <v>0</v>
      </c>
      <c r="I1207" s="673">
        <f t="shared" si="284"/>
        <v>-1</v>
      </c>
      <c r="J1207" s="10"/>
      <c r="K1207" s="10"/>
    </row>
    <row r="1208" spans="1:11" ht="15.75" customHeight="1">
      <c r="A1208" s="10"/>
      <c r="B1208" s="10"/>
      <c r="C1208" s="10"/>
      <c r="D1208" s="674" t="s">
        <v>28</v>
      </c>
      <c r="E1208" s="675">
        <f t="shared" ref="E1208:H1208" si="285">SUM(E1205:E1207)</f>
        <v>81</v>
      </c>
      <c r="F1208" s="675">
        <f t="shared" si="285"/>
        <v>75</v>
      </c>
      <c r="G1208" s="676">
        <f t="shared" si="285"/>
        <v>90</v>
      </c>
      <c r="H1208" s="676">
        <f t="shared" si="285"/>
        <v>91</v>
      </c>
      <c r="I1208" s="677">
        <f t="shared" si="284"/>
        <v>1.1111111111111112E-2</v>
      </c>
      <c r="J1208" s="10"/>
      <c r="K1208" s="10"/>
    </row>
    <row r="1209" spans="1:11" ht="7.5" customHeight="1">
      <c r="A1209" s="10"/>
      <c r="B1209" s="10"/>
      <c r="C1209" s="10"/>
      <c r="D1209" s="474"/>
      <c r="E1209" s="678"/>
      <c r="F1209" s="678"/>
      <c r="G1209" s="679"/>
      <c r="H1209" s="679"/>
      <c r="I1209" s="680"/>
      <c r="J1209" s="10"/>
      <c r="K1209" s="10"/>
    </row>
    <row r="1210" spans="1:11" ht="15.75" customHeight="1">
      <c r="A1210" s="10"/>
      <c r="B1210" s="10"/>
      <c r="C1210" s="10"/>
      <c r="D1210" s="681" t="s">
        <v>114</v>
      </c>
      <c r="E1210" s="682">
        <v>0</v>
      </c>
      <c r="F1210" s="682">
        <v>0</v>
      </c>
      <c r="G1210" s="682">
        <v>0</v>
      </c>
      <c r="H1210" s="682">
        <v>0</v>
      </c>
      <c r="I1210" s="573" t="s">
        <v>76</v>
      </c>
      <c r="J1210" s="10"/>
      <c r="K1210" s="10"/>
    </row>
    <row r="1211" spans="1:11">
      <c r="A1211" s="10"/>
      <c r="B1211" s="10"/>
      <c r="C1211" s="10"/>
      <c r="D1211" s="574" t="s">
        <v>96</v>
      </c>
      <c r="E1211" s="575">
        <v>44</v>
      </c>
      <c r="F1211" s="575">
        <v>51</v>
      </c>
      <c r="G1211" s="575">
        <v>57</v>
      </c>
      <c r="H1211" s="595">
        <v>60</v>
      </c>
      <c r="I1211" s="604">
        <f t="shared" ref="I1211:I1213" si="286">(H1211-G1211)/G1211</f>
        <v>5.2631578947368418E-2</v>
      </c>
      <c r="J1211" s="10"/>
      <c r="K1211" s="10"/>
    </row>
    <row r="1212" spans="1:11" ht="15.75" customHeight="1">
      <c r="A1212" s="10"/>
      <c r="B1212" s="10"/>
      <c r="C1212" s="10"/>
      <c r="D1212" s="683" t="s">
        <v>97</v>
      </c>
      <c r="E1212" s="671">
        <v>37</v>
      </c>
      <c r="F1212" s="672">
        <v>24</v>
      </c>
      <c r="G1212" s="572">
        <v>33</v>
      </c>
      <c r="H1212" s="684">
        <v>31</v>
      </c>
      <c r="I1212" s="673">
        <f t="shared" si="286"/>
        <v>-6.0606060606060608E-2</v>
      </c>
      <c r="J1212" s="10"/>
      <c r="K1212" s="10"/>
    </row>
    <row r="1213" spans="1:11" ht="15.75" customHeight="1">
      <c r="A1213" s="10"/>
      <c r="B1213" s="10"/>
      <c r="C1213" s="10"/>
      <c r="D1213" s="685" t="s">
        <v>28</v>
      </c>
      <c r="E1213" s="675">
        <f t="shared" ref="E1213:H1213" si="287">SUM(E1210:E1212)</f>
        <v>81</v>
      </c>
      <c r="F1213" s="686">
        <f t="shared" si="287"/>
        <v>75</v>
      </c>
      <c r="G1213" s="675">
        <f t="shared" si="287"/>
        <v>90</v>
      </c>
      <c r="H1213" s="675">
        <f t="shared" si="287"/>
        <v>91</v>
      </c>
      <c r="I1213" s="677">
        <f t="shared" si="286"/>
        <v>1.1111111111111112E-2</v>
      </c>
      <c r="J1213" s="10"/>
      <c r="K1213" s="10"/>
    </row>
    <row r="1214" spans="1:11" ht="7.5" customHeight="1">
      <c r="A1214" s="10"/>
      <c r="B1214" s="10"/>
      <c r="C1214" s="10"/>
      <c r="D1214" s="687"/>
      <c r="E1214" s="678"/>
      <c r="F1214" s="678"/>
      <c r="G1214" s="678"/>
      <c r="H1214" s="678"/>
      <c r="I1214" s="688"/>
      <c r="J1214" s="10"/>
      <c r="K1214" s="10"/>
    </row>
    <row r="1215" spans="1:11" ht="15.75" customHeight="1">
      <c r="A1215" s="10"/>
      <c r="B1215" s="10"/>
      <c r="C1215" s="10"/>
      <c r="D1215" s="689" t="s">
        <v>114</v>
      </c>
      <c r="E1215" s="682">
        <v>1</v>
      </c>
      <c r="F1215" s="682">
        <v>0</v>
      </c>
      <c r="G1215" s="690">
        <v>0</v>
      </c>
      <c r="H1215" s="682">
        <v>0</v>
      </c>
      <c r="I1215" s="691" t="s">
        <v>76</v>
      </c>
      <c r="J1215" s="10"/>
      <c r="K1215" s="10"/>
    </row>
    <row r="1216" spans="1:11">
      <c r="A1216" s="10"/>
      <c r="B1216" s="10"/>
      <c r="C1216" s="10"/>
      <c r="D1216" s="574" t="s">
        <v>418</v>
      </c>
      <c r="E1216" s="575">
        <v>7</v>
      </c>
      <c r="F1216" s="575">
        <v>5</v>
      </c>
      <c r="G1216" s="575">
        <v>10</v>
      </c>
      <c r="H1216" s="595">
        <v>2</v>
      </c>
      <c r="I1216" s="604">
        <f t="shared" ref="I1216:I1225" si="288">(H1216-G1216)/G1216</f>
        <v>-0.8</v>
      </c>
      <c r="J1216" s="10"/>
      <c r="K1216" s="10"/>
    </row>
    <row r="1217" spans="1:11">
      <c r="A1217" s="10"/>
      <c r="B1217" s="10"/>
      <c r="C1217" s="10"/>
      <c r="D1217" s="701" t="s">
        <v>424</v>
      </c>
      <c r="E1217" s="702">
        <v>3</v>
      </c>
      <c r="F1217" s="702">
        <v>5</v>
      </c>
      <c r="G1217" s="702">
        <v>2</v>
      </c>
      <c r="H1217" s="702">
        <v>6</v>
      </c>
      <c r="I1217" s="703">
        <f t="shared" si="288"/>
        <v>2</v>
      </c>
      <c r="J1217" s="10"/>
      <c r="K1217" s="10"/>
    </row>
    <row r="1218" spans="1:11">
      <c r="A1218" s="10"/>
      <c r="B1218" s="10"/>
      <c r="C1218" s="10"/>
      <c r="D1218" s="574" t="s">
        <v>426</v>
      </c>
      <c r="E1218" s="575">
        <v>21</v>
      </c>
      <c r="F1218" s="575">
        <v>18</v>
      </c>
      <c r="G1218" s="575">
        <v>19</v>
      </c>
      <c r="H1218" s="595">
        <v>29</v>
      </c>
      <c r="I1218" s="604">
        <f t="shared" si="288"/>
        <v>0.52631578947368418</v>
      </c>
      <c r="J1218" s="10"/>
      <c r="K1218" s="10"/>
    </row>
    <row r="1219" spans="1:11">
      <c r="A1219" s="10"/>
      <c r="B1219" s="10"/>
      <c r="C1219" s="10"/>
      <c r="D1219" s="701" t="s">
        <v>427</v>
      </c>
      <c r="E1219" s="702">
        <v>9</v>
      </c>
      <c r="F1219" s="702">
        <v>3</v>
      </c>
      <c r="G1219" s="702">
        <v>5</v>
      </c>
      <c r="H1219" s="702">
        <v>4</v>
      </c>
      <c r="I1219" s="703">
        <f t="shared" si="288"/>
        <v>-0.2</v>
      </c>
      <c r="J1219" s="10"/>
      <c r="K1219" s="10"/>
    </row>
    <row r="1220" spans="1:11">
      <c r="A1220" s="10"/>
      <c r="B1220" s="6" t="s">
        <v>0</v>
      </c>
      <c r="C1220" s="10"/>
      <c r="D1220" s="574" t="s">
        <v>15</v>
      </c>
      <c r="E1220" s="575">
        <v>1</v>
      </c>
      <c r="F1220" s="575">
        <v>0</v>
      </c>
      <c r="G1220" s="575">
        <v>1</v>
      </c>
      <c r="H1220" s="595">
        <v>0</v>
      </c>
      <c r="I1220" s="604">
        <f t="shared" si="288"/>
        <v>-1</v>
      </c>
      <c r="J1220" s="10"/>
      <c r="K1220" s="10"/>
    </row>
    <row r="1221" spans="1:11">
      <c r="A1221" s="10"/>
      <c r="B1221" s="6" t="s">
        <v>5</v>
      </c>
      <c r="C1221" s="10"/>
      <c r="D1221" s="701" t="s">
        <v>428</v>
      </c>
      <c r="E1221" s="702">
        <v>1</v>
      </c>
      <c r="F1221" s="702">
        <v>9</v>
      </c>
      <c r="G1221" s="702">
        <v>7</v>
      </c>
      <c r="H1221" s="702">
        <v>3</v>
      </c>
      <c r="I1221" s="703">
        <f t="shared" si="288"/>
        <v>-0.5714285714285714</v>
      </c>
      <c r="J1221" s="10"/>
      <c r="K1221" s="10"/>
    </row>
    <row r="1222" spans="1:11">
      <c r="A1222" s="10"/>
      <c r="B1222" s="6" t="s">
        <v>6</v>
      </c>
      <c r="C1222" s="10"/>
      <c r="D1222" s="574" t="s">
        <v>430</v>
      </c>
      <c r="E1222" s="575">
        <v>18</v>
      </c>
      <c r="F1222" s="575">
        <v>13</v>
      </c>
      <c r="G1222" s="575">
        <v>15</v>
      </c>
      <c r="H1222" s="595">
        <v>13</v>
      </c>
      <c r="I1222" s="604">
        <f t="shared" si="288"/>
        <v>-0.13333333333333333</v>
      </c>
      <c r="J1222" s="10"/>
      <c r="K1222" s="10"/>
    </row>
    <row r="1223" spans="1:11">
      <c r="A1223" s="10"/>
      <c r="B1223" s="10"/>
      <c r="C1223" s="10"/>
      <c r="D1223" s="701" t="s">
        <v>431</v>
      </c>
      <c r="E1223" s="702">
        <v>4</v>
      </c>
      <c r="F1223" s="702">
        <v>8</v>
      </c>
      <c r="G1223" s="684">
        <v>1</v>
      </c>
      <c r="H1223" s="702">
        <v>5</v>
      </c>
      <c r="I1223" s="703">
        <f t="shared" si="288"/>
        <v>4</v>
      </c>
      <c r="J1223" s="10"/>
      <c r="K1223" s="10"/>
    </row>
    <row r="1224" spans="1:11">
      <c r="A1224" s="10"/>
      <c r="B1224" s="10"/>
      <c r="C1224" s="10"/>
      <c r="D1224" s="574" t="s">
        <v>432</v>
      </c>
      <c r="E1224" s="575">
        <v>2</v>
      </c>
      <c r="F1224" s="575">
        <v>3</v>
      </c>
      <c r="G1224" s="575">
        <v>11</v>
      </c>
      <c r="H1224" s="595">
        <v>6</v>
      </c>
      <c r="I1224" s="604">
        <f t="shared" si="288"/>
        <v>-0.45454545454545453</v>
      </c>
      <c r="J1224" s="10"/>
      <c r="K1224" s="10"/>
    </row>
    <row r="1225" spans="1:11">
      <c r="A1225" s="10"/>
      <c r="B1225" s="10"/>
      <c r="C1225" s="10"/>
      <c r="D1225" s="701" t="s">
        <v>433</v>
      </c>
      <c r="E1225" s="702">
        <v>11</v>
      </c>
      <c r="F1225" s="702">
        <v>4</v>
      </c>
      <c r="G1225" s="684">
        <v>11</v>
      </c>
      <c r="H1225" s="702">
        <v>15</v>
      </c>
      <c r="I1225" s="703">
        <f t="shared" si="288"/>
        <v>0.36363636363636365</v>
      </c>
      <c r="J1225" s="10"/>
      <c r="K1225" s="10"/>
    </row>
    <row r="1226" spans="1:11">
      <c r="A1226" s="10"/>
      <c r="B1226" s="10"/>
      <c r="C1226" s="10"/>
      <c r="D1226" s="574" t="s">
        <v>434</v>
      </c>
      <c r="E1226" s="575">
        <v>0</v>
      </c>
      <c r="F1226" s="575">
        <v>0</v>
      </c>
      <c r="G1226" s="575">
        <v>0</v>
      </c>
      <c r="H1226" s="595">
        <v>0</v>
      </c>
      <c r="I1226" s="604" t="s">
        <v>76</v>
      </c>
      <c r="J1226" s="10"/>
      <c r="K1226" s="10"/>
    </row>
    <row r="1227" spans="1:11" ht="15.75" customHeight="1">
      <c r="A1227" s="10"/>
      <c r="B1227" s="10"/>
      <c r="C1227" s="10"/>
      <c r="D1227" s="704" t="s">
        <v>435</v>
      </c>
      <c r="E1227" s="672">
        <v>3</v>
      </c>
      <c r="F1227" s="672">
        <v>7</v>
      </c>
      <c r="G1227" s="672">
        <v>8</v>
      </c>
      <c r="H1227" s="672">
        <v>8</v>
      </c>
      <c r="I1227" s="673">
        <f t="shared" ref="I1227:I1228" si="289">(H1227-G1227)/G1227</f>
        <v>0</v>
      </c>
      <c r="J1227" s="10"/>
      <c r="K1227" s="10"/>
    </row>
    <row r="1228" spans="1:11" ht="15.75" customHeight="1">
      <c r="A1228" s="10"/>
      <c r="B1228" s="10"/>
      <c r="C1228" s="10"/>
      <c r="D1228" s="674" t="s">
        <v>28</v>
      </c>
      <c r="E1228" s="675">
        <f t="shared" ref="E1228:H1228" si="290">SUM(E1215:E1227)</f>
        <v>81</v>
      </c>
      <c r="F1228" s="675">
        <f t="shared" si="290"/>
        <v>75</v>
      </c>
      <c r="G1228" s="675">
        <f t="shared" si="290"/>
        <v>90</v>
      </c>
      <c r="H1228" s="675">
        <f t="shared" si="290"/>
        <v>91</v>
      </c>
      <c r="I1228" s="705">
        <f t="shared" si="289"/>
        <v>1.1111111111111112E-2</v>
      </c>
      <c r="J1228" s="10"/>
      <c r="K1228" s="10"/>
    </row>
    <row r="1229" spans="1:11" ht="15.75" customHeight="1">
      <c r="A1229" s="10"/>
      <c r="B1229" s="10"/>
      <c r="C1229" s="10"/>
      <c r="D1229" s="501" t="s">
        <v>436</v>
      </c>
      <c r="E1229" s="10"/>
      <c r="F1229" s="10"/>
      <c r="G1229" s="10"/>
      <c r="H1229" s="3"/>
      <c r="I1229" s="9"/>
      <c r="J1229" s="10"/>
      <c r="K1229" s="10"/>
    </row>
    <row r="1230" spans="1:11" ht="15.75" customHeight="1">
      <c r="A1230" s="10"/>
      <c r="B1230" s="10"/>
      <c r="C1230" s="10"/>
      <c r="D1230" s="10"/>
      <c r="E1230" s="10"/>
      <c r="F1230" s="10"/>
      <c r="G1230" s="10"/>
      <c r="H1230" s="3"/>
      <c r="I1230" s="9"/>
      <c r="J1230" s="10"/>
      <c r="K1230" s="10"/>
    </row>
    <row r="1231" spans="1:11" ht="23.25" customHeight="1">
      <c r="A1231" s="10"/>
      <c r="B1231" s="10"/>
      <c r="C1231" s="10"/>
      <c r="D1231" s="972" t="s">
        <v>442</v>
      </c>
      <c r="E1231" s="973"/>
      <c r="F1231" s="973"/>
      <c r="G1231" s="973"/>
      <c r="H1231" s="973"/>
      <c r="I1231" s="974"/>
      <c r="J1231" s="10"/>
      <c r="K1231" s="10"/>
    </row>
    <row r="1232" spans="1:11" ht="15.75" customHeight="1">
      <c r="A1232" s="10"/>
      <c r="B1232" s="10"/>
      <c r="C1232" s="10"/>
      <c r="D1232" s="971" t="s">
        <v>87</v>
      </c>
      <c r="E1232" s="570" t="s">
        <v>88</v>
      </c>
      <c r="F1232" s="570" t="s">
        <v>88</v>
      </c>
      <c r="G1232" s="570" t="s">
        <v>88</v>
      </c>
      <c r="H1232" s="570" t="s">
        <v>88</v>
      </c>
      <c r="I1232" s="975" t="s">
        <v>342</v>
      </c>
      <c r="J1232" s="10"/>
      <c r="K1232" s="10"/>
    </row>
    <row r="1233" spans="1:11" ht="15.75" customHeight="1">
      <c r="A1233" s="10"/>
      <c r="B1233" s="10"/>
      <c r="C1233" s="10"/>
      <c r="D1233" s="854"/>
      <c r="E1233" s="130">
        <v>2009</v>
      </c>
      <c r="F1233" s="130">
        <v>2010</v>
      </c>
      <c r="G1233" s="130">
        <v>2011</v>
      </c>
      <c r="H1233" s="130">
        <v>2012</v>
      </c>
      <c r="I1233" s="879"/>
      <c r="J1233" s="10"/>
      <c r="K1233" s="10"/>
    </row>
    <row r="1234" spans="1:11">
      <c r="A1234" s="10"/>
      <c r="B1234" s="10"/>
      <c r="C1234" s="10"/>
      <c r="D1234" s="571" t="s">
        <v>343</v>
      </c>
      <c r="E1234" s="572">
        <v>8</v>
      </c>
      <c r="F1234" s="572">
        <v>9</v>
      </c>
      <c r="G1234" s="572">
        <v>17</v>
      </c>
      <c r="H1234" s="572">
        <v>11</v>
      </c>
      <c r="I1234" s="573">
        <f t="shared" ref="I1234:I1235" si="291">(H1234-G1234)/G1234</f>
        <v>-0.35294117647058826</v>
      </c>
      <c r="J1234" s="10"/>
      <c r="K1234" s="10"/>
    </row>
    <row r="1235" spans="1:11">
      <c r="A1235" s="10"/>
      <c r="B1235" s="10"/>
      <c r="C1235" s="10"/>
      <c r="D1235" s="574" t="s">
        <v>99</v>
      </c>
      <c r="E1235" s="575">
        <v>25</v>
      </c>
      <c r="F1235" s="575">
        <v>21</v>
      </c>
      <c r="G1235" s="575">
        <v>33</v>
      </c>
      <c r="H1235" s="595">
        <v>31</v>
      </c>
      <c r="I1235" s="604">
        <f t="shared" si="291"/>
        <v>-6.0606060606060608E-2</v>
      </c>
      <c r="J1235" s="10"/>
      <c r="K1235" s="10"/>
    </row>
    <row r="1236" spans="1:11" ht="15.75" customHeight="1">
      <c r="A1236" s="10"/>
      <c r="B1236" s="10"/>
      <c r="C1236" s="10"/>
      <c r="D1236" s="605" t="s">
        <v>114</v>
      </c>
      <c r="E1236" s="671">
        <v>0</v>
      </c>
      <c r="F1236" s="671">
        <v>0</v>
      </c>
      <c r="G1236" s="672">
        <v>0</v>
      </c>
      <c r="H1236" s="672">
        <v>0</v>
      </c>
      <c r="I1236" s="673" t="s">
        <v>76</v>
      </c>
      <c r="J1236" s="10"/>
      <c r="K1236" s="10"/>
    </row>
    <row r="1237" spans="1:11" ht="15.75" customHeight="1">
      <c r="A1237" s="10"/>
      <c r="B1237" s="10"/>
      <c r="C1237" s="10"/>
      <c r="D1237" s="674" t="s">
        <v>28</v>
      </c>
      <c r="E1237" s="675">
        <f t="shared" ref="E1237:H1237" si="292">SUM(E1234:E1236)</f>
        <v>33</v>
      </c>
      <c r="F1237" s="675">
        <f t="shared" si="292"/>
        <v>30</v>
      </c>
      <c r="G1237" s="676">
        <f t="shared" si="292"/>
        <v>50</v>
      </c>
      <c r="H1237" s="676">
        <f t="shared" si="292"/>
        <v>42</v>
      </c>
      <c r="I1237" s="677">
        <f>(H1237-G1237)/G1237</f>
        <v>-0.16</v>
      </c>
      <c r="J1237" s="10"/>
      <c r="K1237" s="10"/>
    </row>
    <row r="1238" spans="1:11" ht="7.5" customHeight="1">
      <c r="A1238" s="10"/>
      <c r="B1238" s="10"/>
      <c r="C1238" s="10"/>
      <c r="D1238" s="474"/>
      <c r="E1238" s="678"/>
      <c r="F1238" s="678"/>
      <c r="G1238" s="679"/>
      <c r="H1238" s="679"/>
      <c r="I1238" s="680"/>
      <c r="J1238" s="10"/>
      <c r="K1238" s="10"/>
    </row>
    <row r="1239" spans="1:11" ht="15.75" customHeight="1">
      <c r="A1239" s="10"/>
      <c r="B1239" s="10"/>
      <c r="C1239" s="10"/>
      <c r="D1239" s="681" t="s">
        <v>114</v>
      </c>
      <c r="E1239" s="682">
        <v>0</v>
      </c>
      <c r="F1239" s="682">
        <v>0</v>
      </c>
      <c r="G1239" s="682">
        <v>0</v>
      </c>
      <c r="H1239" s="682">
        <v>0</v>
      </c>
      <c r="I1239" s="573" t="s">
        <v>76</v>
      </c>
      <c r="J1239" s="10"/>
      <c r="K1239" s="10"/>
    </row>
    <row r="1240" spans="1:11">
      <c r="A1240" s="10"/>
      <c r="B1240" s="10"/>
      <c r="C1240" s="10"/>
      <c r="D1240" s="574" t="s">
        <v>96</v>
      </c>
      <c r="E1240" s="575">
        <v>21</v>
      </c>
      <c r="F1240" s="575">
        <v>16</v>
      </c>
      <c r="G1240" s="575">
        <v>31</v>
      </c>
      <c r="H1240" s="595">
        <v>23</v>
      </c>
      <c r="I1240" s="604">
        <f t="shared" ref="I1240:I1242" si="293">(H1240-G1240)/G1240</f>
        <v>-0.25806451612903225</v>
      </c>
      <c r="J1240" s="10"/>
      <c r="K1240" s="10"/>
    </row>
    <row r="1241" spans="1:11" ht="15.75" customHeight="1">
      <c r="A1241" s="10"/>
      <c r="B1241" s="10"/>
      <c r="C1241" s="10"/>
      <c r="D1241" s="683" t="s">
        <v>97</v>
      </c>
      <c r="E1241" s="671">
        <v>12</v>
      </c>
      <c r="F1241" s="672">
        <v>14</v>
      </c>
      <c r="G1241" s="572">
        <v>19</v>
      </c>
      <c r="H1241" s="684">
        <v>19</v>
      </c>
      <c r="I1241" s="673">
        <f t="shared" si="293"/>
        <v>0</v>
      </c>
      <c r="J1241" s="10"/>
      <c r="K1241" s="10"/>
    </row>
    <row r="1242" spans="1:11" ht="15.75" customHeight="1">
      <c r="A1242" s="10"/>
      <c r="B1242" s="10"/>
      <c r="C1242" s="10"/>
      <c r="D1242" s="685" t="s">
        <v>28</v>
      </c>
      <c r="E1242" s="675">
        <f t="shared" ref="E1242:H1242" si="294">SUM(E1239:E1241)</f>
        <v>33</v>
      </c>
      <c r="F1242" s="686">
        <f t="shared" si="294"/>
        <v>30</v>
      </c>
      <c r="G1242" s="675">
        <f t="shared" si="294"/>
        <v>50</v>
      </c>
      <c r="H1242" s="675">
        <f t="shared" si="294"/>
        <v>42</v>
      </c>
      <c r="I1242" s="677">
        <f t="shared" si="293"/>
        <v>-0.16</v>
      </c>
      <c r="J1242" s="10"/>
      <c r="K1242" s="10"/>
    </row>
    <row r="1243" spans="1:11" ht="7.5" customHeight="1">
      <c r="A1243" s="10"/>
      <c r="B1243" s="10"/>
      <c r="C1243" s="10"/>
      <c r="D1243" s="687"/>
      <c r="E1243" s="678"/>
      <c r="F1243" s="678"/>
      <c r="G1243" s="678"/>
      <c r="H1243" s="678"/>
      <c r="I1243" s="688"/>
      <c r="J1243" s="10"/>
      <c r="K1243" s="10"/>
    </row>
    <row r="1244" spans="1:11" ht="15.75" customHeight="1">
      <c r="A1244" s="10"/>
      <c r="B1244" s="10"/>
      <c r="C1244" s="10"/>
      <c r="D1244" s="689" t="s">
        <v>114</v>
      </c>
      <c r="E1244" s="682">
        <v>0</v>
      </c>
      <c r="F1244" s="682">
        <v>0</v>
      </c>
      <c r="G1244" s="690">
        <v>0</v>
      </c>
      <c r="H1244" s="682">
        <v>0</v>
      </c>
      <c r="I1244" s="691" t="s">
        <v>76</v>
      </c>
      <c r="J1244" s="10"/>
      <c r="K1244" s="10"/>
    </row>
    <row r="1245" spans="1:11">
      <c r="A1245" s="10"/>
      <c r="B1245" s="10"/>
      <c r="C1245" s="10"/>
      <c r="D1245" s="574" t="s">
        <v>418</v>
      </c>
      <c r="E1245" s="575">
        <v>3</v>
      </c>
      <c r="F1245" s="575">
        <v>6</v>
      </c>
      <c r="G1245" s="575">
        <v>2</v>
      </c>
      <c r="H1245" s="595">
        <v>3</v>
      </c>
      <c r="I1245" s="604">
        <f t="shared" ref="I1245:I1254" si="295">(H1245-G1245)/G1245</f>
        <v>0.5</v>
      </c>
      <c r="J1245" s="10"/>
      <c r="K1245" s="10"/>
    </row>
    <row r="1246" spans="1:11">
      <c r="A1246" s="10"/>
      <c r="B1246" s="10"/>
      <c r="C1246" s="10"/>
      <c r="D1246" s="701" t="s">
        <v>424</v>
      </c>
      <c r="E1246" s="702">
        <v>0</v>
      </c>
      <c r="F1246" s="702">
        <v>0</v>
      </c>
      <c r="G1246" s="702">
        <v>1</v>
      </c>
      <c r="H1246" s="702">
        <v>1</v>
      </c>
      <c r="I1246" s="703">
        <f t="shared" si="295"/>
        <v>0</v>
      </c>
      <c r="J1246" s="10"/>
      <c r="K1246" s="10"/>
    </row>
    <row r="1247" spans="1:11">
      <c r="A1247" s="10"/>
      <c r="B1247" s="10"/>
      <c r="C1247" s="10"/>
      <c r="D1247" s="574" t="s">
        <v>426</v>
      </c>
      <c r="E1247" s="575">
        <v>11</v>
      </c>
      <c r="F1247" s="575">
        <v>7</v>
      </c>
      <c r="G1247" s="575">
        <v>16</v>
      </c>
      <c r="H1247" s="595">
        <v>14</v>
      </c>
      <c r="I1247" s="604">
        <f t="shared" si="295"/>
        <v>-0.125</v>
      </c>
      <c r="J1247" s="10"/>
      <c r="K1247" s="10"/>
    </row>
    <row r="1248" spans="1:11">
      <c r="A1248" s="10"/>
      <c r="B1248" s="10"/>
      <c r="C1248" s="10"/>
      <c r="D1248" s="701" t="s">
        <v>427</v>
      </c>
      <c r="E1248" s="702">
        <v>3</v>
      </c>
      <c r="F1248" s="702">
        <v>2</v>
      </c>
      <c r="G1248" s="702">
        <v>4</v>
      </c>
      <c r="H1248" s="702">
        <v>1</v>
      </c>
      <c r="I1248" s="703">
        <f t="shared" si="295"/>
        <v>-0.75</v>
      </c>
      <c r="J1248" s="10"/>
      <c r="K1248" s="10"/>
    </row>
    <row r="1249" spans="1:11">
      <c r="A1249" s="10"/>
      <c r="B1249" s="10"/>
      <c r="C1249" s="10"/>
      <c r="D1249" s="574" t="s">
        <v>15</v>
      </c>
      <c r="E1249" s="575">
        <v>1</v>
      </c>
      <c r="F1249" s="575">
        <v>0</v>
      </c>
      <c r="G1249" s="575">
        <v>2</v>
      </c>
      <c r="H1249" s="595">
        <v>0</v>
      </c>
      <c r="I1249" s="604">
        <f t="shared" si="295"/>
        <v>-1</v>
      </c>
      <c r="J1249" s="10"/>
      <c r="K1249" s="10"/>
    </row>
    <row r="1250" spans="1:11">
      <c r="A1250" s="10"/>
      <c r="B1250" s="10"/>
      <c r="C1250" s="10"/>
      <c r="D1250" s="701" t="s">
        <v>428</v>
      </c>
      <c r="E1250" s="702">
        <v>2</v>
      </c>
      <c r="F1250" s="702">
        <v>4</v>
      </c>
      <c r="G1250" s="702">
        <v>7</v>
      </c>
      <c r="H1250" s="702">
        <v>9</v>
      </c>
      <c r="I1250" s="703">
        <f t="shared" si="295"/>
        <v>0.2857142857142857</v>
      </c>
      <c r="J1250" s="10"/>
      <c r="K1250" s="10"/>
    </row>
    <row r="1251" spans="1:11">
      <c r="A1251" s="10"/>
      <c r="B1251" s="10"/>
      <c r="C1251" s="10"/>
      <c r="D1251" s="574" t="s">
        <v>430</v>
      </c>
      <c r="E1251" s="575">
        <v>3</v>
      </c>
      <c r="F1251" s="575">
        <v>3</v>
      </c>
      <c r="G1251" s="575">
        <v>5</v>
      </c>
      <c r="H1251" s="595">
        <v>3</v>
      </c>
      <c r="I1251" s="604">
        <f t="shared" si="295"/>
        <v>-0.4</v>
      </c>
      <c r="J1251" s="10"/>
      <c r="K1251" s="10"/>
    </row>
    <row r="1252" spans="1:11">
      <c r="A1252" s="10"/>
      <c r="B1252" s="10"/>
      <c r="C1252" s="10"/>
      <c r="D1252" s="701" t="s">
        <v>431</v>
      </c>
      <c r="E1252" s="702">
        <v>5</v>
      </c>
      <c r="F1252" s="702">
        <v>1</v>
      </c>
      <c r="G1252" s="684">
        <v>1</v>
      </c>
      <c r="H1252" s="702">
        <v>2</v>
      </c>
      <c r="I1252" s="703">
        <f t="shared" si="295"/>
        <v>1</v>
      </c>
      <c r="J1252" s="10"/>
      <c r="K1252" s="10"/>
    </row>
    <row r="1253" spans="1:11">
      <c r="A1253" s="10"/>
      <c r="B1253" s="10"/>
      <c r="C1253" s="10"/>
      <c r="D1253" s="574" t="s">
        <v>432</v>
      </c>
      <c r="E1253" s="575">
        <v>1</v>
      </c>
      <c r="F1253" s="575">
        <v>1</v>
      </c>
      <c r="G1253" s="575">
        <v>2</v>
      </c>
      <c r="H1253" s="595">
        <v>2</v>
      </c>
      <c r="I1253" s="604">
        <f t="shared" si="295"/>
        <v>0</v>
      </c>
      <c r="J1253" s="10"/>
      <c r="K1253" s="10"/>
    </row>
    <row r="1254" spans="1:11">
      <c r="A1254" s="10"/>
      <c r="B1254" s="10"/>
      <c r="C1254" s="10"/>
      <c r="D1254" s="701" t="s">
        <v>433</v>
      </c>
      <c r="E1254" s="702">
        <v>2</v>
      </c>
      <c r="F1254" s="702">
        <v>2</v>
      </c>
      <c r="G1254" s="684">
        <v>5</v>
      </c>
      <c r="H1254" s="702">
        <v>3</v>
      </c>
      <c r="I1254" s="703">
        <f t="shared" si="295"/>
        <v>-0.4</v>
      </c>
      <c r="J1254" s="10"/>
      <c r="K1254" s="10"/>
    </row>
    <row r="1255" spans="1:11">
      <c r="A1255" s="10"/>
      <c r="B1255" s="10"/>
      <c r="C1255" s="10"/>
      <c r="D1255" s="574" t="s">
        <v>434</v>
      </c>
      <c r="E1255" s="575">
        <v>0</v>
      </c>
      <c r="F1255" s="575">
        <v>0</v>
      </c>
      <c r="G1255" s="575">
        <v>0</v>
      </c>
      <c r="H1255" s="595">
        <v>0</v>
      </c>
      <c r="I1255" s="604" t="s">
        <v>76</v>
      </c>
      <c r="J1255" s="10"/>
      <c r="K1255" s="10"/>
    </row>
    <row r="1256" spans="1:11" ht="15.75" customHeight="1">
      <c r="A1256" s="10"/>
      <c r="B1256" s="10"/>
      <c r="C1256" s="10"/>
      <c r="D1256" s="704" t="s">
        <v>435</v>
      </c>
      <c r="E1256" s="672">
        <v>2</v>
      </c>
      <c r="F1256" s="672">
        <v>4</v>
      </c>
      <c r="G1256" s="672">
        <v>5</v>
      </c>
      <c r="H1256" s="672">
        <v>4</v>
      </c>
      <c r="I1256" s="673">
        <f t="shared" ref="I1256:I1257" si="296">(H1256-G1256)/G1256</f>
        <v>-0.2</v>
      </c>
      <c r="J1256" s="10"/>
      <c r="K1256" s="10"/>
    </row>
    <row r="1257" spans="1:11" ht="15.75" customHeight="1">
      <c r="A1257" s="10"/>
      <c r="B1257" s="10"/>
      <c r="C1257" s="10"/>
      <c r="D1257" s="674" t="s">
        <v>28</v>
      </c>
      <c r="E1257" s="675">
        <f t="shared" ref="E1257:H1257" si="297">SUM(E1244:E1256)</f>
        <v>33</v>
      </c>
      <c r="F1257" s="675">
        <f t="shared" si="297"/>
        <v>30</v>
      </c>
      <c r="G1257" s="675">
        <f t="shared" si="297"/>
        <v>50</v>
      </c>
      <c r="H1257" s="675">
        <f t="shared" si="297"/>
        <v>42</v>
      </c>
      <c r="I1257" s="705">
        <f t="shared" si="296"/>
        <v>-0.16</v>
      </c>
      <c r="J1257" s="10"/>
      <c r="K1257" s="10"/>
    </row>
    <row r="1258" spans="1:11" ht="15.75" customHeight="1">
      <c r="A1258" s="10"/>
      <c r="B1258" s="10"/>
      <c r="C1258" s="10"/>
      <c r="D1258" s="501" t="s">
        <v>436</v>
      </c>
      <c r="E1258" s="10"/>
      <c r="F1258" s="10"/>
      <c r="G1258" s="10"/>
      <c r="H1258" s="3"/>
      <c r="I1258" s="9"/>
      <c r="J1258" s="10"/>
      <c r="K1258" s="10"/>
    </row>
    <row r="1259" spans="1:11" ht="15.75" customHeight="1">
      <c r="A1259" s="10"/>
      <c r="B1259" s="10"/>
      <c r="C1259" s="10"/>
      <c r="D1259" s="10"/>
      <c r="E1259" s="10"/>
      <c r="F1259" s="10"/>
      <c r="G1259" s="10"/>
      <c r="H1259" s="3"/>
      <c r="I1259" s="9"/>
      <c r="J1259" s="10"/>
      <c r="K1259" s="10"/>
    </row>
    <row r="1260" spans="1:11" ht="24" customHeight="1">
      <c r="A1260" s="10"/>
      <c r="B1260" s="10"/>
      <c r="C1260" s="10"/>
      <c r="D1260" s="972" t="s">
        <v>473</v>
      </c>
      <c r="E1260" s="973"/>
      <c r="F1260" s="973"/>
      <c r="G1260" s="973"/>
      <c r="H1260" s="973"/>
      <c r="I1260" s="974"/>
      <c r="J1260" s="10"/>
      <c r="K1260" s="10"/>
    </row>
    <row r="1261" spans="1:11" ht="15.75" customHeight="1">
      <c r="A1261" s="10"/>
      <c r="B1261" s="10"/>
      <c r="C1261" s="10"/>
      <c r="D1261" s="971" t="s">
        <v>87</v>
      </c>
      <c r="E1261" s="570" t="s">
        <v>88</v>
      </c>
      <c r="F1261" s="570" t="s">
        <v>88</v>
      </c>
      <c r="G1261" s="570" t="s">
        <v>88</v>
      </c>
      <c r="H1261" s="570" t="s">
        <v>88</v>
      </c>
      <c r="I1261" s="975" t="s">
        <v>342</v>
      </c>
      <c r="J1261" s="10"/>
      <c r="K1261" s="10"/>
    </row>
    <row r="1262" spans="1:11" ht="15.75" customHeight="1">
      <c r="A1262" s="10"/>
      <c r="B1262" s="10"/>
      <c r="C1262" s="10"/>
      <c r="D1262" s="854"/>
      <c r="E1262" s="130">
        <v>2009</v>
      </c>
      <c r="F1262" s="130">
        <v>2010</v>
      </c>
      <c r="G1262" s="130">
        <v>2011</v>
      </c>
      <c r="H1262" s="130">
        <v>2012</v>
      </c>
      <c r="I1262" s="879"/>
      <c r="J1262" s="10"/>
      <c r="K1262" s="10"/>
    </row>
    <row r="1263" spans="1:11">
      <c r="A1263" s="10"/>
      <c r="B1263" s="10"/>
      <c r="C1263" s="10"/>
      <c r="D1263" s="571" t="s">
        <v>343</v>
      </c>
      <c r="E1263" s="572">
        <v>48</v>
      </c>
      <c r="F1263" s="572">
        <v>44</v>
      </c>
      <c r="G1263" s="572">
        <v>84</v>
      </c>
      <c r="H1263" s="572">
        <v>70</v>
      </c>
      <c r="I1263" s="573">
        <f t="shared" ref="I1263:I1266" si="298">(H1263-G1263)/G1263</f>
        <v>-0.16666666666666666</v>
      </c>
      <c r="J1263" s="10"/>
      <c r="K1263" s="10"/>
    </row>
    <row r="1264" spans="1:11">
      <c r="A1264" s="10"/>
      <c r="B1264" s="10"/>
      <c r="C1264" s="10"/>
      <c r="D1264" s="574" t="s">
        <v>99</v>
      </c>
      <c r="E1264" s="575">
        <v>33</v>
      </c>
      <c r="F1264" s="575">
        <v>38</v>
      </c>
      <c r="G1264" s="575">
        <v>45</v>
      </c>
      <c r="H1264" s="595">
        <v>31</v>
      </c>
      <c r="I1264" s="604">
        <f t="shared" si="298"/>
        <v>-0.31111111111111112</v>
      </c>
      <c r="J1264" s="10"/>
      <c r="K1264" s="10"/>
    </row>
    <row r="1265" spans="1:11" ht="15.75" customHeight="1">
      <c r="A1265" s="10"/>
      <c r="B1265" s="10"/>
      <c r="C1265" s="10"/>
      <c r="D1265" s="605" t="s">
        <v>114</v>
      </c>
      <c r="E1265" s="671">
        <v>0</v>
      </c>
      <c r="F1265" s="671">
        <v>0</v>
      </c>
      <c r="G1265" s="672">
        <v>1</v>
      </c>
      <c r="H1265" s="672">
        <v>0</v>
      </c>
      <c r="I1265" s="673">
        <f t="shared" si="298"/>
        <v>-1</v>
      </c>
      <c r="J1265" s="10"/>
      <c r="K1265" s="10"/>
    </row>
    <row r="1266" spans="1:11" ht="15.75" customHeight="1">
      <c r="A1266" s="10"/>
      <c r="B1266" s="10"/>
      <c r="C1266" s="10"/>
      <c r="D1266" s="674" t="s">
        <v>28</v>
      </c>
      <c r="E1266" s="675">
        <f t="shared" ref="E1266:H1266" si="299">SUM(E1263:E1265)</f>
        <v>81</v>
      </c>
      <c r="F1266" s="675">
        <f t="shared" si="299"/>
        <v>82</v>
      </c>
      <c r="G1266" s="676">
        <f t="shared" si="299"/>
        <v>130</v>
      </c>
      <c r="H1266" s="676">
        <f t="shared" si="299"/>
        <v>101</v>
      </c>
      <c r="I1266" s="677">
        <f t="shared" si="298"/>
        <v>-0.22307692307692309</v>
      </c>
      <c r="J1266" s="10"/>
      <c r="K1266" s="10"/>
    </row>
    <row r="1267" spans="1:11" ht="7.5" customHeight="1">
      <c r="A1267" s="10"/>
      <c r="B1267" s="10"/>
      <c r="C1267" s="10"/>
      <c r="D1267" s="474"/>
      <c r="E1267" s="678"/>
      <c r="F1267" s="678"/>
      <c r="G1267" s="679"/>
      <c r="H1267" s="679"/>
      <c r="I1267" s="680"/>
      <c r="J1267" s="10"/>
      <c r="K1267" s="10"/>
    </row>
    <row r="1268" spans="1:11" ht="15.75" customHeight="1">
      <c r="A1268" s="10"/>
      <c r="B1268" s="10"/>
      <c r="C1268" s="10"/>
      <c r="D1268" s="681" t="s">
        <v>114</v>
      </c>
      <c r="E1268" s="682">
        <v>0</v>
      </c>
      <c r="F1268" s="682">
        <v>0</v>
      </c>
      <c r="G1268" s="682">
        <v>1</v>
      </c>
      <c r="H1268" s="682">
        <v>2</v>
      </c>
      <c r="I1268" s="573">
        <f t="shared" ref="I1268:I1271" si="300">(H1268-G1268)/G1268</f>
        <v>1</v>
      </c>
      <c r="J1268" s="10"/>
      <c r="K1268" s="10"/>
    </row>
    <row r="1269" spans="1:11">
      <c r="A1269" s="10"/>
      <c r="B1269" s="10"/>
      <c r="C1269" s="10"/>
      <c r="D1269" s="574" t="s">
        <v>96</v>
      </c>
      <c r="E1269" s="575">
        <v>57</v>
      </c>
      <c r="F1269" s="575">
        <v>52</v>
      </c>
      <c r="G1269" s="575">
        <v>88</v>
      </c>
      <c r="H1269" s="595">
        <v>63</v>
      </c>
      <c r="I1269" s="604">
        <f t="shared" si="300"/>
        <v>-0.28409090909090912</v>
      </c>
      <c r="J1269" s="10"/>
      <c r="K1269" s="10"/>
    </row>
    <row r="1270" spans="1:11" ht="15.75" customHeight="1">
      <c r="A1270" s="10"/>
      <c r="B1270" s="10"/>
      <c r="C1270" s="10"/>
      <c r="D1270" s="683" t="s">
        <v>97</v>
      </c>
      <c r="E1270" s="671">
        <v>24</v>
      </c>
      <c r="F1270" s="672">
        <v>30</v>
      </c>
      <c r="G1270" s="572">
        <v>41</v>
      </c>
      <c r="H1270" s="684">
        <v>36</v>
      </c>
      <c r="I1270" s="673">
        <f t="shared" si="300"/>
        <v>-0.12195121951219512</v>
      </c>
      <c r="J1270" s="10"/>
      <c r="K1270" s="10"/>
    </row>
    <row r="1271" spans="1:11" ht="15.75" customHeight="1">
      <c r="A1271" s="10"/>
      <c r="B1271" s="10"/>
      <c r="C1271" s="10"/>
      <c r="D1271" s="685" t="s">
        <v>28</v>
      </c>
      <c r="E1271" s="675">
        <f t="shared" ref="E1271:H1271" si="301">SUM(E1268:E1270)</f>
        <v>81</v>
      </c>
      <c r="F1271" s="686">
        <f t="shared" si="301"/>
        <v>82</v>
      </c>
      <c r="G1271" s="675">
        <f t="shared" si="301"/>
        <v>130</v>
      </c>
      <c r="H1271" s="675">
        <f t="shared" si="301"/>
        <v>101</v>
      </c>
      <c r="I1271" s="677">
        <f t="shared" si="300"/>
        <v>-0.22307692307692309</v>
      </c>
      <c r="J1271" s="10"/>
      <c r="K1271" s="10"/>
    </row>
    <row r="1272" spans="1:11" ht="7.5" customHeight="1">
      <c r="A1272" s="10"/>
      <c r="B1272" s="10"/>
      <c r="C1272" s="10"/>
      <c r="D1272" s="687"/>
      <c r="E1272" s="678"/>
      <c r="F1272" s="678"/>
      <c r="G1272" s="678"/>
      <c r="H1272" s="678"/>
      <c r="I1272" s="688"/>
      <c r="J1272" s="10"/>
      <c r="K1272" s="10"/>
    </row>
    <row r="1273" spans="1:11" ht="15.75" customHeight="1">
      <c r="A1273" s="10"/>
      <c r="B1273" s="10"/>
      <c r="C1273" s="10"/>
      <c r="D1273" s="689" t="s">
        <v>114</v>
      </c>
      <c r="E1273" s="682">
        <v>2</v>
      </c>
      <c r="F1273" s="682">
        <v>0</v>
      </c>
      <c r="G1273" s="690">
        <v>0</v>
      </c>
      <c r="H1273" s="682">
        <v>0</v>
      </c>
      <c r="I1273" s="691" t="s">
        <v>76</v>
      </c>
      <c r="J1273" s="10"/>
      <c r="K1273" s="10"/>
    </row>
    <row r="1274" spans="1:11">
      <c r="A1274" s="10"/>
      <c r="B1274" s="10"/>
      <c r="C1274" s="10"/>
      <c r="D1274" s="574" t="s">
        <v>418</v>
      </c>
      <c r="E1274" s="575">
        <v>4</v>
      </c>
      <c r="F1274" s="575">
        <v>4</v>
      </c>
      <c r="G1274" s="575">
        <v>9</v>
      </c>
      <c r="H1274" s="595">
        <v>3</v>
      </c>
      <c r="I1274" s="604">
        <f t="shared" ref="I1274:I1283" si="302">(H1274-G1274)/G1274</f>
        <v>-0.66666666666666663</v>
      </c>
      <c r="J1274" s="10"/>
      <c r="K1274" s="10"/>
    </row>
    <row r="1275" spans="1:11">
      <c r="A1275" s="10"/>
      <c r="B1275" s="10"/>
      <c r="C1275" s="10"/>
      <c r="D1275" s="701" t="s">
        <v>424</v>
      </c>
      <c r="E1275" s="702">
        <v>6</v>
      </c>
      <c r="F1275" s="702">
        <v>3</v>
      </c>
      <c r="G1275" s="702">
        <v>5</v>
      </c>
      <c r="H1275" s="702">
        <v>5</v>
      </c>
      <c r="I1275" s="703">
        <f t="shared" si="302"/>
        <v>0</v>
      </c>
      <c r="J1275" s="10"/>
      <c r="K1275" s="10"/>
    </row>
    <row r="1276" spans="1:11">
      <c r="A1276" s="10"/>
      <c r="B1276" s="10"/>
      <c r="C1276" s="10"/>
      <c r="D1276" s="574" t="s">
        <v>426</v>
      </c>
      <c r="E1276" s="575">
        <v>7</v>
      </c>
      <c r="F1276" s="575">
        <v>16</v>
      </c>
      <c r="G1276" s="575">
        <v>20</v>
      </c>
      <c r="H1276" s="595">
        <v>8</v>
      </c>
      <c r="I1276" s="604">
        <f t="shared" si="302"/>
        <v>-0.6</v>
      </c>
      <c r="J1276" s="10"/>
      <c r="K1276" s="10"/>
    </row>
    <row r="1277" spans="1:11">
      <c r="A1277" s="10"/>
      <c r="B1277" s="10"/>
      <c r="C1277" s="10"/>
      <c r="D1277" s="701" t="s">
        <v>427</v>
      </c>
      <c r="E1277" s="702">
        <v>6</v>
      </c>
      <c r="F1277" s="702">
        <v>3</v>
      </c>
      <c r="G1277" s="702">
        <v>2</v>
      </c>
      <c r="H1277" s="702">
        <v>6</v>
      </c>
      <c r="I1277" s="703">
        <f t="shared" si="302"/>
        <v>2</v>
      </c>
      <c r="J1277" s="10"/>
      <c r="K1277" s="10"/>
    </row>
    <row r="1278" spans="1:11">
      <c r="A1278" s="10"/>
      <c r="B1278" s="10"/>
      <c r="C1278" s="10"/>
      <c r="D1278" s="574" t="s">
        <v>15</v>
      </c>
      <c r="E1278" s="575">
        <v>3</v>
      </c>
      <c r="F1278" s="575">
        <v>2</v>
      </c>
      <c r="G1278" s="575">
        <v>1</v>
      </c>
      <c r="H1278" s="595">
        <v>1</v>
      </c>
      <c r="I1278" s="604">
        <f t="shared" si="302"/>
        <v>0</v>
      </c>
      <c r="J1278" s="10"/>
      <c r="K1278" s="10"/>
    </row>
    <row r="1279" spans="1:11">
      <c r="A1279" s="10"/>
      <c r="B1279" s="10"/>
      <c r="C1279" s="10"/>
      <c r="D1279" s="701" t="s">
        <v>428</v>
      </c>
      <c r="E1279" s="702">
        <v>3</v>
      </c>
      <c r="F1279" s="702">
        <v>1</v>
      </c>
      <c r="G1279" s="702">
        <v>5</v>
      </c>
      <c r="H1279" s="702">
        <v>5</v>
      </c>
      <c r="I1279" s="703">
        <f t="shared" si="302"/>
        <v>0</v>
      </c>
      <c r="J1279" s="10"/>
      <c r="K1279" s="10"/>
    </row>
    <row r="1280" spans="1:11">
      <c r="A1280" s="10"/>
      <c r="B1280" s="10"/>
      <c r="C1280" s="10"/>
      <c r="D1280" s="574" t="s">
        <v>430</v>
      </c>
      <c r="E1280" s="575">
        <v>20</v>
      </c>
      <c r="F1280" s="575">
        <v>27</v>
      </c>
      <c r="G1280" s="575">
        <v>35</v>
      </c>
      <c r="H1280" s="595">
        <v>30</v>
      </c>
      <c r="I1280" s="604">
        <f t="shared" si="302"/>
        <v>-0.14285714285714285</v>
      </c>
      <c r="J1280" s="10"/>
      <c r="K1280" s="10"/>
    </row>
    <row r="1281" spans="1:11">
      <c r="A1281" s="10"/>
      <c r="B1281" s="10"/>
      <c r="C1281" s="10"/>
      <c r="D1281" s="701" t="s">
        <v>431</v>
      </c>
      <c r="E1281" s="702">
        <v>13</v>
      </c>
      <c r="F1281" s="702">
        <v>7</v>
      </c>
      <c r="G1281" s="684">
        <v>13</v>
      </c>
      <c r="H1281" s="702">
        <v>15</v>
      </c>
      <c r="I1281" s="703">
        <f t="shared" si="302"/>
        <v>0.15384615384615385</v>
      </c>
      <c r="J1281" s="10"/>
      <c r="K1281" s="10"/>
    </row>
    <row r="1282" spans="1:11">
      <c r="A1282" s="10"/>
      <c r="B1282" s="10"/>
      <c r="C1282" s="10"/>
      <c r="D1282" s="574" t="s">
        <v>432</v>
      </c>
      <c r="E1282" s="575">
        <v>5</v>
      </c>
      <c r="F1282" s="575">
        <v>4</v>
      </c>
      <c r="G1282" s="575">
        <v>12</v>
      </c>
      <c r="H1282" s="595">
        <v>7</v>
      </c>
      <c r="I1282" s="604">
        <f t="shared" si="302"/>
        <v>-0.41666666666666669</v>
      </c>
      <c r="J1282" s="10"/>
      <c r="K1282" s="10"/>
    </row>
    <row r="1283" spans="1:11">
      <c r="A1283" s="10"/>
      <c r="B1283" s="10"/>
      <c r="C1283" s="10"/>
      <c r="D1283" s="701" t="s">
        <v>433</v>
      </c>
      <c r="E1283" s="702">
        <v>5</v>
      </c>
      <c r="F1283" s="702">
        <v>6</v>
      </c>
      <c r="G1283" s="684">
        <v>11</v>
      </c>
      <c r="H1283" s="702">
        <v>11</v>
      </c>
      <c r="I1283" s="703">
        <f t="shared" si="302"/>
        <v>0</v>
      </c>
      <c r="J1283" s="10"/>
      <c r="K1283" s="10"/>
    </row>
    <row r="1284" spans="1:11">
      <c r="A1284" s="10"/>
      <c r="B1284" s="10"/>
      <c r="C1284" s="10"/>
      <c r="D1284" s="574" t="s">
        <v>434</v>
      </c>
      <c r="E1284" s="575">
        <v>0</v>
      </c>
      <c r="F1284" s="575">
        <v>1</v>
      </c>
      <c r="G1284" s="575">
        <v>0</v>
      </c>
      <c r="H1284" s="595">
        <v>0</v>
      </c>
      <c r="I1284" s="604" t="s">
        <v>76</v>
      </c>
      <c r="J1284" s="10"/>
      <c r="K1284" s="10"/>
    </row>
    <row r="1285" spans="1:11" ht="15.75" customHeight="1">
      <c r="A1285" s="10"/>
      <c r="B1285" s="10"/>
      <c r="C1285" s="10"/>
      <c r="D1285" s="704" t="s">
        <v>435</v>
      </c>
      <c r="E1285" s="672">
        <v>7</v>
      </c>
      <c r="F1285" s="672">
        <v>8</v>
      </c>
      <c r="G1285" s="672">
        <v>17</v>
      </c>
      <c r="H1285" s="672">
        <v>10</v>
      </c>
      <c r="I1285" s="673">
        <f t="shared" ref="I1285:I1286" si="303">(H1285-G1285)/G1285</f>
        <v>-0.41176470588235292</v>
      </c>
      <c r="J1285" s="10"/>
      <c r="K1285" s="10"/>
    </row>
    <row r="1286" spans="1:11" ht="15.75" customHeight="1">
      <c r="A1286" s="10"/>
      <c r="B1286" s="10"/>
      <c r="C1286" s="10"/>
      <c r="D1286" s="674" t="s">
        <v>28</v>
      </c>
      <c r="E1286" s="675">
        <f t="shared" ref="E1286:H1286" si="304">SUM(E1273:E1285)</f>
        <v>81</v>
      </c>
      <c r="F1286" s="675">
        <f t="shared" si="304"/>
        <v>82</v>
      </c>
      <c r="G1286" s="675">
        <f t="shared" si="304"/>
        <v>130</v>
      </c>
      <c r="H1286" s="675">
        <f t="shared" si="304"/>
        <v>101</v>
      </c>
      <c r="I1286" s="705">
        <f t="shared" si="303"/>
        <v>-0.22307692307692309</v>
      </c>
      <c r="J1286" s="10"/>
      <c r="K1286" s="10"/>
    </row>
    <row r="1287" spans="1:11" ht="15.75" customHeight="1">
      <c r="A1287" s="10"/>
      <c r="B1287" s="10"/>
      <c r="C1287" s="10"/>
      <c r="D1287" s="501" t="s">
        <v>436</v>
      </c>
      <c r="E1287" s="10"/>
      <c r="F1287" s="10"/>
      <c r="G1287" s="10"/>
      <c r="H1287" s="3"/>
      <c r="I1287" s="9"/>
      <c r="J1287" s="10"/>
      <c r="K1287" s="10"/>
    </row>
    <row r="1288" spans="1:11" ht="15.75" customHeight="1">
      <c r="A1288" s="10"/>
      <c r="B1288" s="10"/>
      <c r="C1288" s="10"/>
      <c r="D1288" s="10"/>
      <c r="E1288" s="10"/>
      <c r="F1288" s="10"/>
      <c r="G1288" s="10"/>
      <c r="H1288" s="3"/>
      <c r="I1288" s="9"/>
      <c r="J1288" s="10"/>
      <c r="K1288" s="10"/>
    </row>
    <row r="1289" spans="1:11" ht="23.25" customHeight="1">
      <c r="A1289" s="10"/>
      <c r="B1289" s="10"/>
      <c r="C1289" s="10"/>
      <c r="D1289" s="972" t="s">
        <v>474</v>
      </c>
      <c r="E1289" s="973"/>
      <c r="F1289" s="973"/>
      <c r="G1289" s="973"/>
      <c r="H1289" s="973"/>
      <c r="I1289" s="974"/>
      <c r="J1289" s="10"/>
      <c r="K1289" s="10"/>
    </row>
    <row r="1290" spans="1:11" ht="15.75" customHeight="1">
      <c r="A1290" s="10"/>
      <c r="B1290" s="10"/>
      <c r="C1290" s="10"/>
      <c r="D1290" s="971" t="s">
        <v>87</v>
      </c>
      <c r="E1290" s="570" t="s">
        <v>88</v>
      </c>
      <c r="F1290" s="570" t="s">
        <v>88</v>
      </c>
      <c r="G1290" s="570" t="s">
        <v>88</v>
      </c>
      <c r="H1290" s="570" t="s">
        <v>88</v>
      </c>
      <c r="I1290" s="975" t="s">
        <v>342</v>
      </c>
      <c r="J1290" s="10"/>
      <c r="K1290" s="10"/>
    </row>
    <row r="1291" spans="1:11" ht="15.75" customHeight="1">
      <c r="A1291" s="10"/>
      <c r="B1291" s="10"/>
      <c r="C1291" s="10"/>
      <c r="D1291" s="854"/>
      <c r="E1291" s="130">
        <v>2009</v>
      </c>
      <c r="F1291" s="130">
        <v>2010</v>
      </c>
      <c r="G1291" s="130">
        <v>2011</v>
      </c>
      <c r="H1291" s="130">
        <v>2012</v>
      </c>
      <c r="I1291" s="879"/>
      <c r="J1291" s="10"/>
      <c r="K1291" s="10"/>
    </row>
    <row r="1292" spans="1:11">
      <c r="A1292" s="10"/>
      <c r="B1292" s="10"/>
      <c r="C1292" s="10"/>
      <c r="D1292" s="571" t="s">
        <v>343</v>
      </c>
      <c r="E1292" s="572">
        <v>48</v>
      </c>
      <c r="F1292" s="572">
        <v>84</v>
      </c>
      <c r="G1292" s="572">
        <v>120</v>
      </c>
      <c r="H1292" s="572">
        <v>132</v>
      </c>
      <c r="I1292" s="573">
        <f t="shared" ref="I1292:I1295" si="305">(H1292-G1292)/G1292</f>
        <v>0.1</v>
      </c>
      <c r="J1292" s="10"/>
      <c r="K1292" s="10"/>
    </row>
    <row r="1293" spans="1:11">
      <c r="A1293" s="10"/>
      <c r="B1293" s="10"/>
      <c r="C1293" s="10"/>
      <c r="D1293" s="574" t="s">
        <v>99</v>
      </c>
      <c r="E1293" s="575">
        <v>44</v>
      </c>
      <c r="F1293" s="575">
        <v>65</v>
      </c>
      <c r="G1293" s="575">
        <v>62</v>
      </c>
      <c r="H1293" s="595">
        <v>73</v>
      </c>
      <c r="I1293" s="604">
        <f t="shared" si="305"/>
        <v>0.17741935483870969</v>
      </c>
      <c r="J1293" s="10"/>
      <c r="K1293" s="10"/>
    </row>
    <row r="1294" spans="1:11" ht="15.75" customHeight="1">
      <c r="A1294" s="10"/>
      <c r="B1294" s="10"/>
      <c r="C1294" s="10"/>
      <c r="D1294" s="605" t="s">
        <v>114</v>
      </c>
      <c r="E1294" s="671">
        <v>0</v>
      </c>
      <c r="F1294" s="671">
        <v>0</v>
      </c>
      <c r="G1294" s="672">
        <v>1</v>
      </c>
      <c r="H1294" s="672">
        <v>0</v>
      </c>
      <c r="I1294" s="673">
        <f t="shared" si="305"/>
        <v>-1</v>
      </c>
      <c r="J1294" s="10"/>
      <c r="K1294" s="10"/>
    </row>
    <row r="1295" spans="1:11" ht="15.75" customHeight="1">
      <c r="A1295" s="10"/>
      <c r="B1295" s="10"/>
      <c r="C1295" s="10"/>
      <c r="D1295" s="674" t="s">
        <v>28</v>
      </c>
      <c r="E1295" s="675">
        <f t="shared" ref="E1295:H1295" si="306">SUM(E1292:E1294)</f>
        <v>92</v>
      </c>
      <c r="F1295" s="675">
        <f t="shared" si="306"/>
        <v>149</v>
      </c>
      <c r="G1295" s="676">
        <f t="shared" si="306"/>
        <v>183</v>
      </c>
      <c r="H1295" s="676">
        <f t="shared" si="306"/>
        <v>205</v>
      </c>
      <c r="I1295" s="677">
        <f t="shared" si="305"/>
        <v>0.12021857923497267</v>
      </c>
      <c r="J1295" s="10"/>
      <c r="K1295" s="10"/>
    </row>
    <row r="1296" spans="1:11" ht="7.5" customHeight="1">
      <c r="A1296" s="10"/>
      <c r="B1296" s="10"/>
      <c r="C1296" s="10"/>
      <c r="D1296" s="474"/>
      <c r="E1296" s="678"/>
      <c r="F1296" s="678"/>
      <c r="G1296" s="679"/>
      <c r="H1296" s="679"/>
      <c r="I1296" s="680"/>
      <c r="J1296" s="10"/>
      <c r="K1296" s="10"/>
    </row>
    <row r="1297" spans="1:11" ht="15.75" customHeight="1">
      <c r="A1297" s="10"/>
      <c r="B1297" s="10"/>
      <c r="C1297" s="10"/>
      <c r="D1297" s="681" t="s">
        <v>114</v>
      </c>
      <c r="E1297" s="682">
        <v>1</v>
      </c>
      <c r="F1297" s="682">
        <v>0</v>
      </c>
      <c r="G1297" s="682">
        <v>1</v>
      </c>
      <c r="H1297" s="682">
        <v>1</v>
      </c>
      <c r="I1297" s="573">
        <f t="shared" ref="I1297:I1300" si="307">(H1297-G1297)/G1297</f>
        <v>0</v>
      </c>
      <c r="J1297" s="10"/>
      <c r="K1297" s="10"/>
    </row>
    <row r="1298" spans="1:11">
      <c r="A1298" s="10"/>
      <c r="B1298" s="10"/>
      <c r="C1298" s="10"/>
      <c r="D1298" s="574" t="s">
        <v>96</v>
      </c>
      <c r="E1298" s="575">
        <v>52</v>
      </c>
      <c r="F1298" s="575">
        <v>92</v>
      </c>
      <c r="G1298" s="575">
        <v>114</v>
      </c>
      <c r="H1298" s="595">
        <v>129</v>
      </c>
      <c r="I1298" s="604">
        <f t="shared" si="307"/>
        <v>0.13157894736842105</v>
      </c>
      <c r="J1298" s="10"/>
      <c r="K1298" s="10"/>
    </row>
    <row r="1299" spans="1:11" ht="15.75" customHeight="1">
      <c r="A1299" s="10"/>
      <c r="B1299" s="10"/>
      <c r="C1299" s="10"/>
      <c r="D1299" s="683" t="s">
        <v>97</v>
      </c>
      <c r="E1299" s="671">
        <v>39</v>
      </c>
      <c r="F1299" s="672">
        <v>57</v>
      </c>
      <c r="G1299" s="572">
        <v>68</v>
      </c>
      <c r="H1299" s="684">
        <v>75</v>
      </c>
      <c r="I1299" s="673">
        <f t="shared" si="307"/>
        <v>0.10294117647058823</v>
      </c>
      <c r="J1299" s="10"/>
      <c r="K1299" s="10"/>
    </row>
    <row r="1300" spans="1:11" ht="15.75" customHeight="1">
      <c r="A1300" s="10"/>
      <c r="B1300" s="10"/>
      <c r="C1300" s="10"/>
      <c r="D1300" s="685" t="s">
        <v>28</v>
      </c>
      <c r="E1300" s="675">
        <f t="shared" ref="E1300:H1300" si="308">SUM(E1297:E1299)</f>
        <v>92</v>
      </c>
      <c r="F1300" s="686">
        <f t="shared" si="308"/>
        <v>149</v>
      </c>
      <c r="G1300" s="675">
        <f t="shared" si="308"/>
        <v>183</v>
      </c>
      <c r="H1300" s="675">
        <f t="shared" si="308"/>
        <v>205</v>
      </c>
      <c r="I1300" s="677">
        <f t="shared" si="307"/>
        <v>0.12021857923497267</v>
      </c>
      <c r="J1300" s="10"/>
      <c r="K1300" s="10"/>
    </row>
    <row r="1301" spans="1:11" ht="7.5" customHeight="1">
      <c r="A1301" s="10"/>
      <c r="B1301" s="10"/>
      <c r="C1301" s="10"/>
      <c r="D1301" s="687"/>
      <c r="E1301" s="678"/>
      <c r="F1301" s="678"/>
      <c r="G1301" s="678"/>
      <c r="H1301" s="678"/>
      <c r="I1301" s="688"/>
      <c r="J1301" s="10"/>
      <c r="K1301" s="10"/>
    </row>
    <row r="1302" spans="1:11" ht="15.75" customHeight="1">
      <c r="A1302" s="10"/>
      <c r="B1302" s="10"/>
      <c r="C1302" s="10"/>
      <c r="D1302" s="689" t="s">
        <v>114</v>
      </c>
      <c r="E1302" s="682">
        <v>1</v>
      </c>
      <c r="F1302" s="682">
        <v>1</v>
      </c>
      <c r="G1302" s="690">
        <v>2</v>
      </c>
      <c r="H1302" s="682">
        <v>1</v>
      </c>
      <c r="I1302" s="691">
        <f t="shared" ref="I1302:I1312" si="309">(H1302-G1302)/G1302</f>
        <v>-0.5</v>
      </c>
      <c r="J1302" s="10"/>
      <c r="K1302" s="10"/>
    </row>
    <row r="1303" spans="1:11">
      <c r="A1303" s="10"/>
      <c r="B1303" s="10"/>
      <c r="C1303" s="10"/>
      <c r="D1303" s="574" t="s">
        <v>418</v>
      </c>
      <c r="E1303" s="575">
        <v>1</v>
      </c>
      <c r="F1303" s="575">
        <v>7</v>
      </c>
      <c r="G1303" s="575">
        <v>7</v>
      </c>
      <c r="H1303" s="595">
        <v>10</v>
      </c>
      <c r="I1303" s="604">
        <f t="shared" si="309"/>
        <v>0.42857142857142855</v>
      </c>
      <c r="J1303" s="10"/>
      <c r="K1303" s="10"/>
    </row>
    <row r="1304" spans="1:11">
      <c r="A1304" s="10"/>
      <c r="B1304" s="10"/>
      <c r="C1304" s="10"/>
      <c r="D1304" s="701" t="s">
        <v>424</v>
      </c>
      <c r="E1304" s="702">
        <v>2</v>
      </c>
      <c r="F1304" s="702">
        <v>5</v>
      </c>
      <c r="G1304" s="702">
        <v>2</v>
      </c>
      <c r="H1304" s="702">
        <v>8</v>
      </c>
      <c r="I1304" s="703">
        <f t="shared" si="309"/>
        <v>3</v>
      </c>
      <c r="J1304" s="10"/>
      <c r="K1304" s="10"/>
    </row>
    <row r="1305" spans="1:11">
      <c r="A1305" s="10"/>
      <c r="B1305" s="10"/>
      <c r="C1305" s="10"/>
      <c r="D1305" s="574" t="s">
        <v>426</v>
      </c>
      <c r="E1305" s="575">
        <v>13</v>
      </c>
      <c r="F1305" s="575">
        <v>20</v>
      </c>
      <c r="G1305" s="575">
        <v>20</v>
      </c>
      <c r="H1305" s="595">
        <v>29</v>
      </c>
      <c r="I1305" s="604">
        <f t="shared" si="309"/>
        <v>0.45</v>
      </c>
      <c r="J1305" s="10"/>
      <c r="K1305" s="10"/>
    </row>
    <row r="1306" spans="1:11">
      <c r="A1306" s="10"/>
      <c r="B1306" s="10"/>
      <c r="C1306" s="10"/>
      <c r="D1306" s="701" t="s">
        <v>427</v>
      </c>
      <c r="E1306" s="702">
        <v>10</v>
      </c>
      <c r="F1306" s="702">
        <v>8</v>
      </c>
      <c r="G1306" s="702">
        <v>6</v>
      </c>
      <c r="H1306" s="702">
        <v>7</v>
      </c>
      <c r="I1306" s="703">
        <f t="shared" si="309"/>
        <v>0.16666666666666666</v>
      </c>
      <c r="J1306" s="10"/>
      <c r="K1306" s="10"/>
    </row>
    <row r="1307" spans="1:11">
      <c r="A1307" s="10"/>
      <c r="B1307" s="6" t="s">
        <v>0</v>
      </c>
      <c r="C1307" s="10"/>
      <c r="D1307" s="574" t="s">
        <v>15</v>
      </c>
      <c r="E1307" s="575">
        <v>1</v>
      </c>
      <c r="F1307" s="575">
        <v>3</v>
      </c>
      <c r="G1307" s="575">
        <v>2</v>
      </c>
      <c r="H1307" s="595">
        <v>4</v>
      </c>
      <c r="I1307" s="604">
        <f t="shared" si="309"/>
        <v>1</v>
      </c>
      <c r="J1307" s="10"/>
      <c r="K1307" s="10"/>
    </row>
    <row r="1308" spans="1:11">
      <c r="A1308" s="10"/>
      <c r="B1308" s="6" t="s">
        <v>5</v>
      </c>
      <c r="C1308" s="10"/>
      <c r="D1308" s="701" t="s">
        <v>428</v>
      </c>
      <c r="E1308" s="702">
        <v>3</v>
      </c>
      <c r="F1308" s="702">
        <v>7</v>
      </c>
      <c r="G1308" s="702">
        <v>15</v>
      </c>
      <c r="H1308" s="702">
        <v>14</v>
      </c>
      <c r="I1308" s="703">
        <f t="shared" si="309"/>
        <v>-6.6666666666666666E-2</v>
      </c>
      <c r="J1308" s="10"/>
      <c r="K1308" s="10"/>
    </row>
    <row r="1309" spans="1:11">
      <c r="A1309" s="10"/>
      <c r="B1309" s="6" t="s">
        <v>6</v>
      </c>
      <c r="C1309" s="10"/>
      <c r="D1309" s="574" t="s">
        <v>430</v>
      </c>
      <c r="E1309" s="575">
        <v>25</v>
      </c>
      <c r="F1309" s="575">
        <v>45</v>
      </c>
      <c r="G1309" s="575">
        <v>58</v>
      </c>
      <c r="H1309" s="595">
        <v>46</v>
      </c>
      <c r="I1309" s="604">
        <f t="shared" si="309"/>
        <v>-0.20689655172413793</v>
      </c>
      <c r="J1309" s="10"/>
      <c r="K1309" s="10"/>
    </row>
    <row r="1310" spans="1:11">
      <c r="A1310" s="10"/>
      <c r="B1310" s="10"/>
      <c r="C1310" s="10"/>
      <c r="D1310" s="701" t="s">
        <v>431</v>
      </c>
      <c r="E1310" s="702">
        <v>16</v>
      </c>
      <c r="F1310" s="702">
        <v>13</v>
      </c>
      <c r="G1310" s="684">
        <v>19</v>
      </c>
      <c r="H1310" s="702">
        <v>17</v>
      </c>
      <c r="I1310" s="703">
        <f t="shared" si="309"/>
        <v>-0.10526315789473684</v>
      </c>
      <c r="J1310" s="10"/>
      <c r="K1310" s="10"/>
    </row>
    <row r="1311" spans="1:11">
      <c r="A1311" s="10"/>
      <c r="B1311" s="10"/>
      <c r="C1311" s="10"/>
      <c r="D1311" s="574" t="s">
        <v>432</v>
      </c>
      <c r="E1311" s="575">
        <v>4</v>
      </c>
      <c r="F1311" s="575">
        <v>17</v>
      </c>
      <c r="G1311" s="575">
        <v>17</v>
      </c>
      <c r="H1311" s="595">
        <v>29</v>
      </c>
      <c r="I1311" s="604">
        <f t="shared" si="309"/>
        <v>0.70588235294117652</v>
      </c>
      <c r="J1311" s="10"/>
      <c r="K1311" s="10"/>
    </row>
    <row r="1312" spans="1:11">
      <c r="A1312" s="10"/>
      <c r="B1312" s="10"/>
      <c r="C1312" s="10"/>
      <c r="D1312" s="701" t="s">
        <v>433</v>
      </c>
      <c r="E1312" s="702">
        <v>11</v>
      </c>
      <c r="F1312" s="702">
        <v>20</v>
      </c>
      <c r="G1312" s="684">
        <v>25</v>
      </c>
      <c r="H1312" s="702">
        <v>27</v>
      </c>
      <c r="I1312" s="703">
        <f t="shared" si="309"/>
        <v>0.08</v>
      </c>
      <c r="J1312" s="10"/>
      <c r="K1312" s="10"/>
    </row>
    <row r="1313" spans="1:11">
      <c r="A1313" s="10"/>
      <c r="B1313" s="10"/>
      <c r="C1313" s="10"/>
      <c r="D1313" s="574" t="s">
        <v>434</v>
      </c>
      <c r="E1313" s="575">
        <v>0</v>
      </c>
      <c r="F1313" s="575">
        <v>0</v>
      </c>
      <c r="G1313" s="575">
        <v>0</v>
      </c>
      <c r="H1313" s="595">
        <v>0</v>
      </c>
      <c r="I1313" s="604" t="s">
        <v>76</v>
      </c>
      <c r="J1313" s="10"/>
      <c r="K1313" s="10"/>
    </row>
    <row r="1314" spans="1:11" ht="15.75" customHeight="1">
      <c r="A1314" s="10"/>
      <c r="B1314" s="10"/>
      <c r="C1314" s="10"/>
      <c r="D1314" s="704" t="s">
        <v>435</v>
      </c>
      <c r="E1314" s="672">
        <v>5</v>
      </c>
      <c r="F1314" s="672">
        <v>3</v>
      </c>
      <c r="G1314" s="672">
        <v>10</v>
      </c>
      <c r="H1314" s="672">
        <v>13</v>
      </c>
      <c r="I1314" s="673">
        <f t="shared" ref="I1314:I1315" si="310">(H1314-G1314)/G1314</f>
        <v>0.3</v>
      </c>
      <c r="J1314" s="10"/>
      <c r="K1314" s="10"/>
    </row>
    <row r="1315" spans="1:11" ht="15.75" customHeight="1">
      <c r="A1315" s="10"/>
      <c r="B1315" s="10"/>
      <c r="C1315" s="10"/>
      <c r="D1315" s="674" t="s">
        <v>28</v>
      </c>
      <c r="E1315" s="675">
        <f t="shared" ref="E1315:H1315" si="311">SUM(E1302:E1314)</f>
        <v>92</v>
      </c>
      <c r="F1315" s="675">
        <f t="shared" si="311"/>
        <v>149</v>
      </c>
      <c r="G1315" s="675">
        <f t="shared" si="311"/>
        <v>183</v>
      </c>
      <c r="H1315" s="675">
        <f t="shared" si="311"/>
        <v>205</v>
      </c>
      <c r="I1315" s="705">
        <f t="shared" si="310"/>
        <v>0.12021857923497267</v>
      </c>
      <c r="J1315" s="10"/>
      <c r="K1315" s="10"/>
    </row>
    <row r="1316" spans="1:11" ht="15.75" customHeight="1">
      <c r="A1316" s="10"/>
      <c r="B1316" s="10"/>
      <c r="C1316" s="10"/>
      <c r="D1316" s="501" t="s">
        <v>436</v>
      </c>
      <c r="E1316" s="10"/>
      <c r="F1316" s="10"/>
      <c r="G1316" s="10"/>
      <c r="H1316" s="3"/>
      <c r="I1316" s="9"/>
      <c r="J1316" s="10"/>
      <c r="K1316" s="10"/>
    </row>
    <row r="1317" spans="1:11" ht="15.75" customHeight="1">
      <c r="A1317" s="10"/>
      <c r="B1317" s="10"/>
      <c r="C1317" s="10"/>
      <c r="D1317" s="10"/>
      <c r="E1317" s="10"/>
      <c r="F1317" s="10"/>
      <c r="G1317" s="10"/>
      <c r="H1317" s="3"/>
      <c r="I1317" s="9"/>
      <c r="J1317" s="10"/>
      <c r="K1317" s="10"/>
    </row>
    <row r="1318" spans="1:11" ht="23.25" customHeight="1">
      <c r="A1318" s="10"/>
      <c r="B1318" s="10"/>
      <c r="C1318" s="10"/>
      <c r="D1318" s="972" t="s">
        <v>198</v>
      </c>
      <c r="E1318" s="973"/>
      <c r="F1318" s="973"/>
      <c r="G1318" s="973"/>
      <c r="H1318" s="973"/>
      <c r="I1318" s="974"/>
      <c r="J1318" s="10"/>
      <c r="K1318" s="10"/>
    </row>
    <row r="1319" spans="1:11" ht="15.75" customHeight="1">
      <c r="A1319" s="10"/>
      <c r="B1319" s="10"/>
      <c r="C1319" s="10"/>
      <c r="D1319" s="971" t="s">
        <v>87</v>
      </c>
      <c r="E1319" s="570" t="s">
        <v>88</v>
      </c>
      <c r="F1319" s="570" t="s">
        <v>88</v>
      </c>
      <c r="G1319" s="570" t="s">
        <v>88</v>
      </c>
      <c r="H1319" s="570" t="s">
        <v>88</v>
      </c>
      <c r="I1319" s="975" t="s">
        <v>342</v>
      </c>
      <c r="J1319" s="10"/>
      <c r="K1319" s="10"/>
    </row>
    <row r="1320" spans="1:11" ht="15.75" customHeight="1">
      <c r="A1320" s="10"/>
      <c r="B1320" s="10"/>
      <c r="C1320" s="10"/>
      <c r="D1320" s="854"/>
      <c r="E1320" s="130">
        <v>2009</v>
      </c>
      <c r="F1320" s="130">
        <v>2010</v>
      </c>
      <c r="G1320" s="130">
        <v>2011</v>
      </c>
      <c r="H1320" s="130">
        <v>2012</v>
      </c>
      <c r="I1320" s="879"/>
      <c r="J1320" s="10"/>
      <c r="K1320" s="10"/>
    </row>
    <row r="1321" spans="1:11">
      <c r="A1321" s="10"/>
      <c r="B1321" s="10"/>
      <c r="C1321" s="10"/>
      <c r="D1321" s="571" t="s">
        <v>343</v>
      </c>
      <c r="E1321" s="572">
        <v>19</v>
      </c>
      <c r="F1321" s="572">
        <v>25</v>
      </c>
      <c r="G1321" s="572">
        <v>35</v>
      </c>
      <c r="H1321" s="572">
        <v>28</v>
      </c>
      <c r="I1321" s="573">
        <f t="shared" ref="I1321:I1324" si="312">(H1321-G1321)/G1321</f>
        <v>-0.2</v>
      </c>
      <c r="J1321" s="10"/>
      <c r="K1321" s="10"/>
    </row>
    <row r="1322" spans="1:11">
      <c r="A1322" s="10"/>
      <c r="B1322" s="10"/>
      <c r="C1322" s="10"/>
      <c r="D1322" s="574" t="s">
        <v>99</v>
      </c>
      <c r="E1322" s="575">
        <v>38</v>
      </c>
      <c r="F1322" s="575">
        <v>38</v>
      </c>
      <c r="G1322" s="575">
        <v>53</v>
      </c>
      <c r="H1322" s="595">
        <v>39</v>
      </c>
      <c r="I1322" s="604">
        <f t="shared" si="312"/>
        <v>-0.26415094339622641</v>
      </c>
      <c r="J1322" s="10"/>
      <c r="K1322" s="10"/>
    </row>
    <row r="1323" spans="1:11" ht="15.75" customHeight="1">
      <c r="A1323" s="10"/>
      <c r="B1323" s="10"/>
      <c r="C1323" s="10"/>
      <c r="D1323" s="605" t="s">
        <v>114</v>
      </c>
      <c r="E1323" s="671">
        <v>0</v>
      </c>
      <c r="F1323" s="671">
        <v>0</v>
      </c>
      <c r="G1323" s="672">
        <v>1</v>
      </c>
      <c r="H1323" s="672">
        <v>0</v>
      </c>
      <c r="I1323" s="673">
        <f t="shared" si="312"/>
        <v>-1</v>
      </c>
      <c r="J1323" s="10"/>
      <c r="K1323" s="10"/>
    </row>
    <row r="1324" spans="1:11" ht="15.75" customHeight="1">
      <c r="A1324" s="10"/>
      <c r="B1324" s="10"/>
      <c r="C1324" s="10"/>
      <c r="D1324" s="674" t="s">
        <v>28</v>
      </c>
      <c r="E1324" s="675">
        <f t="shared" ref="E1324:H1324" si="313">SUM(E1321:E1323)</f>
        <v>57</v>
      </c>
      <c r="F1324" s="675">
        <f t="shared" si="313"/>
        <v>63</v>
      </c>
      <c r="G1324" s="676">
        <f t="shared" si="313"/>
        <v>89</v>
      </c>
      <c r="H1324" s="676">
        <f t="shared" si="313"/>
        <v>67</v>
      </c>
      <c r="I1324" s="677">
        <f t="shared" si="312"/>
        <v>-0.24719101123595505</v>
      </c>
      <c r="J1324" s="10"/>
      <c r="K1324" s="10"/>
    </row>
    <row r="1325" spans="1:11" ht="7.5" customHeight="1">
      <c r="A1325" s="10"/>
      <c r="B1325" s="10"/>
      <c r="C1325" s="10"/>
      <c r="D1325" s="474"/>
      <c r="E1325" s="678"/>
      <c r="F1325" s="678"/>
      <c r="G1325" s="679"/>
      <c r="H1325" s="679"/>
      <c r="I1325" s="680"/>
      <c r="J1325" s="10"/>
      <c r="K1325" s="10"/>
    </row>
    <row r="1326" spans="1:11" ht="15.75" customHeight="1">
      <c r="A1326" s="10"/>
      <c r="B1326" s="10"/>
      <c r="C1326" s="10"/>
      <c r="D1326" s="681" t="s">
        <v>114</v>
      </c>
      <c r="E1326" s="682">
        <v>2</v>
      </c>
      <c r="F1326" s="682">
        <v>0</v>
      </c>
      <c r="G1326" s="682">
        <v>2</v>
      </c>
      <c r="H1326" s="682">
        <v>0</v>
      </c>
      <c r="I1326" s="573">
        <f t="shared" ref="I1326:I1329" si="314">(H1326-G1326)/G1326</f>
        <v>-1</v>
      </c>
      <c r="J1326" s="10"/>
      <c r="K1326" s="10"/>
    </row>
    <row r="1327" spans="1:11">
      <c r="A1327" s="10"/>
      <c r="B1327" s="10"/>
      <c r="C1327" s="10"/>
      <c r="D1327" s="574" t="s">
        <v>96</v>
      </c>
      <c r="E1327" s="575">
        <v>46</v>
      </c>
      <c r="F1327" s="575">
        <v>41</v>
      </c>
      <c r="G1327" s="575">
        <v>52</v>
      </c>
      <c r="H1327" s="595">
        <v>43</v>
      </c>
      <c r="I1327" s="604">
        <f t="shared" si="314"/>
        <v>-0.17307692307692307</v>
      </c>
      <c r="J1327" s="10"/>
      <c r="K1327" s="10"/>
    </row>
    <row r="1328" spans="1:11" ht="15.75" customHeight="1">
      <c r="A1328" s="10"/>
      <c r="B1328" s="10"/>
      <c r="C1328" s="10"/>
      <c r="D1328" s="683" t="s">
        <v>97</v>
      </c>
      <c r="E1328" s="671">
        <v>9</v>
      </c>
      <c r="F1328" s="672">
        <v>22</v>
      </c>
      <c r="G1328" s="572">
        <v>35</v>
      </c>
      <c r="H1328" s="684">
        <v>24</v>
      </c>
      <c r="I1328" s="673">
        <f t="shared" si="314"/>
        <v>-0.31428571428571428</v>
      </c>
      <c r="J1328" s="10"/>
      <c r="K1328" s="10"/>
    </row>
    <row r="1329" spans="1:11" ht="15.75" customHeight="1">
      <c r="A1329" s="10"/>
      <c r="B1329" s="10"/>
      <c r="C1329" s="10"/>
      <c r="D1329" s="685" t="s">
        <v>28</v>
      </c>
      <c r="E1329" s="675">
        <f t="shared" ref="E1329:H1329" si="315">SUM(E1326:E1328)</f>
        <v>57</v>
      </c>
      <c r="F1329" s="686">
        <f t="shared" si="315"/>
        <v>63</v>
      </c>
      <c r="G1329" s="675">
        <f t="shared" si="315"/>
        <v>89</v>
      </c>
      <c r="H1329" s="675">
        <f t="shared" si="315"/>
        <v>67</v>
      </c>
      <c r="I1329" s="677">
        <f t="shared" si="314"/>
        <v>-0.24719101123595505</v>
      </c>
      <c r="J1329" s="10"/>
      <c r="K1329" s="10"/>
    </row>
    <row r="1330" spans="1:11" ht="7.5" customHeight="1">
      <c r="A1330" s="10"/>
      <c r="B1330" s="10"/>
      <c r="C1330" s="10"/>
      <c r="D1330" s="687"/>
      <c r="E1330" s="678"/>
      <c r="F1330" s="678"/>
      <c r="G1330" s="678"/>
      <c r="H1330" s="678"/>
      <c r="I1330" s="688"/>
      <c r="J1330" s="10"/>
      <c r="K1330" s="10"/>
    </row>
    <row r="1331" spans="1:11" ht="15.75" customHeight="1">
      <c r="A1331" s="10"/>
      <c r="B1331" s="10"/>
      <c r="C1331" s="10"/>
      <c r="D1331" s="689" t="s">
        <v>114</v>
      </c>
      <c r="E1331" s="682">
        <v>1</v>
      </c>
      <c r="F1331" s="682">
        <v>0</v>
      </c>
      <c r="G1331" s="690">
        <v>0</v>
      </c>
      <c r="H1331" s="682">
        <v>0</v>
      </c>
      <c r="I1331" s="691" t="s">
        <v>76</v>
      </c>
      <c r="J1331" s="10"/>
      <c r="K1331" s="10"/>
    </row>
    <row r="1332" spans="1:11">
      <c r="A1332" s="10"/>
      <c r="B1332" s="10"/>
      <c r="C1332" s="10"/>
      <c r="D1332" s="574" t="s">
        <v>418</v>
      </c>
      <c r="E1332" s="575">
        <v>2</v>
      </c>
      <c r="F1332" s="575">
        <v>4</v>
      </c>
      <c r="G1332" s="575">
        <v>8</v>
      </c>
      <c r="H1332" s="595">
        <v>3</v>
      </c>
      <c r="I1332" s="604">
        <f>(H1332-G1332)/G1332</f>
        <v>-0.625</v>
      </c>
      <c r="J1332" s="10"/>
      <c r="K1332" s="10"/>
    </row>
    <row r="1333" spans="1:11">
      <c r="A1333" s="10"/>
      <c r="B1333" s="10"/>
      <c r="C1333" s="10"/>
      <c r="D1333" s="701" t="s">
        <v>424</v>
      </c>
      <c r="E1333" s="702">
        <v>3</v>
      </c>
      <c r="F1333" s="702">
        <v>1</v>
      </c>
      <c r="G1333" s="702">
        <v>0</v>
      </c>
      <c r="H1333" s="702">
        <v>6</v>
      </c>
      <c r="I1333" s="703" t="s">
        <v>76</v>
      </c>
      <c r="J1333" s="10"/>
      <c r="K1333" s="10"/>
    </row>
    <row r="1334" spans="1:11">
      <c r="A1334" s="10"/>
      <c r="B1334" s="10"/>
      <c r="C1334" s="10"/>
      <c r="D1334" s="574" t="s">
        <v>426</v>
      </c>
      <c r="E1334" s="575">
        <v>13</v>
      </c>
      <c r="F1334" s="575">
        <v>14</v>
      </c>
      <c r="G1334" s="575">
        <v>15</v>
      </c>
      <c r="H1334" s="595">
        <v>7</v>
      </c>
      <c r="I1334" s="604">
        <f t="shared" ref="I1334:I1341" si="316">(H1334-G1334)/G1334</f>
        <v>-0.53333333333333333</v>
      </c>
      <c r="J1334" s="10"/>
      <c r="K1334" s="10"/>
    </row>
    <row r="1335" spans="1:11">
      <c r="A1335" s="10"/>
      <c r="B1335" s="10"/>
      <c r="C1335" s="10"/>
      <c r="D1335" s="701" t="s">
        <v>427</v>
      </c>
      <c r="E1335" s="702">
        <v>2</v>
      </c>
      <c r="F1335" s="702">
        <v>2</v>
      </c>
      <c r="G1335" s="702">
        <v>6</v>
      </c>
      <c r="H1335" s="702">
        <v>3</v>
      </c>
      <c r="I1335" s="703">
        <f t="shared" si="316"/>
        <v>-0.5</v>
      </c>
      <c r="J1335" s="10"/>
      <c r="K1335" s="10"/>
    </row>
    <row r="1336" spans="1:11">
      <c r="A1336" s="10"/>
      <c r="B1336" s="10"/>
      <c r="C1336" s="10"/>
      <c r="D1336" s="574" t="s">
        <v>15</v>
      </c>
      <c r="E1336" s="575">
        <v>3</v>
      </c>
      <c r="F1336" s="575">
        <v>3</v>
      </c>
      <c r="G1336" s="575">
        <v>1</v>
      </c>
      <c r="H1336" s="595">
        <v>3</v>
      </c>
      <c r="I1336" s="604">
        <f t="shared" si="316"/>
        <v>2</v>
      </c>
      <c r="J1336" s="10"/>
      <c r="K1336" s="10"/>
    </row>
    <row r="1337" spans="1:11">
      <c r="A1337" s="10"/>
      <c r="B1337" s="10"/>
      <c r="C1337" s="10"/>
      <c r="D1337" s="701" t="s">
        <v>428</v>
      </c>
      <c r="E1337" s="702">
        <v>1</v>
      </c>
      <c r="F1337" s="702">
        <v>5</v>
      </c>
      <c r="G1337" s="702">
        <v>6</v>
      </c>
      <c r="H1337" s="702">
        <v>5</v>
      </c>
      <c r="I1337" s="703">
        <f t="shared" si="316"/>
        <v>-0.16666666666666666</v>
      </c>
      <c r="J1337" s="10"/>
      <c r="K1337" s="10"/>
    </row>
    <row r="1338" spans="1:11">
      <c r="A1338" s="10"/>
      <c r="B1338" s="10"/>
      <c r="C1338" s="10"/>
      <c r="D1338" s="574" t="s">
        <v>430</v>
      </c>
      <c r="E1338" s="575">
        <v>10</v>
      </c>
      <c r="F1338" s="575">
        <v>14</v>
      </c>
      <c r="G1338" s="575">
        <v>16</v>
      </c>
      <c r="H1338" s="595">
        <v>12</v>
      </c>
      <c r="I1338" s="604">
        <f t="shared" si="316"/>
        <v>-0.25</v>
      </c>
      <c r="J1338" s="10"/>
      <c r="K1338" s="10"/>
    </row>
    <row r="1339" spans="1:11">
      <c r="A1339" s="10"/>
      <c r="B1339" s="10"/>
      <c r="C1339" s="10"/>
      <c r="D1339" s="701" t="s">
        <v>431</v>
      </c>
      <c r="E1339" s="702">
        <v>6</v>
      </c>
      <c r="F1339" s="702">
        <v>8</v>
      </c>
      <c r="G1339" s="684">
        <v>11</v>
      </c>
      <c r="H1339" s="702">
        <v>3</v>
      </c>
      <c r="I1339" s="703">
        <f t="shared" si="316"/>
        <v>-0.72727272727272729</v>
      </c>
      <c r="J1339" s="10"/>
      <c r="K1339" s="10"/>
    </row>
    <row r="1340" spans="1:11">
      <c r="A1340" s="10"/>
      <c r="B1340" s="10"/>
      <c r="C1340" s="10"/>
      <c r="D1340" s="574" t="s">
        <v>432</v>
      </c>
      <c r="E1340" s="575">
        <v>2</v>
      </c>
      <c r="F1340" s="575">
        <v>5</v>
      </c>
      <c r="G1340" s="575">
        <v>5</v>
      </c>
      <c r="H1340" s="595">
        <v>6</v>
      </c>
      <c r="I1340" s="604">
        <f t="shared" si="316"/>
        <v>0.2</v>
      </c>
      <c r="J1340" s="10"/>
      <c r="K1340" s="10"/>
    </row>
    <row r="1341" spans="1:11">
      <c r="A1341" s="10"/>
      <c r="B1341" s="10"/>
      <c r="C1341" s="10"/>
      <c r="D1341" s="701" t="s">
        <v>433</v>
      </c>
      <c r="E1341" s="702">
        <v>6</v>
      </c>
      <c r="F1341" s="702">
        <v>4</v>
      </c>
      <c r="G1341" s="684">
        <v>12</v>
      </c>
      <c r="H1341" s="702">
        <v>11</v>
      </c>
      <c r="I1341" s="703">
        <f t="shared" si="316"/>
        <v>-8.3333333333333329E-2</v>
      </c>
      <c r="J1341" s="10"/>
      <c r="K1341" s="10"/>
    </row>
    <row r="1342" spans="1:11">
      <c r="A1342" s="10"/>
      <c r="B1342" s="10"/>
      <c r="C1342" s="10"/>
      <c r="D1342" s="574" t="s">
        <v>434</v>
      </c>
      <c r="E1342" s="575">
        <v>0</v>
      </c>
      <c r="F1342" s="575">
        <v>0</v>
      </c>
      <c r="G1342" s="575">
        <v>0</v>
      </c>
      <c r="H1342" s="595">
        <v>0</v>
      </c>
      <c r="I1342" s="604" t="s">
        <v>76</v>
      </c>
      <c r="J1342" s="10"/>
      <c r="K1342" s="10"/>
    </row>
    <row r="1343" spans="1:11" ht="15.75" customHeight="1">
      <c r="A1343" s="10"/>
      <c r="B1343" s="10"/>
      <c r="C1343" s="10"/>
      <c r="D1343" s="704" t="s">
        <v>435</v>
      </c>
      <c r="E1343" s="672">
        <v>8</v>
      </c>
      <c r="F1343" s="672">
        <v>3</v>
      </c>
      <c r="G1343" s="672">
        <v>9</v>
      </c>
      <c r="H1343" s="672">
        <v>8</v>
      </c>
      <c r="I1343" s="673">
        <f t="shared" ref="I1343:I1344" si="317">(H1343-G1343)/G1343</f>
        <v>-0.1111111111111111</v>
      </c>
      <c r="J1343" s="10"/>
      <c r="K1343" s="10"/>
    </row>
    <row r="1344" spans="1:11" ht="15.75" customHeight="1">
      <c r="A1344" s="10"/>
      <c r="B1344" s="10"/>
      <c r="C1344" s="10"/>
      <c r="D1344" s="674" t="s">
        <v>28</v>
      </c>
      <c r="E1344" s="675">
        <f t="shared" ref="E1344:H1344" si="318">SUM(E1331:E1343)</f>
        <v>57</v>
      </c>
      <c r="F1344" s="675">
        <f t="shared" si="318"/>
        <v>63</v>
      </c>
      <c r="G1344" s="675">
        <f t="shared" si="318"/>
        <v>89</v>
      </c>
      <c r="H1344" s="675">
        <f t="shared" si="318"/>
        <v>67</v>
      </c>
      <c r="I1344" s="705">
        <f t="shared" si="317"/>
        <v>-0.24719101123595505</v>
      </c>
      <c r="J1344" s="10"/>
      <c r="K1344" s="10"/>
    </row>
    <row r="1345" spans="1:11" ht="15.75" customHeight="1">
      <c r="A1345" s="10"/>
      <c r="B1345" s="10"/>
      <c r="C1345" s="10"/>
      <c r="D1345" s="501" t="s">
        <v>436</v>
      </c>
      <c r="E1345" s="10"/>
      <c r="F1345" s="10"/>
      <c r="G1345" s="10"/>
      <c r="H1345" s="3"/>
      <c r="I1345" s="9"/>
      <c r="J1345" s="10"/>
      <c r="K1345" s="10"/>
    </row>
    <row r="1346" spans="1:11" ht="15.75" customHeight="1">
      <c r="A1346" s="10"/>
      <c r="B1346" s="10"/>
      <c r="C1346" s="10"/>
      <c r="D1346" s="10"/>
      <c r="E1346" s="10"/>
      <c r="F1346" s="10"/>
      <c r="G1346" s="10"/>
      <c r="H1346" s="3"/>
      <c r="I1346" s="9"/>
      <c r="J1346" s="10"/>
      <c r="K1346" s="10"/>
    </row>
    <row r="1347" spans="1:11" ht="23.25" customHeight="1">
      <c r="A1347" s="10"/>
      <c r="B1347" s="10"/>
      <c r="C1347" s="10"/>
      <c r="D1347" s="972" t="s">
        <v>475</v>
      </c>
      <c r="E1347" s="973"/>
      <c r="F1347" s="973"/>
      <c r="G1347" s="973"/>
      <c r="H1347" s="973"/>
      <c r="I1347" s="974"/>
      <c r="J1347" s="10"/>
      <c r="K1347" s="10"/>
    </row>
    <row r="1348" spans="1:11" ht="15.75" customHeight="1">
      <c r="A1348" s="10"/>
      <c r="B1348" s="10"/>
      <c r="C1348" s="10"/>
      <c r="D1348" s="971" t="s">
        <v>87</v>
      </c>
      <c r="E1348" s="570" t="s">
        <v>88</v>
      </c>
      <c r="F1348" s="570" t="s">
        <v>88</v>
      </c>
      <c r="G1348" s="570" t="s">
        <v>88</v>
      </c>
      <c r="H1348" s="570" t="s">
        <v>88</v>
      </c>
      <c r="I1348" s="975" t="s">
        <v>342</v>
      </c>
      <c r="J1348" s="10"/>
      <c r="K1348" s="10"/>
    </row>
    <row r="1349" spans="1:11" ht="15.75" customHeight="1">
      <c r="A1349" s="10"/>
      <c r="B1349" s="10"/>
      <c r="C1349" s="10"/>
      <c r="D1349" s="854"/>
      <c r="E1349" s="130">
        <v>2009</v>
      </c>
      <c r="F1349" s="130">
        <v>2010</v>
      </c>
      <c r="G1349" s="130">
        <v>2011</v>
      </c>
      <c r="H1349" s="130">
        <v>2012</v>
      </c>
      <c r="I1349" s="879"/>
      <c r="J1349" s="10"/>
      <c r="K1349" s="10"/>
    </row>
    <row r="1350" spans="1:11">
      <c r="A1350" s="10"/>
      <c r="B1350" s="10"/>
      <c r="C1350" s="10"/>
      <c r="D1350" s="571" t="s">
        <v>343</v>
      </c>
      <c r="E1350" s="572">
        <v>13</v>
      </c>
      <c r="F1350" s="572">
        <v>10</v>
      </c>
      <c r="G1350" s="572">
        <v>18</v>
      </c>
      <c r="H1350" s="572">
        <v>20</v>
      </c>
      <c r="I1350" s="573">
        <f t="shared" ref="I1350:I1351" si="319">(H1350-G1350)/G1350</f>
        <v>0.1111111111111111</v>
      </c>
      <c r="J1350" s="10"/>
      <c r="K1350" s="10"/>
    </row>
    <row r="1351" spans="1:11">
      <c r="A1351" s="10"/>
      <c r="B1351" s="10"/>
      <c r="C1351" s="10"/>
      <c r="D1351" s="574" t="s">
        <v>99</v>
      </c>
      <c r="E1351" s="575">
        <v>13</v>
      </c>
      <c r="F1351" s="575">
        <v>16</v>
      </c>
      <c r="G1351" s="575">
        <v>24</v>
      </c>
      <c r="H1351" s="595">
        <v>16</v>
      </c>
      <c r="I1351" s="604">
        <f t="shared" si="319"/>
        <v>-0.33333333333333331</v>
      </c>
      <c r="J1351" s="10"/>
      <c r="K1351" s="10"/>
    </row>
    <row r="1352" spans="1:11" ht="15.75" customHeight="1">
      <c r="A1352" s="10"/>
      <c r="B1352" s="10"/>
      <c r="C1352" s="10"/>
      <c r="D1352" s="605" t="s">
        <v>114</v>
      </c>
      <c r="E1352" s="671">
        <v>0</v>
      </c>
      <c r="F1352" s="671">
        <v>0</v>
      </c>
      <c r="G1352" s="672">
        <v>0</v>
      </c>
      <c r="H1352" s="672">
        <v>0</v>
      </c>
      <c r="I1352" s="673" t="s">
        <v>76</v>
      </c>
      <c r="J1352" s="10"/>
      <c r="K1352" s="10"/>
    </row>
    <row r="1353" spans="1:11" ht="15.75" customHeight="1">
      <c r="A1353" s="10"/>
      <c r="B1353" s="10"/>
      <c r="C1353" s="10"/>
      <c r="D1353" s="674" t="s">
        <v>28</v>
      </c>
      <c r="E1353" s="675">
        <f t="shared" ref="E1353:H1353" si="320">SUM(E1350:E1352)</f>
        <v>26</v>
      </c>
      <c r="F1353" s="675">
        <f t="shared" si="320"/>
        <v>26</v>
      </c>
      <c r="G1353" s="676">
        <f t="shared" si="320"/>
        <v>42</v>
      </c>
      <c r="H1353" s="676">
        <f t="shared" si="320"/>
        <v>36</v>
      </c>
      <c r="I1353" s="677">
        <f>(H1353-G1353)/G1353</f>
        <v>-0.14285714285714285</v>
      </c>
      <c r="J1353" s="10"/>
      <c r="K1353" s="10"/>
    </row>
    <row r="1354" spans="1:11" ht="7.5" customHeight="1">
      <c r="A1354" s="10"/>
      <c r="B1354" s="10"/>
      <c r="C1354" s="10"/>
      <c r="D1354" s="474"/>
      <c r="E1354" s="678"/>
      <c r="F1354" s="678"/>
      <c r="G1354" s="679"/>
      <c r="H1354" s="679"/>
      <c r="I1354" s="680"/>
      <c r="J1354" s="10"/>
      <c r="K1354" s="10"/>
    </row>
    <row r="1355" spans="1:11" ht="15.75" customHeight="1">
      <c r="A1355" s="10"/>
      <c r="B1355" s="10"/>
      <c r="C1355" s="10"/>
      <c r="D1355" s="681" t="s">
        <v>114</v>
      </c>
      <c r="E1355" s="682">
        <v>0</v>
      </c>
      <c r="F1355" s="682">
        <v>0</v>
      </c>
      <c r="G1355" s="682">
        <v>0</v>
      </c>
      <c r="H1355" s="682">
        <v>0</v>
      </c>
      <c r="I1355" s="573" t="s">
        <v>76</v>
      </c>
      <c r="J1355" s="10"/>
      <c r="K1355" s="10"/>
    </row>
    <row r="1356" spans="1:11">
      <c r="A1356" s="10"/>
      <c r="B1356" s="10"/>
      <c r="C1356" s="10"/>
      <c r="D1356" s="574" t="s">
        <v>96</v>
      </c>
      <c r="E1356" s="575">
        <v>19</v>
      </c>
      <c r="F1356" s="575">
        <v>12</v>
      </c>
      <c r="G1356" s="575">
        <v>22</v>
      </c>
      <c r="H1356" s="595">
        <v>13</v>
      </c>
      <c r="I1356" s="604">
        <f t="shared" ref="I1356:I1358" si="321">(H1356-G1356)/G1356</f>
        <v>-0.40909090909090912</v>
      </c>
      <c r="J1356" s="10"/>
      <c r="K1356" s="10"/>
    </row>
    <row r="1357" spans="1:11" ht="15.75" customHeight="1">
      <c r="A1357" s="10"/>
      <c r="B1357" s="10"/>
      <c r="C1357" s="10"/>
      <c r="D1357" s="683" t="s">
        <v>97</v>
      </c>
      <c r="E1357" s="671">
        <v>7</v>
      </c>
      <c r="F1357" s="672">
        <v>14</v>
      </c>
      <c r="G1357" s="572">
        <v>20</v>
      </c>
      <c r="H1357" s="684">
        <v>23</v>
      </c>
      <c r="I1357" s="673">
        <f t="shared" si="321"/>
        <v>0.15</v>
      </c>
      <c r="J1357" s="10"/>
      <c r="K1357" s="10"/>
    </row>
    <row r="1358" spans="1:11" ht="15.75" customHeight="1">
      <c r="A1358" s="10"/>
      <c r="B1358" s="10"/>
      <c r="C1358" s="10"/>
      <c r="D1358" s="685" t="s">
        <v>28</v>
      </c>
      <c r="E1358" s="675">
        <f t="shared" ref="E1358:H1358" si="322">SUM(E1355:E1357)</f>
        <v>26</v>
      </c>
      <c r="F1358" s="686">
        <f t="shared" si="322"/>
        <v>26</v>
      </c>
      <c r="G1358" s="675">
        <f t="shared" si="322"/>
        <v>42</v>
      </c>
      <c r="H1358" s="675">
        <f t="shared" si="322"/>
        <v>36</v>
      </c>
      <c r="I1358" s="677">
        <f t="shared" si="321"/>
        <v>-0.14285714285714285</v>
      </c>
      <c r="J1358" s="10"/>
      <c r="K1358" s="10"/>
    </row>
    <row r="1359" spans="1:11" ht="7.5" customHeight="1">
      <c r="A1359" s="10"/>
      <c r="B1359" s="10"/>
      <c r="C1359" s="10"/>
      <c r="D1359" s="687"/>
      <c r="E1359" s="678"/>
      <c r="F1359" s="678"/>
      <c r="G1359" s="678"/>
      <c r="H1359" s="678"/>
      <c r="I1359" s="688"/>
      <c r="J1359" s="10"/>
      <c r="K1359" s="10"/>
    </row>
    <row r="1360" spans="1:11" ht="15.75" customHeight="1">
      <c r="A1360" s="10"/>
      <c r="B1360" s="10"/>
      <c r="C1360" s="10"/>
      <c r="D1360" s="689" t="s">
        <v>114</v>
      </c>
      <c r="E1360" s="682">
        <v>0</v>
      </c>
      <c r="F1360" s="682">
        <v>0</v>
      </c>
      <c r="G1360" s="690">
        <v>0</v>
      </c>
      <c r="H1360" s="682">
        <v>0</v>
      </c>
      <c r="I1360" s="691" t="s">
        <v>76</v>
      </c>
      <c r="J1360" s="10"/>
      <c r="K1360" s="10"/>
    </row>
    <row r="1361" spans="1:11">
      <c r="A1361" s="10"/>
      <c r="B1361" s="10"/>
      <c r="C1361" s="10"/>
      <c r="D1361" s="574" t="s">
        <v>418</v>
      </c>
      <c r="E1361" s="575">
        <v>9</v>
      </c>
      <c r="F1361" s="575">
        <v>1</v>
      </c>
      <c r="G1361" s="575">
        <v>4</v>
      </c>
      <c r="H1361" s="595">
        <v>5</v>
      </c>
      <c r="I1361" s="604">
        <f t="shared" ref="I1361:I1370" si="323">(H1361-G1361)/G1361</f>
        <v>0.25</v>
      </c>
      <c r="J1361" s="10"/>
      <c r="K1361" s="10"/>
    </row>
    <row r="1362" spans="1:11">
      <c r="A1362" s="10"/>
      <c r="B1362" s="10"/>
      <c r="C1362" s="10"/>
      <c r="D1362" s="701" t="s">
        <v>424</v>
      </c>
      <c r="E1362" s="702">
        <v>0</v>
      </c>
      <c r="F1362" s="702">
        <v>1</v>
      </c>
      <c r="G1362" s="702">
        <v>1</v>
      </c>
      <c r="H1362" s="702">
        <v>0</v>
      </c>
      <c r="I1362" s="703">
        <f t="shared" si="323"/>
        <v>-1</v>
      </c>
      <c r="J1362" s="10"/>
      <c r="K1362" s="10"/>
    </row>
    <row r="1363" spans="1:11">
      <c r="A1363" s="10"/>
      <c r="B1363" s="10"/>
      <c r="C1363" s="10"/>
      <c r="D1363" s="574" t="s">
        <v>426</v>
      </c>
      <c r="E1363" s="575">
        <v>5</v>
      </c>
      <c r="F1363" s="575">
        <v>7</v>
      </c>
      <c r="G1363" s="575">
        <v>10</v>
      </c>
      <c r="H1363" s="595">
        <v>4</v>
      </c>
      <c r="I1363" s="604">
        <f t="shared" si="323"/>
        <v>-0.6</v>
      </c>
      <c r="J1363" s="10"/>
      <c r="K1363" s="10"/>
    </row>
    <row r="1364" spans="1:11">
      <c r="A1364" s="10"/>
      <c r="B1364" s="10"/>
      <c r="C1364" s="10"/>
      <c r="D1364" s="701" t="s">
        <v>427</v>
      </c>
      <c r="E1364" s="702">
        <v>2</v>
      </c>
      <c r="F1364" s="702">
        <v>4</v>
      </c>
      <c r="G1364" s="702">
        <v>6</v>
      </c>
      <c r="H1364" s="702">
        <v>1</v>
      </c>
      <c r="I1364" s="703">
        <f t="shared" si="323"/>
        <v>-0.83333333333333337</v>
      </c>
      <c r="J1364" s="10"/>
      <c r="K1364" s="10"/>
    </row>
    <row r="1365" spans="1:11">
      <c r="A1365" s="10"/>
      <c r="B1365" s="10"/>
      <c r="C1365" s="10"/>
      <c r="D1365" s="574" t="s">
        <v>15</v>
      </c>
      <c r="E1365" s="575">
        <v>0</v>
      </c>
      <c r="F1365" s="575">
        <v>0</v>
      </c>
      <c r="G1365" s="575">
        <v>2</v>
      </c>
      <c r="H1365" s="595">
        <v>0</v>
      </c>
      <c r="I1365" s="604">
        <f t="shared" si="323"/>
        <v>-1</v>
      </c>
      <c r="J1365" s="10"/>
      <c r="K1365" s="10"/>
    </row>
    <row r="1366" spans="1:11">
      <c r="A1366" s="10"/>
      <c r="B1366" s="10"/>
      <c r="C1366" s="10"/>
      <c r="D1366" s="701" t="s">
        <v>428</v>
      </c>
      <c r="E1366" s="702">
        <v>2</v>
      </c>
      <c r="F1366" s="702">
        <v>3</v>
      </c>
      <c r="G1366" s="702">
        <v>5</v>
      </c>
      <c r="H1366" s="702">
        <v>6</v>
      </c>
      <c r="I1366" s="703">
        <f t="shared" si="323"/>
        <v>0.2</v>
      </c>
      <c r="J1366" s="10"/>
      <c r="K1366" s="10"/>
    </row>
    <row r="1367" spans="1:11">
      <c r="A1367" s="10"/>
      <c r="B1367" s="10"/>
      <c r="C1367" s="10"/>
      <c r="D1367" s="574" t="s">
        <v>430</v>
      </c>
      <c r="E1367" s="575">
        <v>1</v>
      </c>
      <c r="F1367" s="575">
        <v>3</v>
      </c>
      <c r="G1367" s="575">
        <v>7</v>
      </c>
      <c r="H1367" s="595">
        <v>6</v>
      </c>
      <c r="I1367" s="604">
        <f t="shared" si="323"/>
        <v>-0.14285714285714285</v>
      </c>
      <c r="J1367" s="10"/>
      <c r="K1367" s="10"/>
    </row>
    <row r="1368" spans="1:11">
      <c r="A1368" s="10"/>
      <c r="B1368" s="10"/>
      <c r="C1368" s="10"/>
      <c r="D1368" s="701" t="s">
        <v>431</v>
      </c>
      <c r="E1368" s="702">
        <v>1</v>
      </c>
      <c r="F1368" s="702">
        <v>2</v>
      </c>
      <c r="G1368" s="684">
        <v>1</v>
      </c>
      <c r="H1368" s="702">
        <v>1</v>
      </c>
      <c r="I1368" s="703">
        <f t="shared" si="323"/>
        <v>0</v>
      </c>
      <c r="J1368" s="10"/>
      <c r="K1368" s="10"/>
    </row>
    <row r="1369" spans="1:11">
      <c r="A1369" s="10"/>
      <c r="B1369" s="10"/>
      <c r="C1369" s="10"/>
      <c r="D1369" s="574" t="s">
        <v>432</v>
      </c>
      <c r="E1369" s="575">
        <v>1</v>
      </c>
      <c r="F1369" s="575">
        <v>3</v>
      </c>
      <c r="G1369" s="575">
        <v>4</v>
      </c>
      <c r="H1369" s="595">
        <v>6</v>
      </c>
      <c r="I1369" s="604">
        <f t="shared" si="323"/>
        <v>0.5</v>
      </c>
      <c r="J1369" s="10"/>
      <c r="K1369" s="10"/>
    </row>
    <row r="1370" spans="1:11">
      <c r="A1370" s="10"/>
      <c r="B1370" s="10"/>
      <c r="C1370" s="10"/>
      <c r="D1370" s="701" t="s">
        <v>433</v>
      </c>
      <c r="E1370" s="702">
        <v>4</v>
      </c>
      <c r="F1370" s="702">
        <v>2</v>
      </c>
      <c r="G1370" s="684">
        <v>2</v>
      </c>
      <c r="H1370" s="702">
        <v>2</v>
      </c>
      <c r="I1370" s="703">
        <f t="shared" si="323"/>
        <v>0</v>
      </c>
      <c r="J1370" s="10"/>
      <c r="K1370" s="10"/>
    </row>
    <row r="1371" spans="1:11">
      <c r="A1371" s="10"/>
      <c r="B1371" s="10"/>
      <c r="C1371" s="10"/>
      <c r="D1371" s="574" t="s">
        <v>434</v>
      </c>
      <c r="E1371" s="575">
        <v>0</v>
      </c>
      <c r="F1371" s="575">
        <v>0</v>
      </c>
      <c r="G1371" s="575">
        <v>0</v>
      </c>
      <c r="H1371" s="595">
        <v>0</v>
      </c>
      <c r="I1371" s="604" t="s">
        <v>76</v>
      </c>
      <c r="J1371" s="10"/>
      <c r="K1371" s="10"/>
    </row>
    <row r="1372" spans="1:11" ht="15.75" customHeight="1">
      <c r="A1372" s="10"/>
      <c r="B1372" s="10"/>
      <c r="C1372" s="10"/>
      <c r="D1372" s="704" t="s">
        <v>435</v>
      </c>
      <c r="E1372" s="672">
        <v>1</v>
      </c>
      <c r="F1372" s="672">
        <v>0</v>
      </c>
      <c r="G1372" s="672">
        <v>0</v>
      </c>
      <c r="H1372" s="672">
        <v>5</v>
      </c>
      <c r="I1372" s="673" t="s">
        <v>76</v>
      </c>
      <c r="J1372" s="10"/>
      <c r="K1372" s="10"/>
    </row>
    <row r="1373" spans="1:11" ht="15.75" customHeight="1">
      <c r="A1373" s="10"/>
      <c r="B1373" s="10"/>
      <c r="C1373" s="10"/>
      <c r="D1373" s="674" t="s">
        <v>28</v>
      </c>
      <c r="E1373" s="675">
        <f t="shared" ref="E1373:H1373" si="324">SUM(E1360:E1372)</f>
        <v>26</v>
      </c>
      <c r="F1373" s="675">
        <f t="shared" si="324"/>
        <v>26</v>
      </c>
      <c r="G1373" s="675">
        <f t="shared" si="324"/>
        <v>42</v>
      </c>
      <c r="H1373" s="675">
        <f t="shared" si="324"/>
        <v>36</v>
      </c>
      <c r="I1373" s="705">
        <f>(H1373-G1373)/G1373</f>
        <v>-0.14285714285714285</v>
      </c>
      <c r="J1373" s="10"/>
      <c r="K1373" s="10"/>
    </row>
    <row r="1374" spans="1:11" ht="15.75" customHeight="1">
      <c r="A1374" s="10"/>
      <c r="B1374" s="10"/>
      <c r="C1374" s="10"/>
      <c r="D1374" s="501" t="s">
        <v>436</v>
      </c>
      <c r="E1374" s="10"/>
      <c r="F1374" s="10"/>
      <c r="G1374" s="10"/>
      <c r="H1374" s="3"/>
      <c r="I1374" s="9"/>
      <c r="J1374" s="10"/>
      <c r="K1374" s="10"/>
    </row>
    <row r="1375" spans="1:11" ht="15.75" customHeight="1">
      <c r="A1375" s="10"/>
      <c r="B1375" s="10"/>
      <c r="C1375" s="10"/>
      <c r="D1375" s="10"/>
      <c r="E1375" s="10"/>
      <c r="F1375" s="10"/>
      <c r="G1375" s="10"/>
      <c r="H1375" s="3"/>
      <c r="I1375" s="9"/>
      <c r="J1375" s="10"/>
      <c r="K1375" s="10"/>
    </row>
    <row r="1376" spans="1:11" ht="23.25" customHeight="1">
      <c r="A1376" s="10"/>
      <c r="B1376" s="10"/>
      <c r="C1376" s="10"/>
      <c r="D1376" s="972" t="s">
        <v>200</v>
      </c>
      <c r="E1376" s="973"/>
      <c r="F1376" s="973"/>
      <c r="G1376" s="973"/>
      <c r="H1376" s="973"/>
      <c r="I1376" s="974"/>
      <c r="J1376" s="10"/>
      <c r="K1376" s="10"/>
    </row>
    <row r="1377" spans="1:11" ht="15.75" customHeight="1">
      <c r="A1377" s="10"/>
      <c r="B1377" s="10"/>
      <c r="C1377" s="10"/>
      <c r="D1377" s="971" t="s">
        <v>87</v>
      </c>
      <c r="E1377" s="570" t="s">
        <v>88</v>
      </c>
      <c r="F1377" s="570" t="s">
        <v>88</v>
      </c>
      <c r="G1377" s="570" t="s">
        <v>88</v>
      </c>
      <c r="H1377" s="570" t="s">
        <v>88</v>
      </c>
      <c r="I1377" s="975" t="s">
        <v>342</v>
      </c>
      <c r="J1377" s="10"/>
      <c r="K1377" s="10"/>
    </row>
    <row r="1378" spans="1:11" ht="15.75" customHeight="1">
      <c r="A1378" s="10"/>
      <c r="B1378" s="10"/>
      <c r="C1378" s="10"/>
      <c r="D1378" s="854"/>
      <c r="E1378" s="130">
        <v>2009</v>
      </c>
      <c r="F1378" s="130">
        <v>2010</v>
      </c>
      <c r="G1378" s="130">
        <v>2011</v>
      </c>
      <c r="H1378" s="130">
        <v>2012</v>
      </c>
      <c r="I1378" s="879"/>
      <c r="J1378" s="10"/>
      <c r="K1378" s="10"/>
    </row>
    <row r="1379" spans="1:11">
      <c r="A1379" s="10"/>
      <c r="B1379" s="10"/>
      <c r="C1379" s="10"/>
      <c r="D1379" s="571" t="s">
        <v>343</v>
      </c>
      <c r="E1379" s="572">
        <v>16</v>
      </c>
      <c r="F1379" s="572">
        <v>11</v>
      </c>
      <c r="G1379" s="572">
        <v>26</v>
      </c>
      <c r="H1379" s="572">
        <v>35</v>
      </c>
      <c r="I1379" s="573">
        <f t="shared" ref="I1379:I1382" si="325">(H1379-G1379)/G1379</f>
        <v>0.34615384615384615</v>
      </c>
      <c r="J1379" s="10"/>
      <c r="K1379" s="10"/>
    </row>
    <row r="1380" spans="1:11">
      <c r="A1380" s="10"/>
      <c r="B1380" s="10"/>
      <c r="C1380" s="10"/>
      <c r="D1380" s="574" t="s">
        <v>99</v>
      </c>
      <c r="E1380" s="575">
        <v>35</v>
      </c>
      <c r="F1380" s="575">
        <v>30</v>
      </c>
      <c r="G1380" s="575">
        <v>50</v>
      </c>
      <c r="H1380" s="595">
        <v>63</v>
      </c>
      <c r="I1380" s="604">
        <f t="shared" si="325"/>
        <v>0.26</v>
      </c>
      <c r="J1380" s="10"/>
      <c r="K1380" s="10"/>
    </row>
    <row r="1381" spans="1:11" ht="15.75" customHeight="1">
      <c r="A1381" s="10"/>
      <c r="B1381" s="10"/>
      <c r="C1381" s="10"/>
      <c r="D1381" s="605" t="s">
        <v>114</v>
      </c>
      <c r="E1381" s="671">
        <v>1</v>
      </c>
      <c r="F1381" s="671">
        <v>0</v>
      </c>
      <c r="G1381" s="672">
        <v>1</v>
      </c>
      <c r="H1381" s="672">
        <v>0</v>
      </c>
      <c r="I1381" s="673">
        <f t="shared" si="325"/>
        <v>-1</v>
      </c>
      <c r="J1381" s="10"/>
      <c r="K1381" s="10"/>
    </row>
    <row r="1382" spans="1:11" ht="15.75" customHeight="1">
      <c r="A1382" s="10"/>
      <c r="B1382" s="10"/>
      <c r="C1382" s="10"/>
      <c r="D1382" s="674" t="s">
        <v>28</v>
      </c>
      <c r="E1382" s="675">
        <f t="shared" ref="E1382:H1382" si="326">SUM(E1379:E1381)</f>
        <v>52</v>
      </c>
      <c r="F1382" s="675">
        <f t="shared" si="326"/>
        <v>41</v>
      </c>
      <c r="G1382" s="676">
        <f t="shared" si="326"/>
        <v>77</v>
      </c>
      <c r="H1382" s="676">
        <f t="shared" si="326"/>
        <v>98</v>
      </c>
      <c r="I1382" s="677">
        <f t="shared" si="325"/>
        <v>0.27272727272727271</v>
      </c>
      <c r="J1382" s="10"/>
      <c r="K1382" s="10"/>
    </row>
    <row r="1383" spans="1:11" ht="7.5" customHeight="1">
      <c r="A1383" s="10"/>
      <c r="B1383" s="10"/>
      <c r="C1383" s="10"/>
      <c r="D1383" s="474"/>
      <c r="E1383" s="678"/>
      <c r="F1383" s="678"/>
      <c r="G1383" s="679"/>
      <c r="H1383" s="679"/>
      <c r="I1383" s="680"/>
      <c r="J1383" s="10"/>
      <c r="K1383" s="10"/>
    </row>
    <row r="1384" spans="1:11" ht="15.75" customHeight="1">
      <c r="A1384" s="10"/>
      <c r="B1384" s="10"/>
      <c r="C1384" s="10"/>
      <c r="D1384" s="681" t="s">
        <v>114</v>
      </c>
      <c r="E1384" s="682">
        <v>0</v>
      </c>
      <c r="F1384" s="682">
        <v>0</v>
      </c>
      <c r="G1384" s="682">
        <v>0</v>
      </c>
      <c r="H1384" s="682">
        <v>0</v>
      </c>
      <c r="I1384" s="573" t="s">
        <v>76</v>
      </c>
      <c r="J1384" s="10"/>
      <c r="K1384" s="10"/>
    </row>
    <row r="1385" spans="1:11">
      <c r="A1385" s="10"/>
      <c r="B1385" s="10"/>
      <c r="C1385" s="10"/>
      <c r="D1385" s="574" t="s">
        <v>96</v>
      </c>
      <c r="E1385" s="575">
        <v>35</v>
      </c>
      <c r="F1385" s="575">
        <v>25</v>
      </c>
      <c r="G1385" s="575">
        <v>49</v>
      </c>
      <c r="H1385" s="595">
        <v>64</v>
      </c>
      <c r="I1385" s="604">
        <f t="shared" ref="I1385:I1387" si="327">(H1385-G1385)/G1385</f>
        <v>0.30612244897959184</v>
      </c>
      <c r="J1385" s="10"/>
      <c r="K1385" s="10"/>
    </row>
    <row r="1386" spans="1:11" ht="15.75" customHeight="1">
      <c r="A1386" s="10"/>
      <c r="B1386" s="10"/>
      <c r="C1386" s="10"/>
      <c r="D1386" s="683" t="s">
        <v>97</v>
      </c>
      <c r="E1386" s="671">
        <v>17</v>
      </c>
      <c r="F1386" s="672">
        <v>16</v>
      </c>
      <c r="G1386" s="572">
        <v>28</v>
      </c>
      <c r="H1386" s="684">
        <v>34</v>
      </c>
      <c r="I1386" s="673">
        <f t="shared" si="327"/>
        <v>0.21428571428571427</v>
      </c>
      <c r="J1386" s="10"/>
      <c r="K1386" s="10"/>
    </row>
    <row r="1387" spans="1:11" ht="15.75" customHeight="1">
      <c r="A1387" s="10"/>
      <c r="B1387" s="10"/>
      <c r="C1387" s="10"/>
      <c r="D1387" s="685" t="s">
        <v>28</v>
      </c>
      <c r="E1387" s="675">
        <f t="shared" ref="E1387:H1387" si="328">SUM(E1384:E1386)</f>
        <v>52</v>
      </c>
      <c r="F1387" s="686">
        <f t="shared" si="328"/>
        <v>41</v>
      </c>
      <c r="G1387" s="675">
        <f t="shared" si="328"/>
        <v>77</v>
      </c>
      <c r="H1387" s="675">
        <f t="shared" si="328"/>
        <v>98</v>
      </c>
      <c r="I1387" s="677">
        <f t="shared" si="327"/>
        <v>0.27272727272727271</v>
      </c>
      <c r="J1387" s="10"/>
      <c r="K1387" s="10"/>
    </row>
    <row r="1388" spans="1:11" ht="7.5" customHeight="1">
      <c r="A1388" s="10"/>
      <c r="B1388" s="10"/>
      <c r="C1388" s="10"/>
      <c r="D1388" s="687"/>
      <c r="E1388" s="678"/>
      <c r="F1388" s="678"/>
      <c r="G1388" s="678"/>
      <c r="H1388" s="678"/>
      <c r="I1388" s="688"/>
      <c r="J1388" s="10"/>
      <c r="K1388" s="10"/>
    </row>
    <row r="1389" spans="1:11" ht="15.75" customHeight="1">
      <c r="A1389" s="10"/>
      <c r="B1389" s="10"/>
      <c r="C1389" s="10"/>
      <c r="D1389" s="689" t="s">
        <v>114</v>
      </c>
      <c r="E1389" s="682">
        <v>0</v>
      </c>
      <c r="F1389" s="682">
        <v>0</v>
      </c>
      <c r="G1389" s="690">
        <v>0</v>
      </c>
      <c r="H1389" s="682">
        <v>0</v>
      </c>
      <c r="I1389" s="691" t="s">
        <v>76</v>
      </c>
      <c r="J1389" s="10"/>
      <c r="K1389" s="10"/>
    </row>
    <row r="1390" spans="1:11">
      <c r="A1390" s="10"/>
      <c r="B1390" s="10"/>
      <c r="C1390" s="10"/>
      <c r="D1390" s="574" t="s">
        <v>418</v>
      </c>
      <c r="E1390" s="575">
        <v>4</v>
      </c>
      <c r="F1390" s="575">
        <v>2</v>
      </c>
      <c r="G1390" s="575">
        <v>4</v>
      </c>
      <c r="H1390" s="595">
        <v>5</v>
      </c>
      <c r="I1390" s="604">
        <f t="shared" ref="I1390:I1399" si="329">(H1390-G1390)/G1390</f>
        <v>0.25</v>
      </c>
      <c r="J1390" s="10"/>
      <c r="K1390" s="10"/>
    </row>
    <row r="1391" spans="1:11">
      <c r="A1391" s="10"/>
      <c r="B1391" s="10"/>
      <c r="C1391" s="10"/>
      <c r="D1391" s="701" t="s">
        <v>424</v>
      </c>
      <c r="E1391" s="702">
        <v>4</v>
      </c>
      <c r="F1391" s="702">
        <v>2</v>
      </c>
      <c r="G1391" s="702">
        <v>12</v>
      </c>
      <c r="H1391" s="702">
        <v>15</v>
      </c>
      <c r="I1391" s="703">
        <f t="shared" si="329"/>
        <v>0.25</v>
      </c>
      <c r="J1391" s="10"/>
      <c r="K1391" s="10"/>
    </row>
    <row r="1392" spans="1:11">
      <c r="A1392" s="10"/>
      <c r="B1392" s="10"/>
      <c r="C1392" s="10"/>
      <c r="D1392" s="574" t="s">
        <v>426</v>
      </c>
      <c r="E1392" s="575">
        <v>5</v>
      </c>
      <c r="F1392" s="575">
        <v>6</v>
      </c>
      <c r="G1392" s="575">
        <v>20</v>
      </c>
      <c r="H1392" s="595">
        <v>18</v>
      </c>
      <c r="I1392" s="604">
        <f t="shared" si="329"/>
        <v>-0.1</v>
      </c>
      <c r="J1392" s="10"/>
      <c r="K1392" s="10"/>
    </row>
    <row r="1393" spans="1:11">
      <c r="A1393" s="10"/>
      <c r="B1393" s="10"/>
      <c r="C1393" s="10"/>
      <c r="D1393" s="701" t="s">
        <v>427</v>
      </c>
      <c r="E1393" s="702">
        <v>5</v>
      </c>
      <c r="F1393" s="702">
        <v>4</v>
      </c>
      <c r="G1393" s="702">
        <v>1</v>
      </c>
      <c r="H1393" s="702">
        <v>3</v>
      </c>
      <c r="I1393" s="703">
        <f t="shared" si="329"/>
        <v>2</v>
      </c>
      <c r="J1393" s="10"/>
      <c r="K1393" s="10"/>
    </row>
    <row r="1394" spans="1:11">
      <c r="A1394" s="10"/>
      <c r="B1394" s="6" t="s">
        <v>0</v>
      </c>
      <c r="C1394" s="10"/>
      <c r="D1394" s="574" t="s">
        <v>15</v>
      </c>
      <c r="E1394" s="575">
        <v>0</v>
      </c>
      <c r="F1394" s="575">
        <v>1</v>
      </c>
      <c r="G1394" s="575">
        <v>1</v>
      </c>
      <c r="H1394" s="595">
        <v>5</v>
      </c>
      <c r="I1394" s="604">
        <f t="shared" si="329"/>
        <v>4</v>
      </c>
      <c r="J1394" s="10"/>
      <c r="K1394" s="10"/>
    </row>
    <row r="1395" spans="1:11">
      <c r="A1395" s="10"/>
      <c r="B1395" s="6" t="s">
        <v>5</v>
      </c>
      <c r="C1395" s="10"/>
      <c r="D1395" s="701" t="s">
        <v>428</v>
      </c>
      <c r="E1395" s="702">
        <v>6</v>
      </c>
      <c r="F1395" s="702">
        <v>7</v>
      </c>
      <c r="G1395" s="702">
        <v>13</v>
      </c>
      <c r="H1395" s="702">
        <v>9</v>
      </c>
      <c r="I1395" s="703">
        <f t="shared" si="329"/>
        <v>-0.30769230769230771</v>
      </c>
      <c r="J1395" s="10"/>
      <c r="K1395" s="10"/>
    </row>
    <row r="1396" spans="1:11">
      <c r="A1396" s="10"/>
      <c r="B1396" s="6" t="s">
        <v>6</v>
      </c>
      <c r="C1396" s="10"/>
      <c r="D1396" s="574" t="s">
        <v>430</v>
      </c>
      <c r="E1396" s="575">
        <v>11</v>
      </c>
      <c r="F1396" s="575">
        <v>8</v>
      </c>
      <c r="G1396" s="575">
        <v>10</v>
      </c>
      <c r="H1396" s="595">
        <v>9</v>
      </c>
      <c r="I1396" s="604">
        <f t="shared" si="329"/>
        <v>-0.1</v>
      </c>
      <c r="J1396" s="10"/>
      <c r="K1396" s="10"/>
    </row>
    <row r="1397" spans="1:11">
      <c r="A1397" s="10"/>
      <c r="B1397" s="10"/>
      <c r="C1397" s="10"/>
      <c r="D1397" s="701" t="s">
        <v>431</v>
      </c>
      <c r="E1397" s="702">
        <v>9</v>
      </c>
      <c r="F1397" s="702">
        <v>4</v>
      </c>
      <c r="G1397" s="684">
        <v>2</v>
      </c>
      <c r="H1397" s="702">
        <v>13</v>
      </c>
      <c r="I1397" s="703">
        <f t="shared" si="329"/>
        <v>5.5</v>
      </c>
      <c r="J1397" s="10"/>
      <c r="K1397" s="10"/>
    </row>
    <row r="1398" spans="1:11">
      <c r="A1398" s="10"/>
      <c r="B1398" s="10"/>
      <c r="C1398" s="10"/>
      <c r="D1398" s="574" t="s">
        <v>432</v>
      </c>
      <c r="E1398" s="575">
        <v>1</v>
      </c>
      <c r="F1398" s="575">
        <v>1</v>
      </c>
      <c r="G1398" s="575">
        <v>3</v>
      </c>
      <c r="H1398" s="595">
        <v>7</v>
      </c>
      <c r="I1398" s="604">
        <f t="shared" si="329"/>
        <v>1.3333333333333333</v>
      </c>
      <c r="J1398" s="10"/>
      <c r="K1398" s="10"/>
    </row>
    <row r="1399" spans="1:11">
      <c r="A1399" s="10"/>
      <c r="B1399" s="10"/>
      <c r="C1399" s="10"/>
      <c r="D1399" s="701" t="s">
        <v>433</v>
      </c>
      <c r="E1399" s="702">
        <v>3</v>
      </c>
      <c r="F1399" s="702">
        <v>2</v>
      </c>
      <c r="G1399" s="684">
        <v>2</v>
      </c>
      <c r="H1399" s="702">
        <v>11</v>
      </c>
      <c r="I1399" s="703">
        <f t="shared" si="329"/>
        <v>4.5</v>
      </c>
      <c r="J1399" s="10"/>
      <c r="K1399" s="10"/>
    </row>
    <row r="1400" spans="1:11">
      <c r="A1400" s="10"/>
      <c r="B1400" s="10"/>
      <c r="C1400" s="10"/>
      <c r="D1400" s="574" t="s">
        <v>434</v>
      </c>
      <c r="E1400" s="575">
        <v>0</v>
      </c>
      <c r="F1400" s="575">
        <v>0</v>
      </c>
      <c r="G1400" s="575">
        <v>0</v>
      </c>
      <c r="H1400" s="595">
        <v>0</v>
      </c>
      <c r="I1400" s="604" t="s">
        <v>76</v>
      </c>
      <c r="J1400" s="10"/>
      <c r="K1400" s="10"/>
    </row>
    <row r="1401" spans="1:11" ht="15.75" customHeight="1">
      <c r="A1401" s="10"/>
      <c r="B1401" s="10"/>
      <c r="C1401" s="10"/>
      <c r="D1401" s="704" t="s">
        <v>435</v>
      </c>
      <c r="E1401" s="672">
        <v>4</v>
      </c>
      <c r="F1401" s="672">
        <v>4</v>
      </c>
      <c r="G1401" s="672">
        <v>9</v>
      </c>
      <c r="H1401" s="672">
        <v>3</v>
      </c>
      <c r="I1401" s="673">
        <f t="shared" ref="I1401:I1402" si="330">(H1401-G1401)/G1401</f>
        <v>-0.66666666666666663</v>
      </c>
      <c r="J1401" s="10"/>
      <c r="K1401" s="10"/>
    </row>
    <row r="1402" spans="1:11" ht="15.75" customHeight="1">
      <c r="A1402" s="10"/>
      <c r="B1402" s="10"/>
      <c r="C1402" s="10"/>
      <c r="D1402" s="674" t="s">
        <v>28</v>
      </c>
      <c r="E1402" s="675">
        <f t="shared" ref="E1402:H1402" si="331">SUM(E1389:E1401)</f>
        <v>52</v>
      </c>
      <c r="F1402" s="675">
        <f t="shared" si="331"/>
        <v>41</v>
      </c>
      <c r="G1402" s="675">
        <f t="shared" si="331"/>
        <v>77</v>
      </c>
      <c r="H1402" s="675">
        <f t="shared" si="331"/>
        <v>98</v>
      </c>
      <c r="I1402" s="705">
        <f t="shared" si="330"/>
        <v>0.27272727272727271</v>
      </c>
      <c r="J1402" s="10"/>
      <c r="K1402" s="10"/>
    </row>
    <row r="1403" spans="1:11" ht="15.75" customHeight="1">
      <c r="A1403" s="10"/>
      <c r="B1403" s="10"/>
      <c r="C1403" s="10"/>
      <c r="D1403" s="501" t="s">
        <v>436</v>
      </c>
      <c r="E1403" s="10"/>
      <c r="F1403" s="10"/>
      <c r="G1403" s="10"/>
      <c r="H1403" s="3"/>
      <c r="I1403" s="9"/>
      <c r="J1403" s="10"/>
      <c r="K1403" s="10"/>
    </row>
    <row r="1404" spans="1:11" ht="15.75" customHeight="1">
      <c r="A1404" s="10"/>
      <c r="B1404" s="10"/>
      <c r="C1404" s="10"/>
      <c r="D1404" s="10"/>
      <c r="E1404" s="10"/>
      <c r="F1404" s="10"/>
      <c r="G1404" s="10"/>
      <c r="H1404" s="3"/>
      <c r="I1404" s="9"/>
      <c r="J1404" s="10"/>
      <c r="K1404" s="10"/>
    </row>
    <row r="1405" spans="1:11" ht="23.25" customHeight="1">
      <c r="A1405" s="10"/>
      <c r="B1405" s="10"/>
      <c r="C1405" s="10"/>
      <c r="D1405" s="972" t="s">
        <v>201</v>
      </c>
      <c r="E1405" s="973"/>
      <c r="F1405" s="973"/>
      <c r="G1405" s="973"/>
      <c r="H1405" s="973"/>
      <c r="I1405" s="974"/>
      <c r="J1405" s="10"/>
      <c r="K1405" s="10"/>
    </row>
    <row r="1406" spans="1:11" ht="15.75" customHeight="1">
      <c r="A1406" s="10"/>
      <c r="B1406" s="10"/>
      <c r="C1406" s="10"/>
      <c r="D1406" s="971" t="s">
        <v>87</v>
      </c>
      <c r="E1406" s="570" t="s">
        <v>88</v>
      </c>
      <c r="F1406" s="570" t="s">
        <v>88</v>
      </c>
      <c r="G1406" s="570" t="s">
        <v>88</v>
      </c>
      <c r="H1406" s="570" t="s">
        <v>88</v>
      </c>
      <c r="I1406" s="975" t="s">
        <v>342</v>
      </c>
      <c r="J1406" s="10"/>
      <c r="K1406" s="10"/>
    </row>
    <row r="1407" spans="1:11" ht="15.75" customHeight="1">
      <c r="A1407" s="10"/>
      <c r="B1407" s="10"/>
      <c r="C1407" s="10"/>
      <c r="D1407" s="854"/>
      <c r="E1407" s="130">
        <v>2009</v>
      </c>
      <c r="F1407" s="130">
        <v>2010</v>
      </c>
      <c r="G1407" s="130">
        <v>2011</v>
      </c>
      <c r="H1407" s="130">
        <v>2012</v>
      </c>
      <c r="I1407" s="879"/>
      <c r="J1407" s="10"/>
      <c r="K1407" s="10"/>
    </row>
    <row r="1408" spans="1:11">
      <c r="A1408" s="10"/>
      <c r="B1408" s="10"/>
      <c r="C1408" s="10"/>
      <c r="D1408" s="571" t="s">
        <v>343</v>
      </c>
      <c r="E1408" s="572">
        <v>30</v>
      </c>
      <c r="F1408" s="572">
        <v>17</v>
      </c>
      <c r="G1408" s="572">
        <v>26</v>
      </c>
      <c r="H1408" s="572">
        <v>39</v>
      </c>
      <c r="I1408" s="573">
        <f t="shared" ref="I1408:I1409" si="332">(H1408-G1408)/G1408</f>
        <v>0.5</v>
      </c>
      <c r="J1408" s="10"/>
      <c r="K1408" s="10"/>
    </row>
    <row r="1409" spans="1:11">
      <c r="A1409" s="10"/>
      <c r="B1409" s="10"/>
      <c r="C1409" s="10"/>
      <c r="D1409" s="574" t="s">
        <v>99</v>
      </c>
      <c r="E1409" s="575">
        <v>20</v>
      </c>
      <c r="F1409" s="575">
        <v>24</v>
      </c>
      <c r="G1409" s="575">
        <v>30</v>
      </c>
      <c r="H1409" s="595">
        <v>46</v>
      </c>
      <c r="I1409" s="604">
        <f t="shared" si="332"/>
        <v>0.53333333333333333</v>
      </c>
      <c r="J1409" s="10"/>
      <c r="K1409" s="10"/>
    </row>
    <row r="1410" spans="1:11" ht="15.75" customHeight="1">
      <c r="A1410" s="10"/>
      <c r="B1410" s="10"/>
      <c r="C1410" s="10"/>
      <c r="D1410" s="605" t="s">
        <v>114</v>
      </c>
      <c r="E1410" s="671">
        <v>1</v>
      </c>
      <c r="F1410" s="671">
        <v>0</v>
      </c>
      <c r="G1410" s="672">
        <v>0</v>
      </c>
      <c r="H1410" s="672">
        <v>1</v>
      </c>
      <c r="I1410" s="673" t="s">
        <v>76</v>
      </c>
      <c r="J1410" s="10"/>
      <c r="K1410" s="10"/>
    </row>
    <row r="1411" spans="1:11" ht="15.75" customHeight="1">
      <c r="A1411" s="10"/>
      <c r="B1411" s="10"/>
      <c r="C1411" s="10"/>
      <c r="D1411" s="674" t="s">
        <v>28</v>
      </c>
      <c r="E1411" s="675">
        <f t="shared" ref="E1411:H1411" si="333">SUM(E1408:E1410)</f>
        <v>51</v>
      </c>
      <c r="F1411" s="675">
        <f t="shared" si="333"/>
        <v>41</v>
      </c>
      <c r="G1411" s="676">
        <f t="shared" si="333"/>
        <v>56</v>
      </c>
      <c r="H1411" s="676">
        <f t="shared" si="333"/>
        <v>86</v>
      </c>
      <c r="I1411" s="677">
        <f>(H1411-G1411)/G1411</f>
        <v>0.5357142857142857</v>
      </c>
      <c r="J1411" s="10"/>
      <c r="K1411" s="10"/>
    </row>
    <row r="1412" spans="1:11" ht="7.5" customHeight="1">
      <c r="A1412" s="10"/>
      <c r="B1412" s="10"/>
      <c r="C1412" s="10"/>
      <c r="D1412" s="474"/>
      <c r="E1412" s="678"/>
      <c r="F1412" s="678"/>
      <c r="G1412" s="679"/>
      <c r="H1412" s="679"/>
      <c r="I1412" s="680"/>
      <c r="J1412" s="10"/>
      <c r="K1412" s="10"/>
    </row>
    <row r="1413" spans="1:11" ht="15.75" customHeight="1">
      <c r="A1413" s="10"/>
      <c r="B1413" s="10"/>
      <c r="C1413" s="10"/>
      <c r="D1413" s="681" t="s">
        <v>114</v>
      </c>
      <c r="E1413" s="682">
        <v>0</v>
      </c>
      <c r="F1413" s="682">
        <v>1</v>
      </c>
      <c r="G1413" s="682">
        <v>1</v>
      </c>
      <c r="H1413" s="682">
        <v>2</v>
      </c>
      <c r="I1413" s="573">
        <f t="shared" ref="I1413:I1416" si="334">(H1413-G1413)/G1413</f>
        <v>1</v>
      </c>
      <c r="J1413" s="10"/>
      <c r="K1413" s="10"/>
    </row>
    <row r="1414" spans="1:11">
      <c r="A1414" s="10"/>
      <c r="B1414" s="10"/>
      <c r="C1414" s="10"/>
      <c r="D1414" s="574" t="s">
        <v>96</v>
      </c>
      <c r="E1414" s="575">
        <v>33</v>
      </c>
      <c r="F1414" s="575">
        <v>26</v>
      </c>
      <c r="G1414" s="575">
        <v>30</v>
      </c>
      <c r="H1414" s="595">
        <v>50</v>
      </c>
      <c r="I1414" s="604">
        <f t="shared" si="334"/>
        <v>0.66666666666666663</v>
      </c>
      <c r="J1414" s="10"/>
      <c r="K1414" s="10"/>
    </row>
    <row r="1415" spans="1:11" ht="15.75" customHeight="1">
      <c r="A1415" s="10"/>
      <c r="B1415" s="10"/>
      <c r="C1415" s="10"/>
      <c r="D1415" s="683" t="s">
        <v>97</v>
      </c>
      <c r="E1415" s="671">
        <v>18</v>
      </c>
      <c r="F1415" s="672">
        <v>14</v>
      </c>
      <c r="G1415" s="572">
        <v>25</v>
      </c>
      <c r="H1415" s="684">
        <v>34</v>
      </c>
      <c r="I1415" s="673">
        <f t="shared" si="334"/>
        <v>0.36</v>
      </c>
      <c r="J1415" s="10"/>
      <c r="K1415" s="10"/>
    </row>
    <row r="1416" spans="1:11" ht="15.75" customHeight="1">
      <c r="A1416" s="10"/>
      <c r="B1416" s="10"/>
      <c r="C1416" s="10"/>
      <c r="D1416" s="685" t="s">
        <v>28</v>
      </c>
      <c r="E1416" s="675">
        <f t="shared" ref="E1416:H1416" si="335">SUM(E1413:E1415)</f>
        <v>51</v>
      </c>
      <c r="F1416" s="686">
        <f t="shared" si="335"/>
        <v>41</v>
      </c>
      <c r="G1416" s="675">
        <f t="shared" si="335"/>
        <v>56</v>
      </c>
      <c r="H1416" s="675">
        <f t="shared" si="335"/>
        <v>86</v>
      </c>
      <c r="I1416" s="677">
        <f t="shared" si="334"/>
        <v>0.5357142857142857</v>
      </c>
      <c r="J1416" s="10"/>
      <c r="K1416" s="10"/>
    </row>
    <row r="1417" spans="1:11" ht="7.5" customHeight="1">
      <c r="A1417" s="10"/>
      <c r="B1417" s="10"/>
      <c r="C1417" s="10"/>
      <c r="D1417" s="687"/>
      <c r="E1417" s="678"/>
      <c r="F1417" s="678"/>
      <c r="G1417" s="678"/>
      <c r="H1417" s="678"/>
      <c r="I1417" s="688"/>
      <c r="J1417" s="10"/>
      <c r="K1417" s="10"/>
    </row>
    <row r="1418" spans="1:11" ht="15.75" customHeight="1">
      <c r="A1418" s="10"/>
      <c r="B1418" s="10"/>
      <c r="C1418" s="10"/>
      <c r="D1418" s="689" t="s">
        <v>114</v>
      </c>
      <c r="E1418" s="682">
        <v>2</v>
      </c>
      <c r="F1418" s="682">
        <v>0</v>
      </c>
      <c r="G1418" s="690">
        <v>0</v>
      </c>
      <c r="H1418" s="682">
        <v>1</v>
      </c>
      <c r="I1418" s="691" t="s">
        <v>76</v>
      </c>
      <c r="J1418" s="10"/>
      <c r="K1418" s="10"/>
    </row>
    <row r="1419" spans="1:11">
      <c r="A1419" s="10"/>
      <c r="B1419" s="10"/>
      <c r="C1419" s="10"/>
      <c r="D1419" s="574" t="s">
        <v>418</v>
      </c>
      <c r="E1419" s="575">
        <v>2</v>
      </c>
      <c r="F1419" s="575">
        <v>0</v>
      </c>
      <c r="G1419" s="575">
        <v>3</v>
      </c>
      <c r="H1419" s="595">
        <v>9</v>
      </c>
      <c r="I1419" s="604">
        <f t="shared" ref="I1419:I1428" si="336">(H1419-G1419)/G1419</f>
        <v>2</v>
      </c>
      <c r="J1419" s="10"/>
      <c r="K1419" s="10"/>
    </row>
    <row r="1420" spans="1:11">
      <c r="A1420" s="10"/>
      <c r="B1420" s="10"/>
      <c r="C1420" s="10"/>
      <c r="D1420" s="701" t="s">
        <v>424</v>
      </c>
      <c r="E1420" s="702">
        <v>2</v>
      </c>
      <c r="F1420" s="702">
        <v>0</v>
      </c>
      <c r="G1420" s="702">
        <v>4</v>
      </c>
      <c r="H1420" s="702">
        <v>5</v>
      </c>
      <c r="I1420" s="703">
        <f t="shared" si="336"/>
        <v>0.25</v>
      </c>
      <c r="J1420" s="10"/>
      <c r="K1420" s="10"/>
    </row>
    <row r="1421" spans="1:11">
      <c r="A1421" s="10"/>
      <c r="B1421" s="10"/>
      <c r="C1421" s="10"/>
      <c r="D1421" s="574" t="s">
        <v>426</v>
      </c>
      <c r="E1421" s="575">
        <v>6</v>
      </c>
      <c r="F1421" s="575">
        <v>13</v>
      </c>
      <c r="G1421" s="575">
        <v>13</v>
      </c>
      <c r="H1421" s="595">
        <v>13</v>
      </c>
      <c r="I1421" s="604">
        <f t="shared" si="336"/>
        <v>0</v>
      </c>
      <c r="J1421" s="10"/>
      <c r="K1421" s="10"/>
    </row>
    <row r="1422" spans="1:11">
      <c r="A1422" s="10"/>
      <c r="B1422" s="10"/>
      <c r="C1422" s="10"/>
      <c r="D1422" s="701" t="s">
        <v>427</v>
      </c>
      <c r="E1422" s="702">
        <v>2</v>
      </c>
      <c r="F1422" s="702">
        <v>2</v>
      </c>
      <c r="G1422" s="702">
        <v>6</v>
      </c>
      <c r="H1422" s="702">
        <v>3</v>
      </c>
      <c r="I1422" s="703">
        <f t="shared" si="336"/>
        <v>-0.5</v>
      </c>
      <c r="J1422" s="10"/>
      <c r="K1422" s="10"/>
    </row>
    <row r="1423" spans="1:11">
      <c r="A1423" s="10"/>
      <c r="B1423" s="10"/>
      <c r="C1423" s="10"/>
      <c r="D1423" s="574" t="s">
        <v>15</v>
      </c>
      <c r="E1423" s="575">
        <v>3</v>
      </c>
      <c r="F1423" s="575">
        <v>0</v>
      </c>
      <c r="G1423" s="575">
        <v>1</v>
      </c>
      <c r="H1423" s="595">
        <v>0</v>
      </c>
      <c r="I1423" s="604">
        <f t="shared" si="336"/>
        <v>-1</v>
      </c>
      <c r="J1423" s="10"/>
      <c r="K1423" s="10"/>
    </row>
    <row r="1424" spans="1:11">
      <c r="A1424" s="10"/>
      <c r="B1424" s="10"/>
      <c r="C1424" s="10"/>
      <c r="D1424" s="701" t="s">
        <v>428</v>
      </c>
      <c r="E1424" s="702">
        <v>6</v>
      </c>
      <c r="F1424" s="702">
        <v>2</v>
      </c>
      <c r="G1424" s="702">
        <v>7</v>
      </c>
      <c r="H1424" s="702">
        <v>10</v>
      </c>
      <c r="I1424" s="703">
        <f t="shared" si="336"/>
        <v>0.42857142857142855</v>
      </c>
      <c r="J1424" s="10"/>
      <c r="K1424" s="10"/>
    </row>
    <row r="1425" spans="1:11">
      <c r="A1425" s="10"/>
      <c r="B1425" s="10"/>
      <c r="C1425" s="10"/>
      <c r="D1425" s="574" t="s">
        <v>430</v>
      </c>
      <c r="E1425" s="575">
        <v>13</v>
      </c>
      <c r="F1425" s="575">
        <v>6</v>
      </c>
      <c r="G1425" s="575">
        <v>5</v>
      </c>
      <c r="H1425" s="595">
        <v>16</v>
      </c>
      <c r="I1425" s="604">
        <f t="shared" si="336"/>
        <v>2.2000000000000002</v>
      </c>
      <c r="J1425" s="10"/>
      <c r="K1425" s="10"/>
    </row>
    <row r="1426" spans="1:11">
      <c r="A1426" s="10"/>
      <c r="B1426" s="10"/>
      <c r="C1426" s="10"/>
      <c r="D1426" s="701" t="s">
        <v>431</v>
      </c>
      <c r="E1426" s="702">
        <v>3</v>
      </c>
      <c r="F1426" s="702">
        <v>9</v>
      </c>
      <c r="G1426" s="684">
        <v>4</v>
      </c>
      <c r="H1426" s="702">
        <v>7</v>
      </c>
      <c r="I1426" s="703">
        <f t="shared" si="336"/>
        <v>0.75</v>
      </c>
      <c r="J1426" s="10"/>
      <c r="K1426" s="10"/>
    </row>
    <row r="1427" spans="1:11">
      <c r="A1427" s="10"/>
      <c r="B1427" s="10"/>
      <c r="C1427" s="10"/>
      <c r="D1427" s="574" t="s">
        <v>432</v>
      </c>
      <c r="E1427" s="575">
        <v>4</v>
      </c>
      <c r="F1427" s="575">
        <v>4</v>
      </c>
      <c r="G1427" s="575">
        <v>6</v>
      </c>
      <c r="H1427" s="595">
        <v>10</v>
      </c>
      <c r="I1427" s="604">
        <f t="shared" si="336"/>
        <v>0.66666666666666663</v>
      </c>
      <c r="J1427" s="10"/>
      <c r="K1427" s="10"/>
    </row>
    <row r="1428" spans="1:11">
      <c r="A1428" s="10"/>
      <c r="B1428" s="10"/>
      <c r="C1428" s="10"/>
      <c r="D1428" s="701" t="s">
        <v>433</v>
      </c>
      <c r="E1428" s="702">
        <v>4</v>
      </c>
      <c r="F1428" s="702">
        <v>4</v>
      </c>
      <c r="G1428" s="684">
        <v>3</v>
      </c>
      <c r="H1428" s="702">
        <v>12</v>
      </c>
      <c r="I1428" s="703">
        <f t="shared" si="336"/>
        <v>3</v>
      </c>
      <c r="J1428" s="10"/>
      <c r="K1428" s="10"/>
    </row>
    <row r="1429" spans="1:11">
      <c r="A1429" s="10"/>
      <c r="B1429" s="10"/>
      <c r="C1429" s="10"/>
      <c r="D1429" s="574" t="s">
        <v>434</v>
      </c>
      <c r="E1429" s="575">
        <v>0</v>
      </c>
      <c r="F1429" s="575">
        <v>0</v>
      </c>
      <c r="G1429" s="575">
        <v>0</v>
      </c>
      <c r="H1429" s="595">
        <v>0</v>
      </c>
      <c r="I1429" s="604" t="s">
        <v>76</v>
      </c>
      <c r="J1429" s="10"/>
      <c r="K1429" s="10"/>
    </row>
    <row r="1430" spans="1:11" ht="15.75" customHeight="1">
      <c r="A1430" s="10"/>
      <c r="B1430" s="10"/>
      <c r="C1430" s="10"/>
      <c r="D1430" s="704" t="s">
        <v>435</v>
      </c>
      <c r="E1430" s="672">
        <v>4</v>
      </c>
      <c r="F1430" s="672">
        <v>1</v>
      </c>
      <c r="G1430" s="672">
        <v>4</v>
      </c>
      <c r="H1430" s="672">
        <v>0</v>
      </c>
      <c r="I1430" s="673">
        <f t="shared" ref="I1430:I1431" si="337">(H1430-G1430)/G1430</f>
        <v>-1</v>
      </c>
      <c r="J1430" s="10"/>
      <c r="K1430" s="10"/>
    </row>
    <row r="1431" spans="1:11" ht="15.75" customHeight="1">
      <c r="A1431" s="10"/>
      <c r="B1431" s="10"/>
      <c r="C1431" s="10"/>
      <c r="D1431" s="674" t="s">
        <v>28</v>
      </c>
      <c r="E1431" s="675">
        <f t="shared" ref="E1431:H1431" si="338">SUM(E1418:E1430)</f>
        <v>51</v>
      </c>
      <c r="F1431" s="675">
        <f t="shared" si="338"/>
        <v>41</v>
      </c>
      <c r="G1431" s="675">
        <f t="shared" si="338"/>
        <v>56</v>
      </c>
      <c r="H1431" s="675">
        <f t="shared" si="338"/>
        <v>86</v>
      </c>
      <c r="I1431" s="705">
        <f t="shared" si="337"/>
        <v>0.5357142857142857</v>
      </c>
      <c r="J1431" s="10"/>
      <c r="K1431" s="10"/>
    </row>
    <row r="1432" spans="1:11" ht="15.75" customHeight="1">
      <c r="A1432" s="10"/>
      <c r="B1432" s="10"/>
      <c r="C1432" s="10"/>
      <c r="D1432" s="501" t="s">
        <v>436</v>
      </c>
      <c r="E1432" s="10"/>
      <c r="F1432" s="10"/>
      <c r="G1432" s="10"/>
      <c r="H1432" s="3"/>
      <c r="I1432" s="9"/>
      <c r="J1432" s="10"/>
      <c r="K1432" s="10"/>
    </row>
    <row r="1433" spans="1:11" ht="15.75" customHeight="1">
      <c r="A1433" s="10"/>
      <c r="B1433" s="10"/>
      <c r="C1433" s="10"/>
      <c r="D1433" s="10"/>
      <c r="E1433" s="10"/>
      <c r="F1433" s="10"/>
      <c r="G1433" s="10"/>
      <c r="H1433" s="3"/>
      <c r="I1433" s="9"/>
      <c r="J1433" s="10"/>
      <c r="K1433" s="10"/>
    </row>
    <row r="1434" spans="1:11" ht="23.25" customHeight="1">
      <c r="A1434" s="10"/>
      <c r="B1434" s="10"/>
      <c r="C1434" s="10"/>
      <c r="D1434" s="972" t="s">
        <v>202</v>
      </c>
      <c r="E1434" s="973"/>
      <c r="F1434" s="973"/>
      <c r="G1434" s="973"/>
      <c r="H1434" s="973"/>
      <c r="I1434" s="974"/>
      <c r="J1434" s="10"/>
      <c r="K1434" s="10"/>
    </row>
    <row r="1435" spans="1:11" ht="15.75" customHeight="1">
      <c r="A1435" s="10"/>
      <c r="B1435" s="10"/>
      <c r="C1435" s="10"/>
      <c r="D1435" s="971" t="s">
        <v>87</v>
      </c>
      <c r="E1435" s="570" t="s">
        <v>88</v>
      </c>
      <c r="F1435" s="570" t="s">
        <v>88</v>
      </c>
      <c r="G1435" s="570" t="s">
        <v>88</v>
      </c>
      <c r="H1435" s="570" t="s">
        <v>88</v>
      </c>
      <c r="I1435" s="975" t="s">
        <v>342</v>
      </c>
      <c r="J1435" s="10"/>
      <c r="K1435" s="10"/>
    </row>
    <row r="1436" spans="1:11" ht="15.75" customHeight="1">
      <c r="A1436" s="10"/>
      <c r="B1436" s="10"/>
      <c r="C1436" s="10"/>
      <c r="D1436" s="854"/>
      <c r="E1436" s="130">
        <v>2009</v>
      </c>
      <c r="F1436" s="130">
        <v>2010</v>
      </c>
      <c r="G1436" s="130">
        <v>2011</v>
      </c>
      <c r="H1436" s="130">
        <v>2012</v>
      </c>
      <c r="I1436" s="879"/>
      <c r="J1436" s="10"/>
      <c r="K1436" s="10"/>
    </row>
    <row r="1437" spans="1:11">
      <c r="A1437" s="10"/>
      <c r="B1437" s="10"/>
      <c r="C1437" s="10"/>
      <c r="D1437" s="571" t="s">
        <v>343</v>
      </c>
      <c r="E1437" s="572">
        <v>32</v>
      </c>
      <c r="F1437" s="572">
        <v>23</v>
      </c>
      <c r="G1437" s="572">
        <v>29</v>
      </c>
      <c r="H1437" s="572">
        <v>33</v>
      </c>
      <c r="I1437" s="573">
        <f t="shared" ref="I1437:I1440" si="339">(H1437-G1437)/G1437</f>
        <v>0.13793103448275862</v>
      </c>
      <c r="J1437" s="10"/>
      <c r="K1437" s="10"/>
    </row>
    <row r="1438" spans="1:11">
      <c r="A1438" s="10"/>
      <c r="B1438" s="10"/>
      <c r="C1438" s="10"/>
      <c r="D1438" s="574" t="s">
        <v>99</v>
      </c>
      <c r="E1438" s="575">
        <v>39</v>
      </c>
      <c r="F1438" s="575">
        <v>45</v>
      </c>
      <c r="G1438" s="575">
        <v>38</v>
      </c>
      <c r="H1438" s="595">
        <v>40</v>
      </c>
      <c r="I1438" s="604">
        <f t="shared" si="339"/>
        <v>5.2631578947368418E-2</v>
      </c>
      <c r="J1438" s="10"/>
      <c r="K1438" s="10"/>
    </row>
    <row r="1439" spans="1:11" ht="15.75" customHeight="1">
      <c r="A1439" s="10"/>
      <c r="B1439" s="10"/>
      <c r="C1439" s="10"/>
      <c r="D1439" s="605" t="s">
        <v>114</v>
      </c>
      <c r="E1439" s="671">
        <v>0</v>
      </c>
      <c r="F1439" s="671">
        <v>0</v>
      </c>
      <c r="G1439" s="672">
        <v>1</v>
      </c>
      <c r="H1439" s="672">
        <v>0</v>
      </c>
      <c r="I1439" s="673">
        <f t="shared" si="339"/>
        <v>-1</v>
      </c>
      <c r="J1439" s="10"/>
      <c r="K1439" s="10"/>
    </row>
    <row r="1440" spans="1:11" ht="15.75" customHeight="1">
      <c r="A1440" s="10"/>
      <c r="B1440" s="10"/>
      <c r="C1440" s="10"/>
      <c r="D1440" s="674" t="s">
        <v>28</v>
      </c>
      <c r="E1440" s="675">
        <f t="shared" ref="E1440:H1440" si="340">SUM(E1437:E1439)</f>
        <v>71</v>
      </c>
      <c r="F1440" s="675">
        <f t="shared" si="340"/>
        <v>68</v>
      </c>
      <c r="G1440" s="676">
        <f t="shared" si="340"/>
        <v>68</v>
      </c>
      <c r="H1440" s="676">
        <f t="shared" si="340"/>
        <v>73</v>
      </c>
      <c r="I1440" s="677">
        <f t="shared" si="339"/>
        <v>7.3529411764705885E-2</v>
      </c>
      <c r="J1440" s="10"/>
      <c r="K1440" s="10"/>
    </row>
    <row r="1441" spans="1:11" ht="7.5" customHeight="1">
      <c r="A1441" s="10"/>
      <c r="B1441" s="10"/>
      <c r="C1441" s="10"/>
      <c r="D1441" s="474"/>
      <c r="E1441" s="678"/>
      <c r="F1441" s="678"/>
      <c r="G1441" s="679"/>
      <c r="H1441" s="679"/>
      <c r="I1441" s="680"/>
      <c r="J1441" s="10"/>
      <c r="K1441" s="10"/>
    </row>
    <row r="1442" spans="1:11" ht="15.75" customHeight="1">
      <c r="A1442" s="10"/>
      <c r="B1442" s="10"/>
      <c r="C1442" s="10"/>
      <c r="D1442" s="681" t="s">
        <v>114</v>
      </c>
      <c r="E1442" s="682">
        <v>0</v>
      </c>
      <c r="F1442" s="682">
        <v>2</v>
      </c>
      <c r="G1442" s="682">
        <v>0</v>
      </c>
      <c r="H1442" s="682">
        <v>5</v>
      </c>
      <c r="I1442" s="573" t="s">
        <v>76</v>
      </c>
      <c r="J1442" s="10"/>
      <c r="K1442" s="10"/>
    </row>
    <row r="1443" spans="1:11">
      <c r="A1443" s="10"/>
      <c r="B1443" s="10"/>
      <c r="C1443" s="10"/>
      <c r="D1443" s="574" t="s">
        <v>96</v>
      </c>
      <c r="E1443" s="575">
        <v>48</v>
      </c>
      <c r="F1443" s="575">
        <v>43</v>
      </c>
      <c r="G1443" s="575">
        <v>36</v>
      </c>
      <c r="H1443" s="595">
        <v>44</v>
      </c>
      <c r="I1443" s="604">
        <f t="shared" ref="I1443:I1445" si="341">(H1443-G1443)/G1443</f>
        <v>0.22222222222222221</v>
      </c>
      <c r="J1443" s="10"/>
      <c r="K1443" s="10"/>
    </row>
    <row r="1444" spans="1:11" ht="15.75" customHeight="1">
      <c r="A1444" s="10"/>
      <c r="B1444" s="10"/>
      <c r="C1444" s="10"/>
      <c r="D1444" s="683" t="s">
        <v>97</v>
      </c>
      <c r="E1444" s="671">
        <v>23</v>
      </c>
      <c r="F1444" s="672">
        <v>23</v>
      </c>
      <c r="G1444" s="572">
        <v>32</v>
      </c>
      <c r="H1444" s="684">
        <v>24</v>
      </c>
      <c r="I1444" s="673">
        <f t="shared" si="341"/>
        <v>-0.25</v>
      </c>
      <c r="J1444" s="10"/>
      <c r="K1444" s="10"/>
    </row>
    <row r="1445" spans="1:11" ht="15.75" customHeight="1">
      <c r="A1445" s="10"/>
      <c r="B1445" s="10"/>
      <c r="C1445" s="10"/>
      <c r="D1445" s="685" t="s">
        <v>28</v>
      </c>
      <c r="E1445" s="675">
        <f t="shared" ref="E1445:H1445" si="342">SUM(E1442:E1444)</f>
        <v>71</v>
      </c>
      <c r="F1445" s="686">
        <f t="shared" si="342"/>
        <v>68</v>
      </c>
      <c r="G1445" s="675">
        <f t="shared" si="342"/>
        <v>68</v>
      </c>
      <c r="H1445" s="675">
        <f t="shared" si="342"/>
        <v>73</v>
      </c>
      <c r="I1445" s="677">
        <f t="shared" si="341"/>
        <v>7.3529411764705885E-2</v>
      </c>
      <c r="J1445" s="10"/>
      <c r="K1445" s="10"/>
    </row>
    <row r="1446" spans="1:11" ht="7.5" customHeight="1">
      <c r="A1446" s="10"/>
      <c r="B1446" s="10"/>
      <c r="C1446" s="10"/>
      <c r="D1446" s="687"/>
      <c r="E1446" s="678"/>
      <c r="F1446" s="678"/>
      <c r="G1446" s="678"/>
      <c r="H1446" s="678"/>
      <c r="I1446" s="688"/>
      <c r="J1446" s="10"/>
      <c r="K1446" s="10"/>
    </row>
    <row r="1447" spans="1:11" ht="15.75" customHeight="1">
      <c r="A1447" s="10"/>
      <c r="B1447" s="10"/>
      <c r="C1447" s="10"/>
      <c r="D1447" s="689" t="s">
        <v>114</v>
      </c>
      <c r="E1447" s="682">
        <v>0</v>
      </c>
      <c r="F1447" s="682">
        <v>0</v>
      </c>
      <c r="G1447" s="690">
        <v>0</v>
      </c>
      <c r="H1447" s="682">
        <v>0</v>
      </c>
      <c r="I1447" s="691" t="s">
        <v>76</v>
      </c>
      <c r="J1447" s="10"/>
      <c r="K1447" s="10"/>
    </row>
    <row r="1448" spans="1:11">
      <c r="A1448" s="10"/>
      <c r="B1448" s="10"/>
      <c r="C1448" s="10"/>
      <c r="D1448" s="574" t="s">
        <v>418</v>
      </c>
      <c r="E1448" s="575">
        <v>7</v>
      </c>
      <c r="F1448" s="575">
        <v>0</v>
      </c>
      <c r="G1448" s="575">
        <v>6</v>
      </c>
      <c r="H1448" s="595">
        <v>3</v>
      </c>
      <c r="I1448" s="604">
        <f t="shared" ref="I1448:I1457" si="343">(H1448-G1448)/G1448</f>
        <v>-0.5</v>
      </c>
      <c r="J1448" s="10"/>
      <c r="K1448" s="10"/>
    </row>
    <row r="1449" spans="1:11">
      <c r="A1449" s="10"/>
      <c r="B1449" s="10"/>
      <c r="C1449" s="10"/>
      <c r="D1449" s="701" t="s">
        <v>424</v>
      </c>
      <c r="E1449" s="702">
        <v>4</v>
      </c>
      <c r="F1449" s="702">
        <v>1</v>
      </c>
      <c r="G1449" s="702">
        <v>2</v>
      </c>
      <c r="H1449" s="702">
        <v>2</v>
      </c>
      <c r="I1449" s="703">
        <f t="shared" si="343"/>
        <v>0</v>
      </c>
      <c r="J1449" s="10"/>
      <c r="K1449" s="10"/>
    </row>
    <row r="1450" spans="1:11">
      <c r="A1450" s="10"/>
      <c r="B1450" s="10"/>
      <c r="C1450" s="10"/>
      <c r="D1450" s="574" t="s">
        <v>426</v>
      </c>
      <c r="E1450" s="575">
        <v>10</v>
      </c>
      <c r="F1450" s="575">
        <v>19</v>
      </c>
      <c r="G1450" s="575">
        <v>10</v>
      </c>
      <c r="H1450" s="595">
        <v>19</v>
      </c>
      <c r="I1450" s="604">
        <f t="shared" si="343"/>
        <v>0.9</v>
      </c>
      <c r="J1450" s="10"/>
      <c r="K1450" s="10"/>
    </row>
    <row r="1451" spans="1:11">
      <c r="A1451" s="10"/>
      <c r="B1451" s="10"/>
      <c r="C1451" s="10"/>
      <c r="D1451" s="701" t="s">
        <v>427</v>
      </c>
      <c r="E1451" s="702">
        <v>4</v>
      </c>
      <c r="F1451" s="702">
        <v>8</v>
      </c>
      <c r="G1451" s="702">
        <v>2</v>
      </c>
      <c r="H1451" s="702">
        <v>7</v>
      </c>
      <c r="I1451" s="703">
        <f t="shared" si="343"/>
        <v>2.5</v>
      </c>
      <c r="J1451" s="10"/>
      <c r="K1451" s="10"/>
    </row>
    <row r="1452" spans="1:11">
      <c r="A1452" s="10"/>
      <c r="B1452" s="10"/>
      <c r="C1452" s="10"/>
      <c r="D1452" s="574" t="s">
        <v>15</v>
      </c>
      <c r="E1452" s="575">
        <v>3</v>
      </c>
      <c r="F1452" s="575">
        <v>0</v>
      </c>
      <c r="G1452" s="575">
        <v>3</v>
      </c>
      <c r="H1452" s="595">
        <v>1</v>
      </c>
      <c r="I1452" s="604">
        <f t="shared" si="343"/>
        <v>-0.66666666666666663</v>
      </c>
      <c r="J1452" s="10"/>
      <c r="K1452" s="10"/>
    </row>
    <row r="1453" spans="1:11">
      <c r="A1453" s="10"/>
      <c r="B1453" s="10"/>
      <c r="C1453" s="10"/>
      <c r="D1453" s="701" t="s">
        <v>428</v>
      </c>
      <c r="E1453" s="702">
        <v>5</v>
      </c>
      <c r="F1453" s="702">
        <v>4</v>
      </c>
      <c r="G1453" s="702">
        <v>7</v>
      </c>
      <c r="H1453" s="702">
        <v>5</v>
      </c>
      <c r="I1453" s="703">
        <f t="shared" si="343"/>
        <v>-0.2857142857142857</v>
      </c>
      <c r="J1453" s="10"/>
      <c r="K1453" s="10"/>
    </row>
    <row r="1454" spans="1:11">
      <c r="A1454" s="10"/>
      <c r="B1454" s="10"/>
      <c r="C1454" s="10"/>
      <c r="D1454" s="574" t="s">
        <v>430</v>
      </c>
      <c r="E1454" s="575">
        <v>15</v>
      </c>
      <c r="F1454" s="575">
        <v>12</v>
      </c>
      <c r="G1454" s="575">
        <v>12</v>
      </c>
      <c r="H1454" s="595">
        <v>15</v>
      </c>
      <c r="I1454" s="604">
        <f t="shared" si="343"/>
        <v>0.25</v>
      </c>
      <c r="J1454" s="10"/>
      <c r="K1454" s="10"/>
    </row>
    <row r="1455" spans="1:11">
      <c r="A1455" s="10"/>
      <c r="B1455" s="10"/>
      <c r="C1455" s="10"/>
      <c r="D1455" s="701" t="s">
        <v>431</v>
      </c>
      <c r="E1455" s="702">
        <v>8</v>
      </c>
      <c r="F1455" s="702">
        <v>6</v>
      </c>
      <c r="G1455" s="684">
        <v>11</v>
      </c>
      <c r="H1455" s="702">
        <v>10</v>
      </c>
      <c r="I1455" s="703">
        <f t="shared" si="343"/>
        <v>-9.0909090909090912E-2</v>
      </c>
      <c r="J1455" s="10"/>
      <c r="K1455" s="10"/>
    </row>
    <row r="1456" spans="1:11">
      <c r="A1456" s="10"/>
      <c r="B1456" s="10"/>
      <c r="C1456" s="10"/>
      <c r="D1456" s="574" t="s">
        <v>432</v>
      </c>
      <c r="E1456" s="575">
        <v>4</v>
      </c>
      <c r="F1456" s="575">
        <v>5</v>
      </c>
      <c r="G1456" s="575">
        <v>3</v>
      </c>
      <c r="H1456" s="595">
        <v>7</v>
      </c>
      <c r="I1456" s="604">
        <f t="shared" si="343"/>
        <v>1.3333333333333333</v>
      </c>
      <c r="J1456" s="10"/>
      <c r="K1456" s="10"/>
    </row>
    <row r="1457" spans="1:11">
      <c r="A1457" s="10"/>
      <c r="B1457" s="10"/>
      <c r="C1457" s="10"/>
      <c r="D1457" s="701" t="s">
        <v>433</v>
      </c>
      <c r="E1457" s="702">
        <v>7</v>
      </c>
      <c r="F1457" s="702">
        <v>6</v>
      </c>
      <c r="G1457" s="684">
        <v>5</v>
      </c>
      <c r="H1457" s="702">
        <v>1</v>
      </c>
      <c r="I1457" s="703">
        <f t="shared" si="343"/>
        <v>-0.8</v>
      </c>
      <c r="J1457" s="10"/>
      <c r="K1457" s="10"/>
    </row>
    <row r="1458" spans="1:11">
      <c r="A1458" s="10"/>
      <c r="B1458" s="10"/>
      <c r="C1458" s="10"/>
      <c r="D1458" s="574" t="s">
        <v>434</v>
      </c>
      <c r="E1458" s="575">
        <v>0</v>
      </c>
      <c r="F1458" s="575">
        <v>0</v>
      </c>
      <c r="G1458" s="575">
        <v>0</v>
      </c>
      <c r="H1458" s="595">
        <v>0</v>
      </c>
      <c r="I1458" s="604" t="s">
        <v>76</v>
      </c>
      <c r="J1458" s="10"/>
      <c r="K1458" s="10"/>
    </row>
    <row r="1459" spans="1:11" ht="15.75" customHeight="1">
      <c r="A1459" s="10"/>
      <c r="B1459" s="10"/>
      <c r="C1459" s="10"/>
      <c r="D1459" s="704" t="s">
        <v>435</v>
      </c>
      <c r="E1459" s="672">
        <v>4</v>
      </c>
      <c r="F1459" s="672">
        <v>7</v>
      </c>
      <c r="G1459" s="672">
        <v>7</v>
      </c>
      <c r="H1459" s="672">
        <v>3</v>
      </c>
      <c r="I1459" s="673">
        <f t="shared" ref="I1459:I1460" si="344">(H1459-G1459)/G1459</f>
        <v>-0.5714285714285714</v>
      </c>
      <c r="J1459" s="10"/>
      <c r="K1459" s="10"/>
    </row>
    <row r="1460" spans="1:11" ht="15.75" customHeight="1">
      <c r="A1460" s="10"/>
      <c r="B1460" s="10"/>
      <c r="C1460" s="10"/>
      <c r="D1460" s="674" t="s">
        <v>28</v>
      </c>
      <c r="E1460" s="675">
        <f t="shared" ref="E1460:H1460" si="345">SUM(E1447:E1459)</f>
        <v>71</v>
      </c>
      <c r="F1460" s="675">
        <f t="shared" si="345"/>
        <v>68</v>
      </c>
      <c r="G1460" s="675">
        <f t="shared" si="345"/>
        <v>68</v>
      </c>
      <c r="H1460" s="675">
        <f t="shared" si="345"/>
        <v>73</v>
      </c>
      <c r="I1460" s="705">
        <f t="shared" si="344"/>
        <v>7.3529411764705885E-2</v>
      </c>
      <c r="J1460" s="10"/>
      <c r="K1460" s="10"/>
    </row>
    <row r="1461" spans="1:11" ht="15.75" customHeight="1">
      <c r="A1461" s="10"/>
      <c r="B1461" s="10"/>
      <c r="C1461" s="10"/>
      <c r="D1461" s="501" t="s">
        <v>436</v>
      </c>
      <c r="E1461" s="10"/>
      <c r="F1461" s="10"/>
      <c r="G1461" s="10"/>
      <c r="H1461" s="3"/>
      <c r="I1461" s="9"/>
      <c r="J1461" s="10"/>
      <c r="K1461" s="10"/>
    </row>
    <row r="1462" spans="1:11" ht="15.75" customHeight="1">
      <c r="A1462" s="10"/>
      <c r="B1462" s="10"/>
      <c r="C1462" s="10"/>
      <c r="D1462" s="10"/>
      <c r="E1462" s="10"/>
      <c r="F1462" s="10"/>
      <c r="G1462" s="10"/>
      <c r="H1462" s="3"/>
      <c r="I1462" s="9"/>
      <c r="J1462" s="10"/>
      <c r="K1462" s="10"/>
    </row>
    <row r="1463" spans="1:11" ht="23.25" customHeight="1">
      <c r="A1463" s="10"/>
      <c r="B1463" s="10"/>
      <c r="C1463" s="10"/>
      <c r="D1463" s="972" t="s">
        <v>450</v>
      </c>
      <c r="E1463" s="973"/>
      <c r="F1463" s="973"/>
      <c r="G1463" s="973"/>
      <c r="H1463" s="973"/>
      <c r="I1463" s="974"/>
      <c r="J1463" s="10"/>
      <c r="K1463" s="10"/>
    </row>
    <row r="1464" spans="1:11" ht="15.75" customHeight="1">
      <c r="A1464" s="10"/>
      <c r="B1464" s="10"/>
      <c r="C1464" s="10"/>
      <c r="D1464" s="971" t="s">
        <v>87</v>
      </c>
      <c r="E1464" s="570" t="s">
        <v>88</v>
      </c>
      <c r="F1464" s="570" t="s">
        <v>88</v>
      </c>
      <c r="G1464" s="570" t="s">
        <v>88</v>
      </c>
      <c r="H1464" s="570" t="s">
        <v>88</v>
      </c>
      <c r="I1464" s="975" t="s">
        <v>342</v>
      </c>
      <c r="J1464" s="10"/>
      <c r="K1464" s="10"/>
    </row>
    <row r="1465" spans="1:11" ht="15.75" customHeight="1">
      <c r="A1465" s="10"/>
      <c r="B1465" s="10"/>
      <c r="C1465" s="10"/>
      <c r="D1465" s="854"/>
      <c r="E1465" s="130">
        <v>2009</v>
      </c>
      <c r="F1465" s="130">
        <v>2010</v>
      </c>
      <c r="G1465" s="130">
        <v>2011</v>
      </c>
      <c r="H1465" s="130">
        <v>2012</v>
      </c>
      <c r="I1465" s="879"/>
      <c r="J1465" s="10"/>
      <c r="K1465" s="10"/>
    </row>
    <row r="1466" spans="1:11">
      <c r="A1466" s="10"/>
      <c r="B1466" s="10"/>
      <c r="C1466" s="10"/>
      <c r="D1466" s="571" t="s">
        <v>343</v>
      </c>
      <c r="E1466" s="572">
        <v>19</v>
      </c>
      <c r="F1466" s="572">
        <v>9</v>
      </c>
      <c r="G1466" s="572">
        <v>17</v>
      </c>
      <c r="H1466" s="572">
        <v>17</v>
      </c>
      <c r="I1466" s="573">
        <f t="shared" ref="I1466:I1469" si="346">(H1466-G1466)/G1466</f>
        <v>0</v>
      </c>
      <c r="J1466" s="10"/>
      <c r="K1466" s="10"/>
    </row>
    <row r="1467" spans="1:11">
      <c r="A1467" s="10"/>
      <c r="B1467" s="10"/>
      <c r="C1467" s="10"/>
      <c r="D1467" s="574" t="s">
        <v>99</v>
      </c>
      <c r="E1467" s="575">
        <v>16</v>
      </c>
      <c r="F1467" s="575">
        <v>23</v>
      </c>
      <c r="G1467" s="575">
        <v>18</v>
      </c>
      <c r="H1467" s="595">
        <v>16</v>
      </c>
      <c r="I1467" s="604">
        <f t="shared" si="346"/>
        <v>-0.1111111111111111</v>
      </c>
      <c r="J1467" s="10"/>
      <c r="K1467" s="10"/>
    </row>
    <row r="1468" spans="1:11" ht="15.75" customHeight="1">
      <c r="A1468" s="10"/>
      <c r="B1468" s="10"/>
      <c r="C1468" s="10"/>
      <c r="D1468" s="605" t="s">
        <v>114</v>
      </c>
      <c r="E1468" s="671">
        <v>0</v>
      </c>
      <c r="F1468" s="671">
        <v>0</v>
      </c>
      <c r="G1468" s="672">
        <v>1</v>
      </c>
      <c r="H1468" s="672">
        <v>0</v>
      </c>
      <c r="I1468" s="673">
        <f t="shared" si="346"/>
        <v>-1</v>
      </c>
      <c r="J1468" s="10"/>
      <c r="K1468" s="10"/>
    </row>
    <row r="1469" spans="1:11" ht="15.75" customHeight="1">
      <c r="A1469" s="10"/>
      <c r="B1469" s="10"/>
      <c r="C1469" s="10"/>
      <c r="D1469" s="674" t="s">
        <v>28</v>
      </c>
      <c r="E1469" s="675">
        <f t="shared" ref="E1469:H1469" si="347">SUM(E1466:E1468)</f>
        <v>35</v>
      </c>
      <c r="F1469" s="675">
        <f t="shared" si="347"/>
        <v>32</v>
      </c>
      <c r="G1469" s="676">
        <f t="shared" si="347"/>
        <v>36</v>
      </c>
      <c r="H1469" s="676">
        <f t="shared" si="347"/>
        <v>33</v>
      </c>
      <c r="I1469" s="677">
        <f t="shared" si="346"/>
        <v>-8.3333333333333329E-2</v>
      </c>
      <c r="J1469" s="10"/>
      <c r="K1469" s="10"/>
    </row>
    <row r="1470" spans="1:11" ht="7.5" customHeight="1">
      <c r="A1470" s="10"/>
      <c r="B1470" s="10"/>
      <c r="C1470" s="10"/>
      <c r="D1470" s="474"/>
      <c r="E1470" s="678"/>
      <c r="F1470" s="678"/>
      <c r="G1470" s="679"/>
      <c r="H1470" s="679"/>
      <c r="I1470" s="680"/>
      <c r="J1470" s="10"/>
      <c r="K1470" s="10"/>
    </row>
    <row r="1471" spans="1:11" ht="15.75" customHeight="1">
      <c r="A1471" s="10"/>
      <c r="B1471" s="10"/>
      <c r="C1471" s="10"/>
      <c r="D1471" s="681" t="s">
        <v>114</v>
      </c>
      <c r="E1471" s="682">
        <v>0</v>
      </c>
      <c r="F1471" s="682">
        <v>0</v>
      </c>
      <c r="G1471" s="682">
        <v>0</v>
      </c>
      <c r="H1471" s="682">
        <v>0</v>
      </c>
      <c r="I1471" s="573" t="s">
        <v>76</v>
      </c>
      <c r="J1471" s="10"/>
      <c r="K1471" s="10"/>
    </row>
    <row r="1472" spans="1:11">
      <c r="A1472" s="10"/>
      <c r="B1472" s="10"/>
      <c r="C1472" s="10"/>
      <c r="D1472" s="574" t="s">
        <v>96</v>
      </c>
      <c r="E1472" s="575">
        <v>24</v>
      </c>
      <c r="F1472" s="575">
        <v>19</v>
      </c>
      <c r="G1472" s="575">
        <v>22</v>
      </c>
      <c r="H1472" s="595">
        <v>21</v>
      </c>
      <c r="I1472" s="604">
        <f t="shared" ref="I1472:I1474" si="348">(H1472-G1472)/G1472</f>
        <v>-4.5454545454545456E-2</v>
      </c>
      <c r="J1472" s="10"/>
      <c r="K1472" s="10"/>
    </row>
    <row r="1473" spans="1:11" ht="15.75" customHeight="1">
      <c r="A1473" s="10"/>
      <c r="B1473" s="10"/>
      <c r="C1473" s="10"/>
      <c r="D1473" s="683" t="s">
        <v>97</v>
      </c>
      <c r="E1473" s="671">
        <v>11</v>
      </c>
      <c r="F1473" s="672">
        <v>13</v>
      </c>
      <c r="G1473" s="572">
        <v>14</v>
      </c>
      <c r="H1473" s="684">
        <v>12</v>
      </c>
      <c r="I1473" s="673">
        <f t="shared" si="348"/>
        <v>-0.14285714285714285</v>
      </c>
      <c r="J1473" s="10"/>
      <c r="K1473" s="10"/>
    </row>
    <row r="1474" spans="1:11" ht="15.75" customHeight="1">
      <c r="A1474" s="10"/>
      <c r="B1474" s="10"/>
      <c r="C1474" s="10"/>
      <c r="D1474" s="685" t="s">
        <v>28</v>
      </c>
      <c r="E1474" s="675">
        <f t="shared" ref="E1474:H1474" si="349">SUM(E1471:E1473)</f>
        <v>35</v>
      </c>
      <c r="F1474" s="686">
        <f t="shared" si="349"/>
        <v>32</v>
      </c>
      <c r="G1474" s="675">
        <f t="shared" si="349"/>
        <v>36</v>
      </c>
      <c r="H1474" s="675">
        <f t="shared" si="349"/>
        <v>33</v>
      </c>
      <c r="I1474" s="677">
        <f t="shared" si="348"/>
        <v>-8.3333333333333329E-2</v>
      </c>
      <c r="J1474" s="10"/>
      <c r="K1474" s="10"/>
    </row>
    <row r="1475" spans="1:11" ht="7.5" customHeight="1">
      <c r="A1475" s="10"/>
      <c r="B1475" s="10"/>
      <c r="C1475" s="10"/>
      <c r="D1475" s="687"/>
      <c r="E1475" s="678"/>
      <c r="F1475" s="678"/>
      <c r="G1475" s="678"/>
      <c r="H1475" s="678"/>
      <c r="I1475" s="688"/>
      <c r="J1475" s="10"/>
      <c r="K1475" s="10"/>
    </row>
    <row r="1476" spans="1:11" ht="15.75" customHeight="1">
      <c r="A1476" s="10"/>
      <c r="B1476" s="10"/>
      <c r="C1476" s="10"/>
      <c r="D1476" s="689" t="s">
        <v>114</v>
      </c>
      <c r="E1476" s="682">
        <v>1</v>
      </c>
      <c r="F1476" s="682">
        <v>0</v>
      </c>
      <c r="G1476" s="690">
        <v>0</v>
      </c>
      <c r="H1476" s="682">
        <v>0</v>
      </c>
      <c r="I1476" s="691" t="s">
        <v>76</v>
      </c>
      <c r="J1476" s="10"/>
      <c r="K1476" s="10"/>
    </row>
    <row r="1477" spans="1:11">
      <c r="A1477" s="10"/>
      <c r="B1477" s="10"/>
      <c r="C1477" s="10"/>
      <c r="D1477" s="574" t="s">
        <v>418</v>
      </c>
      <c r="E1477" s="575">
        <v>1</v>
      </c>
      <c r="F1477" s="575">
        <v>7</v>
      </c>
      <c r="G1477" s="575">
        <v>1</v>
      </c>
      <c r="H1477" s="595">
        <v>2</v>
      </c>
      <c r="I1477" s="604">
        <f>(H1477-G1477)/G1477</f>
        <v>1</v>
      </c>
      <c r="J1477" s="10"/>
      <c r="K1477" s="10"/>
    </row>
    <row r="1478" spans="1:11">
      <c r="A1478" s="10"/>
      <c r="B1478" s="10"/>
      <c r="C1478" s="10"/>
      <c r="D1478" s="701" t="s">
        <v>424</v>
      </c>
      <c r="E1478" s="702">
        <v>0</v>
      </c>
      <c r="F1478" s="702">
        <v>2</v>
      </c>
      <c r="G1478" s="702">
        <v>0</v>
      </c>
      <c r="H1478" s="702">
        <v>0</v>
      </c>
      <c r="I1478" s="703" t="s">
        <v>76</v>
      </c>
      <c r="J1478" s="10"/>
      <c r="K1478" s="10"/>
    </row>
    <row r="1479" spans="1:11">
      <c r="A1479" s="10"/>
      <c r="B1479" s="10"/>
      <c r="C1479" s="10"/>
      <c r="D1479" s="574" t="s">
        <v>426</v>
      </c>
      <c r="E1479" s="575">
        <v>7</v>
      </c>
      <c r="F1479" s="575">
        <v>4</v>
      </c>
      <c r="G1479" s="575">
        <v>6</v>
      </c>
      <c r="H1479" s="595">
        <v>9</v>
      </c>
      <c r="I1479" s="604">
        <f t="shared" ref="I1479:I1486" si="350">(H1479-G1479)/G1479</f>
        <v>0.5</v>
      </c>
      <c r="J1479" s="10"/>
      <c r="K1479" s="10"/>
    </row>
    <row r="1480" spans="1:11">
      <c r="A1480" s="10"/>
      <c r="B1480" s="10"/>
      <c r="C1480" s="10"/>
      <c r="D1480" s="701" t="s">
        <v>427</v>
      </c>
      <c r="E1480" s="702">
        <v>4</v>
      </c>
      <c r="F1480" s="702">
        <v>5</v>
      </c>
      <c r="G1480" s="702">
        <v>2</v>
      </c>
      <c r="H1480" s="702">
        <v>0</v>
      </c>
      <c r="I1480" s="703">
        <f t="shared" si="350"/>
        <v>-1</v>
      </c>
      <c r="J1480" s="10"/>
      <c r="K1480" s="10"/>
    </row>
    <row r="1481" spans="1:11">
      <c r="A1481" s="10"/>
      <c r="B1481" s="10"/>
      <c r="C1481" s="10"/>
      <c r="D1481" s="574" t="s">
        <v>15</v>
      </c>
      <c r="E1481" s="575">
        <v>0</v>
      </c>
      <c r="F1481" s="575">
        <v>0</v>
      </c>
      <c r="G1481" s="575">
        <v>3</v>
      </c>
      <c r="H1481" s="595">
        <v>3</v>
      </c>
      <c r="I1481" s="604">
        <f t="shared" si="350"/>
        <v>0</v>
      </c>
      <c r="J1481" s="10"/>
      <c r="K1481" s="10"/>
    </row>
    <row r="1482" spans="1:11">
      <c r="A1482" s="10"/>
      <c r="B1482" s="6" t="s">
        <v>0</v>
      </c>
      <c r="C1482" s="10"/>
      <c r="D1482" s="701" t="s">
        <v>428</v>
      </c>
      <c r="E1482" s="702">
        <v>0</v>
      </c>
      <c r="F1482" s="702">
        <v>4</v>
      </c>
      <c r="G1482" s="702">
        <v>3</v>
      </c>
      <c r="H1482" s="702">
        <v>0</v>
      </c>
      <c r="I1482" s="703">
        <f t="shared" si="350"/>
        <v>-1</v>
      </c>
      <c r="J1482" s="10"/>
      <c r="K1482" s="10"/>
    </row>
    <row r="1483" spans="1:11">
      <c r="A1483" s="10"/>
      <c r="B1483" s="6" t="s">
        <v>5</v>
      </c>
      <c r="C1483" s="10"/>
      <c r="D1483" s="574" t="s">
        <v>430</v>
      </c>
      <c r="E1483" s="575">
        <v>10</v>
      </c>
      <c r="F1483" s="575">
        <v>1</v>
      </c>
      <c r="G1483" s="575">
        <v>11</v>
      </c>
      <c r="H1483" s="595">
        <v>2</v>
      </c>
      <c r="I1483" s="604">
        <f t="shared" si="350"/>
        <v>-0.81818181818181823</v>
      </c>
      <c r="J1483" s="10"/>
      <c r="K1483" s="10"/>
    </row>
    <row r="1484" spans="1:11">
      <c r="A1484" s="10"/>
      <c r="B1484" s="6" t="s">
        <v>6</v>
      </c>
      <c r="C1484" s="10"/>
      <c r="D1484" s="701" t="s">
        <v>431</v>
      </c>
      <c r="E1484" s="702">
        <v>7</v>
      </c>
      <c r="F1484" s="702">
        <v>1</v>
      </c>
      <c r="G1484" s="684">
        <v>5</v>
      </c>
      <c r="H1484" s="702">
        <v>6</v>
      </c>
      <c r="I1484" s="703">
        <f t="shared" si="350"/>
        <v>0.2</v>
      </c>
      <c r="J1484" s="10"/>
      <c r="K1484" s="10"/>
    </row>
    <row r="1485" spans="1:11">
      <c r="A1485" s="10"/>
      <c r="B1485" s="10"/>
      <c r="C1485" s="10"/>
      <c r="D1485" s="574" t="s">
        <v>432</v>
      </c>
      <c r="E1485" s="575">
        <v>2</v>
      </c>
      <c r="F1485" s="575">
        <v>1</v>
      </c>
      <c r="G1485" s="575">
        <v>3</v>
      </c>
      <c r="H1485" s="595">
        <v>5</v>
      </c>
      <c r="I1485" s="604">
        <f t="shared" si="350"/>
        <v>0.66666666666666663</v>
      </c>
      <c r="J1485" s="10"/>
      <c r="K1485" s="10"/>
    </row>
    <row r="1486" spans="1:11">
      <c r="A1486" s="10"/>
      <c r="B1486" s="10"/>
      <c r="C1486" s="10"/>
      <c r="D1486" s="701" t="s">
        <v>433</v>
      </c>
      <c r="E1486" s="702">
        <v>2</v>
      </c>
      <c r="F1486" s="702">
        <v>4</v>
      </c>
      <c r="G1486" s="684">
        <v>2</v>
      </c>
      <c r="H1486" s="702">
        <v>3</v>
      </c>
      <c r="I1486" s="703">
        <f t="shared" si="350"/>
        <v>0.5</v>
      </c>
      <c r="J1486" s="10"/>
      <c r="K1486" s="10"/>
    </row>
    <row r="1487" spans="1:11">
      <c r="A1487" s="10"/>
      <c r="B1487" s="10"/>
      <c r="C1487" s="10"/>
      <c r="D1487" s="574" t="s">
        <v>434</v>
      </c>
      <c r="E1487" s="575">
        <v>0</v>
      </c>
      <c r="F1487" s="575">
        <v>0</v>
      </c>
      <c r="G1487" s="575">
        <v>0</v>
      </c>
      <c r="H1487" s="595">
        <v>0</v>
      </c>
      <c r="I1487" s="604" t="s">
        <v>76</v>
      </c>
      <c r="J1487" s="10"/>
      <c r="K1487" s="10"/>
    </row>
    <row r="1488" spans="1:11" ht="15.75" customHeight="1">
      <c r="A1488" s="10"/>
      <c r="B1488" s="10"/>
      <c r="C1488" s="10"/>
      <c r="D1488" s="704" t="s">
        <v>435</v>
      </c>
      <c r="E1488" s="672">
        <v>1</v>
      </c>
      <c r="F1488" s="672">
        <v>3</v>
      </c>
      <c r="G1488" s="672">
        <v>0</v>
      </c>
      <c r="H1488" s="672">
        <v>3</v>
      </c>
      <c r="I1488" s="673" t="s">
        <v>76</v>
      </c>
      <c r="J1488" s="10"/>
      <c r="K1488" s="10"/>
    </row>
    <row r="1489" spans="1:11" ht="15.75" customHeight="1">
      <c r="A1489" s="10"/>
      <c r="B1489" s="10"/>
      <c r="C1489" s="10"/>
      <c r="D1489" s="674" t="s">
        <v>28</v>
      </c>
      <c r="E1489" s="675">
        <f t="shared" ref="E1489:H1489" si="351">SUM(E1476:E1488)</f>
        <v>35</v>
      </c>
      <c r="F1489" s="675">
        <f t="shared" si="351"/>
        <v>32</v>
      </c>
      <c r="G1489" s="675">
        <f t="shared" si="351"/>
        <v>36</v>
      </c>
      <c r="H1489" s="675">
        <f t="shared" si="351"/>
        <v>33</v>
      </c>
      <c r="I1489" s="705">
        <f>(H1489-G1489)/G1489</f>
        <v>-8.3333333333333329E-2</v>
      </c>
      <c r="J1489" s="10"/>
      <c r="K1489" s="10"/>
    </row>
    <row r="1490" spans="1:11" ht="15.75" customHeight="1">
      <c r="A1490" s="10"/>
      <c r="B1490" s="10"/>
      <c r="C1490" s="10"/>
      <c r="D1490" s="501" t="s">
        <v>436</v>
      </c>
      <c r="E1490" s="10"/>
      <c r="F1490" s="10"/>
      <c r="G1490" s="10"/>
      <c r="H1490" s="3"/>
      <c r="I1490" s="9"/>
      <c r="J1490" s="10"/>
      <c r="K1490" s="10"/>
    </row>
    <row r="1491" spans="1:11" ht="15.75" customHeight="1">
      <c r="A1491" s="10"/>
      <c r="B1491" s="10"/>
      <c r="C1491" s="10"/>
      <c r="D1491" s="10"/>
      <c r="E1491" s="10"/>
      <c r="F1491" s="10"/>
      <c r="G1491" s="10"/>
      <c r="H1491" s="3"/>
      <c r="I1491" s="9"/>
      <c r="J1491" s="10"/>
      <c r="K1491" s="10"/>
    </row>
    <row r="1492" spans="1:11" ht="23.25" customHeight="1">
      <c r="A1492" s="10"/>
      <c r="B1492" s="10"/>
      <c r="C1492" s="10"/>
      <c r="D1492" s="972" t="s">
        <v>204</v>
      </c>
      <c r="E1492" s="973"/>
      <c r="F1492" s="973"/>
      <c r="G1492" s="973"/>
      <c r="H1492" s="973"/>
      <c r="I1492" s="974"/>
      <c r="J1492" s="10"/>
      <c r="K1492" s="10"/>
    </row>
    <row r="1493" spans="1:11" ht="15.75" customHeight="1">
      <c r="A1493" s="10"/>
      <c r="B1493" s="10"/>
      <c r="C1493" s="10"/>
      <c r="D1493" s="971" t="s">
        <v>87</v>
      </c>
      <c r="E1493" s="570" t="s">
        <v>88</v>
      </c>
      <c r="F1493" s="570" t="s">
        <v>88</v>
      </c>
      <c r="G1493" s="570" t="s">
        <v>88</v>
      </c>
      <c r="H1493" s="570" t="s">
        <v>88</v>
      </c>
      <c r="I1493" s="975" t="s">
        <v>342</v>
      </c>
      <c r="J1493" s="10"/>
      <c r="K1493" s="10"/>
    </row>
    <row r="1494" spans="1:11" ht="15.75" customHeight="1">
      <c r="A1494" s="10"/>
      <c r="B1494" s="10"/>
      <c r="C1494" s="10"/>
      <c r="D1494" s="854"/>
      <c r="E1494" s="130">
        <v>2009</v>
      </c>
      <c r="F1494" s="130">
        <v>2010</v>
      </c>
      <c r="G1494" s="130">
        <v>2011</v>
      </c>
      <c r="H1494" s="130">
        <v>2012</v>
      </c>
      <c r="I1494" s="879"/>
      <c r="J1494" s="10"/>
      <c r="K1494" s="10"/>
    </row>
    <row r="1495" spans="1:11">
      <c r="A1495" s="10"/>
      <c r="B1495" s="10"/>
      <c r="C1495" s="10"/>
      <c r="D1495" s="571" t="s">
        <v>343</v>
      </c>
      <c r="E1495" s="572">
        <v>944</v>
      </c>
      <c r="F1495" s="572">
        <v>1012</v>
      </c>
      <c r="G1495" s="572">
        <v>1092</v>
      </c>
      <c r="H1495" s="572">
        <v>1119</v>
      </c>
      <c r="I1495" s="573">
        <f t="shared" ref="I1495:I1498" si="352">(H1495-G1495)/G1495</f>
        <v>2.4725274725274724E-2</v>
      </c>
      <c r="J1495" s="10"/>
      <c r="K1495" s="10"/>
    </row>
    <row r="1496" spans="1:11">
      <c r="A1496" s="10"/>
      <c r="B1496" s="10"/>
      <c r="C1496" s="10"/>
      <c r="D1496" s="574" t="s">
        <v>99</v>
      </c>
      <c r="E1496" s="575">
        <v>34</v>
      </c>
      <c r="F1496" s="575">
        <v>51</v>
      </c>
      <c r="G1496" s="575">
        <v>48</v>
      </c>
      <c r="H1496" s="595">
        <v>48</v>
      </c>
      <c r="I1496" s="604">
        <f t="shared" si="352"/>
        <v>0</v>
      </c>
      <c r="J1496" s="10"/>
      <c r="K1496" s="10"/>
    </row>
    <row r="1497" spans="1:11" ht="15.75" customHeight="1">
      <c r="A1497" s="10"/>
      <c r="B1497" s="10"/>
      <c r="C1497" s="10"/>
      <c r="D1497" s="605" t="s">
        <v>114</v>
      </c>
      <c r="E1497" s="671">
        <v>2</v>
      </c>
      <c r="F1497" s="671">
        <v>2</v>
      </c>
      <c r="G1497" s="672">
        <v>1</v>
      </c>
      <c r="H1497" s="672">
        <v>2</v>
      </c>
      <c r="I1497" s="673">
        <f t="shared" si="352"/>
        <v>1</v>
      </c>
      <c r="J1497" s="10"/>
      <c r="K1497" s="10"/>
    </row>
    <row r="1498" spans="1:11" ht="15.75" customHeight="1">
      <c r="A1498" s="10"/>
      <c r="B1498" s="10"/>
      <c r="C1498" s="10"/>
      <c r="D1498" s="674" t="s">
        <v>28</v>
      </c>
      <c r="E1498" s="675">
        <f t="shared" ref="E1498:H1498" si="353">SUM(E1495:E1497)</f>
        <v>980</v>
      </c>
      <c r="F1498" s="675">
        <f t="shared" si="353"/>
        <v>1065</v>
      </c>
      <c r="G1498" s="676">
        <f t="shared" si="353"/>
        <v>1141</v>
      </c>
      <c r="H1498" s="676">
        <f t="shared" si="353"/>
        <v>1169</v>
      </c>
      <c r="I1498" s="677">
        <f t="shared" si="352"/>
        <v>2.4539877300613498E-2</v>
      </c>
      <c r="J1498" s="10"/>
      <c r="K1498" s="10"/>
    </row>
    <row r="1499" spans="1:11" ht="6.75" customHeight="1">
      <c r="A1499" s="10"/>
      <c r="B1499" s="10"/>
      <c r="C1499" s="10"/>
      <c r="D1499" s="474"/>
      <c r="E1499" s="678"/>
      <c r="F1499" s="678"/>
      <c r="G1499" s="679"/>
      <c r="H1499" s="679"/>
      <c r="I1499" s="680"/>
      <c r="J1499" s="10"/>
      <c r="K1499" s="10"/>
    </row>
    <row r="1500" spans="1:11" ht="15.75" customHeight="1">
      <c r="A1500" s="10"/>
      <c r="B1500" s="10"/>
      <c r="C1500" s="10"/>
      <c r="D1500" s="681" t="s">
        <v>114</v>
      </c>
      <c r="E1500" s="682">
        <v>0</v>
      </c>
      <c r="F1500" s="682">
        <v>1</v>
      </c>
      <c r="G1500" s="682">
        <v>16</v>
      </c>
      <c r="H1500" s="682">
        <v>14</v>
      </c>
      <c r="I1500" s="573">
        <f t="shared" ref="I1500:I1503" si="354">(H1500-G1500)/G1500</f>
        <v>-0.125</v>
      </c>
      <c r="J1500" s="10"/>
      <c r="K1500" s="10"/>
    </row>
    <row r="1501" spans="1:11">
      <c r="A1501" s="10"/>
      <c r="B1501" s="10"/>
      <c r="C1501" s="10"/>
      <c r="D1501" s="574" t="s">
        <v>96</v>
      </c>
      <c r="E1501" s="575">
        <v>698</v>
      </c>
      <c r="F1501" s="575">
        <v>771</v>
      </c>
      <c r="G1501" s="575">
        <v>818</v>
      </c>
      <c r="H1501" s="595">
        <v>809</v>
      </c>
      <c r="I1501" s="604">
        <f t="shared" si="354"/>
        <v>-1.1002444987775062E-2</v>
      </c>
      <c r="J1501" s="10"/>
      <c r="K1501" s="10"/>
    </row>
    <row r="1502" spans="1:11" ht="15.75" customHeight="1">
      <c r="A1502" s="10"/>
      <c r="B1502" s="10"/>
      <c r="C1502" s="10"/>
      <c r="D1502" s="683" t="s">
        <v>97</v>
      </c>
      <c r="E1502" s="671">
        <v>282</v>
      </c>
      <c r="F1502" s="672">
        <v>293</v>
      </c>
      <c r="G1502" s="572">
        <v>307</v>
      </c>
      <c r="H1502" s="684">
        <v>346</v>
      </c>
      <c r="I1502" s="673">
        <f t="shared" si="354"/>
        <v>0.12703583061889251</v>
      </c>
      <c r="J1502" s="10"/>
      <c r="K1502" s="10"/>
    </row>
    <row r="1503" spans="1:11" ht="15.75" customHeight="1">
      <c r="A1503" s="10"/>
      <c r="B1503" s="10"/>
      <c r="C1503" s="10"/>
      <c r="D1503" s="685" t="s">
        <v>28</v>
      </c>
      <c r="E1503" s="675">
        <f t="shared" ref="E1503:H1503" si="355">SUM(E1500:E1502)</f>
        <v>980</v>
      </c>
      <c r="F1503" s="686">
        <f t="shared" si="355"/>
        <v>1065</v>
      </c>
      <c r="G1503" s="675">
        <f t="shared" si="355"/>
        <v>1141</v>
      </c>
      <c r="H1503" s="675">
        <f t="shared" si="355"/>
        <v>1169</v>
      </c>
      <c r="I1503" s="677">
        <f t="shared" si="354"/>
        <v>2.4539877300613498E-2</v>
      </c>
      <c r="J1503" s="10"/>
      <c r="K1503" s="10"/>
    </row>
    <row r="1504" spans="1:11" ht="7.5" customHeight="1">
      <c r="A1504" s="10"/>
      <c r="B1504" s="10"/>
      <c r="C1504" s="10"/>
      <c r="D1504" s="687"/>
      <c r="E1504" s="678"/>
      <c r="F1504" s="678"/>
      <c r="G1504" s="678"/>
      <c r="H1504" s="678"/>
      <c r="I1504" s="688"/>
      <c r="J1504" s="10"/>
      <c r="K1504" s="10"/>
    </row>
    <row r="1505" spans="1:11" ht="15.75" customHeight="1">
      <c r="A1505" s="10"/>
      <c r="B1505" s="10"/>
      <c r="C1505" s="10"/>
      <c r="D1505" s="689" t="s">
        <v>114</v>
      </c>
      <c r="E1505" s="682">
        <v>6</v>
      </c>
      <c r="F1505" s="682">
        <v>3</v>
      </c>
      <c r="G1505" s="690">
        <v>3</v>
      </c>
      <c r="H1505" s="682">
        <v>2</v>
      </c>
      <c r="I1505" s="691">
        <f t="shared" ref="I1505:I1518" si="356">(H1505-G1505)/G1505</f>
        <v>-0.33333333333333331</v>
      </c>
      <c r="J1505" s="10"/>
      <c r="K1505" s="10"/>
    </row>
    <row r="1506" spans="1:11" ht="13.5" customHeight="1">
      <c r="A1506" s="10"/>
      <c r="B1506" s="10"/>
      <c r="C1506" s="10"/>
      <c r="D1506" s="574" t="s">
        <v>418</v>
      </c>
      <c r="E1506" s="575">
        <v>87</v>
      </c>
      <c r="F1506" s="575">
        <v>121</v>
      </c>
      <c r="G1506" s="575">
        <v>142</v>
      </c>
      <c r="H1506" s="595">
        <v>156</v>
      </c>
      <c r="I1506" s="604">
        <f t="shared" si="356"/>
        <v>9.8591549295774641E-2</v>
      </c>
      <c r="J1506" s="10"/>
      <c r="K1506" s="10"/>
    </row>
    <row r="1507" spans="1:11">
      <c r="A1507" s="10"/>
      <c r="B1507" s="10"/>
      <c r="C1507" s="10"/>
      <c r="D1507" s="701" t="s">
        <v>424</v>
      </c>
      <c r="E1507" s="702">
        <v>5</v>
      </c>
      <c r="F1507" s="702">
        <v>5</v>
      </c>
      <c r="G1507" s="702">
        <v>8</v>
      </c>
      <c r="H1507" s="702">
        <v>10</v>
      </c>
      <c r="I1507" s="703">
        <f t="shared" si="356"/>
        <v>0.25</v>
      </c>
      <c r="J1507" s="10"/>
      <c r="K1507" s="10"/>
    </row>
    <row r="1508" spans="1:11">
      <c r="A1508" s="10"/>
      <c r="B1508" s="10"/>
      <c r="C1508" s="10"/>
      <c r="D1508" s="574" t="s">
        <v>426</v>
      </c>
      <c r="E1508" s="575">
        <v>72</v>
      </c>
      <c r="F1508" s="575">
        <v>70</v>
      </c>
      <c r="G1508" s="575">
        <v>99</v>
      </c>
      <c r="H1508" s="595">
        <v>102</v>
      </c>
      <c r="I1508" s="604">
        <f t="shared" si="356"/>
        <v>3.0303030303030304E-2</v>
      </c>
      <c r="J1508" s="10"/>
      <c r="K1508" s="10"/>
    </row>
    <row r="1509" spans="1:11">
      <c r="A1509" s="10"/>
      <c r="B1509" s="10"/>
      <c r="C1509" s="10"/>
      <c r="D1509" s="701" t="s">
        <v>427</v>
      </c>
      <c r="E1509" s="702">
        <v>34</v>
      </c>
      <c r="F1509" s="702">
        <v>34</v>
      </c>
      <c r="G1509" s="702">
        <v>25</v>
      </c>
      <c r="H1509" s="702">
        <v>40</v>
      </c>
      <c r="I1509" s="703">
        <f t="shared" si="356"/>
        <v>0.6</v>
      </c>
      <c r="J1509" s="10"/>
      <c r="K1509" s="10"/>
    </row>
    <row r="1510" spans="1:11">
      <c r="A1510" s="10"/>
      <c r="B1510" s="10"/>
      <c r="C1510" s="10"/>
      <c r="D1510" s="574" t="s">
        <v>15</v>
      </c>
      <c r="E1510" s="575">
        <v>10</v>
      </c>
      <c r="F1510" s="575">
        <v>11</v>
      </c>
      <c r="G1510" s="575">
        <v>12</v>
      </c>
      <c r="H1510" s="595">
        <v>6</v>
      </c>
      <c r="I1510" s="604">
        <f t="shared" si="356"/>
        <v>-0.5</v>
      </c>
      <c r="J1510" s="10"/>
      <c r="K1510" s="10"/>
    </row>
    <row r="1511" spans="1:11">
      <c r="A1511" s="10"/>
      <c r="B1511" s="10"/>
      <c r="C1511" s="10"/>
      <c r="D1511" s="701" t="s">
        <v>428</v>
      </c>
      <c r="E1511" s="702">
        <v>4</v>
      </c>
      <c r="F1511" s="702">
        <v>12</v>
      </c>
      <c r="G1511" s="702">
        <v>3</v>
      </c>
      <c r="H1511" s="702">
        <v>13</v>
      </c>
      <c r="I1511" s="703">
        <f t="shared" si="356"/>
        <v>3.3333333333333335</v>
      </c>
      <c r="J1511" s="10"/>
      <c r="K1511" s="10"/>
    </row>
    <row r="1512" spans="1:11">
      <c r="A1512" s="10"/>
      <c r="B1512" s="10"/>
      <c r="C1512" s="10"/>
      <c r="D1512" s="574" t="s">
        <v>430</v>
      </c>
      <c r="E1512" s="575">
        <v>186</v>
      </c>
      <c r="F1512" s="575">
        <v>227</v>
      </c>
      <c r="G1512" s="575">
        <v>190</v>
      </c>
      <c r="H1512" s="595">
        <v>220</v>
      </c>
      <c r="I1512" s="604">
        <f t="shared" si="356"/>
        <v>0.15789473684210525</v>
      </c>
      <c r="J1512" s="10"/>
      <c r="K1512" s="10"/>
    </row>
    <row r="1513" spans="1:11">
      <c r="A1513" s="10"/>
      <c r="B1513" s="10"/>
      <c r="C1513" s="10"/>
      <c r="D1513" s="701" t="s">
        <v>431</v>
      </c>
      <c r="E1513" s="702">
        <v>52</v>
      </c>
      <c r="F1513" s="702">
        <v>37</v>
      </c>
      <c r="G1513" s="684">
        <v>54</v>
      </c>
      <c r="H1513" s="702">
        <v>46</v>
      </c>
      <c r="I1513" s="703">
        <f t="shared" si="356"/>
        <v>-0.14814814814814814</v>
      </c>
      <c r="J1513" s="10"/>
      <c r="K1513" s="10"/>
    </row>
    <row r="1514" spans="1:11">
      <c r="A1514" s="10"/>
      <c r="B1514" s="10"/>
      <c r="C1514" s="10"/>
      <c r="D1514" s="574" t="s">
        <v>432</v>
      </c>
      <c r="E1514" s="575">
        <v>382</v>
      </c>
      <c r="F1514" s="575">
        <v>393</v>
      </c>
      <c r="G1514" s="575">
        <v>447</v>
      </c>
      <c r="H1514" s="595">
        <v>409</v>
      </c>
      <c r="I1514" s="604">
        <f t="shared" si="356"/>
        <v>-8.5011185682326629E-2</v>
      </c>
      <c r="J1514" s="10"/>
      <c r="K1514" s="10"/>
    </row>
    <row r="1515" spans="1:11">
      <c r="A1515" s="10"/>
      <c r="B1515" s="10"/>
      <c r="C1515" s="10"/>
      <c r="D1515" s="701" t="s">
        <v>433</v>
      </c>
      <c r="E1515" s="702">
        <v>117</v>
      </c>
      <c r="F1515" s="702">
        <v>121</v>
      </c>
      <c r="G1515" s="684">
        <v>133</v>
      </c>
      <c r="H1515" s="702">
        <v>141</v>
      </c>
      <c r="I1515" s="703">
        <f t="shared" si="356"/>
        <v>6.0150375939849621E-2</v>
      </c>
      <c r="J1515" s="10"/>
      <c r="K1515" s="10"/>
    </row>
    <row r="1516" spans="1:11">
      <c r="A1516" s="10"/>
      <c r="B1516" s="10"/>
      <c r="C1516" s="10"/>
      <c r="D1516" s="574" t="s">
        <v>434</v>
      </c>
      <c r="E1516" s="575">
        <v>7</v>
      </c>
      <c r="F1516" s="575">
        <v>12</v>
      </c>
      <c r="G1516" s="575">
        <v>9</v>
      </c>
      <c r="H1516" s="595">
        <v>6</v>
      </c>
      <c r="I1516" s="604">
        <f t="shared" si="356"/>
        <v>-0.33333333333333331</v>
      </c>
      <c r="J1516" s="10"/>
      <c r="K1516" s="10"/>
    </row>
    <row r="1517" spans="1:11" ht="15.75" customHeight="1">
      <c r="A1517" s="10"/>
      <c r="B1517" s="10"/>
      <c r="C1517" s="10"/>
      <c r="D1517" s="704" t="s">
        <v>435</v>
      </c>
      <c r="E1517" s="672">
        <v>18</v>
      </c>
      <c r="F1517" s="672">
        <v>19</v>
      </c>
      <c r="G1517" s="672">
        <v>16</v>
      </c>
      <c r="H1517" s="672">
        <v>18</v>
      </c>
      <c r="I1517" s="673">
        <f t="shared" si="356"/>
        <v>0.125</v>
      </c>
      <c r="J1517" s="10"/>
      <c r="K1517" s="10"/>
    </row>
    <row r="1518" spans="1:11" ht="15.75" customHeight="1">
      <c r="A1518" s="10"/>
      <c r="B1518" s="10"/>
      <c r="C1518" s="10"/>
      <c r="D1518" s="674" t="s">
        <v>28</v>
      </c>
      <c r="E1518" s="675">
        <f t="shared" ref="E1518:H1518" si="357">SUM(E1505:E1517)</f>
        <v>980</v>
      </c>
      <c r="F1518" s="675">
        <f t="shared" si="357"/>
        <v>1065</v>
      </c>
      <c r="G1518" s="675">
        <f t="shared" si="357"/>
        <v>1141</v>
      </c>
      <c r="H1518" s="675">
        <f t="shared" si="357"/>
        <v>1169</v>
      </c>
      <c r="I1518" s="705">
        <f t="shared" si="356"/>
        <v>2.4539877300613498E-2</v>
      </c>
      <c r="J1518" s="10"/>
      <c r="K1518" s="10"/>
    </row>
    <row r="1519" spans="1:11" ht="15.75" customHeight="1">
      <c r="A1519" s="10"/>
      <c r="B1519" s="10"/>
      <c r="C1519" s="10"/>
      <c r="D1519" s="501" t="s">
        <v>436</v>
      </c>
      <c r="E1519" s="10"/>
      <c r="F1519" s="10"/>
      <c r="G1519" s="10"/>
      <c r="H1519" s="3"/>
      <c r="I1519" s="9"/>
      <c r="J1519" s="10"/>
      <c r="K1519" s="10"/>
    </row>
    <row r="1520" spans="1:11">
      <c r="A1520" s="10"/>
      <c r="B1520" s="10"/>
      <c r="C1520" s="10"/>
      <c r="D1520" s="10"/>
      <c r="E1520" s="10"/>
      <c r="F1520" s="10"/>
      <c r="G1520" s="10"/>
      <c r="H1520" s="3"/>
      <c r="I1520" s="9"/>
      <c r="J1520" s="10"/>
      <c r="K1520" s="10"/>
    </row>
    <row r="1521" spans="1:11">
      <c r="A1521" s="10"/>
      <c r="B1521" s="10"/>
      <c r="C1521" s="10"/>
      <c r="D1521" s="10"/>
      <c r="E1521" s="10"/>
      <c r="F1521" s="10"/>
      <c r="G1521" s="10"/>
      <c r="H1521" s="3"/>
      <c r="I1521" s="9"/>
      <c r="J1521" s="10"/>
      <c r="K1521" s="10"/>
    </row>
    <row r="1522" spans="1:11">
      <c r="A1522" s="10"/>
      <c r="B1522" s="10"/>
      <c r="C1522" s="10"/>
      <c r="D1522" s="835" t="s">
        <v>0</v>
      </c>
      <c r="E1522" s="832"/>
      <c r="F1522" s="832"/>
      <c r="G1522" s="832"/>
      <c r="H1522" s="832"/>
      <c r="I1522" s="832"/>
      <c r="J1522" s="10"/>
      <c r="K1522" s="10"/>
    </row>
    <row r="1523" spans="1:11">
      <c r="A1523" s="10"/>
      <c r="B1523" s="10"/>
      <c r="C1523" s="10"/>
      <c r="D1523" s="835" t="s">
        <v>5</v>
      </c>
      <c r="E1523" s="832"/>
      <c r="F1523" s="832"/>
      <c r="G1523" s="832"/>
      <c r="H1523" s="832"/>
      <c r="I1523" s="832"/>
      <c r="J1523" s="10"/>
      <c r="K1523" s="10"/>
    </row>
    <row r="1524" spans="1:11">
      <c r="A1524" s="10"/>
      <c r="B1524" s="10"/>
      <c r="C1524" s="10"/>
      <c r="D1524" s="835" t="s">
        <v>6</v>
      </c>
      <c r="E1524" s="832"/>
      <c r="F1524" s="832"/>
      <c r="G1524" s="832"/>
      <c r="H1524" s="832"/>
      <c r="I1524" s="832"/>
      <c r="J1524" s="10"/>
      <c r="K1524" s="10"/>
    </row>
  </sheetData>
  <mergeCells count="167">
    <mergeCell ref="D129:I129"/>
    <mergeCell ref="I101:I102"/>
    <mergeCell ref="I130:I131"/>
    <mergeCell ref="I188:I189"/>
    <mergeCell ref="I217:I218"/>
    <mergeCell ref="D274:I274"/>
    <mergeCell ref="I246:I247"/>
    <mergeCell ref="D188:D189"/>
    <mergeCell ref="B2:K2"/>
    <mergeCell ref="B3:K3"/>
    <mergeCell ref="B7:K7"/>
    <mergeCell ref="B8:K8"/>
    <mergeCell ref="I797:I798"/>
    <mergeCell ref="D796:I796"/>
    <mergeCell ref="D710:D711"/>
    <mergeCell ref="D739:D740"/>
    <mergeCell ref="D738:I738"/>
    <mergeCell ref="I739:I740"/>
    <mergeCell ref="I826:I827"/>
    <mergeCell ref="I855:I856"/>
    <mergeCell ref="D825:I825"/>
    <mergeCell ref="I768:I769"/>
    <mergeCell ref="D767:I767"/>
    <mergeCell ref="I710:I711"/>
    <mergeCell ref="I333:I334"/>
    <mergeCell ref="I478:I479"/>
    <mergeCell ref="I594:I595"/>
    <mergeCell ref="I507:I508"/>
    <mergeCell ref="I623:I624"/>
    <mergeCell ref="I565:I566"/>
    <mergeCell ref="I536:I537"/>
    <mergeCell ref="D332:I332"/>
    <mergeCell ref="I681:I682"/>
    <mergeCell ref="I652:I653"/>
    <mergeCell ref="D506:I506"/>
    <mergeCell ref="D535:I535"/>
    <mergeCell ref="D709:I709"/>
    <mergeCell ref="D680:I680"/>
    <mergeCell ref="D593:I593"/>
    <mergeCell ref="D651:I651"/>
    <mergeCell ref="D622:I622"/>
    <mergeCell ref="D564:I564"/>
    <mergeCell ref="D216:I216"/>
    <mergeCell ref="D303:I303"/>
    <mergeCell ref="D245:I245"/>
    <mergeCell ref="I275:I276"/>
    <mergeCell ref="I449:I450"/>
    <mergeCell ref="I420:I421"/>
    <mergeCell ref="I304:I305"/>
    <mergeCell ref="D304:D305"/>
    <mergeCell ref="D361:I361"/>
    <mergeCell ref="D477:I477"/>
    <mergeCell ref="D448:I448"/>
    <mergeCell ref="D419:I419"/>
    <mergeCell ref="D390:I390"/>
    <mergeCell ref="I362:I363"/>
    <mergeCell ref="I391:I392"/>
    <mergeCell ref="D11:I11"/>
    <mergeCell ref="B4:K4"/>
    <mergeCell ref="B5:K5"/>
    <mergeCell ref="B6:K6"/>
    <mergeCell ref="D187:I187"/>
    <mergeCell ref="D13:I13"/>
    <mergeCell ref="I43:I44"/>
    <mergeCell ref="D42:I42"/>
    <mergeCell ref="I159:I160"/>
    <mergeCell ref="D158:I158"/>
    <mergeCell ref="I14:I15"/>
    <mergeCell ref="I72:I73"/>
    <mergeCell ref="D72:D73"/>
    <mergeCell ref="D101:D102"/>
    <mergeCell ref="D130:D131"/>
    <mergeCell ref="D71:I71"/>
    <mergeCell ref="D100:I100"/>
    <mergeCell ref="D159:D160"/>
    <mergeCell ref="D275:D276"/>
    <mergeCell ref="D507:D508"/>
    <mergeCell ref="D391:D392"/>
    <mergeCell ref="D1203:D1204"/>
    <mergeCell ref="D14:D15"/>
    <mergeCell ref="D43:D44"/>
    <mergeCell ref="D1000:D1001"/>
    <mergeCell ref="D1116:D1117"/>
    <mergeCell ref="D797:D798"/>
    <mergeCell ref="D681:D682"/>
    <mergeCell ref="D768:D769"/>
    <mergeCell ref="D652:D653"/>
    <mergeCell ref="D536:D537"/>
    <mergeCell ref="D623:D624"/>
    <mergeCell ref="D594:D595"/>
    <mergeCell ref="D565:D566"/>
    <mergeCell ref="D333:D334"/>
    <mergeCell ref="D420:D421"/>
    <mergeCell ref="D362:D363"/>
    <mergeCell ref="D246:D247"/>
    <mergeCell ref="D217:D218"/>
    <mergeCell ref="D449:D450"/>
    <mergeCell ref="D478:D479"/>
    <mergeCell ref="I884:I885"/>
    <mergeCell ref="I971:I972"/>
    <mergeCell ref="I1116:I1117"/>
    <mergeCell ref="I1000:I1001"/>
    <mergeCell ref="D1087:D1088"/>
    <mergeCell ref="D971:D972"/>
    <mergeCell ref="D1029:D1030"/>
    <mergeCell ref="D826:D827"/>
    <mergeCell ref="D855:D856"/>
    <mergeCell ref="D884:D885"/>
    <mergeCell ref="D1058:D1059"/>
    <mergeCell ref="D912:I912"/>
    <mergeCell ref="D854:I854"/>
    <mergeCell ref="D883:I883"/>
    <mergeCell ref="D913:D914"/>
    <mergeCell ref="D942:D943"/>
    <mergeCell ref="I913:I914"/>
    <mergeCell ref="I942:I943"/>
    <mergeCell ref="D941:I941"/>
    <mergeCell ref="D970:I970"/>
    <mergeCell ref="D999:I999"/>
    <mergeCell ref="D1523:I1523"/>
    <mergeCell ref="D1524:I1524"/>
    <mergeCell ref="I1464:I1465"/>
    <mergeCell ref="D1463:I1463"/>
    <mergeCell ref="D1492:I1492"/>
    <mergeCell ref="I1406:I1407"/>
    <mergeCell ref="I1348:I1349"/>
    <mergeCell ref="I1261:I1262"/>
    <mergeCell ref="I1290:I1291"/>
    <mergeCell ref="D1377:D1378"/>
    <mergeCell ref="D1406:D1407"/>
    <mergeCell ref="D1290:D1291"/>
    <mergeCell ref="D1261:D1262"/>
    <mergeCell ref="D1319:D1320"/>
    <mergeCell ref="D1348:D1349"/>
    <mergeCell ref="D1493:D1494"/>
    <mergeCell ref="D1464:D1465"/>
    <mergeCell ref="I1087:I1088"/>
    <mergeCell ref="D1115:I1115"/>
    <mergeCell ref="D1028:I1028"/>
    <mergeCell ref="I1058:I1059"/>
    <mergeCell ref="D1057:I1057"/>
    <mergeCell ref="D1086:I1086"/>
    <mergeCell ref="I1435:I1436"/>
    <mergeCell ref="I1493:I1494"/>
    <mergeCell ref="D1522:I1522"/>
    <mergeCell ref="I1029:I1030"/>
    <mergeCell ref="D1232:D1233"/>
    <mergeCell ref="D1405:I1405"/>
    <mergeCell ref="D1434:I1434"/>
    <mergeCell ref="D1144:I1144"/>
    <mergeCell ref="D1435:D1436"/>
    <mergeCell ref="D1347:I1347"/>
    <mergeCell ref="D1260:I1260"/>
    <mergeCell ref="D1376:I1376"/>
    <mergeCell ref="D1202:I1202"/>
    <mergeCell ref="I1174:I1175"/>
    <mergeCell ref="D1174:D1175"/>
    <mergeCell ref="D1145:D1146"/>
    <mergeCell ref="D1173:I1173"/>
    <mergeCell ref="I1203:I1204"/>
    <mergeCell ref="D1231:I1231"/>
    <mergeCell ref="I1145:I1146"/>
    <mergeCell ref="I1232:I1233"/>
    <mergeCell ref="I1377:I1378"/>
    <mergeCell ref="I1319:I1320"/>
    <mergeCell ref="D1289:I1289"/>
    <mergeCell ref="D1318:I131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showGridLines="0" workbookViewId="0"/>
  </sheetViews>
  <sheetFormatPr baseColWidth="10" defaultColWidth="15.140625" defaultRowHeight="15" customHeight="1"/>
  <cols>
    <col min="1" max="1" width="13.140625" customWidth="1"/>
    <col min="2" max="2" width="13" customWidth="1"/>
    <col min="3" max="3" width="4.28515625" customWidth="1"/>
    <col min="4" max="4" width="3" customWidth="1"/>
    <col min="5" max="5" width="31.28515625" customWidth="1"/>
    <col min="6" max="6" width="7" customWidth="1"/>
    <col min="7" max="7" width="4.42578125" customWidth="1"/>
    <col min="8" max="8" width="7" customWidth="1"/>
    <col min="9" max="9" width="4.42578125" customWidth="1"/>
    <col min="10" max="10" width="7" customWidth="1"/>
    <col min="11" max="11" width="4.42578125" customWidth="1"/>
    <col min="12" max="12" width="7" customWidth="1"/>
    <col min="13" max="13" width="4.42578125" customWidth="1"/>
    <col min="14" max="14" width="8.28515625" customWidth="1"/>
    <col min="15" max="15" width="5" customWidth="1"/>
    <col min="16" max="19" width="8.5703125" customWidth="1"/>
    <col min="20" max="24" width="8" customWidth="1"/>
    <col min="25" max="26" width="7.5703125" customWidth="1"/>
  </cols>
  <sheetData>
    <row r="1" spans="1:26" ht="15.75" customHeight="1">
      <c r="A1" s="3"/>
      <c r="B1" s="3"/>
      <c r="C1" s="3"/>
      <c r="D1" s="237"/>
      <c r="E1" s="237"/>
      <c r="F1" s="237"/>
      <c r="G1" s="237"/>
      <c r="H1" s="237"/>
      <c r="I1" s="237"/>
      <c r="J1" s="237"/>
      <c r="K1" s="237"/>
      <c r="L1" s="237"/>
      <c r="M1" s="237"/>
      <c r="N1" s="237"/>
      <c r="O1" s="3"/>
      <c r="P1" s="3"/>
      <c r="Q1" s="3"/>
      <c r="R1" s="3"/>
      <c r="S1" s="3"/>
      <c r="T1" s="3"/>
      <c r="U1" s="3"/>
      <c r="V1" s="3"/>
      <c r="W1" s="3"/>
      <c r="X1" s="3"/>
      <c r="Y1" s="3"/>
      <c r="Z1" s="3"/>
    </row>
    <row r="2" spans="1:26" ht="15.75" customHeight="1">
      <c r="A2" s="3"/>
      <c r="B2" s="3"/>
      <c r="C2" s="239"/>
      <c r="D2" s="986"/>
      <c r="E2" s="912"/>
      <c r="F2" s="912"/>
      <c r="G2" s="912"/>
      <c r="H2" s="912"/>
      <c r="I2" s="912"/>
      <c r="J2" s="912"/>
      <c r="K2" s="912"/>
      <c r="L2" s="912"/>
      <c r="M2" s="912"/>
      <c r="N2" s="877"/>
      <c r="O2" s="244"/>
      <c r="P2" s="3"/>
      <c r="Q2" s="3"/>
      <c r="R2" s="3"/>
      <c r="S2" s="3"/>
      <c r="T2" s="3"/>
      <c r="U2" s="3"/>
      <c r="V2" s="3"/>
      <c r="W2" s="3"/>
      <c r="X2" s="3"/>
      <c r="Y2" s="3"/>
      <c r="Z2" s="3"/>
    </row>
    <row r="3" spans="1:26" ht="15.75" customHeight="1">
      <c r="A3" s="3"/>
      <c r="B3" s="3"/>
      <c r="C3" s="245"/>
      <c r="D3" s="984" t="s">
        <v>2</v>
      </c>
      <c r="E3" s="825"/>
      <c r="F3" s="825"/>
      <c r="G3" s="825"/>
      <c r="H3" s="825"/>
      <c r="I3" s="825"/>
      <c r="J3" s="825"/>
      <c r="K3" s="825"/>
      <c r="L3" s="825"/>
      <c r="M3" s="825"/>
      <c r="N3" s="844"/>
      <c r="O3" s="250"/>
      <c r="P3" s="3"/>
      <c r="Q3" s="3"/>
      <c r="R3" s="3"/>
      <c r="S3" s="3"/>
      <c r="T3" s="3"/>
      <c r="U3" s="3"/>
      <c r="V3" s="3"/>
      <c r="W3" s="3"/>
      <c r="X3" s="3"/>
      <c r="Y3" s="3"/>
      <c r="Z3" s="3"/>
    </row>
    <row r="4" spans="1:26" ht="15.75" customHeight="1">
      <c r="A4" s="3"/>
      <c r="B4" s="3"/>
      <c r="C4" s="245"/>
      <c r="D4" s="984" t="s">
        <v>3</v>
      </c>
      <c r="E4" s="825"/>
      <c r="F4" s="825"/>
      <c r="G4" s="825"/>
      <c r="H4" s="825"/>
      <c r="I4" s="825"/>
      <c r="J4" s="825"/>
      <c r="K4" s="825"/>
      <c r="L4" s="825"/>
      <c r="M4" s="825"/>
      <c r="N4" s="844"/>
      <c r="O4" s="250"/>
      <c r="P4" s="3"/>
      <c r="Q4" s="3"/>
      <c r="R4" s="3"/>
      <c r="S4" s="3"/>
      <c r="T4" s="3"/>
      <c r="U4" s="3"/>
      <c r="V4" s="3"/>
      <c r="W4" s="3"/>
      <c r="X4" s="3"/>
      <c r="Y4" s="3"/>
      <c r="Z4" s="3"/>
    </row>
    <row r="5" spans="1:26" ht="15.75" customHeight="1">
      <c r="A5" s="3"/>
      <c r="B5" s="3"/>
      <c r="C5" s="245"/>
      <c r="D5" s="984" t="s">
        <v>4</v>
      </c>
      <c r="E5" s="825"/>
      <c r="F5" s="825"/>
      <c r="G5" s="825"/>
      <c r="H5" s="825"/>
      <c r="I5" s="825"/>
      <c r="J5" s="825"/>
      <c r="K5" s="825"/>
      <c r="L5" s="825"/>
      <c r="M5" s="825"/>
      <c r="N5" s="844"/>
      <c r="O5" s="250"/>
      <c r="P5" s="3"/>
      <c r="Q5" s="3"/>
      <c r="R5" s="3"/>
      <c r="S5" s="3"/>
      <c r="T5" s="3"/>
      <c r="U5" s="3"/>
      <c r="V5" s="3"/>
      <c r="W5" s="3"/>
      <c r="X5" s="3"/>
      <c r="Y5" s="3"/>
      <c r="Z5" s="3"/>
    </row>
    <row r="6" spans="1:26" ht="15.75" customHeight="1">
      <c r="A6" s="3"/>
      <c r="B6" s="3"/>
      <c r="C6" s="239"/>
      <c r="D6" s="985"/>
      <c r="E6" s="825"/>
      <c r="F6" s="825"/>
      <c r="G6" s="825"/>
      <c r="H6" s="825"/>
      <c r="I6" s="825"/>
      <c r="J6" s="825"/>
      <c r="K6" s="825"/>
      <c r="L6" s="825"/>
      <c r="M6" s="825"/>
      <c r="N6" s="844"/>
      <c r="O6" s="259"/>
      <c r="P6" s="3"/>
      <c r="Q6" s="3"/>
      <c r="R6" s="3"/>
      <c r="S6" s="3"/>
      <c r="T6" s="3"/>
      <c r="U6" s="3"/>
      <c r="V6" s="3"/>
      <c r="W6" s="3"/>
      <c r="X6" s="3"/>
      <c r="Y6" s="3"/>
      <c r="Z6" s="3"/>
    </row>
    <row r="7" spans="1:26" ht="15.75" customHeight="1">
      <c r="A7" s="3"/>
      <c r="B7" s="3"/>
      <c r="C7" s="261"/>
      <c r="D7" s="961" t="s">
        <v>150</v>
      </c>
      <c r="E7" s="825"/>
      <c r="F7" s="825"/>
      <c r="G7" s="825"/>
      <c r="H7" s="825"/>
      <c r="I7" s="825"/>
      <c r="J7" s="825"/>
      <c r="K7" s="825"/>
      <c r="L7" s="825"/>
      <c r="M7" s="825"/>
      <c r="N7" s="844"/>
      <c r="O7" s="265"/>
      <c r="P7" s="3"/>
      <c r="Q7" s="3"/>
      <c r="R7" s="3"/>
      <c r="S7" s="3"/>
      <c r="T7" s="3"/>
      <c r="U7" s="3"/>
      <c r="V7" s="3"/>
      <c r="W7" s="3"/>
      <c r="X7" s="3"/>
      <c r="Y7" s="3"/>
      <c r="Z7" s="3"/>
    </row>
    <row r="8" spans="1:26" ht="22.5" customHeight="1">
      <c r="A8" s="3"/>
      <c r="B8" s="3"/>
      <c r="C8" s="261"/>
      <c r="D8" s="978"/>
      <c r="E8" s="849"/>
      <c r="F8" s="849"/>
      <c r="G8" s="849"/>
      <c r="H8" s="849"/>
      <c r="I8" s="849"/>
      <c r="J8" s="849"/>
      <c r="K8" s="849"/>
      <c r="L8" s="849"/>
      <c r="M8" s="849"/>
      <c r="N8" s="850"/>
      <c r="O8" s="265"/>
      <c r="P8" s="3"/>
      <c r="Q8" s="3"/>
      <c r="R8" s="3"/>
      <c r="S8" s="3"/>
      <c r="T8" s="3"/>
      <c r="U8" s="3"/>
      <c r="V8" s="3"/>
      <c r="W8" s="3"/>
      <c r="X8" s="3"/>
      <c r="Y8" s="3"/>
      <c r="Z8" s="3"/>
    </row>
    <row r="9" spans="1:26" ht="15" customHeight="1">
      <c r="A9" s="3"/>
      <c r="B9" s="3"/>
      <c r="C9" s="232"/>
      <c r="D9" s="232"/>
      <c r="E9" s="232"/>
      <c r="F9" s="232"/>
      <c r="G9" s="232"/>
      <c r="H9" s="3"/>
      <c r="I9" s="3"/>
      <c r="J9" s="3"/>
      <c r="K9" s="3"/>
      <c r="L9" s="3"/>
      <c r="M9" s="3"/>
      <c r="N9" s="3"/>
      <c r="O9" s="3"/>
      <c r="P9" s="3"/>
      <c r="Q9" s="3"/>
      <c r="R9" s="3"/>
      <c r="S9" s="3"/>
      <c r="T9" s="3"/>
      <c r="U9" s="3"/>
      <c r="V9" s="3"/>
      <c r="W9" s="3"/>
      <c r="X9" s="3"/>
      <c r="Y9" s="3"/>
      <c r="Z9" s="3"/>
    </row>
    <row r="10" spans="1:26" ht="12.75" customHeight="1">
      <c r="A10" s="3"/>
      <c r="B10" s="269"/>
      <c r="C10" s="270"/>
      <c r="D10" s="979" t="s">
        <v>153</v>
      </c>
      <c r="E10" s="912"/>
      <c r="F10" s="912"/>
      <c r="G10" s="912"/>
      <c r="H10" s="912"/>
      <c r="I10" s="912"/>
      <c r="J10" s="912"/>
      <c r="K10" s="912"/>
      <c r="L10" s="912"/>
      <c r="M10" s="912"/>
      <c r="N10" s="877"/>
      <c r="O10" s="3"/>
      <c r="P10" s="3"/>
      <c r="Q10" s="3"/>
      <c r="R10" s="3"/>
      <c r="S10" s="3"/>
      <c r="T10" s="3"/>
      <c r="U10" s="3"/>
      <c r="V10" s="3"/>
      <c r="W10" s="3"/>
      <c r="X10" s="3"/>
      <c r="Y10" s="3"/>
      <c r="Z10" s="3"/>
    </row>
    <row r="11" spans="1:26" ht="18.75" customHeight="1">
      <c r="A11" s="3"/>
      <c r="B11" s="3"/>
      <c r="C11" s="3"/>
      <c r="D11" s="978"/>
      <c r="E11" s="849"/>
      <c r="F11" s="849"/>
      <c r="G11" s="849"/>
      <c r="H11" s="849"/>
      <c r="I11" s="849"/>
      <c r="J11" s="849"/>
      <c r="K11" s="849"/>
      <c r="L11" s="849"/>
      <c r="M11" s="849"/>
      <c r="N11" s="850"/>
      <c r="O11" s="129"/>
      <c r="P11" s="129"/>
      <c r="Q11" s="129"/>
      <c r="R11" s="129"/>
      <c r="S11" s="129"/>
      <c r="T11" s="3"/>
      <c r="U11" s="3"/>
      <c r="V11" s="3"/>
      <c r="W11" s="3"/>
      <c r="X11" s="3"/>
      <c r="Y11" s="3"/>
      <c r="Z11" s="3"/>
    </row>
    <row r="12" spans="1:26" ht="3.75" customHeight="1">
      <c r="A12" s="3"/>
      <c r="B12" s="3"/>
      <c r="C12" s="271"/>
      <c r="D12" s="272"/>
      <c r="E12" s="272"/>
      <c r="F12" s="272"/>
      <c r="G12" s="272"/>
      <c r="H12" s="272"/>
      <c r="I12" s="272"/>
      <c r="J12" s="272"/>
      <c r="K12" s="272"/>
      <c r="L12" s="272"/>
      <c r="M12" s="272"/>
      <c r="N12" s="272"/>
      <c r="O12" s="273"/>
      <c r="P12" s="232"/>
      <c r="Q12" s="129"/>
      <c r="R12" s="129"/>
      <c r="S12" s="129"/>
      <c r="T12" s="3"/>
      <c r="U12" s="3"/>
      <c r="V12" s="3"/>
      <c r="W12" s="3"/>
      <c r="X12" s="3"/>
      <c r="Y12" s="3"/>
      <c r="Z12" s="3"/>
    </row>
    <row r="13" spans="1:26" ht="36" customHeight="1">
      <c r="A13" s="3"/>
      <c r="B13" s="3"/>
      <c r="C13" s="271"/>
      <c r="D13" s="966" t="s">
        <v>137</v>
      </c>
      <c r="E13" s="934"/>
      <c r="F13" s="274">
        <v>2009</v>
      </c>
      <c r="G13" s="275" t="s">
        <v>165</v>
      </c>
      <c r="H13" s="275">
        <v>2010</v>
      </c>
      <c r="I13" s="275" t="s">
        <v>165</v>
      </c>
      <c r="J13" s="274">
        <v>2011</v>
      </c>
      <c r="K13" s="275" t="s">
        <v>165</v>
      </c>
      <c r="L13" s="276">
        <v>2012</v>
      </c>
      <c r="M13" s="275" t="s">
        <v>165</v>
      </c>
      <c r="N13" s="277" t="s">
        <v>167</v>
      </c>
      <c r="O13" s="273"/>
      <c r="P13" s="232"/>
      <c r="Q13" s="31"/>
      <c r="R13" s="31"/>
      <c r="S13" s="31"/>
      <c r="T13" s="3"/>
      <c r="U13" s="3"/>
      <c r="V13" s="3"/>
      <c r="W13" s="3"/>
      <c r="X13" s="3"/>
      <c r="Y13" s="3"/>
      <c r="Z13" s="3"/>
    </row>
    <row r="14" spans="1:26" ht="15.75" customHeight="1">
      <c r="A14" s="3"/>
      <c r="B14" s="6" t="s">
        <v>0</v>
      </c>
      <c r="C14" s="278"/>
      <c r="D14" s="279">
        <v>1</v>
      </c>
      <c r="E14" s="280" t="s">
        <v>147</v>
      </c>
      <c r="F14" s="281">
        <v>239.11187019641332</v>
      </c>
      <c r="G14" s="283">
        <v>17</v>
      </c>
      <c r="H14" s="284">
        <v>229.55203922442612</v>
      </c>
      <c r="I14" s="283">
        <v>12</v>
      </c>
      <c r="J14" s="285">
        <v>171.97256628109326</v>
      </c>
      <c r="K14" s="283">
        <v>26</v>
      </c>
      <c r="L14" s="284">
        <v>162.65513350883791</v>
      </c>
      <c r="M14" s="283">
        <v>27</v>
      </c>
      <c r="N14" s="286">
        <f t="shared" ref="N14:N66" si="0">(L14-J14)/J14</f>
        <v>-5.4179762352477734E-2</v>
      </c>
      <c r="O14" s="278"/>
      <c r="P14" s="287"/>
      <c r="Q14" s="287"/>
      <c r="R14" s="287"/>
      <c r="S14" s="287"/>
      <c r="T14" s="3"/>
      <c r="U14" s="3"/>
      <c r="V14" s="3"/>
      <c r="W14" s="3"/>
      <c r="X14" s="3"/>
      <c r="Y14" s="3"/>
      <c r="Z14" s="3"/>
    </row>
    <row r="15" spans="1:26" ht="15.75" customHeight="1">
      <c r="A15" s="3"/>
      <c r="B15" s="6" t="s">
        <v>176</v>
      </c>
      <c r="C15" s="3"/>
      <c r="D15" s="288">
        <v>2</v>
      </c>
      <c r="E15" s="289" t="s">
        <v>148</v>
      </c>
      <c r="F15" s="290">
        <v>174.50315075133301</v>
      </c>
      <c r="G15" s="291">
        <v>30</v>
      </c>
      <c r="H15" s="292">
        <v>207.12510356255177</v>
      </c>
      <c r="I15" s="291">
        <v>22</v>
      </c>
      <c r="J15" s="292">
        <v>167.55793226381462</v>
      </c>
      <c r="K15" s="291">
        <v>29</v>
      </c>
      <c r="L15" s="293">
        <v>226.27278441231928</v>
      </c>
      <c r="M15" s="291">
        <v>15</v>
      </c>
      <c r="N15" s="294">
        <f t="shared" si="0"/>
        <v>0.3504152346309693</v>
      </c>
      <c r="O15" s="3"/>
      <c r="P15" s="3"/>
      <c r="Q15" s="3"/>
      <c r="R15" s="3"/>
      <c r="S15" s="3"/>
      <c r="T15" s="3"/>
      <c r="U15" s="3"/>
      <c r="V15" s="3"/>
      <c r="W15" s="3"/>
      <c r="X15" s="3"/>
      <c r="Y15" s="3"/>
      <c r="Z15" s="3"/>
    </row>
    <row r="16" spans="1:26" ht="15.75" customHeight="1">
      <c r="A16" s="3"/>
      <c r="B16" s="6" t="s">
        <v>181</v>
      </c>
      <c r="C16" s="3"/>
      <c r="D16" s="295">
        <v>3</v>
      </c>
      <c r="E16" s="296" t="s">
        <v>149</v>
      </c>
      <c r="F16" s="297">
        <v>109.41644562334217</v>
      </c>
      <c r="G16" s="298">
        <v>46</v>
      </c>
      <c r="H16" s="299">
        <v>122.43735763097951</v>
      </c>
      <c r="I16" s="298">
        <v>46</v>
      </c>
      <c r="J16" s="299">
        <v>154.29122468659594</v>
      </c>
      <c r="K16" s="298">
        <v>33</v>
      </c>
      <c r="L16" s="285">
        <v>169.59669079627716</v>
      </c>
      <c r="M16" s="298">
        <v>26</v>
      </c>
      <c r="N16" s="286">
        <f t="shared" si="0"/>
        <v>9.9198552223371414E-2</v>
      </c>
      <c r="O16" s="3"/>
      <c r="P16" s="3"/>
      <c r="Q16" s="3"/>
      <c r="R16" s="3"/>
      <c r="S16" s="3"/>
      <c r="T16" s="3"/>
      <c r="U16" s="3"/>
      <c r="V16" s="3"/>
      <c r="W16" s="3"/>
      <c r="X16" s="3"/>
      <c r="Y16" s="3"/>
      <c r="Z16" s="3"/>
    </row>
    <row r="17" spans="1:26" ht="15.75" customHeight="1">
      <c r="A17" s="3"/>
      <c r="B17" s="3"/>
      <c r="C17" s="3"/>
      <c r="D17" s="288">
        <v>4</v>
      </c>
      <c r="E17" s="289" t="s">
        <v>151</v>
      </c>
      <c r="F17" s="290">
        <v>145.54411106135245</v>
      </c>
      <c r="G17" s="291">
        <v>36</v>
      </c>
      <c r="H17" s="292">
        <v>221.87004754358162</v>
      </c>
      <c r="I17" s="291">
        <v>14</v>
      </c>
      <c r="J17" s="292">
        <v>139.53488372093022</v>
      </c>
      <c r="K17" s="291">
        <v>37</v>
      </c>
      <c r="L17" s="293">
        <v>158.23306411735618</v>
      </c>
      <c r="M17" s="291">
        <v>30</v>
      </c>
      <c r="N17" s="294">
        <f t="shared" si="0"/>
        <v>0.13400362617438602</v>
      </c>
      <c r="O17" s="3"/>
      <c r="P17" s="3"/>
      <c r="Q17" s="3"/>
      <c r="R17" s="3"/>
      <c r="S17" s="3"/>
      <c r="T17" s="3"/>
      <c r="U17" s="3"/>
      <c r="V17" s="3"/>
      <c r="W17" s="3"/>
      <c r="X17" s="3"/>
      <c r="Y17" s="3"/>
      <c r="Z17" s="3"/>
    </row>
    <row r="18" spans="1:26" ht="15.75" customHeight="1">
      <c r="A18" s="3"/>
      <c r="B18" s="3"/>
      <c r="C18" s="3"/>
      <c r="D18" s="295">
        <v>5</v>
      </c>
      <c r="E18" s="296" t="s">
        <v>152</v>
      </c>
      <c r="F18" s="297">
        <v>172.48231460138302</v>
      </c>
      <c r="G18" s="298">
        <v>31</v>
      </c>
      <c r="H18" s="299">
        <v>149.88080345551964</v>
      </c>
      <c r="I18" s="298">
        <v>35</v>
      </c>
      <c r="J18" s="299">
        <v>141.04549449629599</v>
      </c>
      <c r="K18" s="298">
        <v>35</v>
      </c>
      <c r="L18" s="285">
        <v>120.35957422800617</v>
      </c>
      <c r="M18" s="298">
        <v>39</v>
      </c>
      <c r="N18" s="286">
        <f t="shared" si="0"/>
        <v>-0.14666133322559308</v>
      </c>
      <c r="O18" s="3"/>
      <c r="P18" s="3"/>
      <c r="Q18" s="3"/>
      <c r="R18" s="3"/>
      <c r="S18" s="3"/>
      <c r="T18" s="3"/>
      <c r="U18" s="3"/>
      <c r="V18" s="3"/>
      <c r="W18" s="3"/>
      <c r="X18" s="3"/>
      <c r="Y18" s="3"/>
      <c r="Z18" s="3"/>
    </row>
    <row r="19" spans="1:26" ht="15.75" customHeight="1">
      <c r="A19" s="3"/>
      <c r="B19" s="3"/>
      <c r="C19" s="3"/>
      <c r="D19" s="288">
        <v>6</v>
      </c>
      <c r="E19" s="289" t="s">
        <v>154</v>
      </c>
      <c r="F19" s="290">
        <v>355.9435862995299</v>
      </c>
      <c r="G19" s="291">
        <v>4</v>
      </c>
      <c r="H19" s="292">
        <v>268.0812229066849</v>
      </c>
      <c r="I19" s="291">
        <v>7</v>
      </c>
      <c r="J19" s="292">
        <v>244.13779793496093</v>
      </c>
      <c r="K19" s="291">
        <v>11</v>
      </c>
      <c r="L19" s="293">
        <v>171.41915279380254</v>
      </c>
      <c r="M19" s="291">
        <v>25</v>
      </c>
      <c r="N19" s="294">
        <f t="shared" si="0"/>
        <v>-0.29785901960388317</v>
      </c>
      <c r="O19" s="3"/>
      <c r="P19" s="3"/>
      <c r="Q19" s="3"/>
      <c r="R19" s="3"/>
      <c r="S19" s="3"/>
      <c r="T19" s="3"/>
      <c r="U19" s="3"/>
      <c r="V19" s="3"/>
      <c r="W19" s="3"/>
      <c r="X19" s="3"/>
      <c r="Y19" s="3"/>
      <c r="Z19" s="3"/>
    </row>
    <row r="20" spans="1:26" ht="15.75" customHeight="1">
      <c r="A20" s="3"/>
      <c r="B20" s="3"/>
      <c r="C20" s="3"/>
      <c r="D20" s="295">
        <v>7</v>
      </c>
      <c r="E20" s="296" t="s">
        <v>155</v>
      </c>
      <c r="F20" s="297">
        <v>125.29832935560859</v>
      </c>
      <c r="G20" s="298">
        <v>43</v>
      </c>
      <c r="H20" s="299">
        <v>144.61703267273703</v>
      </c>
      <c r="I20" s="298">
        <v>38</v>
      </c>
      <c r="J20" s="299">
        <v>153.77222489187889</v>
      </c>
      <c r="K20" s="298">
        <v>34</v>
      </c>
      <c r="L20" s="285">
        <v>160.10385114668975</v>
      </c>
      <c r="M20" s="298">
        <v>28</v>
      </c>
      <c r="N20" s="286">
        <f t="shared" si="0"/>
        <v>4.1175356988316855E-2</v>
      </c>
      <c r="O20" s="3"/>
      <c r="P20" s="3"/>
      <c r="Q20" s="3"/>
      <c r="R20" s="3"/>
      <c r="S20" s="3"/>
      <c r="T20" s="3"/>
      <c r="U20" s="3"/>
      <c r="V20" s="3"/>
      <c r="W20" s="3"/>
      <c r="X20" s="3"/>
      <c r="Y20" s="3"/>
      <c r="Z20" s="3"/>
    </row>
    <row r="21" spans="1:26" ht="15.75" customHeight="1">
      <c r="A21" s="3"/>
      <c r="B21" s="3"/>
      <c r="C21" s="3"/>
      <c r="D21" s="288">
        <v>8</v>
      </c>
      <c r="E21" s="289" t="s">
        <v>156</v>
      </c>
      <c r="F21" s="290">
        <v>85.889570552147234</v>
      </c>
      <c r="G21" s="291">
        <v>49</v>
      </c>
      <c r="H21" s="292">
        <v>139.72055888223554</v>
      </c>
      <c r="I21" s="291">
        <v>40</v>
      </c>
      <c r="J21" s="292">
        <v>86.206896551724142</v>
      </c>
      <c r="K21" s="291">
        <v>50</v>
      </c>
      <c r="L21" s="293">
        <v>81.421169504071059</v>
      </c>
      <c r="M21" s="291">
        <v>48</v>
      </c>
      <c r="N21" s="294">
        <f t="shared" si="0"/>
        <v>-5.551443375277576E-2</v>
      </c>
      <c r="O21" s="3"/>
      <c r="P21" s="3"/>
      <c r="Q21" s="3"/>
      <c r="R21" s="3"/>
      <c r="S21" s="3"/>
      <c r="T21" s="3"/>
      <c r="U21" s="3"/>
      <c r="V21" s="3"/>
      <c r="W21" s="3"/>
      <c r="X21" s="3"/>
      <c r="Y21" s="3"/>
      <c r="Z21" s="3"/>
    </row>
    <row r="22" spans="1:26" ht="15.75" customHeight="1">
      <c r="A22" s="3"/>
      <c r="B22" s="3"/>
      <c r="C22" s="3"/>
      <c r="D22" s="295">
        <v>9</v>
      </c>
      <c r="E22" s="296" t="s">
        <v>157</v>
      </c>
      <c r="F22" s="297">
        <v>170.26044655789676</v>
      </c>
      <c r="G22" s="298">
        <v>32</v>
      </c>
      <c r="H22" s="299">
        <v>179.56733775165688</v>
      </c>
      <c r="I22" s="298">
        <v>27</v>
      </c>
      <c r="J22" s="299">
        <v>158.62494571552651</v>
      </c>
      <c r="K22" s="298">
        <v>31</v>
      </c>
      <c r="L22" s="285">
        <v>174.16113098279681</v>
      </c>
      <c r="M22" s="298">
        <v>23</v>
      </c>
      <c r="N22" s="286">
        <f t="shared" si="0"/>
        <v>9.7942887842700693E-2</v>
      </c>
      <c r="O22" s="3"/>
      <c r="P22" s="3"/>
      <c r="Q22" s="3"/>
      <c r="R22" s="3"/>
      <c r="S22" s="3"/>
      <c r="T22" s="3"/>
      <c r="U22" s="3"/>
      <c r="V22" s="3"/>
      <c r="W22" s="3"/>
      <c r="X22" s="3"/>
      <c r="Y22" s="3"/>
      <c r="Z22" s="3"/>
    </row>
    <row r="23" spans="1:26" ht="15.75" customHeight="1">
      <c r="A23" s="3"/>
      <c r="B23" s="3"/>
      <c r="C23" s="3"/>
      <c r="D23" s="288">
        <v>10</v>
      </c>
      <c r="E23" s="289" t="s">
        <v>158</v>
      </c>
      <c r="F23" s="290">
        <v>294.11764705882354</v>
      </c>
      <c r="G23" s="291">
        <v>8</v>
      </c>
      <c r="H23" s="292">
        <v>158.73015873015873</v>
      </c>
      <c r="I23" s="291">
        <v>32</v>
      </c>
      <c r="J23" s="292">
        <v>181.43754361479415</v>
      </c>
      <c r="K23" s="291">
        <v>25</v>
      </c>
      <c r="L23" s="293">
        <v>106.63507109004739</v>
      </c>
      <c r="M23" s="291">
        <v>42</v>
      </c>
      <c r="N23" s="294">
        <f t="shared" si="0"/>
        <v>-0.41227670433831576</v>
      </c>
      <c r="O23" s="3"/>
      <c r="P23" s="3"/>
      <c r="Q23" s="3"/>
      <c r="R23" s="3"/>
      <c r="S23" s="3"/>
      <c r="T23" s="3"/>
      <c r="U23" s="3"/>
      <c r="V23" s="3"/>
      <c r="W23" s="3"/>
      <c r="X23" s="3"/>
      <c r="Y23" s="3"/>
      <c r="Z23" s="3"/>
    </row>
    <row r="24" spans="1:26" ht="15.75" customHeight="1">
      <c r="A24" s="3"/>
      <c r="B24" s="3"/>
      <c r="C24" s="232"/>
      <c r="D24" s="295">
        <v>11</v>
      </c>
      <c r="E24" s="296" t="s">
        <v>159</v>
      </c>
      <c r="F24" s="297">
        <v>201.45495243424733</v>
      </c>
      <c r="G24" s="298">
        <v>24</v>
      </c>
      <c r="H24" s="299">
        <v>143.64174059991549</v>
      </c>
      <c r="I24" s="298">
        <v>39</v>
      </c>
      <c r="J24" s="299">
        <v>98.789037603569156</v>
      </c>
      <c r="K24" s="298">
        <v>47</v>
      </c>
      <c r="L24" s="285">
        <v>113.23806956052844</v>
      </c>
      <c r="M24" s="298">
        <v>41</v>
      </c>
      <c r="N24" s="286">
        <f t="shared" si="0"/>
        <v>0.14626149122883306</v>
      </c>
      <c r="O24" s="3"/>
      <c r="P24" s="3"/>
      <c r="Q24" s="3"/>
      <c r="R24" s="3"/>
      <c r="S24" s="3"/>
      <c r="T24" s="3"/>
      <c r="U24" s="3"/>
      <c r="V24" s="3"/>
      <c r="W24" s="3"/>
      <c r="X24" s="3"/>
      <c r="Y24" s="3"/>
      <c r="Z24" s="3"/>
    </row>
    <row r="25" spans="1:26" ht="15.75" customHeight="1">
      <c r="A25" s="3"/>
      <c r="B25" s="3"/>
      <c r="C25" s="232"/>
      <c r="D25" s="288">
        <v>12</v>
      </c>
      <c r="E25" s="289" t="s">
        <v>160</v>
      </c>
      <c r="F25" s="290">
        <v>309.09090909090907</v>
      </c>
      <c r="G25" s="291">
        <v>6</v>
      </c>
      <c r="H25" s="292">
        <v>160.51364365971108</v>
      </c>
      <c r="I25" s="291">
        <v>31</v>
      </c>
      <c r="J25" s="292">
        <v>114.12268188302426</v>
      </c>
      <c r="K25" s="291">
        <v>42</v>
      </c>
      <c r="L25" s="293">
        <v>278.12895069532237</v>
      </c>
      <c r="M25" s="291">
        <v>6</v>
      </c>
      <c r="N25" s="294">
        <f t="shared" si="0"/>
        <v>1.4371049304677621</v>
      </c>
      <c r="O25" s="3"/>
      <c r="P25" s="3"/>
      <c r="Q25" s="3"/>
      <c r="R25" s="3"/>
      <c r="S25" s="3"/>
      <c r="T25" s="3"/>
      <c r="U25" s="3"/>
      <c r="V25" s="3"/>
      <c r="W25" s="3"/>
      <c r="X25" s="3"/>
      <c r="Y25" s="3"/>
      <c r="Z25" s="3"/>
    </row>
    <row r="26" spans="1:26" ht="15.75" customHeight="1">
      <c r="A26" s="3"/>
      <c r="B26" s="3"/>
      <c r="C26" s="232"/>
      <c r="D26" s="295">
        <v>13</v>
      </c>
      <c r="E26" s="296" t="s">
        <v>161</v>
      </c>
      <c r="F26" s="297">
        <v>243.71192001249804</v>
      </c>
      <c r="G26" s="298">
        <v>16</v>
      </c>
      <c r="H26" s="299">
        <v>212.70480022995113</v>
      </c>
      <c r="I26" s="298">
        <v>20</v>
      </c>
      <c r="J26" s="299">
        <v>214.82839926643962</v>
      </c>
      <c r="K26" s="298">
        <v>15</v>
      </c>
      <c r="L26" s="285">
        <v>203.95992366412213</v>
      </c>
      <c r="M26" s="298">
        <v>17</v>
      </c>
      <c r="N26" s="286">
        <f t="shared" si="0"/>
        <v>-5.0591428504933963E-2</v>
      </c>
      <c r="O26" s="3"/>
      <c r="P26" s="3"/>
      <c r="Q26" s="3"/>
      <c r="R26" s="3"/>
      <c r="S26" s="3"/>
      <c r="T26" s="3"/>
      <c r="U26" s="3"/>
      <c r="V26" s="3"/>
      <c r="W26" s="3"/>
      <c r="X26" s="3"/>
      <c r="Y26" s="3"/>
      <c r="Z26" s="3"/>
    </row>
    <row r="27" spans="1:26" ht="15.75" customHeight="1">
      <c r="A27" s="3"/>
      <c r="B27" s="3"/>
      <c r="C27" s="3"/>
      <c r="D27" s="288">
        <v>14</v>
      </c>
      <c r="E27" s="289" t="s">
        <v>162</v>
      </c>
      <c r="F27" s="290">
        <v>236.96682464454977</v>
      </c>
      <c r="G27" s="291">
        <v>18</v>
      </c>
      <c r="H27" s="292">
        <v>206.10687022900763</v>
      </c>
      <c r="I27" s="291">
        <v>23</v>
      </c>
      <c r="J27" s="292">
        <v>259.65801139962002</v>
      </c>
      <c r="K27" s="291">
        <v>9</v>
      </c>
      <c r="L27" s="293">
        <v>253.49198137609932</v>
      </c>
      <c r="M27" s="291">
        <v>10</v>
      </c>
      <c r="N27" s="294">
        <f t="shared" si="0"/>
        <v>-2.3746735139363883E-2</v>
      </c>
      <c r="O27" s="3"/>
      <c r="P27" s="3"/>
      <c r="Q27" s="3"/>
      <c r="R27" s="3"/>
      <c r="S27" s="3"/>
      <c r="T27" s="3"/>
      <c r="U27" s="3"/>
      <c r="V27" s="3"/>
      <c r="W27" s="3"/>
      <c r="X27" s="3"/>
      <c r="Y27" s="3"/>
      <c r="Z27" s="3"/>
    </row>
    <row r="28" spans="1:26" ht="15.75" customHeight="1">
      <c r="A28" s="3"/>
      <c r="B28" s="232"/>
      <c r="C28" s="232"/>
      <c r="D28" s="295">
        <v>15</v>
      </c>
      <c r="E28" s="296" t="s">
        <v>163</v>
      </c>
      <c r="F28" s="297">
        <v>253.66403607666291</v>
      </c>
      <c r="G28" s="298">
        <v>11</v>
      </c>
      <c r="H28" s="299">
        <v>213.2058405478744</v>
      </c>
      <c r="I28" s="298">
        <v>19</v>
      </c>
      <c r="J28" s="299">
        <v>207.52269779507134</v>
      </c>
      <c r="K28" s="298">
        <v>17</v>
      </c>
      <c r="L28" s="285">
        <v>186.14384844145832</v>
      </c>
      <c r="M28" s="298">
        <v>20</v>
      </c>
      <c r="N28" s="286">
        <f t="shared" si="0"/>
        <v>-0.10301933032272274</v>
      </c>
      <c r="O28" s="232"/>
      <c r="P28" s="232"/>
      <c r="Q28" s="232"/>
      <c r="R28" s="3"/>
      <c r="S28" s="3"/>
      <c r="T28" s="3"/>
      <c r="U28" s="3"/>
      <c r="V28" s="3"/>
      <c r="W28" s="3"/>
      <c r="X28" s="3"/>
      <c r="Y28" s="3"/>
      <c r="Z28" s="3"/>
    </row>
    <row r="29" spans="1:26" ht="15.75" customHeight="1">
      <c r="A29" s="3"/>
      <c r="B29" s="287"/>
      <c r="C29" s="3"/>
      <c r="D29" s="288">
        <v>16</v>
      </c>
      <c r="E29" s="289" t="s">
        <v>164</v>
      </c>
      <c r="F29" s="290">
        <v>199.50124688279303</v>
      </c>
      <c r="G29" s="291">
        <v>25</v>
      </c>
      <c r="H29" s="292">
        <v>277.62656505171475</v>
      </c>
      <c r="I29" s="291">
        <v>6</v>
      </c>
      <c r="J29" s="292">
        <v>253.9530426449449</v>
      </c>
      <c r="K29" s="291">
        <v>10</v>
      </c>
      <c r="L29" s="293">
        <v>319.28480204342276</v>
      </c>
      <c r="M29" s="291">
        <v>4</v>
      </c>
      <c r="N29" s="294">
        <f t="shared" si="0"/>
        <v>0.25725921106532695</v>
      </c>
      <c r="O29" s="3"/>
      <c r="P29" s="3"/>
      <c r="Q29" s="3"/>
      <c r="R29" s="3"/>
      <c r="S29" s="3"/>
      <c r="T29" s="3"/>
      <c r="U29" s="3"/>
      <c r="V29" s="3"/>
      <c r="W29" s="3"/>
      <c r="X29" s="3"/>
      <c r="Y29" s="3"/>
      <c r="Z29" s="3"/>
    </row>
    <row r="30" spans="1:26" ht="15.75" customHeight="1">
      <c r="A30" s="3"/>
      <c r="B30" s="300"/>
      <c r="C30" s="3"/>
      <c r="D30" s="295">
        <v>17</v>
      </c>
      <c r="E30" s="296" t="s">
        <v>166</v>
      </c>
      <c r="F30" s="297">
        <v>80.267558528428097</v>
      </c>
      <c r="G30" s="298">
        <v>50</v>
      </c>
      <c r="H30" s="299">
        <v>124.43438914027149</v>
      </c>
      <c r="I30" s="298">
        <v>44</v>
      </c>
      <c r="J30" s="299">
        <v>94.029149036201218</v>
      </c>
      <c r="K30" s="298">
        <v>49</v>
      </c>
      <c r="L30" s="285">
        <v>151.28006206361522</v>
      </c>
      <c r="M30" s="298">
        <v>32</v>
      </c>
      <c r="N30" s="286">
        <f t="shared" si="0"/>
        <v>0.6088634600465479</v>
      </c>
      <c r="O30" s="3"/>
      <c r="P30" s="3"/>
      <c r="Q30" s="3"/>
      <c r="R30" s="3"/>
      <c r="S30" s="3"/>
      <c r="T30" s="3"/>
      <c r="U30" s="3"/>
      <c r="V30" s="3"/>
      <c r="W30" s="3"/>
      <c r="X30" s="3"/>
      <c r="Y30" s="3"/>
      <c r="Z30" s="3"/>
    </row>
    <row r="31" spans="1:26" ht="15.75" customHeight="1">
      <c r="A31" s="3"/>
      <c r="B31" s="301"/>
      <c r="C31" s="301"/>
      <c r="D31" s="288">
        <v>18</v>
      </c>
      <c r="E31" s="289" t="s">
        <v>168</v>
      </c>
      <c r="F31" s="290">
        <v>297.34970911441502</v>
      </c>
      <c r="G31" s="291">
        <v>7</v>
      </c>
      <c r="H31" s="292">
        <v>356.78889990089198</v>
      </c>
      <c r="I31" s="291">
        <v>2</v>
      </c>
      <c r="J31" s="292">
        <v>371.90082644628097</v>
      </c>
      <c r="K31" s="291">
        <v>3</v>
      </c>
      <c r="L31" s="293">
        <v>384.61538461538464</v>
      </c>
      <c r="M31" s="291">
        <v>2</v>
      </c>
      <c r="N31" s="294">
        <f t="shared" si="0"/>
        <v>3.4188034188034309E-2</v>
      </c>
      <c r="O31" s="129"/>
      <c r="P31" s="129"/>
      <c r="Q31" s="129"/>
      <c r="R31" s="129"/>
      <c r="S31" s="129"/>
      <c r="T31" s="3"/>
      <c r="U31" s="3"/>
      <c r="V31" s="3"/>
      <c r="W31" s="3"/>
      <c r="X31" s="3"/>
      <c r="Y31" s="3"/>
      <c r="Z31" s="3"/>
    </row>
    <row r="32" spans="1:26" ht="15.75" customHeight="1">
      <c r="A32" s="3"/>
      <c r="B32" s="301"/>
      <c r="C32" s="301"/>
      <c r="D32" s="295">
        <v>19</v>
      </c>
      <c r="E32" s="296" t="s">
        <v>169</v>
      </c>
      <c r="F32" s="297">
        <v>168.74933247890633</v>
      </c>
      <c r="G32" s="298">
        <v>33</v>
      </c>
      <c r="H32" s="299">
        <v>147.47259144270885</v>
      </c>
      <c r="I32" s="298">
        <v>37</v>
      </c>
      <c r="J32" s="299">
        <v>134.08794079233783</v>
      </c>
      <c r="K32" s="298">
        <v>39</v>
      </c>
      <c r="L32" s="285">
        <v>127.79295933129723</v>
      </c>
      <c r="M32" s="298">
        <v>36</v>
      </c>
      <c r="N32" s="286">
        <f t="shared" si="0"/>
        <v>-4.694666368834504E-2</v>
      </c>
      <c r="O32" s="129"/>
      <c r="P32" s="129"/>
      <c r="Q32" s="129"/>
      <c r="R32" s="129"/>
      <c r="S32" s="129"/>
      <c r="T32" s="3"/>
      <c r="U32" s="3"/>
      <c r="V32" s="3"/>
      <c r="W32" s="3"/>
      <c r="X32" s="3"/>
      <c r="Y32" s="3"/>
      <c r="Z32" s="3"/>
    </row>
    <row r="33" spans="1:26" ht="15.75" customHeight="1">
      <c r="A33" s="3"/>
      <c r="B33" s="301"/>
      <c r="C33" s="302"/>
      <c r="D33" s="288">
        <v>20</v>
      </c>
      <c r="E33" s="289" t="s">
        <v>170</v>
      </c>
      <c r="F33" s="290">
        <v>248.13895781637717</v>
      </c>
      <c r="G33" s="291">
        <v>13</v>
      </c>
      <c r="H33" s="292">
        <v>149.79338842975207</v>
      </c>
      <c r="I33" s="291">
        <v>36</v>
      </c>
      <c r="J33" s="292">
        <v>156.04101649576461</v>
      </c>
      <c r="K33" s="291">
        <v>32</v>
      </c>
      <c r="L33" s="293">
        <v>251.81228538725676</v>
      </c>
      <c r="M33" s="291">
        <v>11</v>
      </c>
      <c r="N33" s="294">
        <f t="shared" si="0"/>
        <v>0.61375701749604827</v>
      </c>
      <c r="O33" s="3"/>
      <c r="P33" s="3"/>
      <c r="Q33" s="3"/>
      <c r="R33" s="3"/>
      <c r="S33" s="3"/>
      <c r="T33" s="3"/>
      <c r="U33" s="3"/>
      <c r="V33" s="3"/>
      <c r="W33" s="3"/>
      <c r="X33" s="3"/>
      <c r="Y33" s="3"/>
      <c r="Z33" s="3"/>
    </row>
    <row r="34" spans="1:26" ht="15.75" customHeight="1">
      <c r="A34" s="3"/>
      <c r="B34" s="301"/>
      <c r="C34" s="302"/>
      <c r="D34" s="295">
        <v>21</v>
      </c>
      <c r="E34" s="296" t="s">
        <v>171</v>
      </c>
      <c r="F34" s="297">
        <v>244.41495244414952</v>
      </c>
      <c r="G34" s="298">
        <v>15</v>
      </c>
      <c r="H34" s="299">
        <v>217.39130434782609</v>
      </c>
      <c r="I34" s="298">
        <v>15</v>
      </c>
      <c r="J34" s="299">
        <v>260.082304526749</v>
      </c>
      <c r="K34" s="298">
        <v>8</v>
      </c>
      <c r="L34" s="285">
        <v>247.26724462872221</v>
      </c>
      <c r="M34" s="298">
        <v>12</v>
      </c>
      <c r="N34" s="286">
        <f t="shared" si="0"/>
        <v>-4.9273094228172616E-2</v>
      </c>
      <c r="O34" s="3"/>
      <c r="P34" s="3"/>
      <c r="Q34" s="3"/>
      <c r="R34" s="3"/>
      <c r="S34" s="3"/>
      <c r="T34" s="3"/>
      <c r="U34" s="3"/>
      <c r="V34" s="3"/>
      <c r="W34" s="3"/>
      <c r="X34" s="3"/>
      <c r="Y34" s="3"/>
      <c r="Z34" s="3"/>
    </row>
    <row r="35" spans="1:26" ht="15.75" customHeight="1">
      <c r="A35" s="3"/>
      <c r="B35" s="301"/>
      <c r="C35" s="302"/>
      <c r="D35" s="288">
        <v>22</v>
      </c>
      <c r="E35" s="289" t="s">
        <v>172</v>
      </c>
      <c r="F35" s="290">
        <v>20.02002002002002</v>
      </c>
      <c r="G35" s="291">
        <v>52</v>
      </c>
      <c r="H35" s="292">
        <v>33.557046979865774</v>
      </c>
      <c r="I35" s="291">
        <v>52</v>
      </c>
      <c r="J35" s="292">
        <v>53.297801465689538</v>
      </c>
      <c r="K35" s="291">
        <v>52</v>
      </c>
      <c r="L35" s="293">
        <v>33.82187147688839</v>
      </c>
      <c r="M35" s="291">
        <v>52</v>
      </c>
      <c r="N35" s="294">
        <f t="shared" si="0"/>
        <v>-0.36541713641488155</v>
      </c>
      <c r="O35" s="3"/>
      <c r="P35" s="3"/>
      <c r="Q35" s="3"/>
      <c r="R35" s="3"/>
      <c r="S35" s="3"/>
      <c r="T35" s="3"/>
      <c r="U35" s="3"/>
      <c r="V35" s="3"/>
      <c r="W35" s="3"/>
      <c r="X35" s="3"/>
      <c r="Y35" s="3"/>
      <c r="Z35" s="3"/>
    </row>
    <row r="36" spans="1:26" ht="15.75" customHeight="1">
      <c r="A36" s="3"/>
      <c r="B36" s="301"/>
      <c r="C36" s="302"/>
      <c r="D36" s="295">
        <v>23</v>
      </c>
      <c r="E36" s="296" t="s">
        <v>173</v>
      </c>
      <c r="F36" s="297">
        <v>92.424875760531322</v>
      </c>
      <c r="G36" s="298">
        <v>48</v>
      </c>
      <c r="H36" s="299">
        <v>115.12672373803399</v>
      </c>
      <c r="I36" s="298">
        <v>47</v>
      </c>
      <c r="J36" s="299">
        <v>115.28263459247589</v>
      </c>
      <c r="K36" s="298">
        <v>41</v>
      </c>
      <c r="L36" s="285">
        <v>125.23437223617645</v>
      </c>
      <c r="M36" s="298">
        <v>37</v>
      </c>
      <c r="N36" s="286">
        <f t="shared" si="0"/>
        <v>8.6324689567339963E-2</v>
      </c>
      <c r="O36" s="3"/>
      <c r="P36" s="3"/>
      <c r="Q36" s="3"/>
      <c r="R36" s="3"/>
      <c r="S36" s="3"/>
      <c r="T36" s="3"/>
      <c r="U36" s="3"/>
      <c r="V36" s="3"/>
      <c r="W36" s="3"/>
      <c r="X36" s="3"/>
      <c r="Y36" s="3"/>
      <c r="Z36" s="3"/>
    </row>
    <row r="37" spans="1:26" ht="15.75" customHeight="1">
      <c r="A37" s="3"/>
      <c r="B37" s="301"/>
      <c r="C37" s="302"/>
      <c r="D37" s="288">
        <v>24</v>
      </c>
      <c r="E37" s="289" t="s">
        <v>174</v>
      </c>
      <c r="F37" s="290">
        <v>127.1725307333616</v>
      </c>
      <c r="G37" s="291">
        <v>42</v>
      </c>
      <c r="H37" s="292">
        <v>138.77792058915483</v>
      </c>
      <c r="I37" s="291">
        <v>41</v>
      </c>
      <c r="J37" s="292">
        <v>127.57542897237992</v>
      </c>
      <c r="K37" s="291">
        <v>40</v>
      </c>
      <c r="L37" s="293">
        <v>122.59272467902996</v>
      </c>
      <c r="M37" s="291">
        <v>38</v>
      </c>
      <c r="N37" s="294">
        <f t="shared" si="0"/>
        <v>-3.9056927603423726E-2</v>
      </c>
      <c r="O37" s="3"/>
      <c r="P37" s="3"/>
      <c r="Q37" s="3"/>
      <c r="R37" s="3"/>
      <c r="S37" s="3"/>
      <c r="T37" s="3"/>
      <c r="U37" s="3"/>
      <c r="V37" s="3"/>
      <c r="W37" s="3"/>
      <c r="X37" s="3"/>
      <c r="Y37" s="3"/>
      <c r="Z37" s="3"/>
    </row>
    <row r="38" spans="1:26" ht="15.75" customHeight="1">
      <c r="A38" s="3"/>
      <c r="B38" s="301"/>
      <c r="C38" s="302"/>
      <c r="D38" s="295">
        <v>25</v>
      </c>
      <c r="E38" s="296" t="s">
        <v>175</v>
      </c>
      <c r="F38" s="297">
        <v>186.95083193120209</v>
      </c>
      <c r="G38" s="298">
        <v>28</v>
      </c>
      <c r="H38" s="299">
        <v>195.82868969909251</v>
      </c>
      <c r="I38" s="298">
        <v>24</v>
      </c>
      <c r="J38" s="299">
        <v>193.2626493088176</v>
      </c>
      <c r="K38" s="298">
        <v>21</v>
      </c>
      <c r="L38" s="285">
        <v>195.89442815249268</v>
      </c>
      <c r="M38" s="298">
        <v>18</v>
      </c>
      <c r="N38" s="286">
        <f t="shared" si="0"/>
        <v>1.3617627891821537E-2</v>
      </c>
      <c r="O38" s="3"/>
      <c r="P38" s="3"/>
      <c r="Q38" s="3"/>
      <c r="R38" s="3"/>
      <c r="S38" s="3"/>
      <c r="T38" s="3"/>
      <c r="U38" s="3"/>
      <c r="V38" s="3"/>
      <c r="W38" s="3"/>
      <c r="X38" s="3"/>
      <c r="Y38" s="3"/>
      <c r="Z38" s="3"/>
    </row>
    <row r="39" spans="1:26" ht="15.75" customHeight="1">
      <c r="A39" s="3"/>
      <c r="B39" s="301"/>
      <c r="C39" s="302"/>
      <c r="D39" s="288">
        <v>26</v>
      </c>
      <c r="E39" s="289" t="s">
        <v>177</v>
      </c>
      <c r="F39" s="290">
        <v>210.35598705501619</v>
      </c>
      <c r="G39" s="291">
        <v>22</v>
      </c>
      <c r="H39" s="292">
        <v>150.26833631484794</v>
      </c>
      <c r="I39" s="291">
        <v>34</v>
      </c>
      <c r="J39" s="292">
        <v>140.80000000000001</v>
      </c>
      <c r="K39" s="291">
        <v>36</v>
      </c>
      <c r="L39" s="293">
        <v>132.2219028456453</v>
      </c>
      <c r="M39" s="291">
        <v>35</v>
      </c>
      <c r="N39" s="294">
        <f t="shared" si="0"/>
        <v>-6.0923985471269232E-2</v>
      </c>
      <c r="O39" s="3"/>
      <c r="P39" s="3"/>
      <c r="Q39" s="3"/>
      <c r="R39" s="3"/>
      <c r="S39" s="3"/>
      <c r="T39" s="3"/>
      <c r="U39" s="3"/>
      <c r="V39" s="3"/>
      <c r="W39" s="3"/>
      <c r="X39" s="3"/>
      <c r="Y39" s="3"/>
      <c r="Z39" s="3"/>
    </row>
    <row r="40" spans="1:26" ht="15.75" customHeight="1">
      <c r="A40" s="3"/>
      <c r="B40" s="301"/>
      <c r="C40" s="302"/>
      <c r="D40" s="295">
        <v>27</v>
      </c>
      <c r="E40" s="296" t="s">
        <v>178</v>
      </c>
      <c r="F40" s="297">
        <v>68.965517241379317</v>
      </c>
      <c r="G40" s="298">
        <v>51</v>
      </c>
      <c r="H40" s="299">
        <v>39.617804707527384</v>
      </c>
      <c r="I40" s="298">
        <v>51</v>
      </c>
      <c r="J40" s="299">
        <v>79.093629756306115</v>
      </c>
      <c r="K40" s="298">
        <v>51</v>
      </c>
      <c r="L40" s="285">
        <v>94.936708860759495</v>
      </c>
      <c r="M40" s="298">
        <v>46</v>
      </c>
      <c r="N40" s="286">
        <f t="shared" si="0"/>
        <v>0.20030790283954841</v>
      </c>
      <c r="O40" s="3"/>
      <c r="P40" s="3"/>
      <c r="Q40" s="3"/>
      <c r="R40" s="3"/>
      <c r="S40" s="3"/>
      <c r="T40" s="3"/>
      <c r="U40" s="3"/>
      <c r="V40" s="3"/>
      <c r="W40" s="3"/>
      <c r="X40" s="3"/>
      <c r="Y40" s="3"/>
      <c r="Z40" s="3"/>
    </row>
    <row r="41" spans="1:26" ht="15.75" customHeight="1">
      <c r="A41" s="3"/>
      <c r="B41" s="301"/>
      <c r="C41" s="302"/>
      <c r="D41" s="288">
        <v>28</v>
      </c>
      <c r="E41" s="289" t="s">
        <v>179</v>
      </c>
      <c r="F41" s="290">
        <v>137.27882855399633</v>
      </c>
      <c r="G41" s="291">
        <v>38</v>
      </c>
      <c r="H41" s="292">
        <v>131.2617197964104</v>
      </c>
      <c r="I41" s="291">
        <v>42</v>
      </c>
      <c r="J41" s="292">
        <v>137.86546232469692</v>
      </c>
      <c r="K41" s="291">
        <v>38</v>
      </c>
      <c r="L41" s="293">
        <v>85.989932885906043</v>
      </c>
      <c r="M41" s="291">
        <v>47</v>
      </c>
      <c r="N41" s="294">
        <f t="shared" si="0"/>
        <v>-0.37627646956722971</v>
      </c>
      <c r="O41" s="161"/>
      <c r="P41" s="161"/>
      <c r="Q41" s="161"/>
      <c r="R41" s="161"/>
      <c r="S41" s="161"/>
      <c r="T41" s="3"/>
      <c r="U41" s="3"/>
      <c r="V41" s="3"/>
      <c r="W41" s="3"/>
      <c r="X41" s="3"/>
      <c r="Y41" s="3"/>
      <c r="Z41" s="3"/>
    </row>
    <row r="42" spans="1:26" ht="17.25" customHeight="1">
      <c r="A42" s="3"/>
      <c r="B42" s="151"/>
      <c r="C42" s="151"/>
      <c r="D42" s="295">
        <v>29</v>
      </c>
      <c r="E42" s="296" t="s">
        <v>180</v>
      </c>
      <c r="F42" s="297">
        <v>271.04409238404276</v>
      </c>
      <c r="G42" s="298">
        <v>9</v>
      </c>
      <c r="H42" s="299">
        <v>321.63742690058479</v>
      </c>
      <c r="I42" s="298">
        <v>3</v>
      </c>
      <c r="J42" s="299">
        <v>264.27560169891456</v>
      </c>
      <c r="K42" s="298">
        <v>6</v>
      </c>
      <c r="L42" s="285">
        <v>259.94772001161778</v>
      </c>
      <c r="M42" s="298">
        <v>9</v>
      </c>
      <c r="N42" s="286">
        <f t="shared" si="0"/>
        <v>-1.6376395170324784E-2</v>
      </c>
      <c r="O42" s="3"/>
      <c r="P42" s="3"/>
      <c r="Q42" s="3"/>
      <c r="R42" s="3"/>
      <c r="S42" s="3"/>
      <c r="T42" s="3"/>
      <c r="U42" s="3"/>
      <c r="V42" s="3"/>
      <c r="W42" s="3"/>
      <c r="X42" s="3"/>
      <c r="Y42" s="3"/>
      <c r="Z42" s="3"/>
    </row>
    <row r="43" spans="1:26" ht="15.75" customHeight="1">
      <c r="A43" s="3"/>
      <c r="B43" s="3"/>
      <c r="C43" s="3"/>
      <c r="D43" s="288">
        <v>30</v>
      </c>
      <c r="E43" s="289" t="s">
        <v>182</v>
      </c>
      <c r="F43" s="290">
        <v>132.14403700033037</v>
      </c>
      <c r="G43" s="291">
        <v>40</v>
      </c>
      <c r="H43" s="292">
        <v>179.49415284199074</v>
      </c>
      <c r="I43" s="291">
        <v>28</v>
      </c>
      <c r="J43" s="292">
        <v>170.90271691498685</v>
      </c>
      <c r="K43" s="291">
        <v>27</v>
      </c>
      <c r="L43" s="293">
        <v>65.873741994510524</v>
      </c>
      <c r="M43" s="291">
        <v>50</v>
      </c>
      <c r="N43" s="294">
        <f t="shared" si="0"/>
        <v>-0.61455415581673589</v>
      </c>
      <c r="O43" s="3"/>
      <c r="P43" s="3"/>
      <c r="Q43" s="3"/>
      <c r="R43" s="3"/>
      <c r="S43" s="3"/>
      <c r="T43" s="3"/>
      <c r="U43" s="3"/>
      <c r="V43" s="3"/>
      <c r="W43" s="3"/>
      <c r="X43" s="3"/>
      <c r="Y43" s="3"/>
      <c r="Z43" s="3"/>
    </row>
    <row r="44" spans="1:26" ht="15.75" customHeight="1">
      <c r="A44" s="3"/>
      <c r="B44" s="3"/>
      <c r="C44" s="3"/>
      <c r="D44" s="295">
        <v>31</v>
      </c>
      <c r="E44" s="296" t="s">
        <v>183</v>
      </c>
      <c r="F44" s="297">
        <v>257.9034941763727</v>
      </c>
      <c r="G44" s="298">
        <v>10</v>
      </c>
      <c r="H44" s="299">
        <v>155.69709837225761</v>
      </c>
      <c r="I44" s="298">
        <v>33</v>
      </c>
      <c r="J44" s="299">
        <v>214.1982864137087</v>
      </c>
      <c r="K44" s="298">
        <v>16</v>
      </c>
      <c r="L44" s="285">
        <v>267.09401709401709</v>
      </c>
      <c r="M44" s="298">
        <v>7</v>
      </c>
      <c r="N44" s="286">
        <f t="shared" si="0"/>
        <v>0.24694749694749688</v>
      </c>
      <c r="O44" s="3"/>
      <c r="P44" s="3"/>
      <c r="Q44" s="3"/>
      <c r="R44" s="3"/>
      <c r="S44" s="3"/>
      <c r="T44" s="3"/>
      <c r="U44" s="3"/>
      <c r="V44" s="3"/>
      <c r="W44" s="3"/>
      <c r="X44" s="3"/>
      <c r="Y44" s="3"/>
      <c r="Z44" s="3"/>
    </row>
    <row r="45" spans="1:26" ht="15.75" customHeight="1">
      <c r="A45" s="3"/>
      <c r="B45" s="3"/>
      <c r="C45" s="3"/>
      <c r="D45" s="288">
        <v>32</v>
      </c>
      <c r="E45" s="289" t="s">
        <v>184</v>
      </c>
      <c r="F45" s="290">
        <v>139.39081053175013</v>
      </c>
      <c r="G45" s="291">
        <v>37</v>
      </c>
      <c r="H45" s="292">
        <v>234.33979269941415</v>
      </c>
      <c r="I45" s="291">
        <v>11</v>
      </c>
      <c r="J45" s="292">
        <v>170.01545595054097</v>
      </c>
      <c r="K45" s="291">
        <v>28</v>
      </c>
      <c r="L45" s="293">
        <v>180.0883452259599</v>
      </c>
      <c r="M45" s="291">
        <v>22</v>
      </c>
      <c r="N45" s="294">
        <f t="shared" si="0"/>
        <v>5.9246903283600431E-2</v>
      </c>
      <c r="O45" s="3"/>
      <c r="P45" s="3"/>
      <c r="Q45" s="3"/>
      <c r="R45" s="3"/>
      <c r="S45" s="3"/>
      <c r="T45" s="3"/>
      <c r="U45" s="3"/>
      <c r="V45" s="3"/>
      <c r="W45" s="3"/>
      <c r="X45" s="3"/>
      <c r="Y45" s="3"/>
      <c r="Z45" s="3"/>
    </row>
    <row r="46" spans="1:26" ht="15.75" customHeight="1">
      <c r="A46" s="3"/>
      <c r="B46" s="3"/>
      <c r="C46" s="3"/>
      <c r="D46" s="295">
        <v>33</v>
      </c>
      <c r="E46" s="296" t="s">
        <v>185</v>
      </c>
      <c r="F46" s="297">
        <v>110.04462921073547</v>
      </c>
      <c r="G46" s="298">
        <v>45</v>
      </c>
      <c r="H46" s="299">
        <v>122.45815076957645</v>
      </c>
      <c r="I46" s="298">
        <v>45</v>
      </c>
      <c r="J46" s="299">
        <v>104.58944739306899</v>
      </c>
      <c r="K46" s="298">
        <v>45</v>
      </c>
      <c r="L46" s="285">
        <v>120.3014784037105</v>
      </c>
      <c r="M46" s="298">
        <v>40</v>
      </c>
      <c r="N46" s="286">
        <f t="shared" si="0"/>
        <v>0.15022577709577539</v>
      </c>
      <c r="O46" s="3"/>
      <c r="P46" s="3"/>
      <c r="Q46" s="3"/>
      <c r="R46" s="3"/>
      <c r="S46" s="3"/>
      <c r="T46" s="3"/>
      <c r="U46" s="3"/>
      <c r="V46" s="3"/>
      <c r="W46" s="3"/>
      <c r="X46" s="3"/>
      <c r="Y46" s="3"/>
      <c r="Z46" s="3"/>
    </row>
    <row r="47" spans="1:26" ht="15.75" customHeight="1">
      <c r="A47" s="3"/>
      <c r="B47" s="3"/>
      <c r="C47" s="3"/>
      <c r="D47" s="288">
        <v>34</v>
      </c>
      <c r="E47" s="289" t="s">
        <v>186</v>
      </c>
      <c r="F47" s="290">
        <v>127.18600953895071</v>
      </c>
      <c r="G47" s="291">
        <v>41</v>
      </c>
      <c r="H47" s="292">
        <v>264.20079260237782</v>
      </c>
      <c r="I47" s="291">
        <v>8</v>
      </c>
      <c r="J47" s="292">
        <v>166.48168701442842</v>
      </c>
      <c r="K47" s="291">
        <v>30</v>
      </c>
      <c r="L47" s="293">
        <v>69.033530571992117</v>
      </c>
      <c r="M47" s="291">
        <v>49</v>
      </c>
      <c r="N47" s="294">
        <f t="shared" si="0"/>
        <v>-0.58533859303090074</v>
      </c>
      <c r="O47" s="3"/>
      <c r="P47" s="3"/>
      <c r="Q47" s="3"/>
      <c r="R47" s="3"/>
      <c r="S47" s="3"/>
      <c r="T47" s="3"/>
      <c r="U47" s="3"/>
      <c r="V47" s="3"/>
      <c r="W47" s="3"/>
      <c r="X47" s="3"/>
      <c r="Y47" s="3"/>
      <c r="Z47" s="3"/>
    </row>
    <row r="48" spans="1:26" ht="15.75" customHeight="1">
      <c r="A48" s="3"/>
      <c r="B48" s="3"/>
      <c r="C48" s="3"/>
      <c r="D48" s="295">
        <v>35</v>
      </c>
      <c r="E48" s="296" t="s">
        <v>187</v>
      </c>
      <c r="F48" s="297">
        <v>212.54303248016765</v>
      </c>
      <c r="G48" s="298">
        <v>21</v>
      </c>
      <c r="H48" s="299">
        <v>181.83056387905202</v>
      </c>
      <c r="I48" s="298">
        <v>26</v>
      </c>
      <c r="J48" s="299">
        <v>191.22817839738448</v>
      </c>
      <c r="K48" s="298">
        <v>22</v>
      </c>
      <c r="L48" s="285">
        <v>184.82490272373542</v>
      </c>
      <c r="M48" s="298">
        <v>21</v>
      </c>
      <c r="N48" s="286">
        <f t="shared" si="0"/>
        <v>-3.3485000627588697E-2</v>
      </c>
      <c r="O48" s="3"/>
      <c r="P48" s="3"/>
      <c r="Q48" s="3"/>
      <c r="R48" s="3"/>
      <c r="S48" s="3"/>
      <c r="T48" s="3"/>
      <c r="U48" s="3"/>
      <c r="V48" s="3"/>
      <c r="W48" s="3"/>
      <c r="X48" s="3"/>
      <c r="Y48" s="3"/>
      <c r="Z48" s="3"/>
    </row>
    <row r="49" spans="1:26" ht="15.75" customHeight="1">
      <c r="A49" s="3"/>
      <c r="B49" s="3"/>
      <c r="C49" s="3"/>
      <c r="D49" s="288">
        <v>36</v>
      </c>
      <c r="E49" s="289" t="s">
        <v>188</v>
      </c>
      <c r="F49" s="290">
        <v>382.5136612021858</v>
      </c>
      <c r="G49" s="291">
        <v>3</v>
      </c>
      <c r="H49" s="292">
        <v>292.6829268292683</v>
      </c>
      <c r="I49" s="291">
        <v>5</v>
      </c>
      <c r="J49" s="292">
        <v>630.25210084033608</v>
      </c>
      <c r="K49" s="291">
        <v>1</v>
      </c>
      <c r="L49" s="293">
        <v>454.54545454545456</v>
      </c>
      <c r="M49" s="291">
        <v>1</v>
      </c>
      <c r="N49" s="294">
        <f t="shared" si="0"/>
        <v>-0.2787878787878787</v>
      </c>
      <c r="O49" s="3"/>
      <c r="P49" s="3"/>
      <c r="Q49" s="3"/>
      <c r="R49" s="3"/>
      <c r="S49" s="3"/>
      <c r="T49" s="3"/>
      <c r="U49" s="3"/>
      <c r="V49" s="3"/>
      <c r="W49" s="3"/>
      <c r="X49" s="3"/>
      <c r="Y49" s="3"/>
      <c r="Z49" s="3"/>
    </row>
    <row r="50" spans="1:26" ht="15.75" customHeight="1">
      <c r="A50" s="3"/>
      <c r="B50" s="3"/>
      <c r="C50" s="3"/>
      <c r="D50" s="295">
        <v>37</v>
      </c>
      <c r="E50" s="296" t="s">
        <v>189</v>
      </c>
      <c r="F50" s="297">
        <v>320.38691574983386</v>
      </c>
      <c r="G50" s="298">
        <v>5</v>
      </c>
      <c r="H50" s="299">
        <v>313.71988363708692</v>
      </c>
      <c r="I50" s="298">
        <v>4</v>
      </c>
      <c r="J50" s="299">
        <v>285.06192485989067</v>
      </c>
      <c r="K50" s="298">
        <v>5</v>
      </c>
      <c r="L50" s="285">
        <v>238.9058719557249</v>
      </c>
      <c r="M50" s="298">
        <v>13</v>
      </c>
      <c r="N50" s="286">
        <f t="shared" si="0"/>
        <v>-0.16191588170483198</v>
      </c>
      <c r="O50" s="3"/>
      <c r="P50" s="3"/>
      <c r="Q50" s="3"/>
      <c r="R50" s="3"/>
      <c r="S50" s="3"/>
      <c r="T50" s="3"/>
      <c r="U50" s="3"/>
      <c r="V50" s="3"/>
      <c r="W50" s="3"/>
      <c r="X50" s="3"/>
      <c r="Y50" s="3"/>
      <c r="Z50" s="3"/>
    </row>
    <row r="51" spans="1:26" ht="15.75" customHeight="1">
      <c r="A51" s="3"/>
      <c r="B51" s="3"/>
      <c r="C51" s="3"/>
      <c r="D51" s="288">
        <v>38</v>
      </c>
      <c r="E51" s="289" t="s">
        <v>190</v>
      </c>
      <c r="F51" s="290">
        <v>123.50230414746544</v>
      </c>
      <c r="G51" s="291">
        <v>44</v>
      </c>
      <c r="H51" s="292">
        <v>126.04354231461778</v>
      </c>
      <c r="I51" s="291">
        <v>43</v>
      </c>
      <c r="J51" s="292">
        <v>104.13611029627457</v>
      </c>
      <c r="K51" s="291">
        <v>46</v>
      </c>
      <c r="L51" s="293">
        <v>106.01180891035963</v>
      </c>
      <c r="M51" s="291">
        <v>43</v>
      </c>
      <c r="N51" s="294">
        <f t="shared" si="0"/>
        <v>1.801199035328449E-2</v>
      </c>
      <c r="O51" s="3"/>
      <c r="P51" s="3"/>
      <c r="Q51" s="3"/>
      <c r="R51" s="3"/>
      <c r="S51" s="3"/>
      <c r="T51" s="3"/>
      <c r="U51" s="3"/>
      <c r="V51" s="3"/>
      <c r="W51" s="3"/>
      <c r="X51" s="3"/>
      <c r="Y51" s="3"/>
      <c r="Z51" s="3"/>
    </row>
    <row r="52" spans="1:26" ht="15.75" customHeight="1">
      <c r="A52" s="3"/>
      <c r="B52" s="3"/>
      <c r="C52" s="3"/>
      <c r="D52" s="295">
        <v>39</v>
      </c>
      <c r="E52" s="296" t="s">
        <v>191</v>
      </c>
      <c r="F52" s="297">
        <v>252.9182879377432</v>
      </c>
      <c r="G52" s="298">
        <v>12</v>
      </c>
      <c r="H52" s="299">
        <v>245.90163934426229</v>
      </c>
      <c r="I52" s="298">
        <v>10</v>
      </c>
      <c r="J52" s="299">
        <v>194.44444444444446</v>
      </c>
      <c r="K52" s="298">
        <v>19</v>
      </c>
      <c r="L52" s="285">
        <v>280.83028083028086</v>
      </c>
      <c r="M52" s="298">
        <v>5</v>
      </c>
      <c r="N52" s="286">
        <f t="shared" si="0"/>
        <v>0.44427001569858715</v>
      </c>
      <c r="O52" s="3"/>
      <c r="P52" s="3"/>
      <c r="Q52" s="3"/>
      <c r="R52" s="3"/>
      <c r="S52" s="3"/>
      <c r="T52" s="3"/>
      <c r="U52" s="3"/>
      <c r="V52" s="3"/>
      <c r="W52" s="3"/>
      <c r="X52" s="3"/>
      <c r="Y52" s="3"/>
      <c r="Z52" s="3"/>
    </row>
    <row r="53" spans="1:26" ht="15.75" customHeight="1">
      <c r="A53" s="3"/>
      <c r="B53" s="3"/>
      <c r="C53" s="3"/>
      <c r="D53" s="288">
        <v>40</v>
      </c>
      <c r="E53" s="289" t="s">
        <v>192</v>
      </c>
      <c r="F53" s="290">
        <v>134.77088948787062</v>
      </c>
      <c r="G53" s="291">
        <v>39</v>
      </c>
      <c r="H53" s="292">
        <v>226.75736961451247</v>
      </c>
      <c r="I53" s="291">
        <v>13</v>
      </c>
      <c r="J53" s="292">
        <v>94.339622641509436</v>
      </c>
      <c r="K53" s="291">
        <v>48</v>
      </c>
      <c r="L53" s="293">
        <v>65.359477124183002</v>
      </c>
      <c r="M53" s="291">
        <v>51</v>
      </c>
      <c r="N53" s="294">
        <f t="shared" si="0"/>
        <v>-0.30718954248366021</v>
      </c>
      <c r="O53" s="3"/>
      <c r="P53" s="3"/>
      <c r="Q53" s="3"/>
      <c r="R53" s="3"/>
      <c r="S53" s="3"/>
      <c r="T53" s="3"/>
      <c r="U53" s="3"/>
      <c r="V53" s="3"/>
      <c r="W53" s="3"/>
      <c r="X53" s="3"/>
      <c r="Y53" s="3"/>
      <c r="Z53" s="3"/>
    </row>
    <row r="54" spans="1:26" ht="15.75" customHeight="1">
      <c r="A54" s="3"/>
      <c r="B54" s="3"/>
      <c r="C54" s="3"/>
      <c r="D54" s="295">
        <v>41</v>
      </c>
      <c r="E54" s="296" t="s">
        <v>193</v>
      </c>
      <c r="F54" s="297">
        <v>244.86755737628602</v>
      </c>
      <c r="G54" s="298">
        <v>14</v>
      </c>
      <c r="H54" s="299">
        <v>252.29748127978218</v>
      </c>
      <c r="I54" s="298">
        <v>9</v>
      </c>
      <c r="J54" s="299">
        <v>261.88650306748468</v>
      </c>
      <c r="K54" s="298">
        <v>7</v>
      </c>
      <c r="L54" s="285">
        <v>219.95150675441636</v>
      </c>
      <c r="M54" s="298">
        <v>16</v>
      </c>
      <c r="N54" s="286">
        <f t="shared" si="0"/>
        <v>-0.16012660378401491</v>
      </c>
      <c r="O54" s="3"/>
      <c r="P54" s="3"/>
      <c r="Q54" s="3"/>
      <c r="R54" s="3"/>
      <c r="S54" s="3"/>
      <c r="T54" s="3"/>
      <c r="U54" s="3"/>
      <c r="V54" s="3"/>
      <c r="W54" s="3"/>
      <c r="X54" s="3"/>
      <c r="Y54" s="3"/>
      <c r="Z54" s="3"/>
    </row>
    <row r="55" spans="1:26" ht="15.75" customHeight="1">
      <c r="A55" s="3"/>
      <c r="B55" s="3"/>
      <c r="C55" s="3"/>
      <c r="D55" s="288">
        <v>42</v>
      </c>
      <c r="E55" s="289" t="s">
        <v>194</v>
      </c>
      <c r="F55" s="290">
        <v>231.67489555639955</v>
      </c>
      <c r="G55" s="291">
        <v>19</v>
      </c>
      <c r="H55" s="292">
        <v>211.7320374869837</v>
      </c>
      <c r="I55" s="291">
        <v>21</v>
      </c>
      <c r="J55" s="292">
        <v>185.01097522734401</v>
      </c>
      <c r="K55" s="291">
        <v>23</v>
      </c>
      <c r="L55" s="293">
        <v>189.76423231742382</v>
      </c>
      <c r="M55" s="291">
        <v>19</v>
      </c>
      <c r="N55" s="294">
        <f t="shared" si="0"/>
        <v>2.5691757390278853E-2</v>
      </c>
      <c r="O55" s="3"/>
      <c r="P55" s="3"/>
      <c r="Q55" s="3"/>
      <c r="R55" s="3"/>
      <c r="S55" s="3"/>
      <c r="T55" s="3"/>
      <c r="U55" s="3"/>
      <c r="V55" s="3"/>
      <c r="W55" s="3"/>
      <c r="X55" s="3"/>
      <c r="Y55" s="3"/>
      <c r="Z55" s="3"/>
    </row>
    <row r="56" spans="1:26" ht="15.75" customHeight="1">
      <c r="A56" s="3"/>
      <c r="B56" s="3"/>
      <c r="C56" s="3"/>
      <c r="D56" s="295">
        <v>43</v>
      </c>
      <c r="E56" s="296" t="s">
        <v>195</v>
      </c>
      <c r="F56" s="297">
        <v>229.79397781299525</v>
      </c>
      <c r="G56" s="298">
        <v>20</v>
      </c>
      <c r="H56" s="299">
        <v>99.272005294506954</v>
      </c>
      <c r="I56" s="298">
        <v>49</v>
      </c>
      <c r="J56" s="299">
        <v>220.28985507246378</v>
      </c>
      <c r="K56" s="298">
        <v>14</v>
      </c>
      <c r="L56" s="285">
        <v>158.00203873598369</v>
      </c>
      <c r="M56" s="298">
        <v>31</v>
      </c>
      <c r="N56" s="286">
        <f t="shared" si="0"/>
        <v>-0.28275390310638987</v>
      </c>
      <c r="O56" s="3"/>
      <c r="P56" s="3"/>
      <c r="Q56" s="3"/>
      <c r="R56" s="3"/>
      <c r="S56" s="3"/>
      <c r="T56" s="3"/>
      <c r="U56" s="3"/>
      <c r="V56" s="3"/>
      <c r="W56" s="3"/>
      <c r="X56" s="3"/>
      <c r="Y56" s="3"/>
      <c r="Z56" s="3"/>
    </row>
    <row r="57" spans="1:26" ht="15.75" customHeight="1">
      <c r="A57" s="3"/>
      <c r="B57" s="3"/>
      <c r="C57" s="3"/>
      <c r="D57" s="288">
        <v>44</v>
      </c>
      <c r="E57" s="289" t="s">
        <v>196</v>
      </c>
      <c r="F57" s="290">
        <v>190.24558976132826</v>
      </c>
      <c r="G57" s="291">
        <v>26</v>
      </c>
      <c r="H57" s="292">
        <v>165.36118363794603</v>
      </c>
      <c r="I57" s="291">
        <v>29</v>
      </c>
      <c r="J57" s="292">
        <v>203.78806041716615</v>
      </c>
      <c r="K57" s="291">
        <v>18</v>
      </c>
      <c r="L57" s="293">
        <v>137.69009453349773</v>
      </c>
      <c r="M57" s="291">
        <v>33</v>
      </c>
      <c r="N57" s="294">
        <f t="shared" si="0"/>
        <v>-0.32434660670680115</v>
      </c>
      <c r="O57" s="3"/>
      <c r="P57" s="3"/>
      <c r="Q57" s="3"/>
      <c r="R57" s="3"/>
      <c r="S57" s="3"/>
      <c r="T57" s="3"/>
      <c r="U57" s="3"/>
      <c r="V57" s="3"/>
      <c r="W57" s="3"/>
      <c r="X57" s="3"/>
      <c r="Y57" s="3"/>
      <c r="Z57" s="3"/>
    </row>
    <row r="58" spans="1:26" ht="15.75" customHeight="1">
      <c r="A58" s="3"/>
      <c r="B58" s="3"/>
      <c r="C58" s="3"/>
      <c r="D58" s="295">
        <v>45</v>
      </c>
      <c r="E58" s="296" t="s">
        <v>197</v>
      </c>
      <c r="F58" s="297">
        <v>179.24528301886792</v>
      </c>
      <c r="G58" s="298">
        <v>29</v>
      </c>
      <c r="H58" s="299">
        <v>213.35992023928216</v>
      </c>
      <c r="I58" s="298">
        <v>18</v>
      </c>
      <c r="J58" s="299">
        <v>221.4086471408647</v>
      </c>
      <c r="K58" s="298">
        <v>13</v>
      </c>
      <c r="L58" s="285">
        <v>226.51261781696564</v>
      </c>
      <c r="M58" s="298">
        <v>14</v>
      </c>
      <c r="N58" s="286">
        <f t="shared" si="0"/>
        <v>2.3052264407964575E-2</v>
      </c>
      <c r="O58" s="3"/>
      <c r="P58" s="3"/>
      <c r="Q58" s="3"/>
      <c r="R58" s="3"/>
      <c r="S58" s="3"/>
      <c r="T58" s="3"/>
      <c r="U58" s="3"/>
      <c r="V58" s="3"/>
      <c r="W58" s="3"/>
      <c r="X58" s="3"/>
      <c r="Y58" s="3"/>
      <c r="Z58" s="3"/>
    </row>
    <row r="59" spans="1:26" ht="15.75" customHeight="1">
      <c r="A59" s="3"/>
      <c r="B59" s="3"/>
      <c r="C59" s="3"/>
      <c r="D59" s="288">
        <v>46</v>
      </c>
      <c r="E59" s="289" t="s">
        <v>198</v>
      </c>
      <c r="F59" s="290">
        <v>164.21052631578948</v>
      </c>
      <c r="G59" s="291">
        <v>34</v>
      </c>
      <c r="H59" s="292">
        <v>163.9344262295082</v>
      </c>
      <c r="I59" s="291">
        <v>30</v>
      </c>
      <c r="J59" s="292">
        <v>182.31540565177758</v>
      </c>
      <c r="K59" s="291">
        <v>24</v>
      </c>
      <c r="L59" s="293">
        <v>103.66826156299841</v>
      </c>
      <c r="M59" s="291">
        <v>44</v>
      </c>
      <c r="N59" s="294">
        <f t="shared" si="0"/>
        <v>-0.43137958532695375</v>
      </c>
      <c r="O59" s="3"/>
      <c r="P59" s="3"/>
      <c r="Q59" s="3"/>
      <c r="R59" s="3"/>
      <c r="S59" s="3"/>
      <c r="T59" s="3"/>
      <c r="U59" s="3"/>
      <c r="V59" s="3"/>
      <c r="W59" s="3"/>
      <c r="X59" s="3"/>
      <c r="Y59" s="3"/>
      <c r="Z59" s="3"/>
    </row>
    <row r="60" spans="1:26" ht="15.75" customHeight="1">
      <c r="A60" s="3"/>
      <c r="B60" s="3"/>
      <c r="C60" s="3"/>
      <c r="D60" s="295">
        <v>47</v>
      </c>
      <c r="E60" s="296" t="s">
        <v>199</v>
      </c>
      <c r="F60" s="297">
        <v>188.01410105757932</v>
      </c>
      <c r="G60" s="298">
        <v>27</v>
      </c>
      <c r="H60" s="299">
        <v>214.63414634146341</v>
      </c>
      <c r="I60" s="298">
        <v>16</v>
      </c>
      <c r="J60" s="299">
        <v>237.70491803278688</v>
      </c>
      <c r="K60" s="298">
        <v>12</v>
      </c>
      <c r="L60" s="285">
        <v>159.50069348127602</v>
      </c>
      <c r="M60" s="298">
        <v>29</v>
      </c>
      <c r="N60" s="286">
        <f t="shared" si="0"/>
        <v>-0.32899708259601124</v>
      </c>
      <c r="O60" s="3"/>
      <c r="P60" s="3"/>
      <c r="Q60" s="3"/>
      <c r="R60" s="3"/>
      <c r="S60" s="3"/>
      <c r="T60" s="3"/>
      <c r="U60" s="3"/>
      <c r="V60" s="3"/>
      <c r="W60" s="3"/>
      <c r="X60" s="3"/>
      <c r="Y60" s="3"/>
      <c r="Z60" s="3"/>
    </row>
    <row r="61" spans="1:26" ht="15.75" customHeight="1">
      <c r="A61" s="3"/>
      <c r="B61" s="3"/>
      <c r="C61" s="3"/>
      <c r="D61" s="288">
        <v>48</v>
      </c>
      <c r="E61" s="289" t="s">
        <v>200</v>
      </c>
      <c r="F61" s="290">
        <v>384.95971351835271</v>
      </c>
      <c r="G61" s="291">
        <v>2</v>
      </c>
      <c r="H61" s="292">
        <v>214.38450899031812</v>
      </c>
      <c r="I61" s="291">
        <v>17</v>
      </c>
      <c r="J61" s="292">
        <v>372.49283667621779</v>
      </c>
      <c r="K61" s="291">
        <v>2</v>
      </c>
      <c r="L61" s="293">
        <v>376.26628075253257</v>
      </c>
      <c r="M61" s="291">
        <v>3</v>
      </c>
      <c r="N61" s="294">
        <f t="shared" si="0"/>
        <v>1.0130246020260433E-2</v>
      </c>
      <c r="O61" s="3"/>
      <c r="P61" s="3"/>
      <c r="Q61" s="3"/>
      <c r="R61" s="3"/>
      <c r="S61" s="3"/>
      <c r="T61" s="3"/>
      <c r="U61" s="3"/>
      <c r="V61" s="3"/>
      <c r="W61" s="3"/>
      <c r="X61" s="3"/>
      <c r="Y61" s="3"/>
      <c r="Z61" s="3"/>
    </row>
    <row r="62" spans="1:26" ht="15.75" customHeight="1">
      <c r="A62" s="3"/>
      <c r="B62" s="3"/>
      <c r="C62" s="3"/>
      <c r="D62" s="295">
        <v>49</v>
      </c>
      <c r="E62" s="296" t="s">
        <v>201</v>
      </c>
      <c r="F62" s="297">
        <v>107.13278827177896</v>
      </c>
      <c r="G62" s="298">
        <v>47</v>
      </c>
      <c r="H62" s="299">
        <v>87.32534930139721</v>
      </c>
      <c r="I62" s="298">
        <v>50</v>
      </c>
      <c r="J62" s="299">
        <v>105.23958799820869</v>
      </c>
      <c r="K62" s="298">
        <v>44</v>
      </c>
      <c r="L62" s="285">
        <v>137.29508196721312</v>
      </c>
      <c r="M62" s="298">
        <v>34</v>
      </c>
      <c r="N62" s="286">
        <f t="shared" si="0"/>
        <v>0.30459539588419954</v>
      </c>
      <c r="O62" s="3"/>
      <c r="P62" s="3"/>
      <c r="Q62" s="3"/>
      <c r="R62" s="3"/>
      <c r="S62" s="3"/>
      <c r="T62" s="3"/>
      <c r="U62" s="3"/>
      <c r="V62" s="3"/>
      <c r="W62" s="3"/>
      <c r="X62" s="3"/>
      <c r="Y62" s="3"/>
      <c r="Z62" s="3"/>
    </row>
    <row r="63" spans="1:26" ht="15.75" customHeight="1">
      <c r="A63" s="3"/>
      <c r="B63" s="3"/>
      <c r="C63" s="3"/>
      <c r="D63" s="288">
        <v>50</v>
      </c>
      <c r="E63" s="289" t="s">
        <v>202</v>
      </c>
      <c r="F63" s="290">
        <v>606.39470782800436</v>
      </c>
      <c r="G63" s="291">
        <v>1</v>
      </c>
      <c r="H63" s="292">
        <v>482.9308909242298</v>
      </c>
      <c r="I63" s="291">
        <v>1</v>
      </c>
      <c r="J63" s="292">
        <v>306.58838878016962</v>
      </c>
      <c r="K63" s="291">
        <v>4</v>
      </c>
      <c r="L63" s="293">
        <v>265.48672566371681</v>
      </c>
      <c r="M63" s="291">
        <v>8</v>
      </c>
      <c r="N63" s="294">
        <f t="shared" si="0"/>
        <v>-0.13406138203728118</v>
      </c>
      <c r="O63" s="3"/>
      <c r="P63" s="3"/>
      <c r="Q63" s="3"/>
      <c r="R63" s="3"/>
      <c r="S63" s="3"/>
      <c r="T63" s="3"/>
      <c r="U63" s="3"/>
      <c r="V63" s="3"/>
      <c r="W63" s="3"/>
      <c r="X63" s="3"/>
      <c r="Y63" s="3"/>
      <c r="Z63" s="3"/>
    </row>
    <row r="64" spans="1:26" ht="15.75" customHeight="1">
      <c r="A64" s="3"/>
      <c r="B64" s="3"/>
      <c r="C64" s="3"/>
      <c r="D64" s="295">
        <v>51</v>
      </c>
      <c r="E64" s="296" t="s">
        <v>203</v>
      </c>
      <c r="F64" s="297">
        <v>158.20698747528016</v>
      </c>
      <c r="G64" s="298">
        <v>35</v>
      </c>
      <c r="H64" s="299">
        <v>108.75787063537493</v>
      </c>
      <c r="I64" s="298">
        <v>48</v>
      </c>
      <c r="J64" s="299">
        <v>111.84544992374174</v>
      </c>
      <c r="K64" s="298">
        <v>43</v>
      </c>
      <c r="L64" s="285">
        <v>97.43135518157662</v>
      </c>
      <c r="M64" s="298">
        <v>45</v>
      </c>
      <c r="N64" s="286">
        <f t="shared" si="0"/>
        <v>-0.12887511071744903</v>
      </c>
      <c r="O64" s="3"/>
      <c r="P64" s="3"/>
      <c r="Q64" s="3"/>
      <c r="R64" s="3"/>
      <c r="S64" s="3"/>
      <c r="T64" s="3"/>
      <c r="U64" s="3"/>
      <c r="V64" s="3"/>
      <c r="W64" s="3"/>
      <c r="X64" s="3"/>
      <c r="Y64" s="3"/>
      <c r="Z64" s="3"/>
    </row>
    <row r="65" spans="1:26" ht="16.5" customHeight="1">
      <c r="A65" s="3"/>
      <c r="B65" s="3"/>
      <c r="C65" s="3"/>
      <c r="D65" s="326">
        <v>52</v>
      </c>
      <c r="E65" s="331" t="s">
        <v>204</v>
      </c>
      <c r="F65" s="332">
        <v>203.63868496648578</v>
      </c>
      <c r="G65" s="335">
        <v>23</v>
      </c>
      <c r="H65" s="338">
        <v>189.81415803660093</v>
      </c>
      <c r="I65" s="335">
        <v>25</v>
      </c>
      <c r="J65" s="338">
        <v>194.01945354627313</v>
      </c>
      <c r="K65" s="335">
        <v>20</v>
      </c>
      <c r="L65" s="338">
        <v>173.67784183927682</v>
      </c>
      <c r="M65" s="335">
        <v>24</v>
      </c>
      <c r="N65" s="340">
        <f t="shared" si="0"/>
        <v>-0.10484315533929119</v>
      </c>
      <c r="O65" s="3"/>
      <c r="P65" s="3"/>
      <c r="Q65" s="3"/>
      <c r="R65" s="3"/>
      <c r="S65" s="3"/>
      <c r="T65" s="3"/>
      <c r="U65" s="3"/>
      <c r="V65" s="3"/>
      <c r="W65" s="3"/>
      <c r="X65" s="3"/>
      <c r="Y65" s="3"/>
      <c r="Z65" s="3"/>
    </row>
    <row r="66" spans="1:26" ht="27" customHeight="1">
      <c r="A66" s="3"/>
      <c r="B66" s="3"/>
      <c r="C66" s="3"/>
      <c r="D66" s="980" t="s">
        <v>212</v>
      </c>
      <c r="E66" s="858"/>
      <c r="F66" s="343">
        <v>249.13947866537359</v>
      </c>
      <c r="G66" s="344" t="s">
        <v>76</v>
      </c>
      <c r="H66" s="345">
        <v>243.43466780846356</v>
      </c>
      <c r="I66" s="346" t="s">
        <v>76</v>
      </c>
      <c r="J66" s="345">
        <v>231.8</v>
      </c>
      <c r="K66" s="347" t="s">
        <v>76</v>
      </c>
      <c r="L66" s="345">
        <v>207.4890094793241</v>
      </c>
      <c r="M66" s="346" t="s">
        <v>76</v>
      </c>
      <c r="N66" s="348">
        <f t="shared" si="0"/>
        <v>-0.1048791653178426</v>
      </c>
      <c r="O66" s="3"/>
      <c r="P66" s="3"/>
      <c r="Q66" s="3"/>
      <c r="R66" s="3"/>
      <c r="S66" s="3"/>
      <c r="T66" s="3"/>
      <c r="U66" s="3"/>
      <c r="V66" s="3"/>
      <c r="W66" s="3"/>
      <c r="X66" s="3"/>
      <c r="Y66" s="3"/>
      <c r="Z66" s="3"/>
    </row>
    <row r="67" spans="1:26" ht="15" customHeight="1">
      <c r="A67" s="3"/>
      <c r="B67" s="3"/>
      <c r="C67" s="232"/>
      <c r="D67" s="981" t="s">
        <v>218</v>
      </c>
      <c r="E67" s="982"/>
      <c r="F67" s="982"/>
      <c r="G67" s="334"/>
      <c r="H67" s="10"/>
      <c r="I67" s="3"/>
      <c r="J67" s="10"/>
      <c r="K67" s="3"/>
      <c r="L67" s="3"/>
      <c r="M67" s="3"/>
      <c r="N67" s="10"/>
      <c r="O67" s="3"/>
      <c r="P67" s="3"/>
      <c r="Q67" s="3"/>
      <c r="R67" s="3"/>
      <c r="S67" s="3"/>
      <c r="T67" s="3"/>
      <c r="U67" s="3"/>
      <c r="V67" s="3"/>
      <c r="W67" s="3"/>
      <c r="X67" s="3"/>
      <c r="Y67" s="3"/>
      <c r="Z67" s="3"/>
    </row>
    <row r="68" spans="1:26" ht="15" customHeight="1">
      <c r="A68" s="3"/>
      <c r="B68" s="3"/>
      <c r="C68" s="232"/>
      <c r="D68" s="983" t="s">
        <v>220</v>
      </c>
      <c r="E68" s="832"/>
      <c r="F68" s="832"/>
      <c r="G68" s="351"/>
      <c r="H68" s="10"/>
      <c r="I68" s="3"/>
      <c r="J68" s="10"/>
      <c r="K68" s="3"/>
      <c r="L68" s="3"/>
      <c r="M68" s="3"/>
      <c r="N68" s="10"/>
      <c r="O68" s="3"/>
      <c r="P68" s="3"/>
      <c r="Q68" s="3"/>
      <c r="R68" s="3"/>
      <c r="S68" s="3"/>
      <c r="T68" s="3"/>
      <c r="U68" s="3"/>
      <c r="V68" s="3"/>
      <c r="W68" s="3"/>
      <c r="X68" s="3"/>
      <c r="Y68" s="3"/>
      <c r="Z68" s="3"/>
    </row>
    <row r="69" spans="1:26" ht="15.75" customHeight="1">
      <c r="A69" s="3"/>
      <c r="B69" s="3"/>
      <c r="C69" s="232"/>
      <c r="D69" s="983" t="s">
        <v>221</v>
      </c>
      <c r="E69" s="832"/>
      <c r="F69" s="832"/>
      <c r="G69" s="3"/>
      <c r="H69" s="10"/>
      <c r="I69" s="3"/>
      <c r="J69" s="10"/>
      <c r="K69" s="3"/>
      <c r="L69" s="3"/>
      <c r="M69" s="3"/>
      <c r="N69" s="10"/>
      <c r="O69" s="3"/>
      <c r="P69" s="3"/>
      <c r="Q69" s="3"/>
      <c r="R69" s="3"/>
      <c r="S69" s="3"/>
      <c r="T69" s="3"/>
      <c r="U69" s="3"/>
      <c r="V69" s="3"/>
      <c r="W69" s="3"/>
      <c r="X69" s="3"/>
      <c r="Y69" s="3"/>
      <c r="Z69" s="3"/>
    </row>
    <row r="70" spans="1:26">
      <c r="A70" s="3"/>
      <c r="B70" s="3"/>
      <c r="C70" s="3"/>
      <c r="D70" s="10"/>
      <c r="E70" s="10"/>
      <c r="F70" s="10"/>
      <c r="G70" s="3"/>
      <c r="H70" s="10"/>
      <c r="I70" s="3"/>
      <c r="J70" s="10"/>
      <c r="K70" s="3"/>
      <c r="L70" s="3"/>
      <c r="M70" s="3"/>
      <c r="N70" s="10"/>
      <c r="O70" s="3"/>
      <c r="P70" s="3"/>
      <c r="Q70" s="3"/>
      <c r="R70" s="3"/>
      <c r="S70" s="3"/>
      <c r="T70" s="3"/>
      <c r="U70" s="3"/>
      <c r="V70" s="3"/>
      <c r="W70" s="3"/>
      <c r="X70" s="3"/>
      <c r="Y70" s="3"/>
      <c r="Z70" s="3"/>
    </row>
    <row r="71" spans="1:26" ht="16.5" customHeight="1">
      <c r="A71" s="3"/>
      <c r="B71" s="232"/>
      <c r="C71" s="232"/>
      <c r="D71" s="10"/>
      <c r="E71" s="10"/>
      <c r="F71" s="10"/>
      <c r="G71" s="3"/>
      <c r="H71" s="10"/>
      <c r="I71" s="3"/>
      <c r="J71" s="10"/>
      <c r="K71" s="3"/>
      <c r="L71" s="3"/>
      <c r="M71" s="3"/>
      <c r="N71" s="10"/>
      <c r="O71" s="232"/>
      <c r="P71" s="232"/>
      <c r="Q71" s="232"/>
      <c r="R71" s="232"/>
      <c r="S71" s="232"/>
      <c r="T71" s="3"/>
      <c r="U71" s="3"/>
      <c r="V71" s="3"/>
      <c r="W71" s="3"/>
      <c r="X71" s="3"/>
      <c r="Y71" s="3"/>
      <c r="Z71" s="3"/>
    </row>
    <row r="72" spans="1:26" ht="15.75" customHeight="1">
      <c r="A72" s="3"/>
      <c r="B72" s="269"/>
      <c r="C72" s="3"/>
      <c r="D72" s="979" t="s">
        <v>223</v>
      </c>
      <c r="E72" s="912"/>
      <c r="F72" s="912"/>
      <c r="G72" s="912"/>
      <c r="H72" s="912"/>
      <c r="I72" s="912"/>
      <c r="J72" s="912"/>
      <c r="K72" s="912"/>
      <c r="L72" s="912"/>
      <c r="M72" s="912"/>
      <c r="N72" s="877"/>
      <c r="O72" s="3"/>
      <c r="P72" s="3"/>
      <c r="Q72" s="3"/>
      <c r="R72" s="3"/>
      <c r="S72" s="3"/>
      <c r="T72" s="3"/>
      <c r="U72" s="3"/>
      <c r="V72" s="3"/>
      <c r="W72" s="3"/>
      <c r="X72" s="3"/>
      <c r="Y72" s="3"/>
      <c r="Z72" s="3"/>
    </row>
    <row r="73" spans="1:26" ht="17.25" customHeight="1">
      <c r="A73" s="3"/>
      <c r="B73" s="269"/>
      <c r="C73" s="3"/>
      <c r="D73" s="978"/>
      <c r="E73" s="849"/>
      <c r="F73" s="849"/>
      <c r="G73" s="849"/>
      <c r="H73" s="849"/>
      <c r="I73" s="849"/>
      <c r="J73" s="849"/>
      <c r="K73" s="849"/>
      <c r="L73" s="849"/>
      <c r="M73" s="849"/>
      <c r="N73" s="850"/>
      <c r="O73" s="3"/>
      <c r="P73" s="3"/>
      <c r="Q73" s="3"/>
      <c r="R73" s="3"/>
      <c r="S73" s="3"/>
      <c r="T73" s="3"/>
      <c r="U73" s="3"/>
      <c r="V73" s="3"/>
      <c r="W73" s="3"/>
      <c r="X73" s="3"/>
      <c r="Y73" s="3"/>
      <c r="Z73" s="3"/>
    </row>
    <row r="74" spans="1:26" ht="4.5" customHeight="1">
      <c r="A74" s="3"/>
      <c r="B74" s="232"/>
      <c r="C74" s="3"/>
      <c r="D74" s="272"/>
      <c r="E74" s="272"/>
      <c r="F74" s="272"/>
      <c r="G74" s="272"/>
      <c r="H74" s="272"/>
      <c r="I74" s="272"/>
      <c r="J74" s="272"/>
      <c r="K74" s="272"/>
      <c r="L74" s="272"/>
      <c r="M74" s="272"/>
      <c r="N74" s="272"/>
      <c r="O74" s="3"/>
      <c r="P74" s="3"/>
      <c r="Q74" s="3"/>
      <c r="R74" s="3"/>
      <c r="S74" s="3"/>
      <c r="T74" s="3"/>
      <c r="U74" s="3"/>
      <c r="V74" s="3"/>
      <c r="W74" s="3"/>
      <c r="X74" s="3"/>
      <c r="Y74" s="3"/>
      <c r="Z74" s="3"/>
    </row>
    <row r="75" spans="1:26" ht="34.5" customHeight="1">
      <c r="A75" s="3"/>
      <c r="B75" s="151"/>
      <c r="C75" s="3"/>
      <c r="D75" s="966" t="s">
        <v>137</v>
      </c>
      <c r="E75" s="934"/>
      <c r="F75" s="274">
        <v>2009</v>
      </c>
      <c r="G75" s="275" t="s">
        <v>165</v>
      </c>
      <c r="H75" s="275">
        <v>2010</v>
      </c>
      <c r="I75" s="275" t="s">
        <v>165</v>
      </c>
      <c r="J75" s="274">
        <v>2011</v>
      </c>
      <c r="K75" s="275" t="s">
        <v>165</v>
      </c>
      <c r="L75" s="276">
        <v>2012</v>
      </c>
      <c r="M75" s="275" t="s">
        <v>165</v>
      </c>
      <c r="N75" s="277" t="s">
        <v>167</v>
      </c>
      <c r="O75" s="3"/>
      <c r="P75" s="3"/>
      <c r="Q75" s="3"/>
      <c r="R75" s="3"/>
      <c r="S75" s="3"/>
      <c r="T75" s="3"/>
      <c r="U75" s="3"/>
      <c r="V75" s="3"/>
      <c r="W75" s="3"/>
      <c r="X75" s="3"/>
      <c r="Y75" s="3"/>
      <c r="Z75" s="3"/>
    </row>
    <row r="76" spans="1:26" ht="15.75" customHeight="1">
      <c r="A76" s="3"/>
      <c r="B76" s="302"/>
      <c r="C76" s="302"/>
      <c r="D76" s="279">
        <v>1</v>
      </c>
      <c r="E76" s="280" t="s">
        <v>147</v>
      </c>
      <c r="F76" s="281">
        <v>330.60875930218373</v>
      </c>
      <c r="G76" s="283">
        <v>21</v>
      </c>
      <c r="H76" s="284">
        <v>338.75640739915309</v>
      </c>
      <c r="I76" s="283">
        <v>18</v>
      </c>
      <c r="J76" s="285">
        <v>256.9352031937762</v>
      </c>
      <c r="K76" s="283">
        <v>29</v>
      </c>
      <c r="L76" s="284">
        <v>235.9909740503949</v>
      </c>
      <c r="M76" s="283">
        <v>28</v>
      </c>
      <c r="N76" s="286">
        <f t="shared" ref="N76:N128" si="1">(L76-J76)/J76</f>
        <v>-8.1515607371192039E-2</v>
      </c>
      <c r="O76" s="129"/>
      <c r="P76" s="129"/>
      <c r="Q76" s="129"/>
      <c r="R76" s="129"/>
      <c r="S76" s="129"/>
      <c r="T76" s="3"/>
      <c r="U76" s="3"/>
      <c r="V76" s="3"/>
      <c r="W76" s="3"/>
      <c r="X76" s="3"/>
      <c r="Y76" s="3"/>
      <c r="Z76" s="3"/>
    </row>
    <row r="77" spans="1:26" ht="15.75" customHeight="1">
      <c r="A77" s="3"/>
      <c r="B77" s="302"/>
      <c r="C77" s="302"/>
      <c r="D77" s="288">
        <v>2</v>
      </c>
      <c r="E77" s="289" t="s">
        <v>148</v>
      </c>
      <c r="F77" s="290">
        <v>281.14396509936984</v>
      </c>
      <c r="G77" s="291">
        <v>27</v>
      </c>
      <c r="H77" s="292">
        <v>306.54515327257661</v>
      </c>
      <c r="I77" s="291">
        <v>24</v>
      </c>
      <c r="J77" s="292">
        <v>278.07486631016042</v>
      </c>
      <c r="K77" s="291">
        <v>25</v>
      </c>
      <c r="L77" s="293">
        <v>333.12382149591451</v>
      </c>
      <c r="M77" s="291">
        <v>15</v>
      </c>
      <c r="N77" s="294">
        <f t="shared" si="1"/>
        <v>0.19796451191800032</v>
      </c>
      <c r="O77" s="129"/>
      <c r="P77" s="129"/>
      <c r="Q77" s="129"/>
      <c r="R77" s="129"/>
      <c r="S77" s="129"/>
      <c r="T77" s="3"/>
      <c r="U77" s="3"/>
      <c r="V77" s="3"/>
      <c r="W77" s="3"/>
      <c r="X77" s="3"/>
      <c r="Y77" s="3"/>
      <c r="Z77" s="3"/>
    </row>
    <row r="78" spans="1:26" ht="15.75" customHeight="1">
      <c r="A78" s="3"/>
      <c r="B78" s="302"/>
      <c r="C78" s="302"/>
      <c r="D78" s="295">
        <v>3</v>
      </c>
      <c r="E78" s="296" t="s">
        <v>149</v>
      </c>
      <c r="F78" s="297">
        <v>132.62599469496021</v>
      </c>
      <c r="G78" s="298">
        <v>47</v>
      </c>
      <c r="H78" s="299">
        <v>199.31662870159454</v>
      </c>
      <c r="I78" s="298">
        <v>40</v>
      </c>
      <c r="J78" s="299">
        <v>233.84763741562199</v>
      </c>
      <c r="K78" s="298">
        <v>30</v>
      </c>
      <c r="L78" s="285">
        <v>250.258531540848</v>
      </c>
      <c r="M78" s="298">
        <v>26</v>
      </c>
      <c r="N78" s="286">
        <f t="shared" si="1"/>
        <v>7.0177720444780906E-2</v>
      </c>
      <c r="O78" s="3"/>
      <c r="P78" s="3"/>
      <c r="Q78" s="3"/>
      <c r="R78" s="3"/>
      <c r="S78" s="3"/>
      <c r="T78" s="3"/>
      <c r="U78" s="3"/>
      <c r="V78" s="3"/>
      <c r="W78" s="3"/>
      <c r="X78" s="3"/>
      <c r="Y78" s="3"/>
      <c r="Z78" s="3"/>
    </row>
    <row r="79" spans="1:26" ht="15.75" customHeight="1">
      <c r="A79" s="3"/>
      <c r="B79" s="302"/>
      <c r="C79" s="302"/>
      <c r="D79" s="288">
        <v>4</v>
      </c>
      <c r="E79" s="289" t="s">
        <v>151</v>
      </c>
      <c r="F79" s="290">
        <v>206.00089565606808</v>
      </c>
      <c r="G79" s="291">
        <v>38</v>
      </c>
      <c r="H79" s="292">
        <v>348.65293185419966</v>
      </c>
      <c r="I79" s="291">
        <v>17</v>
      </c>
      <c r="J79" s="292">
        <v>225.40250447227191</v>
      </c>
      <c r="K79" s="291">
        <v>33</v>
      </c>
      <c r="L79" s="293">
        <v>234.05307400692269</v>
      </c>
      <c r="M79" s="291">
        <v>29</v>
      </c>
      <c r="N79" s="294">
        <f t="shared" si="1"/>
        <v>3.8378320395791914E-2</v>
      </c>
      <c r="O79" s="3"/>
      <c r="P79" s="3"/>
      <c r="Q79" s="3"/>
      <c r="R79" s="3"/>
      <c r="S79" s="3"/>
      <c r="T79" s="3"/>
      <c r="U79" s="3"/>
      <c r="V79" s="3"/>
      <c r="W79" s="3"/>
      <c r="X79" s="3"/>
      <c r="Y79" s="3"/>
      <c r="Z79" s="3"/>
    </row>
    <row r="80" spans="1:26" ht="15.75" customHeight="1">
      <c r="A80" s="3"/>
      <c r="B80" s="302"/>
      <c r="C80" s="302"/>
      <c r="D80" s="295">
        <v>5</v>
      </c>
      <c r="E80" s="296" t="s">
        <v>152</v>
      </c>
      <c r="F80" s="297">
        <v>253.29200116577908</v>
      </c>
      <c r="G80" s="298">
        <v>30</v>
      </c>
      <c r="H80" s="299">
        <v>226.82748365473128</v>
      </c>
      <c r="I80" s="298">
        <v>33</v>
      </c>
      <c r="J80" s="299">
        <v>208.8477796844264</v>
      </c>
      <c r="K80" s="298">
        <v>37</v>
      </c>
      <c r="L80" s="285">
        <v>171.32433144017753</v>
      </c>
      <c r="M80" s="298">
        <v>42</v>
      </c>
      <c r="N80" s="286">
        <f t="shared" si="1"/>
        <v>-0.17966888755507779</v>
      </c>
      <c r="O80" s="3"/>
      <c r="P80" s="3"/>
      <c r="Q80" s="3"/>
      <c r="R80" s="3"/>
      <c r="S80" s="3"/>
      <c r="T80" s="3"/>
      <c r="U80" s="3"/>
      <c r="V80" s="3"/>
      <c r="W80" s="3"/>
      <c r="X80" s="3"/>
      <c r="Y80" s="3"/>
      <c r="Z80" s="3"/>
    </row>
    <row r="81" spans="1:26" ht="15.75" customHeight="1">
      <c r="A81" s="3"/>
      <c r="B81" s="302"/>
      <c r="C81" s="302"/>
      <c r="D81" s="288">
        <v>6</v>
      </c>
      <c r="E81" s="289" t="s">
        <v>154</v>
      </c>
      <c r="F81" s="290">
        <v>539.95970449966421</v>
      </c>
      <c r="G81" s="291">
        <v>4</v>
      </c>
      <c r="H81" s="292">
        <v>432.35227013461099</v>
      </c>
      <c r="I81" s="291">
        <v>7</v>
      </c>
      <c r="J81" s="292">
        <v>400.4631863360031</v>
      </c>
      <c r="K81" s="291">
        <v>9</v>
      </c>
      <c r="L81" s="293">
        <v>253.83220702159221</v>
      </c>
      <c r="M81" s="291">
        <v>24</v>
      </c>
      <c r="N81" s="294">
        <f t="shared" si="1"/>
        <v>-0.36615345509282893</v>
      </c>
      <c r="O81" s="161"/>
      <c r="P81" s="161"/>
      <c r="Q81" s="161"/>
      <c r="R81" s="161"/>
      <c r="S81" s="161"/>
      <c r="T81" s="3"/>
      <c r="U81" s="3"/>
      <c r="V81" s="3"/>
      <c r="W81" s="3"/>
      <c r="X81" s="3"/>
      <c r="Y81" s="3"/>
      <c r="Z81" s="3"/>
    </row>
    <row r="82" spans="1:26" ht="15.75" customHeight="1">
      <c r="A82" s="3"/>
      <c r="B82" s="302"/>
      <c r="C82" s="302"/>
      <c r="D82" s="295">
        <v>7</v>
      </c>
      <c r="E82" s="296" t="s">
        <v>155</v>
      </c>
      <c r="F82" s="297">
        <v>184.96420047732695</v>
      </c>
      <c r="G82" s="298">
        <v>40</v>
      </c>
      <c r="H82" s="299">
        <v>208.89126941617567</v>
      </c>
      <c r="I82" s="298">
        <v>38</v>
      </c>
      <c r="J82" s="299">
        <v>211.43680922633348</v>
      </c>
      <c r="K82" s="298">
        <v>35</v>
      </c>
      <c r="L82" s="285">
        <v>294.24491562094329</v>
      </c>
      <c r="M82" s="298">
        <v>19</v>
      </c>
      <c r="N82" s="286">
        <f t="shared" si="1"/>
        <v>0.39164470319814321</v>
      </c>
      <c r="O82" s="3"/>
      <c r="P82" s="3"/>
      <c r="Q82" s="3"/>
      <c r="R82" s="3"/>
      <c r="S82" s="3"/>
      <c r="T82" s="3"/>
      <c r="U82" s="3"/>
      <c r="V82" s="3"/>
      <c r="W82" s="3"/>
      <c r="X82" s="3"/>
      <c r="Y82" s="3"/>
      <c r="Z82" s="3"/>
    </row>
    <row r="83" spans="1:26" ht="15.75" customHeight="1">
      <c r="A83" s="3"/>
      <c r="B83" s="302"/>
      <c r="C83" s="302"/>
      <c r="D83" s="288">
        <v>8</v>
      </c>
      <c r="E83" s="289" t="s">
        <v>156</v>
      </c>
      <c r="F83" s="290">
        <v>85.889570552147234</v>
      </c>
      <c r="G83" s="291">
        <v>51</v>
      </c>
      <c r="H83" s="292">
        <v>179.64071856287424</v>
      </c>
      <c r="I83" s="291">
        <v>45</v>
      </c>
      <c r="J83" s="292">
        <v>94.827586206896555</v>
      </c>
      <c r="K83" s="291">
        <v>51</v>
      </c>
      <c r="L83" s="293">
        <v>74.019245003700959</v>
      </c>
      <c r="M83" s="291">
        <v>50</v>
      </c>
      <c r="N83" s="294">
        <f t="shared" si="1"/>
        <v>-0.21943341632460808</v>
      </c>
      <c r="O83" s="3"/>
      <c r="P83" s="3"/>
      <c r="Q83" s="3"/>
      <c r="R83" s="3"/>
      <c r="S83" s="3"/>
      <c r="T83" s="3"/>
      <c r="U83" s="3"/>
      <c r="V83" s="3"/>
      <c r="W83" s="3"/>
      <c r="X83" s="3"/>
      <c r="Y83" s="3"/>
      <c r="Z83" s="3"/>
    </row>
    <row r="84" spans="1:26" ht="15.75" customHeight="1">
      <c r="A84" s="3"/>
      <c r="B84" s="302"/>
      <c r="C84" s="302"/>
      <c r="D84" s="295">
        <v>9</v>
      </c>
      <c r="E84" s="296" t="s">
        <v>157</v>
      </c>
      <c r="F84" s="297">
        <v>245.96212183323769</v>
      </c>
      <c r="G84" s="298">
        <v>32</v>
      </c>
      <c r="H84" s="299">
        <v>257.34650493935226</v>
      </c>
      <c r="I84" s="298">
        <v>31</v>
      </c>
      <c r="J84" s="299">
        <v>227.65193938424264</v>
      </c>
      <c r="K84" s="298">
        <v>32</v>
      </c>
      <c r="L84" s="285">
        <v>253.78981434167943</v>
      </c>
      <c r="M84" s="298">
        <v>25</v>
      </c>
      <c r="N84" s="286">
        <f t="shared" si="1"/>
        <v>0.1148150770344194</v>
      </c>
      <c r="O84" s="3"/>
      <c r="P84" s="3"/>
      <c r="Q84" s="3"/>
      <c r="R84" s="3"/>
      <c r="S84" s="3"/>
      <c r="T84" s="3"/>
      <c r="U84" s="3"/>
      <c r="V84" s="3"/>
      <c r="W84" s="3"/>
      <c r="X84" s="3"/>
      <c r="Y84" s="3"/>
      <c r="Z84" s="3"/>
    </row>
    <row r="85" spans="1:26" ht="15.75" customHeight="1">
      <c r="A85" s="3"/>
      <c r="B85" s="302"/>
      <c r="C85" s="302"/>
      <c r="D85" s="288">
        <v>10</v>
      </c>
      <c r="E85" s="289" t="s">
        <v>158</v>
      </c>
      <c r="F85" s="290">
        <v>431.37254901960785</v>
      </c>
      <c r="G85" s="291">
        <v>9</v>
      </c>
      <c r="H85" s="292">
        <v>217.20969089390141</v>
      </c>
      <c r="I85" s="291">
        <v>36</v>
      </c>
      <c r="J85" s="292">
        <v>279.13468248429865</v>
      </c>
      <c r="K85" s="291">
        <v>24</v>
      </c>
      <c r="L85" s="293">
        <v>183.64928909952607</v>
      </c>
      <c r="M85" s="291">
        <v>37</v>
      </c>
      <c r="N85" s="294">
        <f t="shared" si="1"/>
        <v>-0.34207642180094777</v>
      </c>
      <c r="O85" s="3"/>
      <c r="P85" s="3"/>
      <c r="Q85" s="3"/>
      <c r="R85" s="3"/>
      <c r="S85" s="3"/>
      <c r="T85" s="3"/>
      <c r="U85" s="3"/>
      <c r="V85" s="3"/>
      <c r="W85" s="3"/>
      <c r="X85" s="3"/>
      <c r="Y85" s="3"/>
      <c r="Z85" s="3"/>
    </row>
    <row r="86" spans="1:26" ht="15.75" customHeight="1">
      <c r="A86" s="3"/>
      <c r="B86" s="302"/>
      <c r="C86" s="302"/>
      <c r="D86" s="295">
        <v>11</v>
      </c>
      <c r="E86" s="296" t="s">
        <v>159</v>
      </c>
      <c r="F86" s="297">
        <v>235.03077783995522</v>
      </c>
      <c r="G86" s="298">
        <v>35</v>
      </c>
      <c r="H86" s="299">
        <v>181.66455428812844</v>
      </c>
      <c r="I86" s="298">
        <v>43</v>
      </c>
      <c r="J86" s="299">
        <v>105.16252390057362</v>
      </c>
      <c r="K86" s="298">
        <v>50</v>
      </c>
      <c r="L86" s="285">
        <v>145.59180372067942</v>
      </c>
      <c r="M86" s="298">
        <v>45</v>
      </c>
      <c r="N86" s="286">
        <f t="shared" si="1"/>
        <v>0.38444569719846061</v>
      </c>
      <c r="O86" s="3"/>
      <c r="P86" s="3"/>
      <c r="Q86" s="3"/>
      <c r="R86" s="3"/>
      <c r="S86" s="3"/>
      <c r="T86" s="3"/>
      <c r="U86" s="3"/>
      <c r="V86" s="3"/>
      <c r="W86" s="3"/>
      <c r="X86" s="3"/>
      <c r="Y86" s="3"/>
      <c r="Z86" s="3"/>
    </row>
    <row r="87" spans="1:26" ht="15.75" customHeight="1">
      <c r="A87" s="3"/>
      <c r="B87" s="302"/>
      <c r="C87" s="302"/>
      <c r="D87" s="288">
        <v>12</v>
      </c>
      <c r="E87" s="289" t="s">
        <v>160</v>
      </c>
      <c r="F87" s="290">
        <v>436.36363636363637</v>
      </c>
      <c r="G87" s="291">
        <v>8</v>
      </c>
      <c r="H87" s="292">
        <v>272.87319422150881</v>
      </c>
      <c r="I87" s="291">
        <v>27</v>
      </c>
      <c r="J87" s="292">
        <v>142.65335235378032</v>
      </c>
      <c r="K87" s="291">
        <v>44</v>
      </c>
      <c r="L87" s="293">
        <v>455.12010113780025</v>
      </c>
      <c r="M87" s="291">
        <v>5</v>
      </c>
      <c r="N87" s="294">
        <f t="shared" si="1"/>
        <v>2.1903919089759798</v>
      </c>
      <c r="O87" s="3"/>
      <c r="P87" s="3"/>
      <c r="Q87" s="3"/>
      <c r="R87" s="3"/>
      <c r="S87" s="3"/>
      <c r="T87" s="3"/>
      <c r="U87" s="3"/>
      <c r="V87" s="3"/>
      <c r="W87" s="3"/>
      <c r="X87" s="3"/>
      <c r="Y87" s="3"/>
      <c r="Z87" s="3"/>
    </row>
    <row r="88" spans="1:26" ht="15.75" customHeight="1">
      <c r="A88" s="3"/>
      <c r="B88" s="302"/>
      <c r="C88" s="302"/>
      <c r="D88" s="295">
        <v>13</v>
      </c>
      <c r="E88" s="296" t="s">
        <v>161</v>
      </c>
      <c r="F88" s="297">
        <v>370.25464771129509</v>
      </c>
      <c r="G88" s="298">
        <v>15</v>
      </c>
      <c r="H88" s="299">
        <v>307.55964357574015</v>
      </c>
      <c r="I88" s="298">
        <v>23</v>
      </c>
      <c r="J88" s="299">
        <v>327.48231595493843</v>
      </c>
      <c r="K88" s="298">
        <v>15</v>
      </c>
      <c r="L88" s="285">
        <v>304.15076335877865</v>
      </c>
      <c r="M88" s="298">
        <v>18</v>
      </c>
      <c r="N88" s="286">
        <f t="shared" si="1"/>
        <v>-7.1245229007633512E-2</v>
      </c>
      <c r="O88" s="3"/>
      <c r="P88" s="3"/>
      <c r="Q88" s="3"/>
      <c r="R88" s="3"/>
      <c r="S88" s="3"/>
      <c r="T88" s="3"/>
      <c r="U88" s="3"/>
      <c r="V88" s="3"/>
      <c r="W88" s="3"/>
      <c r="X88" s="3"/>
      <c r="Y88" s="3"/>
      <c r="Z88" s="3"/>
    </row>
    <row r="89" spans="1:26" ht="15.75" customHeight="1">
      <c r="A89" s="3"/>
      <c r="B89" s="302"/>
      <c r="C89" s="302"/>
      <c r="D89" s="288">
        <v>14</v>
      </c>
      <c r="E89" s="289" t="s">
        <v>162</v>
      </c>
      <c r="F89" s="290">
        <v>341.23222748815164</v>
      </c>
      <c r="G89" s="291">
        <v>19</v>
      </c>
      <c r="H89" s="292">
        <v>389.31297709923666</v>
      </c>
      <c r="I89" s="291">
        <v>9</v>
      </c>
      <c r="J89" s="292">
        <v>316.65611146295123</v>
      </c>
      <c r="K89" s="291">
        <v>17</v>
      </c>
      <c r="L89" s="293">
        <v>341.43817899637867</v>
      </c>
      <c r="M89" s="291">
        <v>14</v>
      </c>
      <c r="N89" s="294">
        <f t="shared" si="1"/>
        <v>7.8261769270563844E-2</v>
      </c>
      <c r="O89" s="3"/>
      <c r="P89" s="3"/>
      <c r="Q89" s="3"/>
      <c r="R89" s="3"/>
      <c r="S89" s="3"/>
      <c r="T89" s="3"/>
      <c r="U89" s="3"/>
      <c r="V89" s="3"/>
      <c r="W89" s="3"/>
      <c r="X89" s="3"/>
      <c r="Y89" s="3"/>
      <c r="Z89" s="3"/>
    </row>
    <row r="90" spans="1:26" ht="15.75" customHeight="1">
      <c r="A90" s="3"/>
      <c r="B90" s="302"/>
      <c r="C90" s="302"/>
      <c r="D90" s="295">
        <v>15</v>
      </c>
      <c r="E90" s="296" t="s">
        <v>163</v>
      </c>
      <c r="F90" s="297">
        <v>393.17925591882749</v>
      </c>
      <c r="G90" s="298">
        <v>12</v>
      </c>
      <c r="H90" s="299">
        <v>315.28621268897791</v>
      </c>
      <c r="I90" s="298">
        <v>21</v>
      </c>
      <c r="J90" s="299">
        <v>320.71689659238297</v>
      </c>
      <c r="K90" s="298">
        <v>16</v>
      </c>
      <c r="L90" s="285">
        <v>277.56360832690825</v>
      </c>
      <c r="M90" s="298">
        <v>23</v>
      </c>
      <c r="N90" s="286">
        <f t="shared" si="1"/>
        <v>-0.13455258741893053</v>
      </c>
      <c r="O90" s="161"/>
      <c r="P90" s="161"/>
      <c r="Q90" s="161"/>
      <c r="R90" s="161"/>
      <c r="S90" s="161"/>
      <c r="T90" s="3"/>
      <c r="U90" s="3"/>
      <c r="V90" s="3"/>
      <c r="W90" s="3"/>
      <c r="X90" s="3"/>
      <c r="Y90" s="3"/>
      <c r="Z90" s="3"/>
    </row>
    <row r="91" spans="1:26" ht="15.75" customHeight="1">
      <c r="A91" s="3"/>
      <c r="B91" s="302"/>
      <c r="C91" s="302"/>
      <c r="D91" s="288">
        <v>16</v>
      </c>
      <c r="E91" s="289" t="s">
        <v>164</v>
      </c>
      <c r="F91" s="290">
        <v>261.84538653366582</v>
      </c>
      <c r="G91" s="291">
        <v>29</v>
      </c>
      <c r="H91" s="292">
        <v>386.49972781709306</v>
      </c>
      <c r="I91" s="291">
        <v>10</v>
      </c>
      <c r="J91" s="292">
        <v>397.70004791566845</v>
      </c>
      <c r="K91" s="291">
        <v>10</v>
      </c>
      <c r="L91" s="293">
        <v>425.71306939123031</v>
      </c>
      <c r="M91" s="291">
        <v>7</v>
      </c>
      <c r="N91" s="294">
        <f t="shared" si="1"/>
        <v>7.0437561228310352E-2</v>
      </c>
      <c r="O91" s="3"/>
      <c r="P91" s="3"/>
      <c r="Q91" s="3"/>
      <c r="R91" s="3"/>
      <c r="S91" s="3"/>
      <c r="T91" s="3"/>
      <c r="U91" s="3"/>
      <c r="V91" s="3"/>
      <c r="W91" s="3"/>
      <c r="X91" s="3"/>
      <c r="Y91" s="3"/>
      <c r="Z91" s="3"/>
    </row>
    <row r="92" spans="1:26" ht="15.75" customHeight="1">
      <c r="A92" s="3"/>
      <c r="B92" s="302"/>
      <c r="C92" s="302"/>
      <c r="D92" s="295">
        <v>17</v>
      </c>
      <c r="E92" s="296" t="s">
        <v>166</v>
      </c>
      <c r="F92" s="297">
        <v>127.09030100334448</v>
      </c>
      <c r="G92" s="298">
        <v>49</v>
      </c>
      <c r="H92" s="299">
        <v>203.61990950226243</v>
      </c>
      <c r="I92" s="298">
        <v>39</v>
      </c>
      <c r="J92" s="299">
        <v>141.04372355430183</v>
      </c>
      <c r="K92" s="298">
        <v>46</v>
      </c>
      <c r="L92" s="285">
        <v>209.46470131885184</v>
      </c>
      <c r="M92" s="298">
        <v>32</v>
      </c>
      <c r="N92" s="286">
        <f t="shared" si="1"/>
        <v>0.48510473235065954</v>
      </c>
      <c r="O92" s="3"/>
      <c r="P92" s="3"/>
      <c r="Q92" s="3"/>
      <c r="R92" s="3"/>
      <c r="S92" s="3"/>
      <c r="T92" s="3"/>
      <c r="U92" s="3"/>
      <c r="V92" s="3"/>
      <c r="W92" s="3"/>
      <c r="X92" s="3"/>
      <c r="Y92" s="3"/>
      <c r="Z92" s="3"/>
    </row>
    <row r="93" spans="1:26" ht="15.75" customHeight="1">
      <c r="A93" s="3"/>
      <c r="B93" s="302"/>
      <c r="C93" s="302"/>
      <c r="D93" s="288">
        <v>18</v>
      </c>
      <c r="E93" s="289" t="s">
        <v>168</v>
      </c>
      <c r="F93" s="290">
        <v>491.27343244990305</v>
      </c>
      <c r="G93" s="291">
        <v>5</v>
      </c>
      <c r="H93" s="292">
        <v>559.96035678889984</v>
      </c>
      <c r="I93" s="291">
        <v>3</v>
      </c>
      <c r="J93" s="292">
        <v>574.75582268970697</v>
      </c>
      <c r="K93" s="291">
        <v>3</v>
      </c>
      <c r="L93" s="293">
        <v>596.00704638872583</v>
      </c>
      <c r="M93" s="291">
        <v>2</v>
      </c>
      <c r="N93" s="294">
        <f t="shared" si="1"/>
        <v>3.6974351298554371E-2</v>
      </c>
      <c r="O93" s="3"/>
      <c r="P93" s="3"/>
      <c r="Q93" s="3"/>
      <c r="R93" s="3"/>
      <c r="S93" s="3"/>
      <c r="T93" s="3"/>
      <c r="U93" s="3"/>
      <c r="V93" s="3"/>
      <c r="W93" s="3"/>
      <c r="X93" s="3"/>
      <c r="Y93" s="3"/>
      <c r="Z93" s="3"/>
    </row>
    <row r="94" spans="1:26" ht="15.75" customHeight="1">
      <c r="A94" s="3"/>
      <c r="B94" s="6"/>
      <c r="C94" s="302"/>
      <c r="D94" s="295">
        <v>19</v>
      </c>
      <c r="E94" s="296" t="s">
        <v>169</v>
      </c>
      <c r="F94" s="297">
        <v>287.30107871408734</v>
      </c>
      <c r="G94" s="298">
        <v>26</v>
      </c>
      <c r="H94" s="299">
        <v>220.23867274667703</v>
      </c>
      <c r="I94" s="298">
        <v>35</v>
      </c>
      <c r="J94" s="299">
        <v>211.58032215933827</v>
      </c>
      <c r="K94" s="298">
        <v>34</v>
      </c>
      <c r="L94" s="285">
        <v>189.68011573701978</v>
      </c>
      <c r="M94" s="298">
        <v>36</v>
      </c>
      <c r="N94" s="286">
        <f t="shared" si="1"/>
        <v>-0.10350776574499089</v>
      </c>
      <c r="O94" s="3"/>
      <c r="P94" s="3"/>
      <c r="Q94" s="3"/>
      <c r="R94" s="3"/>
      <c r="S94" s="3"/>
      <c r="T94" s="3"/>
      <c r="U94" s="3"/>
      <c r="V94" s="3"/>
      <c r="W94" s="3"/>
      <c r="X94" s="3"/>
      <c r="Y94" s="3"/>
      <c r="Z94" s="3"/>
    </row>
    <row r="95" spans="1:26" ht="15" customHeight="1">
      <c r="A95" s="3"/>
      <c r="B95" s="376"/>
      <c r="C95" s="302"/>
      <c r="D95" s="288">
        <v>20</v>
      </c>
      <c r="E95" s="289" t="s">
        <v>170</v>
      </c>
      <c r="F95" s="290">
        <v>409.42928039702235</v>
      </c>
      <c r="G95" s="291">
        <v>10</v>
      </c>
      <c r="H95" s="292">
        <v>211.77685950413223</v>
      </c>
      <c r="I95" s="291">
        <v>37</v>
      </c>
      <c r="J95" s="292">
        <v>209.54079358002676</v>
      </c>
      <c r="K95" s="291">
        <v>36</v>
      </c>
      <c r="L95" s="293">
        <v>354.82640213658908</v>
      </c>
      <c r="M95" s="291">
        <v>12</v>
      </c>
      <c r="N95" s="294">
        <f t="shared" si="1"/>
        <v>0.6933523829624878</v>
      </c>
      <c r="O95" s="3"/>
      <c r="P95" s="3"/>
      <c r="Q95" s="3"/>
      <c r="R95" s="3"/>
      <c r="S95" s="3"/>
      <c r="T95" s="3"/>
      <c r="U95" s="3"/>
      <c r="V95" s="3"/>
      <c r="W95" s="3"/>
      <c r="X95" s="3"/>
      <c r="Y95" s="3"/>
      <c r="Z95" s="3"/>
    </row>
    <row r="96" spans="1:26" ht="15.75" customHeight="1">
      <c r="A96" s="3"/>
      <c r="B96" s="376"/>
      <c r="C96" s="302"/>
      <c r="D96" s="295">
        <v>21</v>
      </c>
      <c r="E96" s="296" t="s">
        <v>171</v>
      </c>
      <c r="F96" s="297">
        <v>395.93010395930105</v>
      </c>
      <c r="G96" s="298">
        <v>11</v>
      </c>
      <c r="H96" s="299">
        <v>376.36468109557558</v>
      </c>
      <c r="I96" s="298">
        <v>13</v>
      </c>
      <c r="J96" s="299">
        <v>427.98353909465021</v>
      </c>
      <c r="K96" s="298">
        <v>6</v>
      </c>
      <c r="L96" s="285">
        <v>406.3324538258575</v>
      </c>
      <c r="M96" s="298">
        <v>8</v>
      </c>
      <c r="N96" s="286">
        <f t="shared" si="1"/>
        <v>-5.058859346458297E-2</v>
      </c>
      <c r="O96" s="161"/>
      <c r="P96" s="161"/>
      <c r="Q96" s="161"/>
      <c r="R96" s="161"/>
      <c r="S96" s="161"/>
      <c r="T96" s="3"/>
      <c r="U96" s="3"/>
      <c r="V96" s="3"/>
      <c r="W96" s="3"/>
      <c r="X96" s="3"/>
      <c r="Y96" s="3"/>
      <c r="Z96" s="3"/>
    </row>
    <row r="97" spans="1:26" ht="15.75" customHeight="1">
      <c r="A97" s="3"/>
      <c r="B97" s="151"/>
      <c r="C97" s="151"/>
      <c r="D97" s="288">
        <v>22</v>
      </c>
      <c r="E97" s="289" t="s">
        <v>172</v>
      </c>
      <c r="F97" s="290">
        <v>0</v>
      </c>
      <c r="G97" s="291">
        <v>52</v>
      </c>
      <c r="H97" s="292">
        <v>33.557046979865774</v>
      </c>
      <c r="I97" s="291">
        <v>52</v>
      </c>
      <c r="J97" s="292">
        <v>86.608927381745502</v>
      </c>
      <c r="K97" s="291">
        <v>52</v>
      </c>
      <c r="L97" s="293">
        <v>39.458850056369783</v>
      </c>
      <c r="M97" s="291">
        <v>52</v>
      </c>
      <c r="N97" s="294">
        <f t="shared" si="1"/>
        <v>-0.54440204665683811</v>
      </c>
      <c r="O97" s="3"/>
      <c r="P97" s="3"/>
      <c r="Q97" s="3"/>
      <c r="R97" s="3"/>
      <c r="S97" s="3"/>
      <c r="T97" s="3"/>
      <c r="U97" s="3"/>
      <c r="V97" s="3"/>
      <c r="W97" s="3"/>
      <c r="X97" s="3"/>
      <c r="Y97" s="3"/>
      <c r="Z97" s="3"/>
    </row>
    <row r="98" spans="1:26" ht="15.75" customHeight="1">
      <c r="A98" s="3"/>
      <c r="B98" s="3"/>
      <c r="C98" s="3"/>
      <c r="D98" s="295">
        <v>23</v>
      </c>
      <c r="E98" s="296" t="s">
        <v>173</v>
      </c>
      <c r="F98" s="297">
        <v>127.25837165017882</v>
      </c>
      <c r="G98" s="298">
        <v>48</v>
      </c>
      <c r="H98" s="299">
        <v>175.85290768776619</v>
      </c>
      <c r="I98" s="298">
        <v>46</v>
      </c>
      <c r="J98" s="299">
        <v>164.85416746724053</v>
      </c>
      <c r="K98" s="298">
        <v>41</v>
      </c>
      <c r="L98" s="285">
        <v>178.29978420065802</v>
      </c>
      <c r="M98" s="298">
        <v>39</v>
      </c>
      <c r="N98" s="286">
        <f t="shared" si="1"/>
        <v>8.1560672320215258E-2</v>
      </c>
      <c r="O98" s="3"/>
      <c r="P98" s="3"/>
      <c r="Q98" s="3"/>
      <c r="R98" s="3"/>
      <c r="S98" s="3"/>
      <c r="T98" s="3"/>
      <c r="U98" s="3"/>
      <c r="V98" s="3"/>
      <c r="W98" s="3"/>
      <c r="X98" s="3"/>
      <c r="Y98" s="3"/>
      <c r="Z98" s="3"/>
    </row>
    <row r="99" spans="1:26" ht="15.75" customHeight="1">
      <c r="A99" s="3"/>
      <c r="B99" s="3"/>
      <c r="C99" s="3"/>
      <c r="D99" s="288">
        <v>24</v>
      </c>
      <c r="E99" s="289" t="s">
        <v>174</v>
      </c>
      <c r="F99" s="290">
        <v>183.05136999499018</v>
      </c>
      <c r="G99" s="291">
        <v>41</v>
      </c>
      <c r="H99" s="292">
        <v>198.87449195817555</v>
      </c>
      <c r="I99" s="291">
        <v>41</v>
      </c>
      <c r="J99" s="292">
        <v>180.04082413727116</v>
      </c>
      <c r="K99" s="291">
        <v>40</v>
      </c>
      <c r="L99" s="293">
        <v>172.96718972895863</v>
      </c>
      <c r="M99" s="291">
        <v>41</v>
      </c>
      <c r="N99" s="294">
        <f t="shared" si="1"/>
        <v>-3.9289058146719402E-2</v>
      </c>
      <c r="O99" s="3"/>
      <c r="P99" s="3"/>
      <c r="Q99" s="3"/>
      <c r="R99" s="3"/>
      <c r="S99" s="3"/>
      <c r="T99" s="3"/>
      <c r="U99" s="3"/>
      <c r="V99" s="3"/>
      <c r="W99" s="3"/>
      <c r="X99" s="3"/>
      <c r="Y99" s="3"/>
      <c r="Z99" s="3"/>
    </row>
    <row r="100" spans="1:26" ht="15.75" customHeight="1">
      <c r="A100" s="3"/>
      <c r="B100" s="3"/>
      <c r="C100" s="3"/>
      <c r="D100" s="295">
        <v>25</v>
      </c>
      <c r="E100" s="296" t="s">
        <v>175</v>
      </c>
      <c r="F100" s="297">
        <v>289.77378949336327</v>
      </c>
      <c r="G100" s="298">
        <v>25</v>
      </c>
      <c r="H100" s="299">
        <v>323.19694316191692</v>
      </c>
      <c r="I100" s="298">
        <v>19</v>
      </c>
      <c r="J100" s="299">
        <v>288.55187223191518</v>
      </c>
      <c r="K100" s="298">
        <v>21</v>
      </c>
      <c r="L100" s="285">
        <v>316.71554252199411</v>
      </c>
      <c r="M100" s="298">
        <v>16</v>
      </c>
      <c r="N100" s="286">
        <f t="shared" si="1"/>
        <v>9.7603491782036311E-2</v>
      </c>
      <c r="O100" s="3"/>
      <c r="P100" s="3"/>
      <c r="Q100" s="3"/>
      <c r="R100" s="3"/>
      <c r="S100" s="3"/>
      <c r="T100" s="3"/>
      <c r="U100" s="3"/>
      <c r="V100" s="3"/>
      <c r="W100" s="3"/>
      <c r="X100" s="3"/>
      <c r="Y100" s="3"/>
      <c r="Z100" s="3"/>
    </row>
    <row r="101" spans="1:26" ht="15.75" customHeight="1">
      <c r="A101" s="3"/>
      <c r="B101" s="6" t="s">
        <v>0</v>
      </c>
      <c r="C101" s="3"/>
      <c r="D101" s="288">
        <v>26</v>
      </c>
      <c r="E101" s="289" t="s">
        <v>177</v>
      </c>
      <c r="F101" s="290">
        <v>473.30097087378641</v>
      </c>
      <c r="G101" s="291">
        <v>6</v>
      </c>
      <c r="H101" s="292">
        <v>221.82468694096602</v>
      </c>
      <c r="I101" s="291">
        <v>34</v>
      </c>
      <c r="J101" s="292">
        <v>233.6</v>
      </c>
      <c r="K101" s="291">
        <v>31</v>
      </c>
      <c r="L101" s="293">
        <v>221.32796780684106</v>
      </c>
      <c r="M101" s="291">
        <v>30</v>
      </c>
      <c r="N101" s="294">
        <f t="shared" si="1"/>
        <v>-5.2534384388522842E-2</v>
      </c>
      <c r="O101" s="3"/>
      <c r="P101" s="3"/>
      <c r="Q101" s="3"/>
      <c r="R101" s="3"/>
      <c r="S101" s="3"/>
      <c r="T101" s="3"/>
      <c r="U101" s="3"/>
      <c r="V101" s="3"/>
      <c r="W101" s="3"/>
      <c r="X101" s="3"/>
      <c r="Y101" s="3"/>
      <c r="Z101" s="3"/>
    </row>
    <row r="102" spans="1:26" ht="15.75" customHeight="1">
      <c r="A102" s="3"/>
      <c r="B102" s="6" t="s">
        <v>176</v>
      </c>
      <c r="C102" s="3"/>
      <c r="D102" s="295">
        <v>27</v>
      </c>
      <c r="E102" s="296" t="s">
        <v>178</v>
      </c>
      <c r="F102" s="297">
        <v>91.954022988505741</v>
      </c>
      <c r="G102" s="298">
        <v>50</v>
      </c>
      <c r="H102" s="299">
        <v>74.574691214169192</v>
      </c>
      <c r="I102" s="298">
        <v>51</v>
      </c>
      <c r="J102" s="299">
        <v>126.12227447627191</v>
      </c>
      <c r="K102" s="298">
        <v>48</v>
      </c>
      <c r="L102" s="285">
        <v>156.25</v>
      </c>
      <c r="M102" s="298">
        <v>43</v>
      </c>
      <c r="N102" s="286">
        <f t="shared" si="1"/>
        <v>0.2388771186440678</v>
      </c>
      <c r="O102" s="3"/>
      <c r="P102" s="3"/>
      <c r="Q102" s="3"/>
      <c r="R102" s="3"/>
      <c r="S102" s="3"/>
      <c r="T102" s="3"/>
      <c r="U102" s="3"/>
      <c r="V102" s="3"/>
      <c r="W102" s="3"/>
      <c r="X102" s="3"/>
      <c r="Y102" s="3"/>
      <c r="Z102" s="3"/>
    </row>
    <row r="103" spans="1:26" ht="15.75" customHeight="1">
      <c r="A103" s="3"/>
      <c r="B103" s="6" t="s">
        <v>181</v>
      </c>
      <c r="C103" s="3"/>
      <c r="D103" s="288">
        <v>28</v>
      </c>
      <c r="E103" s="289" t="s">
        <v>179</v>
      </c>
      <c r="F103" s="290">
        <v>179.98779743746186</v>
      </c>
      <c r="G103" s="291">
        <v>42</v>
      </c>
      <c r="H103" s="292">
        <v>195.55317439057058</v>
      </c>
      <c r="I103" s="291">
        <v>42</v>
      </c>
      <c r="J103" s="292">
        <v>192.53624910862848</v>
      </c>
      <c r="K103" s="291">
        <v>38</v>
      </c>
      <c r="L103" s="293">
        <v>104.86577181208054</v>
      </c>
      <c r="M103" s="291">
        <v>48</v>
      </c>
      <c r="N103" s="294">
        <f t="shared" si="1"/>
        <v>-0.45534530615626811</v>
      </c>
      <c r="O103" s="3"/>
      <c r="P103" s="3"/>
      <c r="Q103" s="3"/>
      <c r="R103" s="3"/>
      <c r="S103" s="3"/>
      <c r="T103" s="3"/>
      <c r="U103" s="3"/>
      <c r="V103" s="3"/>
      <c r="W103" s="3"/>
      <c r="X103" s="3"/>
      <c r="Y103" s="3"/>
      <c r="Z103" s="3"/>
    </row>
    <row r="104" spans="1:26" ht="15.75" customHeight="1">
      <c r="A104" s="3"/>
      <c r="B104" s="3"/>
      <c r="C104" s="3"/>
      <c r="D104" s="295">
        <v>29</v>
      </c>
      <c r="E104" s="296" t="s">
        <v>180</v>
      </c>
      <c r="F104" s="297">
        <v>383.66100400839855</v>
      </c>
      <c r="G104" s="298">
        <v>13</v>
      </c>
      <c r="H104" s="299">
        <v>488.47609219126247</v>
      </c>
      <c r="I104" s="298">
        <v>5</v>
      </c>
      <c r="J104" s="299">
        <v>379.10964291332391</v>
      </c>
      <c r="K104" s="298">
        <v>11</v>
      </c>
      <c r="L104" s="285">
        <v>399.36102236421726</v>
      </c>
      <c r="M104" s="298">
        <v>9</v>
      </c>
      <c r="N104" s="286">
        <f t="shared" si="1"/>
        <v>5.341826521548923E-2</v>
      </c>
      <c r="O104" s="3"/>
      <c r="P104" s="3"/>
      <c r="Q104" s="3"/>
      <c r="R104" s="3"/>
      <c r="S104" s="3"/>
      <c r="T104" s="3"/>
      <c r="U104" s="3"/>
      <c r="V104" s="3"/>
      <c r="W104" s="3"/>
      <c r="X104" s="3"/>
      <c r="Y104" s="3"/>
      <c r="Z104" s="3"/>
    </row>
    <row r="105" spans="1:26" ht="15.75" customHeight="1">
      <c r="A105" s="3"/>
      <c r="B105" s="3"/>
      <c r="C105" s="3"/>
      <c r="D105" s="288">
        <v>30</v>
      </c>
      <c r="E105" s="289" t="s">
        <v>182</v>
      </c>
      <c r="F105" s="290">
        <v>237.85926660059465</v>
      </c>
      <c r="G105" s="291">
        <v>33</v>
      </c>
      <c r="H105" s="292">
        <v>285.5588795213489</v>
      </c>
      <c r="I105" s="291">
        <v>26</v>
      </c>
      <c r="J105" s="292">
        <v>282.64680105170902</v>
      </c>
      <c r="K105" s="291">
        <v>23</v>
      </c>
      <c r="L105" s="293">
        <v>91.491308325709056</v>
      </c>
      <c r="M105" s="291">
        <v>49</v>
      </c>
      <c r="N105" s="294">
        <f t="shared" si="1"/>
        <v>-0.67630516961353793</v>
      </c>
      <c r="O105" s="3"/>
      <c r="P105" s="3"/>
      <c r="Q105" s="3"/>
      <c r="R105" s="3"/>
      <c r="S105" s="3"/>
      <c r="T105" s="3"/>
      <c r="U105" s="3"/>
      <c r="V105" s="3"/>
      <c r="W105" s="3"/>
      <c r="X105" s="3"/>
      <c r="Y105" s="3"/>
      <c r="Z105" s="3"/>
    </row>
    <row r="106" spans="1:26" ht="15.75" customHeight="1">
      <c r="A106" s="3"/>
      <c r="B106" s="3"/>
      <c r="C106" s="3"/>
      <c r="D106" s="295">
        <v>31</v>
      </c>
      <c r="E106" s="296" t="s">
        <v>183</v>
      </c>
      <c r="F106" s="297">
        <v>549.08485856905156</v>
      </c>
      <c r="G106" s="298">
        <v>3</v>
      </c>
      <c r="H106" s="299">
        <v>290.16277423920735</v>
      </c>
      <c r="I106" s="298">
        <v>25</v>
      </c>
      <c r="J106" s="299">
        <v>361.07711138310896</v>
      </c>
      <c r="K106" s="298">
        <v>13</v>
      </c>
      <c r="L106" s="285">
        <v>443.37606837606836</v>
      </c>
      <c r="M106" s="298">
        <v>6</v>
      </c>
      <c r="N106" s="286">
        <f t="shared" si="1"/>
        <v>0.22792626394321297</v>
      </c>
      <c r="O106" s="3"/>
      <c r="P106" s="3"/>
      <c r="Q106" s="3"/>
      <c r="R106" s="3"/>
      <c r="S106" s="3"/>
      <c r="T106" s="3"/>
      <c r="U106" s="3"/>
      <c r="V106" s="3"/>
      <c r="W106" s="3"/>
      <c r="X106" s="3"/>
      <c r="Y106" s="3"/>
      <c r="Z106" s="3"/>
    </row>
    <row r="107" spans="1:26" ht="15.75" customHeight="1">
      <c r="A107" s="3"/>
      <c r="B107" s="3"/>
      <c r="C107" s="3"/>
      <c r="D107" s="288">
        <v>32</v>
      </c>
      <c r="E107" s="289" t="s">
        <v>184</v>
      </c>
      <c r="F107" s="290">
        <v>252.96850800206505</v>
      </c>
      <c r="G107" s="291">
        <v>31</v>
      </c>
      <c r="H107" s="292">
        <v>310.95087877422264</v>
      </c>
      <c r="I107" s="291">
        <v>22</v>
      </c>
      <c r="J107" s="292">
        <v>266.61514683153013</v>
      </c>
      <c r="K107" s="291">
        <v>26</v>
      </c>
      <c r="L107" s="293">
        <v>285.42303771661568</v>
      </c>
      <c r="M107" s="291">
        <v>21</v>
      </c>
      <c r="N107" s="294">
        <f t="shared" si="1"/>
        <v>7.054321972550931E-2</v>
      </c>
      <c r="O107" s="3"/>
      <c r="P107" s="3"/>
      <c r="Q107" s="3"/>
      <c r="R107" s="3"/>
      <c r="S107" s="3"/>
      <c r="T107" s="3"/>
      <c r="U107" s="3"/>
      <c r="V107" s="3"/>
      <c r="W107" s="3"/>
      <c r="X107" s="3"/>
      <c r="Y107" s="3"/>
      <c r="Z107" s="3"/>
    </row>
    <row r="108" spans="1:26" ht="15.75" customHeight="1">
      <c r="A108" s="3"/>
      <c r="B108" s="3"/>
      <c r="C108" s="3"/>
      <c r="D108" s="295">
        <v>33</v>
      </c>
      <c r="E108" s="296" t="s">
        <v>185</v>
      </c>
      <c r="F108" s="297">
        <v>171.79189337898148</v>
      </c>
      <c r="G108" s="298">
        <v>44</v>
      </c>
      <c r="H108" s="299">
        <v>180.87855297157623</v>
      </c>
      <c r="I108" s="298">
        <v>44</v>
      </c>
      <c r="J108" s="299">
        <v>148.81881569362056</v>
      </c>
      <c r="K108" s="298">
        <v>43</v>
      </c>
      <c r="L108" s="285">
        <v>177.31181756691467</v>
      </c>
      <c r="M108" s="298">
        <v>40</v>
      </c>
      <c r="N108" s="286">
        <f t="shared" si="1"/>
        <v>0.19146101748285529</v>
      </c>
      <c r="O108" s="3"/>
      <c r="P108" s="3"/>
      <c r="Q108" s="3"/>
      <c r="R108" s="3"/>
      <c r="S108" s="3"/>
      <c r="T108" s="3"/>
      <c r="U108" s="3"/>
      <c r="V108" s="3"/>
      <c r="W108" s="3"/>
      <c r="X108" s="3"/>
      <c r="Y108" s="3"/>
      <c r="Z108" s="3"/>
    </row>
    <row r="109" spans="1:26" ht="15.75" customHeight="1">
      <c r="A109" s="3"/>
      <c r="B109" s="3"/>
      <c r="C109" s="3"/>
      <c r="D109" s="288">
        <v>34</v>
      </c>
      <c r="E109" s="289" t="s">
        <v>186</v>
      </c>
      <c r="F109" s="290">
        <v>174.88076311605724</v>
      </c>
      <c r="G109" s="291">
        <v>43</v>
      </c>
      <c r="H109" s="292">
        <v>488.77146631439894</v>
      </c>
      <c r="I109" s="291">
        <v>4</v>
      </c>
      <c r="J109" s="292">
        <v>155.38290788013319</v>
      </c>
      <c r="K109" s="291">
        <v>42</v>
      </c>
      <c r="L109" s="293">
        <v>118.34319526627219</v>
      </c>
      <c r="M109" s="291">
        <v>47</v>
      </c>
      <c r="N109" s="294">
        <f t="shared" si="1"/>
        <v>-0.23837700760777686</v>
      </c>
      <c r="O109" s="3"/>
      <c r="P109" s="3"/>
      <c r="Q109" s="3"/>
      <c r="R109" s="3"/>
      <c r="S109" s="3"/>
      <c r="T109" s="3"/>
      <c r="U109" s="3"/>
      <c r="V109" s="3"/>
      <c r="W109" s="3"/>
      <c r="X109" s="3"/>
      <c r="Y109" s="3"/>
      <c r="Z109" s="3"/>
    </row>
    <row r="110" spans="1:26" ht="15.75" customHeight="1">
      <c r="A110" s="3"/>
      <c r="B110" s="3"/>
      <c r="C110" s="3"/>
      <c r="D110" s="295">
        <v>35</v>
      </c>
      <c r="E110" s="296" t="s">
        <v>187</v>
      </c>
      <c r="F110" s="297">
        <v>315.82098488250261</v>
      </c>
      <c r="G110" s="298">
        <v>22</v>
      </c>
      <c r="H110" s="299">
        <v>271.72432579678559</v>
      </c>
      <c r="I110" s="298">
        <v>29</v>
      </c>
      <c r="J110" s="299">
        <v>287.45913268768118</v>
      </c>
      <c r="K110" s="298">
        <v>22</v>
      </c>
      <c r="L110" s="285">
        <v>278.66788738841842</v>
      </c>
      <c r="M110" s="298">
        <v>22</v>
      </c>
      <c r="N110" s="286">
        <f t="shared" si="1"/>
        <v>-3.0582591748143463E-2</v>
      </c>
      <c r="O110" s="3"/>
      <c r="P110" s="3"/>
      <c r="Q110" s="3"/>
      <c r="R110" s="3"/>
      <c r="S110" s="3"/>
      <c r="T110" s="3"/>
      <c r="U110" s="3"/>
      <c r="V110" s="3"/>
      <c r="W110" s="3"/>
      <c r="X110" s="3"/>
      <c r="Y110" s="3"/>
      <c r="Z110" s="3"/>
    </row>
    <row r="111" spans="1:26" ht="15.75" customHeight="1">
      <c r="A111" s="3"/>
      <c r="B111" s="3"/>
      <c r="C111" s="3"/>
      <c r="D111" s="288">
        <v>36</v>
      </c>
      <c r="E111" s="289" t="s">
        <v>188</v>
      </c>
      <c r="F111" s="290">
        <v>382.5136612021858</v>
      </c>
      <c r="G111" s="291">
        <v>14</v>
      </c>
      <c r="H111" s="292">
        <v>390.2439024390244</v>
      </c>
      <c r="I111" s="291">
        <v>8</v>
      </c>
      <c r="J111" s="292">
        <v>1134.453781512605</v>
      </c>
      <c r="K111" s="291">
        <v>1</v>
      </c>
      <c r="L111" s="293">
        <v>804.19580419580416</v>
      </c>
      <c r="M111" s="291">
        <v>1</v>
      </c>
      <c r="N111" s="294">
        <f t="shared" si="1"/>
        <v>-0.29111629111629111</v>
      </c>
      <c r="O111" s="3"/>
      <c r="P111" s="3"/>
      <c r="Q111" s="3"/>
      <c r="R111" s="3"/>
      <c r="S111" s="3"/>
      <c r="T111" s="3"/>
      <c r="U111" s="3"/>
      <c r="V111" s="3"/>
      <c r="W111" s="3"/>
      <c r="X111" s="3"/>
      <c r="Y111" s="3"/>
      <c r="Z111" s="3"/>
    </row>
    <row r="112" spans="1:26" ht="15.75" customHeight="1">
      <c r="A112" s="3"/>
      <c r="B112" s="3"/>
      <c r="C112" s="3"/>
      <c r="D112" s="295">
        <v>37</v>
      </c>
      <c r="E112" s="296" t="s">
        <v>189</v>
      </c>
      <c r="F112" s="297">
        <v>471.75662703979918</v>
      </c>
      <c r="G112" s="298">
        <v>7</v>
      </c>
      <c r="H112" s="299">
        <v>466.25972798925881</v>
      </c>
      <c r="I112" s="298">
        <v>6</v>
      </c>
      <c r="J112" s="299">
        <v>422.48348759107773</v>
      </c>
      <c r="K112" s="298">
        <v>7</v>
      </c>
      <c r="L112" s="285">
        <v>343.17063394327494</v>
      </c>
      <c r="M112" s="298">
        <v>13</v>
      </c>
      <c r="N112" s="286">
        <f t="shared" si="1"/>
        <v>-0.18773006751111135</v>
      </c>
      <c r="O112" s="3"/>
      <c r="P112" s="3"/>
      <c r="Q112" s="3"/>
      <c r="R112" s="3"/>
      <c r="S112" s="3"/>
      <c r="T112" s="3"/>
      <c r="U112" s="3"/>
      <c r="V112" s="3"/>
      <c r="W112" s="3"/>
      <c r="X112" s="3"/>
      <c r="Y112" s="3"/>
      <c r="Z112" s="3"/>
    </row>
    <row r="113" spans="1:26" ht="15.75" customHeight="1">
      <c r="A113" s="3"/>
      <c r="B113" s="3"/>
      <c r="C113" s="3"/>
      <c r="D113" s="288">
        <v>38</v>
      </c>
      <c r="E113" s="289" t="s">
        <v>190</v>
      </c>
      <c r="F113" s="290">
        <v>154.83870967741936</v>
      </c>
      <c r="G113" s="291">
        <v>45</v>
      </c>
      <c r="H113" s="292">
        <v>157.14519561302995</v>
      </c>
      <c r="I113" s="291">
        <v>47</v>
      </c>
      <c r="J113" s="292">
        <v>142.27046054561455</v>
      </c>
      <c r="K113" s="291">
        <v>45</v>
      </c>
      <c r="L113" s="293">
        <v>146.26945786366076</v>
      </c>
      <c r="M113" s="291">
        <v>44</v>
      </c>
      <c r="N113" s="294">
        <f t="shared" si="1"/>
        <v>2.810841620045262E-2</v>
      </c>
      <c r="O113" s="3"/>
      <c r="P113" s="3"/>
      <c r="Q113" s="3"/>
      <c r="R113" s="3"/>
      <c r="S113" s="3"/>
      <c r="T113" s="3"/>
      <c r="U113" s="3"/>
      <c r="V113" s="3"/>
      <c r="W113" s="3"/>
      <c r="X113" s="3"/>
      <c r="Y113" s="3"/>
      <c r="Z113" s="3"/>
    </row>
    <row r="114" spans="1:26" ht="15.75" customHeight="1">
      <c r="A114" s="3"/>
      <c r="B114" s="3"/>
      <c r="C114" s="3"/>
      <c r="D114" s="295">
        <v>39</v>
      </c>
      <c r="E114" s="296" t="s">
        <v>191</v>
      </c>
      <c r="F114" s="297">
        <v>369.64980544747084</v>
      </c>
      <c r="G114" s="298">
        <v>16</v>
      </c>
      <c r="H114" s="299">
        <v>803.27868852459017</v>
      </c>
      <c r="I114" s="298">
        <v>2</v>
      </c>
      <c r="J114" s="299">
        <v>333.33333333333331</v>
      </c>
      <c r="K114" s="298">
        <v>14</v>
      </c>
      <c r="L114" s="285">
        <v>476.1904761904762</v>
      </c>
      <c r="M114" s="298">
        <v>4</v>
      </c>
      <c r="N114" s="286">
        <f t="shared" si="1"/>
        <v>0.42857142857142871</v>
      </c>
      <c r="O114" s="3"/>
      <c r="P114" s="3"/>
      <c r="Q114" s="3"/>
      <c r="R114" s="3"/>
      <c r="S114" s="3"/>
      <c r="T114" s="3"/>
      <c r="U114" s="3"/>
      <c r="V114" s="3"/>
      <c r="W114" s="3"/>
      <c r="X114" s="3"/>
      <c r="Y114" s="3"/>
      <c r="Z114" s="3"/>
    </row>
    <row r="115" spans="1:26" ht="15.75" customHeight="1">
      <c r="A115" s="3"/>
      <c r="B115" s="3"/>
      <c r="C115" s="3"/>
      <c r="D115" s="288">
        <v>40</v>
      </c>
      <c r="E115" s="289" t="s">
        <v>192</v>
      </c>
      <c r="F115" s="290">
        <v>188.67924528301887</v>
      </c>
      <c r="G115" s="291">
        <v>39</v>
      </c>
      <c r="H115" s="292">
        <v>362.81179138321994</v>
      </c>
      <c r="I115" s="291">
        <v>15</v>
      </c>
      <c r="J115" s="292">
        <v>113.20754716981132</v>
      </c>
      <c r="K115" s="291">
        <v>49</v>
      </c>
      <c r="L115" s="293">
        <v>65.359477124183002</v>
      </c>
      <c r="M115" s="291">
        <v>51</v>
      </c>
      <c r="N115" s="294">
        <f t="shared" si="1"/>
        <v>-0.42265795206971679</v>
      </c>
      <c r="O115" s="3"/>
      <c r="P115" s="3"/>
      <c r="Q115" s="3"/>
      <c r="R115" s="3"/>
      <c r="S115" s="3"/>
      <c r="T115" s="3"/>
      <c r="U115" s="3"/>
      <c r="V115" s="3"/>
      <c r="W115" s="3"/>
      <c r="X115" s="3"/>
      <c r="Y115" s="3"/>
      <c r="Z115" s="3"/>
    </row>
    <row r="116" spans="1:26" ht="15.75" customHeight="1">
      <c r="A116" s="3"/>
      <c r="B116" s="3"/>
      <c r="C116" s="3"/>
      <c r="D116" s="295">
        <v>41</v>
      </c>
      <c r="E116" s="296" t="s">
        <v>193</v>
      </c>
      <c r="F116" s="297">
        <v>366.37028071318838</v>
      </c>
      <c r="G116" s="298">
        <v>17</v>
      </c>
      <c r="H116" s="299">
        <v>376.10619469026551</v>
      </c>
      <c r="I116" s="298">
        <v>14</v>
      </c>
      <c r="J116" s="299">
        <v>401.45705521472394</v>
      </c>
      <c r="K116" s="298">
        <v>8</v>
      </c>
      <c r="L116" s="285">
        <v>308.97125043297541</v>
      </c>
      <c r="M116" s="298">
        <v>17</v>
      </c>
      <c r="N116" s="286">
        <f t="shared" si="1"/>
        <v>-0.23037533798548249</v>
      </c>
      <c r="O116" s="3"/>
      <c r="P116" s="3"/>
      <c r="Q116" s="3"/>
      <c r="R116" s="3"/>
      <c r="S116" s="3"/>
      <c r="T116" s="3"/>
      <c r="U116" s="3"/>
      <c r="V116" s="3"/>
      <c r="W116" s="3"/>
      <c r="X116" s="3"/>
      <c r="Y116" s="3"/>
      <c r="Z116" s="3"/>
    </row>
    <row r="117" spans="1:26" ht="15.75" customHeight="1">
      <c r="A117" s="3"/>
      <c r="B117" s="3"/>
      <c r="C117" s="3"/>
      <c r="D117" s="288">
        <v>42</v>
      </c>
      <c r="E117" s="289" t="s">
        <v>194</v>
      </c>
      <c r="F117" s="290">
        <v>338.01747056589443</v>
      </c>
      <c r="G117" s="291">
        <v>20</v>
      </c>
      <c r="H117" s="292">
        <v>319.33356473446719</v>
      </c>
      <c r="I117" s="291">
        <v>20</v>
      </c>
      <c r="J117" s="292">
        <v>263.40545625587959</v>
      </c>
      <c r="K117" s="291">
        <v>27</v>
      </c>
      <c r="L117" s="293">
        <v>287.5215641173088</v>
      </c>
      <c r="M117" s="291">
        <v>20</v>
      </c>
      <c r="N117" s="294">
        <f t="shared" si="1"/>
        <v>9.1555080916783049E-2</v>
      </c>
      <c r="O117" s="3"/>
      <c r="P117" s="3"/>
      <c r="Q117" s="3"/>
      <c r="R117" s="3"/>
      <c r="S117" s="3"/>
      <c r="T117" s="3"/>
      <c r="U117" s="3"/>
      <c r="V117" s="3"/>
      <c r="W117" s="3"/>
      <c r="X117" s="3"/>
      <c r="Y117" s="3"/>
      <c r="Z117" s="3"/>
    </row>
    <row r="118" spans="1:26" ht="15.75" customHeight="1">
      <c r="A118" s="3"/>
      <c r="B118" s="3"/>
      <c r="C118" s="232"/>
      <c r="D118" s="295">
        <v>43</v>
      </c>
      <c r="E118" s="296" t="s">
        <v>195</v>
      </c>
      <c r="F118" s="297">
        <v>348.65293185419966</v>
      </c>
      <c r="G118" s="298">
        <v>18</v>
      </c>
      <c r="H118" s="299">
        <v>132.36267372600926</v>
      </c>
      <c r="I118" s="298">
        <v>49</v>
      </c>
      <c r="J118" s="299">
        <v>301.44927536231882</v>
      </c>
      <c r="K118" s="298">
        <v>19</v>
      </c>
      <c r="L118" s="285">
        <v>219.16411824668705</v>
      </c>
      <c r="M118" s="298">
        <v>31</v>
      </c>
      <c r="N118" s="286">
        <f t="shared" si="1"/>
        <v>-0.2729651846624323</v>
      </c>
      <c r="O118" s="3"/>
      <c r="P118" s="3"/>
      <c r="Q118" s="3"/>
      <c r="R118" s="3"/>
      <c r="S118" s="3"/>
      <c r="T118" s="3"/>
      <c r="U118" s="3"/>
      <c r="V118" s="3"/>
      <c r="W118" s="3"/>
      <c r="X118" s="3"/>
      <c r="Y118" s="3"/>
      <c r="Z118" s="3"/>
    </row>
    <row r="119" spans="1:26" ht="15" customHeight="1">
      <c r="A119" s="3"/>
      <c r="B119" s="3"/>
      <c r="C119" s="232"/>
      <c r="D119" s="288">
        <v>44</v>
      </c>
      <c r="E119" s="289" t="s">
        <v>196</v>
      </c>
      <c r="F119" s="290">
        <v>269.8028363887928</v>
      </c>
      <c r="G119" s="291">
        <v>28</v>
      </c>
      <c r="H119" s="292">
        <v>252.39338555265448</v>
      </c>
      <c r="I119" s="291">
        <v>32</v>
      </c>
      <c r="J119" s="292">
        <v>311.67585710860703</v>
      </c>
      <c r="K119" s="291">
        <v>18</v>
      </c>
      <c r="L119" s="293">
        <v>207.56267981915332</v>
      </c>
      <c r="M119" s="291">
        <v>33</v>
      </c>
      <c r="N119" s="294">
        <f t="shared" si="1"/>
        <v>-0.33404312498023958</v>
      </c>
      <c r="O119" s="3"/>
      <c r="P119" s="3"/>
      <c r="Q119" s="3"/>
      <c r="R119" s="3"/>
      <c r="S119" s="3"/>
      <c r="T119" s="3"/>
      <c r="U119" s="3"/>
      <c r="V119" s="3"/>
      <c r="W119" s="3"/>
      <c r="X119" s="3"/>
      <c r="Y119" s="3"/>
      <c r="Z119" s="3"/>
    </row>
    <row r="120" spans="1:26" ht="15.75" customHeight="1">
      <c r="A120" s="3"/>
      <c r="B120" s="3"/>
      <c r="C120" s="232"/>
      <c r="D120" s="295">
        <v>45</v>
      </c>
      <c r="E120" s="296" t="s">
        <v>197</v>
      </c>
      <c r="F120" s="297">
        <v>313.67924528301887</v>
      </c>
      <c r="G120" s="298">
        <v>23</v>
      </c>
      <c r="H120" s="299">
        <v>378.86340977068795</v>
      </c>
      <c r="I120" s="298">
        <v>12</v>
      </c>
      <c r="J120" s="299">
        <v>378.31241283124126</v>
      </c>
      <c r="K120" s="298">
        <v>12</v>
      </c>
      <c r="L120" s="285">
        <v>375.49407114624506</v>
      </c>
      <c r="M120" s="298">
        <v>11</v>
      </c>
      <c r="N120" s="286">
        <f t="shared" si="1"/>
        <v>-7.449773228174284E-3</v>
      </c>
      <c r="O120" s="3"/>
      <c r="P120" s="3"/>
      <c r="Q120" s="3"/>
      <c r="R120" s="3"/>
      <c r="S120" s="3"/>
      <c r="T120" s="3"/>
      <c r="U120" s="3"/>
      <c r="V120" s="3"/>
      <c r="W120" s="3"/>
      <c r="X120" s="3"/>
      <c r="Y120" s="3"/>
      <c r="Z120" s="3"/>
    </row>
    <row r="121" spans="1:26" ht="15.75" customHeight="1">
      <c r="A121" s="3"/>
      <c r="B121" s="3"/>
      <c r="C121" s="3"/>
      <c r="D121" s="288">
        <v>46</v>
      </c>
      <c r="E121" s="289" t="s">
        <v>198</v>
      </c>
      <c r="F121" s="290">
        <v>218.94736842105263</v>
      </c>
      <c r="G121" s="291">
        <v>36</v>
      </c>
      <c r="H121" s="292">
        <v>272.06138821067316</v>
      </c>
      <c r="I121" s="291">
        <v>28</v>
      </c>
      <c r="J121" s="292">
        <v>291.7046490428441</v>
      </c>
      <c r="K121" s="291">
        <v>20</v>
      </c>
      <c r="L121" s="293">
        <v>183.41307814992027</v>
      </c>
      <c r="M121" s="291">
        <v>38</v>
      </c>
      <c r="N121" s="294">
        <f t="shared" si="1"/>
        <v>-0.37123704146730452</v>
      </c>
      <c r="O121" s="3"/>
      <c r="P121" s="3"/>
      <c r="Q121" s="3"/>
      <c r="R121" s="3"/>
      <c r="S121" s="3"/>
      <c r="T121" s="3"/>
      <c r="U121" s="3"/>
      <c r="V121" s="3"/>
      <c r="W121" s="3"/>
      <c r="X121" s="3"/>
      <c r="Y121" s="3"/>
      <c r="Z121" s="3"/>
    </row>
    <row r="122" spans="1:26" ht="15.75" customHeight="1">
      <c r="A122" s="3"/>
      <c r="B122" s="386"/>
      <c r="C122" s="386"/>
      <c r="D122" s="295">
        <v>47</v>
      </c>
      <c r="E122" s="296" t="s">
        <v>199</v>
      </c>
      <c r="F122" s="297">
        <v>211.51586368977672</v>
      </c>
      <c r="G122" s="298">
        <v>37</v>
      </c>
      <c r="H122" s="299">
        <v>351.21951219512198</v>
      </c>
      <c r="I122" s="298">
        <v>16</v>
      </c>
      <c r="J122" s="299">
        <v>434.42622950819674</v>
      </c>
      <c r="K122" s="298">
        <v>5</v>
      </c>
      <c r="L122" s="285">
        <v>201.10957004160889</v>
      </c>
      <c r="M122" s="298">
        <v>34</v>
      </c>
      <c r="N122" s="286">
        <f t="shared" si="1"/>
        <v>-0.53706853688535316</v>
      </c>
      <c r="O122" s="386"/>
      <c r="P122" s="386"/>
      <c r="Q122" s="386"/>
      <c r="R122" s="386"/>
      <c r="S122" s="386"/>
      <c r="T122" s="3"/>
      <c r="U122" s="3"/>
      <c r="V122" s="3"/>
      <c r="W122" s="3"/>
      <c r="X122" s="3"/>
      <c r="Y122" s="3"/>
      <c r="Z122" s="3"/>
    </row>
    <row r="123" spans="1:26" ht="15.75" customHeight="1">
      <c r="A123" s="3"/>
      <c r="B123" s="386"/>
      <c r="C123" s="386"/>
      <c r="D123" s="288">
        <v>48</v>
      </c>
      <c r="E123" s="289" t="s">
        <v>200</v>
      </c>
      <c r="F123" s="290">
        <v>626.67860340196955</v>
      </c>
      <c r="G123" s="291">
        <v>2</v>
      </c>
      <c r="H123" s="292">
        <v>380.35961272475794</v>
      </c>
      <c r="I123" s="291">
        <v>11</v>
      </c>
      <c r="J123" s="292">
        <v>555.87392550143261</v>
      </c>
      <c r="K123" s="291">
        <v>4</v>
      </c>
      <c r="L123" s="293">
        <v>535.45586107091174</v>
      </c>
      <c r="M123" s="291">
        <v>3</v>
      </c>
      <c r="N123" s="294">
        <f t="shared" si="1"/>
        <v>-3.6731466423978273E-2</v>
      </c>
      <c r="O123" s="3"/>
      <c r="P123" s="3"/>
      <c r="Q123" s="3"/>
      <c r="R123" s="3"/>
      <c r="S123" s="3"/>
      <c r="T123" s="3"/>
      <c r="U123" s="3"/>
      <c r="V123" s="3"/>
      <c r="W123" s="3"/>
      <c r="X123" s="3"/>
      <c r="Y123" s="3"/>
      <c r="Z123" s="3"/>
    </row>
    <row r="124" spans="1:26" ht="15.75" customHeight="1">
      <c r="A124" s="3"/>
      <c r="B124" s="387"/>
      <c r="C124" s="3"/>
      <c r="D124" s="295">
        <v>49</v>
      </c>
      <c r="E124" s="296" t="s">
        <v>201</v>
      </c>
      <c r="F124" s="297">
        <v>152.2413307020017</v>
      </c>
      <c r="G124" s="298">
        <v>46</v>
      </c>
      <c r="H124" s="299">
        <v>144.71057884231536</v>
      </c>
      <c r="I124" s="298">
        <v>48</v>
      </c>
      <c r="J124" s="299">
        <v>188.08777429467085</v>
      </c>
      <c r="K124" s="298">
        <v>39</v>
      </c>
      <c r="L124" s="285">
        <v>190.57377049180329</v>
      </c>
      <c r="M124" s="298">
        <v>35</v>
      </c>
      <c r="N124" s="286">
        <f t="shared" si="1"/>
        <v>1.3217213114754121E-2</v>
      </c>
      <c r="O124" s="3"/>
      <c r="P124" s="3"/>
      <c r="Q124" s="3"/>
      <c r="R124" s="3"/>
      <c r="S124" s="3"/>
      <c r="T124" s="3"/>
      <c r="U124" s="3"/>
      <c r="V124" s="3"/>
      <c r="W124" s="3"/>
      <c r="X124" s="3"/>
      <c r="Y124" s="3"/>
      <c r="Z124" s="3"/>
    </row>
    <row r="125" spans="1:26" ht="15.75" customHeight="1">
      <c r="A125" s="3"/>
      <c r="B125" s="300"/>
      <c r="C125" s="3"/>
      <c r="D125" s="288">
        <v>50</v>
      </c>
      <c r="E125" s="289" t="s">
        <v>202</v>
      </c>
      <c r="F125" s="290">
        <v>937.15545755237042</v>
      </c>
      <c r="G125" s="291">
        <v>1</v>
      </c>
      <c r="H125" s="292">
        <v>840.9658617818485</v>
      </c>
      <c r="I125" s="291">
        <v>1</v>
      </c>
      <c r="J125" s="292">
        <v>711.02413568166992</v>
      </c>
      <c r="K125" s="291">
        <v>2</v>
      </c>
      <c r="L125" s="293">
        <v>376.10619469026551</v>
      </c>
      <c r="M125" s="291">
        <v>10</v>
      </c>
      <c r="N125" s="294">
        <f t="shared" si="1"/>
        <v>-0.47103596655029628</v>
      </c>
      <c r="O125" s="3"/>
      <c r="P125" s="3"/>
      <c r="Q125" s="3"/>
      <c r="R125" s="3"/>
      <c r="S125" s="3"/>
      <c r="T125" s="3"/>
      <c r="U125" s="3"/>
      <c r="V125" s="3"/>
      <c r="W125" s="3"/>
      <c r="X125" s="3"/>
      <c r="Y125" s="3"/>
      <c r="Z125" s="3"/>
    </row>
    <row r="126" spans="1:26" ht="15.75" customHeight="1">
      <c r="A126" s="3"/>
      <c r="B126" s="301"/>
      <c r="C126" s="301"/>
      <c r="D126" s="295">
        <v>51</v>
      </c>
      <c r="E126" s="296" t="s">
        <v>203</v>
      </c>
      <c r="F126" s="297">
        <v>237.31048121292025</v>
      </c>
      <c r="G126" s="298">
        <v>34</v>
      </c>
      <c r="H126" s="299">
        <v>125.93016599885517</v>
      </c>
      <c r="I126" s="298">
        <v>50</v>
      </c>
      <c r="J126" s="299">
        <v>132.18098627351296</v>
      </c>
      <c r="K126" s="298">
        <v>47</v>
      </c>
      <c r="L126" s="285">
        <v>132.86093888396812</v>
      </c>
      <c r="M126" s="298">
        <v>46</v>
      </c>
      <c r="N126" s="286">
        <f t="shared" si="1"/>
        <v>5.1441030183280783E-3</v>
      </c>
      <c r="O126" s="129"/>
      <c r="P126" s="129"/>
      <c r="Q126" s="129"/>
      <c r="R126" s="129"/>
      <c r="S126" s="129"/>
      <c r="T126" s="3"/>
      <c r="U126" s="3"/>
      <c r="V126" s="3"/>
      <c r="W126" s="3"/>
      <c r="X126" s="3"/>
      <c r="Y126" s="3"/>
      <c r="Z126" s="3"/>
    </row>
    <row r="127" spans="1:26" ht="16.5" customHeight="1">
      <c r="A127" s="3"/>
      <c r="B127" s="301"/>
      <c r="C127" s="301"/>
      <c r="D127" s="326">
        <v>52</v>
      </c>
      <c r="E127" s="331" t="s">
        <v>204</v>
      </c>
      <c r="F127" s="332">
        <v>290.13724864347273</v>
      </c>
      <c r="G127" s="335">
        <v>24</v>
      </c>
      <c r="H127" s="338">
        <v>267.83940984536815</v>
      </c>
      <c r="I127" s="335">
        <v>30</v>
      </c>
      <c r="J127" s="338">
        <v>261.61665677649063</v>
      </c>
      <c r="K127" s="335">
        <v>28</v>
      </c>
      <c r="L127" s="338">
        <v>242.48463710347119</v>
      </c>
      <c r="M127" s="335">
        <v>27</v>
      </c>
      <c r="N127" s="340">
        <f t="shared" si="1"/>
        <v>-7.3129975395124308E-2</v>
      </c>
      <c r="O127" s="129"/>
      <c r="P127" s="129"/>
      <c r="Q127" s="129"/>
      <c r="R127" s="129"/>
      <c r="S127" s="129"/>
      <c r="T127" s="3"/>
      <c r="U127" s="3"/>
      <c r="V127" s="3"/>
      <c r="W127" s="3"/>
      <c r="X127" s="3"/>
      <c r="Y127" s="3"/>
      <c r="Z127" s="3"/>
    </row>
    <row r="128" spans="1:26" ht="27" customHeight="1">
      <c r="A128" s="3"/>
      <c r="B128" s="301"/>
      <c r="C128" s="302"/>
      <c r="D128" s="980" t="s">
        <v>250</v>
      </c>
      <c r="E128" s="858"/>
      <c r="F128" s="343">
        <v>372.04205321508664</v>
      </c>
      <c r="G128" s="344" t="s">
        <v>76</v>
      </c>
      <c r="H128" s="345">
        <v>363.51958895311498</v>
      </c>
      <c r="I128" s="346" t="s">
        <v>76</v>
      </c>
      <c r="J128" s="345">
        <v>343.3</v>
      </c>
      <c r="K128" s="347" t="s">
        <v>76</v>
      </c>
      <c r="L128" s="345">
        <v>306.36076384118695</v>
      </c>
      <c r="M128" s="346" t="s">
        <v>76</v>
      </c>
      <c r="N128" s="348">
        <f t="shared" si="1"/>
        <v>-0.10760045487565703</v>
      </c>
      <c r="O128" s="9"/>
      <c r="P128" s="9"/>
      <c r="Q128" s="9"/>
      <c r="R128" s="9"/>
      <c r="S128" s="9"/>
      <c r="T128" s="3"/>
      <c r="U128" s="3"/>
      <c r="V128" s="3"/>
      <c r="W128" s="3"/>
      <c r="X128" s="3"/>
      <c r="Y128" s="3"/>
      <c r="Z128" s="3"/>
    </row>
    <row r="129" spans="1:26" ht="15.75" customHeight="1">
      <c r="A129" s="3"/>
      <c r="B129" s="301"/>
      <c r="C129" s="302"/>
      <c r="D129" s="981" t="s">
        <v>218</v>
      </c>
      <c r="E129" s="982"/>
      <c r="F129" s="982"/>
      <c r="G129" s="334"/>
      <c r="H129" s="10"/>
      <c r="I129" s="3"/>
      <c r="J129" s="10"/>
      <c r="K129" s="3"/>
      <c r="L129" s="3"/>
      <c r="M129" s="3"/>
      <c r="N129" s="10"/>
      <c r="O129" s="9"/>
      <c r="P129" s="9"/>
      <c r="Q129" s="9"/>
      <c r="R129" s="9"/>
      <c r="S129" s="9"/>
      <c r="T129" s="3"/>
      <c r="U129" s="3"/>
      <c r="V129" s="3"/>
      <c r="W129" s="3"/>
      <c r="X129" s="3"/>
      <c r="Y129" s="3"/>
      <c r="Z129" s="3"/>
    </row>
    <row r="130" spans="1:26" ht="12.75" customHeight="1">
      <c r="A130" s="3"/>
      <c r="B130" s="301"/>
      <c r="C130" s="302"/>
      <c r="D130" s="983" t="s">
        <v>220</v>
      </c>
      <c r="E130" s="832"/>
      <c r="F130" s="832"/>
      <c r="G130" s="351"/>
      <c r="H130" s="10"/>
      <c r="I130" s="3"/>
      <c r="J130" s="10"/>
      <c r="K130" s="3"/>
      <c r="L130" s="3"/>
      <c r="M130" s="3"/>
      <c r="N130" s="10"/>
      <c r="O130" s="9"/>
      <c r="P130" s="9"/>
      <c r="Q130" s="9"/>
      <c r="R130" s="9"/>
      <c r="S130" s="9"/>
      <c r="T130" s="3"/>
      <c r="U130" s="3"/>
      <c r="V130" s="3"/>
      <c r="W130" s="3"/>
      <c r="X130" s="3"/>
      <c r="Y130" s="3"/>
      <c r="Z130" s="3"/>
    </row>
    <row r="131" spans="1:26" ht="15.75" customHeight="1">
      <c r="A131" s="3"/>
      <c r="B131" s="301"/>
      <c r="C131" s="302"/>
      <c r="D131" s="983" t="s">
        <v>221</v>
      </c>
      <c r="E131" s="832"/>
      <c r="F131" s="832"/>
      <c r="G131" s="3"/>
      <c r="H131" s="10"/>
      <c r="I131" s="3"/>
      <c r="J131" s="10"/>
      <c r="K131" s="3"/>
      <c r="L131" s="3"/>
      <c r="M131" s="3"/>
      <c r="N131" s="10"/>
      <c r="O131" s="349"/>
      <c r="P131" s="349"/>
      <c r="Q131" s="349"/>
      <c r="R131" s="349"/>
      <c r="S131" s="349"/>
      <c r="T131" s="3"/>
      <c r="U131" s="3"/>
      <c r="V131" s="3"/>
      <c r="W131" s="3"/>
      <c r="X131" s="3"/>
      <c r="Y131" s="3"/>
      <c r="Z131" s="3"/>
    </row>
    <row r="132" spans="1:26" ht="16.5" customHeight="1">
      <c r="A132" s="3"/>
      <c r="B132" s="301"/>
      <c r="C132" s="302"/>
      <c r="D132" s="10"/>
      <c r="E132" s="10"/>
      <c r="F132" s="10"/>
      <c r="G132" s="3"/>
      <c r="H132" s="10"/>
      <c r="I132" s="3"/>
      <c r="J132" s="10"/>
      <c r="K132" s="3"/>
      <c r="L132" s="3"/>
      <c r="M132" s="3"/>
      <c r="N132" s="10"/>
      <c r="O132" s="9"/>
      <c r="P132" s="9"/>
      <c r="Q132" s="9"/>
      <c r="R132" s="9"/>
      <c r="S132" s="9"/>
      <c r="T132" s="3"/>
      <c r="U132" s="3"/>
      <c r="V132" s="3"/>
      <c r="W132" s="3"/>
      <c r="X132" s="3"/>
      <c r="Y132" s="3"/>
      <c r="Z132" s="3"/>
    </row>
    <row r="133" spans="1:26" ht="15.75" customHeight="1">
      <c r="A133" s="3"/>
      <c r="B133" s="301"/>
      <c r="C133" s="302"/>
      <c r="D133" s="979" t="s">
        <v>253</v>
      </c>
      <c r="E133" s="912"/>
      <c r="F133" s="912"/>
      <c r="G133" s="912"/>
      <c r="H133" s="912"/>
      <c r="I133" s="912"/>
      <c r="J133" s="912"/>
      <c r="K133" s="912"/>
      <c r="L133" s="912"/>
      <c r="M133" s="912"/>
      <c r="N133" s="877"/>
      <c r="O133" s="9"/>
      <c r="P133" s="9"/>
      <c r="Q133" s="9"/>
      <c r="R133" s="9"/>
      <c r="S133" s="9"/>
      <c r="T133" s="3"/>
      <c r="U133" s="3"/>
      <c r="V133" s="3"/>
      <c r="W133" s="3"/>
      <c r="X133" s="3"/>
      <c r="Y133" s="3"/>
      <c r="Z133" s="3"/>
    </row>
    <row r="134" spans="1:26" ht="18" customHeight="1">
      <c r="A134" s="3"/>
      <c r="B134" s="301"/>
      <c r="C134" s="302"/>
      <c r="D134" s="978"/>
      <c r="E134" s="849"/>
      <c r="F134" s="849"/>
      <c r="G134" s="849"/>
      <c r="H134" s="849"/>
      <c r="I134" s="849"/>
      <c r="J134" s="849"/>
      <c r="K134" s="849"/>
      <c r="L134" s="849"/>
      <c r="M134" s="849"/>
      <c r="N134" s="850"/>
      <c r="O134" s="9"/>
      <c r="P134" s="9"/>
      <c r="Q134" s="9"/>
      <c r="R134" s="9"/>
      <c r="S134" s="9"/>
      <c r="T134" s="3"/>
      <c r="U134" s="3"/>
      <c r="V134" s="3"/>
      <c r="W134" s="3"/>
      <c r="X134" s="3"/>
      <c r="Y134" s="3"/>
      <c r="Z134" s="3"/>
    </row>
    <row r="135" spans="1:26" ht="5.25" customHeight="1">
      <c r="A135" s="3"/>
      <c r="B135" s="301"/>
      <c r="C135" s="302"/>
      <c r="D135" s="272"/>
      <c r="E135" s="272"/>
      <c r="F135" s="272"/>
      <c r="G135" s="272"/>
      <c r="H135" s="272"/>
      <c r="I135" s="272"/>
      <c r="J135" s="272"/>
      <c r="K135" s="272"/>
      <c r="L135" s="272"/>
      <c r="M135" s="272"/>
      <c r="N135" s="272"/>
      <c r="O135" s="9"/>
      <c r="P135" s="9"/>
      <c r="Q135" s="9"/>
      <c r="R135" s="9"/>
      <c r="S135" s="9"/>
      <c r="T135" s="3"/>
      <c r="U135" s="3"/>
      <c r="V135" s="3"/>
      <c r="W135" s="3"/>
      <c r="X135" s="3"/>
      <c r="Y135" s="3"/>
      <c r="Z135" s="3"/>
    </row>
    <row r="136" spans="1:26" ht="33" customHeight="1">
      <c r="A136" s="3"/>
      <c r="B136" s="301"/>
      <c r="C136" s="302"/>
      <c r="D136" s="966" t="s">
        <v>137</v>
      </c>
      <c r="E136" s="934"/>
      <c r="F136" s="274">
        <v>2009</v>
      </c>
      <c r="G136" s="275" t="s">
        <v>165</v>
      </c>
      <c r="H136" s="275">
        <v>2010</v>
      </c>
      <c r="I136" s="275" t="s">
        <v>165</v>
      </c>
      <c r="J136" s="274">
        <v>2011</v>
      </c>
      <c r="K136" s="275" t="s">
        <v>165</v>
      </c>
      <c r="L136" s="276">
        <v>2012</v>
      </c>
      <c r="M136" s="275" t="s">
        <v>165</v>
      </c>
      <c r="N136" s="277" t="s">
        <v>167</v>
      </c>
      <c r="O136" s="9"/>
      <c r="P136" s="9"/>
      <c r="Q136" s="9"/>
      <c r="R136" s="9"/>
      <c r="S136" s="9"/>
      <c r="T136" s="3"/>
      <c r="U136" s="3"/>
      <c r="V136" s="3"/>
      <c r="W136" s="3"/>
      <c r="X136" s="3"/>
      <c r="Y136" s="3"/>
      <c r="Z136" s="3"/>
    </row>
    <row r="137" spans="1:26" ht="15.75" customHeight="1">
      <c r="A137" s="3"/>
      <c r="B137" s="301"/>
      <c r="C137" s="302"/>
      <c r="D137" s="279">
        <v>1</v>
      </c>
      <c r="E137" s="280" t="s">
        <v>147</v>
      </c>
      <c r="F137" s="281">
        <v>7.3197511284616326</v>
      </c>
      <c r="G137" s="283">
        <v>28</v>
      </c>
      <c r="H137" s="284">
        <v>10.028972587474927</v>
      </c>
      <c r="I137" s="283">
        <v>20</v>
      </c>
      <c r="J137" s="285">
        <v>1.0236462278636502</v>
      </c>
      <c r="K137" s="283">
        <v>47</v>
      </c>
      <c r="L137" s="284">
        <v>7.5216246709289205</v>
      </c>
      <c r="M137" s="283">
        <v>29</v>
      </c>
      <c r="N137" s="286">
        <f t="shared" ref="N137:N142" si="2">(L137-J137)/J137</f>
        <v>6.347875141030463</v>
      </c>
      <c r="O137" s="9"/>
      <c r="P137" s="9"/>
      <c r="Q137" s="9"/>
      <c r="R137" s="9"/>
      <c r="S137" s="9"/>
      <c r="T137" s="3"/>
      <c r="U137" s="3"/>
      <c r="V137" s="3"/>
      <c r="W137" s="3"/>
      <c r="X137" s="3"/>
      <c r="Y137" s="3"/>
      <c r="Z137" s="3"/>
    </row>
    <row r="138" spans="1:26" ht="15.75" customHeight="1">
      <c r="A138" s="3"/>
      <c r="B138" s="301"/>
      <c r="C138" s="302"/>
      <c r="D138" s="288">
        <v>2</v>
      </c>
      <c r="E138" s="289" t="s">
        <v>148</v>
      </c>
      <c r="F138" s="290">
        <v>14.54192922927775</v>
      </c>
      <c r="G138" s="291">
        <v>16</v>
      </c>
      <c r="H138" s="292">
        <v>8.2850041425020713</v>
      </c>
      <c r="I138" s="291">
        <v>25</v>
      </c>
      <c r="J138" s="292">
        <v>17.825311942959001</v>
      </c>
      <c r="K138" s="291">
        <v>7</v>
      </c>
      <c r="L138" s="293">
        <v>9.428032683846638</v>
      </c>
      <c r="M138" s="291">
        <v>23</v>
      </c>
      <c r="N138" s="294">
        <f t="shared" si="2"/>
        <v>-0.47108736643620358</v>
      </c>
      <c r="O138" s="9"/>
      <c r="P138" s="9"/>
      <c r="Q138" s="9"/>
      <c r="R138" s="9"/>
      <c r="S138" s="9"/>
      <c r="T138" s="3"/>
      <c r="U138" s="3"/>
      <c r="V138" s="3"/>
      <c r="W138" s="3"/>
      <c r="X138" s="3"/>
      <c r="Y138" s="3"/>
      <c r="Z138" s="3"/>
    </row>
    <row r="139" spans="1:26" ht="16.5" customHeight="1">
      <c r="A139" s="3"/>
      <c r="B139" s="301"/>
      <c r="C139" s="302"/>
      <c r="D139" s="295">
        <v>3</v>
      </c>
      <c r="E139" s="296" t="s">
        <v>149</v>
      </c>
      <c r="F139" s="297">
        <v>19.893899204244033</v>
      </c>
      <c r="G139" s="298">
        <v>13</v>
      </c>
      <c r="H139" s="299">
        <v>22.779043280182233</v>
      </c>
      <c r="I139" s="298">
        <v>12</v>
      </c>
      <c r="J139" s="299">
        <v>16.875602700096433</v>
      </c>
      <c r="K139" s="298">
        <v>8</v>
      </c>
      <c r="L139" s="285">
        <v>8.2730093071354709</v>
      </c>
      <c r="M139" s="298">
        <v>27</v>
      </c>
      <c r="N139" s="286">
        <f t="shared" si="2"/>
        <v>-0.509765105628601</v>
      </c>
      <c r="O139" s="349"/>
      <c r="P139" s="349"/>
      <c r="Q139" s="349"/>
      <c r="R139" s="349"/>
      <c r="S139" s="349"/>
      <c r="T139" s="3"/>
      <c r="U139" s="3"/>
      <c r="V139" s="3"/>
      <c r="W139" s="3"/>
      <c r="X139" s="3"/>
      <c r="Y139" s="3"/>
      <c r="Z139" s="3"/>
    </row>
    <row r="140" spans="1:26" ht="15.75" customHeight="1">
      <c r="A140" s="3"/>
      <c r="B140" s="301"/>
      <c r="C140" s="302"/>
      <c r="D140" s="288">
        <v>4</v>
      </c>
      <c r="E140" s="289" t="s">
        <v>151</v>
      </c>
      <c r="F140" s="290">
        <v>6.7174205105239588</v>
      </c>
      <c r="G140" s="291">
        <v>30</v>
      </c>
      <c r="H140" s="292">
        <v>23.771790808240887</v>
      </c>
      <c r="I140" s="291">
        <v>11</v>
      </c>
      <c r="J140" s="292">
        <v>7.1556350626118066</v>
      </c>
      <c r="K140" s="291">
        <v>27</v>
      </c>
      <c r="L140" s="293">
        <v>11.537827591890556</v>
      </c>
      <c r="M140" s="291">
        <v>19</v>
      </c>
      <c r="N140" s="294">
        <f t="shared" si="2"/>
        <v>0.61241140596670529</v>
      </c>
      <c r="O140" s="9"/>
      <c r="P140" s="9"/>
      <c r="Q140" s="9"/>
      <c r="R140" s="9"/>
      <c r="S140" s="9"/>
      <c r="T140" s="3"/>
      <c r="U140" s="3"/>
      <c r="V140" s="3"/>
      <c r="W140" s="3"/>
      <c r="X140" s="3"/>
      <c r="Y140" s="3"/>
      <c r="Z140" s="3"/>
    </row>
    <row r="141" spans="1:26" ht="15.75" customHeight="1">
      <c r="A141" s="3"/>
      <c r="B141" s="301"/>
      <c r="C141" s="302"/>
      <c r="D141" s="295">
        <v>5</v>
      </c>
      <c r="E141" s="296" t="s">
        <v>152</v>
      </c>
      <c r="F141" s="297">
        <v>3.974246880216199</v>
      </c>
      <c r="G141" s="298">
        <v>43</v>
      </c>
      <c r="H141" s="299">
        <v>4.2485897042509499</v>
      </c>
      <c r="I141" s="298">
        <v>40</v>
      </c>
      <c r="J141" s="299">
        <v>2.9297283723266228</v>
      </c>
      <c r="K141" s="298">
        <v>42</v>
      </c>
      <c r="L141" s="285">
        <v>3.7612366946251927</v>
      </c>
      <c r="M141" s="298">
        <v>44</v>
      </c>
      <c r="N141" s="286">
        <f t="shared" si="2"/>
        <v>0.28381754778113905</v>
      </c>
      <c r="O141" s="9"/>
      <c r="P141" s="9"/>
      <c r="Q141" s="9"/>
      <c r="R141" s="9"/>
      <c r="S141" s="9"/>
      <c r="T141" s="3"/>
      <c r="U141" s="3"/>
      <c r="V141" s="3"/>
      <c r="W141" s="3"/>
      <c r="X141" s="3"/>
      <c r="Y141" s="3"/>
      <c r="Z141" s="3"/>
    </row>
    <row r="142" spans="1:26" ht="15.75" customHeight="1">
      <c r="A142" s="3"/>
      <c r="B142" s="301"/>
      <c r="C142" s="302"/>
      <c r="D142" s="288">
        <v>6</v>
      </c>
      <c r="E142" s="289" t="s">
        <v>154</v>
      </c>
      <c r="F142" s="290">
        <v>13.431833445265278</v>
      </c>
      <c r="G142" s="291">
        <v>17</v>
      </c>
      <c r="H142" s="292">
        <v>11.407711613050422</v>
      </c>
      <c r="I142" s="291">
        <v>18</v>
      </c>
      <c r="J142" s="292">
        <v>3.8598861333590659</v>
      </c>
      <c r="K142" s="291">
        <v>39</v>
      </c>
      <c r="L142" s="293">
        <v>9.0654359650568654</v>
      </c>
      <c r="M142" s="291">
        <v>24</v>
      </c>
      <c r="N142" s="294">
        <f t="shared" si="2"/>
        <v>1.3486278226471076</v>
      </c>
      <c r="O142" s="9"/>
      <c r="P142" s="9"/>
      <c r="Q142" s="9"/>
      <c r="R142" s="9"/>
      <c r="S142" s="9"/>
      <c r="T142" s="3"/>
      <c r="U142" s="3"/>
      <c r="V142" s="3"/>
      <c r="W142" s="3"/>
      <c r="X142" s="3"/>
      <c r="Y142" s="3"/>
      <c r="Z142" s="3"/>
    </row>
    <row r="143" spans="1:26" ht="15.75" customHeight="1">
      <c r="A143" s="3"/>
      <c r="B143" s="301"/>
      <c r="C143" s="302"/>
      <c r="D143" s="295">
        <v>7</v>
      </c>
      <c r="E143" s="296" t="s">
        <v>155</v>
      </c>
      <c r="F143" s="297">
        <v>5.9665871121718377</v>
      </c>
      <c r="G143" s="298">
        <v>32</v>
      </c>
      <c r="H143" s="299">
        <v>10.712372790573111</v>
      </c>
      <c r="I143" s="298">
        <v>19</v>
      </c>
      <c r="J143" s="299">
        <v>0</v>
      </c>
      <c r="K143" s="298">
        <v>48</v>
      </c>
      <c r="L143" s="285">
        <v>4.3271311120726956</v>
      </c>
      <c r="M143" s="298">
        <v>39</v>
      </c>
      <c r="N143" s="392" t="s">
        <v>76</v>
      </c>
      <c r="O143" s="9"/>
      <c r="P143" s="9"/>
      <c r="Q143" s="9"/>
      <c r="R143" s="9"/>
      <c r="S143" s="9"/>
      <c r="T143" s="3"/>
      <c r="U143" s="3"/>
      <c r="V143" s="3"/>
      <c r="W143" s="3"/>
      <c r="X143" s="3"/>
      <c r="Y143" s="3"/>
      <c r="Z143" s="3"/>
    </row>
    <row r="144" spans="1:26" ht="15.75" customHeight="1">
      <c r="A144" s="3"/>
      <c r="B144" s="301"/>
      <c r="C144" s="302"/>
      <c r="D144" s="288">
        <v>8</v>
      </c>
      <c r="E144" s="289" t="s">
        <v>156</v>
      </c>
      <c r="F144" s="290">
        <v>12.269938650306749</v>
      </c>
      <c r="G144" s="291">
        <v>20</v>
      </c>
      <c r="H144" s="292">
        <v>0</v>
      </c>
      <c r="I144" s="291">
        <v>48</v>
      </c>
      <c r="J144" s="292">
        <v>8.6206896551724146</v>
      </c>
      <c r="K144" s="291">
        <v>25</v>
      </c>
      <c r="L144" s="293">
        <v>14.803849000740193</v>
      </c>
      <c r="M144" s="291">
        <v>11</v>
      </c>
      <c r="N144" s="294">
        <f t="shared" ref="N144:N161" si="3">(L144-J144)/J144</f>
        <v>0.71724648408586222</v>
      </c>
      <c r="O144" s="9"/>
      <c r="P144" s="9"/>
      <c r="Q144" s="9"/>
      <c r="R144" s="9"/>
      <c r="S144" s="9"/>
      <c r="T144" s="3"/>
      <c r="U144" s="3"/>
      <c r="V144" s="3"/>
      <c r="W144" s="3"/>
      <c r="X144" s="3"/>
      <c r="Y144" s="3"/>
      <c r="Z144" s="3"/>
    </row>
    <row r="145" spans="1:26" ht="15.75" customHeight="1">
      <c r="A145" s="3"/>
      <c r="B145" s="301"/>
      <c r="C145" s="302"/>
      <c r="D145" s="295">
        <v>9</v>
      </c>
      <c r="E145" s="296" t="s">
        <v>157</v>
      </c>
      <c r="F145" s="297">
        <v>4.099368697220628</v>
      </c>
      <c r="G145" s="298">
        <v>40</v>
      </c>
      <c r="H145" s="299">
        <v>4.5016881330498935</v>
      </c>
      <c r="I145" s="298">
        <v>38</v>
      </c>
      <c r="J145" s="299">
        <v>3.4284930630157024</v>
      </c>
      <c r="K145" s="298">
        <v>40</v>
      </c>
      <c r="L145" s="285">
        <v>3.832396525293817</v>
      </c>
      <c r="M145" s="298">
        <v>43</v>
      </c>
      <c r="N145" s="286">
        <f t="shared" si="3"/>
        <v>0.11780786918753194</v>
      </c>
      <c r="O145" s="349"/>
      <c r="P145" s="349"/>
      <c r="Q145" s="349"/>
      <c r="R145" s="349"/>
      <c r="S145" s="349"/>
      <c r="T145" s="3"/>
      <c r="U145" s="3"/>
      <c r="V145" s="3"/>
      <c r="W145" s="3"/>
      <c r="X145" s="3"/>
      <c r="Y145" s="3"/>
      <c r="Z145" s="3"/>
    </row>
    <row r="146" spans="1:26" ht="15.75" customHeight="1">
      <c r="A146" s="3"/>
      <c r="B146" s="151"/>
      <c r="C146" s="151"/>
      <c r="D146" s="288">
        <v>10</v>
      </c>
      <c r="E146" s="289" t="s">
        <v>158</v>
      </c>
      <c r="F146" s="290">
        <v>29.411764705882351</v>
      </c>
      <c r="G146" s="291">
        <v>6</v>
      </c>
      <c r="H146" s="292">
        <v>25.062656641604011</v>
      </c>
      <c r="I146" s="291">
        <v>8</v>
      </c>
      <c r="J146" s="292">
        <v>27.913468248429869</v>
      </c>
      <c r="K146" s="291">
        <v>2</v>
      </c>
      <c r="L146" s="293">
        <v>17.772511848341232</v>
      </c>
      <c r="M146" s="291">
        <v>9</v>
      </c>
      <c r="N146" s="294">
        <f t="shared" si="3"/>
        <v>-0.3632997630331754</v>
      </c>
      <c r="O146" s="3"/>
      <c r="P146" s="3"/>
      <c r="Q146" s="3"/>
      <c r="R146" s="3"/>
      <c r="S146" s="3"/>
      <c r="T146" s="3"/>
      <c r="U146" s="3"/>
      <c r="V146" s="3"/>
      <c r="W146" s="3"/>
      <c r="X146" s="3"/>
      <c r="Y146" s="3"/>
      <c r="Z146" s="3"/>
    </row>
    <row r="147" spans="1:26" ht="15.75" customHeight="1">
      <c r="A147" s="3"/>
      <c r="B147" s="3"/>
      <c r="C147" s="3"/>
      <c r="D147" s="295">
        <v>11</v>
      </c>
      <c r="E147" s="296" t="s">
        <v>159</v>
      </c>
      <c r="F147" s="297">
        <v>39.171796306659203</v>
      </c>
      <c r="G147" s="298">
        <v>4</v>
      </c>
      <c r="H147" s="299">
        <v>42.247570764681029</v>
      </c>
      <c r="I147" s="298">
        <v>4</v>
      </c>
      <c r="J147" s="299">
        <v>19.120458891013385</v>
      </c>
      <c r="K147" s="298">
        <v>5</v>
      </c>
      <c r="L147" s="285">
        <v>13.480722566729577</v>
      </c>
      <c r="M147" s="298">
        <v>14</v>
      </c>
      <c r="N147" s="286">
        <f t="shared" si="3"/>
        <v>-0.29495820976004317</v>
      </c>
      <c r="O147" s="3"/>
      <c r="P147" s="3"/>
      <c r="Q147" s="3"/>
      <c r="R147" s="3"/>
      <c r="S147" s="3"/>
      <c r="T147" s="3"/>
      <c r="U147" s="3"/>
      <c r="V147" s="3"/>
      <c r="W147" s="3"/>
      <c r="X147" s="3"/>
      <c r="Y147" s="3"/>
      <c r="Z147" s="3"/>
    </row>
    <row r="148" spans="1:26" ht="15.75" customHeight="1">
      <c r="A148" s="3"/>
      <c r="B148" s="3"/>
      <c r="C148" s="3"/>
      <c r="D148" s="288">
        <v>12</v>
      </c>
      <c r="E148" s="289" t="s">
        <v>160</v>
      </c>
      <c r="F148" s="290">
        <v>72.727272727272734</v>
      </c>
      <c r="G148" s="291">
        <v>1</v>
      </c>
      <c r="H148" s="292">
        <v>16.051364365971107</v>
      </c>
      <c r="I148" s="291">
        <v>15</v>
      </c>
      <c r="J148" s="292">
        <v>14.265335235378032</v>
      </c>
      <c r="K148" s="291">
        <v>12</v>
      </c>
      <c r="L148" s="293">
        <v>0</v>
      </c>
      <c r="M148" s="291">
        <v>49</v>
      </c>
      <c r="N148" s="294">
        <f t="shared" si="3"/>
        <v>-1</v>
      </c>
      <c r="O148" s="3"/>
      <c r="P148" s="3"/>
      <c r="Q148" s="3"/>
      <c r="R148" s="3"/>
      <c r="S148" s="3"/>
      <c r="T148" s="3"/>
      <c r="U148" s="3"/>
      <c r="V148" s="3"/>
      <c r="W148" s="3"/>
      <c r="X148" s="3"/>
      <c r="Y148" s="3"/>
      <c r="Z148" s="3"/>
    </row>
    <row r="149" spans="1:26" ht="15.75" customHeight="1">
      <c r="A149" s="3"/>
      <c r="B149" s="3"/>
      <c r="C149" s="3"/>
      <c r="D149" s="295">
        <v>13</v>
      </c>
      <c r="E149" s="296" t="s">
        <v>161</v>
      </c>
      <c r="F149" s="297">
        <v>4.686767692548039</v>
      </c>
      <c r="G149" s="298">
        <v>37</v>
      </c>
      <c r="H149" s="299">
        <v>4.3115837884449553</v>
      </c>
      <c r="I149" s="298">
        <v>39</v>
      </c>
      <c r="J149" s="299">
        <v>9.1695048467382758</v>
      </c>
      <c r="K149" s="298">
        <v>21</v>
      </c>
      <c r="L149" s="285">
        <v>7.156488549618321</v>
      </c>
      <c r="M149" s="298">
        <v>32</v>
      </c>
      <c r="N149" s="286">
        <f t="shared" si="3"/>
        <v>-0.21953380588876764</v>
      </c>
      <c r="O149" s="3"/>
      <c r="P149" s="3"/>
      <c r="Q149" s="3"/>
      <c r="R149" s="3"/>
      <c r="S149" s="3"/>
      <c r="T149" s="3"/>
      <c r="U149" s="3"/>
      <c r="V149" s="3"/>
      <c r="W149" s="3"/>
      <c r="X149" s="3"/>
      <c r="Y149" s="3"/>
      <c r="Z149" s="3"/>
    </row>
    <row r="150" spans="1:26" ht="15.75" customHeight="1">
      <c r="A150" s="3"/>
      <c r="B150" s="3"/>
      <c r="C150" s="3"/>
      <c r="D150" s="288">
        <v>14</v>
      </c>
      <c r="E150" s="289" t="s">
        <v>162</v>
      </c>
      <c r="F150" s="290">
        <v>28.436018957345972</v>
      </c>
      <c r="G150" s="291">
        <v>7</v>
      </c>
      <c r="H150" s="292">
        <v>0</v>
      </c>
      <c r="I150" s="291">
        <v>49</v>
      </c>
      <c r="J150" s="292">
        <v>12.666244458518049</v>
      </c>
      <c r="K150" s="291">
        <v>14</v>
      </c>
      <c r="L150" s="293">
        <v>5.173305742369374</v>
      </c>
      <c r="M150" s="291">
        <v>35</v>
      </c>
      <c r="N150" s="294">
        <f t="shared" si="3"/>
        <v>-0.59156751163993793</v>
      </c>
      <c r="O150" s="3"/>
      <c r="P150" s="3"/>
      <c r="Q150" s="3"/>
      <c r="R150" s="3"/>
      <c r="S150" s="3"/>
      <c r="T150" s="3"/>
      <c r="U150" s="3"/>
      <c r="V150" s="3"/>
      <c r="W150" s="3"/>
      <c r="X150" s="3"/>
      <c r="Y150" s="3"/>
      <c r="Z150" s="3"/>
    </row>
    <row r="151" spans="1:26" ht="15.75" customHeight="1">
      <c r="A151" s="3"/>
      <c r="B151" s="3"/>
      <c r="C151" s="3"/>
      <c r="D151" s="295">
        <v>15</v>
      </c>
      <c r="E151" s="296" t="s">
        <v>163</v>
      </c>
      <c r="F151" s="297">
        <v>5.636978579481398</v>
      </c>
      <c r="G151" s="298">
        <v>34</v>
      </c>
      <c r="H151" s="299">
        <v>6.4607830469052852</v>
      </c>
      <c r="I151" s="298">
        <v>31</v>
      </c>
      <c r="J151" s="299">
        <v>4.7164249498879851</v>
      </c>
      <c r="K151" s="298">
        <v>36</v>
      </c>
      <c r="L151" s="285">
        <v>11.014428901861438</v>
      </c>
      <c r="M151" s="298">
        <v>20</v>
      </c>
      <c r="N151" s="286">
        <f t="shared" si="3"/>
        <v>1.3353342879171712</v>
      </c>
      <c r="O151" s="3"/>
      <c r="P151" s="3"/>
      <c r="Q151" s="3"/>
      <c r="R151" s="3"/>
      <c r="S151" s="3"/>
      <c r="T151" s="3"/>
      <c r="U151" s="3"/>
      <c r="V151" s="3"/>
      <c r="W151" s="3"/>
      <c r="X151" s="3"/>
      <c r="Y151" s="3"/>
      <c r="Z151" s="3"/>
    </row>
    <row r="152" spans="1:26" ht="15.75" customHeight="1">
      <c r="A152" s="3"/>
      <c r="B152" s="3"/>
      <c r="C152" s="3"/>
      <c r="D152" s="288">
        <v>16</v>
      </c>
      <c r="E152" s="289" t="s">
        <v>164</v>
      </c>
      <c r="F152" s="290">
        <v>6.2344139650872821</v>
      </c>
      <c r="G152" s="291">
        <v>31</v>
      </c>
      <c r="H152" s="292">
        <v>0</v>
      </c>
      <c r="I152" s="291">
        <v>50</v>
      </c>
      <c r="J152" s="292">
        <v>9.5831336847149018</v>
      </c>
      <c r="K152" s="291">
        <v>19</v>
      </c>
      <c r="L152" s="293">
        <v>12.771392081736909</v>
      </c>
      <c r="M152" s="291">
        <v>16</v>
      </c>
      <c r="N152" s="294">
        <f t="shared" si="3"/>
        <v>0.3326947637292465</v>
      </c>
      <c r="O152" s="3"/>
      <c r="P152" s="3"/>
      <c r="Q152" s="3"/>
      <c r="R152" s="3"/>
      <c r="S152" s="3"/>
      <c r="T152" s="3"/>
      <c r="U152" s="3"/>
      <c r="V152" s="3"/>
      <c r="W152" s="3"/>
      <c r="X152" s="3"/>
      <c r="Y152" s="3"/>
      <c r="Z152" s="3"/>
    </row>
    <row r="153" spans="1:26" ht="15.75" customHeight="1">
      <c r="A153" s="3"/>
      <c r="B153" s="3"/>
      <c r="C153" s="3"/>
      <c r="D153" s="295">
        <v>17</v>
      </c>
      <c r="E153" s="296" t="s">
        <v>166</v>
      </c>
      <c r="F153" s="297">
        <v>20.066889632107024</v>
      </c>
      <c r="G153" s="298">
        <v>11</v>
      </c>
      <c r="H153" s="299">
        <v>5.6561085972850682</v>
      </c>
      <c r="I153" s="298">
        <v>35</v>
      </c>
      <c r="J153" s="299">
        <v>9.4029149036201218</v>
      </c>
      <c r="K153" s="298">
        <v>20</v>
      </c>
      <c r="L153" s="285">
        <v>27.152831652443755</v>
      </c>
      <c r="M153" s="298">
        <v>4</v>
      </c>
      <c r="N153" s="286">
        <f t="shared" si="3"/>
        <v>1.8877036462373935</v>
      </c>
      <c r="O153" s="3"/>
      <c r="P153" s="3"/>
      <c r="Q153" s="3"/>
      <c r="R153" s="3"/>
      <c r="S153" s="3"/>
      <c r="T153" s="3"/>
      <c r="U153" s="3"/>
      <c r="V153" s="3"/>
      <c r="W153" s="3"/>
      <c r="X153" s="3"/>
      <c r="Y153" s="3"/>
      <c r="Z153" s="3"/>
    </row>
    <row r="154" spans="1:26" ht="15.75" customHeight="1">
      <c r="A154" s="3"/>
      <c r="B154" s="3"/>
      <c r="C154" s="3"/>
      <c r="D154" s="288">
        <v>18</v>
      </c>
      <c r="E154" s="289" t="s">
        <v>168</v>
      </c>
      <c r="F154" s="290">
        <v>12.92824822236587</v>
      </c>
      <c r="G154" s="291">
        <v>19</v>
      </c>
      <c r="H154" s="292">
        <v>24.777006937561943</v>
      </c>
      <c r="I154" s="291">
        <v>10</v>
      </c>
      <c r="J154" s="292">
        <v>15.026296018031555</v>
      </c>
      <c r="K154" s="291">
        <v>11</v>
      </c>
      <c r="L154" s="293">
        <v>32.29594832648268</v>
      </c>
      <c r="M154" s="291">
        <v>3</v>
      </c>
      <c r="N154" s="294">
        <f t="shared" si="3"/>
        <v>1.1492953611274224</v>
      </c>
      <c r="O154" s="3"/>
      <c r="P154" s="3"/>
      <c r="Q154" s="3"/>
      <c r="R154" s="3"/>
      <c r="S154" s="3"/>
      <c r="T154" s="3"/>
      <c r="U154" s="3"/>
      <c r="V154" s="3"/>
      <c r="W154" s="3"/>
      <c r="X154" s="3"/>
      <c r="Y154" s="3"/>
      <c r="Z154" s="3"/>
    </row>
    <row r="155" spans="1:26" ht="15.75" customHeight="1">
      <c r="A155" s="3"/>
      <c r="B155" s="3"/>
      <c r="C155" s="3"/>
      <c r="D155" s="295">
        <v>19</v>
      </c>
      <c r="E155" s="296" t="s">
        <v>169</v>
      </c>
      <c r="F155" s="297">
        <v>4.2721349994659832</v>
      </c>
      <c r="G155" s="298">
        <v>39</v>
      </c>
      <c r="H155" s="299">
        <v>2.9106432521587271</v>
      </c>
      <c r="I155" s="298">
        <v>42</v>
      </c>
      <c r="J155" s="299">
        <v>2.6121027427078798</v>
      </c>
      <c r="K155" s="298">
        <v>43</v>
      </c>
      <c r="L155" s="285">
        <v>7.2335637357338047</v>
      </c>
      <c r="M155" s="298">
        <v>31</v>
      </c>
      <c r="N155" s="286">
        <f t="shared" si="3"/>
        <v>1.7692493168300918</v>
      </c>
      <c r="O155" s="3"/>
      <c r="P155" s="3"/>
      <c r="Q155" s="3"/>
      <c r="R155" s="3"/>
      <c r="S155" s="3"/>
      <c r="T155" s="3"/>
      <c r="U155" s="3"/>
      <c r="V155" s="3"/>
      <c r="W155" s="3"/>
      <c r="X155" s="3"/>
      <c r="Y155" s="3"/>
      <c r="Z155" s="3"/>
    </row>
    <row r="156" spans="1:26" ht="14.25" customHeight="1">
      <c r="A156" s="3"/>
      <c r="B156" s="3"/>
      <c r="C156" s="3"/>
      <c r="D156" s="288">
        <v>20</v>
      </c>
      <c r="E156" s="289" t="s">
        <v>170</v>
      </c>
      <c r="F156" s="290">
        <v>0</v>
      </c>
      <c r="G156" s="291">
        <v>47</v>
      </c>
      <c r="H156" s="292">
        <v>0</v>
      </c>
      <c r="I156" s="291">
        <v>51</v>
      </c>
      <c r="J156" s="292">
        <v>8.9166295140436915</v>
      </c>
      <c r="K156" s="291">
        <v>23</v>
      </c>
      <c r="L156" s="293">
        <v>19.076688286913392</v>
      </c>
      <c r="M156" s="291">
        <v>7</v>
      </c>
      <c r="N156" s="294">
        <f t="shared" si="3"/>
        <v>1.139450591377337</v>
      </c>
      <c r="O156" s="3"/>
      <c r="P156" s="3"/>
      <c r="Q156" s="3"/>
      <c r="R156" s="3"/>
      <c r="S156" s="3"/>
      <c r="T156" s="3"/>
      <c r="U156" s="3"/>
      <c r="V156" s="3"/>
      <c r="W156" s="3"/>
      <c r="X156" s="3"/>
      <c r="Y156" s="3"/>
      <c r="Z156" s="3"/>
    </row>
    <row r="157" spans="1:26" ht="15.75" customHeight="1">
      <c r="A157" s="3"/>
      <c r="B157" s="3"/>
      <c r="C157" s="3"/>
      <c r="D157" s="295">
        <v>21</v>
      </c>
      <c r="E157" s="296" t="s">
        <v>171</v>
      </c>
      <c r="F157" s="297">
        <v>7.7416500774165007</v>
      </c>
      <c r="G157" s="298">
        <v>24</v>
      </c>
      <c r="H157" s="299">
        <v>7.6613675541084083</v>
      </c>
      <c r="I157" s="298">
        <v>26</v>
      </c>
      <c r="J157" s="299">
        <v>6.5843621399176957</v>
      </c>
      <c r="K157" s="298">
        <v>29</v>
      </c>
      <c r="L157" s="285">
        <v>7.5386355069732378</v>
      </c>
      <c r="M157" s="298">
        <v>28</v>
      </c>
      <c r="N157" s="286">
        <f t="shared" si="3"/>
        <v>0.14493026762156044</v>
      </c>
      <c r="O157" s="3"/>
      <c r="P157" s="3"/>
      <c r="Q157" s="3"/>
      <c r="R157" s="3"/>
      <c r="S157" s="3"/>
      <c r="T157" s="3"/>
      <c r="U157" s="3"/>
      <c r="V157" s="3"/>
      <c r="W157" s="3"/>
      <c r="X157" s="3"/>
      <c r="Y157" s="3"/>
      <c r="Z157" s="3"/>
    </row>
    <row r="158" spans="1:26" ht="15.75" customHeight="1">
      <c r="A158" s="3"/>
      <c r="B158" s="3"/>
      <c r="C158" s="3"/>
      <c r="D158" s="288">
        <v>22</v>
      </c>
      <c r="E158" s="289" t="s">
        <v>172</v>
      </c>
      <c r="F158" s="290">
        <v>20.02002002002002</v>
      </c>
      <c r="G158" s="291">
        <v>12</v>
      </c>
      <c r="H158" s="292">
        <v>8.3892617449664435</v>
      </c>
      <c r="I158" s="291">
        <v>24</v>
      </c>
      <c r="J158" s="292">
        <v>6.6622251832111923</v>
      </c>
      <c r="K158" s="291">
        <v>28</v>
      </c>
      <c r="L158" s="293">
        <v>5.636978579481398</v>
      </c>
      <c r="M158" s="291">
        <v>34</v>
      </c>
      <c r="N158" s="294">
        <f t="shared" si="3"/>
        <v>-0.15388951521984212</v>
      </c>
      <c r="O158" s="3"/>
      <c r="P158" s="3"/>
      <c r="Q158" s="3"/>
      <c r="R158" s="3"/>
      <c r="S158" s="3"/>
      <c r="T158" s="3"/>
      <c r="U158" s="3"/>
      <c r="V158" s="3"/>
      <c r="W158" s="3"/>
      <c r="X158" s="3"/>
      <c r="Y158" s="3"/>
      <c r="Z158" s="3"/>
    </row>
    <row r="159" spans="1:26" ht="15.75" customHeight="1">
      <c r="A159" s="3"/>
      <c r="B159" s="3"/>
      <c r="C159" s="3"/>
      <c r="D159" s="295">
        <v>23</v>
      </c>
      <c r="E159" s="296" t="s">
        <v>173</v>
      </c>
      <c r="F159" s="297">
        <v>1.3933398355858995</v>
      </c>
      <c r="G159" s="298">
        <v>46</v>
      </c>
      <c r="H159" s="299">
        <v>5.4822249399063807</v>
      </c>
      <c r="I159" s="298">
        <v>36</v>
      </c>
      <c r="J159" s="299">
        <v>4.6113053836990359</v>
      </c>
      <c r="K159" s="298">
        <v>37</v>
      </c>
      <c r="L159" s="285">
        <v>4.9527717833516114</v>
      </c>
      <c r="M159" s="298">
        <v>37</v>
      </c>
      <c r="N159" s="286">
        <f t="shared" si="3"/>
        <v>7.4049834317991434E-2</v>
      </c>
      <c r="O159" s="3"/>
      <c r="P159" s="3"/>
      <c r="Q159" s="3"/>
      <c r="R159" s="3"/>
      <c r="S159" s="3"/>
      <c r="T159" s="3"/>
      <c r="U159" s="3"/>
      <c r="V159" s="3"/>
      <c r="W159" s="3"/>
      <c r="X159" s="3"/>
      <c r="Y159" s="3"/>
      <c r="Z159" s="3"/>
    </row>
    <row r="160" spans="1:26" ht="15.75" customHeight="1">
      <c r="A160" s="3"/>
      <c r="B160" s="3"/>
      <c r="C160" s="3"/>
      <c r="D160" s="288">
        <v>24</v>
      </c>
      <c r="E160" s="289" t="s">
        <v>174</v>
      </c>
      <c r="F160" s="290">
        <v>4.0463987051524146</v>
      </c>
      <c r="G160" s="291">
        <v>41</v>
      </c>
      <c r="H160" s="292">
        <v>1.9105846388995031</v>
      </c>
      <c r="I160" s="291">
        <v>47</v>
      </c>
      <c r="J160" s="292">
        <v>4.1462014416023472</v>
      </c>
      <c r="K160" s="291">
        <v>38</v>
      </c>
      <c r="L160" s="293">
        <v>3.1205420827389445</v>
      </c>
      <c r="M160" s="291">
        <v>46</v>
      </c>
      <c r="N160" s="294">
        <f t="shared" si="3"/>
        <v>-0.24737325798310097</v>
      </c>
      <c r="O160" s="3"/>
      <c r="P160" s="3"/>
      <c r="Q160" s="3"/>
      <c r="R160" s="3"/>
      <c r="S160" s="3"/>
      <c r="T160" s="3"/>
      <c r="U160" s="3"/>
      <c r="V160" s="3"/>
      <c r="W160" s="3"/>
      <c r="X160" s="3"/>
      <c r="Y160" s="3"/>
      <c r="Z160" s="3"/>
    </row>
    <row r="161" spans="1:26" ht="15.75" customHeight="1">
      <c r="A161" s="3"/>
      <c r="B161" s="3"/>
      <c r="C161" s="3"/>
      <c r="D161" s="295">
        <v>25</v>
      </c>
      <c r="E161" s="296" t="s">
        <v>175</v>
      </c>
      <c r="F161" s="297">
        <v>18.695083193120208</v>
      </c>
      <c r="G161" s="298">
        <v>14</v>
      </c>
      <c r="H161" s="299">
        <v>6.3684126731412194</v>
      </c>
      <c r="I161" s="298">
        <v>32</v>
      </c>
      <c r="J161" s="299">
        <v>10.736813850489867</v>
      </c>
      <c r="K161" s="298">
        <v>18</v>
      </c>
      <c r="L161" s="285">
        <v>18.768328445747802</v>
      </c>
      <c r="M161" s="298">
        <v>8</v>
      </c>
      <c r="N161" s="286">
        <f t="shared" si="3"/>
        <v>0.7480351906158359</v>
      </c>
      <c r="O161" s="3"/>
      <c r="P161" s="3"/>
      <c r="Q161" s="3"/>
      <c r="R161" s="3"/>
      <c r="S161" s="3"/>
      <c r="T161" s="3"/>
      <c r="U161" s="3"/>
      <c r="V161" s="3"/>
      <c r="W161" s="3"/>
      <c r="X161" s="3"/>
      <c r="Y161" s="3"/>
      <c r="Z161" s="3"/>
    </row>
    <row r="162" spans="1:26" ht="15.75" customHeight="1">
      <c r="A162" s="3"/>
      <c r="B162" s="3"/>
      <c r="C162" s="3"/>
      <c r="D162" s="288">
        <v>26</v>
      </c>
      <c r="E162" s="289" t="s">
        <v>177</v>
      </c>
      <c r="F162" s="290">
        <v>4.0453074433656955</v>
      </c>
      <c r="G162" s="291">
        <v>42</v>
      </c>
      <c r="H162" s="292">
        <v>7.1556350626118066</v>
      </c>
      <c r="I162" s="291">
        <v>28</v>
      </c>
      <c r="J162" s="292">
        <v>0</v>
      </c>
      <c r="K162" s="291">
        <v>49</v>
      </c>
      <c r="L162" s="293">
        <v>0</v>
      </c>
      <c r="M162" s="291">
        <v>50</v>
      </c>
      <c r="N162" s="399" t="s">
        <v>76</v>
      </c>
      <c r="O162" s="3"/>
      <c r="P162" s="3"/>
      <c r="Q162" s="3"/>
      <c r="R162" s="3"/>
      <c r="S162" s="3"/>
      <c r="T162" s="3"/>
      <c r="U162" s="3"/>
      <c r="V162" s="3"/>
      <c r="W162" s="3"/>
      <c r="X162" s="3"/>
      <c r="Y162" s="3"/>
      <c r="Z162" s="3"/>
    </row>
    <row r="163" spans="1:26" ht="15.75" customHeight="1">
      <c r="A163" s="3"/>
      <c r="B163" s="3"/>
      <c r="C163" s="3"/>
      <c r="D163" s="295">
        <v>27</v>
      </c>
      <c r="E163" s="296" t="s">
        <v>178</v>
      </c>
      <c r="F163" s="297">
        <v>7.6628352490421454</v>
      </c>
      <c r="G163" s="298">
        <v>25</v>
      </c>
      <c r="H163" s="299">
        <v>2.3304591004427873</v>
      </c>
      <c r="I163" s="298">
        <v>46</v>
      </c>
      <c r="J163" s="299">
        <v>6.4129970072680633</v>
      </c>
      <c r="K163" s="298">
        <v>31</v>
      </c>
      <c r="L163" s="285">
        <v>3.9556962025316458</v>
      </c>
      <c r="M163" s="298">
        <v>41</v>
      </c>
      <c r="N163" s="286">
        <f t="shared" ref="N163:N171" si="4">(L163-J163)/J163</f>
        <v>-0.38317510548523204</v>
      </c>
      <c r="O163" s="3"/>
      <c r="P163" s="3"/>
      <c r="Q163" s="3"/>
      <c r="R163" s="3"/>
      <c r="S163" s="3"/>
      <c r="T163" s="3"/>
      <c r="U163" s="3"/>
      <c r="V163" s="3"/>
      <c r="W163" s="3"/>
      <c r="X163" s="3"/>
      <c r="Y163" s="3"/>
      <c r="Z163" s="3"/>
    </row>
    <row r="164" spans="1:26" ht="15.75" customHeight="1">
      <c r="A164" s="3"/>
      <c r="B164" s="3"/>
      <c r="C164" s="3"/>
      <c r="D164" s="288">
        <v>28</v>
      </c>
      <c r="E164" s="289" t="s">
        <v>179</v>
      </c>
      <c r="F164" s="290">
        <v>24.405125076266017</v>
      </c>
      <c r="G164" s="291">
        <v>8</v>
      </c>
      <c r="H164" s="292">
        <v>2.678810608090008</v>
      </c>
      <c r="I164" s="291">
        <v>44</v>
      </c>
      <c r="J164" s="292">
        <v>16.638935108153078</v>
      </c>
      <c r="K164" s="291">
        <v>9</v>
      </c>
      <c r="L164" s="293">
        <v>10.486577181208053</v>
      </c>
      <c r="M164" s="291">
        <v>21</v>
      </c>
      <c r="N164" s="294">
        <f t="shared" si="4"/>
        <v>-0.36975671140939598</v>
      </c>
      <c r="O164" s="3"/>
      <c r="P164" s="3"/>
      <c r="Q164" s="3"/>
      <c r="R164" s="3"/>
      <c r="S164" s="3"/>
      <c r="T164" s="3"/>
      <c r="U164" s="3"/>
      <c r="V164" s="3"/>
      <c r="W164" s="3"/>
      <c r="X164" s="3"/>
      <c r="Y164" s="3"/>
      <c r="Z164" s="3"/>
    </row>
    <row r="165" spans="1:26" ht="15" customHeight="1">
      <c r="A165" s="3"/>
      <c r="B165" s="3"/>
      <c r="C165" s="3"/>
      <c r="D165" s="295">
        <v>29</v>
      </c>
      <c r="E165" s="296" t="s">
        <v>180</v>
      </c>
      <c r="F165" s="297">
        <v>13.361328497804925</v>
      </c>
      <c r="G165" s="298">
        <v>18</v>
      </c>
      <c r="H165" s="299">
        <v>3.4399724802201583</v>
      </c>
      <c r="I165" s="298">
        <v>41</v>
      </c>
      <c r="J165" s="299">
        <v>4.7192071731949037</v>
      </c>
      <c r="K165" s="298">
        <v>35</v>
      </c>
      <c r="L165" s="285">
        <v>4.356665698518734</v>
      </c>
      <c r="M165" s="298">
        <v>38</v>
      </c>
      <c r="N165" s="286">
        <f t="shared" si="4"/>
        <v>-7.6822538483880348E-2</v>
      </c>
      <c r="O165" s="3"/>
      <c r="P165" s="3"/>
      <c r="Q165" s="3"/>
      <c r="R165" s="3"/>
      <c r="S165" s="3"/>
      <c r="T165" s="3"/>
      <c r="U165" s="3"/>
      <c r="V165" s="3"/>
      <c r="W165" s="3"/>
      <c r="X165" s="3"/>
      <c r="Y165" s="3"/>
      <c r="Z165" s="3"/>
    </row>
    <row r="166" spans="1:26" ht="15.75" customHeight="1">
      <c r="A166" s="3"/>
      <c r="B166" s="3"/>
      <c r="C166" s="3"/>
      <c r="D166" s="288">
        <v>30</v>
      </c>
      <c r="E166" s="289" t="s">
        <v>182</v>
      </c>
      <c r="F166" s="290">
        <v>16.518004625041296</v>
      </c>
      <c r="G166" s="291">
        <v>15</v>
      </c>
      <c r="H166" s="292">
        <v>2.7196083763937993</v>
      </c>
      <c r="I166" s="291">
        <v>43</v>
      </c>
      <c r="J166" s="292">
        <v>19.719544259421561</v>
      </c>
      <c r="K166" s="291">
        <v>4</v>
      </c>
      <c r="L166" s="293">
        <v>7.3193046660567243</v>
      </c>
      <c r="M166" s="291">
        <v>30</v>
      </c>
      <c r="N166" s="294">
        <f t="shared" si="4"/>
        <v>-0.62882992782352354</v>
      </c>
      <c r="O166" s="3"/>
      <c r="P166" s="3"/>
      <c r="Q166" s="3"/>
      <c r="R166" s="3"/>
      <c r="S166" s="3"/>
      <c r="T166" s="3"/>
      <c r="U166" s="3"/>
      <c r="V166" s="3"/>
      <c r="W166" s="3"/>
      <c r="X166" s="3"/>
      <c r="Y166" s="3"/>
      <c r="Z166" s="3"/>
    </row>
    <row r="167" spans="1:26" ht="15.75" customHeight="1">
      <c r="A167" s="3"/>
      <c r="B167" s="3"/>
      <c r="C167" s="3"/>
      <c r="D167" s="295">
        <v>31</v>
      </c>
      <c r="E167" s="296" t="s">
        <v>183</v>
      </c>
      <c r="F167" s="297">
        <v>8.3194675540765388</v>
      </c>
      <c r="G167" s="298">
        <v>22</v>
      </c>
      <c r="H167" s="299">
        <v>28.308563340410473</v>
      </c>
      <c r="I167" s="298">
        <v>6</v>
      </c>
      <c r="J167" s="299">
        <v>6.119951040391677</v>
      </c>
      <c r="K167" s="298">
        <v>32</v>
      </c>
      <c r="L167" s="285">
        <v>21.367521367521366</v>
      </c>
      <c r="M167" s="298">
        <v>6</v>
      </c>
      <c r="N167" s="286">
        <f t="shared" si="4"/>
        <v>2.4914529914529915</v>
      </c>
      <c r="O167" s="3"/>
      <c r="P167" s="3"/>
      <c r="Q167" s="3"/>
      <c r="R167" s="3"/>
      <c r="S167" s="3"/>
      <c r="T167" s="3"/>
      <c r="U167" s="3"/>
      <c r="V167" s="3"/>
      <c r="W167" s="3"/>
      <c r="X167" s="3"/>
      <c r="Y167" s="3"/>
      <c r="Z167" s="3"/>
    </row>
    <row r="168" spans="1:26" ht="15.75" customHeight="1">
      <c r="A168" s="3"/>
      <c r="B168" s="3"/>
      <c r="C168" s="3"/>
      <c r="D168" s="288">
        <v>32</v>
      </c>
      <c r="E168" s="289" t="s">
        <v>184</v>
      </c>
      <c r="F168" s="290">
        <v>20.650490449148169</v>
      </c>
      <c r="G168" s="291">
        <v>10</v>
      </c>
      <c r="H168" s="292">
        <v>22.532672374943669</v>
      </c>
      <c r="I168" s="291">
        <v>13</v>
      </c>
      <c r="J168" s="292">
        <v>7.7279752704791349</v>
      </c>
      <c r="K168" s="291">
        <v>26</v>
      </c>
      <c r="L168" s="293">
        <v>3.3978933061501868</v>
      </c>
      <c r="M168" s="291">
        <v>45</v>
      </c>
      <c r="N168" s="294">
        <f t="shared" si="4"/>
        <v>-0.5603126061841659</v>
      </c>
      <c r="O168" s="3"/>
      <c r="P168" s="3"/>
      <c r="Q168" s="3"/>
      <c r="R168" s="3"/>
      <c r="S168" s="3"/>
      <c r="T168" s="3"/>
      <c r="U168" s="3"/>
      <c r="V168" s="3"/>
      <c r="W168" s="3"/>
      <c r="X168" s="3"/>
      <c r="Y168" s="3"/>
      <c r="Z168" s="3"/>
    </row>
    <row r="169" spans="1:26" ht="15.75" customHeight="1">
      <c r="A169" s="3"/>
      <c r="B169" s="3"/>
      <c r="C169" s="232"/>
      <c r="D169" s="295">
        <v>33</v>
      </c>
      <c r="E169" s="296" t="s">
        <v>185</v>
      </c>
      <c r="F169" s="297">
        <v>4.2795133581952678</v>
      </c>
      <c r="G169" s="298">
        <v>38</v>
      </c>
      <c r="H169" s="299">
        <v>5.0556117290192111</v>
      </c>
      <c r="I169" s="298">
        <v>37</v>
      </c>
      <c r="J169" s="299">
        <v>1.0406910188365075</v>
      </c>
      <c r="K169" s="298">
        <v>46</v>
      </c>
      <c r="L169" s="285">
        <v>3.865107739878249</v>
      </c>
      <c r="M169" s="298">
        <v>42</v>
      </c>
      <c r="N169" s="286">
        <f t="shared" si="4"/>
        <v>2.7139820272490089</v>
      </c>
      <c r="O169" s="3"/>
      <c r="P169" s="3"/>
      <c r="Q169" s="3"/>
      <c r="R169" s="3"/>
      <c r="S169" s="3"/>
      <c r="T169" s="3"/>
      <c r="U169" s="3"/>
      <c r="V169" s="3"/>
      <c r="W169" s="3"/>
      <c r="X169" s="3"/>
      <c r="Y169" s="3"/>
      <c r="Z169" s="3"/>
    </row>
    <row r="170" spans="1:26" ht="15.75" customHeight="1">
      <c r="A170" s="3"/>
      <c r="B170" s="3"/>
      <c r="C170" s="232"/>
      <c r="D170" s="288">
        <v>34</v>
      </c>
      <c r="E170" s="289" t="s">
        <v>186</v>
      </c>
      <c r="F170" s="290">
        <v>0</v>
      </c>
      <c r="G170" s="291">
        <v>48</v>
      </c>
      <c r="H170" s="292">
        <v>39.63011889035667</v>
      </c>
      <c r="I170" s="291">
        <v>5</v>
      </c>
      <c r="J170" s="292">
        <v>11.098779134295228</v>
      </c>
      <c r="K170" s="291">
        <v>17</v>
      </c>
      <c r="L170" s="293">
        <v>9.8619329388560164</v>
      </c>
      <c r="M170" s="291">
        <v>22</v>
      </c>
      <c r="N170" s="294">
        <f t="shared" si="4"/>
        <v>-0.11143984220907294</v>
      </c>
      <c r="O170" s="3"/>
      <c r="P170" s="3"/>
      <c r="Q170" s="3"/>
      <c r="R170" s="3"/>
      <c r="S170" s="3"/>
      <c r="T170" s="3"/>
      <c r="U170" s="3"/>
      <c r="V170" s="3"/>
      <c r="W170" s="3"/>
      <c r="X170" s="3"/>
      <c r="Y170" s="3"/>
      <c r="Z170" s="3"/>
    </row>
    <row r="171" spans="1:26" ht="15.75" customHeight="1">
      <c r="A171" s="3"/>
      <c r="B171" s="3"/>
      <c r="C171" s="232"/>
      <c r="D171" s="295">
        <v>35</v>
      </c>
      <c r="E171" s="296" t="s">
        <v>187</v>
      </c>
      <c r="F171" s="297">
        <v>3.7419547971860498</v>
      </c>
      <c r="G171" s="298">
        <v>44</v>
      </c>
      <c r="H171" s="299">
        <v>8.8531735222010344</v>
      </c>
      <c r="I171" s="298">
        <v>23</v>
      </c>
      <c r="J171" s="299">
        <v>3.0843254580223305</v>
      </c>
      <c r="K171" s="298">
        <v>41</v>
      </c>
      <c r="L171" s="285">
        <v>2.2888532845044631</v>
      </c>
      <c r="M171" s="298">
        <v>47</v>
      </c>
      <c r="N171" s="286">
        <f t="shared" si="4"/>
        <v>-0.25790798809796295</v>
      </c>
      <c r="O171" s="3"/>
      <c r="P171" s="3"/>
      <c r="Q171" s="3"/>
      <c r="R171" s="3"/>
      <c r="S171" s="3"/>
      <c r="T171" s="3"/>
      <c r="U171" s="3"/>
      <c r="V171" s="3"/>
      <c r="W171" s="3"/>
      <c r="X171" s="3"/>
      <c r="Y171" s="3"/>
      <c r="Z171" s="3"/>
    </row>
    <row r="172" spans="1:26" ht="15.75" customHeight="1">
      <c r="A172" s="3"/>
      <c r="B172" s="3"/>
      <c r="C172" s="3"/>
      <c r="D172" s="288">
        <v>36</v>
      </c>
      <c r="E172" s="289" t="s">
        <v>188</v>
      </c>
      <c r="F172" s="290">
        <v>0</v>
      </c>
      <c r="G172" s="291">
        <v>49</v>
      </c>
      <c r="H172" s="292">
        <v>48.780487804878049</v>
      </c>
      <c r="I172" s="291">
        <v>2</v>
      </c>
      <c r="J172" s="292">
        <v>0</v>
      </c>
      <c r="K172" s="291">
        <v>50</v>
      </c>
      <c r="L172" s="293">
        <v>0</v>
      </c>
      <c r="M172" s="291">
        <v>51</v>
      </c>
      <c r="N172" s="399" t="s">
        <v>76</v>
      </c>
      <c r="O172" s="3"/>
      <c r="P172" s="3"/>
      <c r="Q172" s="3"/>
      <c r="R172" s="3"/>
      <c r="S172" s="3"/>
      <c r="T172" s="3"/>
      <c r="U172" s="3"/>
      <c r="V172" s="3"/>
      <c r="W172" s="3"/>
      <c r="X172" s="3"/>
      <c r="Y172" s="3"/>
      <c r="Z172" s="3"/>
    </row>
    <row r="173" spans="1:26" ht="15.75" customHeight="1">
      <c r="A173" s="3"/>
      <c r="B173" s="232"/>
      <c r="C173" s="232"/>
      <c r="D173" s="295">
        <v>37</v>
      </c>
      <c r="E173" s="296" t="s">
        <v>189</v>
      </c>
      <c r="F173" s="297">
        <v>6.8670161707154991</v>
      </c>
      <c r="G173" s="298">
        <v>29</v>
      </c>
      <c r="H173" s="299">
        <v>7.210522389915214</v>
      </c>
      <c r="I173" s="298">
        <v>27</v>
      </c>
      <c r="J173" s="299">
        <v>5.0029538717008446</v>
      </c>
      <c r="K173" s="298">
        <v>34</v>
      </c>
      <c r="L173" s="285">
        <v>4.9741873481786261</v>
      </c>
      <c r="M173" s="298">
        <v>36</v>
      </c>
      <c r="N173" s="286">
        <f>(L173-J173)/J173</f>
        <v>-5.7499078064533176E-3</v>
      </c>
      <c r="O173" s="232"/>
      <c r="P173" s="232"/>
      <c r="Q173" s="232"/>
      <c r="R173" s="232"/>
      <c r="S173" s="232"/>
      <c r="T173" s="232"/>
      <c r="U173" s="232"/>
      <c r="V173" s="3"/>
      <c r="W173" s="3"/>
      <c r="X173" s="3"/>
      <c r="Y173" s="3"/>
      <c r="Z173" s="3"/>
    </row>
    <row r="174" spans="1:26" ht="15.75" customHeight="1">
      <c r="A174" s="3"/>
      <c r="B174" s="232"/>
      <c r="C174" s="232"/>
      <c r="D174" s="288">
        <v>38</v>
      </c>
      <c r="E174" s="289" t="s">
        <v>190</v>
      </c>
      <c r="F174" s="290">
        <v>5.5299539170506913</v>
      </c>
      <c r="G174" s="291">
        <v>35</v>
      </c>
      <c r="H174" s="292">
        <v>6.5477164838762478</v>
      </c>
      <c r="I174" s="291">
        <v>30</v>
      </c>
      <c r="J174" s="292">
        <v>0</v>
      </c>
      <c r="K174" s="291">
        <v>51</v>
      </c>
      <c r="L174" s="293">
        <v>4.0257648953301128</v>
      </c>
      <c r="M174" s="291">
        <v>40</v>
      </c>
      <c r="N174" s="399" t="s">
        <v>76</v>
      </c>
      <c r="O174" s="287"/>
      <c r="P174" s="287"/>
      <c r="Q174" s="287"/>
      <c r="R174" s="287"/>
      <c r="S174" s="287"/>
      <c r="T174" s="287"/>
      <c r="U174" s="287"/>
      <c r="V174" s="3"/>
      <c r="W174" s="3"/>
      <c r="X174" s="3"/>
      <c r="Y174" s="3"/>
      <c r="Z174" s="3"/>
    </row>
    <row r="175" spans="1:26" ht="15.75" customHeight="1">
      <c r="A175" s="3"/>
      <c r="B175" s="287"/>
      <c r="C175" s="287"/>
      <c r="D175" s="295">
        <v>39</v>
      </c>
      <c r="E175" s="296" t="s">
        <v>191</v>
      </c>
      <c r="F175" s="297">
        <v>0</v>
      </c>
      <c r="G175" s="298">
        <v>50</v>
      </c>
      <c r="H175" s="299">
        <v>49.180327868852459</v>
      </c>
      <c r="I175" s="298">
        <v>1</v>
      </c>
      <c r="J175" s="299">
        <v>13.888888888888889</v>
      </c>
      <c r="K175" s="298">
        <v>13</v>
      </c>
      <c r="L175" s="285">
        <v>12.210012210012209</v>
      </c>
      <c r="M175" s="298">
        <v>17</v>
      </c>
      <c r="N175" s="286">
        <f t="shared" ref="N175:N178" si="5">(L175-J175)/J175</f>
        <v>-0.12087912087912096</v>
      </c>
      <c r="O175" s="287"/>
      <c r="P175" s="287"/>
      <c r="Q175" s="287"/>
      <c r="R175" s="287"/>
      <c r="S175" s="287"/>
      <c r="T175" s="287"/>
      <c r="U175" s="287"/>
      <c r="V175" s="3"/>
      <c r="W175" s="3"/>
      <c r="X175" s="3"/>
      <c r="Y175" s="3"/>
      <c r="Z175" s="3"/>
    </row>
    <row r="176" spans="1:26" ht="15.75" customHeight="1">
      <c r="A176" s="3"/>
      <c r="B176" s="287"/>
      <c r="C176" s="149"/>
      <c r="D176" s="288">
        <v>40</v>
      </c>
      <c r="E176" s="289" t="s">
        <v>192</v>
      </c>
      <c r="F176" s="290">
        <v>0</v>
      </c>
      <c r="G176" s="291">
        <v>51</v>
      </c>
      <c r="H176" s="292">
        <v>45.351473922902493</v>
      </c>
      <c r="I176" s="291">
        <v>3</v>
      </c>
      <c r="J176" s="292">
        <v>18.867924528301888</v>
      </c>
      <c r="K176" s="291">
        <v>6</v>
      </c>
      <c r="L176" s="293">
        <v>32.679738562091501</v>
      </c>
      <c r="M176" s="291">
        <v>2</v>
      </c>
      <c r="N176" s="294">
        <f t="shared" si="5"/>
        <v>0.7320261437908494</v>
      </c>
      <c r="O176" s="14"/>
      <c r="P176" s="14"/>
      <c r="Q176" s="14"/>
      <c r="R176" s="14"/>
      <c r="S176" s="14"/>
      <c r="T176" s="3"/>
      <c r="U176" s="3"/>
      <c r="V176" s="3"/>
      <c r="W176" s="3"/>
      <c r="X176" s="3"/>
      <c r="Y176" s="3"/>
      <c r="Z176" s="3"/>
    </row>
    <row r="177" spans="1:26" ht="15.75" customHeight="1">
      <c r="A177" s="3"/>
      <c r="B177" s="287"/>
      <c r="C177" s="149"/>
      <c r="D177" s="295">
        <v>41</v>
      </c>
      <c r="E177" s="296" t="s">
        <v>193</v>
      </c>
      <c r="F177" s="297">
        <v>7.4484428099250497</v>
      </c>
      <c r="G177" s="298">
        <v>27</v>
      </c>
      <c r="H177" s="299">
        <v>5.9564329475833899</v>
      </c>
      <c r="I177" s="298">
        <v>33</v>
      </c>
      <c r="J177" s="299">
        <v>6.5184049079754605</v>
      </c>
      <c r="K177" s="298">
        <v>30</v>
      </c>
      <c r="L177" s="285">
        <v>9.0058884655351576</v>
      </c>
      <c r="M177" s="298">
        <v>25</v>
      </c>
      <c r="N177" s="286">
        <f t="shared" si="5"/>
        <v>0.38160924224209941</v>
      </c>
      <c r="O177" s="3"/>
      <c r="P177" s="3"/>
      <c r="Q177" s="3"/>
      <c r="R177" s="3"/>
      <c r="S177" s="3"/>
      <c r="T177" s="3"/>
      <c r="U177" s="3"/>
      <c r="V177" s="3"/>
      <c r="W177" s="3"/>
      <c r="X177" s="3"/>
      <c r="Y177" s="3"/>
      <c r="Z177" s="3"/>
    </row>
    <row r="178" spans="1:26" ht="15.75" customHeight="1">
      <c r="A178" s="3"/>
      <c r="B178" s="149"/>
      <c r="C178" s="349"/>
      <c r="D178" s="288">
        <v>42</v>
      </c>
      <c r="E178" s="289" t="s">
        <v>194</v>
      </c>
      <c r="F178" s="290">
        <v>7.5958982149639196</v>
      </c>
      <c r="G178" s="291">
        <v>26</v>
      </c>
      <c r="H178" s="292">
        <v>13.884068031933356</v>
      </c>
      <c r="I178" s="291">
        <v>16</v>
      </c>
      <c r="J178" s="292">
        <v>12.543116964565694</v>
      </c>
      <c r="K178" s="291">
        <v>15</v>
      </c>
      <c r="L178" s="293">
        <v>5.7504312823461756</v>
      </c>
      <c r="M178" s="291">
        <v>33</v>
      </c>
      <c r="N178" s="294">
        <f t="shared" si="5"/>
        <v>-0.54154686601495117</v>
      </c>
      <c r="O178" s="14"/>
      <c r="P178" s="14"/>
      <c r="Q178" s="14"/>
      <c r="R178" s="14"/>
      <c r="S178" s="14"/>
      <c r="T178" s="3"/>
      <c r="U178" s="3"/>
      <c r="V178" s="3"/>
      <c r="W178" s="3"/>
      <c r="X178" s="3"/>
      <c r="Y178" s="3"/>
      <c r="Z178" s="3"/>
    </row>
    <row r="179" spans="1:26" ht="15.75" customHeight="1">
      <c r="A179" s="3"/>
      <c r="B179" s="406"/>
      <c r="C179" s="349"/>
      <c r="D179" s="295">
        <v>43</v>
      </c>
      <c r="E179" s="296" t="s">
        <v>195</v>
      </c>
      <c r="F179" s="297">
        <v>7.9239302694136295</v>
      </c>
      <c r="G179" s="298">
        <v>23</v>
      </c>
      <c r="H179" s="299">
        <v>6.6181336863004629</v>
      </c>
      <c r="I179" s="298">
        <v>29</v>
      </c>
      <c r="J179" s="299">
        <v>0</v>
      </c>
      <c r="K179" s="298">
        <v>52</v>
      </c>
      <c r="L179" s="285">
        <v>0</v>
      </c>
      <c r="M179" s="298">
        <v>52</v>
      </c>
      <c r="N179" s="392" t="s">
        <v>76</v>
      </c>
      <c r="O179" s="14"/>
      <c r="P179" s="14"/>
      <c r="Q179" s="14"/>
      <c r="R179" s="14"/>
      <c r="S179" s="14"/>
      <c r="T179" s="3"/>
      <c r="U179" s="3"/>
      <c r="V179" s="3"/>
      <c r="W179" s="3"/>
      <c r="X179" s="3"/>
      <c r="Y179" s="3"/>
      <c r="Z179" s="3"/>
    </row>
    <row r="180" spans="1:26" ht="15.75" customHeight="1">
      <c r="A180" s="3"/>
      <c r="B180" s="129"/>
      <c r="C180" s="149"/>
      <c r="D180" s="288">
        <v>44</v>
      </c>
      <c r="E180" s="289" t="s">
        <v>196</v>
      </c>
      <c r="F180" s="290">
        <v>20.754064337599445</v>
      </c>
      <c r="G180" s="291">
        <v>9</v>
      </c>
      <c r="H180" s="292">
        <v>5.802146794313896</v>
      </c>
      <c r="I180" s="291">
        <v>34</v>
      </c>
      <c r="J180" s="292">
        <v>11.987532965715655</v>
      </c>
      <c r="K180" s="291">
        <v>16</v>
      </c>
      <c r="L180" s="293">
        <v>16.440608302507194</v>
      </c>
      <c r="M180" s="291">
        <v>10</v>
      </c>
      <c r="N180" s="294">
        <f t="shared" ref="N180:N189" si="6">(L180-J180)/J180</f>
        <v>0.3714755445951502</v>
      </c>
      <c r="O180" s="310"/>
      <c r="P180" s="310"/>
      <c r="Q180" s="310"/>
      <c r="R180" s="310"/>
      <c r="S180" s="310"/>
      <c r="T180" s="3"/>
      <c r="U180" s="3"/>
      <c r="V180" s="3"/>
      <c r="W180" s="3"/>
      <c r="X180" s="3"/>
      <c r="Y180" s="3"/>
      <c r="Z180" s="3"/>
    </row>
    <row r="181" spans="1:26" ht="15.75" customHeight="1">
      <c r="A181" s="3"/>
      <c r="B181" s="407"/>
      <c r="C181" s="151"/>
      <c r="D181" s="295">
        <v>45</v>
      </c>
      <c r="E181" s="296" t="s">
        <v>197</v>
      </c>
      <c r="F181" s="297">
        <v>4.716981132075472</v>
      </c>
      <c r="G181" s="298">
        <v>36</v>
      </c>
      <c r="H181" s="299">
        <v>9.9700897308075778</v>
      </c>
      <c r="I181" s="298">
        <v>21</v>
      </c>
      <c r="J181" s="299">
        <v>8.7168758716875878</v>
      </c>
      <c r="K181" s="298">
        <v>24</v>
      </c>
      <c r="L181" s="285">
        <v>12.161751292186075</v>
      </c>
      <c r="M181" s="298">
        <v>18</v>
      </c>
      <c r="N181" s="286">
        <f t="shared" si="6"/>
        <v>0.39519610823958645</v>
      </c>
      <c r="O181" s="14"/>
      <c r="P181" s="14"/>
      <c r="Q181" s="14"/>
      <c r="R181" s="14"/>
      <c r="S181" s="14"/>
      <c r="T181" s="3"/>
      <c r="U181" s="3"/>
      <c r="V181" s="3"/>
      <c r="W181" s="3"/>
      <c r="X181" s="3"/>
      <c r="Y181" s="3"/>
      <c r="Z181" s="3"/>
    </row>
    <row r="182" spans="1:26" ht="15.75" customHeight="1">
      <c r="A182" s="3"/>
      <c r="B182" s="406"/>
      <c r="C182" s="310"/>
      <c r="D182" s="288">
        <v>46</v>
      </c>
      <c r="E182" s="289" t="s">
        <v>198</v>
      </c>
      <c r="F182" s="290">
        <v>8.4210526315789469</v>
      </c>
      <c r="G182" s="291">
        <v>21</v>
      </c>
      <c r="H182" s="292">
        <v>17.439832577607255</v>
      </c>
      <c r="I182" s="291">
        <v>14</v>
      </c>
      <c r="J182" s="292">
        <v>9.115770282588878</v>
      </c>
      <c r="K182" s="291">
        <v>22</v>
      </c>
      <c r="L182" s="293">
        <v>13.290802764486974</v>
      </c>
      <c r="M182" s="291">
        <v>15</v>
      </c>
      <c r="N182" s="294">
        <f t="shared" si="6"/>
        <v>0.45800106326422119</v>
      </c>
      <c r="O182" s="310"/>
      <c r="P182" s="310"/>
      <c r="Q182" s="310"/>
      <c r="R182" s="310"/>
      <c r="S182" s="310"/>
      <c r="T182" s="3"/>
      <c r="U182" s="3"/>
      <c r="V182" s="3"/>
      <c r="W182" s="3"/>
      <c r="X182" s="3"/>
      <c r="Y182" s="3"/>
      <c r="Z182" s="3"/>
    </row>
    <row r="183" spans="1:26" ht="15.75" customHeight="1">
      <c r="A183" s="3"/>
      <c r="B183" s="14"/>
      <c r="C183" s="14"/>
      <c r="D183" s="295">
        <v>47</v>
      </c>
      <c r="E183" s="296" t="s">
        <v>199</v>
      </c>
      <c r="F183" s="297">
        <v>35.252643948296125</v>
      </c>
      <c r="G183" s="298">
        <v>5</v>
      </c>
      <c r="H183" s="299">
        <v>9.7560975609756095</v>
      </c>
      <c r="I183" s="298">
        <v>22</v>
      </c>
      <c r="J183" s="299">
        <v>16.393442622950818</v>
      </c>
      <c r="K183" s="298">
        <v>10</v>
      </c>
      <c r="L183" s="285">
        <v>13.869625520110956</v>
      </c>
      <c r="M183" s="298">
        <v>13</v>
      </c>
      <c r="N183" s="286">
        <f t="shared" si="6"/>
        <v>-0.15395284327323161</v>
      </c>
      <c r="O183" s="3"/>
      <c r="P183" s="3"/>
      <c r="Q183" s="3"/>
      <c r="R183" s="3"/>
      <c r="S183" s="3"/>
      <c r="T183" s="3"/>
      <c r="U183" s="3"/>
      <c r="V183" s="3"/>
      <c r="W183" s="3"/>
      <c r="X183" s="3"/>
      <c r="Y183" s="3"/>
      <c r="Z183" s="3"/>
    </row>
    <row r="184" spans="1:26" ht="15.75" customHeight="1">
      <c r="A184" s="3"/>
      <c r="B184" s="149"/>
      <c r="C184" s="14"/>
      <c r="D184" s="288">
        <v>48</v>
      </c>
      <c r="E184" s="289" t="s">
        <v>200</v>
      </c>
      <c r="F184" s="290">
        <v>62.66786034019696</v>
      </c>
      <c r="G184" s="291">
        <v>2</v>
      </c>
      <c r="H184" s="292">
        <v>27.662517289073307</v>
      </c>
      <c r="I184" s="291">
        <v>7</v>
      </c>
      <c r="J184" s="292">
        <v>5.7306590257879657</v>
      </c>
      <c r="K184" s="291">
        <v>33</v>
      </c>
      <c r="L184" s="293">
        <v>14.471780028943559</v>
      </c>
      <c r="M184" s="291">
        <v>12</v>
      </c>
      <c r="N184" s="294">
        <f t="shared" si="6"/>
        <v>1.5253256150506513</v>
      </c>
      <c r="O184" s="3"/>
      <c r="P184" s="3"/>
      <c r="Q184" s="3"/>
      <c r="R184" s="3"/>
      <c r="S184" s="3"/>
      <c r="T184" s="3"/>
      <c r="U184" s="3"/>
      <c r="V184" s="3"/>
      <c r="W184" s="3"/>
      <c r="X184" s="3"/>
      <c r="Y184" s="3"/>
      <c r="Z184" s="3"/>
    </row>
    <row r="185" spans="1:26" ht="15.75" customHeight="1">
      <c r="A185" s="3"/>
      <c r="B185" s="406"/>
      <c r="C185" s="14"/>
      <c r="D185" s="295">
        <v>49</v>
      </c>
      <c r="E185" s="296" t="s">
        <v>201</v>
      </c>
      <c r="F185" s="297">
        <v>5.6385678037778408</v>
      </c>
      <c r="G185" s="298">
        <v>33</v>
      </c>
      <c r="H185" s="299">
        <v>0</v>
      </c>
      <c r="I185" s="298">
        <v>52</v>
      </c>
      <c r="J185" s="299">
        <v>2.2391401701746529</v>
      </c>
      <c r="K185" s="298">
        <v>45</v>
      </c>
      <c r="L185" s="285">
        <v>24.590163934426229</v>
      </c>
      <c r="M185" s="298">
        <v>5</v>
      </c>
      <c r="N185" s="286">
        <f t="shared" si="6"/>
        <v>9.9819672131147534</v>
      </c>
      <c r="O185" s="3"/>
      <c r="P185" s="3"/>
      <c r="Q185" s="3"/>
      <c r="R185" s="3"/>
      <c r="S185" s="3"/>
      <c r="T185" s="3"/>
      <c r="U185" s="3"/>
      <c r="V185" s="3"/>
      <c r="W185" s="3"/>
      <c r="X185" s="3"/>
      <c r="Y185" s="3"/>
      <c r="Z185" s="3"/>
    </row>
    <row r="186" spans="1:26" ht="15.75" customHeight="1">
      <c r="A186" s="3"/>
      <c r="B186" s="129"/>
      <c r="C186" s="14"/>
      <c r="D186" s="288">
        <v>50</v>
      </c>
      <c r="E186" s="289" t="s">
        <v>202</v>
      </c>
      <c r="F186" s="290">
        <v>44.101433296582137</v>
      </c>
      <c r="G186" s="291">
        <v>3</v>
      </c>
      <c r="H186" s="292">
        <v>24.979184013322232</v>
      </c>
      <c r="I186" s="291">
        <v>9</v>
      </c>
      <c r="J186" s="292">
        <v>65.231572080887148</v>
      </c>
      <c r="K186" s="291">
        <v>1</v>
      </c>
      <c r="L186" s="293">
        <v>38.716814159292035</v>
      </c>
      <c r="M186" s="291">
        <v>1</v>
      </c>
      <c r="N186" s="294">
        <f t="shared" si="6"/>
        <v>-0.40647123893805309</v>
      </c>
      <c r="O186" s="3"/>
      <c r="P186" s="3"/>
      <c r="Q186" s="3"/>
      <c r="R186" s="3"/>
      <c r="S186" s="3"/>
      <c r="T186" s="3"/>
      <c r="U186" s="3"/>
      <c r="V186" s="3"/>
      <c r="W186" s="3"/>
      <c r="X186" s="3"/>
      <c r="Y186" s="3"/>
      <c r="Z186" s="3"/>
    </row>
    <row r="187" spans="1:26" ht="15.75" customHeight="1">
      <c r="A187" s="3"/>
      <c r="B187" s="407"/>
      <c r="C187" s="414"/>
      <c r="D187" s="295">
        <v>51</v>
      </c>
      <c r="E187" s="296" t="s">
        <v>203</v>
      </c>
      <c r="F187" s="297">
        <v>0</v>
      </c>
      <c r="G187" s="298">
        <v>52</v>
      </c>
      <c r="H187" s="299">
        <v>11.448196908986835</v>
      </c>
      <c r="I187" s="298">
        <v>17</v>
      </c>
      <c r="J187" s="299">
        <v>20.335536349771225</v>
      </c>
      <c r="K187" s="298">
        <v>3</v>
      </c>
      <c r="L187" s="285">
        <v>8.8573959255978743</v>
      </c>
      <c r="M187" s="298">
        <v>26</v>
      </c>
      <c r="N187" s="286">
        <f t="shared" si="6"/>
        <v>-0.56443755535872453</v>
      </c>
      <c r="O187" s="3"/>
      <c r="P187" s="3"/>
      <c r="Q187" s="3"/>
      <c r="R187" s="3"/>
      <c r="S187" s="3"/>
      <c r="T187" s="3"/>
      <c r="U187" s="3"/>
      <c r="V187" s="3"/>
      <c r="W187" s="3"/>
      <c r="X187" s="3"/>
      <c r="Y187" s="3"/>
      <c r="Z187" s="3"/>
    </row>
    <row r="188" spans="1:26" ht="16.5" customHeight="1">
      <c r="A188" s="3"/>
      <c r="B188" s="406"/>
      <c r="C188" s="14"/>
      <c r="D188" s="326">
        <v>52</v>
      </c>
      <c r="E188" s="331" t="s">
        <v>204</v>
      </c>
      <c r="F188" s="332">
        <v>1.5959144589849985</v>
      </c>
      <c r="G188" s="335">
        <v>45</v>
      </c>
      <c r="H188" s="338">
        <v>2.5535536955596538</v>
      </c>
      <c r="I188" s="335">
        <v>45</v>
      </c>
      <c r="J188" s="338">
        <v>2.5800459248174619</v>
      </c>
      <c r="K188" s="335">
        <v>44</v>
      </c>
      <c r="L188" s="338">
        <v>1.8981184900467412</v>
      </c>
      <c r="M188" s="335">
        <v>48</v>
      </c>
      <c r="N188" s="340">
        <f t="shared" si="6"/>
        <v>-0.26430825444278361</v>
      </c>
      <c r="O188" s="3"/>
      <c r="P188" s="3"/>
      <c r="Q188" s="3"/>
      <c r="R188" s="3"/>
      <c r="S188" s="3"/>
      <c r="T188" s="3"/>
      <c r="U188" s="3"/>
      <c r="V188" s="3"/>
      <c r="W188" s="3"/>
      <c r="X188" s="3"/>
      <c r="Y188" s="3"/>
      <c r="Z188" s="3"/>
    </row>
    <row r="189" spans="1:26" ht="24.75" customHeight="1">
      <c r="A189" s="3"/>
      <c r="B189" s="287"/>
      <c r="C189" s="3"/>
      <c r="D189" s="980" t="s">
        <v>250</v>
      </c>
      <c r="E189" s="858"/>
      <c r="F189" s="343">
        <v>8.5391366932803088</v>
      </c>
      <c r="G189" s="344" t="s">
        <v>76</v>
      </c>
      <c r="H189" s="345">
        <v>8.6348390779990005</v>
      </c>
      <c r="I189" s="346" t="s">
        <v>76</v>
      </c>
      <c r="J189" s="345">
        <v>7.9</v>
      </c>
      <c r="K189" s="347" t="s">
        <v>76</v>
      </c>
      <c r="L189" s="345">
        <v>8.7437605898246105</v>
      </c>
      <c r="M189" s="346" t="s">
        <v>76</v>
      </c>
      <c r="N189" s="348">
        <f t="shared" si="6"/>
        <v>0.10680513795248228</v>
      </c>
      <c r="O189" s="3"/>
      <c r="P189" s="3"/>
      <c r="Q189" s="3"/>
      <c r="R189" s="3"/>
      <c r="S189" s="3"/>
      <c r="T189" s="3"/>
      <c r="U189" s="3"/>
      <c r="V189" s="3"/>
      <c r="W189" s="3"/>
      <c r="X189" s="3"/>
      <c r="Y189" s="3"/>
      <c r="Z189" s="3"/>
    </row>
    <row r="190" spans="1:26" ht="15.75" customHeight="1">
      <c r="A190" s="3"/>
      <c r="B190" s="232"/>
      <c r="C190" s="232"/>
      <c r="D190" s="981" t="s">
        <v>218</v>
      </c>
      <c r="E190" s="982"/>
      <c r="F190" s="982"/>
      <c r="G190" s="334"/>
      <c r="H190" s="10"/>
      <c r="I190" s="3"/>
      <c r="J190" s="10"/>
      <c r="K190" s="3"/>
      <c r="L190" s="3"/>
      <c r="M190" s="3"/>
      <c r="N190" s="10"/>
      <c r="O190" s="232"/>
      <c r="P190" s="232"/>
      <c r="Q190" s="232"/>
      <c r="R190" s="232"/>
      <c r="S190" s="232"/>
      <c r="T190" s="232"/>
      <c r="U190" s="232"/>
      <c r="V190" s="3"/>
      <c r="W190" s="3"/>
      <c r="X190" s="3"/>
      <c r="Y190" s="3"/>
      <c r="Z190" s="3"/>
    </row>
    <row r="191" spans="1:26" ht="15.75" customHeight="1">
      <c r="A191" s="3"/>
      <c r="B191" s="287"/>
      <c r="C191" s="3"/>
      <c r="D191" s="983" t="s">
        <v>220</v>
      </c>
      <c r="E191" s="832"/>
      <c r="F191" s="832"/>
      <c r="G191" s="351"/>
      <c r="H191" s="10"/>
      <c r="I191" s="3"/>
      <c r="J191" s="10"/>
      <c r="K191" s="3"/>
      <c r="L191" s="3"/>
      <c r="M191" s="3"/>
      <c r="N191" s="10"/>
      <c r="O191" s="3"/>
      <c r="P191" s="3"/>
      <c r="Q191" s="3"/>
      <c r="R191" s="3"/>
      <c r="S191" s="3"/>
      <c r="T191" s="3"/>
      <c r="U191" s="3"/>
      <c r="V191" s="3"/>
      <c r="W191" s="3"/>
      <c r="X191" s="3"/>
      <c r="Y191" s="3"/>
      <c r="Z191" s="3"/>
    </row>
    <row r="192" spans="1:26" ht="15.75" customHeight="1">
      <c r="A192" s="3"/>
      <c r="B192" s="14"/>
      <c r="C192" s="14"/>
      <c r="D192" s="983" t="s">
        <v>221</v>
      </c>
      <c r="E192" s="832"/>
      <c r="F192" s="832"/>
      <c r="G192" s="3"/>
      <c r="H192" s="10"/>
      <c r="I192" s="3"/>
      <c r="J192" s="10"/>
      <c r="K192" s="3"/>
      <c r="L192" s="3"/>
      <c r="M192" s="3"/>
      <c r="N192" s="10"/>
      <c r="O192" s="14"/>
      <c r="P192" s="14"/>
      <c r="Q192" s="14"/>
      <c r="R192" s="14"/>
      <c r="S192" s="14"/>
      <c r="T192" s="3"/>
      <c r="U192" s="3"/>
      <c r="V192" s="3"/>
      <c r="W192" s="3"/>
      <c r="X192" s="3"/>
      <c r="Y192" s="3"/>
      <c r="Z192" s="3"/>
    </row>
    <row r="193" spans="1:26" ht="16.5" customHeight="1">
      <c r="A193" s="3"/>
      <c r="B193" s="14"/>
      <c r="C193" s="14"/>
      <c r="D193" s="10"/>
      <c r="E193" s="10"/>
      <c r="F193" s="10"/>
      <c r="G193" s="3"/>
      <c r="H193" s="10"/>
      <c r="I193" s="3"/>
      <c r="J193" s="10"/>
      <c r="K193" s="3"/>
      <c r="L193" s="3"/>
      <c r="M193" s="3"/>
      <c r="N193" s="10"/>
      <c r="O193" s="3"/>
      <c r="P193" s="3"/>
      <c r="Q193" s="3"/>
      <c r="R193" s="3"/>
      <c r="S193" s="3"/>
      <c r="T193" s="3"/>
      <c r="U193" s="3"/>
      <c r="V193" s="3"/>
      <c r="W193" s="3"/>
      <c r="X193" s="3"/>
      <c r="Y193" s="3"/>
      <c r="Z193" s="3"/>
    </row>
    <row r="194" spans="1:26" ht="15.75" customHeight="1">
      <c r="A194" s="3"/>
      <c r="B194" s="14"/>
      <c r="C194" s="14"/>
      <c r="D194" s="979" t="s">
        <v>262</v>
      </c>
      <c r="E194" s="912"/>
      <c r="F194" s="912"/>
      <c r="G194" s="912"/>
      <c r="H194" s="912"/>
      <c r="I194" s="912"/>
      <c r="J194" s="912"/>
      <c r="K194" s="912"/>
      <c r="L194" s="912"/>
      <c r="M194" s="912"/>
      <c r="N194" s="877"/>
      <c r="O194" s="3"/>
      <c r="P194" s="3"/>
      <c r="Q194" s="3"/>
      <c r="R194" s="3"/>
      <c r="S194" s="3"/>
      <c r="T194" s="3"/>
      <c r="U194" s="3"/>
      <c r="V194" s="3"/>
      <c r="W194" s="3"/>
      <c r="X194" s="3"/>
      <c r="Y194" s="3"/>
      <c r="Z194" s="3"/>
    </row>
    <row r="195" spans="1:26" ht="17.25" customHeight="1">
      <c r="A195" s="3"/>
      <c r="B195" s="14"/>
      <c r="C195" s="14"/>
      <c r="D195" s="978"/>
      <c r="E195" s="849"/>
      <c r="F195" s="849"/>
      <c r="G195" s="849"/>
      <c r="H195" s="849"/>
      <c r="I195" s="849"/>
      <c r="J195" s="849"/>
      <c r="K195" s="849"/>
      <c r="L195" s="849"/>
      <c r="M195" s="849"/>
      <c r="N195" s="850"/>
      <c r="O195" s="3"/>
      <c r="P195" s="3"/>
      <c r="Q195" s="3"/>
      <c r="R195" s="3"/>
      <c r="S195" s="3"/>
      <c r="T195" s="3"/>
      <c r="U195" s="3"/>
      <c r="V195" s="3"/>
      <c r="W195" s="3"/>
      <c r="X195" s="3"/>
      <c r="Y195" s="3"/>
      <c r="Z195" s="3"/>
    </row>
    <row r="196" spans="1:26" ht="3.75" customHeight="1">
      <c r="A196" s="3"/>
      <c r="B196" s="414"/>
      <c r="C196" s="14"/>
      <c r="D196" s="272"/>
      <c r="E196" s="272"/>
      <c r="F196" s="272"/>
      <c r="G196" s="272"/>
      <c r="H196" s="272"/>
      <c r="I196" s="272"/>
      <c r="J196" s="272"/>
      <c r="K196" s="272"/>
      <c r="L196" s="272"/>
      <c r="M196" s="272"/>
      <c r="N196" s="272"/>
      <c r="O196" s="3"/>
      <c r="P196" s="3"/>
      <c r="Q196" s="3"/>
      <c r="R196" s="3"/>
      <c r="S196" s="3"/>
      <c r="T196" s="3"/>
      <c r="U196" s="3"/>
      <c r="V196" s="3"/>
      <c r="W196" s="3"/>
      <c r="X196" s="3"/>
      <c r="Y196" s="3"/>
      <c r="Z196" s="3"/>
    </row>
    <row r="197" spans="1:26" ht="34.5" customHeight="1">
      <c r="A197" s="3"/>
      <c r="B197" s="14"/>
      <c r="C197" s="14"/>
      <c r="D197" s="966" t="s">
        <v>137</v>
      </c>
      <c r="E197" s="934"/>
      <c r="F197" s="274">
        <v>2009</v>
      </c>
      <c r="G197" s="275" t="s">
        <v>165</v>
      </c>
      <c r="H197" s="275">
        <v>2010</v>
      </c>
      <c r="I197" s="275" t="s">
        <v>165</v>
      </c>
      <c r="J197" s="274">
        <v>2011</v>
      </c>
      <c r="K197" s="275" t="s">
        <v>165</v>
      </c>
      <c r="L197" s="276">
        <v>2012</v>
      </c>
      <c r="M197" s="275" t="s">
        <v>165</v>
      </c>
      <c r="N197" s="277" t="s">
        <v>167</v>
      </c>
      <c r="O197" s="14"/>
      <c r="P197" s="14"/>
      <c r="Q197" s="14"/>
      <c r="R197" s="14"/>
      <c r="S197" s="14"/>
      <c r="T197" s="3"/>
      <c r="U197" s="3"/>
      <c r="V197" s="3"/>
      <c r="W197" s="3"/>
      <c r="X197" s="3"/>
      <c r="Y197" s="3"/>
      <c r="Z197" s="3"/>
    </row>
    <row r="198" spans="1:26" ht="15.75" customHeight="1">
      <c r="A198" s="3"/>
      <c r="B198" s="232"/>
      <c r="C198" s="151"/>
      <c r="D198" s="279">
        <v>1</v>
      </c>
      <c r="E198" s="280" t="s">
        <v>147</v>
      </c>
      <c r="F198" s="281">
        <v>804.79592674714627</v>
      </c>
      <c r="G198" s="283">
        <v>7</v>
      </c>
      <c r="H198" s="284">
        <v>850.50163081623384</v>
      </c>
      <c r="I198" s="283">
        <v>8</v>
      </c>
      <c r="J198" s="285">
        <v>693.41258048538884</v>
      </c>
      <c r="K198" s="283">
        <v>12</v>
      </c>
      <c r="L198" s="284">
        <v>718.7668785574806</v>
      </c>
      <c r="M198" s="283">
        <v>14</v>
      </c>
      <c r="N198" s="286">
        <f t="shared" ref="N198:N250" si="7">(L198-J198)/J198</f>
        <v>3.6564519862538031E-2</v>
      </c>
      <c r="O198" s="3"/>
      <c r="P198" s="3"/>
      <c r="Q198" s="3"/>
      <c r="R198" s="3"/>
      <c r="S198" s="3"/>
      <c r="T198" s="3"/>
      <c r="U198" s="3"/>
      <c r="V198" s="3"/>
      <c r="W198" s="3"/>
      <c r="X198" s="3"/>
      <c r="Y198" s="3"/>
      <c r="Z198" s="3"/>
    </row>
    <row r="199" spans="1:26" ht="15.75" customHeight="1">
      <c r="A199" s="3"/>
      <c r="B199" s="232"/>
      <c r="C199" s="3"/>
      <c r="D199" s="288">
        <v>2</v>
      </c>
      <c r="E199" s="289" t="s">
        <v>148</v>
      </c>
      <c r="F199" s="290">
        <v>303.15789473684208</v>
      </c>
      <c r="G199" s="291">
        <v>36</v>
      </c>
      <c r="H199" s="292">
        <v>390.04602543100088</v>
      </c>
      <c r="I199" s="291">
        <v>31</v>
      </c>
      <c r="J199" s="292">
        <v>366.5003119151591</v>
      </c>
      <c r="K199" s="291">
        <v>38</v>
      </c>
      <c r="L199" s="293">
        <v>561.05353385802232</v>
      </c>
      <c r="M199" s="291">
        <v>29</v>
      </c>
      <c r="N199" s="294">
        <f t="shared" si="7"/>
        <v>0.53084053578622925</v>
      </c>
      <c r="O199" s="3"/>
      <c r="P199" s="3"/>
      <c r="Q199" s="3"/>
      <c r="R199" s="3"/>
      <c r="S199" s="3"/>
      <c r="T199" s="3"/>
      <c r="U199" s="3"/>
      <c r="V199" s="3"/>
      <c r="W199" s="3"/>
      <c r="X199" s="3"/>
      <c r="Y199" s="3"/>
      <c r="Z199" s="3"/>
    </row>
    <row r="200" spans="1:26" ht="15.75" customHeight="1">
      <c r="A200" s="3"/>
      <c r="B200" s="287"/>
      <c r="C200" s="3"/>
      <c r="D200" s="295">
        <v>3</v>
      </c>
      <c r="E200" s="296" t="s">
        <v>149</v>
      </c>
      <c r="F200" s="297">
        <v>187.83083840856054</v>
      </c>
      <c r="G200" s="298">
        <v>46</v>
      </c>
      <c r="H200" s="299">
        <v>252.92629845303219</v>
      </c>
      <c r="I200" s="298">
        <v>44</v>
      </c>
      <c r="J200" s="299">
        <v>366.90936192168778</v>
      </c>
      <c r="K200" s="298">
        <v>37</v>
      </c>
      <c r="L200" s="285">
        <v>462.18013752677263</v>
      </c>
      <c r="M200" s="298">
        <v>37</v>
      </c>
      <c r="N200" s="286">
        <f t="shared" si="7"/>
        <v>0.25965752169992112</v>
      </c>
      <c r="O200" s="3"/>
      <c r="P200" s="3"/>
      <c r="Q200" s="3"/>
      <c r="R200" s="3"/>
      <c r="S200" s="3"/>
      <c r="T200" s="3"/>
      <c r="U200" s="3"/>
      <c r="V200" s="3"/>
      <c r="W200" s="3"/>
      <c r="X200" s="3"/>
      <c r="Y200" s="3"/>
      <c r="Z200" s="3"/>
    </row>
    <row r="201" spans="1:26" ht="15.75" customHeight="1">
      <c r="A201" s="3"/>
      <c r="B201" s="287"/>
      <c r="C201" s="3"/>
      <c r="D201" s="288">
        <v>4</v>
      </c>
      <c r="E201" s="289" t="s">
        <v>151</v>
      </c>
      <c r="F201" s="290">
        <v>379.51772055818299</v>
      </c>
      <c r="G201" s="291">
        <v>23</v>
      </c>
      <c r="H201" s="292">
        <v>671.10072502846185</v>
      </c>
      <c r="I201" s="291">
        <v>14</v>
      </c>
      <c r="J201" s="292">
        <v>469.20115495668915</v>
      </c>
      <c r="K201" s="291">
        <v>31</v>
      </c>
      <c r="L201" s="293">
        <v>585.22311631309435</v>
      </c>
      <c r="M201" s="291">
        <v>26</v>
      </c>
      <c r="N201" s="294">
        <f t="shared" si="7"/>
        <v>0.24727552379344614</v>
      </c>
      <c r="O201" s="3"/>
      <c r="P201" s="3"/>
      <c r="Q201" s="3"/>
      <c r="R201" s="3"/>
      <c r="S201" s="3"/>
      <c r="T201" s="3"/>
      <c r="U201" s="3"/>
      <c r="V201" s="3"/>
      <c r="W201" s="3"/>
      <c r="X201" s="3"/>
      <c r="Y201" s="3"/>
      <c r="Z201" s="3"/>
    </row>
    <row r="202" spans="1:26" ht="15.75" customHeight="1">
      <c r="A202" s="3"/>
      <c r="B202" s="232"/>
      <c r="C202" s="232"/>
      <c r="D202" s="295">
        <v>5</v>
      </c>
      <c r="E202" s="296" t="s">
        <v>152</v>
      </c>
      <c r="F202" s="297">
        <v>761.03856630153962</v>
      </c>
      <c r="G202" s="298">
        <v>11</v>
      </c>
      <c r="H202" s="299">
        <v>718.895052643496</v>
      </c>
      <c r="I202" s="298">
        <v>11</v>
      </c>
      <c r="J202" s="299">
        <v>736.04892432019221</v>
      </c>
      <c r="K202" s="298">
        <v>11</v>
      </c>
      <c r="L202" s="285">
        <v>690.04927383095946</v>
      </c>
      <c r="M202" s="298">
        <v>16</v>
      </c>
      <c r="N202" s="286">
        <f t="shared" si="7"/>
        <v>-6.2495370850134166E-2</v>
      </c>
      <c r="O202" s="232"/>
      <c r="P202" s="232"/>
      <c r="Q202" s="232"/>
      <c r="R202" s="232"/>
      <c r="S202" s="232"/>
      <c r="T202" s="232"/>
      <c r="U202" s="232"/>
      <c r="V202" s="232"/>
      <c r="W202" s="3"/>
      <c r="X202" s="3"/>
      <c r="Y202" s="3"/>
      <c r="Z202" s="3"/>
    </row>
    <row r="203" spans="1:26" ht="15.75" customHeight="1">
      <c r="A203" s="3"/>
      <c r="B203" s="287"/>
      <c r="C203" s="3"/>
      <c r="D203" s="288">
        <v>6</v>
      </c>
      <c r="E203" s="289" t="s">
        <v>154</v>
      </c>
      <c r="F203" s="290">
        <v>763.84285014268005</v>
      </c>
      <c r="G203" s="291">
        <v>10</v>
      </c>
      <c r="H203" s="292">
        <v>728.72736293723642</v>
      </c>
      <c r="I203" s="291">
        <v>10</v>
      </c>
      <c r="J203" s="292">
        <v>769.04371086388232</v>
      </c>
      <c r="K203" s="291">
        <v>9</v>
      </c>
      <c r="L203" s="293">
        <v>622.81043207473726</v>
      </c>
      <c r="M203" s="291">
        <v>24</v>
      </c>
      <c r="N203" s="294">
        <f t="shared" si="7"/>
        <v>-0.19014950219783772</v>
      </c>
      <c r="O203" s="3"/>
      <c r="P203" s="3"/>
      <c r="Q203" s="3"/>
      <c r="R203" s="3"/>
      <c r="S203" s="3"/>
      <c r="T203" s="3"/>
      <c r="U203" s="3"/>
      <c r="V203" s="3"/>
      <c r="W203" s="3"/>
      <c r="X203" s="3"/>
      <c r="Y203" s="3"/>
      <c r="Z203" s="3"/>
    </row>
    <row r="204" spans="1:26" ht="15.75" customHeight="1">
      <c r="A204" s="3"/>
      <c r="B204" s="287"/>
      <c r="C204" s="14"/>
      <c r="D204" s="295">
        <v>7</v>
      </c>
      <c r="E204" s="296" t="s">
        <v>155</v>
      </c>
      <c r="F204" s="297">
        <v>313.6669156086632</v>
      </c>
      <c r="G204" s="298">
        <v>34</v>
      </c>
      <c r="H204" s="299">
        <v>428.77560743211052</v>
      </c>
      <c r="I204" s="298">
        <v>26</v>
      </c>
      <c r="J204" s="299">
        <v>514.38675454107056</v>
      </c>
      <c r="K204" s="298">
        <v>27</v>
      </c>
      <c r="L204" s="285">
        <v>603.39204174820611</v>
      </c>
      <c r="M204" s="298">
        <v>25</v>
      </c>
      <c r="N204" s="286">
        <f t="shared" si="7"/>
        <v>0.17303184116112197</v>
      </c>
      <c r="O204" s="14"/>
      <c r="P204" s="14"/>
      <c r="Q204" s="14"/>
      <c r="R204" s="14"/>
      <c r="S204" s="14"/>
      <c r="T204" s="3"/>
      <c r="U204" s="3"/>
      <c r="V204" s="3"/>
      <c r="W204" s="3"/>
      <c r="X204" s="3"/>
      <c r="Y204" s="3"/>
      <c r="Z204" s="3"/>
    </row>
    <row r="205" spans="1:26" ht="15.75" customHeight="1">
      <c r="A205" s="3"/>
      <c r="B205" s="287"/>
      <c r="C205" s="14"/>
      <c r="D205" s="288">
        <v>8</v>
      </c>
      <c r="E205" s="289" t="s">
        <v>156</v>
      </c>
      <c r="F205" s="290">
        <v>122.03626220362622</v>
      </c>
      <c r="G205" s="291">
        <v>50</v>
      </c>
      <c r="H205" s="292">
        <v>246.0889435753208</v>
      </c>
      <c r="I205" s="291">
        <v>46</v>
      </c>
      <c r="J205" s="292">
        <v>173.49063150589868</v>
      </c>
      <c r="K205" s="291">
        <v>48</v>
      </c>
      <c r="L205" s="293">
        <v>189.9499222932136</v>
      </c>
      <c r="M205" s="291">
        <v>47</v>
      </c>
      <c r="N205" s="294">
        <f t="shared" si="7"/>
        <v>9.4871352098083242E-2</v>
      </c>
      <c r="O205" s="3"/>
      <c r="P205" s="3"/>
      <c r="Q205" s="3"/>
      <c r="R205" s="3"/>
      <c r="S205" s="3"/>
      <c r="T205" s="3"/>
      <c r="U205" s="3"/>
      <c r="V205" s="3"/>
      <c r="W205" s="3"/>
      <c r="X205" s="3"/>
      <c r="Y205" s="3"/>
      <c r="Z205" s="3"/>
    </row>
    <row r="206" spans="1:26" ht="15.75" customHeight="1">
      <c r="A206" s="3"/>
      <c r="B206" s="14"/>
      <c r="C206" s="14"/>
      <c r="D206" s="295">
        <v>9</v>
      </c>
      <c r="E206" s="296" t="s">
        <v>157</v>
      </c>
      <c r="F206" s="297">
        <v>791.86526850969176</v>
      </c>
      <c r="G206" s="298">
        <v>9</v>
      </c>
      <c r="H206" s="299">
        <v>920.72529558103156</v>
      </c>
      <c r="I206" s="298">
        <v>4</v>
      </c>
      <c r="J206" s="299">
        <v>878.94830162871403</v>
      </c>
      <c r="K206" s="298">
        <v>7</v>
      </c>
      <c r="L206" s="285">
        <v>1031.135762006807</v>
      </c>
      <c r="M206" s="298">
        <v>3</v>
      </c>
      <c r="N206" s="286">
        <f t="shared" si="7"/>
        <v>0.17314722617483377</v>
      </c>
      <c r="O206" s="3"/>
      <c r="P206" s="3"/>
      <c r="Q206" s="3"/>
      <c r="R206" s="3"/>
      <c r="S206" s="3"/>
      <c r="T206" s="3"/>
      <c r="U206" s="3"/>
      <c r="V206" s="3"/>
      <c r="W206" s="3"/>
      <c r="X206" s="3"/>
      <c r="Y206" s="3"/>
      <c r="Z206" s="3"/>
    </row>
    <row r="207" spans="1:26" ht="15.75" customHeight="1">
      <c r="A207" s="3"/>
      <c r="B207" s="6"/>
      <c r="C207" s="14"/>
      <c r="D207" s="288">
        <v>10</v>
      </c>
      <c r="E207" s="289" t="s">
        <v>158</v>
      </c>
      <c r="F207" s="290">
        <v>232.28803716608596</v>
      </c>
      <c r="G207" s="291">
        <v>43</v>
      </c>
      <c r="H207" s="292">
        <v>150.0552835255094</v>
      </c>
      <c r="I207" s="291">
        <v>50</v>
      </c>
      <c r="J207" s="292">
        <v>203.80967312063964</v>
      </c>
      <c r="K207" s="291">
        <v>47</v>
      </c>
      <c r="L207" s="293">
        <v>140.1105316416284</v>
      </c>
      <c r="M207" s="291">
        <v>50</v>
      </c>
      <c r="N207" s="294">
        <f t="shared" si="7"/>
        <v>-0.31254228763374864</v>
      </c>
      <c r="O207" s="3"/>
      <c r="P207" s="3"/>
      <c r="Q207" s="3"/>
      <c r="R207" s="3"/>
      <c r="S207" s="3"/>
      <c r="T207" s="3"/>
      <c r="U207" s="3"/>
      <c r="V207" s="3"/>
      <c r="W207" s="3"/>
      <c r="X207" s="3"/>
      <c r="Y207" s="3"/>
      <c r="Z207" s="3"/>
    </row>
    <row r="208" spans="1:26" ht="15.75" customHeight="1">
      <c r="A208" s="3"/>
      <c r="B208" s="376"/>
      <c r="C208" s="14"/>
      <c r="D208" s="295">
        <v>11</v>
      </c>
      <c r="E208" s="296" t="s">
        <v>159</v>
      </c>
      <c r="F208" s="297">
        <v>205.16327577363651</v>
      </c>
      <c r="G208" s="298">
        <v>45</v>
      </c>
      <c r="H208" s="299">
        <v>175.25773195876289</v>
      </c>
      <c r="I208" s="298">
        <v>48</v>
      </c>
      <c r="J208" s="299">
        <v>152.77709329259278</v>
      </c>
      <c r="K208" s="298">
        <v>49</v>
      </c>
      <c r="L208" s="285">
        <v>202.04935777168421</v>
      </c>
      <c r="M208" s="298">
        <v>46</v>
      </c>
      <c r="N208" s="286">
        <f t="shared" si="7"/>
        <v>0.32251081243394975</v>
      </c>
      <c r="O208" s="3"/>
      <c r="P208" s="3"/>
      <c r="Q208" s="3"/>
      <c r="R208" s="3"/>
      <c r="S208" s="3"/>
      <c r="T208" s="3"/>
      <c r="U208" s="3"/>
      <c r="V208" s="3"/>
      <c r="W208" s="3"/>
      <c r="X208" s="3"/>
      <c r="Y208" s="3"/>
      <c r="Z208" s="3"/>
    </row>
    <row r="209" spans="1:26" ht="15.75" customHeight="1">
      <c r="A209" s="3"/>
      <c r="B209" s="6" t="s">
        <v>0</v>
      </c>
      <c r="C209" s="14"/>
      <c r="D209" s="288">
        <v>12</v>
      </c>
      <c r="E209" s="289" t="s">
        <v>160</v>
      </c>
      <c r="F209" s="290">
        <v>461.32971506105832</v>
      </c>
      <c r="G209" s="291">
        <v>19</v>
      </c>
      <c r="H209" s="292">
        <v>280.1120448179272</v>
      </c>
      <c r="I209" s="291">
        <v>40</v>
      </c>
      <c r="J209" s="292">
        <v>226.88598979013045</v>
      </c>
      <c r="K209" s="291">
        <v>46</v>
      </c>
      <c r="L209" s="293">
        <v>632.3656223052601</v>
      </c>
      <c r="M209" s="291">
        <v>23</v>
      </c>
      <c r="N209" s="294">
        <f t="shared" si="7"/>
        <v>1.787151480310434</v>
      </c>
      <c r="O209" s="310"/>
      <c r="P209" s="310"/>
      <c r="Q209" s="310"/>
      <c r="R209" s="310"/>
      <c r="S209" s="310"/>
      <c r="T209" s="3"/>
      <c r="U209" s="3"/>
      <c r="V209" s="3"/>
      <c r="W209" s="3"/>
      <c r="X209" s="3"/>
      <c r="Y209" s="3"/>
      <c r="Z209" s="3"/>
    </row>
    <row r="210" spans="1:26" ht="15.75" customHeight="1">
      <c r="A210" s="3"/>
      <c r="B210" s="6" t="s">
        <v>176</v>
      </c>
      <c r="C210" s="151"/>
      <c r="D210" s="295">
        <v>13</v>
      </c>
      <c r="E210" s="296" t="s">
        <v>161</v>
      </c>
      <c r="F210" s="297">
        <v>938.51522079172184</v>
      </c>
      <c r="G210" s="298">
        <v>4</v>
      </c>
      <c r="H210" s="299">
        <v>869.46304782046764</v>
      </c>
      <c r="I210" s="298">
        <v>7</v>
      </c>
      <c r="J210" s="299">
        <v>968.17993978393054</v>
      </c>
      <c r="K210" s="298">
        <v>3</v>
      </c>
      <c r="L210" s="285">
        <v>1014.7163541419416</v>
      </c>
      <c r="M210" s="298">
        <v>4</v>
      </c>
      <c r="N210" s="286">
        <f t="shared" si="7"/>
        <v>4.8065873342094445E-2</v>
      </c>
      <c r="O210" s="3"/>
      <c r="P210" s="3"/>
      <c r="Q210" s="3"/>
      <c r="R210" s="3"/>
      <c r="S210" s="3"/>
      <c r="T210" s="3"/>
      <c r="U210" s="3"/>
      <c r="V210" s="3"/>
      <c r="W210" s="3"/>
      <c r="X210" s="3"/>
      <c r="Y210" s="3"/>
      <c r="Z210" s="3"/>
    </row>
    <row r="211" spans="1:26" ht="15.75" customHeight="1">
      <c r="A211" s="3"/>
      <c r="B211" s="6" t="s">
        <v>181</v>
      </c>
      <c r="C211" s="310"/>
      <c r="D211" s="288">
        <v>14</v>
      </c>
      <c r="E211" s="289" t="s">
        <v>162</v>
      </c>
      <c r="F211" s="290">
        <v>318.75557822261891</v>
      </c>
      <c r="G211" s="291">
        <v>33</v>
      </c>
      <c r="H211" s="292">
        <v>327.27272727272725</v>
      </c>
      <c r="I211" s="291">
        <v>35</v>
      </c>
      <c r="J211" s="292">
        <v>481.55978388536528</v>
      </c>
      <c r="K211" s="291">
        <v>29</v>
      </c>
      <c r="L211" s="293">
        <v>561.86217176929256</v>
      </c>
      <c r="M211" s="291">
        <v>28</v>
      </c>
      <c r="N211" s="294">
        <f t="shared" si="7"/>
        <v>0.16675476352286753</v>
      </c>
      <c r="O211" s="3"/>
      <c r="P211" s="3"/>
      <c r="Q211" s="3"/>
      <c r="R211" s="3"/>
      <c r="S211" s="3"/>
      <c r="T211" s="3"/>
      <c r="U211" s="3"/>
      <c r="V211" s="3"/>
      <c r="W211" s="3"/>
      <c r="X211" s="3"/>
      <c r="Y211" s="3"/>
      <c r="Z211" s="3"/>
    </row>
    <row r="212" spans="1:26" ht="15.75" customHeight="1">
      <c r="A212" s="3"/>
      <c r="B212" s="232"/>
      <c r="C212" s="3"/>
      <c r="D212" s="295">
        <v>15</v>
      </c>
      <c r="E212" s="296" t="s">
        <v>163</v>
      </c>
      <c r="F212" s="297">
        <v>1009.9876557064302</v>
      </c>
      <c r="G212" s="298">
        <v>3</v>
      </c>
      <c r="H212" s="299">
        <v>890.15968925334482</v>
      </c>
      <c r="I212" s="298">
        <v>5</v>
      </c>
      <c r="J212" s="299">
        <v>959.75569854946013</v>
      </c>
      <c r="K212" s="298">
        <v>5</v>
      </c>
      <c r="L212" s="285">
        <v>934.06289725308125</v>
      </c>
      <c r="M212" s="298">
        <v>6</v>
      </c>
      <c r="N212" s="286">
        <f t="shared" si="7"/>
        <v>-2.677014716892023E-2</v>
      </c>
      <c r="O212" s="3"/>
      <c r="P212" s="3"/>
      <c r="Q212" s="3"/>
      <c r="R212" s="3"/>
      <c r="S212" s="3"/>
      <c r="T212" s="3"/>
      <c r="U212" s="3"/>
      <c r="V212" s="3"/>
      <c r="W212" s="3"/>
      <c r="X212" s="3"/>
      <c r="Y212" s="3"/>
      <c r="Z212" s="3"/>
    </row>
    <row r="213" spans="1:26" ht="15.75" customHeight="1">
      <c r="A213" s="3"/>
      <c r="B213" s="287"/>
      <c r="C213" s="3"/>
      <c r="D213" s="288">
        <v>16</v>
      </c>
      <c r="E213" s="289" t="s">
        <v>164</v>
      </c>
      <c r="F213" s="290">
        <v>330.57851239669424</v>
      </c>
      <c r="G213" s="291">
        <v>29</v>
      </c>
      <c r="H213" s="292">
        <v>579.41376959781871</v>
      </c>
      <c r="I213" s="291">
        <v>17</v>
      </c>
      <c r="J213" s="292">
        <v>612.43355673676911</v>
      </c>
      <c r="K213" s="291">
        <v>18</v>
      </c>
      <c r="L213" s="293">
        <v>879.24970691676435</v>
      </c>
      <c r="M213" s="291">
        <v>9</v>
      </c>
      <c r="N213" s="294">
        <f t="shared" si="7"/>
        <v>0.43566546484107149</v>
      </c>
      <c r="O213" s="3"/>
      <c r="P213" s="3"/>
      <c r="Q213" s="3"/>
      <c r="R213" s="3"/>
      <c r="S213" s="3"/>
      <c r="T213" s="3"/>
      <c r="U213" s="3"/>
      <c r="V213" s="3"/>
      <c r="W213" s="3"/>
      <c r="X213" s="3"/>
      <c r="Y213" s="3"/>
      <c r="Z213" s="3"/>
    </row>
    <row r="214" spans="1:26" ht="15.75" customHeight="1">
      <c r="A214" s="3"/>
      <c r="B214" s="3"/>
      <c r="C214" s="3"/>
      <c r="D214" s="295">
        <v>17</v>
      </c>
      <c r="E214" s="296" t="s">
        <v>166</v>
      </c>
      <c r="F214" s="297">
        <v>83.033490174370328</v>
      </c>
      <c r="G214" s="298">
        <v>51</v>
      </c>
      <c r="H214" s="299">
        <v>161.76470588235293</v>
      </c>
      <c r="I214" s="298">
        <v>49</v>
      </c>
      <c r="J214" s="299">
        <v>142.6330052774212</v>
      </c>
      <c r="K214" s="298">
        <v>51</v>
      </c>
      <c r="L214" s="285">
        <v>271.68234064785787</v>
      </c>
      <c r="M214" s="298">
        <v>45</v>
      </c>
      <c r="N214" s="286">
        <f t="shared" si="7"/>
        <v>0.90476489028213136</v>
      </c>
      <c r="O214" s="3"/>
      <c r="P214" s="3"/>
      <c r="Q214" s="3"/>
      <c r="R214" s="3"/>
      <c r="S214" s="3"/>
      <c r="T214" s="3"/>
      <c r="U214" s="3"/>
      <c r="V214" s="3"/>
      <c r="W214" s="3"/>
      <c r="X214" s="3"/>
      <c r="Y214" s="3"/>
      <c r="Z214" s="3"/>
    </row>
    <row r="215" spans="1:26" ht="15.75" customHeight="1">
      <c r="A215" s="3"/>
      <c r="B215" s="3"/>
      <c r="C215" s="3"/>
      <c r="D215" s="288">
        <v>18</v>
      </c>
      <c r="E215" s="289" t="s">
        <v>168</v>
      </c>
      <c r="F215" s="290">
        <v>308.95291826180403</v>
      </c>
      <c r="G215" s="291">
        <v>35</v>
      </c>
      <c r="H215" s="292">
        <v>460.2697692258518</v>
      </c>
      <c r="I215" s="291">
        <v>22</v>
      </c>
      <c r="J215" s="292">
        <v>597.50135795763174</v>
      </c>
      <c r="K215" s="291">
        <v>20</v>
      </c>
      <c r="L215" s="293">
        <v>758.89236473178084</v>
      </c>
      <c r="M215" s="291">
        <v>12</v>
      </c>
      <c r="N215" s="294">
        <f t="shared" si="7"/>
        <v>0.27010985770109863</v>
      </c>
      <c r="O215" s="3"/>
      <c r="P215" s="3"/>
      <c r="Q215" s="3"/>
      <c r="R215" s="3"/>
      <c r="S215" s="3"/>
      <c r="T215" s="3"/>
      <c r="U215" s="3"/>
      <c r="V215" s="3"/>
      <c r="W215" s="3"/>
      <c r="X215" s="3"/>
      <c r="Y215" s="3"/>
      <c r="Z215" s="3"/>
    </row>
    <row r="216" spans="1:26" ht="15.75" customHeight="1">
      <c r="A216" s="3"/>
      <c r="B216" s="3"/>
      <c r="C216" s="3"/>
      <c r="D216" s="295">
        <v>19</v>
      </c>
      <c r="E216" s="296" t="s">
        <v>169</v>
      </c>
      <c r="F216" s="297">
        <v>546.86418385712307</v>
      </c>
      <c r="G216" s="298">
        <v>15</v>
      </c>
      <c r="H216" s="299">
        <v>534.72173362414696</v>
      </c>
      <c r="I216" s="298">
        <v>19</v>
      </c>
      <c r="J216" s="299">
        <v>531.73123403079899</v>
      </c>
      <c r="K216" s="298">
        <v>24</v>
      </c>
      <c r="L216" s="285">
        <v>544.72575285210178</v>
      </c>
      <c r="M216" s="298">
        <v>30</v>
      </c>
      <c r="N216" s="286">
        <f t="shared" si="7"/>
        <v>2.4438133383283857E-2</v>
      </c>
      <c r="O216" s="3"/>
      <c r="P216" s="3"/>
      <c r="Q216" s="3"/>
      <c r="R216" s="3"/>
      <c r="S216" s="3"/>
      <c r="T216" s="3"/>
      <c r="U216" s="3"/>
      <c r="V216" s="3"/>
      <c r="W216" s="3"/>
      <c r="X216" s="3"/>
      <c r="Y216" s="3"/>
      <c r="Z216" s="3"/>
    </row>
    <row r="217" spans="1:26" ht="15.75" customHeight="1">
      <c r="A217" s="3"/>
      <c r="B217" s="3"/>
      <c r="C217" s="3"/>
      <c r="D217" s="288">
        <v>20</v>
      </c>
      <c r="E217" s="289" t="s">
        <v>170</v>
      </c>
      <c r="F217" s="290">
        <v>345.03579746398691</v>
      </c>
      <c r="G217" s="291">
        <v>27</v>
      </c>
      <c r="H217" s="292">
        <v>276.42741397388238</v>
      </c>
      <c r="I217" s="291">
        <v>41</v>
      </c>
      <c r="J217" s="292">
        <v>340.73208722741435</v>
      </c>
      <c r="K217" s="291">
        <v>40</v>
      </c>
      <c r="L217" s="293">
        <v>657.37051792828686</v>
      </c>
      <c r="M217" s="291">
        <v>22</v>
      </c>
      <c r="N217" s="294">
        <f t="shared" si="7"/>
        <v>0.92928856004553206</v>
      </c>
      <c r="O217" s="3"/>
      <c r="P217" s="3"/>
      <c r="Q217" s="3"/>
      <c r="R217" s="3"/>
      <c r="S217" s="3"/>
      <c r="T217" s="3"/>
      <c r="U217" s="3"/>
      <c r="V217" s="3"/>
      <c r="W217" s="3"/>
      <c r="X217" s="3"/>
      <c r="Y217" s="3"/>
      <c r="Z217" s="3"/>
    </row>
    <row r="218" spans="1:26" ht="15.75" customHeight="1">
      <c r="A218" s="3"/>
      <c r="B218" s="3"/>
      <c r="C218" s="14"/>
      <c r="D218" s="295">
        <v>21</v>
      </c>
      <c r="E218" s="296" t="s">
        <v>171</v>
      </c>
      <c r="F218" s="297">
        <v>542.17163044011579</v>
      </c>
      <c r="G218" s="298">
        <v>16</v>
      </c>
      <c r="H218" s="299">
        <v>545.17508045535328</v>
      </c>
      <c r="I218" s="298">
        <v>18</v>
      </c>
      <c r="J218" s="299">
        <v>753.58309684496692</v>
      </c>
      <c r="K218" s="298">
        <v>10</v>
      </c>
      <c r="L218" s="285">
        <v>777.21435003080421</v>
      </c>
      <c r="M218" s="298">
        <v>11</v>
      </c>
      <c r="N218" s="286">
        <f t="shared" si="7"/>
        <v>3.1358523412712509E-2</v>
      </c>
      <c r="O218" s="3"/>
      <c r="P218" s="3"/>
      <c r="Q218" s="3"/>
      <c r="R218" s="3"/>
      <c r="S218" s="3"/>
      <c r="T218" s="3"/>
      <c r="U218" s="3"/>
      <c r="V218" s="3"/>
      <c r="W218" s="3"/>
      <c r="X218" s="3"/>
      <c r="Y218" s="3"/>
      <c r="Z218" s="3"/>
    </row>
    <row r="219" spans="1:26" ht="15.75" customHeight="1">
      <c r="A219" s="3"/>
      <c r="B219" s="3"/>
      <c r="C219" s="14"/>
      <c r="D219" s="288">
        <v>22</v>
      </c>
      <c r="E219" s="289" t="s">
        <v>172</v>
      </c>
      <c r="F219" s="290">
        <v>24.286581663630844</v>
      </c>
      <c r="G219" s="291">
        <v>52</v>
      </c>
      <c r="H219" s="292">
        <v>46.74535468037864</v>
      </c>
      <c r="I219" s="291">
        <v>52</v>
      </c>
      <c r="J219" s="292">
        <v>91.954022988505741</v>
      </c>
      <c r="K219" s="291">
        <v>52</v>
      </c>
      <c r="L219" s="293">
        <v>67.950169875424692</v>
      </c>
      <c r="M219" s="291">
        <v>52</v>
      </c>
      <c r="N219" s="294">
        <f t="shared" si="7"/>
        <v>-0.26104190260475646</v>
      </c>
      <c r="O219" s="3"/>
      <c r="P219" s="3"/>
      <c r="Q219" s="3"/>
      <c r="R219" s="3"/>
      <c r="S219" s="3"/>
      <c r="T219" s="3"/>
      <c r="U219" s="3"/>
      <c r="V219" s="3"/>
      <c r="W219" s="3"/>
      <c r="X219" s="3"/>
      <c r="Y219" s="3"/>
      <c r="Z219" s="3"/>
    </row>
    <row r="220" spans="1:26" ht="15.75" customHeight="1">
      <c r="A220" s="3"/>
      <c r="B220" s="3"/>
      <c r="C220" s="14"/>
      <c r="D220" s="295">
        <v>23</v>
      </c>
      <c r="E220" s="296" t="s">
        <v>173</v>
      </c>
      <c r="F220" s="297">
        <v>368.90792132436093</v>
      </c>
      <c r="G220" s="298">
        <v>24</v>
      </c>
      <c r="H220" s="299">
        <v>525.86970759332746</v>
      </c>
      <c r="I220" s="298">
        <v>20</v>
      </c>
      <c r="J220" s="299">
        <v>578.22408110556444</v>
      </c>
      <c r="K220" s="298">
        <v>22</v>
      </c>
      <c r="L220" s="285">
        <v>683.85975079687046</v>
      </c>
      <c r="M220" s="298">
        <v>17</v>
      </c>
      <c r="N220" s="286">
        <f t="shared" si="7"/>
        <v>0.18268984835313434</v>
      </c>
      <c r="O220" s="3"/>
      <c r="P220" s="3"/>
      <c r="Q220" s="3"/>
      <c r="R220" s="3"/>
      <c r="S220" s="3"/>
      <c r="T220" s="3"/>
      <c r="U220" s="3"/>
      <c r="V220" s="3"/>
      <c r="W220" s="3"/>
      <c r="X220" s="3"/>
      <c r="Y220" s="3"/>
      <c r="Z220" s="3"/>
    </row>
    <row r="221" spans="1:26" ht="15.75" customHeight="1">
      <c r="A221" s="3"/>
      <c r="B221" s="3"/>
      <c r="C221" s="14"/>
      <c r="D221" s="288">
        <v>24</v>
      </c>
      <c r="E221" s="289" t="s">
        <v>174</v>
      </c>
      <c r="F221" s="290">
        <v>594.54103233942885</v>
      </c>
      <c r="G221" s="291">
        <v>14</v>
      </c>
      <c r="H221" s="292">
        <v>691.21832636924387</v>
      </c>
      <c r="I221" s="291">
        <v>12</v>
      </c>
      <c r="J221" s="292">
        <v>681.64583386586912</v>
      </c>
      <c r="K221" s="291">
        <v>13</v>
      </c>
      <c r="L221" s="293">
        <v>698.60786505436442</v>
      </c>
      <c r="M221" s="291">
        <v>15</v>
      </c>
      <c r="N221" s="294">
        <f t="shared" si="7"/>
        <v>2.4883935829692179E-2</v>
      </c>
      <c r="O221" s="3"/>
      <c r="P221" s="3"/>
      <c r="Q221" s="3"/>
      <c r="R221" s="3"/>
      <c r="S221" s="3"/>
      <c r="T221" s="3"/>
      <c r="U221" s="3"/>
      <c r="V221" s="3"/>
      <c r="W221" s="3"/>
      <c r="X221" s="3"/>
      <c r="Y221" s="3"/>
      <c r="Z221" s="3"/>
    </row>
    <row r="222" spans="1:26" ht="15.75" customHeight="1">
      <c r="A222" s="3"/>
      <c r="B222" s="3"/>
      <c r="C222" s="14"/>
      <c r="D222" s="295">
        <v>25</v>
      </c>
      <c r="E222" s="296" t="s">
        <v>175</v>
      </c>
      <c r="F222" s="297">
        <v>301.57724901233451</v>
      </c>
      <c r="G222" s="298">
        <v>37</v>
      </c>
      <c r="H222" s="299">
        <v>400.65146579804559</v>
      </c>
      <c r="I222" s="298">
        <v>30</v>
      </c>
      <c r="J222" s="299">
        <v>453.12942509204191</v>
      </c>
      <c r="K222" s="298">
        <v>32</v>
      </c>
      <c r="L222" s="285">
        <v>515.38437798969233</v>
      </c>
      <c r="M222" s="298">
        <v>34</v>
      </c>
      <c r="N222" s="286">
        <f t="shared" si="7"/>
        <v>0.13738889917600225</v>
      </c>
      <c r="O222" s="3"/>
      <c r="P222" s="3"/>
      <c r="Q222" s="3"/>
      <c r="R222" s="3"/>
      <c r="S222" s="3"/>
      <c r="T222" s="3"/>
      <c r="U222" s="3"/>
      <c r="V222" s="3"/>
      <c r="W222" s="3"/>
      <c r="X222" s="3"/>
      <c r="Y222" s="3"/>
      <c r="Z222" s="3"/>
    </row>
    <row r="223" spans="1:26" ht="15.75" customHeight="1">
      <c r="A223" s="3"/>
      <c r="B223" s="3"/>
      <c r="C223" s="14"/>
      <c r="D223" s="288">
        <v>26</v>
      </c>
      <c r="E223" s="289" t="s">
        <v>177</v>
      </c>
      <c r="F223" s="290">
        <v>491.86530457813092</v>
      </c>
      <c r="G223" s="291">
        <v>17</v>
      </c>
      <c r="H223" s="292">
        <v>405.79710144927537</v>
      </c>
      <c r="I223" s="291">
        <v>29</v>
      </c>
      <c r="J223" s="292">
        <v>428.18217205138188</v>
      </c>
      <c r="K223" s="291">
        <v>34</v>
      </c>
      <c r="L223" s="293">
        <v>450.84778986572576</v>
      </c>
      <c r="M223" s="291">
        <v>38</v>
      </c>
      <c r="N223" s="294">
        <f t="shared" si="7"/>
        <v>5.293452015004492E-2</v>
      </c>
      <c r="O223" s="3"/>
      <c r="P223" s="3"/>
      <c r="Q223" s="3"/>
      <c r="R223" s="3"/>
      <c r="S223" s="3"/>
      <c r="T223" s="3"/>
      <c r="U223" s="3"/>
      <c r="V223" s="3"/>
      <c r="W223" s="3"/>
      <c r="X223" s="3"/>
      <c r="Y223" s="3"/>
      <c r="Z223" s="3"/>
    </row>
    <row r="224" spans="1:26" ht="15.75" customHeight="1">
      <c r="A224" s="3"/>
      <c r="B224" s="3"/>
      <c r="C224" s="3"/>
      <c r="D224" s="295">
        <v>27</v>
      </c>
      <c r="E224" s="296" t="s">
        <v>178</v>
      </c>
      <c r="F224" s="297">
        <v>218.39359378791556</v>
      </c>
      <c r="G224" s="298">
        <v>44</v>
      </c>
      <c r="H224" s="299">
        <v>144.01897661809556</v>
      </c>
      <c r="I224" s="298">
        <v>51</v>
      </c>
      <c r="J224" s="299">
        <v>314.09168081494056</v>
      </c>
      <c r="K224" s="298">
        <v>43</v>
      </c>
      <c r="L224" s="285">
        <v>410.74790347424266</v>
      </c>
      <c r="M224" s="298">
        <v>39</v>
      </c>
      <c r="N224" s="286">
        <f t="shared" si="7"/>
        <v>0.30773251430448079</v>
      </c>
      <c r="O224" s="3"/>
      <c r="P224" s="3"/>
      <c r="Q224" s="3"/>
      <c r="R224" s="3"/>
      <c r="S224" s="3"/>
      <c r="T224" s="3"/>
      <c r="U224" s="3"/>
      <c r="V224" s="3"/>
      <c r="W224" s="3"/>
      <c r="X224" s="3"/>
      <c r="Y224" s="3"/>
      <c r="Z224" s="3"/>
    </row>
    <row r="225" spans="1:26" ht="15.75" customHeight="1">
      <c r="A225" s="3"/>
      <c r="B225" s="3"/>
      <c r="C225" s="3"/>
      <c r="D225" s="288">
        <v>28</v>
      </c>
      <c r="E225" s="289" t="s">
        <v>179</v>
      </c>
      <c r="F225" s="290">
        <v>354.10764872521247</v>
      </c>
      <c r="G225" s="291">
        <v>25</v>
      </c>
      <c r="H225" s="292">
        <v>349.75017844396859</v>
      </c>
      <c r="I225" s="291">
        <v>33</v>
      </c>
      <c r="J225" s="292">
        <v>408.36443004998944</v>
      </c>
      <c r="K225" s="291">
        <v>35</v>
      </c>
      <c r="L225" s="293">
        <v>286.45287500873332</v>
      </c>
      <c r="M225" s="291">
        <v>43</v>
      </c>
      <c r="N225" s="294">
        <f t="shared" si="7"/>
        <v>-0.29853617521568288</v>
      </c>
      <c r="O225" s="3"/>
      <c r="P225" s="3"/>
      <c r="Q225" s="3"/>
      <c r="R225" s="3"/>
      <c r="S225" s="3"/>
      <c r="T225" s="3"/>
      <c r="U225" s="3"/>
      <c r="V225" s="3"/>
      <c r="W225" s="3"/>
      <c r="X225" s="3"/>
      <c r="Y225" s="3"/>
      <c r="Z225" s="3"/>
    </row>
    <row r="226" spans="1:26" ht="15.75" customHeight="1">
      <c r="A226" s="3"/>
      <c r="B226" s="3"/>
      <c r="C226" s="3"/>
      <c r="D226" s="295">
        <v>29</v>
      </c>
      <c r="E226" s="296" t="s">
        <v>180</v>
      </c>
      <c r="F226" s="297">
        <v>802.35054808452935</v>
      </c>
      <c r="G226" s="298">
        <v>8</v>
      </c>
      <c r="H226" s="299">
        <v>1100.1294269914108</v>
      </c>
      <c r="I226" s="298">
        <v>3</v>
      </c>
      <c r="J226" s="299">
        <v>844.98541394225936</v>
      </c>
      <c r="K226" s="298">
        <v>8</v>
      </c>
      <c r="L226" s="285">
        <v>899.90447941279979</v>
      </c>
      <c r="M226" s="298">
        <v>8</v>
      </c>
      <c r="N226" s="286">
        <f t="shared" si="7"/>
        <v>6.4994098790790766E-2</v>
      </c>
      <c r="O226" s="3"/>
      <c r="P226" s="3"/>
      <c r="Q226" s="3"/>
      <c r="R226" s="3"/>
      <c r="S226" s="3"/>
      <c r="T226" s="3"/>
      <c r="U226" s="3"/>
      <c r="V226" s="3"/>
      <c r="W226" s="3"/>
      <c r="X226" s="3"/>
      <c r="Y226" s="3"/>
      <c r="Z226" s="3"/>
    </row>
    <row r="227" spans="1:26" ht="15.75" customHeight="1">
      <c r="A227" s="3"/>
      <c r="B227" s="3"/>
      <c r="C227" s="3"/>
      <c r="D227" s="288">
        <v>30</v>
      </c>
      <c r="E227" s="289" t="s">
        <v>182</v>
      </c>
      <c r="F227" s="290">
        <v>179.07507722612706</v>
      </c>
      <c r="G227" s="291">
        <v>47</v>
      </c>
      <c r="H227" s="292">
        <v>292.79978705470035</v>
      </c>
      <c r="I227" s="291">
        <v>39</v>
      </c>
      <c r="J227" s="292">
        <v>337.04952035260567</v>
      </c>
      <c r="K227" s="291">
        <v>41</v>
      </c>
      <c r="L227" s="293">
        <v>151.77705636831232</v>
      </c>
      <c r="M227" s="291">
        <v>48</v>
      </c>
      <c r="N227" s="294">
        <f t="shared" si="7"/>
        <v>-0.54968914891339959</v>
      </c>
      <c r="O227" s="3"/>
      <c r="P227" s="3"/>
      <c r="Q227" s="3"/>
      <c r="R227" s="3"/>
      <c r="S227" s="3"/>
      <c r="T227" s="3"/>
      <c r="U227" s="3"/>
      <c r="V227" s="3"/>
      <c r="W227" s="3"/>
      <c r="X227" s="3"/>
      <c r="Y227" s="3"/>
      <c r="Z227" s="3"/>
    </row>
    <row r="228" spans="1:26" ht="15.75" customHeight="1">
      <c r="A228" s="3"/>
      <c r="B228" s="3"/>
      <c r="C228" s="3"/>
      <c r="D228" s="295">
        <v>31</v>
      </c>
      <c r="E228" s="296" t="s">
        <v>183</v>
      </c>
      <c r="F228" s="297">
        <v>390.23162134944613</v>
      </c>
      <c r="G228" s="298">
        <v>22</v>
      </c>
      <c r="H228" s="299">
        <v>293.72496662216287</v>
      </c>
      <c r="I228" s="298">
        <v>38</v>
      </c>
      <c r="J228" s="299">
        <v>470.68316299085529</v>
      </c>
      <c r="K228" s="298">
        <v>30</v>
      </c>
      <c r="L228" s="285">
        <v>677.32321863993502</v>
      </c>
      <c r="M228" s="298">
        <v>19</v>
      </c>
      <c r="N228" s="286">
        <f t="shared" si="7"/>
        <v>0.43902155823044481</v>
      </c>
      <c r="O228" s="3"/>
      <c r="P228" s="3"/>
      <c r="Q228" s="3"/>
      <c r="R228" s="3"/>
      <c r="S228" s="3"/>
      <c r="T228" s="3"/>
      <c r="U228" s="3"/>
      <c r="V228" s="3"/>
      <c r="W228" s="3"/>
      <c r="X228" s="3"/>
      <c r="Y228" s="3"/>
      <c r="Z228" s="3"/>
    </row>
    <row r="229" spans="1:26" ht="15.75" customHeight="1">
      <c r="A229" s="3"/>
      <c r="B229" s="3"/>
      <c r="C229" s="3"/>
      <c r="D229" s="288">
        <v>32</v>
      </c>
      <c r="E229" s="289" t="s">
        <v>184</v>
      </c>
      <c r="F229" s="290">
        <v>277.77777777777777</v>
      </c>
      <c r="G229" s="291">
        <v>41</v>
      </c>
      <c r="H229" s="292">
        <v>508.70671101545685</v>
      </c>
      <c r="I229" s="291">
        <v>21</v>
      </c>
      <c r="J229" s="292">
        <v>436.33478778262594</v>
      </c>
      <c r="K229" s="291">
        <v>33</v>
      </c>
      <c r="L229" s="293">
        <v>533.57495217960332</v>
      </c>
      <c r="M229" s="291">
        <v>31</v>
      </c>
      <c r="N229" s="294">
        <f t="shared" si="7"/>
        <v>0.2228567767679818</v>
      </c>
      <c r="O229" s="3"/>
      <c r="P229" s="3"/>
      <c r="Q229" s="3"/>
      <c r="R229" s="3"/>
      <c r="S229" s="3"/>
      <c r="T229" s="3"/>
      <c r="U229" s="3"/>
      <c r="V229" s="3"/>
      <c r="W229" s="3"/>
      <c r="X229" s="3"/>
      <c r="Y229" s="3"/>
      <c r="Z229" s="3"/>
    </row>
    <row r="230" spans="1:26" ht="15.75" customHeight="1">
      <c r="A230" s="3"/>
      <c r="B230" s="3"/>
      <c r="C230" s="3"/>
      <c r="D230" s="295">
        <v>33</v>
      </c>
      <c r="E230" s="296" t="s">
        <v>185</v>
      </c>
      <c r="F230" s="297">
        <v>490.12933968686178</v>
      </c>
      <c r="G230" s="298">
        <v>18</v>
      </c>
      <c r="H230" s="299">
        <v>580.38923351348478</v>
      </c>
      <c r="I230" s="298">
        <v>16</v>
      </c>
      <c r="J230" s="299">
        <v>533.14235696665867</v>
      </c>
      <c r="K230" s="298">
        <v>23</v>
      </c>
      <c r="L230" s="285">
        <v>664.31887305906832</v>
      </c>
      <c r="M230" s="298">
        <v>21</v>
      </c>
      <c r="N230" s="286">
        <f t="shared" si="7"/>
        <v>0.24604407130347944</v>
      </c>
      <c r="O230" s="3"/>
      <c r="P230" s="3"/>
      <c r="Q230" s="3"/>
      <c r="R230" s="3"/>
      <c r="S230" s="3"/>
      <c r="T230" s="3"/>
      <c r="U230" s="3"/>
      <c r="V230" s="3"/>
      <c r="W230" s="3"/>
      <c r="X230" s="3"/>
      <c r="Y230" s="3"/>
      <c r="Z230" s="3"/>
    </row>
    <row r="231" spans="1:26" ht="15.75" customHeight="1">
      <c r="A231" s="3"/>
      <c r="B231" s="3"/>
      <c r="C231" s="3"/>
      <c r="D231" s="288">
        <v>34</v>
      </c>
      <c r="E231" s="289" t="s">
        <v>186</v>
      </c>
      <c r="F231" s="290">
        <v>166.5972511453561</v>
      </c>
      <c r="G231" s="291">
        <v>48</v>
      </c>
      <c r="H231" s="292">
        <v>415.97337770382694</v>
      </c>
      <c r="I231" s="291">
        <v>27</v>
      </c>
      <c r="J231" s="292">
        <v>306.05998775760048</v>
      </c>
      <c r="K231" s="291">
        <v>44</v>
      </c>
      <c r="L231" s="293">
        <v>140.28056112224448</v>
      </c>
      <c r="M231" s="291">
        <v>49</v>
      </c>
      <c r="N231" s="294">
        <f t="shared" si="7"/>
        <v>-0.54165664662658652</v>
      </c>
      <c r="O231" s="3"/>
      <c r="P231" s="3"/>
      <c r="Q231" s="3"/>
      <c r="R231" s="3"/>
      <c r="S231" s="3"/>
      <c r="T231" s="3"/>
      <c r="U231" s="3"/>
      <c r="V231" s="3"/>
      <c r="W231" s="3"/>
      <c r="X231" s="3"/>
      <c r="Y231" s="3"/>
      <c r="Z231" s="3"/>
    </row>
    <row r="232" spans="1:26" ht="15.75" customHeight="1">
      <c r="A232" s="3"/>
      <c r="B232" s="3"/>
      <c r="C232" s="3"/>
      <c r="D232" s="295">
        <v>35</v>
      </c>
      <c r="E232" s="296" t="s">
        <v>187</v>
      </c>
      <c r="F232" s="297">
        <v>835.68738229755184</v>
      </c>
      <c r="G232" s="298">
        <v>6</v>
      </c>
      <c r="H232" s="299">
        <v>809.45884492951336</v>
      </c>
      <c r="I232" s="298">
        <v>9</v>
      </c>
      <c r="J232" s="299">
        <v>912.27450634177922</v>
      </c>
      <c r="K232" s="298">
        <v>6</v>
      </c>
      <c r="L232" s="285">
        <v>946.24285923538889</v>
      </c>
      <c r="M232" s="298">
        <v>5</v>
      </c>
      <c r="N232" s="286">
        <f t="shared" si="7"/>
        <v>3.7234793537991952E-2</v>
      </c>
      <c r="O232" s="3"/>
      <c r="P232" s="3"/>
      <c r="Q232" s="3"/>
      <c r="R232" s="3"/>
      <c r="S232" s="3"/>
      <c r="T232" s="3"/>
      <c r="U232" s="3"/>
      <c r="V232" s="3"/>
      <c r="W232" s="3"/>
      <c r="X232" s="3"/>
      <c r="Y232" s="3"/>
      <c r="Z232" s="3"/>
    </row>
    <row r="233" spans="1:26" ht="15.75" customHeight="1">
      <c r="A233" s="3"/>
      <c r="B233" s="3"/>
      <c r="C233" s="3"/>
      <c r="D233" s="288">
        <v>36</v>
      </c>
      <c r="E233" s="289" t="s">
        <v>188</v>
      </c>
      <c r="F233" s="290">
        <v>289.85507246376812</v>
      </c>
      <c r="G233" s="291">
        <v>39</v>
      </c>
      <c r="H233" s="292">
        <v>259.62786672436175</v>
      </c>
      <c r="I233" s="291">
        <v>43</v>
      </c>
      <c r="J233" s="292">
        <v>652.45759025663335</v>
      </c>
      <c r="K233" s="291">
        <v>15</v>
      </c>
      <c r="L233" s="293">
        <v>569.42619360490585</v>
      </c>
      <c r="M233" s="291">
        <v>27</v>
      </c>
      <c r="N233" s="294">
        <f t="shared" si="7"/>
        <v>-0.12725945393488103</v>
      </c>
      <c r="O233" s="3"/>
      <c r="P233" s="3"/>
      <c r="Q233" s="3"/>
      <c r="R233" s="3"/>
      <c r="S233" s="3"/>
      <c r="T233" s="3"/>
      <c r="U233" s="3"/>
      <c r="V233" s="3"/>
      <c r="W233" s="3"/>
      <c r="X233" s="3"/>
      <c r="Y233" s="3"/>
      <c r="Z233" s="3"/>
    </row>
    <row r="234" spans="1:26" ht="15.75" customHeight="1">
      <c r="A234" s="3"/>
      <c r="B234" s="3"/>
      <c r="C234" s="232"/>
      <c r="D234" s="295">
        <v>37</v>
      </c>
      <c r="E234" s="296" t="s">
        <v>189</v>
      </c>
      <c r="F234" s="297">
        <v>1133.4042091900039</v>
      </c>
      <c r="G234" s="298">
        <v>1</v>
      </c>
      <c r="H234" s="299">
        <v>1229.416349995128</v>
      </c>
      <c r="I234" s="298">
        <v>1</v>
      </c>
      <c r="J234" s="299">
        <v>1229.1959277721169</v>
      </c>
      <c r="K234" s="298">
        <v>2</v>
      </c>
      <c r="L234" s="285">
        <v>1117.4585103715601</v>
      </c>
      <c r="M234" s="298">
        <v>2</v>
      </c>
      <c r="N234" s="286">
        <f t="shared" si="7"/>
        <v>-9.0902853545144491E-2</v>
      </c>
      <c r="O234" s="3"/>
      <c r="P234" s="3"/>
      <c r="Q234" s="3"/>
      <c r="R234" s="3"/>
      <c r="S234" s="3"/>
      <c r="T234" s="3"/>
      <c r="U234" s="3"/>
      <c r="V234" s="3"/>
      <c r="W234" s="3"/>
      <c r="X234" s="3"/>
      <c r="Y234" s="3"/>
      <c r="Z234" s="3"/>
    </row>
    <row r="235" spans="1:26" ht="15.75" customHeight="1">
      <c r="A235" s="3"/>
      <c r="B235" s="3"/>
      <c r="C235" s="232"/>
      <c r="D235" s="288">
        <v>38</v>
      </c>
      <c r="E235" s="289" t="s">
        <v>190</v>
      </c>
      <c r="F235" s="290">
        <v>297.52653314978465</v>
      </c>
      <c r="G235" s="291">
        <v>38</v>
      </c>
      <c r="H235" s="292">
        <v>347.66118836915297</v>
      </c>
      <c r="I235" s="291">
        <v>34</v>
      </c>
      <c r="J235" s="292">
        <v>322.60996001454015</v>
      </c>
      <c r="K235" s="291">
        <v>42</v>
      </c>
      <c r="L235" s="293">
        <v>363.90437145884198</v>
      </c>
      <c r="M235" s="291">
        <v>41</v>
      </c>
      <c r="N235" s="294">
        <f t="shared" si="7"/>
        <v>0.12800104324875983</v>
      </c>
      <c r="O235" s="3"/>
      <c r="P235" s="3"/>
      <c r="Q235" s="3"/>
      <c r="R235" s="3"/>
      <c r="S235" s="3"/>
      <c r="T235" s="3"/>
      <c r="U235" s="3"/>
      <c r="V235" s="3"/>
      <c r="W235" s="3"/>
      <c r="X235" s="3"/>
      <c r="Y235" s="3"/>
      <c r="Z235" s="3"/>
    </row>
    <row r="236" spans="1:26" ht="15.75" customHeight="1">
      <c r="A236" s="3"/>
      <c r="B236" s="3"/>
      <c r="C236" s="232"/>
      <c r="D236" s="295">
        <v>39</v>
      </c>
      <c r="E236" s="296" t="s">
        <v>191</v>
      </c>
      <c r="F236" s="297">
        <v>345.2855245683931</v>
      </c>
      <c r="G236" s="298">
        <v>26</v>
      </c>
      <c r="H236" s="299">
        <v>433.27556325823224</v>
      </c>
      <c r="I236" s="298">
        <v>25</v>
      </c>
      <c r="J236" s="299">
        <v>404.15704387990763</v>
      </c>
      <c r="K236" s="298">
        <v>36</v>
      </c>
      <c r="L236" s="285">
        <v>675.27891955372877</v>
      </c>
      <c r="M236" s="298">
        <v>20</v>
      </c>
      <c r="N236" s="286">
        <f t="shared" si="7"/>
        <v>0.67083298381008316</v>
      </c>
      <c r="O236" s="3"/>
      <c r="P236" s="3"/>
      <c r="Q236" s="3"/>
      <c r="R236" s="3"/>
      <c r="S236" s="3"/>
      <c r="T236" s="3"/>
      <c r="U236" s="3"/>
      <c r="V236" s="3"/>
      <c r="W236" s="3"/>
      <c r="X236" s="3"/>
      <c r="Y236" s="3"/>
      <c r="Z236" s="3"/>
    </row>
    <row r="237" spans="1:26" ht="15.75" customHeight="1">
      <c r="A237" s="3"/>
      <c r="B237" s="3"/>
      <c r="C237" s="3"/>
      <c r="D237" s="288">
        <v>40</v>
      </c>
      <c r="E237" s="289" t="s">
        <v>192</v>
      </c>
      <c r="F237" s="290">
        <v>151.9756838905775</v>
      </c>
      <c r="G237" s="291">
        <v>49</v>
      </c>
      <c r="H237" s="292">
        <v>301.56815440289506</v>
      </c>
      <c r="I237" s="291">
        <v>36</v>
      </c>
      <c r="J237" s="292">
        <v>149.47683109118086</v>
      </c>
      <c r="K237" s="291">
        <v>50</v>
      </c>
      <c r="L237" s="293">
        <v>118.55364552459989</v>
      </c>
      <c r="M237" s="291">
        <v>51</v>
      </c>
      <c r="N237" s="294">
        <f t="shared" si="7"/>
        <v>-0.2068761114404267</v>
      </c>
      <c r="O237" s="3"/>
      <c r="P237" s="3"/>
      <c r="Q237" s="3"/>
      <c r="R237" s="3"/>
      <c r="S237" s="3"/>
      <c r="T237" s="3"/>
      <c r="U237" s="3"/>
      <c r="V237" s="3"/>
      <c r="W237" s="3"/>
      <c r="X237" s="3"/>
      <c r="Y237" s="3"/>
      <c r="Z237" s="3"/>
    </row>
    <row r="238" spans="1:26" ht="15" customHeight="1">
      <c r="A238" s="232"/>
      <c r="B238" s="232"/>
      <c r="C238" s="232"/>
      <c r="D238" s="295">
        <v>41</v>
      </c>
      <c r="E238" s="296" t="s">
        <v>193</v>
      </c>
      <c r="F238" s="297">
        <v>1041.6047842531536</v>
      </c>
      <c r="G238" s="298">
        <v>2</v>
      </c>
      <c r="H238" s="299">
        <v>1173.1191517141783</v>
      </c>
      <c r="I238" s="298">
        <v>2</v>
      </c>
      <c r="J238" s="299">
        <v>1341.8731212793964</v>
      </c>
      <c r="K238" s="298">
        <v>1</v>
      </c>
      <c r="L238" s="285">
        <v>1241.6409213562238</v>
      </c>
      <c r="M238" s="298">
        <v>1</v>
      </c>
      <c r="N238" s="286">
        <f t="shared" si="7"/>
        <v>-7.469573563527912E-2</v>
      </c>
      <c r="O238" s="232"/>
      <c r="P238" s="232"/>
      <c r="Q238" s="232"/>
      <c r="R238" s="232"/>
      <c r="S238" s="232"/>
      <c r="T238" s="3"/>
      <c r="U238" s="3"/>
      <c r="V238" s="3"/>
      <c r="W238" s="3"/>
      <c r="X238" s="3"/>
      <c r="Y238" s="3"/>
      <c r="Z238" s="3"/>
    </row>
    <row r="239" spans="1:26" ht="15.75" customHeight="1">
      <c r="A239" s="3"/>
      <c r="B239" s="287"/>
      <c r="C239" s="3"/>
      <c r="D239" s="288">
        <v>42</v>
      </c>
      <c r="E239" s="289" t="s">
        <v>194</v>
      </c>
      <c r="F239" s="290">
        <v>652.54599914420191</v>
      </c>
      <c r="G239" s="291">
        <v>12</v>
      </c>
      <c r="H239" s="292">
        <v>686.47310375872155</v>
      </c>
      <c r="I239" s="291">
        <v>13</v>
      </c>
      <c r="J239" s="292">
        <v>679.9585110061081</v>
      </c>
      <c r="K239" s="291">
        <v>14</v>
      </c>
      <c r="L239" s="293">
        <v>778.66918357715906</v>
      </c>
      <c r="M239" s="291">
        <v>10</v>
      </c>
      <c r="N239" s="294">
        <f t="shared" si="7"/>
        <v>0.14517161116932359</v>
      </c>
      <c r="O239" s="3"/>
      <c r="P239" s="3"/>
      <c r="Q239" s="3"/>
      <c r="R239" s="3"/>
      <c r="S239" s="3"/>
      <c r="T239" s="3"/>
      <c r="U239" s="3"/>
      <c r="V239" s="3"/>
      <c r="W239" s="3"/>
      <c r="X239" s="3"/>
      <c r="Y239" s="3"/>
      <c r="Z239" s="3"/>
    </row>
    <row r="240" spans="1:26" ht="15.75" customHeight="1">
      <c r="A240" s="3"/>
      <c r="B240" s="287"/>
      <c r="C240" s="14"/>
      <c r="D240" s="295">
        <v>43</v>
      </c>
      <c r="E240" s="296" t="s">
        <v>195</v>
      </c>
      <c r="F240" s="297">
        <v>452.27698066126015</v>
      </c>
      <c r="G240" s="298">
        <v>20</v>
      </c>
      <c r="H240" s="299">
        <v>249.25224327018944</v>
      </c>
      <c r="I240" s="298">
        <v>45</v>
      </c>
      <c r="J240" s="299">
        <v>639.94610980127993</v>
      </c>
      <c r="K240" s="298">
        <v>16</v>
      </c>
      <c r="L240" s="285">
        <v>528.82975093824632</v>
      </c>
      <c r="M240" s="298">
        <v>32</v>
      </c>
      <c r="N240" s="286">
        <f t="shared" si="7"/>
        <v>-0.17363393129702462</v>
      </c>
      <c r="O240" s="14"/>
      <c r="P240" s="14"/>
      <c r="Q240" s="14"/>
      <c r="R240" s="14"/>
      <c r="S240" s="14"/>
      <c r="T240" s="3"/>
      <c r="U240" s="3"/>
      <c r="V240" s="3"/>
      <c r="W240" s="3"/>
      <c r="X240" s="3"/>
      <c r="Y240" s="3"/>
      <c r="Z240" s="3"/>
    </row>
    <row r="241" spans="1:26" ht="15.75" customHeight="1">
      <c r="A241" s="3"/>
      <c r="B241" s="287"/>
      <c r="C241" s="14"/>
      <c r="D241" s="288">
        <v>44</v>
      </c>
      <c r="E241" s="289" t="s">
        <v>196</v>
      </c>
      <c r="F241" s="290">
        <v>333.51525074282944</v>
      </c>
      <c r="G241" s="291">
        <v>28</v>
      </c>
      <c r="H241" s="292">
        <v>355.98301274044468</v>
      </c>
      <c r="I241" s="291">
        <v>32</v>
      </c>
      <c r="J241" s="292">
        <v>520.19583843329258</v>
      </c>
      <c r="K241" s="291">
        <v>25</v>
      </c>
      <c r="L241" s="293">
        <v>402.74104352007691</v>
      </c>
      <c r="M241" s="291">
        <v>40</v>
      </c>
      <c r="N241" s="294">
        <f t="shared" si="7"/>
        <v>-0.22578957045669926</v>
      </c>
      <c r="O241" s="440"/>
      <c r="P241" s="440"/>
      <c r="Q241" s="440"/>
      <c r="R241" s="440"/>
      <c r="S241" s="440"/>
      <c r="T241" s="3"/>
      <c r="U241" s="3"/>
      <c r="V241" s="3"/>
      <c r="W241" s="3"/>
      <c r="X241" s="3"/>
      <c r="Y241" s="3"/>
      <c r="Z241" s="3"/>
    </row>
    <row r="242" spans="1:26" ht="15.75" customHeight="1">
      <c r="A242" s="3"/>
      <c r="B242" s="414"/>
      <c r="C242" s="14"/>
      <c r="D242" s="295">
        <v>45</v>
      </c>
      <c r="E242" s="296" t="s">
        <v>197</v>
      </c>
      <c r="F242" s="297">
        <v>327.5720874100254</v>
      </c>
      <c r="G242" s="298">
        <v>30</v>
      </c>
      <c r="H242" s="299">
        <v>435.93399877775516</v>
      </c>
      <c r="I242" s="298">
        <v>24</v>
      </c>
      <c r="J242" s="299">
        <v>580.49181826492372</v>
      </c>
      <c r="K242" s="298">
        <v>21</v>
      </c>
      <c r="L242" s="285">
        <v>679.52752314498105</v>
      </c>
      <c r="M242" s="298">
        <v>18</v>
      </c>
      <c r="N242" s="286">
        <f t="shared" si="7"/>
        <v>0.17060654735164518</v>
      </c>
      <c r="O242" s="441"/>
      <c r="P242" s="441"/>
      <c r="Q242" s="441"/>
      <c r="R242" s="441"/>
      <c r="S242" s="441"/>
      <c r="T242" s="441"/>
      <c r="U242" s="441"/>
      <c r="V242" s="441"/>
      <c r="W242" s="3"/>
      <c r="X242" s="3"/>
      <c r="Y242" s="3"/>
      <c r="Z242" s="3"/>
    </row>
    <row r="243" spans="1:26" ht="15.75" customHeight="1">
      <c r="A243" s="3"/>
      <c r="B243" s="414"/>
      <c r="C243" s="14"/>
      <c r="D243" s="288">
        <v>46</v>
      </c>
      <c r="E243" s="289" t="s">
        <v>198</v>
      </c>
      <c r="F243" s="290">
        <v>321.86184699182968</v>
      </c>
      <c r="G243" s="291">
        <v>31</v>
      </c>
      <c r="H243" s="292">
        <v>410.65967671472259</v>
      </c>
      <c r="I243" s="291">
        <v>28</v>
      </c>
      <c r="J243" s="292">
        <v>516.17343427391609</v>
      </c>
      <c r="K243" s="291">
        <v>26</v>
      </c>
      <c r="L243" s="293">
        <v>335.65711334882519</v>
      </c>
      <c r="M243" s="291">
        <v>42</v>
      </c>
      <c r="N243" s="294">
        <f t="shared" si="7"/>
        <v>-0.34972028573887604</v>
      </c>
      <c r="O243" s="441"/>
      <c r="P243" s="441"/>
      <c r="Q243" s="441"/>
      <c r="R243" s="441"/>
      <c r="S243" s="441"/>
      <c r="T243" s="441"/>
      <c r="U243" s="441"/>
      <c r="V243" s="441"/>
      <c r="W243" s="3"/>
      <c r="X243" s="3"/>
      <c r="Y243" s="3"/>
      <c r="Z243" s="3"/>
    </row>
    <row r="244" spans="1:26" ht="15.75" customHeight="1">
      <c r="A244" s="3"/>
      <c r="B244" s="14"/>
      <c r="C244" s="14"/>
      <c r="D244" s="295">
        <v>47</v>
      </c>
      <c r="E244" s="296" t="s">
        <v>199</v>
      </c>
      <c r="F244" s="297">
        <v>319.36127744510981</v>
      </c>
      <c r="G244" s="298">
        <v>32</v>
      </c>
      <c r="H244" s="299">
        <v>450.63498566161411</v>
      </c>
      <c r="I244" s="298">
        <v>23</v>
      </c>
      <c r="J244" s="299">
        <v>600.16556291390725</v>
      </c>
      <c r="K244" s="298">
        <v>19</v>
      </c>
      <c r="L244" s="285">
        <v>481.37295939723731</v>
      </c>
      <c r="M244" s="298">
        <v>36</v>
      </c>
      <c r="N244" s="286">
        <f t="shared" si="7"/>
        <v>-0.19793305523881008</v>
      </c>
      <c r="O244" s="310"/>
      <c r="P244" s="310"/>
      <c r="Q244" s="310"/>
      <c r="R244" s="310"/>
      <c r="S244" s="310"/>
      <c r="T244" s="310"/>
      <c r="U244" s="310"/>
      <c r="V244" s="310"/>
      <c r="W244" s="3"/>
      <c r="X244" s="3"/>
      <c r="Y244" s="3"/>
      <c r="Z244" s="3"/>
    </row>
    <row r="245" spans="1:26" ht="15.75" customHeight="1">
      <c r="A245" s="3"/>
      <c r="B245" s="14"/>
      <c r="C245" s="14"/>
      <c r="D245" s="288">
        <v>48</v>
      </c>
      <c r="E245" s="289" t="s">
        <v>200</v>
      </c>
      <c r="F245" s="290">
        <v>416.46489104116222</v>
      </c>
      <c r="G245" s="291">
        <v>21</v>
      </c>
      <c r="H245" s="292">
        <v>294.62079452575557</v>
      </c>
      <c r="I245" s="291">
        <v>37</v>
      </c>
      <c r="J245" s="292">
        <v>612.57185939119779</v>
      </c>
      <c r="K245" s="291">
        <v>17</v>
      </c>
      <c r="L245" s="293">
        <v>737.58865248226948</v>
      </c>
      <c r="M245" s="291">
        <v>13</v>
      </c>
      <c r="N245" s="294">
        <f t="shared" si="7"/>
        <v>0.20408510638297872</v>
      </c>
      <c r="O245" s="310"/>
      <c r="P245" s="310"/>
      <c r="Q245" s="310"/>
      <c r="R245" s="310"/>
      <c r="S245" s="310"/>
      <c r="T245" s="310"/>
      <c r="U245" s="310"/>
      <c r="V245" s="310"/>
      <c r="W245" s="3"/>
      <c r="X245" s="3"/>
      <c r="Y245" s="3"/>
      <c r="Z245" s="3"/>
    </row>
    <row r="246" spans="1:26" ht="15.75" customHeight="1">
      <c r="A246" s="3"/>
      <c r="B246" s="14"/>
      <c r="C246" s="14"/>
      <c r="D246" s="295">
        <v>49</v>
      </c>
      <c r="E246" s="296" t="s">
        <v>201</v>
      </c>
      <c r="F246" s="297">
        <v>278.16411682892908</v>
      </c>
      <c r="G246" s="298">
        <v>40</v>
      </c>
      <c r="H246" s="299">
        <v>270.81398947694214</v>
      </c>
      <c r="I246" s="298">
        <v>42</v>
      </c>
      <c r="J246" s="299">
        <v>366.38603055815406</v>
      </c>
      <c r="K246" s="298">
        <v>39</v>
      </c>
      <c r="L246" s="285">
        <v>528.09962954205093</v>
      </c>
      <c r="M246" s="298">
        <v>33</v>
      </c>
      <c r="N246" s="286">
        <f t="shared" si="7"/>
        <v>0.44137490377987848</v>
      </c>
      <c r="O246" s="310"/>
      <c r="P246" s="310"/>
      <c r="Q246" s="310"/>
      <c r="R246" s="310"/>
      <c r="S246" s="310"/>
      <c r="T246" s="14"/>
      <c r="U246" s="14"/>
      <c r="V246" s="14"/>
      <c r="W246" s="3"/>
      <c r="X246" s="3"/>
      <c r="Y246" s="3"/>
      <c r="Z246" s="3"/>
    </row>
    <row r="247" spans="1:26" ht="15.75" customHeight="1">
      <c r="A247" s="3"/>
      <c r="B247" s="14"/>
      <c r="C247" s="14"/>
      <c r="D247" s="288">
        <v>50</v>
      </c>
      <c r="E247" s="289" t="s">
        <v>202</v>
      </c>
      <c r="F247" s="290">
        <v>604.39560439560444</v>
      </c>
      <c r="G247" s="291">
        <v>13</v>
      </c>
      <c r="H247" s="292">
        <v>627.36614386154679</v>
      </c>
      <c r="I247" s="291">
        <v>15</v>
      </c>
      <c r="J247" s="292">
        <v>494.21661409043111</v>
      </c>
      <c r="K247" s="291">
        <v>28</v>
      </c>
      <c r="L247" s="293">
        <v>498.28713796325133</v>
      </c>
      <c r="M247" s="291">
        <v>35</v>
      </c>
      <c r="N247" s="294">
        <f t="shared" si="7"/>
        <v>8.2363153256426111E-3</v>
      </c>
      <c r="O247" s="310"/>
      <c r="P247" s="310"/>
      <c r="Q247" s="310"/>
      <c r="R247" s="310"/>
      <c r="S247" s="310"/>
      <c r="T247" s="310"/>
      <c r="U247" s="310"/>
      <c r="V247" s="310"/>
      <c r="W247" s="3"/>
      <c r="X247" s="3"/>
      <c r="Y247" s="3"/>
      <c r="Z247" s="3"/>
    </row>
    <row r="248" spans="1:26" ht="15.75" customHeight="1">
      <c r="A248" s="3"/>
      <c r="B248" s="14"/>
      <c r="C248" s="151"/>
      <c r="D248" s="295">
        <v>51</v>
      </c>
      <c r="E248" s="296" t="s">
        <v>203</v>
      </c>
      <c r="F248" s="297">
        <v>269.26960619320096</v>
      </c>
      <c r="G248" s="298">
        <v>42</v>
      </c>
      <c r="H248" s="299">
        <v>231.19980530542711</v>
      </c>
      <c r="I248" s="298">
        <v>47</v>
      </c>
      <c r="J248" s="299">
        <v>272.17617221328715</v>
      </c>
      <c r="K248" s="298">
        <v>45</v>
      </c>
      <c r="L248" s="285">
        <v>276.34719256374825</v>
      </c>
      <c r="M248" s="298">
        <v>44</v>
      </c>
      <c r="N248" s="286">
        <f t="shared" si="7"/>
        <v>1.5324707951262328E-2</v>
      </c>
      <c r="O248" s="14"/>
      <c r="P248" s="14"/>
      <c r="Q248" s="310"/>
      <c r="R248" s="310"/>
      <c r="S248" s="310"/>
      <c r="T248" s="310"/>
      <c r="U248" s="310"/>
      <c r="V248" s="310"/>
      <c r="W248" s="3"/>
      <c r="X248" s="3"/>
      <c r="Y248" s="3"/>
      <c r="Z248" s="3"/>
    </row>
    <row r="249" spans="1:26" ht="15.75" customHeight="1">
      <c r="A249" s="3"/>
      <c r="B249" s="14"/>
      <c r="C249" s="287"/>
      <c r="D249" s="326">
        <v>52</v>
      </c>
      <c r="E249" s="331" t="s">
        <v>204</v>
      </c>
      <c r="F249" s="332">
        <v>913.17665244897375</v>
      </c>
      <c r="G249" s="335">
        <v>5</v>
      </c>
      <c r="H249" s="338">
        <v>882.90024151082844</v>
      </c>
      <c r="I249" s="335">
        <v>6</v>
      </c>
      <c r="J249" s="338">
        <v>964.88189178438995</v>
      </c>
      <c r="K249" s="335">
        <v>4</v>
      </c>
      <c r="L249" s="338">
        <v>919.41318327974273</v>
      </c>
      <c r="M249" s="335">
        <v>7</v>
      </c>
      <c r="N249" s="340">
        <f t="shared" si="7"/>
        <v>-4.7123600195833656E-2</v>
      </c>
      <c r="O249" s="14"/>
      <c r="P249" s="14"/>
      <c r="Q249" s="310"/>
      <c r="R249" s="310"/>
      <c r="S249" s="310"/>
      <c r="T249" s="310"/>
      <c r="U249" s="310"/>
      <c r="V249" s="310"/>
      <c r="W249" s="3"/>
      <c r="X249" s="3"/>
      <c r="Y249" s="3"/>
      <c r="Z249" s="3"/>
    </row>
    <row r="250" spans="1:26" ht="27" customHeight="1">
      <c r="A250" s="3"/>
      <c r="B250" s="14"/>
      <c r="C250" s="287"/>
      <c r="D250" s="980" t="s">
        <v>250</v>
      </c>
      <c r="E250" s="858"/>
      <c r="F250" s="343">
        <v>814.79964466384024</v>
      </c>
      <c r="G250" s="344" t="s">
        <v>76</v>
      </c>
      <c r="H250" s="345">
        <v>888.56328856328855</v>
      </c>
      <c r="I250" s="346" t="s">
        <v>76</v>
      </c>
      <c r="J250" s="345">
        <v>932.80800901788416</v>
      </c>
      <c r="K250" s="347" t="s">
        <v>76</v>
      </c>
      <c r="L250" s="345">
        <v>911.88048384570925</v>
      </c>
      <c r="M250" s="346" t="s">
        <v>76</v>
      </c>
      <c r="N250" s="348">
        <f t="shared" si="7"/>
        <v>-2.2434975868409035E-2</v>
      </c>
      <c r="O250" s="14"/>
      <c r="P250" s="14"/>
      <c r="Q250" s="310"/>
      <c r="R250" s="310"/>
      <c r="S250" s="310"/>
      <c r="T250" s="310"/>
      <c r="U250" s="310"/>
      <c r="V250" s="310"/>
      <c r="W250" s="3"/>
      <c r="X250" s="3"/>
      <c r="Y250" s="3"/>
      <c r="Z250" s="3"/>
    </row>
    <row r="251" spans="1:26" ht="15.75" customHeight="1">
      <c r="A251" s="3"/>
      <c r="B251" s="14"/>
      <c r="C251" s="287"/>
      <c r="D251" s="981" t="s">
        <v>218</v>
      </c>
      <c r="E251" s="982"/>
      <c r="F251" s="982"/>
      <c r="G251" s="334"/>
      <c r="H251" s="10"/>
      <c r="I251" s="3"/>
      <c r="J251" s="10"/>
      <c r="K251" s="3"/>
      <c r="L251" s="3"/>
      <c r="M251" s="3"/>
      <c r="N251" s="10"/>
      <c r="O251" s="14"/>
      <c r="P251" s="14"/>
      <c r="Q251" s="310"/>
      <c r="R251" s="310"/>
      <c r="S251" s="310"/>
      <c r="T251" s="310"/>
      <c r="U251" s="310"/>
      <c r="V251" s="310"/>
      <c r="W251" s="3"/>
      <c r="X251" s="3"/>
      <c r="Y251" s="3"/>
      <c r="Z251" s="3"/>
    </row>
    <row r="252" spans="1:26" ht="15.75" customHeight="1">
      <c r="A252" s="3"/>
      <c r="B252" s="14"/>
      <c r="C252" s="287"/>
      <c r="D252" s="983" t="s">
        <v>220</v>
      </c>
      <c r="E252" s="832"/>
      <c r="F252" s="832"/>
      <c r="G252" s="351"/>
      <c r="H252" s="10"/>
      <c r="I252" s="3"/>
      <c r="J252" s="10"/>
      <c r="K252" s="3"/>
      <c r="L252" s="3"/>
      <c r="M252" s="3"/>
      <c r="N252" s="10"/>
      <c r="O252" s="14"/>
      <c r="P252" s="14"/>
      <c r="Q252" s="310"/>
      <c r="R252" s="310"/>
      <c r="S252" s="310"/>
      <c r="T252" s="310"/>
      <c r="U252" s="310"/>
      <c r="V252" s="310"/>
      <c r="W252" s="3"/>
      <c r="X252" s="3"/>
      <c r="Y252" s="3"/>
      <c r="Z252" s="3"/>
    </row>
    <row r="253" spans="1:26" ht="15.75" customHeight="1">
      <c r="A253" s="3"/>
      <c r="B253" s="14"/>
      <c r="C253" s="287"/>
      <c r="D253" s="983" t="s">
        <v>221</v>
      </c>
      <c r="E253" s="832"/>
      <c r="F253" s="832"/>
      <c r="G253" s="3"/>
      <c r="H253" s="10"/>
      <c r="I253" s="3"/>
      <c r="J253" s="10"/>
      <c r="K253" s="3"/>
      <c r="L253" s="3"/>
      <c r="M253" s="3"/>
      <c r="N253" s="10"/>
      <c r="O253" s="14"/>
      <c r="P253" s="14"/>
      <c r="Q253" s="310"/>
      <c r="R253" s="310"/>
      <c r="S253" s="310"/>
      <c r="T253" s="310"/>
      <c r="U253" s="310"/>
      <c r="V253" s="310"/>
      <c r="W253" s="3"/>
      <c r="X253" s="3"/>
      <c r="Y253" s="3"/>
      <c r="Z253" s="3"/>
    </row>
    <row r="254" spans="1:26" ht="15.75" customHeight="1">
      <c r="A254" s="3"/>
      <c r="B254" s="14"/>
      <c r="C254" s="287"/>
      <c r="D254" s="10"/>
      <c r="E254" s="10"/>
      <c r="F254" s="10"/>
      <c r="G254" s="3"/>
      <c r="H254" s="10"/>
      <c r="I254" s="3"/>
      <c r="J254" s="10"/>
      <c r="K254" s="3"/>
      <c r="L254" s="3"/>
      <c r="M254" s="3"/>
      <c r="N254" s="10"/>
      <c r="O254" s="14"/>
      <c r="P254" s="14"/>
      <c r="Q254" s="310"/>
      <c r="R254" s="310"/>
      <c r="S254" s="310"/>
      <c r="T254" s="310"/>
      <c r="U254" s="310"/>
      <c r="V254" s="310"/>
      <c r="W254" s="3"/>
      <c r="X254" s="3"/>
      <c r="Y254" s="3"/>
      <c r="Z254" s="3"/>
    </row>
    <row r="255" spans="1:26" ht="15.75" customHeight="1">
      <c r="A255" s="3"/>
      <c r="B255" s="14"/>
      <c r="C255" s="287"/>
      <c r="D255" s="979" t="s">
        <v>273</v>
      </c>
      <c r="E255" s="912"/>
      <c r="F255" s="912"/>
      <c r="G255" s="912"/>
      <c r="H255" s="912"/>
      <c r="I255" s="912"/>
      <c r="J255" s="912"/>
      <c r="K255" s="912"/>
      <c r="L255" s="912"/>
      <c r="M255" s="912"/>
      <c r="N255" s="877"/>
      <c r="O255" s="14"/>
      <c r="P255" s="14"/>
      <c r="Q255" s="310"/>
      <c r="R255" s="310"/>
      <c r="S255" s="310"/>
      <c r="T255" s="310"/>
      <c r="U255" s="310"/>
      <c r="V255" s="310"/>
      <c r="W255" s="3"/>
      <c r="X255" s="3"/>
      <c r="Y255" s="3"/>
      <c r="Z255" s="3"/>
    </row>
    <row r="256" spans="1:26" ht="17.25" customHeight="1">
      <c r="A256" s="3"/>
      <c r="B256" s="14"/>
      <c r="C256" s="287"/>
      <c r="D256" s="978"/>
      <c r="E256" s="849"/>
      <c r="F256" s="849"/>
      <c r="G256" s="849"/>
      <c r="H256" s="849"/>
      <c r="I256" s="849"/>
      <c r="J256" s="849"/>
      <c r="K256" s="849"/>
      <c r="L256" s="849"/>
      <c r="M256" s="849"/>
      <c r="N256" s="850"/>
      <c r="O256" s="14"/>
      <c r="P256" s="14"/>
      <c r="Q256" s="310"/>
      <c r="R256" s="310"/>
      <c r="S256" s="310"/>
      <c r="T256" s="310"/>
      <c r="U256" s="310"/>
      <c r="V256" s="310"/>
      <c r="W256" s="3"/>
      <c r="X256" s="3"/>
      <c r="Y256" s="3"/>
      <c r="Z256" s="3"/>
    </row>
    <row r="257" spans="1:26" ht="5.25" customHeight="1">
      <c r="A257" s="3"/>
      <c r="B257" s="14"/>
      <c r="C257" s="287"/>
      <c r="D257" s="272"/>
      <c r="E257" s="272"/>
      <c r="F257" s="272"/>
      <c r="G257" s="272"/>
      <c r="H257" s="272"/>
      <c r="I257" s="272"/>
      <c r="J257" s="272"/>
      <c r="K257" s="272"/>
      <c r="L257" s="272"/>
      <c r="M257" s="272"/>
      <c r="N257" s="272"/>
      <c r="O257" s="14"/>
      <c r="P257" s="14"/>
      <c r="Q257" s="310"/>
      <c r="R257" s="310"/>
      <c r="S257" s="310"/>
      <c r="T257" s="310"/>
      <c r="U257" s="310"/>
      <c r="V257" s="310"/>
      <c r="W257" s="3"/>
      <c r="X257" s="3"/>
      <c r="Y257" s="3"/>
      <c r="Z257" s="3"/>
    </row>
    <row r="258" spans="1:26" ht="33" customHeight="1">
      <c r="A258" s="3"/>
      <c r="B258" s="14"/>
      <c r="C258" s="287"/>
      <c r="D258" s="966" t="s">
        <v>137</v>
      </c>
      <c r="E258" s="934"/>
      <c r="F258" s="274">
        <v>2009</v>
      </c>
      <c r="G258" s="275" t="s">
        <v>165</v>
      </c>
      <c r="H258" s="275">
        <v>2010</v>
      </c>
      <c r="I258" s="275" t="s">
        <v>165</v>
      </c>
      <c r="J258" s="274">
        <v>2011</v>
      </c>
      <c r="K258" s="275" t="s">
        <v>165</v>
      </c>
      <c r="L258" s="276">
        <v>2012</v>
      </c>
      <c r="M258" s="275" t="s">
        <v>165</v>
      </c>
      <c r="N258" s="277" t="s">
        <v>167</v>
      </c>
      <c r="O258" s="14"/>
      <c r="P258" s="14"/>
      <c r="Q258" s="310"/>
      <c r="R258" s="310"/>
      <c r="S258" s="310"/>
      <c r="T258" s="310"/>
      <c r="U258" s="310"/>
      <c r="V258" s="310"/>
      <c r="W258" s="3"/>
      <c r="X258" s="3"/>
      <c r="Y258" s="3"/>
      <c r="Z258" s="3"/>
    </row>
    <row r="259" spans="1:26" ht="15.75" customHeight="1">
      <c r="A259" s="3"/>
      <c r="B259" s="14"/>
      <c r="C259" s="287"/>
      <c r="D259" s="279">
        <v>1</v>
      </c>
      <c r="E259" s="280" t="s">
        <v>147</v>
      </c>
      <c r="F259" s="281">
        <v>1112.753551777942</v>
      </c>
      <c r="G259" s="283">
        <v>11</v>
      </c>
      <c r="H259" s="284">
        <v>1255.1092027579373</v>
      </c>
      <c r="I259" s="283">
        <v>8</v>
      </c>
      <c r="J259" s="285">
        <v>1035.9914148918606</v>
      </c>
      <c r="K259" s="283">
        <v>15</v>
      </c>
      <c r="L259" s="284">
        <v>1042.8351821845527</v>
      </c>
      <c r="M259" s="283">
        <v>18</v>
      </c>
      <c r="N259" s="286">
        <f t="shared" ref="N259:N311" si="8">(L259-J259)/J259</f>
        <v>6.606007727782603E-3</v>
      </c>
      <c r="O259" s="14"/>
      <c r="P259" s="14"/>
      <c r="Q259" s="310"/>
      <c r="R259" s="310"/>
      <c r="S259" s="310"/>
      <c r="T259" s="310"/>
      <c r="U259" s="310"/>
      <c r="V259" s="310"/>
      <c r="W259" s="3"/>
      <c r="X259" s="3"/>
      <c r="Y259" s="3"/>
      <c r="Z259" s="3"/>
    </row>
    <row r="260" spans="1:26" ht="15.75" customHeight="1">
      <c r="A260" s="3"/>
      <c r="B260" s="14"/>
      <c r="C260" s="287"/>
      <c r="D260" s="288">
        <v>2</v>
      </c>
      <c r="E260" s="289" t="s">
        <v>148</v>
      </c>
      <c r="F260" s="290">
        <v>488.42105263157896</v>
      </c>
      <c r="G260" s="291">
        <v>30</v>
      </c>
      <c r="H260" s="292">
        <v>577.26811763788123</v>
      </c>
      <c r="I260" s="291">
        <v>32</v>
      </c>
      <c r="J260" s="292">
        <v>608.23456019962566</v>
      </c>
      <c r="K260" s="291">
        <v>36</v>
      </c>
      <c r="L260" s="293">
        <v>825.99548040208833</v>
      </c>
      <c r="M260" s="291">
        <v>30</v>
      </c>
      <c r="N260" s="294">
        <f t="shared" si="8"/>
        <v>0.35802128726620275</v>
      </c>
      <c r="O260" s="14"/>
      <c r="P260" s="14"/>
      <c r="Q260" s="14"/>
      <c r="R260" s="14"/>
      <c r="S260" s="14"/>
      <c r="T260" s="14"/>
      <c r="U260" s="14"/>
      <c r="V260" s="14"/>
      <c r="W260" s="3"/>
      <c r="X260" s="3"/>
      <c r="Y260" s="3"/>
      <c r="Z260" s="3"/>
    </row>
    <row r="261" spans="1:26" ht="15.75" customHeight="1">
      <c r="A261" s="3"/>
      <c r="B261" s="287"/>
      <c r="C261" s="287"/>
      <c r="D261" s="295">
        <v>3</v>
      </c>
      <c r="E261" s="296" t="s">
        <v>149</v>
      </c>
      <c r="F261" s="297">
        <v>227.67374352552793</v>
      </c>
      <c r="G261" s="298">
        <v>48</v>
      </c>
      <c r="H261" s="299">
        <v>411.74048585377329</v>
      </c>
      <c r="I261" s="298">
        <v>42</v>
      </c>
      <c r="J261" s="299">
        <v>556.097001662558</v>
      </c>
      <c r="K261" s="298">
        <v>40</v>
      </c>
      <c r="L261" s="285">
        <v>681.9975200090181</v>
      </c>
      <c r="M261" s="298">
        <v>37</v>
      </c>
      <c r="N261" s="286">
        <f t="shared" si="8"/>
        <v>0.22640028263064987</v>
      </c>
      <c r="O261" s="287"/>
      <c r="P261" s="3"/>
      <c r="Q261" s="3"/>
      <c r="R261" s="3"/>
      <c r="S261" s="3"/>
      <c r="T261" s="3"/>
      <c r="U261" s="3"/>
      <c r="V261" s="3"/>
      <c r="W261" s="3"/>
      <c r="X261" s="3"/>
      <c r="Y261" s="3"/>
      <c r="Z261" s="3"/>
    </row>
    <row r="262" spans="1:26" ht="15.75" customHeight="1">
      <c r="A262" s="3"/>
      <c r="B262" s="414"/>
      <c r="C262" s="414"/>
      <c r="D262" s="288">
        <v>4</v>
      </c>
      <c r="E262" s="289" t="s">
        <v>151</v>
      </c>
      <c r="F262" s="290">
        <v>537.16354294388975</v>
      </c>
      <c r="G262" s="291">
        <v>25</v>
      </c>
      <c r="H262" s="292">
        <v>1054.5868536161543</v>
      </c>
      <c r="I262" s="291">
        <v>14</v>
      </c>
      <c r="J262" s="292">
        <v>757.94032723772864</v>
      </c>
      <c r="K262" s="291">
        <v>29</v>
      </c>
      <c r="L262" s="293">
        <v>865.6425262131188</v>
      </c>
      <c r="M262" s="291">
        <v>27</v>
      </c>
      <c r="N262" s="294">
        <f t="shared" si="8"/>
        <v>0.1420985202989592</v>
      </c>
      <c r="O262" s="14"/>
      <c r="P262" s="14"/>
      <c r="Q262" s="14"/>
      <c r="R262" s="14"/>
      <c r="S262" s="14"/>
      <c r="T262" s="3"/>
      <c r="U262" s="3"/>
      <c r="V262" s="3"/>
      <c r="W262" s="3"/>
      <c r="X262" s="3"/>
      <c r="Y262" s="3"/>
      <c r="Z262" s="3"/>
    </row>
    <row r="263" spans="1:26" ht="15.75" customHeight="1">
      <c r="A263" s="3"/>
      <c r="B263" s="414"/>
      <c r="C263" s="414"/>
      <c r="D263" s="295">
        <v>5</v>
      </c>
      <c r="E263" s="296" t="s">
        <v>152</v>
      </c>
      <c r="F263" s="297">
        <v>1117.5927333091734</v>
      </c>
      <c r="G263" s="298">
        <v>10</v>
      </c>
      <c r="H263" s="299">
        <v>1087.9655836069285</v>
      </c>
      <c r="I263" s="298">
        <v>13</v>
      </c>
      <c r="J263" s="299">
        <v>1089.8765971388009</v>
      </c>
      <c r="K263" s="298">
        <v>14</v>
      </c>
      <c r="L263" s="285">
        <v>982.24201321875637</v>
      </c>
      <c r="M263" s="298">
        <v>22</v>
      </c>
      <c r="N263" s="286">
        <f t="shared" si="8"/>
        <v>-9.8758505506597968E-2</v>
      </c>
      <c r="O263" s="447"/>
      <c r="P263" s="449"/>
      <c r="Q263" s="449"/>
      <c r="R263" s="449"/>
      <c r="S263" s="449"/>
      <c r="T263" s="3"/>
      <c r="U263" s="3"/>
      <c r="V263" s="3"/>
      <c r="W263" s="3"/>
      <c r="X263" s="3"/>
      <c r="Y263" s="3"/>
      <c r="Z263" s="3"/>
    </row>
    <row r="264" spans="1:26" ht="15.75" customHeight="1">
      <c r="A264" s="3"/>
      <c r="B264" s="414"/>
      <c r="C264" s="414"/>
      <c r="D264" s="288">
        <v>6</v>
      </c>
      <c r="E264" s="289" t="s">
        <v>154</v>
      </c>
      <c r="F264" s="290">
        <v>1158.7351915371978</v>
      </c>
      <c r="G264" s="291">
        <v>7</v>
      </c>
      <c r="H264" s="292">
        <v>1175.26668320516</v>
      </c>
      <c r="I264" s="291">
        <v>11</v>
      </c>
      <c r="J264" s="292">
        <v>1261.47486169372</v>
      </c>
      <c r="K264" s="291">
        <v>7</v>
      </c>
      <c r="L264" s="293">
        <v>922.23852441836095</v>
      </c>
      <c r="M264" s="291">
        <v>26</v>
      </c>
      <c r="N264" s="294">
        <f t="shared" si="8"/>
        <v>-0.26892041020927132</v>
      </c>
      <c r="O264" s="375"/>
      <c r="P264" s="375"/>
      <c r="Q264" s="375"/>
      <c r="R264" s="375"/>
      <c r="S264" s="375"/>
      <c r="T264" s="14"/>
      <c r="U264" s="14"/>
      <c r="V264" s="14"/>
      <c r="W264" s="3"/>
      <c r="X264" s="3"/>
      <c r="Y264" s="3"/>
      <c r="Z264" s="3"/>
    </row>
    <row r="265" spans="1:26" ht="15.75" customHeight="1">
      <c r="A265" s="3"/>
      <c r="B265" s="414"/>
      <c r="C265" s="414"/>
      <c r="D265" s="295">
        <v>7</v>
      </c>
      <c r="E265" s="296" t="s">
        <v>155</v>
      </c>
      <c r="F265" s="297">
        <v>463.03211351755039</v>
      </c>
      <c r="G265" s="298">
        <v>34</v>
      </c>
      <c r="H265" s="299">
        <v>619.34254406860407</v>
      </c>
      <c r="I265" s="298">
        <v>29</v>
      </c>
      <c r="J265" s="299">
        <v>707.28178749397205</v>
      </c>
      <c r="K265" s="298">
        <v>31</v>
      </c>
      <c r="L265" s="285">
        <v>1108.9367253750816</v>
      </c>
      <c r="M265" s="298">
        <v>16</v>
      </c>
      <c r="N265" s="286">
        <f t="shared" si="8"/>
        <v>0.56788531103599593</v>
      </c>
      <c r="O265" s="451"/>
      <c r="P265" s="375"/>
      <c r="Q265" s="375"/>
      <c r="R265" s="375"/>
      <c r="S265" s="375"/>
      <c r="T265" s="14"/>
      <c r="U265" s="14"/>
      <c r="V265" s="14"/>
      <c r="W265" s="3"/>
      <c r="X265" s="3"/>
      <c r="Y265" s="3"/>
      <c r="Z265" s="3"/>
    </row>
    <row r="266" spans="1:26" ht="15.75" customHeight="1">
      <c r="A266" s="3"/>
      <c r="B266" s="414"/>
      <c r="C266" s="414"/>
      <c r="D266" s="288">
        <v>8</v>
      </c>
      <c r="E266" s="289" t="s">
        <v>156</v>
      </c>
      <c r="F266" s="290">
        <v>122.03626220362622</v>
      </c>
      <c r="G266" s="291">
        <v>51</v>
      </c>
      <c r="H266" s="292">
        <v>316.40007031112674</v>
      </c>
      <c r="I266" s="291">
        <v>46</v>
      </c>
      <c r="J266" s="292">
        <v>190.83969465648855</v>
      </c>
      <c r="K266" s="291">
        <v>49</v>
      </c>
      <c r="L266" s="293">
        <v>172.68174753928508</v>
      </c>
      <c r="M266" s="291">
        <v>50</v>
      </c>
      <c r="N266" s="294">
        <f t="shared" si="8"/>
        <v>-9.5147642894146151E-2</v>
      </c>
      <c r="O266" s="451"/>
      <c r="P266" s="375"/>
      <c r="Q266" s="375"/>
      <c r="R266" s="375"/>
      <c r="S266" s="375"/>
      <c r="T266" s="14"/>
      <c r="U266" s="14"/>
      <c r="V266" s="14"/>
      <c r="W266" s="3"/>
      <c r="X266" s="3"/>
      <c r="Y266" s="3"/>
      <c r="Z266" s="3"/>
    </row>
    <row r="267" spans="1:26" ht="15.75" customHeight="1">
      <c r="A267" s="3"/>
      <c r="B267" s="414"/>
      <c r="C267" s="414"/>
      <c r="D267" s="295">
        <v>9</v>
      </c>
      <c r="E267" s="296" t="s">
        <v>157</v>
      </c>
      <c r="F267" s="297">
        <v>1143.9466158245948</v>
      </c>
      <c r="G267" s="298">
        <v>8</v>
      </c>
      <c r="H267" s="299">
        <v>1319.5352773717011</v>
      </c>
      <c r="I267" s="298">
        <v>5</v>
      </c>
      <c r="J267" s="299">
        <v>1261.4301274095089</v>
      </c>
      <c r="K267" s="298">
        <v>8</v>
      </c>
      <c r="L267" s="285">
        <v>1502.5841421908483</v>
      </c>
      <c r="M267" s="298">
        <v>4</v>
      </c>
      <c r="N267" s="286">
        <f t="shared" si="8"/>
        <v>0.19117508734041155</v>
      </c>
      <c r="O267" s="451"/>
      <c r="P267" s="375"/>
      <c r="Q267" s="375"/>
      <c r="R267" s="375"/>
      <c r="S267" s="375"/>
      <c r="T267" s="14"/>
      <c r="U267" s="14"/>
      <c r="V267" s="14"/>
      <c r="W267" s="3"/>
      <c r="X267" s="3"/>
      <c r="Y267" s="3"/>
      <c r="Z267" s="3"/>
    </row>
    <row r="268" spans="1:26" ht="15.75" customHeight="1">
      <c r="A268" s="3"/>
      <c r="B268" s="414"/>
      <c r="C268" s="414"/>
      <c r="D268" s="288">
        <v>10</v>
      </c>
      <c r="E268" s="289" t="s">
        <v>158</v>
      </c>
      <c r="F268" s="290">
        <v>340.68912117692605</v>
      </c>
      <c r="G268" s="291">
        <v>42</v>
      </c>
      <c r="H268" s="292">
        <v>205.3388090349076</v>
      </c>
      <c r="I268" s="291">
        <v>51</v>
      </c>
      <c r="J268" s="292">
        <v>313.55334326252256</v>
      </c>
      <c r="K268" s="291">
        <v>45</v>
      </c>
      <c r="L268" s="293">
        <v>241.30147116058222</v>
      </c>
      <c r="M268" s="291">
        <v>47</v>
      </c>
      <c r="N268" s="294">
        <f t="shared" si="8"/>
        <v>-0.23042928310111319</v>
      </c>
      <c r="O268" s="451"/>
      <c r="P268" s="375"/>
      <c r="Q268" s="375"/>
      <c r="R268" s="375"/>
      <c r="S268" s="375"/>
      <c r="T268" s="14"/>
      <c r="U268" s="14"/>
      <c r="V268" s="14"/>
      <c r="W268" s="3"/>
      <c r="X268" s="3"/>
      <c r="Y268" s="3"/>
      <c r="Z268" s="3"/>
    </row>
    <row r="269" spans="1:26" ht="15.75" customHeight="1">
      <c r="A269" s="3"/>
      <c r="B269" s="414"/>
      <c r="C269" s="414"/>
      <c r="D269" s="295">
        <v>11</v>
      </c>
      <c r="E269" s="296" t="s">
        <v>159</v>
      </c>
      <c r="F269" s="297">
        <v>239.35715506924259</v>
      </c>
      <c r="G269" s="298">
        <v>46</v>
      </c>
      <c r="H269" s="299">
        <v>221.64948453608247</v>
      </c>
      <c r="I269" s="298">
        <v>50</v>
      </c>
      <c r="J269" s="299">
        <v>162.63367995663103</v>
      </c>
      <c r="K269" s="298">
        <v>51</v>
      </c>
      <c r="L269" s="285">
        <v>259.77774570645113</v>
      </c>
      <c r="M269" s="298">
        <v>46</v>
      </c>
      <c r="N269" s="286">
        <f t="shared" si="8"/>
        <v>0.59731825397866656</v>
      </c>
      <c r="O269" s="451"/>
      <c r="P269" s="375"/>
      <c r="Q269" s="375"/>
      <c r="R269" s="375"/>
      <c r="S269" s="375"/>
      <c r="T269" s="14"/>
      <c r="U269" s="14"/>
      <c r="V269" s="14"/>
      <c r="W269" s="3"/>
      <c r="X269" s="3"/>
      <c r="Y269" s="3"/>
      <c r="Z269" s="3"/>
    </row>
    <row r="270" spans="1:26" ht="15.75" customHeight="1">
      <c r="A270" s="3"/>
      <c r="B270" s="414"/>
      <c r="C270" s="414"/>
      <c r="D270" s="288">
        <v>12</v>
      </c>
      <c r="E270" s="289" t="s">
        <v>160</v>
      </c>
      <c r="F270" s="290">
        <v>651.28900949796468</v>
      </c>
      <c r="G270" s="291">
        <v>22</v>
      </c>
      <c r="H270" s="292">
        <v>476.1904761904762</v>
      </c>
      <c r="I270" s="291">
        <v>38</v>
      </c>
      <c r="J270" s="292">
        <v>283.60748723766307</v>
      </c>
      <c r="K270" s="291">
        <v>47</v>
      </c>
      <c r="L270" s="293">
        <v>1034.7801092267894</v>
      </c>
      <c r="M270" s="291">
        <v>19</v>
      </c>
      <c r="N270" s="294">
        <f t="shared" si="8"/>
        <v>2.6486346651336596</v>
      </c>
      <c r="O270" s="451"/>
      <c r="P270" s="375"/>
      <c r="Q270" s="375"/>
      <c r="R270" s="375"/>
      <c r="S270" s="375"/>
      <c r="T270" s="14"/>
      <c r="U270" s="14"/>
      <c r="V270" s="14"/>
      <c r="W270" s="3"/>
      <c r="X270" s="3"/>
      <c r="Y270" s="3"/>
      <c r="Z270" s="3"/>
    </row>
    <row r="271" spans="1:26" ht="15.75" customHeight="1">
      <c r="A271" s="3"/>
      <c r="B271" s="414"/>
      <c r="C271" s="414"/>
      <c r="D271" s="295">
        <v>13</v>
      </c>
      <c r="E271" s="296" t="s">
        <v>161</v>
      </c>
      <c r="F271" s="297">
        <v>1425.8212008181927</v>
      </c>
      <c r="G271" s="298">
        <v>4</v>
      </c>
      <c r="H271" s="299">
        <v>1257.1965691458113</v>
      </c>
      <c r="I271" s="298">
        <v>7</v>
      </c>
      <c r="J271" s="299">
        <v>1475.8840545486746</v>
      </c>
      <c r="K271" s="298">
        <v>4</v>
      </c>
      <c r="L271" s="285">
        <v>1513.1735105625446</v>
      </c>
      <c r="M271" s="298">
        <v>3</v>
      </c>
      <c r="N271" s="286">
        <f t="shared" si="8"/>
        <v>2.5265843816757755E-2</v>
      </c>
      <c r="O271" s="451"/>
      <c r="P271" s="375"/>
      <c r="Q271" s="375"/>
      <c r="R271" s="375"/>
      <c r="S271" s="375"/>
      <c r="T271" s="14"/>
      <c r="U271" s="14"/>
      <c r="V271" s="14"/>
      <c r="W271" s="3"/>
      <c r="X271" s="3"/>
      <c r="Y271" s="3"/>
      <c r="Z271" s="3"/>
    </row>
    <row r="272" spans="1:26" ht="15.75" customHeight="1">
      <c r="A272" s="3"/>
      <c r="B272" s="414"/>
      <c r="C272" s="414"/>
      <c r="D272" s="288">
        <v>14</v>
      </c>
      <c r="E272" s="289" t="s">
        <v>162</v>
      </c>
      <c r="F272" s="290">
        <v>459.00803264057123</v>
      </c>
      <c r="G272" s="291">
        <v>35</v>
      </c>
      <c r="H272" s="292">
        <v>618.18181818181813</v>
      </c>
      <c r="I272" s="291">
        <v>30</v>
      </c>
      <c r="J272" s="292">
        <v>587.26802912849428</v>
      </c>
      <c r="K272" s="291">
        <v>37</v>
      </c>
      <c r="L272" s="293">
        <v>756.79394564843483</v>
      </c>
      <c r="M272" s="291">
        <v>32</v>
      </c>
      <c r="N272" s="294">
        <f t="shared" si="8"/>
        <v>0.28866873065015475</v>
      </c>
      <c r="O272" s="451"/>
      <c r="P272" s="375"/>
      <c r="Q272" s="375"/>
      <c r="R272" s="375"/>
      <c r="S272" s="375"/>
      <c r="T272" s="14"/>
      <c r="U272" s="14"/>
      <c r="V272" s="14"/>
      <c r="W272" s="3"/>
      <c r="X272" s="3"/>
      <c r="Y272" s="3"/>
      <c r="Z272" s="3"/>
    </row>
    <row r="273" spans="1:26" ht="15.75" customHeight="1">
      <c r="A273" s="3"/>
      <c r="B273" s="414"/>
      <c r="C273" s="414"/>
      <c r="D273" s="295">
        <v>15</v>
      </c>
      <c r="E273" s="296" t="s">
        <v>163</v>
      </c>
      <c r="F273" s="297">
        <v>1565.4808663449669</v>
      </c>
      <c r="G273" s="298">
        <v>2</v>
      </c>
      <c r="H273" s="299">
        <v>1316.3573586534312</v>
      </c>
      <c r="I273" s="298">
        <v>6</v>
      </c>
      <c r="J273" s="299">
        <v>1483.2588068491657</v>
      </c>
      <c r="K273" s="298">
        <v>3</v>
      </c>
      <c r="L273" s="285">
        <v>1392.8038467915769</v>
      </c>
      <c r="M273" s="298">
        <v>6</v>
      </c>
      <c r="N273" s="286">
        <f t="shared" si="8"/>
        <v>-6.0983935938825846E-2</v>
      </c>
      <c r="O273" s="451"/>
      <c r="P273" s="375"/>
      <c r="Q273" s="375"/>
      <c r="R273" s="375"/>
      <c r="S273" s="375"/>
      <c r="T273" s="14"/>
      <c r="U273" s="14"/>
      <c r="V273" s="14"/>
      <c r="W273" s="3"/>
      <c r="X273" s="3"/>
      <c r="Y273" s="3"/>
      <c r="Z273" s="3"/>
    </row>
    <row r="274" spans="1:26" ht="15.75" customHeight="1">
      <c r="A274" s="3"/>
      <c r="B274" s="151"/>
      <c r="C274" s="151"/>
      <c r="D274" s="288">
        <v>16</v>
      </c>
      <c r="E274" s="289" t="s">
        <v>164</v>
      </c>
      <c r="F274" s="290">
        <v>433.88429752066116</v>
      </c>
      <c r="G274" s="291">
        <v>36</v>
      </c>
      <c r="H274" s="292">
        <v>806.63485571461035</v>
      </c>
      <c r="I274" s="291">
        <v>19</v>
      </c>
      <c r="J274" s="292">
        <v>959.09406055003467</v>
      </c>
      <c r="K274" s="291">
        <v>19</v>
      </c>
      <c r="L274" s="293">
        <v>1172.3329425556858</v>
      </c>
      <c r="M274" s="291">
        <v>12</v>
      </c>
      <c r="N274" s="294">
        <f t="shared" si="8"/>
        <v>0.22233364878035</v>
      </c>
      <c r="O274" s="453"/>
      <c r="P274" s="14"/>
      <c r="Q274" s="14"/>
      <c r="R274" s="14"/>
      <c r="S274" s="14"/>
      <c r="T274" s="14"/>
      <c r="U274" s="14"/>
      <c r="V274" s="14"/>
      <c r="W274" s="3"/>
      <c r="X274" s="3"/>
      <c r="Y274" s="3"/>
      <c r="Z274" s="3"/>
    </row>
    <row r="275" spans="1:26" ht="15.75" customHeight="1">
      <c r="A275" s="3"/>
      <c r="B275" s="453"/>
      <c r="C275" s="14"/>
      <c r="D275" s="295">
        <v>17</v>
      </c>
      <c r="E275" s="296" t="s">
        <v>166</v>
      </c>
      <c r="F275" s="297">
        <v>131.46969277608636</v>
      </c>
      <c r="G275" s="298">
        <v>50</v>
      </c>
      <c r="H275" s="299">
        <v>264.70588235294116</v>
      </c>
      <c r="I275" s="298">
        <v>49</v>
      </c>
      <c r="J275" s="299">
        <v>213.94950791613178</v>
      </c>
      <c r="K275" s="298">
        <v>48</v>
      </c>
      <c r="L275" s="285">
        <v>376.1755485893417</v>
      </c>
      <c r="M275" s="298">
        <v>44</v>
      </c>
      <c r="N275" s="286">
        <f t="shared" si="8"/>
        <v>0.75824451410658322</v>
      </c>
      <c r="O275" s="453"/>
      <c r="P275" s="14"/>
      <c r="Q275" s="14"/>
      <c r="R275" s="14"/>
      <c r="S275" s="14"/>
      <c r="T275" s="14"/>
      <c r="U275" s="14"/>
      <c r="V275" s="14"/>
      <c r="W275" s="3"/>
      <c r="X275" s="3"/>
      <c r="Y275" s="3"/>
      <c r="Z275" s="3"/>
    </row>
    <row r="276" spans="1:26" ht="15.75" customHeight="1">
      <c r="A276" s="3"/>
      <c r="B276" s="232"/>
      <c r="C276" s="3"/>
      <c r="D276" s="288">
        <v>18</v>
      </c>
      <c r="E276" s="289" t="s">
        <v>168</v>
      </c>
      <c r="F276" s="290">
        <v>510.44395191080662</v>
      </c>
      <c r="G276" s="291">
        <v>26</v>
      </c>
      <c r="H276" s="292">
        <v>722.36783225723968</v>
      </c>
      <c r="I276" s="291">
        <v>25</v>
      </c>
      <c r="J276" s="292">
        <v>923.41118957088543</v>
      </c>
      <c r="K276" s="291">
        <v>20</v>
      </c>
      <c r="L276" s="293">
        <v>1175.993511759935</v>
      </c>
      <c r="M276" s="291">
        <v>11</v>
      </c>
      <c r="N276" s="294">
        <f t="shared" si="8"/>
        <v>0.27353179714708253</v>
      </c>
      <c r="O276" s="3"/>
      <c r="P276" s="3"/>
      <c r="Q276" s="3"/>
      <c r="R276" s="3"/>
      <c r="S276" s="3"/>
      <c r="T276" s="3"/>
      <c r="U276" s="3"/>
      <c r="V276" s="3"/>
      <c r="W276" s="3"/>
      <c r="X276" s="3"/>
      <c r="Y276" s="3"/>
      <c r="Z276" s="3"/>
    </row>
    <row r="277" spans="1:26" ht="15.75" customHeight="1">
      <c r="A277" s="3"/>
      <c r="B277" s="287"/>
      <c r="C277" s="3"/>
      <c r="D277" s="295">
        <v>19</v>
      </c>
      <c r="E277" s="296" t="s">
        <v>169</v>
      </c>
      <c r="F277" s="297">
        <v>931.0535788453551</v>
      </c>
      <c r="G277" s="298">
        <v>15</v>
      </c>
      <c r="H277" s="299">
        <v>798.56469429395622</v>
      </c>
      <c r="I277" s="298">
        <v>21</v>
      </c>
      <c r="J277" s="299">
        <v>839.03045369794904</v>
      </c>
      <c r="K277" s="298">
        <v>23</v>
      </c>
      <c r="L277" s="285">
        <v>808.52375895028945</v>
      </c>
      <c r="M277" s="298">
        <v>31</v>
      </c>
      <c r="N277" s="286">
        <f t="shared" si="8"/>
        <v>-3.6359460628877252E-2</v>
      </c>
      <c r="O277" s="3"/>
      <c r="P277" s="3"/>
      <c r="Q277" s="3"/>
      <c r="R277" s="3"/>
      <c r="S277" s="3"/>
      <c r="T277" s="3"/>
      <c r="U277" s="3"/>
      <c r="V277" s="3"/>
      <c r="W277" s="3"/>
      <c r="X277" s="3"/>
      <c r="Y277" s="3"/>
      <c r="Z277" s="3"/>
    </row>
    <row r="278" spans="1:26" ht="15.75" customHeight="1">
      <c r="A278" s="3"/>
      <c r="B278" s="287"/>
      <c r="C278" s="3"/>
      <c r="D278" s="288">
        <v>20</v>
      </c>
      <c r="E278" s="289" t="s">
        <v>170</v>
      </c>
      <c r="F278" s="290">
        <v>569.30906581557838</v>
      </c>
      <c r="G278" s="291">
        <v>24</v>
      </c>
      <c r="H278" s="292">
        <v>390.81117148031649</v>
      </c>
      <c r="I278" s="291">
        <v>43</v>
      </c>
      <c r="J278" s="292">
        <v>457.55451713395638</v>
      </c>
      <c r="K278" s="291">
        <v>42</v>
      </c>
      <c r="L278" s="293">
        <v>926.29482071713153</v>
      </c>
      <c r="M278" s="291">
        <v>25</v>
      </c>
      <c r="N278" s="294">
        <f t="shared" si="8"/>
        <v>1.0244468932779522</v>
      </c>
      <c r="O278" s="3"/>
      <c r="P278" s="3"/>
      <c r="Q278" s="3"/>
      <c r="R278" s="3"/>
      <c r="S278" s="3"/>
      <c r="T278" s="3"/>
      <c r="U278" s="3"/>
      <c r="V278" s="3"/>
      <c r="W278" s="3"/>
      <c r="X278" s="3"/>
      <c r="Y278" s="3"/>
      <c r="Z278" s="3"/>
    </row>
    <row r="279" spans="1:26" ht="15.75" customHeight="1">
      <c r="A279" s="3"/>
      <c r="B279" s="3"/>
      <c r="C279" s="3"/>
      <c r="D279" s="295">
        <v>21</v>
      </c>
      <c r="E279" s="296" t="s">
        <v>171</v>
      </c>
      <c r="F279" s="297">
        <v>878.26897600706536</v>
      </c>
      <c r="G279" s="298">
        <v>16</v>
      </c>
      <c r="H279" s="299">
        <v>943.84936836543545</v>
      </c>
      <c r="I279" s="298">
        <v>17</v>
      </c>
      <c r="J279" s="299">
        <v>1240.0734505043761</v>
      </c>
      <c r="K279" s="298">
        <v>9</v>
      </c>
      <c r="L279" s="285">
        <v>1277.190654471352</v>
      </c>
      <c r="M279" s="298">
        <v>9</v>
      </c>
      <c r="N279" s="286">
        <f t="shared" si="8"/>
        <v>2.9931456037446177E-2</v>
      </c>
      <c r="O279" s="3"/>
      <c r="P279" s="3"/>
      <c r="Q279" s="3"/>
      <c r="R279" s="3"/>
      <c r="S279" s="3"/>
      <c r="T279" s="3"/>
      <c r="U279" s="3"/>
      <c r="V279" s="3"/>
      <c r="W279" s="3"/>
      <c r="X279" s="3"/>
      <c r="Y279" s="3"/>
      <c r="Z279" s="3"/>
    </row>
    <row r="280" spans="1:26" ht="15.75" customHeight="1">
      <c r="A280" s="3"/>
      <c r="B280" s="3"/>
      <c r="C280" s="3"/>
      <c r="D280" s="288">
        <v>22</v>
      </c>
      <c r="E280" s="289" t="s">
        <v>172</v>
      </c>
      <c r="F280" s="290">
        <v>0</v>
      </c>
      <c r="G280" s="291">
        <v>52</v>
      </c>
      <c r="H280" s="292">
        <v>46.74535468037864</v>
      </c>
      <c r="I280" s="291">
        <v>52</v>
      </c>
      <c r="J280" s="292">
        <v>149.42528735632183</v>
      </c>
      <c r="K280" s="291">
        <v>52</v>
      </c>
      <c r="L280" s="293">
        <v>79.275198187995471</v>
      </c>
      <c r="M280" s="291">
        <v>52</v>
      </c>
      <c r="N280" s="294">
        <f t="shared" si="8"/>
        <v>-0.46946598135726103</v>
      </c>
      <c r="O280" s="3"/>
      <c r="P280" s="3"/>
      <c r="Q280" s="3"/>
      <c r="R280" s="3"/>
      <c r="S280" s="3"/>
      <c r="T280" s="3"/>
      <c r="U280" s="3"/>
      <c r="V280" s="3"/>
      <c r="W280" s="3"/>
      <c r="X280" s="3"/>
      <c r="Y280" s="3"/>
      <c r="Z280" s="3"/>
    </row>
    <row r="281" spans="1:26" ht="15.75" customHeight="1">
      <c r="A281" s="3"/>
      <c r="B281" s="3"/>
      <c r="C281" s="3"/>
      <c r="D281" s="295">
        <v>23</v>
      </c>
      <c r="E281" s="296" t="s">
        <v>173</v>
      </c>
      <c r="F281" s="297">
        <v>507.94357006469789</v>
      </c>
      <c r="G281" s="298">
        <v>27</v>
      </c>
      <c r="H281" s="299">
        <v>803.25153137881887</v>
      </c>
      <c r="I281" s="298">
        <v>20</v>
      </c>
      <c r="J281" s="299">
        <v>826.86043598095716</v>
      </c>
      <c r="K281" s="298">
        <v>24</v>
      </c>
      <c r="L281" s="285">
        <v>973.63083164300201</v>
      </c>
      <c r="M281" s="298">
        <v>24</v>
      </c>
      <c r="N281" s="286">
        <f t="shared" si="8"/>
        <v>0.17750322699612758</v>
      </c>
      <c r="O281" s="3"/>
      <c r="P281" s="3"/>
      <c r="Q281" s="3"/>
      <c r="R281" s="3"/>
      <c r="S281" s="3"/>
      <c r="T281" s="3"/>
      <c r="U281" s="3"/>
      <c r="V281" s="3"/>
      <c r="W281" s="3"/>
      <c r="X281" s="3"/>
      <c r="Y281" s="3"/>
      <c r="Z281" s="3"/>
    </row>
    <row r="282" spans="1:26" ht="15.75" customHeight="1">
      <c r="A282" s="3"/>
      <c r="B282" s="3"/>
      <c r="C282" s="3"/>
      <c r="D282" s="288">
        <v>24</v>
      </c>
      <c r="E282" s="289" t="s">
        <v>174</v>
      </c>
      <c r="F282" s="290">
        <v>855.77875867039006</v>
      </c>
      <c r="G282" s="291">
        <v>17</v>
      </c>
      <c r="H282" s="292">
        <v>990.54441012864106</v>
      </c>
      <c r="I282" s="291">
        <v>16</v>
      </c>
      <c r="J282" s="292">
        <v>961.97268304320778</v>
      </c>
      <c r="K282" s="291">
        <v>18</v>
      </c>
      <c r="L282" s="293">
        <v>985.67218778579411</v>
      </c>
      <c r="M282" s="291">
        <v>21</v>
      </c>
      <c r="N282" s="294">
        <f t="shared" si="8"/>
        <v>2.4636359389762261E-2</v>
      </c>
      <c r="O282" s="3"/>
      <c r="P282" s="3"/>
      <c r="Q282" s="3"/>
      <c r="R282" s="3"/>
      <c r="S282" s="3"/>
      <c r="T282" s="3"/>
      <c r="U282" s="3"/>
      <c r="V282" s="3"/>
      <c r="W282" s="3"/>
      <c r="X282" s="3"/>
      <c r="Y282" s="3"/>
      <c r="Z282" s="3"/>
    </row>
    <row r="283" spans="1:26" ht="15.75" customHeight="1">
      <c r="A283" s="3"/>
      <c r="B283" s="3"/>
      <c r="C283" s="3"/>
      <c r="D283" s="295">
        <v>25</v>
      </c>
      <c r="E283" s="296" t="s">
        <v>175</v>
      </c>
      <c r="F283" s="297">
        <v>467.44473596911848</v>
      </c>
      <c r="G283" s="298">
        <v>32</v>
      </c>
      <c r="H283" s="299">
        <v>661.23778501628669</v>
      </c>
      <c r="I283" s="298">
        <v>28</v>
      </c>
      <c r="J283" s="299">
        <v>676.54740551936811</v>
      </c>
      <c r="K283" s="298">
        <v>34</v>
      </c>
      <c r="L283" s="285">
        <v>833.25617998333485</v>
      </c>
      <c r="M283" s="298">
        <v>29</v>
      </c>
      <c r="N283" s="286">
        <f t="shared" si="8"/>
        <v>0.23163014621815808</v>
      </c>
      <c r="O283" s="3"/>
      <c r="P283" s="3"/>
      <c r="Q283" s="3"/>
      <c r="R283" s="3"/>
      <c r="S283" s="3"/>
      <c r="T283" s="3"/>
      <c r="U283" s="3"/>
      <c r="V283" s="3"/>
      <c r="W283" s="3"/>
      <c r="X283" s="3"/>
      <c r="Y283" s="3"/>
      <c r="Z283" s="3"/>
    </row>
    <row r="284" spans="1:26" ht="15.75" customHeight="1">
      <c r="A284" s="3"/>
      <c r="B284" s="3"/>
      <c r="C284" s="3"/>
      <c r="D284" s="288">
        <v>26</v>
      </c>
      <c r="E284" s="289" t="s">
        <v>177</v>
      </c>
      <c r="F284" s="290">
        <v>1106.6969353007946</v>
      </c>
      <c r="G284" s="291">
        <v>12</v>
      </c>
      <c r="H284" s="292">
        <v>599.03381642512079</v>
      </c>
      <c r="I284" s="291">
        <v>31</v>
      </c>
      <c r="J284" s="292">
        <v>710.39314908524716</v>
      </c>
      <c r="K284" s="291">
        <v>30</v>
      </c>
      <c r="L284" s="293">
        <v>754.67999607958438</v>
      </c>
      <c r="M284" s="291">
        <v>33</v>
      </c>
      <c r="N284" s="294">
        <f t="shared" si="8"/>
        <v>6.2341320508741006E-2</v>
      </c>
      <c r="O284" s="3"/>
      <c r="P284" s="3"/>
      <c r="Q284" s="3"/>
      <c r="R284" s="3"/>
      <c r="S284" s="3"/>
      <c r="T284" s="3"/>
      <c r="U284" s="3"/>
      <c r="V284" s="3"/>
      <c r="W284" s="3"/>
      <c r="X284" s="3"/>
      <c r="Y284" s="3"/>
      <c r="Z284" s="3"/>
    </row>
    <row r="285" spans="1:26" ht="15.75" customHeight="1">
      <c r="A285" s="3"/>
      <c r="B285" s="3"/>
      <c r="C285" s="3"/>
      <c r="D285" s="295">
        <v>27</v>
      </c>
      <c r="E285" s="296" t="s">
        <v>178</v>
      </c>
      <c r="F285" s="297">
        <v>291.19145838388738</v>
      </c>
      <c r="G285" s="298">
        <v>44</v>
      </c>
      <c r="H285" s="299">
        <v>271.09454422229754</v>
      </c>
      <c r="I285" s="298">
        <v>47</v>
      </c>
      <c r="J285" s="299">
        <v>500.84889643463498</v>
      </c>
      <c r="K285" s="298">
        <v>41</v>
      </c>
      <c r="L285" s="285">
        <v>676.02259113469108</v>
      </c>
      <c r="M285" s="298">
        <v>38</v>
      </c>
      <c r="N285" s="286">
        <f t="shared" si="8"/>
        <v>0.34975358026553577</v>
      </c>
      <c r="O285" s="3"/>
      <c r="P285" s="3"/>
      <c r="Q285" s="3"/>
      <c r="R285" s="3"/>
      <c r="S285" s="3"/>
      <c r="T285" s="3"/>
      <c r="U285" s="3"/>
      <c r="V285" s="3"/>
      <c r="W285" s="3"/>
      <c r="X285" s="3"/>
      <c r="Y285" s="3"/>
      <c r="Z285" s="3"/>
    </row>
    <row r="286" spans="1:26" ht="15.75" customHeight="1">
      <c r="A286" s="3"/>
      <c r="B286" s="3"/>
      <c r="C286" s="3"/>
      <c r="D286" s="288">
        <v>28</v>
      </c>
      <c r="E286" s="289" t="s">
        <v>179</v>
      </c>
      <c r="F286" s="290">
        <v>464.27447277305635</v>
      </c>
      <c r="G286" s="291">
        <v>33</v>
      </c>
      <c r="H286" s="292">
        <v>521.05638829407565</v>
      </c>
      <c r="I286" s="291">
        <v>36</v>
      </c>
      <c r="J286" s="292">
        <v>570.30204886291631</v>
      </c>
      <c r="K286" s="291">
        <v>38</v>
      </c>
      <c r="L286" s="293">
        <v>349.33277440089427</v>
      </c>
      <c r="M286" s="291">
        <v>45</v>
      </c>
      <c r="N286" s="294">
        <f t="shared" si="8"/>
        <v>-0.38746007471408628</v>
      </c>
      <c r="O286" s="3"/>
      <c r="P286" s="3"/>
      <c r="Q286" s="3"/>
      <c r="R286" s="3"/>
      <c r="S286" s="3"/>
      <c r="T286" s="3"/>
      <c r="U286" s="3"/>
      <c r="V286" s="3"/>
      <c r="W286" s="3"/>
      <c r="X286" s="3"/>
      <c r="Y286" s="3"/>
      <c r="Z286" s="3"/>
    </row>
    <row r="287" spans="1:26" ht="14.25" customHeight="1">
      <c r="A287" s="3"/>
      <c r="B287" s="3"/>
      <c r="C287" s="3"/>
      <c r="D287" s="295">
        <v>29</v>
      </c>
      <c r="E287" s="296" t="s">
        <v>180</v>
      </c>
      <c r="F287" s="297">
        <v>1135.7215504576789</v>
      </c>
      <c r="G287" s="298">
        <v>9</v>
      </c>
      <c r="H287" s="299">
        <v>1670.7847982115543</v>
      </c>
      <c r="I287" s="298">
        <v>3</v>
      </c>
      <c r="J287" s="299">
        <v>1212.151695000503</v>
      </c>
      <c r="K287" s="298">
        <v>10</v>
      </c>
      <c r="L287" s="285">
        <v>1382.5348147403349</v>
      </c>
      <c r="M287" s="298">
        <v>7</v>
      </c>
      <c r="N287" s="286">
        <f t="shared" si="8"/>
        <v>0.14056253886586467</v>
      </c>
      <c r="O287" s="3"/>
      <c r="P287" s="3"/>
      <c r="Q287" s="3"/>
      <c r="R287" s="3"/>
      <c r="S287" s="3"/>
      <c r="T287" s="3"/>
      <c r="U287" s="3"/>
      <c r="V287" s="3"/>
      <c r="W287" s="3"/>
      <c r="X287" s="3"/>
      <c r="Y287" s="3"/>
      <c r="Z287" s="3"/>
    </row>
    <row r="288" spans="1:26" ht="15.75" customHeight="1">
      <c r="A288" s="3"/>
      <c r="B288" s="3"/>
      <c r="C288" s="3"/>
      <c r="D288" s="288">
        <v>30</v>
      </c>
      <c r="E288" s="289" t="s">
        <v>182</v>
      </c>
      <c r="F288" s="290">
        <v>322.33513900702872</v>
      </c>
      <c r="G288" s="291">
        <v>43</v>
      </c>
      <c r="H288" s="292">
        <v>465.81784304156872</v>
      </c>
      <c r="I288" s="291">
        <v>39</v>
      </c>
      <c r="J288" s="292">
        <v>557.42805289084777</v>
      </c>
      <c r="K288" s="291">
        <v>39</v>
      </c>
      <c r="L288" s="293">
        <v>210.80146717821157</v>
      </c>
      <c r="M288" s="291">
        <v>49</v>
      </c>
      <c r="N288" s="294">
        <f t="shared" si="8"/>
        <v>-0.6218319726016921</v>
      </c>
      <c r="O288" s="3"/>
      <c r="P288" s="3"/>
      <c r="Q288" s="3"/>
      <c r="R288" s="3"/>
      <c r="S288" s="3"/>
      <c r="T288" s="3"/>
      <c r="U288" s="3"/>
      <c r="V288" s="3"/>
      <c r="W288" s="3"/>
      <c r="X288" s="3"/>
      <c r="Y288" s="3"/>
      <c r="Z288" s="3"/>
    </row>
    <row r="289" spans="1:26" ht="15.75" customHeight="1">
      <c r="A289" s="3"/>
      <c r="B289" s="3"/>
      <c r="C289" s="3"/>
      <c r="D289" s="295">
        <v>31</v>
      </c>
      <c r="E289" s="296" t="s">
        <v>183</v>
      </c>
      <c r="F289" s="297">
        <v>830.81570996978849</v>
      </c>
      <c r="G289" s="298">
        <v>18</v>
      </c>
      <c r="H289" s="299">
        <v>547.3965287049399</v>
      </c>
      <c r="I289" s="298">
        <v>33</v>
      </c>
      <c r="J289" s="299">
        <v>793.43733189887041</v>
      </c>
      <c r="K289" s="298">
        <v>27</v>
      </c>
      <c r="L289" s="285">
        <v>1124.356542942292</v>
      </c>
      <c r="M289" s="298">
        <v>15</v>
      </c>
      <c r="N289" s="286">
        <f t="shared" si="8"/>
        <v>0.41707038191845469</v>
      </c>
      <c r="O289" s="3"/>
      <c r="P289" s="3"/>
      <c r="Q289" s="3"/>
      <c r="R289" s="3"/>
      <c r="S289" s="3"/>
      <c r="T289" s="3"/>
      <c r="U289" s="3"/>
      <c r="V289" s="3"/>
      <c r="W289" s="3"/>
      <c r="X289" s="3"/>
      <c r="Y289" s="3"/>
      <c r="Z289" s="3"/>
    </row>
    <row r="290" spans="1:26" ht="15.75" customHeight="1">
      <c r="A290" s="3"/>
      <c r="B290" s="3"/>
      <c r="C290" s="3"/>
      <c r="D290" s="288">
        <v>32</v>
      </c>
      <c r="E290" s="289" t="s">
        <v>184</v>
      </c>
      <c r="F290" s="290">
        <v>504.11522633744858</v>
      </c>
      <c r="G290" s="291">
        <v>29</v>
      </c>
      <c r="H290" s="292">
        <v>675.01467423204849</v>
      </c>
      <c r="I290" s="291">
        <v>27</v>
      </c>
      <c r="J290" s="292">
        <v>684.25228084093612</v>
      </c>
      <c r="K290" s="291">
        <v>33</v>
      </c>
      <c r="L290" s="293">
        <v>845.66596194503177</v>
      </c>
      <c r="M290" s="291">
        <v>28</v>
      </c>
      <c r="N290" s="294">
        <f t="shared" si="8"/>
        <v>0.235897907283145</v>
      </c>
      <c r="O290" s="3"/>
      <c r="P290" s="3"/>
      <c r="Q290" s="3"/>
      <c r="R290" s="3"/>
      <c r="S290" s="3"/>
      <c r="T290" s="3"/>
      <c r="U290" s="3"/>
      <c r="V290" s="3"/>
      <c r="W290" s="3"/>
      <c r="X290" s="3"/>
      <c r="Y290" s="3"/>
      <c r="Z290" s="3"/>
    </row>
    <row r="291" spans="1:26" ht="15.75" customHeight="1">
      <c r="A291" s="3"/>
      <c r="B291" s="3"/>
      <c r="C291" s="3"/>
      <c r="D291" s="295">
        <v>33</v>
      </c>
      <c r="E291" s="296" t="s">
        <v>185</v>
      </c>
      <c r="F291" s="297">
        <v>765.14635806671208</v>
      </c>
      <c r="G291" s="298">
        <v>19</v>
      </c>
      <c r="H291" s="299">
        <v>857.27217060248665</v>
      </c>
      <c r="I291" s="298">
        <v>18</v>
      </c>
      <c r="J291" s="299">
        <v>758.60056762420095</v>
      </c>
      <c r="K291" s="298">
        <v>28</v>
      </c>
      <c r="L291" s="285">
        <v>979.13665225975137</v>
      </c>
      <c r="M291" s="298">
        <v>23</v>
      </c>
      <c r="N291" s="286">
        <f t="shared" si="8"/>
        <v>0.29071436807149953</v>
      </c>
      <c r="O291" s="3"/>
      <c r="P291" s="3"/>
      <c r="Q291" s="3"/>
      <c r="R291" s="3"/>
      <c r="S291" s="3"/>
      <c r="T291" s="3"/>
      <c r="U291" s="3"/>
      <c r="V291" s="3"/>
      <c r="W291" s="3"/>
      <c r="X291" s="3"/>
      <c r="Y291" s="3"/>
      <c r="Z291" s="3"/>
    </row>
    <row r="292" spans="1:26" ht="15.75" customHeight="1">
      <c r="A292" s="3"/>
      <c r="B292" s="3"/>
      <c r="C292" s="3"/>
      <c r="D292" s="288">
        <v>34</v>
      </c>
      <c r="E292" s="289" t="s">
        <v>186</v>
      </c>
      <c r="F292" s="290">
        <v>229.07122032486464</v>
      </c>
      <c r="G292" s="291">
        <v>47</v>
      </c>
      <c r="H292" s="292">
        <v>769.55074875207981</v>
      </c>
      <c r="I292" s="291">
        <v>23</v>
      </c>
      <c r="J292" s="292">
        <v>285.65598857376045</v>
      </c>
      <c r="K292" s="291">
        <v>46</v>
      </c>
      <c r="L292" s="293">
        <v>240.4809619238477</v>
      </c>
      <c r="M292" s="291">
        <v>48</v>
      </c>
      <c r="N292" s="294">
        <f t="shared" si="8"/>
        <v>-0.15814486115087314</v>
      </c>
      <c r="O292" s="3"/>
      <c r="P292" s="3"/>
      <c r="Q292" s="3"/>
      <c r="R292" s="3"/>
      <c r="S292" s="3"/>
      <c r="T292" s="3"/>
      <c r="U292" s="3"/>
      <c r="V292" s="3"/>
      <c r="W292" s="3"/>
      <c r="X292" s="3"/>
      <c r="Y292" s="3"/>
      <c r="Z292" s="3"/>
    </row>
    <row r="293" spans="1:26" ht="15.75" customHeight="1">
      <c r="A293" s="3"/>
      <c r="B293" s="3"/>
      <c r="C293" s="3"/>
      <c r="D293" s="295">
        <v>35</v>
      </c>
      <c r="E293" s="296" t="s">
        <v>187</v>
      </c>
      <c r="F293" s="297">
        <v>1241.7608286252355</v>
      </c>
      <c r="G293" s="298">
        <v>6</v>
      </c>
      <c r="H293" s="299">
        <v>1209.6407457935425</v>
      </c>
      <c r="I293" s="298">
        <v>10</v>
      </c>
      <c r="J293" s="299">
        <v>1371.3545805008682</v>
      </c>
      <c r="K293" s="298">
        <v>5</v>
      </c>
      <c r="L293" s="285">
        <v>1426.6881499926762</v>
      </c>
      <c r="M293" s="298">
        <v>5</v>
      </c>
      <c r="N293" s="286">
        <f t="shared" si="8"/>
        <v>4.034957134980962E-2</v>
      </c>
      <c r="O293" s="3"/>
      <c r="P293" s="3"/>
      <c r="Q293" s="3"/>
      <c r="R293" s="3"/>
      <c r="S293" s="3"/>
      <c r="T293" s="3"/>
      <c r="U293" s="3"/>
      <c r="V293" s="3"/>
      <c r="W293" s="3"/>
      <c r="X293" s="3"/>
      <c r="Y293" s="3"/>
      <c r="Z293" s="3"/>
    </row>
    <row r="294" spans="1:26" ht="15.75" customHeight="1">
      <c r="A294" s="3"/>
      <c r="B294" s="3"/>
      <c r="C294" s="3"/>
      <c r="D294" s="288">
        <v>36</v>
      </c>
      <c r="E294" s="289" t="s">
        <v>188</v>
      </c>
      <c r="F294" s="290">
        <v>289.85507246376812</v>
      </c>
      <c r="G294" s="291">
        <v>45</v>
      </c>
      <c r="H294" s="292">
        <v>346.17048896581565</v>
      </c>
      <c r="I294" s="291">
        <v>44</v>
      </c>
      <c r="J294" s="292">
        <v>1174.42366246194</v>
      </c>
      <c r="K294" s="291">
        <v>11</v>
      </c>
      <c r="L294" s="293">
        <v>1007.4463425317565</v>
      </c>
      <c r="M294" s="291">
        <v>20</v>
      </c>
      <c r="N294" s="294">
        <f t="shared" si="8"/>
        <v>-0.14217809574795995</v>
      </c>
      <c r="O294" s="3"/>
      <c r="P294" s="3"/>
      <c r="Q294" s="3"/>
      <c r="R294" s="3"/>
      <c r="S294" s="3"/>
      <c r="T294" s="3"/>
      <c r="U294" s="3"/>
      <c r="V294" s="3"/>
      <c r="W294" s="3"/>
      <c r="X294" s="3"/>
      <c r="Y294" s="3"/>
      <c r="Z294" s="3"/>
    </row>
    <row r="295" spans="1:26" ht="15.75" customHeight="1">
      <c r="A295" s="3"/>
      <c r="B295" s="3"/>
      <c r="C295" s="232"/>
      <c r="D295" s="295">
        <v>37</v>
      </c>
      <c r="E295" s="296" t="s">
        <v>189</v>
      </c>
      <c r="F295" s="297">
        <v>1668.891332683783</v>
      </c>
      <c r="G295" s="298">
        <v>1</v>
      </c>
      <c r="H295" s="299">
        <v>1827.1947773555491</v>
      </c>
      <c r="I295" s="298">
        <v>1</v>
      </c>
      <c r="J295" s="299">
        <v>1821.7620004957175</v>
      </c>
      <c r="K295" s="298">
        <v>2</v>
      </c>
      <c r="L295" s="285">
        <v>1605.1465887811412</v>
      </c>
      <c r="M295" s="298">
        <v>2</v>
      </c>
      <c r="N295" s="286">
        <f t="shared" si="8"/>
        <v>-0.11890434187102013</v>
      </c>
      <c r="O295" s="3"/>
      <c r="P295" s="3"/>
      <c r="Q295" s="3"/>
      <c r="R295" s="3"/>
      <c r="S295" s="3"/>
      <c r="T295" s="3"/>
      <c r="U295" s="3"/>
      <c r="V295" s="3"/>
      <c r="W295" s="3"/>
      <c r="X295" s="3"/>
      <c r="Y295" s="3"/>
      <c r="Z295" s="3"/>
    </row>
    <row r="296" spans="1:26" ht="15.75" customHeight="1">
      <c r="A296" s="3"/>
      <c r="B296" s="3"/>
      <c r="C296" s="232"/>
      <c r="D296" s="288">
        <v>38</v>
      </c>
      <c r="E296" s="289" t="s">
        <v>190</v>
      </c>
      <c r="F296" s="290">
        <v>373.01834006838669</v>
      </c>
      <c r="G296" s="291">
        <v>40</v>
      </c>
      <c r="H296" s="292">
        <v>433.44771536933359</v>
      </c>
      <c r="I296" s="291">
        <v>41</v>
      </c>
      <c r="J296" s="292">
        <v>440.74881861141404</v>
      </c>
      <c r="K296" s="291">
        <v>43</v>
      </c>
      <c r="L296" s="293">
        <v>502.09590492422495</v>
      </c>
      <c r="M296" s="291">
        <v>42</v>
      </c>
      <c r="N296" s="294">
        <f t="shared" si="8"/>
        <v>0.13918831706931367</v>
      </c>
      <c r="O296" s="3"/>
      <c r="P296" s="3"/>
      <c r="Q296" s="3"/>
      <c r="R296" s="3"/>
      <c r="S296" s="3"/>
      <c r="T296" s="3"/>
      <c r="U296" s="3"/>
      <c r="V296" s="3"/>
      <c r="W296" s="3"/>
      <c r="X296" s="3"/>
      <c r="Y296" s="3"/>
      <c r="Z296" s="3"/>
    </row>
    <row r="297" spans="1:26" ht="15.75" customHeight="1">
      <c r="A297" s="3"/>
      <c r="B297" s="3"/>
      <c r="C297" s="232"/>
      <c r="D297" s="295">
        <v>39</v>
      </c>
      <c r="E297" s="296" t="s">
        <v>191</v>
      </c>
      <c r="F297" s="297">
        <v>504.64807436918989</v>
      </c>
      <c r="G297" s="298">
        <v>28</v>
      </c>
      <c r="H297" s="299">
        <v>1415.3668399768919</v>
      </c>
      <c r="I297" s="298">
        <v>4</v>
      </c>
      <c r="J297" s="299">
        <v>692.84064665127016</v>
      </c>
      <c r="K297" s="298">
        <v>32</v>
      </c>
      <c r="L297" s="285">
        <v>1145.0381679389313</v>
      </c>
      <c r="M297" s="298">
        <v>13</v>
      </c>
      <c r="N297" s="286">
        <f t="shared" si="8"/>
        <v>0.65267175572519098</v>
      </c>
      <c r="O297" s="3"/>
      <c r="P297" s="3"/>
      <c r="Q297" s="3"/>
      <c r="R297" s="3"/>
      <c r="S297" s="3"/>
      <c r="T297" s="3"/>
      <c r="U297" s="3"/>
      <c r="V297" s="3"/>
      <c r="W297" s="3"/>
      <c r="X297" s="3"/>
      <c r="Y297" s="3"/>
      <c r="Z297" s="3"/>
    </row>
    <row r="298" spans="1:26" ht="15.75" customHeight="1">
      <c r="A298" s="3"/>
      <c r="B298" s="3"/>
      <c r="C298" s="3"/>
      <c r="D298" s="288">
        <v>40</v>
      </c>
      <c r="E298" s="289" t="s">
        <v>192</v>
      </c>
      <c r="F298" s="290">
        <v>212.7659574468085</v>
      </c>
      <c r="G298" s="291">
        <v>49</v>
      </c>
      <c r="H298" s="292">
        <v>482.5090470446321</v>
      </c>
      <c r="I298" s="291">
        <v>37</v>
      </c>
      <c r="J298" s="292">
        <v>179.37219730941703</v>
      </c>
      <c r="K298" s="291">
        <v>50</v>
      </c>
      <c r="L298" s="293">
        <v>118.55364552459989</v>
      </c>
      <c r="M298" s="291">
        <v>51</v>
      </c>
      <c r="N298" s="294">
        <f t="shared" si="8"/>
        <v>-0.33906342620035562</v>
      </c>
      <c r="O298" s="3"/>
      <c r="P298" s="3"/>
      <c r="Q298" s="3"/>
      <c r="R298" s="3"/>
      <c r="S298" s="3"/>
      <c r="T298" s="3"/>
      <c r="U298" s="3"/>
      <c r="V298" s="3"/>
      <c r="W298" s="3"/>
      <c r="X298" s="3"/>
      <c r="Y298" s="3"/>
      <c r="Z298" s="3"/>
    </row>
    <row r="299" spans="1:26" ht="15.75" customHeight="1">
      <c r="A299" s="3"/>
      <c r="B299" s="232"/>
      <c r="C299" s="232"/>
      <c r="D299" s="295">
        <v>41</v>
      </c>
      <c r="E299" s="296" t="s">
        <v>193</v>
      </c>
      <c r="F299" s="297">
        <v>1558.4467019148894</v>
      </c>
      <c r="G299" s="298">
        <v>3</v>
      </c>
      <c r="H299" s="299">
        <v>1748.7981958100061</v>
      </c>
      <c r="I299" s="298">
        <v>2</v>
      </c>
      <c r="J299" s="299">
        <v>2057.014872590817</v>
      </c>
      <c r="K299" s="298">
        <v>1</v>
      </c>
      <c r="L299" s="285">
        <v>1744.1633099996088</v>
      </c>
      <c r="M299" s="298">
        <v>1</v>
      </c>
      <c r="N299" s="286">
        <f t="shared" si="8"/>
        <v>-0.15209008294488929</v>
      </c>
      <c r="O299" s="232"/>
      <c r="P299" s="3"/>
      <c r="Q299" s="3"/>
      <c r="R299" s="3"/>
      <c r="S299" s="3"/>
      <c r="T299" s="3"/>
      <c r="U299" s="3"/>
      <c r="V299" s="3"/>
      <c r="W299" s="3"/>
      <c r="X299" s="3"/>
      <c r="Y299" s="3"/>
      <c r="Z299" s="3"/>
    </row>
    <row r="300" spans="1:26" ht="15.75" customHeight="1">
      <c r="A300" s="3"/>
      <c r="B300" s="287"/>
      <c r="C300" s="3"/>
      <c r="D300" s="288">
        <v>42</v>
      </c>
      <c r="E300" s="289" t="s">
        <v>194</v>
      </c>
      <c r="F300" s="290">
        <v>952.07531022678643</v>
      </c>
      <c r="G300" s="291">
        <v>13</v>
      </c>
      <c r="H300" s="292">
        <v>1035.3364843574161</v>
      </c>
      <c r="I300" s="291">
        <v>15</v>
      </c>
      <c r="J300" s="292">
        <v>968.07652414428946</v>
      </c>
      <c r="K300" s="291">
        <v>17</v>
      </c>
      <c r="L300" s="293">
        <v>1179.8017932987259</v>
      </c>
      <c r="M300" s="291">
        <v>10</v>
      </c>
      <c r="N300" s="294">
        <f t="shared" si="8"/>
        <v>0.21870716195869583</v>
      </c>
      <c r="O300" s="3"/>
      <c r="P300" s="3"/>
      <c r="Q300" s="3"/>
      <c r="R300" s="3"/>
      <c r="S300" s="3"/>
      <c r="T300" s="3"/>
      <c r="U300" s="3"/>
      <c r="V300" s="3"/>
      <c r="W300" s="3"/>
      <c r="X300" s="3"/>
      <c r="Y300" s="3"/>
      <c r="Z300" s="3"/>
    </row>
    <row r="301" spans="1:26" ht="15.75" customHeight="1">
      <c r="A301" s="3"/>
      <c r="B301" s="287"/>
      <c r="C301" s="3"/>
      <c r="D301" s="295">
        <v>43</v>
      </c>
      <c r="E301" s="296" t="s">
        <v>195</v>
      </c>
      <c r="F301" s="297">
        <v>686.21334996880853</v>
      </c>
      <c r="G301" s="298">
        <v>20</v>
      </c>
      <c r="H301" s="299">
        <v>332.33632436025255</v>
      </c>
      <c r="I301" s="298">
        <v>45</v>
      </c>
      <c r="J301" s="299">
        <v>875.7157292017514</v>
      </c>
      <c r="K301" s="298">
        <v>22</v>
      </c>
      <c r="L301" s="285">
        <v>733.53804162401912</v>
      </c>
      <c r="M301" s="298">
        <v>34</v>
      </c>
      <c r="N301" s="286">
        <f t="shared" si="8"/>
        <v>-0.162355982468572</v>
      </c>
      <c r="O301" s="3"/>
      <c r="P301" s="3"/>
      <c r="Q301" s="3"/>
      <c r="R301" s="3"/>
      <c r="S301" s="3"/>
      <c r="T301" s="3"/>
      <c r="U301" s="3"/>
      <c r="V301" s="3"/>
      <c r="W301" s="3"/>
      <c r="X301" s="3"/>
      <c r="Y301" s="3"/>
      <c r="Z301" s="3"/>
    </row>
    <row r="302" spans="1:26" ht="15" customHeight="1">
      <c r="A302" s="3"/>
      <c r="B302" s="14"/>
      <c r="C302" s="14"/>
      <c r="D302" s="288">
        <v>44</v>
      </c>
      <c r="E302" s="289" t="s">
        <v>196</v>
      </c>
      <c r="F302" s="290">
        <v>472.98526468983084</v>
      </c>
      <c r="G302" s="291">
        <v>31</v>
      </c>
      <c r="H302" s="292">
        <v>543.34249313015243</v>
      </c>
      <c r="I302" s="291">
        <v>34</v>
      </c>
      <c r="J302" s="292">
        <v>795.59363525091794</v>
      </c>
      <c r="K302" s="291">
        <v>26</v>
      </c>
      <c r="L302" s="293">
        <v>607.11709545563838</v>
      </c>
      <c r="M302" s="291">
        <v>39</v>
      </c>
      <c r="N302" s="294">
        <f t="shared" si="8"/>
        <v>-0.23690051232729756</v>
      </c>
      <c r="O302" s="14"/>
      <c r="P302" s="14"/>
      <c r="Q302" s="14"/>
      <c r="R302" s="14"/>
      <c r="S302" s="14"/>
      <c r="T302" s="14"/>
      <c r="U302" s="14"/>
      <c r="V302" s="14"/>
      <c r="W302" s="14"/>
      <c r="X302" s="3"/>
      <c r="Y302" s="3"/>
      <c r="Z302" s="3"/>
    </row>
    <row r="303" spans="1:26" ht="15.75" customHeight="1">
      <c r="A303" s="3"/>
      <c r="B303" s="14"/>
      <c r="C303" s="14"/>
      <c r="D303" s="295">
        <v>45</v>
      </c>
      <c r="E303" s="296" t="s">
        <v>197</v>
      </c>
      <c r="F303" s="297">
        <v>573.2511529675445</v>
      </c>
      <c r="G303" s="298">
        <v>23</v>
      </c>
      <c r="H303" s="299">
        <v>774.08840904461192</v>
      </c>
      <c r="I303" s="298">
        <v>22</v>
      </c>
      <c r="J303" s="299">
        <v>991.86397294085384</v>
      </c>
      <c r="K303" s="298">
        <v>16</v>
      </c>
      <c r="L303" s="285">
        <v>1126.465088703425</v>
      </c>
      <c r="M303" s="298">
        <v>14</v>
      </c>
      <c r="N303" s="286">
        <f t="shared" si="8"/>
        <v>0.13570521708080788</v>
      </c>
      <c r="O303" s="3"/>
      <c r="P303" s="14"/>
      <c r="Q303" s="14"/>
      <c r="R303" s="14"/>
      <c r="S303" s="14"/>
      <c r="T303" s="14"/>
      <c r="U303" s="14"/>
      <c r="V303" s="14"/>
      <c r="W303" s="14"/>
      <c r="X303" s="3"/>
      <c r="Y303" s="3"/>
      <c r="Z303" s="3"/>
    </row>
    <row r="304" spans="1:26" ht="15.75" customHeight="1">
      <c r="A304" s="3"/>
      <c r="B304" s="14"/>
      <c r="C304" s="14"/>
      <c r="D304" s="288">
        <v>46</v>
      </c>
      <c r="E304" s="289" t="s">
        <v>198</v>
      </c>
      <c r="F304" s="290">
        <v>429.14912932243953</v>
      </c>
      <c r="G304" s="291">
        <v>37</v>
      </c>
      <c r="H304" s="292">
        <v>681.52031454783753</v>
      </c>
      <c r="I304" s="291">
        <v>26</v>
      </c>
      <c r="J304" s="292">
        <v>825.87749483826565</v>
      </c>
      <c r="K304" s="291">
        <v>25</v>
      </c>
      <c r="L304" s="293">
        <v>593.85489284792152</v>
      </c>
      <c r="M304" s="291">
        <v>41</v>
      </c>
      <c r="N304" s="294">
        <f t="shared" si="8"/>
        <v>-0.28094070057664167</v>
      </c>
      <c r="O304" s="3"/>
      <c r="P304" s="14"/>
      <c r="Q304" s="14"/>
      <c r="R304" s="310"/>
      <c r="S304" s="310"/>
      <c r="T304" s="310"/>
      <c r="U304" s="310"/>
      <c r="V304" s="310"/>
      <c r="W304" s="310"/>
      <c r="X304" s="3"/>
      <c r="Y304" s="3"/>
      <c r="Z304" s="3"/>
    </row>
    <row r="305" spans="1:26" ht="15.75" customHeight="1">
      <c r="A305" s="3"/>
      <c r="B305" s="14"/>
      <c r="C305" s="14"/>
      <c r="D305" s="295">
        <v>47</v>
      </c>
      <c r="E305" s="296" t="s">
        <v>199</v>
      </c>
      <c r="F305" s="297">
        <v>359.28143712574848</v>
      </c>
      <c r="G305" s="298">
        <v>41</v>
      </c>
      <c r="H305" s="299">
        <v>737.40270380991399</v>
      </c>
      <c r="I305" s="298">
        <v>24</v>
      </c>
      <c r="J305" s="299">
        <v>1096.8543046357615</v>
      </c>
      <c r="K305" s="298">
        <v>13</v>
      </c>
      <c r="L305" s="285">
        <v>606.9485140226036</v>
      </c>
      <c r="M305" s="298">
        <v>40</v>
      </c>
      <c r="N305" s="286">
        <f t="shared" si="8"/>
        <v>-0.4466461849514678</v>
      </c>
      <c r="O305" s="3"/>
      <c r="P305" s="14"/>
      <c r="Q305" s="14"/>
      <c r="R305" s="14"/>
      <c r="S305" s="14"/>
      <c r="T305" s="14"/>
      <c r="U305" s="14"/>
      <c r="V305" s="14"/>
      <c r="W305" s="14"/>
      <c r="X305" s="3"/>
      <c r="Y305" s="3"/>
      <c r="Z305" s="3"/>
    </row>
    <row r="306" spans="1:26" ht="15.75" customHeight="1">
      <c r="A306" s="3"/>
      <c r="B306" s="14"/>
      <c r="C306" s="14"/>
      <c r="D306" s="288">
        <v>48</v>
      </c>
      <c r="E306" s="289" t="s">
        <v>200</v>
      </c>
      <c r="F306" s="290">
        <v>677.96610169491521</v>
      </c>
      <c r="G306" s="291">
        <v>21</v>
      </c>
      <c r="H306" s="292">
        <v>522.71431286827601</v>
      </c>
      <c r="I306" s="291">
        <v>35</v>
      </c>
      <c r="J306" s="292">
        <v>914.14569786071058</v>
      </c>
      <c r="K306" s="291">
        <v>21</v>
      </c>
      <c r="L306" s="293">
        <v>1049.6453900709221</v>
      </c>
      <c r="M306" s="291">
        <v>17</v>
      </c>
      <c r="N306" s="294">
        <f t="shared" si="8"/>
        <v>0.14822548804562413</v>
      </c>
      <c r="O306" s="310"/>
      <c r="P306" s="310"/>
      <c r="Q306" s="310"/>
      <c r="R306" s="310"/>
      <c r="S306" s="310"/>
      <c r="T306" s="310"/>
      <c r="U306" s="310"/>
      <c r="V306" s="310"/>
      <c r="W306" s="310"/>
      <c r="X306" s="3"/>
      <c r="Y306" s="3"/>
      <c r="Z306" s="3"/>
    </row>
    <row r="307" spans="1:26" ht="15.75" customHeight="1">
      <c r="A307" s="3"/>
      <c r="B307" s="14"/>
      <c r="C307" s="151"/>
      <c r="D307" s="295">
        <v>49</v>
      </c>
      <c r="E307" s="296" t="s">
        <v>201</v>
      </c>
      <c r="F307" s="297">
        <v>395.28585023058343</v>
      </c>
      <c r="G307" s="298">
        <v>39</v>
      </c>
      <c r="H307" s="299">
        <v>448.77746827607552</v>
      </c>
      <c r="I307" s="298">
        <v>40</v>
      </c>
      <c r="J307" s="299">
        <v>654.81758652946678</v>
      </c>
      <c r="K307" s="298">
        <v>35</v>
      </c>
      <c r="L307" s="285">
        <v>733.03381414045873</v>
      </c>
      <c r="M307" s="298">
        <v>35</v>
      </c>
      <c r="N307" s="286">
        <f t="shared" si="8"/>
        <v>0.11944735330878628</v>
      </c>
      <c r="O307" s="3"/>
      <c r="P307" s="3"/>
      <c r="Q307" s="3"/>
      <c r="R307" s="3"/>
      <c r="S307" s="3"/>
      <c r="T307" s="3"/>
      <c r="U307" s="3"/>
      <c r="V307" s="3"/>
      <c r="W307" s="3"/>
      <c r="X307" s="3"/>
      <c r="Y307" s="3"/>
      <c r="Z307" s="3"/>
    </row>
    <row r="308" spans="1:26" ht="15.75" customHeight="1">
      <c r="A308" s="3"/>
      <c r="B308" s="14"/>
      <c r="C308" s="14"/>
      <c r="D308" s="288">
        <v>50</v>
      </c>
      <c r="E308" s="289" t="s">
        <v>202</v>
      </c>
      <c r="F308" s="290">
        <v>934.06593406593402</v>
      </c>
      <c r="G308" s="291">
        <v>14</v>
      </c>
      <c r="H308" s="292">
        <v>1092.4824229313142</v>
      </c>
      <c r="I308" s="291">
        <v>12</v>
      </c>
      <c r="J308" s="292">
        <v>1146.161934805468</v>
      </c>
      <c r="K308" s="291">
        <v>12</v>
      </c>
      <c r="L308" s="293">
        <v>705.90677878127269</v>
      </c>
      <c r="M308" s="291">
        <v>36</v>
      </c>
      <c r="N308" s="294">
        <f t="shared" si="8"/>
        <v>-0.38411252603578877</v>
      </c>
      <c r="O308" s="3"/>
      <c r="P308" s="3"/>
      <c r="Q308" s="3"/>
      <c r="R308" s="3"/>
      <c r="S308" s="3"/>
      <c r="T308" s="3"/>
      <c r="U308" s="3"/>
      <c r="V308" s="3"/>
      <c r="W308" s="3"/>
      <c r="X308" s="3"/>
      <c r="Y308" s="3"/>
      <c r="Z308" s="3"/>
    </row>
    <row r="309" spans="1:26" ht="15.75" customHeight="1">
      <c r="A309" s="3"/>
      <c r="B309" s="14"/>
      <c r="C309" s="14"/>
      <c r="D309" s="295">
        <v>51</v>
      </c>
      <c r="E309" s="296" t="s">
        <v>203</v>
      </c>
      <c r="F309" s="297">
        <v>403.90440928980144</v>
      </c>
      <c r="G309" s="298">
        <v>38</v>
      </c>
      <c r="H309" s="299">
        <v>267.70503772207348</v>
      </c>
      <c r="I309" s="298">
        <v>48</v>
      </c>
      <c r="J309" s="299">
        <v>321.66274897933937</v>
      </c>
      <c r="K309" s="298">
        <v>44</v>
      </c>
      <c r="L309" s="285">
        <v>376.83708076874763</v>
      </c>
      <c r="M309" s="298">
        <v>43</v>
      </c>
      <c r="N309" s="286">
        <f t="shared" si="8"/>
        <v>0.17152850917453344</v>
      </c>
      <c r="O309" s="3"/>
      <c r="P309" s="3"/>
      <c r="Q309" s="3"/>
      <c r="R309" s="3"/>
      <c r="S309" s="3"/>
      <c r="T309" s="3"/>
      <c r="U309" s="3"/>
      <c r="V309" s="3"/>
      <c r="W309" s="3"/>
      <c r="X309" s="3"/>
      <c r="Y309" s="3"/>
      <c r="Z309" s="3"/>
    </row>
    <row r="310" spans="1:26" ht="16.5" customHeight="1">
      <c r="A310" s="3"/>
      <c r="B310" s="232"/>
      <c r="C310" s="3"/>
      <c r="D310" s="326">
        <v>52</v>
      </c>
      <c r="E310" s="331" t="s">
        <v>204</v>
      </c>
      <c r="F310" s="332">
        <v>1301.0620330346665</v>
      </c>
      <c r="G310" s="335">
        <v>5</v>
      </c>
      <c r="H310" s="338">
        <v>1245.8263497551898</v>
      </c>
      <c r="I310" s="335">
        <v>9</v>
      </c>
      <c r="J310" s="338">
        <v>1301.050848762462</v>
      </c>
      <c r="K310" s="335">
        <v>6</v>
      </c>
      <c r="L310" s="338">
        <v>1283.661575562701</v>
      </c>
      <c r="M310" s="335">
        <v>8</v>
      </c>
      <c r="N310" s="340">
        <f t="shared" si="8"/>
        <v>-1.3365560013508582E-2</v>
      </c>
      <c r="O310" s="3"/>
      <c r="P310" s="3"/>
      <c r="Q310" s="3"/>
      <c r="R310" s="3"/>
      <c r="S310" s="3"/>
      <c r="T310" s="3"/>
      <c r="U310" s="3"/>
      <c r="V310" s="3"/>
      <c r="W310" s="3"/>
      <c r="X310" s="3"/>
      <c r="Y310" s="3"/>
      <c r="Z310" s="3"/>
    </row>
    <row r="311" spans="1:26" ht="24" customHeight="1">
      <c r="A311" s="3"/>
      <c r="B311" s="287"/>
      <c r="C311" s="3"/>
      <c r="D311" s="980" t="s">
        <v>250</v>
      </c>
      <c r="E311" s="858"/>
      <c r="F311" s="456">
        <v>1216.7470783175791</v>
      </c>
      <c r="G311" s="457" t="s">
        <v>76</v>
      </c>
      <c r="H311" s="458">
        <v>1326.8864468864469</v>
      </c>
      <c r="I311" s="459" t="s">
        <v>76</v>
      </c>
      <c r="J311" s="458">
        <v>1381.7357397094561</v>
      </c>
      <c r="K311" s="460" t="s">
        <v>76</v>
      </c>
      <c r="L311" s="458">
        <v>1346.405779582657</v>
      </c>
      <c r="M311" s="346" t="s">
        <v>76</v>
      </c>
      <c r="N311" s="348">
        <f t="shared" si="8"/>
        <v>-2.556925981680697E-2</v>
      </c>
      <c r="O311" s="3"/>
      <c r="P311" s="3"/>
      <c r="Q311" s="3"/>
      <c r="R311" s="3"/>
      <c r="S311" s="3"/>
      <c r="T311" s="3"/>
      <c r="U311" s="3"/>
      <c r="V311" s="3"/>
      <c r="W311" s="3"/>
      <c r="X311" s="3"/>
      <c r="Y311" s="3"/>
      <c r="Z311" s="3"/>
    </row>
    <row r="312" spans="1:26" ht="15.75" customHeight="1">
      <c r="A312" s="3"/>
      <c r="B312" s="287"/>
      <c r="C312" s="3"/>
      <c r="D312" s="981" t="s">
        <v>218</v>
      </c>
      <c r="E312" s="982"/>
      <c r="F312" s="982"/>
      <c r="G312" s="334"/>
      <c r="H312" s="10"/>
      <c r="I312" s="3"/>
      <c r="J312" s="10"/>
      <c r="K312" s="3"/>
      <c r="L312" s="3"/>
      <c r="M312" s="3"/>
      <c r="N312" s="10"/>
      <c r="O312" s="3"/>
      <c r="P312" s="3"/>
      <c r="Q312" s="3"/>
      <c r="R312" s="3"/>
      <c r="S312" s="3"/>
      <c r="T312" s="3"/>
      <c r="U312" s="3"/>
      <c r="V312" s="3"/>
      <c r="W312" s="3"/>
      <c r="X312" s="3"/>
      <c r="Y312" s="3"/>
      <c r="Z312" s="3"/>
    </row>
    <row r="313" spans="1:26" ht="15.75" customHeight="1">
      <c r="A313" s="3"/>
      <c r="B313" s="287"/>
      <c r="C313" s="3"/>
      <c r="D313" s="983" t="s">
        <v>220</v>
      </c>
      <c r="E313" s="832"/>
      <c r="F313" s="832"/>
      <c r="G313" s="351"/>
      <c r="H313" s="10"/>
      <c r="I313" s="3"/>
      <c r="J313" s="10"/>
      <c r="K313" s="3"/>
      <c r="L313" s="3"/>
      <c r="M313" s="3"/>
      <c r="N313" s="10"/>
      <c r="O313" s="3"/>
      <c r="P313" s="3"/>
      <c r="Q313" s="3"/>
      <c r="R313" s="3"/>
      <c r="S313" s="3"/>
      <c r="T313" s="3"/>
      <c r="U313" s="3"/>
      <c r="V313" s="3"/>
      <c r="W313" s="3"/>
      <c r="X313" s="3"/>
      <c r="Y313" s="3"/>
      <c r="Z313" s="3"/>
    </row>
    <row r="314" spans="1:26" ht="15.75" customHeight="1">
      <c r="A314" s="3"/>
      <c r="B314" s="232"/>
      <c r="C314" s="232"/>
      <c r="D314" s="983" t="s">
        <v>221</v>
      </c>
      <c r="E314" s="832"/>
      <c r="F314" s="832"/>
      <c r="G314" s="3"/>
      <c r="H314" s="10"/>
      <c r="I314" s="3"/>
      <c r="J314" s="10"/>
      <c r="K314" s="3"/>
      <c r="L314" s="3"/>
      <c r="M314" s="3"/>
      <c r="N314" s="10"/>
      <c r="O314" s="232"/>
      <c r="P314" s="232"/>
      <c r="Q314" s="232"/>
      <c r="R314" s="232"/>
      <c r="S314" s="3"/>
      <c r="T314" s="3"/>
      <c r="U314" s="3"/>
      <c r="V314" s="3"/>
      <c r="W314" s="3"/>
      <c r="X314" s="3"/>
      <c r="Y314" s="3"/>
      <c r="Z314" s="3"/>
    </row>
    <row r="315" spans="1:26" ht="16.5" customHeight="1">
      <c r="A315" s="3"/>
      <c r="B315" s="232"/>
      <c r="C315" s="3"/>
      <c r="D315" s="10"/>
      <c r="E315" s="10"/>
      <c r="F315" s="10"/>
      <c r="G315" s="3"/>
      <c r="H315" s="10"/>
      <c r="I315" s="3"/>
      <c r="J315" s="10"/>
      <c r="K315" s="3"/>
      <c r="L315" s="3"/>
      <c r="M315" s="3"/>
      <c r="N315" s="10"/>
      <c r="O315" s="3"/>
      <c r="P315" s="3"/>
      <c r="Q315" s="3"/>
      <c r="R315" s="3"/>
      <c r="S315" s="3"/>
      <c r="T315" s="3"/>
      <c r="U315" s="3"/>
      <c r="V315" s="3"/>
      <c r="W315" s="3"/>
      <c r="X315" s="3"/>
      <c r="Y315" s="3"/>
      <c r="Z315" s="3"/>
    </row>
    <row r="316" spans="1:26" ht="15.75" customHeight="1">
      <c r="A316" s="3"/>
      <c r="B316" s="287"/>
      <c r="C316" s="3"/>
      <c r="D316" s="979" t="s">
        <v>275</v>
      </c>
      <c r="E316" s="912"/>
      <c r="F316" s="912"/>
      <c r="G316" s="912"/>
      <c r="H316" s="912"/>
      <c r="I316" s="912"/>
      <c r="J316" s="912"/>
      <c r="K316" s="912"/>
      <c r="L316" s="912"/>
      <c r="M316" s="912"/>
      <c r="N316" s="877"/>
      <c r="O316" s="3"/>
      <c r="P316" s="3"/>
      <c r="Q316" s="3"/>
      <c r="R316" s="3"/>
      <c r="S316" s="3"/>
      <c r="T316" s="3"/>
      <c r="U316" s="3"/>
      <c r="V316" s="3"/>
      <c r="W316" s="3"/>
      <c r="X316" s="3"/>
      <c r="Y316" s="3"/>
      <c r="Z316" s="3"/>
    </row>
    <row r="317" spans="1:26" ht="15.75" customHeight="1">
      <c r="A317" s="3"/>
      <c r="B317" s="14"/>
      <c r="C317" s="14"/>
      <c r="D317" s="978"/>
      <c r="E317" s="849"/>
      <c r="F317" s="849"/>
      <c r="G317" s="849"/>
      <c r="H317" s="849"/>
      <c r="I317" s="849"/>
      <c r="J317" s="849"/>
      <c r="K317" s="849"/>
      <c r="L317" s="849"/>
      <c r="M317" s="849"/>
      <c r="N317" s="850"/>
      <c r="O317" s="14"/>
      <c r="P317" s="14"/>
      <c r="Q317" s="14"/>
      <c r="R317" s="14"/>
      <c r="S317" s="14"/>
      <c r="T317" s="14"/>
      <c r="U317" s="14"/>
      <c r="V317" s="14"/>
      <c r="W317" s="14"/>
      <c r="X317" s="14"/>
      <c r="Y317" s="3"/>
      <c r="Z317" s="3"/>
    </row>
    <row r="318" spans="1:26" ht="6" customHeight="1">
      <c r="A318" s="3"/>
      <c r="B318" s="14"/>
      <c r="C318" s="14"/>
      <c r="D318" s="272"/>
      <c r="E318" s="272"/>
      <c r="F318" s="272"/>
      <c r="G318" s="272"/>
      <c r="H318" s="272"/>
      <c r="I318" s="272"/>
      <c r="J318" s="272"/>
      <c r="K318" s="272"/>
      <c r="L318" s="272"/>
      <c r="M318" s="272"/>
      <c r="N318" s="272"/>
      <c r="O318" s="3"/>
      <c r="P318" s="3"/>
      <c r="Q318" s="14"/>
      <c r="R318" s="14"/>
      <c r="S318" s="14"/>
      <c r="T318" s="14"/>
      <c r="U318" s="14"/>
      <c r="V318" s="14"/>
      <c r="W318" s="14"/>
      <c r="X318" s="14"/>
      <c r="Y318" s="3"/>
      <c r="Z318" s="3"/>
    </row>
    <row r="319" spans="1:26" ht="31.5" customHeight="1">
      <c r="A319" s="3"/>
      <c r="B319" s="14"/>
      <c r="C319" s="14"/>
      <c r="D319" s="966" t="s">
        <v>137</v>
      </c>
      <c r="E319" s="934"/>
      <c r="F319" s="274">
        <v>2009</v>
      </c>
      <c r="G319" s="275" t="s">
        <v>165</v>
      </c>
      <c r="H319" s="275">
        <v>2010</v>
      </c>
      <c r="I319" s="275" t="s">
        <v>165</v>
      </c>
      <c r="J319" s="274">
        <v>2011</v>
      </c>
      <c r="K319" s="275" t="s">
        <v>165</v>
      </c>
      <c r="L319" s="276">
        <v>2012</v>
      </c>
      <c r="M319" s="275" t="s">
        <v>165</v>
      </c>
      <c r="N319" s="277" t="s">
        <v>167</v>
      </c>
      <c r="O319" s="3"/>
      <c r="P319" s="3"/>
      <c r="Q319" s="14"/>
      <c r="R319" s="14"/>
      <c r="S319" s="14"/>
      <c r="T319" s="14"/>
      <c r="U319" s="14"/>
      <c r="V319" s="14"/>
      <c r="W319" s="14"/>
      <c r="X319" s="14"/>
      <c r="Y319" s="3"/>
      <c r="Z319" s="3"/>
    </row>
    <row r="320" spans="1:26" ht="15.75" customHeight="1">
      <c r="A320" s="3"/>
      <c r="B320" s="14"/>
      <c r="C320" s="14"/>
      <c r="D320" s="279">
        <v>1</v>
      </c>
      <c r="E320" s="280" t="s">
        <v>147</v>
      </c>
      <c r="F320" s="281">
        <v>24.636610002463662</v>
      </c>
      <c r="G320" s="283">
        <v>16</v>
      </c>
      <c r="H320" s="284">
        <v>37.157838239544198</v>
      </c>
      <c r="I320" s="283">
        <v>14</v>
      </c>
      <c r="J320" s="285">
        <v>4.1274558362225529</v>
      </c>
      <c r="K320" s="283">
        <v>47</v>
      </c>
      <c r="L320" s="284">
        <v>33.237774730981762</v>
      </c>
      <c r="M320" s="283">
        <v>20</v>
      </c>
      <c r="N320" s="286">
        <f t="shared" ref="N320:N325" si="9">(L320-J320)/J320</f>
        <v>7.0528480618222611</v>
      </c>
      <c r="O320" s="3"/>
      <c r="P320" s="3"/>
      <c r="Q320" s="14"/>
      <c r="R320" s="14"/>
      <c r="S320" s="14"/>
      <c r="T320" s="14"/>
      <c r="U320" s="14"/>
      <c r="V320" s="14"/>
      <c r="W320" s="14"/>
      <c r="X320" s="14"/>
      <c r="Y320" s="3"/>
      <c r="Z320" s="3"/>
    </row>
    <row r="321" spans="1:26" ht="15.75" customHeight="1">
      <c r="A321" s="3"/>
      <c r="B321" s="14"/>
      <c r="C321" s="14"/>
      <c r="D321" s="288">
        <v>2</v>
      </c>
      <c r="E321" s="289" t="s">
        <v>148</v>
      </c>
      <c r="F321" s="290">
        <v>25.263157894736842</v>
      </c>
      <c r="G321" s="291">
        <v>15</v>
      </c>
      <c r="H321" s="292">
        <v>15.601841017240034</v>
      </c>
      <c r="I321" s="291">
        <v>36</v>
      </c>
      <c r="J321" s="292">
        <v>38.989394884591391</v>
      </c>
      <c r="K321" s="291">
        <v>8</v>
      </c>
      <c r="L321" s="293">
        <v>23.377230577417595</v>
      </c>
      <c r="M321" s="291">
        <v>30</v>
      </c>
      <c r="N321" s="294">
        <f t="shared" si="9"/>
        <v>-0.4004207901503935</v>
      </c>
      <c r="O321" s="3"/>
      <c r="P321" s="3"/>
      <c r="Q321" s="14"/>
      <c r="R321" s="14"/>
      <c r="S321" s="14"/>
      <c r="T321" s="14"/>
      <c r="U321" s="14"/>
      <c r="V321" s="14"/>
      <c r="W321" s="14"/>
      <c r="X321" s="14"/>
      <c r="Y321" s="3"/>
      <c r="Z321" s="3"/>
    </row>
    <row r="322" spans="1:26" ht="15.75" customHeight="1">
      <c r="A322" s="3"/>
      <c r="B322" s="14"/>
      <c r="C322" s="14"/>
      <c r="D322" s="295">
        <v>3</v>
      </c>
      <c r="E322" s="296" t="s">
        <v>149</v>
      </c>
      <c r="F322" s="297">
        <v>34.151061528829189</v>
      </c>
      <c r="G322" s="298">
        <v>11</v>
      </c>
      <c r="H322" s="299">
        <v>47.056055526145521</v>
      </c>
      <c r="I322" s="298">
        <v>8</v>
      </c>
      <c r="J322" s="299">
        <v>40.1307114601846</v>
      </c>
      <c r="K322" s="298">
        <v>7</v>
      </c>
      <c r="L322" s="285">
        <v>22.545372562281592</v>
      </c>
      <c r="M322" s="298">
        <v>34</v>
      </c>
      <c r="N322" s="286">
        <f t="shared" si="9"/>
        <v>-0.43820152342303165</v>
      </c>
      <c r="O322" s="14"/>
      <c r="P322" s="14"/>
      <c r="Q322" s="14"/>
      <c r="R322" s="14"/>
      <c r="S322" s="14"/>
      <c r="T322" s="14"/>
      <c r="U322" s="14"/>
      <c r="V322" s="14"/>
      <c r="W322" s="14"/>
      <c r="X322" s="14"/>
      <c r="Y322" s="3"/>
      <c r="Z322" s="3"/>
    </row>
    <row r="323" spans="1:26" ht="15.75" customHeight="1">
      <c r="A323" s="3"/>
      <c r="B323" s="232"/>
      <c r="C323" s="151"/>
      <c r="D323" s="288">
        <v>4</v>
      </c>
      <c r="E323" s="289" t="s">
        <v>151</v>
      </c>
      <c r="F323" s="290">
        <v>17.516202487300752</v>
      </c>
      <c r="G323" s="291">
        <v>30</v>
      </c>
      <c r="H323" s="292">
        <v>71.903649110192347</v>
      </c>
      <c r="I323" s="291">
        <v>2</v>
      </c>
      <c r="J323" s="292">
        <v>24.061597690086622</v>
      </c>
      <c r="K323" s="291">
        <v>21</v>
      </c>
      <c r="L323" s="293">
        <v>42.672518897829796</v>
      </c>
      <c r="M323" s="291">
        <v>13</v>
      </c>
      <c r="N323" s="294">
        <f t="shared" si="9"/>
        <v>0.77346988539380634</v>
      </c>
      <c r="O323" s="3"/>
      <c r="P323" s="3"/>
      <c r="Q323" s="3"/>
      <c r="R323" s="3"/>
      <c r="S323" s="3"/>
      <c r="T323" s="3"/>
      <c r="U323" s="3"/>
      <c r="V323" s="3"/>
      <c r="W323" s="3"/>
      <c r="X323" s="3"/>
      <c r="Y323" s="3"/>
      <c r="Z323" s="3"/>
    </row>
    <row r="324" spans="1:26" ht="15.75" customHeight="1">
      <c r="A324" s="3"/>
      <c r="B324" s="232"/>
      <c r="C324" s="3"/>
      <c r="D324" s="295">
        <v>5</v>
      </c>
      <c r="E324" s="296" t="s">
        <v>152</v>
      </c>
      <c r="F324" s="297">
        <v>17.535450836441004</v>
      </c>
      <c r="G324" s="298">
        <v>29</v>
      </c>
      <c r="H324" s="299">
        <v>20.378127476508549</v>
      </c>
      <c r="I324" s="298">
        <v>29</v>
      </c>
      <c r="J324" s="299">
        <v>15.288850060063339</v>
      </c>
      <c r="K324" s="298">
        <v>35</v>
      </c>
      <c r="L324" s="285">
        <v>21.564039807217483</v>
      </c>
      <c r="M324" s="298">
        <v>35</v>
      </c>
      <c r="N324" s="286">
        <f t="shared" si="9"/>
        <v>0.41044223224778925</v>
      </c>
      <c r="O324" s="3"/>
      <c r="P324" s="3"/>
      <c r="Q324" s="3"/>
      <c r="R324" s="3"/>
      <c r="S324" s="3"/>
      <c r="T324" s="3"/>
      <c r="U324" s="3"/>
      <c r="V324" s="3"/>
      <c r="W324" s="3"/>
      <c r="X324" s="3"/>
      <c r="Y324" s="3"/>
      <c r="Z324" s="3"/>
    </row>
    <row r="325" spans="1:26" ht="15.75" customHeight="1">
      <c r="A325" s="3"/>
      <c r="B325" s="232"/>
      <c r="C325" s="3"/>
      <c r="D325" s="288">
        <v>6</v>
      </c>
      <c r="E325" s="289" t="s">
        <v>154</v>
      </c>
      <c r="F325" s="290">
        <v>28.824258495950193</v>
      </c>
      <c r="G325" s="291">
        <v>14</v>
      </c>
      <c r="H325" s="292">
        <v>31.009675018605805</v>
      </c>
      <c r="I325" s="291">
        <v>18</v>
      </c>
      <c r="J325" s="292">
        <v>12.158793847650314</v>
      </c>
      <c r="K325" s="291">
        <v>41</v>
      </c>
      <c r="L325" s="293">
        <v>32.937090157798607</v>
      </c>
      <c r="M325" s="291">
        <v>21</v>
      </c>
      <c r="N325" s="294">
        <f t="shared" si="9"/>
        <v>1.7089109800281461</v>
      </c>
      <c r="O325" s="3"/>
      <c r="P325" s="3"/>
      <c r="Q325" s="3"/>
      <c r="R325" s="3"/>
      <c r="S325" s="3"/>
      <c r="T325" s="3"/>
      <c r="U325" s="3"/>
      <c r="V325" s="3"/>
      <c r="W325" s="3"/>
      <c r="X325" s="3"/>
      <c r="Y325" s="3"/>
      <c r="Z325" s="3"/>
    </row>
    <row r="326" spans="1:26" ht="15.75" customHeight="1">
      <c r="A326" s="3"/>
      <c r="B326" s="232"/>
      <c r="C326" s="3"/>
      <c r="D326" s="295">
        <v>7</v>
      </c>
      <c r="E326" s="296" t="s">
        <v>155</v>
      </c>
      <c r="F326" s="297">
        <v>14.936519790888722</v>
      </c>
      <c r="G326" s="298">
        <v>35</v>
      </c>
      <c r="H326" s="299">
        <v>31.761156106082261</v>
      </c>
      <c r="I326" s="298">
        <v>17</v>
      </c>
      <c r="J326" s="299">
        <v>0</v>
      </c>
      <c r="K326" s="298">
        <v>48</v>
      </c>
      <c r="L326" s="285">
        <v>16.307893020221787</v>
      </c>
      <c r="M326" s="298">
        <v>41</v>
      </c>
      <c r="N326" s="392" t="s">
        <v>76</v>
      </c>
      <c r="O326" s="3"/>
      <c r="P326" s="3"/>
      <c r="Q326" s="3"/>
      <c r="R326" s="3"/>
      <c r="S326" s="3"/>
      <c r="T326" s="3"/>
      <c r="U326" s="3"/>
      <c r="V326" s="3"/>
      <c r="W326" s="3"/>
      <c r="X326" s="3"/>
      <c r="Y326" s="3"/>
      <c r="Z326" s="3"/>
    </row>
    <row r="327" spans="1:26" ht="15.75" customHeight="1">
      <c r="A327" s="3"/>
      <c r="B327" s="232"/>
      <c r="C327" s="3"/>
      <c r="D327" s="288">
        <v>8</v>
      </c>
      <c r="E327" s="289" t="s">
        <v>156</v>
      </c>
      <c r="F327" s="290">
        <v>17.433751743375176</v>
      </c>
      <c r="G327" s="291">
        <v>31</v>
      </c>
      <c r="H327" s="292">
        <v>0</v>
      </c>
      <c r="I327" s="291">
        <v>48</v>
      </c>
      <c r="J327" s="292">
        <v>17.349063150589867</v>
      </c>
      <c r="K327" s="291">
        <v>34</v>
      </c>
      <c r="L327" s="293">
        <v>34.536349507857018</v>
      </c>
      <c r="M327" s="291">
        <v>19</v>
      </c>
      <c r="N327" s="294">
        <f t="shared" ref="N327:N344" si="10">(L327-J327)/J327</f>
        <v>0.99067518563287871</v>
      </c>
      <c r="O327" s="3"/>
      <c r="P327" s="3"/>
      <c r="Q327" s="3"/>
      <c r="R327" s="3"/>
      <c r="S327" s="3"/>
      <c r="T327" s="3"/>
      <c r="U327" s="3"/>
      <c r="V327" s="3"/>
      <c r="W327" s="3"/>
      <c r="X327" s="3"/>
      <c r="Y327" s="3"/>
      <c r="Z327" s="3"/>
    </row>
    <row r="328" spans="1:26" ht="15.75" customHeight="1">
      <c r="A328" s="3"/>
      <c r="B328" s="232"/>
      <c r="C328" s="3"/>
      <c r="D328" s="295">
        <v>9</v>
      </c>
      <c r="E328" s="296" t="s">
        <v>157</v>
      </c>
      <c r="F328" s="297">
        <v>19.065776930409914</v>
      </c>
      <c r="G328" s="298">
        <v>25</v>
      </c>
      <c r="H328" s="299">
        <v>23.082249749942296</v>
      </c>
      <c r="I328" s="298">
        <v>27</v>
      </c>
      <c r="J328" s="299">
        <v>18.997441677854049</v>
      </c>
      <c r="K328" s="298">
        <v>33</v>
      </c>
      <c r="L328" s="285">
        <v>22.690028992814824</v>
      </c>
      <c r="M328" s="298">
        <v>33</v>
      </c>
      <c r="N328" s="286">
        <f t="shared" si="10"/>
        <v>0.19437287280978194</v>
      </c>
      <c r="O328" s="3"/>
      <c r="P328" s="3"/>
      <c r="Q328" s="3"/>
      <c r="R328" s="3"/>
      <c r="S328" s="3"/>
      <c r="T328" s="3"/>
      <c r="U328" s="3"/>
      <c r="V328" s="3"/>
      <c r="W328" s="3"/>
      <c r="X328" s="3"/>
      <c r="Y328" s="3"/>
      <c r="Z328" s="3"/>
    </row>
    <row r="329" spans="1:26" ht="15.75" customHeight="1">
      <c r="A329" s="3"/>
      <c r="B329" s="232"/>
      <c r="C329" s="3"/>
      <c r="D329" s="288">
        <v>10</v>
      </c>
      <c r="E329" s="289" t="s">
        <v>158</v>
      </c>
      <c r="F329" s="290">
        <v>23.228803716608596</v>
      </c>
      <c r="G329" s="291">
        <v>20</v>
      </c>
      <c r="H329" s="292">
        <v>23.692939504027798</v>
      </c>
      <c r="I329" s="291">
        <v>26</v>
      </c>
      <c r="J329" s="292">
        <v>31.355334326252255</v>
      </c>
      <c r="K329" s="291">
        <v>11</v>
      </c>
      <c r="L329" s="293">
        <v>23.351755273604734</v>
      </c>
      <c r="M329" s="291">
        <v>31</v>
      </c>
      <c r="N329" s="294">
        <f t="shared" si="10"/>
        <v>-0.25525414493656101</v>
      </c>
      <c r="O329" s="3"/>
      <c r="P329" s="3"/>
      <c r="Q329" s="3"/>
      <c r="R329" s="3"/>
      <c r="S329" s="3"/>
      <c r="T329" s="3"/>
      <c r="U329" s="3"/>
      <c r="V329" s="3"/>
      <c r="W329" s="3"/>
      <c r="X329" s="3"/>
      <c r="Y329" s="3"/>
      <c r="Z329" s="3"/>
    </row>
    <row r="330" spans="1:26" ht="15.75" customHeight="1">
      <c r="A330" s="3"/>
      <c r="B330" s="232"/>
      <c r="C330" s="3"/>
      <c r="D330" s="295">
        <v>11</v>
      </c>
      <c r="E330" s="296" t="s">
        <v>159</v>
      </c>
      <c r="F330" s="297">
        <v>39.892859178207104</v>
      </c>
      <c r="G330" s="298">
        <v>7</v>
      </c>
      <c r="H330" s="299">
        <v>51.546391752577321</v>
      </c>
      <c r="I330" s="298">
        <v>6</v>
      </c>
      <c r="J330" s="299">
        <v>29.569759992114729</v>
      </c>
      <c r="K330" s="298">
        <v>14</v>
      </c>
      <c r="L330" s="285">
        <v>24.05349497281955</v>
      </c>
      <c r="M330" s="298">
        <v>27</v>
      </c>
      <c r="N330" s="286">
        <f t="shared" si="10"/>
        <v>-0.18655088917753082</v>
      </c>
      <c r="O330" s="3"/>
      <c r="P330" s="3"/>
      <c r="Q330" s="3"/>
      <c r="R330" s="3"/>
      <c r="S330" s="3"/>
      <c r="T330" s="3"/>
      <c r="U330" s="3"/>
      <c r="V330" s="3"/>
      <c r="W330" s="3"/>
      <c r="X330" s="3"/>
      <c r="Y330" s="3"/>
      <c r="Z330" s="3"/>
    </row>
    <row r="331" spans="1:26" ht="15.75" customHeight="1">
      <c r="A331" s="3"/>
      <c r="B331" s="232"/>
      <c r="C331" s="3"/>
      <c r="D331" s="288">
        <v>12</v>
      </c>
      <c r="E331" s="289" t="s">
        <v>160</v>
      </c>
      <c r="F331" s="290">
        <v>108.54816824966079</v>
      </c>
      <c r="G331" s="291">
        <v>1</v>
      </c>
      <c r="H331" s="292">
        <v>28.011204481792717</v>
      </c>
      <c r="I331" s="291">
        <v>20</v>
      </c>
      <c r="J331" s="292">
        <v>28.360748723766307</v>
      </c>
      <c r="K331" s="291">
        <v>16</v>
      </c>
      <c r="L331" s="293">
        <v>0</v>
      </c>
      <c r="M331" s="291">
        <v>49</v>
      </c>
      <c r="N331" s="294">
        <f t="shared" si="10"/>
        <v>-1</v>
      </c>
      <c r="O331" s="3"/>
      <c r="P331" s="3"/>
      <c r="Q331" s="3"/>
      <c r="R331" s="3"/>
      <c r="S331" s="3"/>
      <c r="T331" s="3"/>
      <c r="U331" s="3"/>
      <c r="V331" s="3"/>
      <c r="W331" s="3"/>
      <c r="X331" s="3"/>
      <c r="Y331" s="3"/>
      <c r="Z331" s="3"/>
    </row>
    <row r="332" spans="1:26" ht="15.75" customHeight="1">
      <c r="A332" s="3"/>
      <c r="B332" s="232"/>
      <c r="C332" s="3"/>
      <c r="D332" s="295">
        <v>13</v>
      </c>
      <c r="E332" s="296" t="s">
        <v>161</v>
      </c>
      <c r="F332" s="297">
        <v>18.048369630610036</v>
      </c>
      <c r="G332" s="298">
        <v>28</v>
      </c>
      <c r="H332" s="299">
        <v>17.624250969333804</v>
      </c>
      <c r="I332" s="298">
        <v>34</v>
      </c>
      <c r="J332" s="299">
        <v>41.324753527362887</v>
      </c>
      <c r="K332" s="298">
        <v>6</v>
      </c>
      <c r="L332" s="285">
        <v>35.604082601471639</v>
      </c>
      <c r="M332" s="298">
        <v>16</v>
      </c>
      <c r="N332" s="286">
        <f t="shared" si="10"/>
        <v>-0.13843206401953123</v>
      </c>
      <c r="O332" s="3"/>
      <c r="P332" s="3"/>
      <c r="Q332" s="3"/>
      <c r="R332" s="3"/>
      <c r="S332" s="3"/>
      <c r="T332" s="3"/>
      <c r="U332" s="3"/>
      <c r="V332" s="3"/>
      <c r="W332" s="3"/>
      <c r="X332" s="3"/>
      <c r="Y332" s="3"/>
      <c r="Z332" s="3"/>
    </row>
    <row r="333" spans="1:26" ht="15.75" customHeight="1">
      <c r="A333" s="3"/>
      <c r="B333" s="232"/>
      <c r="C333" s="3"/>
      <c r="D333" s="288">
        <v>14</v>
      </c>
      <c r="E333" s="289" t="s">
        <v>162</v>
      </c>
      <c r="F333" s="290">
        <v>38.250669386714264</v>
      </c>
      <c r="G333" s="291">
        <v>9</v>
      </c>
      <c r="H333" s="292">
        <v>0</v>
      </c>
      <c r="I333" s="291">
        <v>49</v>
      </c>
      <c r="J333" s="292">
        <v>23.490721165139771</v>
      </c>
      <c r="K333" s="291">
        <v>22</v>
      </c>
      <c r="L333" s="293">
        <v>11.466574934067195</v>
      </c>
      <c r="M333" s="291">
        <v>45</v>
      </c>
      <c r="N333" s="294">
        <f t="shared" si="10"/>
        <v>-0.5118679050567595</v>
      </c>
      <c r="O333" s="3"/>
      <c r="P333" s="3"/>
      <c r="Q333" s="3"/>
      <c r="R333" s="3"/>
      <c r="S333" s="3"/>
      <c r="T333" s="3"/>
      <c r="U333" s="3"/>
      <c r="V333" s="3"/>
      <c r="W333" s="3"/>
      <c r="X333" s="3"/>
      <c r="Y333" s="3"/>
      <c r="Z333" s="3"/>
    </row>
    <row r="334" spans="1:26" ht="15.75" customHeight="1">
      <c r="A334" s="3"/>
      <c r="B334" s="232"/>
      <c r="C334" s="3"/>
      <c r="D334" s="295">
        <v>15</v>
      </c>
      <c r="E334" s="296" t="s">
        <v>163</v>
      </c>
      <c r="F334" s="297">
        <v>22.44417012680956</v>
      </c>
      <c r="G334" s="298">
        <v>21</v>
      </c>
      <c r="H334" s="299">
        <v>26.974536037980148</v>
      </c>
      <c r="I334" s="298">
        <v>22</v>
      </c>
      <c r="J334" s="299">
        <v>21.812629512487732</v>
      </c>
      <c r="K334" s="298">
        <v>27</v>
      </c>
      <c r="L334" s="285">
        <v>55.269993920300671</v>
      </c>
      <c r="M334" s="298">
        <v>5</v>
      </c>
      <c r="N334" s="286">
        <f t="shared" si="10"/>
        <v>1.5338528712761841</v>
      </c>
      <c r="O334" s="3"/>
      <c r="P334" s="3"/>
      <c r="Q334" s="3"/>
      <c r="R334" s="3"/>
      <c r="S334" s="3"/>
      <c r="T334" s="3"/>
      <c r="U334" s="3"/>
      <c r="V334" s="3"/>
      <c r="W334" s="3"/>
      <c r="X334" s="3"/>
      <c r="Y334" s="3"/>
      <c r="Z334" s="3"/>
    </row>
    <row r="335" spans="1:26" ht="15.75" customHeight="1">
      <c r="A335" s="3"/>
      <c r="B335" s="287"/>
      <c r="C335" s="3"/>
      <c r="D335" s="288">
        <v>16</v>
      </c>
      <c r="E335" s="289" t="s">
        <v>164</v>
      </c>
      <c r="F335" s="290">
        <v>10.330578512396695</v>
      </c>
      <c r="G335" s="291">
        <v>42</v>
      </c>
      <c r="H335" s="292">
        <v>0</v>
      </c>
      <c r="I335" s="291">
        <v>50</v>
      </c>
      <c r="J335" s="292">
        <v>23.110700254217704</v>
      </c>
      <c r="K335" s="291">
        <v>24</v>
      </c>
      <c r="L335" s="293">
        <v>35.169988276670573</v>
      </c>
      <c r="M335" s="291">
        <v>17</v>
      </c>
      <c r="N335" s="294">
        <f t="shared" si="10"/>
        <v>0.52180539273153559</v>
      </c>
      <c r="O335" s="3"/>
      <c r="P335" s="3"/>
      <c r="Q335" s="3"/>
      <c r="R335" s="3"/>
      <c r="S335" s="3"/>
      <c r="T335" s="3"/>
      <c r="U335" s="3"/>
      <c r="V335" s="3"/>
      <c r="W335" s="3"/>
      <c r="X335" s="3"/>
      <c r="Y335" s="3"/>
      <c r="Z335" s="3"/>
    </row>
    <row r="336" spans="1:26" ht="15.75" customHeight="1">
      <c r="A336" s="3"/>
      <c r="B336" s="287"/>
      <c r="C336" s="3"/>
      <c r="D336" s="295">
        <v>17</v>
      </c>
      <c r="E336" s="296" t="s">
        <v>166</v>
      </c>
      <c r="F336" s="297">
        <v>20.758372543592582</v>
      </c>
      <c r="G336" s="298">
        <v>24</v>
      </c>
      <c r="H336" s="299">
        <v>7.3529411764705879</v>
      </c>
      <c r="I336" s="298">
        <v>45</v>
      </c>
      <c r="J336" s="299">
        <v>14.263300527742119</v>
      </c>
      <c r="K336" s="298">
        <v>38</v>
      </c>
      <c r="L336" s="285">
        <v>48.763497039359109</v>
      </c>
      <c r="M336" s="298">
        <v>10</v>
      </c>
      <c r="N336" s="286">
        <f t="shared" si="10"/>
        <v>2.4188087774294673</v>
      </c>
      <c r="O336" s="3"/>
      <c r="P336" s="3"/>
      <c r="Q336" s="3"/>
      <c r="R336" s="3"/>
      <c r="S336" s="3"/>
      <c r="T336" s="3"/>
      <c r="U336" s="3"/>
      <c r="V336" s="3"/>
      <c r="W336" s="3"/>
      <c r="X336" s="3"/>
      <c r="Y336" s="3"/>
      <c r="Z336" s="3"/>
    </row>
    <row r="337" spans="1:26" ht="15.75" customHeight="1">
      <c r="A337" s="3"/>
      <c r="B337" s="232"/>
      <c r="C337" s="232"/>
      <c r="D337" s="288">
        <v>18</v>
      </c>
      <c r="E337" s="289" t="s">
        <v>168</v>
      </c>
      <c r="F337" s="290">
        <v>13.432735576600175</v>
      </c>
      <c r="G337" s="291">
        <v>39</v>
      </c>
      <c r="H337" s="292">
        <v>31.963178418461933</v>
      </c>
      <c r="I337" s="291">
        <v>16</v>
      </c>
      <c r="J337" s="292">
        <v>24.141469008389162</v>
      </c>
      <c r="K337" s="291">
        <v>20</v>
      </c>
      <c r="L337" s="293">
        <v>63.723786351523579</v>
      </c>
      <c r="M337" s="291">
        <v>3</v>
      </c>
      <c r="N337" s="294">
        <f t="shared" si="10"/>
        <v>1.6395985401459854</v>
      </c>
      <c r="O337" s="232"/>
      <c r="P337" s="232"/>
      <c r="Q337" s="232"/>
      <c r="R337" s="232"/>
      <c r="S337" s="232"/>
      <c r="T337" s="3"/>
      <c r="U337" s="3"/>
      <c r="V337" s="3"/>
      <c r="W337" s="3"/>
      <c r="X337" s="3"/>
      <c r="Y337" s="3"/>
      <c r="Z337" s="3"/>
    </row>
    <row r="338" spans="1:26" ht="15.75" customHeight="1">
      <c r="A338" s="3"/>
      <c r="B338" s="287"/>
      <c r="C338" s="3"/>
      <c r="D338" s="295">
        <v>19</v>
      </c>
      <c r="E338" s="296" t="s">
        <v>169</v>
      </c>
      <c r="F338" s="297">
        <v>13.844662882458811</v>
      </c>
      <c r="G338" s="298">
        <v>38</v>
      </c>
      <c r="H338" s="299">
        <v>10.553718426792374</v>
      </c>
      <c r="I338" s="298">
        <v>42</v>
      </c>
      <c r="J338" s="299">
        <v>10.358400662937642</v>
      </c>
      <c r="K338" s="298">
        <v>43</v>
      </c>
      <c r="L338" s="285">
        <v>30.833533180307651</v>
      </c>
      <c r="M338" s="298">
        <v>22</v>
      </c>
      <c r="N338" s="286">
        <f t="shared" si="10"/>
        <v>1.9766692932269005</v>
      </c>
      <c r="O338" s="3"/>
      <c r="P338" s="3"/>
      <c r="Q338" s="3"/>
      <c r="R338" s="3"/>
      <c r="S338" s="3"/>
      <c r="T338" s="3"/>
      <c r="U338" s="3"/>
      <c r="V338" s="3"/>
      <c r="W338" s="3"/>
      <c r="X338" s="3"/>
      <c r="Y338" s="3"/>
      <c r="Z338" s="3"/>
    </row>
    <row r="339" spans="1:26" ht="15.75" customHeight="1">
      <c r="A339" s="3"/>
      <c r="B339" s="287"/>
      <c r="C339" s="3"/>
      <c r="D339" s="288">
        <v>20</v>
      </c>
      <c r="E339" s="289" t="s">
        <v>170</v>
      </c>
      <c r="F339" s="290">
        <v>0</v>
      </c>
      <c r="G339" s="291">
        <v>47</v>
      </c>
      <c r="H339" s="292">
        <v>0</v>
      </c>
      <c r="I339" s="291">
        <v>51</v>
      </c>
      <c r="J339" s="292">
        <v>19.470404984423677</v>
      </c>
      <c r="K339" s="291">
        <v>31</v>
      </c>
      <c r="L339" s="293">
        <v>49.800796812749006</v>
      </c>
      <c r="M339" s="291">
        <v>8</v>
      </c>
      <c r="N339" s="294">
        <f t="shared" si="10"/>
        <v>1.5577689243027888</v>
      </c>
      <c r="O339" s="3"/>
      <c r="P339" s="3"/>
      <c r="Q339" s="3"/>
      <c r="R339" s="3"/>
      <c r="S339" s="3"/>
      <c r="T339" s="3"/>
      <c r="U339" s="3"/>
      <c r="V339" s="3"/>
      <c r="W339" s="3"/>
      <c r="X339" s="3"/>
      <c r="Y339" s="3"/>
      <c r="Z339" s="3"/>
    </row>
    <row r="340" spans="1:26" ht="15.75" customHeight="1">
      <c r="A340" s="3"/>
      <c r="B340" s="287"/>
      <c r="C340" s="3"/>
      <c r="D340" s="295">
        <v>21</v>
      </c>
      <c r="E340" s="296" t="s">
        <v>171</v>
      </c>
      <c r="F340" s="297">
        <v>17.172857072763847</v>
      </c>
      <c r="G340" s="298">
        <v>32</v>
      </c>
      <c r="H340" s="299">
        <v>19.213218694461791</v>
      </c>
      <c r="I340" s="298">
        <v>32</v>
      </c>
      <c r="J340" s="299">
        <v>19.078053084682708</v>
      </c>
      <c r="K340" s="298">
        <v>32</v>
      </c>
      <c r="L340" s="285">
        <v>23.695559452158665</v>
      </c>
      <c r="M340" s="298">
        <v>28</v>
      </c>
      <c r="N340" s="286">
        <f t="shared" si="10"/>
        <v>0.24203236813421167</v>
      </c>
      <c r="O340" s="3"/>
      <c r="P340" s="3"/>
      <c r="Q340" s="3"/>
      <c r="R340" s="3"/>
      <c r="S340" s="3"/>
      <c r="T340" s="3"/>
      <c r="U340" s="3"/>
      <c r="V340" s="3"/>
      <c r="W340" s="3"/>
      <c r="X340" s="3"/>
      <c r="Y340" s="3"/>
      <c r="Z340" s="3"/>
    </row>
    <row r="341" spans="1:26" ht="15.75" customHeight="1">
      <c r="A341" s="3"/>
      <c r="B341" s="14"/>
      <c r="C341" s="14"/>
      <c r="D341" s="288">
        <v>22</v>
      </c>
      <c r="E341" s="289" t="s">
        <v>172</v>
      </c>
      <c r="F341" s="290">
        <v>24.286581663630844</v>
      </c>
      <c r="G341" s="291">
        <v>18</v>
      </c>
      <c r="H341" s="292">
        <v>11.68633867009466</v>
      </c>
      <c r="I341" s="291">
        <v>41</v>
      </c>
      <c r="J341" s="292">
        <v>11.494252873563218</v>
      </c>
      <c r="K341" s="291">
        <v>42</v>
      </c>
      <c r="L341" s="293">
        <v>11.325028312570781</v>
      </c>
      <c r="M341" s="291">
        <v>46</v>
      </c>
      <c r="N341" s="294">
        <f t="shared" si="10"/>
        <v>-1.4722536806341962E-2</v>
      </c>
      <c r="O341" s="14"/>
      <c r="P341" s="14"/>
      <c r="Q341" s="14"/>
      <c r="R341" s="14"/>
      <c r="S341" s="14"/>
      <c r="T341" s="14"/>
      <c r="U341" s="14"/>
      <c r="V341" s="14"/>
      <c r="W341" s="14"/>
      <c r="X341" s="14"/>
      <c r="Y341" s="3"/>
      <c r="Z341" s="3"/>
    </row>
    <row r="342" spans="1:26" ht="15.75" customHeight="1">
      <c r="A342" s="3"/>
      <c r="B342" s="14"/>
      <c r="C342" s="14"/>
      <c r="D342" s="295">
        <v>23</v>
      </c>
      <c r="E342" s="296" t="s">
        <v>173</v>
      </c>
      <c r="F342" s="297">
        <v>5.561425949613481</v>
      </c>
      <c r="G342" s="298">
        <v>46</v>
      </c>
      <c r="H342" s="299">
        <v>25.041414647301306</v>
      </c>
      <c r="I342" s="298">
        <v>23</v>
      </c>
      <c r="J342" s="299">
        <v>23.128963244222579</v>
      </c>
      <c r="K342" s="298">
        <v>23</v>
      </c>
      <c r="L342" s="285">
        <v>27.045300878972277</v>
      </c>
      <c r="M342" s="298">
        <v>25</v>
      </c>
      <c r="N342" s="286">
        <f t="shared" si="10"/>
        <v>0.16932612125309884</v>
      </c>
      <c r="O342" s="3"/>
      <c r="P342" s="3"/>
      <c r="Q342" s="14"/>
      <c r="R342" s="14"/>
      <c r="S342" s="310"/>
      <c r="T342" s="310"/>
      <c r="U342" s="310"/>
      <c r="V342" s="310"/>
      <c r="W342" s="310"/>
      <c r="X342" s="310"/>
      <c r="Y342" s="3"/>
      <c r="Z342" s="3"/>
    </row>
    <row r="343" spans="1:26" ht="15.75" customHeight="1">
      <c r="A343" s="3"/>
      <c r="B343" s="14"/>
      <c r="C343" s="14"/>
      <c r="D343" s="288">
        <v>24</v>
      </c>
      <c r="E343" s="289" t="s">
        <v>174</v>
      </c>
      <c r="F343" s="290">
        <v>18.917214665345465</v>
      </c>
      <c r="G343" s="291">
        <v>27</v>
      </c>
      <c r="H343" s="292">
        <v>9.5161471715415296</v>
      </c>
      <c r="I343" s="291">
        <v>43</v>
      </c>
      <c r="J343" s="292">
        <v>22.153489600640746</v>
      </c>
      <c r="K343" s="291">
        <v>26</v>
      </c>
      <c r="L343" s="293">
        <v>17.782745655929276</v>
      </c>
      <c r="M343" s="291">
        <v>38</v>
      </c>
      <c r="N343" s="294">
        <f t="shared" si="10"/>
        <v>-0.19729370060891244</v>
      </c>
      <c r="O343" s="3"/>
      <c r="P343" s="3"/>
      <c r="Q343" s="14"/>
      <c r="R343" s="14"/>
      <c r="S343" s="14"/>
      <c r="T343" s="14"/>
      <c r="U343" s="14"/>
      <c r="V343" s="14"/>
      <c r="W343" s="14"/>
      <c r="X343" s="14"/>
      <c r="Y343" s="3"/>
      <c r="Z343" s="3"/>
    </row>
    <row r="344" spans="1:26" ht="15.75" customHeight="1">
      <c r="A344" s="3"/>
      <c r="B344" s="14"/>
      <c r="C344" s="14"/>
      <c r="D344" s="295">
        <v>25</v>
      </c>
      <c r="E344" s="296" t="s">
        <v>175</v>
      </c>
      <c r="F344" s="297">
        <v>30.157724901233451</v>
      </c>
      <c r="G344" s="298">
        <v>13</v>
      </c>
      <c r="H344" s="299">
        <v>13.029315960912053</v>
      </c>
      <c r="I344" s="298">
        <v>37</v>
      </c>
      <c r="J344" s="299">
        <v>25.173856949557884</v>
      </c>
      <c r="K344" s="298">
        <v>19</v>
      </c>
      <c r="L344" s="285">
        <v>49.378143999012437</v>
      </c>
      <c r="M344" s="298">
        <v>9</v>
      </c>
      <c r="N344" s="286">
        <f t="shared" si="10"/>
        <v>0.96148504768077037</v>
      </c>
      <c r="O344" s="3"/>
      <c r="P344" s="3"/>
      <c r="Q344" s="14"/>
      <c r="R344" s="14"/>
      <c r="S344" s="14"/>
      <c r="T344" s="14"/>
      <c r="U344" s="14"/>
      <c r="V344" s="14"/>
      <c r="W344" s="14"/>
      <c r="X344" s="14"/>
      <c r="Y344" s="3"/>
      <c r="Z344" s="3"/>
    </row>
    <row r="345" spans="1:26" ht="15.75" customHeight="1">
      <c r="A345" s="3"/>
      <c r="B345" s="14"/>
      <c r="C345" s="14"/>
      <c r="D345" s="288">
        <v>26</v>
      </c>
      <c r="E345" s="289" t="s">
        <v>177</v>
      </c>
      <c r="F345" s="290">
        <v>9.4589481649640561</v>
      </c>
      <c r="G345" s="291">
        <v>43</v>
      </c>
      <c r="H345" s="292">
        <v>19.323671497584542</v>
      </c>
      <c r="I345" s="291">
        <v>31</v>
      </c>
      <c r="J345" s="292">
        <v>0</v>
      </c>
      <c r="K345" s="291">
        <v>49</v>
      </c>
      <c r="L345" s="293">
        <v>0</v>
      </c>
      <c r="M345" s="291">
        <v>50</v>
      </c>
      <c r="N345" s="399" t="s">
        <v>76</v>
      </c>
      <c r="O345" s="3"/>
      <c r="P345" s="3"/>
      <c r="Q345" s="14"/>
      <c r="R345" s="14"/>
      <c r="S345" s="14"/>
      <c r="T345" s="14"/>
      <c r="U345" s="14"/>
      <c r="V345" s="14"/>
      <c r="W345" s="14"/>
      <c r="X345" s="14"/>
      <c r="Y345" s="3"/>
      <c r="Z345" s="3"/>
    </row>
    <row r="346" spans="1:26" ht="15.75" customHeight="1">
      <c r="A346" s="3"/>
      <c r="B346" s="14"/>
      <c r="C346" s="14"/>
      <c r="D346" s="295">
        <v>27</v>
      </c>
      <c r="E346" s="296" t="s">
        <v>178</v>
      </c>
      <c r="F346" s="297">
        <v>24.265954865323952</v>
      </c>
      <c r="G346" s="298">
        <v>19</v>
      </c>
      <c r="H346" s="299">
        <v>8.4717045069467982</v>
      </c>
      <c r="I346" s="298">
        <v>44</v>
      </c>
      <c r="J346" s="299">
        <v>25.466893039049236</v>
      </c>
      <c r="K346" s="298">
        <v>18</v>
      </c>
      <c r="L346" s="285">
        <v>17.114495978093444</v>
      </c>
      <c r="M346" s="298">
        <v>39</v>
      </c>
      <c r="N346" s="286">
        <f t="shared" ref="N346:N354" si="11">(L346-J346)/J346</f>
        <v>-0.3279707912601974</v>
      </c>
      <c r="O346" s="310"/>
      <c r="P346" s="310"/>
      <c r="Q346" s="310"/>
      <c r="R346" s="310"/>
      <c r="S346" s="310"/>
      <c r="T346" s="310"/>
      <c r="U346" s="310"/>
      <c r="V346" s="310"/>
      <c r="W346" s="310"/>
      <c r="X346" s="310"/>
      <c r="Y346" s="3"/>
      <c r="Z346" s="3"/>
    </row>
    <row r="347" spans="1:26" ht="15.75" customHeight="1">
      <c r="A347" s="3"/>
      <c r="B347" s="287"/>
      <c r="C347" s="151"/>
      <c r="D347" s="288">
        <v>28</v>
      </c>
      <c r="E347" s="289" t="s">
        <v>179</v>
      </c>
      <c r="F347" s="290">
        <v>62.952470884482217</v>
      </c>
      <c r="G347" s="291">
        <v>3</v>
      </c>
      <c r="H347" s="292">
        <v>7.1377587437544614</v>
      </c>
      <c r="I347" s="291">
        <v>46</v>
      </c>
      <c r="J347" s="292">
        <v>49.285362247412522</v>
      </c>
      <c r="K347" s="291">
        <v>3</v>
      </c>
      <c r="L347" s="293">
        <v>34.933277440089427</v>
      </c>
      <c r="M347" s="291">
        <v>18</v>
      </c>
      <c r="N347" s="294">
        <f t="shared" si="11"/>
        <v>-0.29120380074058561</v>
      </c>
      <c r="O347" s="3"/>
      <c r="P347" s="3"/>
      <c r="Q347" s="3"/>
      <c r="R347" s="3"/>
      <c r="S347" s="3"/>
      <c r="T347" s="3"/>
      <c r="U347" s="3"/>
      <c r="V347" s="3"/>
      <c r="W347" s="3"/>
      <c r="X347" s="3"/>
      <c r="Y347" s="3"/>
      <c r="Z347" s="3"/>
    </row>
    <row r="348" spans="1:26" ht="15.75" customHeight="1">
      <c r="A348" s="3"/>
      <c r="B348" s="3"/>
      <c r="C348" s="3"/>
      <c r="D348" s="295">
        <v>29</v>
      </c>
      <c r="E348" s="296" t="s">
        <v>180</v>
      </c>
      <c r="F348" s="297">
        <v>39.552491806983838</v>
      </c>
      <c r="G348" s="298">
        <v>8</v>
      </c>
      <c r="H348" s="299">
        <v>11.766090128250383</v>
      </c>
      <c r="I348" s="298">
        <v>40</v>
      </c>
      <c r="J348" s="299">
        <v>15.089025248968916</v>
      </c>
      <c r="K348" s="298">
        <v>36</v>
      </c>
      <c r="L348" s="285">
        <v>15.082197978985471</v>
      </c>
      <c r="M348" s="298">
        <v>42</v>
      </c>
      <c r="N348" s="286">
        <f t="shared" si="11"/>
        <v>-4.5246593936950171E-4</v>
      </c>
      <c r="O348" s="3"/>
      <c r="P348" s="3"/>
      <c r="Q348" s="3"/>
      <c r="R348" s="3"/>
      <c r="S348" s="3"/>
      <c r="T348" s="3"/>
      <c r="U348" s="3"/>
      <c r="V348" s="3"/>
      <c r="W348" s="3"/>
      <c r="X348" s="3"/>
      <c r="Y348" s="3"/>
      <c r="Z348" s="3"/>
    </row>
    <row r="349" spans="1:26" ht="15.75" customHeight="1">
      <c r="A349" s="3"/>
      <c r="B349" s="3"/>
      <c r="C349" s="3"/>
      <c r="D349" s="288">
        <v>30</v>
      </c>
      <c r="E349" s="289" t="s">
        <v>182</v>
      </c>
      <c r="F349" s="290">
        <v>22.384384653265883</v>
      </c>
      <c r="G349" s="291">
        <v>22</v>
      </c>
      <c r="H349" s="292">
        <v>4.4363604099197023</v>
      </c>
      <c r="I349" s="291">
        <v>47</v>
      </c>
      <c r="J349" s="292">
        <v>38.890329271454497</v>
      </c>
      <c r="K349" s="291">
        <v>9</v>
      </c>
      <c r="L349" s="293">
        <v>16.864117374256924</v>
      </c>
      <c r="M349" s="291">
        <v>40</v>
      </c>
      <c r="N349" s="294">
        <f t="shared" si="11"/>
        <v>-0.56636732858327365</v>
      </c>
      <c r="O349" s="3"/>
      <c r="P349" s="3"/>
      <c r="Q349" s="3"/>
      <c r="R349" s="3"/>
      <c r="S349" s="3"/>
      <c r="T349" s="3"/>
      <c r="U349" s="3"/>
      <c r="V349" s="3"/>
      <c r="W349" s="3"/>
      <c r="X349" s="3"/>
      <c r="Y349" s="3"/>
      <c r="Z349" s="3"/>
    </row>
    <row r="350" spans="1:26" ht="15.75" customHeight="1">
      <c r="A350" s="3"/>
      <c r="B350" s="3"/>
      <c r="C350" s="3"/>
      <c r="D350" s="295">
        <v>31</v>
      </c>
      <c r="E350" s="296" t="s">
        <v>183</v>
      </c>
      <c r="F350" s="297">
        <v>12.588116817724069</v>
      </c>
      <c r="G350" s="298">
        <v>41</v>
      </c>
      <c r="H350" s="299">
        <v>53.404539385847798</v>
      </c>
      <c r="I350" s="298">
        <v>5</v>
      </c>
      <c r="J350" s="299">
        <v>13.448090371167295</v>
      </c>
      <c r="K350" s="298">
        <v>39</v>
      </c>
      <c r="L350" s="285">
        <v>54.185857491194795</v>
      </c>
      <c r="M350" s="298">
        <v>6</v>
      </c>
      <c r="N350" s="286">
        <f t="shared" si="11"/>
        <v>3.0292603630452448</v>
      </c>
      <c r="O350" s="3"/>
      <c r="P350" s="3"/>
      <c r="Q350" s="3"/>
      <c r="R350" s="3"/>
      <c r="S350" s="3"/>
      <c r="T350" s="3"/>
      <c r="U350" s="3"/>
      <c r="V350" s="3"/>
      <c r="W350" s="3"/>
      <c r="X350" s="3"/>
      <c r="Y350" s="3"/>
      <c r="Z350" s="3"/>
    </row>
    <row r="351" spans="1:26" ht="15.75" customHeight="1">
      <c r="A351" s="3"/>
      <c r="B351" s="3"/>
      <c r="C351" s="3"/>
      <c r="D351" s="288">
        <v>32</v>
      </c>
      <c r="E351" s="289" t="s">
        <v>184</v>
      </c>
      <c r="F351" s="290">
        <v>41.152263374485599</v>
      </c>
      <c r="G351" s="291">
        <v>6</v>
      </c>
      <c r="H351" s="292">
        <v>48.914106828409317</v>
      </c>
      <c r="I351" s="291">
        <v>7</v>
      </c>
      <c r="J351" s="292">
        <v>19.833399444664817</v>
      </c>
      <c r="K351" s="291">
        <v>30</v>
      </c>
      <c r="L351" s="293">
        <v>10.067451927917045</v>
      </c>
      <c r="M351" s="291">
        <v>47</v>
      </c>
      <c r="N351" s="294">
        <f t="shared" si="11"/>
        <v>-0.49239907379442266</v>
      </c>
      <c r="O351" s="3"/>
      <c r="P351" s="3"/>
      <c r="Q351" s="3"/>
      <c r="R351" s="3"/>
      <c r="S351" s="3"/>
      <c r="T351" s="3"/>
      <c r="U351" s="3"/>
      <c r="V351" s="3"/>
      <c r="W351" s="3"/>
      <c r="X351" s="3"/>
      <c r="Y351" s="3"/>
      <c r="Z351" s="3"/>
    </row>
    <row r="352" spans="1:26" ht="15.75" customHeight="1">
      <c r="A352" s="3"/>
      <c r="B352" s="6" t="s">
        <v>0</v>
      </c>
      <c r="C352" s="3"/>
      <c r="D352" s="295">
        <v>33</v>
      </c>
      <c r="E352" s="296" t="s">
        <v>185</v>
      </c>
      <c r="F352" s="297">
        <v>19.060585432266848</v>
      </c>
      <c r="G352" s="298">
        <v>26</v>
      </c>
      <c r="H352" s="299">
        <v>23.961023401932856</v>
      </c>
      <c r="I352" s="298">
        <v>25</v>
      </c>
      <c r="J352" s="299">
        <v>5.3048990742951112</v>
      </c>
      <c r="K352" s="298">
        <v>46</v>
      </c>
      <c r="L352" s="285">
        <v>21.343578250893763</v>
      </c>
      <c r="M352" s="298">
        <v>36</v>
      </c>
      <c r="N352" s="286">
        <f t="shared" si="11"/>
        <v>3.023371218184729</v>
      </c>
      <c r="O352" s="3"/>
      <c r="P352" s="3"/>
      <c r="Q352" s="3"/>
      <c r="R352" s="3"/>
      <c r="S352" s="3"/>
      <c r="T352" s="3"/>
      <c r="U352" s="3"/>
      <c r="V352" s="3"/>
      <c r="W352" s="3"/>
      <c r="X352" s="3"/>
      <c r="Y352" s="3"/>
      <c r="Z352" s="3"/>
    </row>
    <row r="353" spans="1:26" ht="15.75" customHeight="1">
      <c r="A353" s="3"/>
      <c r="B353" s="6" t="s">
        <v>176</v>
      </c>
      <c r="C353" s="3"/>
      <c r="D353" s="288">
        <v>34</v>
      </c>
      <c r="E353" s="289" t="s">
        <v>186</v>
      </c>
      <c r="F353" s="290">
        <v>0</v>
      </c>
      <c r="G353" s="291">
        <v>48</v>
      </c>
      <c r="H353" s="292">
        <v>62.396006655574041</v>
      </c>
      <c r="I353" s="291">
        <v>3</v>
      </c>
      <c r="J353" s="292">
        <v>20.403999183840032</v>
      </c>
      <c r="K353" s="291">
        <v>29</v>
      </c>
      <c r="L353" s="293">
        <v>20.040080160320642</v>
      </c>
      <c r="M353" s="291">
        <v>37</v>
      </c>
      <c r="N353" s="294">
        <f t="shared" si="11"/>
        <v>-1.7835671342685308E-2</v>
      </c>
      <c r="O353" s="3"/>
      <c r="P353" s="3"/>
      <c r="Q353" s="3"/>
      <c r="R353" s="3"/>
      <c r="S353" s="3"/>
      <c r="T353" s="3"/>
      <c r="U353" s="3"/>
      <c r="V353" s="3"/>
      <c r="W353" s="3"/>
      <c r="X353" s="3"/>
      <c r="Y353" s="3"/>
      <c r="Z353" s="3"/>
    </row>
    <row r="354" spans="1:26" ht="15.75" customHeight="1">
      <c r="A354" s="3"/>
      <c r="B354" s="6" t="s">
        <v>181</v>
      </c>
      <c r="C354" s="3"/>
      <c r="D354" s="295">
        <v>35</v>
      </c>
      <c r="E354" s="296" t="s">
        <v>187</v>
      </c>
      <c r="F354" s="297">
        <v>14.712806026365348</v>
      </c>
      <c r="G354" s="298">
        <v>36</v>
      </c>
      <c r="H354" s="299">
        <v>39.411853872972564</v>
      </c>
      <c r="I354" s="298">
        <v>12</v>
      </c>
      <c r="J354" s="299">
        <v>14.714104940996439</v>
      </c>
      <c r="K354" s="298">
        <v>37</v>
      </c>
      <c r="L354" s="285">
        <v>11.718177823348469</v>
      </c>
      <c r="M354" s="298">
        <v>44</v>
      </c>
      <c r="N354" s="286">
        <f t="shared" si="11"/>
        <v>-0.20360919876959133</v>
      </c>
      <c r="O354" s="3"/>
      <c r="P354" s="3"/>
      <c r="Q354" s="3"/>
      <c r="R354" s="3"/>
      <c r="S354" s="3"/>
      <c r="T354" s="3"/>
      <c r="U354" s="3"/>
      <c r="V354" s="3"/>
      <c r="W354" s="3"/>
      <c r="X354" s="3"/>
      <c r="Y354" s="3"/>
      <c r="Z354" s="3"/>
    </row>
    <row r="355" spans="1:26" ht="15.75" customHeight="1">
      <c r="A355" s="3"/>
      <c r="B355" s="3"/>
      <c r="C355" s="3"/>
      <c r="D355" s="288">
        <v>36</v>
      </c>
      <c r="E355" s="289" t="s">
        <v>188</v>
      </c>
      <c r="F355" s="290">
        <v>0</v>
      </c>
      <c r="G355" s="291">
        <v>49</v>
      </c>
      <c r="H355" s="292">
        <v>43.271311120726956</v>
      </c>
      <c r="I355" s="291">
        <v>11</v>
      </c>
      <c r="J355" s="292">
        <v>0</v>
      </c>
      <c r="K355" s="291">
        <v>50</v>
      </c>
      <c r="L355" s="293">
        <v>0</v>
      </c>
      <c r="M355" s="291">
        <v>51</v>
      </c>
      <c r="N355" s="399" t="s">
        <v>76</v>
      </c>
      <c r="O355" s="3"/>
      <c r="P355" s="3"/>
      <c r="Q355" s="3"/>
      <c r="R355" s="3"/>
      <c r="S355" s="3"/>
      <c r="T355" s="3"/>
      <c r="U355" s="3"/>
      <c r="V355" s="3"/>
      <c r="W355" s="3"/>
      <c r="X355" s="3"/>
      <c r="Y355" s="3"/>
      <c r="Z355" s="3"/>
    </row>
    <row r="356" spans="1:26" ht="15.75" customHeight="1">
      <c r="A356" s="3"/>
      <c r="B356" s="3"/>
      <c r="C356" s="3"/>
      <c r="D356" s="295">
        <v>37</v>
      </c>
      <c r="E356" s="296" t="s">
        <v>189</v>
      </c>
      <c r="F356" s="297">
        <v>24.292830480449496</v>
      </c>
      <c r="G356" s="298">
        <v>17</v>
      </c>
      <c r="H356" s="299">
        <v>28.256844977102212</v>
      </c>
      <c r="I356" s="298">
        <v>19</v>
      </c>
      <c r="J356" s="299">
        <v>21.572893429906458</v>
      </c>
      <c r="K356" s="298">
        <v>28</v>
      </c>
      <c r="L356" s="285">
        <v>23.266267751823467</v>
      </c>
      <c r="M356" s="298">
        <v>32</v>
      </c>
      <c r="N356" s="286">
        <f>(L356-J356)/J356</f>
        <v>7.849546596144065E-2</v>
      </c>
      <c r="O356" s="3"/>
      <c r="P356" s="3"/>
      <c r="Q356" s="3"/>
      <c r="R356" s="3"/>
      <c r="S356" s="3"/>
      <c r="T356" s="3"/>
      <c r="U356" s="3"/>
      <c r="V356" s="3"/>
      <c r="W356" s="3"/>
      <c r="X356" s="3"/>
      <c r="Y356" s="3"/>
      <c r="Z356" s="3"/>
    </row>
    <row r="357" spans="1:26" ht="15.75" customHeight="1">
      <c r="A357" s="3"/>
      <c r="B357" s="3"/>
      <c r="C357" s="3"/>
      <c r="D357" s="288">
        <v>38</v>
      </c>
      <c r="E357" s="289" t="s">
        <v>190</v>
      </c>
      <c r="F357" s="290">
        <v>13.322083573870954</v>
      </c>
      <c r="G357" s="291">
        <v>40</v>
      </c>
      <c r="H357" s="292">
        <v>18.060321473722233</v>
      </c>
      <c r="I357" s="291">
        <v>33</v>
      </c>
      <c r="J357" s="292">
        <v>0</v>
      </c>
      <c r="K357" s="291">
        <v>51</v>
      </c>
      <c r="L357" s="293">
        <v>13.819153346538302</v>
      </c>
      <c r="M357" s="291">
        <v>43</v>
      </c>
      <c r="N357" s="399" t="s">
        <v>76</v>
      </c>
      <c r="O357" s="3"/>
      <c r="P357" s="3"/>
      <c r="Q357" s="3"/>
      <c r="R357" s="3"/>
      <c r="S357" s="3"/>
      <c r="T357" s="3"/>
      <c r="U357" s="3"/>
      <c r="V357" s="3"/>
      <c r="W357" s="3"/>
      <c r="X357" s="3"/>
      <c r="Y357" s="3"/>
      <c r="Z357" s="3"/>
    </row>
    <row r="358" spans="1:26" ht="15.75" customHeight="1">
      <c r="A358" s="3"/>
      <c r="B358" s="3"/>
      <c r="C358" s="3"/>
      <c r="D358" s="295">
        <v>39</v>
      </c>
      <c r="E358" s="296" t="s">
        <v>191</v>
      </c>
      <c r="F358" s="297">
        <v>0</v>
      </c>
      <c r="G358" s="298">
        <v>50</v>
      </c>
      <c r="H358" s="299">
        <v>86.655112651646448</v>
      </c>
      <c r="I358" s="298">
        <v>1</v>
      </c>
      <c r="J358" s="299">
        <v>28.868360277136258</v>
      </c>
      <c r="K358" s="298">
        <v>15</v>
      </c>
      <c r="L358" s="285">
        <v>29.35995302407516</v>
      </c>
      <c r="M358" s="298">
        <v>23</v>
      </c>
      <c r="N358" s="286">
        <f t="shared" ref="N358:N361" si="12">(L358-J358)/J358</f>
        <v>1.7028772753963584E-2</v>
      </c>
      <c r="O358" s="3"/>
      <c r="P358" s="3"/>
      <c r="Q358" s="3"/>
      <c r="R358" s="3"/>
      <c r="S358" s="3"/>
      <c r="T358" s="3"/>
      <c r="U358" s="3"/>
      <c r="V358" s="3"/>
      <c r="W358" s="3"/>
      <c r="X358" s="3"/>
      <c r="Y358" s="3"/>
      <c r="Z358" s="3"/>
    </row>
    <row r="359" spans="1:26" ht="15.75" customHeight="1">
      <c r="A359" s="3"/>
      <c r="B359" s="3"/>
      <c r="C359" s="3"/>
      <c r="D359" s="288">
        <v>40</v>
      </c>
      <c r="E359" s="289" t="s">
        <v>192</v>
      </c>
      <c r="F359" s="290">
        <v>0</v>
      </c>
      <c r="G359" s="291">
        <v>51</v>
      </c>
      <c r="H359" s="292">
        <v>60.313630880579012</v>
      </c>
      <c r="I359" s="291">
        <v>4</v>
      </c>
      <c r="J359" s="292">
        <v>29.895366218236173</v>
      </c>
      <c r="K359" s="291">
        <v>13</v>
      </c>
      <c r="L359" s="293">
        <v>59.276822762299943</v>
      </c>
      <c r="M359" s="291">
        <v>4</v>
      </c>
      <c r="N359" s="294">
        <f t="shared" si="12"/>
        <v>0.98280972139893308</v>
      </c>
      <c r="O359" s="3"/>
      <c r="P359" s="3"/>
      <c r="Q359" s="3"/>
      <c r="R359" s="3"/>
      <c r="S359" s="3"/>
      <c r="T359" s="3"/>
      <c r="U359" s="3"/>
      <c r="V359" s="3"/>
      <c r="W359" s="3"/>
      <c r="X359" s="3"/>
      <c r="Y359" s="3"/>
      <c r="Z359" s="3"/>
    </row>
    <row r="360" spans="1:26" ht="15.75" customHeight="1">
      <c r="A360" s="3"/>
      <c r="B360" s="3"/>
      <c r="C360" s="3"/>
      <c r="D360" s="295">
        <v>41</v>
      </c>
      <c r="E360" s="296" t="s">
        <v>193</v>
      </c>
      <c r="F360" s="297">
        <v>31.683795718727104</v>
      </c>
      <c r="G360" s="298">
        <v>12</v>
      </c>
      <c r="H360" s="299">
        <v>27.695899028665256</v>
      </c>
      <c r="I360" s="298">
        <v>21</v>
      </c>
      <c r="J360" s="299">
        <v>33.3994773964125</v>
      </c>
      <c r="K360" s="298">
        <v>10</v>
      </c>
      <c r="L360" s="285">
        <v>50.838840874428065</v>
      </c>
      <c r="M360" s="298">
        <v>7</v>
      </c>
      <c r="N360" s="286">
        <f t="shared" si="12"/>
        <v>0.52214480098089078</v>
      </c>
      <c r="O360" s="3"/>
      <c r="P360" s="3"/>
      <c r="Q360" s="3"/>
      <c r="R360" s="3"/>
      <c r="S360" s="3"/>
      <c r="T360" s="3"/>
      <c r="U360" s="3"/>
      <c r="V360" s="3"/>
      <c r="W360" s="3"/>
      <c r="X360" s="3"/>
      <c r="Y360" s="3"/>
      <c r="Z360" s="3"/>
    </row>
    <row r="361" spans="1:26" ht="15.75" customHeight="1">
      <c r="A361" s="3"/>
      <c r="B361" s="3"/>
      <c r="C361" s="3"/>
      <c r="D361" s="288">
        <v>42</v>
      </c>
      <c r="E361" s="289" t="s">
        <v>194</v>
      </c>
      <c r="F361" s="290">
        <v>21.39495079161318</v>
      </c>
      <c r="G361" s="291">
        <v>23</v>
      </c>
      <c r="H361" s="292">
        <v>45.014629754670267</v>
      </c>
      <c r="I361" s="291">
        <v>9</v>
      </c>
      <c r="J361" s="292">
        <v>46.098882102109023</v>
      </c>
      <c r="K361" s="291">
        <v>4</v>
      </c>
      <c r="L361" s="293">
        <v>23.596035865974518</v>
      </c>
      <c r="M361" s="291">
        <v>29</v>
      </c>
      <c r="N361" s="294">
        <f t="shared" si="12"/>
        <v>-0.48814299197734778</v>
      </c>
      <c r="O361" s="3"/>
      <c r="P361" s="3"/>
      <c r="Q361" s="3"/>
      <c r="R361" s="3"/>
      <c r="S361" s="3"/>
      <c r="T361" s="3"/>
      <c r="U361" s="3"/>
      <c r="V361" s="3"/>
      <c r="W361" s="3"/>
      <c r="X361" s="3"/>
      <c r="Y361" s="3"/>
      <c r="Z361" s="3"/>
    </row>
    <row r="362" spans="1:26" ht="15.75" customHeight="1">
      <c r="A362" s="3"/>
      <c r="B362" s="3"/>
      <c r="C362" s="3"/>
      <c r="D362" s="295">
        <v>43</v>
      </c>
      <c r="E362" s="296" t="s">
        <v>195</v>
      </c>
      <c r="F362" s="297">
        <v>15.595757953836557</v>
      </c>
      <c r="G362" s="298">
        <v>34</v>
      </c>
      <c r="H362" s="299">
        <v>16.61681621801263</v>
      </c>
      <c r="I362" s="298">
        <v>35</v>
      </c>
      <c r="J362" s="299">
        <v>0</v>
      </c>
      <c r="K362" s="298">
        <v>52</v>
      </c>
      <c r="L362" s="285">
        <v>0</v>
      </c>
      <c r="M362" s="298">
        <v>52</v>
      </c>
      <c r="N362" s="392" t="s">
        <v>76</v>
      </c>
      <c r="O362" s="3"/>
      <c r="P362" s="3"/>
      <c r="Q362" s="3"/>
      <c r="R362" s="3"/>
      <c r="S362" s="3"/>
      <c r="T362" s="3"/>
      <c r="U362" s="3"/>
      <c r="V362" s="3"/>
      <c r="W362" s="3"/>
      <c r="X362" s="3"/>
      <c r="Y362" s="3"/>
      <c r="Z362" s="3"/>
    </row>
    <row r="363" spans="1:26" ht="15" customHeight="1">
      <c r="A363" s="3"/>
      <c r="B363" s="3"/>
      <c r="C363" s="3"/>
      <c r="D363" s="288">
        <v>44</v>
      </c>
      <c r="E363" s="289" t="s">
        <v>196</v>
      </c>
      <c r="F363" s="290">
        <v>36.383481899217756</v>
      </c>
      <c r="G363" s="291">
        <v>10</v>
      </c>
      <c r="H363" s="292">
        <v>12.490632025980515</v>
      </c>
      <c r="I363" s="291">
        <v>38</v>
      </c>
      <c r="J363" s="292">
        <v>30.599755201958384</v>
      </c>
      <c r="K363" s="291">
        <v>12</v>
      </c>
      <c r="L363" s="293">
        <v>48.088482808367395</v>
      </c>
      <c r="M363" s="291">
        <v>11</v>
      </c>
      <c r="N363" s="294">
        <f t="shared" ref="N363:N372" si="13">(L363-J363)/J363</f>
        <v>0.57153161817744647</v>
      </c>
      <c r="O363" s="3"/>
      <c r="P363" s="3"/>
      <c r="Q363" s="3"/>
      <c r="R363" s="3"/>
      <c r="S363" s="3"/>
      <c r="T363" s="3"/>
      <c r="U363" s="3"/>
      <c r="V363" s="3"/>
      <c r="W363" s="3"/>
      <c r="X363" s="3"/>
      <c r="Y363" s="3"/>
      <c r="Z363" s="3"/>
    </row>
    <row r="364" spans="1:26" ht="15.75" customHeight="1">
      <c r="A364" s="3"/>
      <c r="B364" s="3"/>
      <c r="C364" s="3"/>
      <c r="D364" s="295">
        <v>45</v>
      </c>
      <c r="E364" s="296" t="s">
        <v>197</v>
      </c>
      <c r="F364" s="297">
        <v>8.6203180897375109</v>
      </c>
      <c r="G364" s="298">
        <v>44</v>
      </c>
      <c r="H364" s="299">
        <v>20.370747606437156</v>
      </c>
      <c r="I364" s="298">
        <v>30</v>
      </c>
      <c r="J364" s="299">
        <v>22.854008593107231</v>
      </c>
      <c r="K364" s="298">
        <v>25</v>
      </c>
      <c r="L364" s="285">
        <v>36.484699229260727</v>
      </c>
      <c r="M364" s="298">
        <v>15</v>
      </c>
      <c r="N364" s="286">
        <f t="shared" si="13"/>
        <v>0.59642449947553233</v>
      </c>
      <c r="O364" s="3"/>
      <c r="P364" s="3"/>
      <c r="Q364" s="3"/>
      <c r="R364" s="3"/>
      <c r="S364" s="3"/>
      <c r="T364" s="3"/>
      <c r="U364" s="3"/>
      <c r="V364" s="3"/>
      <c r="W364" s="3"/>
      <c r="X364" s="3"/>
      <c r="Y364" s="3"/>
      <c r="Z364" s="3"/>
    </row>
    <row r="365" spans="1:26" ht="15.75" customHeight="1">
      <c r="A365" s="3"/>
      <c r="B365" s="3"/>
      <c r="C365" s="3"/>
      <c r="D365" s="288">
        <v>46</v>
      </c>
      <c r="E365" s="289" t="s">
        <v>198</v>
      </c>
      <c r="F365" s="290">
        <v>16.505735743170753</v>
      </c>
      <c r="G365" s="291">
        <v>33</v>
      </c>
      <c r="H365" s="292">
        <v>43.6871996505024</v>
      </c>
      <c r="I365" s="291">
        <v>10</v>
      </c>
      <c r="J365" s="292">
        <v>25.808671713695801</v>
      </c>
      <c r="K365" s="291">
        <v>17</v>
      </c>
      <c r="L365" s="293">
        <v>43.032963249849388</v>
      </c>
      <c r="M365" s="291">
        <v>12</v>
      </c>
      <c r="N365" s="294">
        <f t="shared" si="13"/>
        <v>0.66738388272083093</v>
      </c>
      <c r="O365" s="3"/>
      <c r="P365" s="3"/>
      <c r="Q365" s="3"/>
      <c r="R365" s="3"/>
      <c r="S365" s="3"/>
      <c r="T365" s="3"/>
      <c r="U365" s="3"/>
      <c r="V365" s="3"/>
      <c r="W365" s="3"/>
      <c r="X365" s="3"/>
      <c r="Y365" s="3"/>
      <c r="Z365" s="3"/>
    </row>
    <row r="366" spans="1:26" ht="15.75" customHeight="1">
      <c r="A366" s="3"/>
      <c r="B366" s="3"/>
      <c r="C366" s="3"/>
      <c r="D366" s="295">
        <v>47</v>
      </c>
      <c r="E366" s="296" t="s">
        <v>199</v>
      </c>
      <c r="F366" s="297">
        <v>59.880239520958085</v>
      </c>
      <c r="G366" s="298">
        <v>4</v>
      </c>
      <c r="H366" s="299">
        <v>20.483408439164275</v>
      </c>
      <c r="I366" s="298">
        <v>28</v>
      </c>
      <c r="J366" s="299">
        <v>41.390728476821195</v>
      </c>
      <c r="K366" s="298">
        <v>5</v>
      </c>
      <c r="L366" s="285">
        <v>41.858518208455422</v>
      </c>
      <c r="M366" s="298">
        <v>14</v>
      </c>
      <c r="N366" s="286">
        <f t="shared" si="13"/>
        <v>1.1301799916282917E-2</v>
      </c>
      <c r="O366" s="3"/>
      <c r="P366" s="3"/>
      <c r="Q366" s="3"/>
      <c r="R366" s="3"/>
      <c r="S366" s="3"/>
      <c r="T366" s="3"/>
      <c r="U366" s="3"/>
      <c r="V366" s="3"/>
      <c r="W366" s="3"/>
      <c r="X366" s="3"/>
      <c r="Y366" s="3"/>
      <c r="Z366" s="3"/>
    </row>
    <row r="367" spans="1:26" ht="15.75" customHeight="1">
      <c r="A367" s="3"/>
      <c r="B367" s="3"/>
      <c r="C367" s="3"/>
      <c r="D367" s="288">
        <v>48</v>
      </c>
      <c r="E367" s="289" t="s">
        <v>200</v>
      </c>
      <c r="F367" s="290">
        <v>67.79661016949153</v>
      </c>
      <c r="G367" s="291">
        <v>2</v>
      </c>
      <c r="H367" s="292">
        <v>38.015586390420076</v>
      </c>
      <c r="I367" s="291">
        <v>13</v>
      </c>
      <c r="J367" s="292">
        <v>9.4241824521722748</v>
      </c>
      <c r="K367" s="291">
        <v>44</v>
      </c>
      <c r="L367" s="293">
        <v>28.368794326241133</v>
      </c>
      <c r="M367" s="291">
        <v>24</v>
      </c>
      <c r="N367" s="294">
        <f t="shared" si="13"/>
        <v>2.0102127659574465</v>
      </c>
      <c r="O367" s="3"/>
      <c r="P367" s="3"/>
      <c r="Q367" s="3"/>
      <c r="R367" s="3"/>
      <c r="S367" s="3"/>
      <c r="T367" s="3"/>
      <c r="U367" s="3"/>
      <c r="V367" s="3"/>
      <c r="W367" s="3"/>
      <c r="X367" s="3"/>
      <c r="Y367" s="3"/>
      <c r="Z367" s="3"/>
    </row>
    <row r="368" spans="1:26" ht="15.75" customHeight="1">
      <c r="A368" s="3"/>
      <c r="B368" s="3"/>
      <c r="C368" s="232"/>
      <c r="D368" s="295">
        <v>49</v>
      </c>
      <c r="E368" s="296" t="s">
        <v>201</v>
      </c>
      <c r="F368" s="297">
        <v>14.640216675206792</v>
      </c>
      <c r="G368" s="298">
        <v>37</v>
      </c>
      <c r="H368" s="299">
        <v>0</v>
      </c>
      <c r="I368" s="298">
        <v>52</v>
      </c>
      <c r="J368" s="299">
        <v>7.7954474586841283</v>
      </c>
      <c r="K368" s="298">
        <v>45</v>
      </c>
      <c r="L368" s="285">
        <v>94.585008276188219</v>
      </c>
      <c r="M368" s="298">
        <v>1</v>
      </c>
      <c r="N368" s="286">
        <f t="shared" si="13"/>
        <v>11.133364861669426</v>
      </c>
      <c r="O368" s="3"/>
      <c r="P368" s="3"/>
      <c r="Q368" s="3"/>
      <c r="R368" s="3"/>
      <c r="S368" s="3"/>
      <c r="T368" s="3"/>
      <c r="U368" s="3"/>
      <c r="V368" s="3"/>
      <c r="W368" s="3"/>
      <c r="X368" s="3"/>
      <c r="Y368" s="3"/>
      <c r="Z368" s="3"/>
    </row>
    <row r="369" spans="1:26" ht="15.75" customHeight="1">
      <c r="A369" s="3"/>
      <c r="B369" s="3"/>
      <c r="C369" s="232"/>
      <c r="D369" s="288">
        <v>50</v>
      </c>
      <c r="E369" s="289" t="s">
        <v>202</v>
      </c>
      <c r="F369" s="290">
        <v>43.956043956043956</v>
      </c>
      <c r="G369" s="291">
        <v>5</v>
      </c>
      <c r="H369" s="292">
        <v>32.449972958355865</v>
      </c>
      <c r="I369" s="291">
        <v>15</v>
      </c>
      <c r="J369" s="292">
        <v>105.15247108307045</v>
      </c>
      <c r="K369" s="291">
        <v>1</v>
      </c>
      <c r="L369" s="293">
        <v>72.66687428630749</v>
      </c>
      <c r="M369" s="291">
        <v>2</v>
      </c>
      <c r="N369" s="294">
        <f t="shared" si="13"/>
        <v>-0.30893802553721578</v>
      </c>
      <c r="O369" s="3"/>
      <c r="P369" s="3"/>
      <c r="Q369" s="3"/>
      <c r="R369" s="3"/>
      <c r="S369" s="3"/>
      <c r="T369" s="3"/>
      <c r="U369" s="3"/>
      <c r="V369" s="3"/>
      <c r="W369" s="3"/>
      <c r="X369" s="3"/>
      <c r="Y369" s="3"/>
      <c r="Z369" s="3"/>
    </row>
    <row r="370" spans="1:26" ht="15.75" customHeight="1">
      <c r="A370" s="3"/>
      <c r="B370" s="3"/>
      <c r="C370" s="232"/>
      <c r="D370" s="295">
        <v>51</v>
      </c>
      <c r="E370" s="296" t="s">
        <v>203</v>
      </c>
      <c r="F370" s="297">
        <v>0</v>
      </c>
      <c r="G370" s="298">
        <v>52</v>
      </c>
      <c r="H370" s="299">
        <v>24.336821611097591</v>
      </c>
      <c r="I370" s="298">
        <v>24</v>
      </c>
      <c r="J370" s="299">
        <v>49.48657676605221</v>
      </c>
      <c r="K370" s="298">
        <v>2</v>
      </c>
      <c r="L370" s="285">
        <v>25.122472051249844</v>
      </c>
      <c r="M370" s="298">
        <v>26</v>
      </c>
      <c r="N370" s="286">
        <f t="shared" si="13"/>
        <v>-0.4923376460243688</v>
      </c>
      <c r="O370" s="3"/>
      <c r="P370" s="3"/>
      <c r="Q370" s="3"/>
      <c r="R370" s="3"/>
      <c r="S370" s="3"/>
      <c r="T370" s="3"/>
      <c r="U370" s="3"/>
      <c r="V370" s="3"/>
      <c r="W370" s="3"/>
      <c r="X370" s="3"/>
      <c r="Y370" s="3"/>
      <c r="Z370" s="3"/>
    </row>
    <row r="371" spans="1:26" ht="16.5" customHeight="1">
      <c r="A371" s="3"/>
      <c r="B371" s="3"/>
      <c r="C371" s="3"/>
      <c r="D371" s="326">
        <v>52</v>
      </c>
      <c r="E371" s="331" t="s">
        <v>204</v>
      </c>
      <c r="F371" s="332">
        <v>7.1565568373744028</v>
      </c>
      <c r="G371" s="335">
        <v>45</v>
      </c>
      <c r="H371" s="338">
        <v>11.877581724360921</v>
      </c>
      <c r="I371" s="335">
        <v>39</v>
      </c>
      <c r="J371" s="338">
        <v>12.8308762205371</v>
      </c>
      <c r="K371" s="335">
        <v>40</v>
      </c>
      <c r="L371" s="338">
        <v>10.04823151125402</v>
      </c>
      <c r="M371" s="335">
        <v>48</v>
      </c>
      <c r="N371" s="340">
        <f t="shared" si="13"/>
        <v>-0.21687098070739541</v>
      </c>
      <c r="O371" s="3"/>
      <c r="P371" s="3"/>
      <c r="Q371" s="3"/>
      <c r="R371" s="3"/>
      <c r="S371" s="3"/>
      <c r="T371" s="3"/>
      <c r="U371" s="3"/>
      <c r="V371" s="3"/>
      <c r="W371" s="3"/>
      <c r="X371" s="3"/>
      <c r="Y371" s="3"/>
      <c r="Z371" s="3"/>
    </row>
    <row r="372" spans="1:26" ht="27.75" customHeight="1">
      <c r="A372" s="3"/>
      <c r="B372" s="232"/>
      <c r="C372" s="232"/>
      <c r="D372" s="980" t="s">
        <v>250</v>
      </c>
      <c r="E372" s="858"/>
      <c r="F372" s="343">
        <v>27.926868839465719</v>
      </c>
      <c r="G372" s="344" t="s">
        <v>76</v>
      </c>
      <c r="H372" s="345">
        <v>31.518111518111517</v>
      </c>
      <c r="I372" s="346" t="s">
        <v>76</v>
      </c>
      <c r="J372" s="345">
        <v>31.780810099827267</v>
      </c>
      <c r="K372" s="347" t="s">
        <v>76</v>
      </c>
      <c r="L372" s="345">
        <v>38.427407105988578</v>
      </c>
      <c r="M372" s="346" t="s">
        <v>76</v>
      </c>
      <c r="N372" s="348">
        <f t="shared" si="13"/>
        <v>0.20913869046394876</v>
      </c>
      <c r="O372" s="232"/>
      <c r="P372" s="3"/>
      <c r="Q372" s="3"/>
      <c r="R372" s="3"/>
      <c r="S372" s="3"/>
      <c r="T372" s="3"/>
      <c r="U372" s="3"/>
      <c r="V372" s="3"/>
      <c r="W372" s="3"/>
      <c r="X372" s="3"/>
      <c r="Y372" s="3"/>
      <c r="Z372" s="3"/>
    </row>
    <row r="373" spans="1:26" ht="15.75" customHeight="1">
      <c r="A373" s="3"/>
      <c r="B373" s="287"/>
      <c r="C373" s="3"/>
      <c r="D373" s="981" t="s">
        <v>218</v>
      </c>
      <c r="E373" s="982"/>
      <c r="F373" s="982"/>
      <c r="G373" s="334"/>
      <c r="H373" s="10"/>
      <c r="I373" s="3"/>
      <c r="J373" s="10"/>
      <c r="K373" s="3"/>
      <c r="L373" s="3"/>
      <c r="M373" s="3"/>
      <c r="N373" s="10"/>
      <c r="O373" s="3"/>
      <c r="P373" s="3"/>
      <c r="Q373" s="3"/>
      <c r="R373" s="3"/>
      <c r="S373" s="3"/>
      <c r="T373" s="3"/>
      <c r="U373" s="3"/>
      <c r="V373" s="3"/>
      <c r="W373" s="3"/>
      <c r="X373" s="3"/>
      <c r="Y373" s="3"/>
      <c r="Z373" s="3"/>
    </row>
    <row r="374" spans="1:26" ht="15.75" customHeight="1">
      <c r="A374" s="3"/>
      <c r="B374" s="287"/>
      <c r="C374" s="3"/>
      <c r="D374" s="983" t="s">
        <v>220</v>
      </c>
      <c r="E374" s="832"/>
      <c r="F374" s="832"/>
      <c r="G374" s="351"/>
      <c r="H374" s="10"/>
      <c r="I374" s="3"/>
      <c r="J374" s="10"/>
      <c r="K374" s="3"/>
      <c r="L374" s="3"/>
      <c r="M374" s="3"/>
      <c r="N374" s="10"/>
      <c r="O374" s="3"/>
      <c r="P374" s="3"/>
      <c r="Q374" s="3"/>
      <c r="R374" s="3"/>
      <c r="S374" s="3"/>
      <c r="T374" s="3"/>
      <c r="U374" s="3"/>
      <c r="V374" s="3"/>
      <c r="W374" s="3"/>
      <c r="X374" s="3"/>
      <c r="Y374" s="3"/>
      <c r="Z374" s="3"/>
    </row>
    <row r="375" spans="1:26" ht="15.75" customHeight="1">
      <c r="A375" s="3"/>
      <c r="B375" s="287"/>
      <c r="C375" s="3"/>
      <c r="D375" s="983" t="s">
        <v>221</v>
      </c>
      <c r="E375" s="832"/>
      <c r="F375" s="832"/>
      <c r="G375" s="3"/>
      <c r="H375" s="10"/>
      <c r="I375" s="3"/>
      <c r="J375" s="10"/>
      <c r="K375" s="3"/>
      <c r="L375" s="3"/>
      <c r="M375" s="3"/>
      <c r="N375" s="10"/>
      <c r="O375" s="3"/>
      <c r="P375" s="3"/>
      <c r="Q375" s="3"/>
      <c r="R375" s="3"/>
      <c r="S375" s="3"/>
      <c r="T375" s="3"/>
      <c r="U375" s="3"/>
      <c r="V375" s="3"/>
      <c r="W375" s="3"/>
      <c r="X375" s="3"/>
      <c r="Y375" s="3"/>
      <c r="Z375" s="3"/>
    </row>
    <row r="376" spans="1:26" ht="15.75" customHeight="1">
      <c r="A376" s="3"/>
      <c r="B376" s="14"/>
      <c r="C376" s="14"/>
      <c r="D376" s="10"/>
      <c r="E376" s="10"/>
      <c r="F376" s="10"/>
      <c r="G376" s="3"/>
      <c r="H376" s="10"/>
      <c r="I376" s="3"/>
      <c r="J376" s="10"/>
      <c r="K376" s="3"/>
      <c r="L376" s="3"/>
      <c r="M376" s="3"/>
      <c r="N376" s="10"/>
      <c r="O376" s="14"/>
      <c r="P376" s="14"/>
      <c r="Q376" s="14"/>
      <c r="R376" s="14"/>
      <c r="S376" s="14"/>
      <c r="T376" s="14"/>
      <c r="U376" s="14"/>
      <c r="V376" s="14"/>
      <c r="W376" s="14"/>
      <c r="X376" s="14"/>
      <c r="Y376" s="3"/>
      <c r="Z376" s="3"/>
    </row>
    <row r="377" spans="1:26" ht="16.5" customHeight="1">
      <c r="A377" s="3"/>
      <c r="B377" s="14"/>
      <c r="C377" s="14"/>
      <c r="D377" s="10"/>
      <c r="E377" s="10"/>
      <c r="F377" s="10"/>
      <c r="G377" s="3"/>
      <c r="H377" s="10"/>
      <c r="I377" s="3"/>
      <c r="J377" s="10"/>
      <c r="K377" s="3"/>
      <c r="L377" s="3"/>
      <c r="M377" s="3"/>
      <c r="N377" s="10"/>
      <c r="O377" s="310"/>
      <c r="P377" s="310"/>
      <c r="Q377" s="310"/>
      <c r="R377" s="310"/>
      <c r="S377" s="310"/>
      <c r="T377" s="310"/>
      <c r="U377" s="310"/>
      <c r="V377" s="14"/>
      <c r="W377" s="14"/>
      <c r="X377" s="310"/>
      <c r="Y377" s="3"/>
      <c r="Z377" s="3"/>
    </row>
    <row r="378" spans="1:26" ht="15.75" customHeight="1">
      <c r="A378" s="3"/>
      <c r="B378" s="14"/>
      <c r="C378" s="14"/>
      <c r="D378" s="979" t="s">
        <v>281</v>
      </c>
      <c r="E378" s="912"/>
      <c r="F378" s="912"/>
      <c r="G378" s="912"/>
      <c r="H378" s="912"/>
      <c r="I378" s="912"/>
      <c r="J378" s="912"/>
      <c r="K378" s="912"/>
      <c r="L378" s="912"/>
      <c r="M378" s="912"/>
      <c r="N378" s="877"/>
      <c r="O378" s="3"/>
      <c r="P378" s="3"/>
      <c r="Q378" s="14"/>
      <c r="R378" s="14"/>
      <c r="S378" s="14"/>
      <c r="T378" s="14"/>
      <c r="U378" s="14"/>
      <c r="V378" s="14"/>
      <c r="W378" s="14"/>
      <c r="X378" s="14"/>
      <c r="Y378" s="3"/>
      <c r="Z378" s="3"/>
    </row>
    <row r="379" spans="1:26" ht="14.25" customHeight="1">
      <c r="A379" s="3"/>
      <c r="B379" s="14"/>
      <c r="C379" s="14"/>
      <c r="D379" s="978"/>
      <c r="E379" s="849"/>
      <c r="F379" s="849"/>
      <c r="G379" s="849"/>
      <c r="H379" s="849"/>
      <c r="I379" s="849"/>
      <c r="J379" s="849"/>
      <c r="K379" s="849"/>
      <c r="L379" s="849"/>
      <c r="M379" s="849"/>
      <c r="N379" s="850"/>
      <c r="O379" s="3"/>
      <c r="P379" s="3"/>
      <c r="Q379" s="14"/>
      <c r="R379" s="14"/>
      <c r="S379" s="14"/>
      <c r="T379" s="14"/>
      <c r="U379" s="14"/>
      <c r="V379" s="14"/>
      <c r="W379" s="14"/>
      <c r="X379" s="14"/>
      <c r="Y379" s="3"/>
      <c r="Z379" s="3"/>
    </row>
    <row r="380" spans="1:26" ht="4.5" customHeight="1">
      <c r="A380" s="3"/>
      <c r="B380" s="14"/>
      <c r="C380" s="14"/>
      <c r="D380" s="272"/>
      <c r="E380" s="272"/>
      <c r="F380" s="272"/>
      <c r="G380" s="272"/>
      <c r="H380" s="272"/>
      <c r="I380" s="272"/>
      <c r="J380" s="272"/>
      <c r="K380" s="272"/>
      <c r="L380" s="272"/>
      <c r="M380" s="272"/>
      <c r="N380" s="272"/>
      <c r="O380" s="3"/>
      <c r="P380" s="3"/>
      <c r="Q380" s="14"/>
      <c r="R380" s="14"/>
      <c r="S380" s="14"/>
      <c r="T380" s="14"/>
      <c r="U380" s="14"/>
      <c r="V380" s="14"/>
      <c r="W380" s="14"/>
      <c r="X380" s="14"/>
      <c r="Y380" s="3"/>
      <c r="Z380" s="3"/>
    </row>
    <row r="381" spans="1:26" ht="33.75" customHeight="1">
      <c r="A381" s="3"/>
      <c r="B381" s="14"/>
      <c r="C381" s="14"/>
      <c r="D381" s="966" t="s">
        <v>137</v>
      </c>
      <c r="E381" s="934"/>
      <c r="F381" s="274">
        <v>2009</v>
      </c>
      <c r="G381" s="275" t="s">
        <v>165</v>
      </c>
      <c r="H381" s="275">
        <v>2010</v>
      </c>
      <c r="I381" s="275" t="s">
        <v>165</v>
      </c>
      <c r="J381" s="274">
        <v>2011</v>
      </c>
      <c r="K381" s="275" t="s">
        <v>165</v>
      </c>
      <c r="L381" s="276">
        <v>2012</v>
      </c>
      <c r="M381" s="275" t="s">
        <v>165</v>
      </c>
      <c r="N381" s="277" t="s">
        <v>167</v>
      </c>
      <c r="O381" s="3"/>
      <c r="P381" s="3"/>
      <c r="Q381" s="14"/>
      <c r="R381" s="14"/>
      <c r="S381" s="14"/>
      <c r="T381" s="14"/>
      <c r="U381" s="14"/>
      <c r="V381" s="14"/>
      <c r="W381" s="14"/>
      <c r="X381" s="14"/>
      <c r="Y381" s="3"/>
      <c r="Z381" s="3"/>
    </row>
    <row r="382" spans="1:26" ht="15.75" customHeight="1">
      <c r="A382" s="3"/>
      <c r="B382" s="14"/>
      <c r="C382" s="14"/>
      <c r="D382" s="279">
        <v>1</v>
      </c>
      <c r="E382" s="280" t="s">
        <v>147</v>
      </c>
      <c r="F382" s="281">
        <v>33.657715365032438</v>
      </c>
      <c r="G382" s="283">
        <v>12</v>
      </c>
      <c r="H382" s="284">
        <v>37.050493373518847</v>
      </c>
      <c r="I382" s="283">
        <v>12</v>
      </c>
      <c r="J382" s="285">
        <v>40.321116064058117</v>
      </c>
      <c r="K382" s="283">
        <v>12</v>
      </c>
      <c r="L382" s="284">
        <v>44.189621504840247</v>
      </c>
      <c r="M382" s="283">
        <v>12</v>
      </c>
      <c r="N382" s="286">
        <f t="shared" ref="N382:N434" si="14">(L382-J382)/J382</f>
        <v>9.5942419714678512E-2</v>
      </c>
      <c r="O382" s="3"/>
      <c r="P382" s="3"/>
      <c r="Q382" s="14"/>
      <c r="R382" s="14"/>
      <c r="S382" s="14"/>
      <c r="T382" s="14"/>
      <c r="U382" s="14"/>
      <c r="V382" s="14"/>
      <c r="W382" s="14"/>
      <c r="X382" s="14"/>
      <c r="Y382" s="3"/>
      <c r="Z382" s="3"/>
    </row>
    <row r="383" spans="1:26" ht="15.75" customHeight="1">
      <c r="A383" s="3"/>
      <c r="B383" s="14"/>
      <c r="C383" s="14"/>
      <c r="D383" s="288">
        <v>2</v>
      </c>
      <c r="E383" s="289" t="s">
        <v>148</v>
      </c>
      <c r="F383" s="290">
        <v>17.372631578947367</v>
      </c>
      <c r="G383" s="291">
        <v>30</v>
      </c>
      <c r="H383" s="292">
        <v>18.83142210780872</v>
      </c>
      <c r="I383" s="291">
        <v>36</v>
      </c>
      <c r="J383" s="292">
        <v>21.873050530255771</v>
      </c>
      <c r="K383" s="291">
        <v>36</v>
      </c>
      <c r="L383" s="293">
        <v>24.795449232447599</v>
      </c>
      <c r="M383" s="291">
        <v>37</v>
      </c>
      <c r="N383" s="294">
        <f t="shared" si="14"/>
        <v>0.13360727613870943</v>
      </c>
      <c r="O383" s="3"/>
      <c r="P383" s="3"/>
      <c r="Q383" s="14"/>
      <c r="R383" s="14"/>
      <c r="S383" s="14"/>
      <c r="T383" s="14"/>
      <c r="U383" s="14"/>
      <c r="V383" s="14"/>
      <c r="W383" s="14"/>
      <c r="X383" s="14"/>
      <c r="Y383" s="3"/>
      <c r="Z383" s="3"/>
    </row>
    <row r="384" spans="1:26" ht="15.75" customHeight="1">
      <c r="A384" s="3"/>
      <c r="B384" s="232"/>
      <c r="C384" s="151"/>
      <c r="D384" s="295">
        <v>3</v>
      </c>
      <c r="E384" s="296" t="s">
        <v>149</v>
      </c>
      <c r="F384" s="297">
        <v>17.166600261824804</v>
      </c>
      <c r="G384" s="298">
        <v>31</v>
      </c>
      <c r="H384" s="299">
        <v>20.657608375977883</v>
      </c>
      <c r="I384" s="298">
        <v>32</v>
      </c>
      <c r="J384" s="299">
        <v>23.780313019549389</v>
      </c>
      <c r="K384" s="298">
        <v>33</v>
      </c>
      <c r="L384" s="285">
        <v>27.251719084657871</v>
      </c>
      <c r="M384" s="298">
        <v>33</v>
      </c>
      <c r="N384" s="286">
        <f t="shared" si="14"/>
        <v>0.145978148490085</v>
      </c>
      <c r="O384" s="3"/>
      <c r="P384" s="3"/>
      <c r="Q384" s="3"/>
      <c r="R384" s="3"/>
      <c r="S384" s="3"/>
      <c r="T384" s="3"/>
      <c r="U384" s="3"/>
      <c r="V384" s="3"/>
      <c r="W384" s="3"/>
      <c r="X384" s="3"/>
      <c r="Y384" s="3"/>
      <c r="Z384" s="3"/>
    </row>
    <row r="385" spans="1:26" ht="15.75" customHeight="1">
      <c r="A385" s="3"/>
      <c r="B385" s="232"/>
      <c r="C385" s="3"/>
      <c r="D385" s="288">
        <v>4</v>
      </c>
      <c r="E385" s="289" t="s">
        <v>151</v>
      </c>
      <c r="F385" s="290">
        <v>26.07578676942839</v>
      </c>
      <c r="G385" s="291">
        <v>17</v>
      </c>
      <c r="H385" s="292">
        <v>30.247468392354243</v>
      </c>
      <c r="I385" s="291">
        <v>18</v>
      </c>
      <c r="J385" s="292">
        <v>33.626082771896051</v>
      </c>
      <c r="K385" s="291">
        <v>17</v>
      </c>
      <c r="L385" s="293">
        <v>36.98488173616191</v>
      </c>
      <c r="M385" s="291">
        <v>18</v>
      </c>
      <c r="N385" s="294">
        <f t="shared" si="14"/>
        <v>9.9886715531226536E-2</v>
      </c>
      <c r="O385" s="3"/>
      <c r="P385" s="3"/>
      <c r="Q385" s="3"/>
      <c r="R385" s="3"/>
      <c r="S385" s="3"/>
      <c r="T385" s="3"/>
      <c r="U385" s="3"/>
      <c r="V385" s="3"/>
      <c r="W385" s="3"/>
      <c r="X385" s="3"/>
      <c r="Y385" s="3"/>
      <c r="Z385" s="3"/>
    </row>
    <row r="386" spans="1:26" ht="15.75" customHeight="1">
      <c r="A386" s="3"/>
      <c r="B386" s="232"/>
      <c r="C386" s="3"/>
      <c r="D386" s="295">
        <v>5</v>
      </c>
      <c r="E386" s="296" t="s">
        <v>152</v>
      </c>
      <c r="F386" s="297">
        <v>44.122701394652857</v>
      </c>
      <c r="G386" s="298">
        <v>5</v>
      </c>
      <c r="H386" s="299">
        <v>47.964451488735428</v>
      </c>
      <c r="I386" s="298">
        <v>3</v>
      </c>
      <c r="J386" s="299">
        <v>52.185213497870485</v>
      </c>
      <c r="K386" s="298">
        <v>3</v>
      </c>
      <c r="L386" s="285">
        <v>57.332312635449121</v>
      </c>
      <c r="M386" s="298">
        <v>2</v>
      </c>
      <c r="N386" s="286">
        <f t="shared" si="14"/>
        <v>9.8631370700220905E-2</v>
      </c>
      <c r="O386" s="3"/>
      <c r="P386" s="3"/>
      <c r="Q386" s="3"/>
      <c r="R386" s="3"/>
      <c r="S386" s="3"/>
      <c r="T386" s="3"/>
      <c r="U386" s="3"/>
      <c r="V386" s="3"/>
      <c r="W386" s="3"/>
      <c r="X386" s="3"/>
      <c r="Y386" s="3"/>
      <c r="Z386" s="3"/>
    </row>
    <row r="387" spans="1:26" ht="15.75" customHeight="1">
      <c r="A387" s="3"/>
      <c r="B387" s="232"/>
      <c r="C387" s="3"/>
      <c r="D387" s="288">
        <v>6</v>
      </c>
      <c r="E387" s="289" t="s">
        <v>154</v>
      </c>
      <c r="F387" s="290">
        <v>21.459660450234917</v>
      </c>
      <c r="G387" s="291">
        <v>24</v>
      </c>
      <c r="H387" s="292">
        <v>27.183081121309847</v>
      </c>
      <c r="I387" s="291">
        <v>21</v>
      </c>
      <c r="J387" s="292">
        <v>31.50039516080005</v>
      </c>
      <c r="K387" s="291">
        <v>20</v>
      </c>
      <c r="L387" s="293">
        <v>36.332604724975297</v>
      </c>
      <c r="M387" s="291">
        <v>19</v>
      </c>
      <c r="N387" s="294">
        <f t="shared" si="14"/>
        <v>0.15340155383792076</v>
      </c>
      <c r="O387" s="3"/>
      <c r="P387" s="3"/>
      <c r="Q387" s="3"/>
      <c r="R387" s="3"/>
      <c r="S387" s="3"/>
      <c r="T387" s="3"/>
      <c r="U387" s="3"/>
      <c r="V387" s="3"/>
      <c r="W387" s="3"/>
      <c r="X387" s="3"/>
      <c r="Y387" s="3"/>
      <c r="Z387" s="3"/>
    </row>
    <row r="388" spans="1:26" ht="15.75" customHeight="1">
      <c r="A388" s="3"/>
      <c r="B388" s="232"/>
      <c r="C388" s="3"/>
      <c r="D388" s="295">
        <v>7</v>
      </c>
      <c r="E388" s="296" t="s">
        <v>155</v>
      </c>
      <c r="F388" s="297">
        <v>25.0336071695295</v>
      </c>
      <c r="G388" s="298">
        <v>20</v>
      </c>
      <c r="H388" s="299">
        <v>29.649039225027789</v>
      </c>
      <c r="I388" s="298">
        <v>19</v>
      </c>
      <c r="J388" s="299">
        <v>33.451213631248997</v>
      </c>
      <c r="K388" s="298">
        <v>18</v>
      </c>
      <c r="L388" s="285">
        <v>37.68754076973255</v>
      </c>
      <c r="M388" s="298">
        <v>17</v>
      </c>
      <c r="N388" s="286">
        <f t="shared" si="14"/>
        <v>0.12664195640800663</v>
      </c>
      <c r="O388" s="3"/>
      <c r="P388" s="3"/>
      <c r="Q388" s="3"/>
      <c r="R388" s="3"/>
      <c r="S388" s="3"/>
      <c r="T388" s="3"/>
      <c r="U388" s="3"/>
      <c r="V388" s="3"/>
      <c r="W388" s="3"/>
      <c r="X388" s="3"/>
      <c r="Y388" s="3"/>
      <c r="Z388" s="3"/>
    </row>
    <row r="389" spans="1:26" ht="15.75" customHeight="1">
      <c r="A389" s="3"/>
      <c r="B389" s="232"/>
      <c r="C389" s="3"/>
      <c r="D389" s="288">
        <v>8</v>
      </c>
      <c r="E389" s="289" t="s">
        <v>156</v>
      </c>
      <c r="F389" s="290">
        <v>14.208507670850768</v>
      </c>
      <c r="G389" s="291">
        <v>38</v>
      </c>
      <c r="H389" s="292">
        <v>17.612937247319387</v>
      </c>
      <c r="I389" s="291">
        <v>39</v>
      </c>
      <c r="J389" s="292">
        <v>20.124913254684245</v>
      </c>
      <c r="K389" s="291">
        <v>39</v>
      </c>
      <c r="L389" s="293">
        <v>23.329304092557418</v>
      </c>
      <c r="M389" s="291">
        <v>39</v>
      </c>
      <c r="N389" s="294">
        <f t="shared" si="14"/>
        <v>0.15922507577156012</v>
      </c>
      <c r="O389" s="3"/>
      <c r="P389" s="3"/>
      <c r="Q389" s="3"/>
      <c r="R389" s="3"/>
      <c r="S389" s="3"/>
      <c r="T389" s="3"/>
      <c r="U389" s="3"/>
      <c r="V389" s="3"/>
      <c r="W389" s="3"/>
      <c r="X389" s="3"/>
      <c r="Y389" s="3"/>
      <c r="Z389" s="3"/>
    </row>
    <row r="390" spans="1:26" ht="15.75" customHeight="1">
      <c r="A390" s="3"/>
      <c r="B390" s="232"/>
      <c r="C390" s="3"/>
      <c r="D390" s="295">
        <v>9</v>
      </c>
      <c r="E390" s="296" t="s">
        <v>157</v>
      </c>
      <c r="F390" s="297">
        <v>46.509056244041943</v>
      </c>
      <c r="G390" s="298">
        <v>2</v>
      </c>
      <c r="H390" s="299">
        <v>51.27465312508015</v>
      </c>
      <c r="I390" s="298">
        <v>1</v>
      </c>
      <c r="J390" s="299">
        <v>55.41047138985283</v>
      </c>
      <c r="K390" s="298">
        <v>1</v>
      </c>
      <c r="L390" s="285">
        <v>59.205848985251485</v>
      </c>
      <c r="M390" s="298">
        <v>1</v>
      </c>
      <c r="N390" s="286">
        <f t="shared" si="14"/>
        <v>6.8495674196586823E-2</v>
      </c>
      <c r="O390" s="3"/>
      <c r="P390" s="3"/>
      <c r="Q390" s="3"/>
      <c r="R390" s="3"/>
      <c r="S390" s="3"/>
      <c r="T390" s="3"/>
      <c r="U390" s="3"/>
      <c r="V390" s="3"/>
      <c r="W390" s="3"/>
      <c r="X390" s="3"/>
      <c r="Y390" s="3"/>
      <c r="Z390" s="3"/>
    </row>
    <row r="391" spans="1:26" ht="15.75" customHeight="1">
      <c r="A391" s="3"/>
      <c r="B391" s="232"/>
      <c r="C391" s="3"/>
      <c r="D391" s="288">
        <v>10</v>
      </c>
      <c r="E391" s="289" t="s">
        <v>158</v>
      </c>
      <c r="F391" s="290">
        <v>7.8977932636469221</v>
      </c>
      <c r="G391" s="291">
        <v>51</v>
      </c>
      <c r="H391" s="292">
        <v>9.4534828621070925</v>
      </c>
      <c r="I391" s="291">
        <v>51</v>
      </c>
      <c r="J391" s="292">
        <v>11.233048522379869</v>
      </c>
      <c r="K391" s="291">
        <v>51</v>
      </c>
      <c r="L391" s="293">
        <v>13.13925430061493</v>
      </c>
      <c r="M391" s="291">
        <v>51</v>
      </c>
      <c r="N391" s="294">
        <f t="shared" si="14"/>
        <v>0.16969621153485462</v>
      </c>
      <c r="O391" s="3"/>
      <c r="P391" s="3"/>
      <c r="Q391" s="3"/>
      <c r="R391" s="3"/>
      <c r="S391" s="3"/>
      <c r="T391" s="3"/>
      <c r="U391" s="3"/>
      <c r="V391" s="3"/>
      <c r="W391" s="3"/>
      <c r="X391" s="3"/>
      <c r="Y391" s="3"/>
      <c r="Z391" s="3"/>
    </row>
    <row r="392" spans="1:26" ht="15.75" customHeight="1">
      <c r="A392" s="3"/>
      <c r="B392" s="232"/>
      <c r="C392" s="3"/>
      <c r="D392" s="295">
        <v>11</v>
      </c>
      <c r="E392" s="296" t="s">
        <v>159</v>
      </c>
      <c r="F392" s="297">
        <v>10.184077050208012</v>
      </c>
      <c r="G392" s="298">
        <v>48</v>
      </c>
      <c r="H392" s="299">
        <v>12.201030927835053</v>
      </c>
      <c r="I392" s="298">
        <v>50</v>
      </c>
      <c r="J392" s="299">
        <v>15.464984475876003</v>
      </c>
      <c r="K392" s="298">
        <v>49</v>
      </c>
      <c r="L392" s="285">
        <v>17.842882570837542</v>
      </c>
      <c r="M392" s="298">
        <v>50</v>
      </c>
      <c r="N392" s="286">
        <f t="shared" si="14"/>
        <v>0.1537601346235328</v>
      </c>
      <c r="O392" s="3"/>
      <c r="P392" s="3"/>
      <c r="Q392" s="3"/>
      <c r="R392" s="3"/>
      <c r="S392" s="3"/>
      <c r="T392" s="3"/>
      <c r="U392" s="3"/>
      <c r="V392" s="3"/>
      <c r="W392" s="3"/>
      <c r="X392" s="3"/>
      <c r="Y392" s="3"/>
      <c r="Z392" s="3"/>
    </row>
    <row r="393" spans="1:26" ht="15.75" customHeight="1">
      <c r="A393" s="3"/>
      <c r="B393" s="232"/>
      <c r="C393" s="3"/>
      <c r="D393" s="288">
        <v>12</v>
      </c>
      <c r="E393" s="289" t="s">
        <v>160</v>
      </c>
      <c r="F393" s="290">
        <v>14.925373134328357</v>
      </c>
      <c r="G393" s="291">
        <v>37</v>
      </c>
      <c r="H393" s="292">
        <v>17.450980392156861</v>
      </c>
      <c r="I393" s="291">
        <v>40</v>
      </c>
      <c r="J393" s="292">
        <v>19.880884855360183</v>
      </c>
      <c r="K393" s="291">
        <v>40</v>
      </c>
      <c r="L393" s="293">
        <v>22.736418511066397</v>
      </c>
      <c r="M393" s="291">
        <v>41</v>
      </c>
      <c r="N393" s="294">
        <f t="shared" si="14"/>
        <v>0.14363212082767632</v>
      </c>
      <c r="O393" s="3"/>
      <c r="P393" s="3"/>
      <c r="Q393" s="3"/>
      <c r="R393" s="3"/>
      <c r="S393" s="3"/>
      <c r="T393" s="3"/>
      <c r="U393" s="3"/>
      <c r="V393" s="3"/>
      <c r="W393" s="3"/>
      <c r="X393" s="3"/>
      <c r="Y393" s="3"/>
      <c r="Z393" s="3"/>
    </row>
    <row r="394" spans="1:26" ht="15.75" customHeight="1">
      <c r="A394" s="3"/>
      <c r="B394" s="232"/>
      <c r="C394" s="3"/>
      <c r="D394" s="295">
        <v>13</v>
      </c>
      <c r="E394" s="296" t="s">
        <v>161</v>
      </c>
      <c r="F394" s="297">
        <v>38.509204668511607</v>
      </c>
      <c r="G394" s="298">
        <v>10</v>
      </c>
      <c r="H394" s="299">
        <v>40.876512748208199</v>
      </c>
      <c r="I394" s="298">
        <v>10</v>
      </c>
      <c r="J394" s="299">
        <v>45.067595489698334</v>
      </c>
      <c r="K394" s="298">
        <v>10</v>
      </c>
      <c r="L394" s="285">
        <v>49.750771421789693</v>
      </c>
      <c r="M394" s="298">
        <v>10</v>
      </c>
      <c r="N394" s="286">
        <f t="shared" si="14"/>
        <v>0.10391448403680315</v>
      </c>
      <c r="O394" s="3"/>
      <c r="P394" s="3"/>
      <c r="Q394" s="3"/>
      <c r="R394" s="3"/>
      <c r="S394" s="3"/>
      <c r="T394" s="3"/>
      <c r="U394" s="3"/>
      <c r="V394" s="3"/>
      <c r="W394" s="3"/>
      <c r="X394" s="3"/>
      <c r="Y394" s="3"/>
      <c r="Z394" s="3"/>
    </row>
    <row r="395" spans="1:26" ht="15.75" customHeight="1">
      <c r="A395" s="3"/>
      <c r="B395" s="232"/>
      <c r="C395" s="3"/>
      <c r="D395" s="288">
        <v>14</v>
      </c>
      <c r="E395" s="289" t="s">
        <v>162</v>
      </c>
      <c r="F395" s="290">
        <v>13.451485400994518</v>
      </c>
      <c r="G395" s="291">
        <v>42</v>
      </c>
      <c r="H395" s="292">
        <v>15.878787878787879</v>
      </c>
      <c r="I395" s="291">
        <v>42</v>
      </c>
      <c r="J395" s="292">
        <v>18.545924359877848</v>
      </c>
      <c r="K395" s="291">
        <v>42</v>
      </c>
      <c r="L395" s="293">
        <v>22.164889347551885</v>
      </c>
      <c r="M395" s="291">
        <v>42</v>
      </c>
      <c r="N395" s="294">
        <f t="shared" si="14"/>
        <v>0.1951353255545076</v>
      </c>
      <c r="O395" s="3"/>
      <c r="P395" s="3"/>
      <c r="Q395" s="3"/>
      <c r="R395" s="3"/>
      <c r="S395" s="3"/>
      <c r="T395" s="3"/>
      <c r="U395" s="3"/>
      <c r="V395" s="3"/>
      <c r="W395" s="3"/>
      <c r="X395" s="3"/>
      <c r="Y395" s="3"/>
      <c r="Z395" s="3"/>
    </row>
    <row r="396" spans="1:26" ht="15.75" customHeight="1">
      <c r="A396" s="3"/>
      <c r="B396" s="232"/>
      <c r="C396" s="3"/>
      <c r="D396" s="295">
        <v>15</v>
      </c>
      <c r="E396" s="296" t="s">
        <v>163</v>
      </c>
      <c r="F396" s="297">
        <v>39.815957804960163</v>
      </c>
      <c r="G396" s="298">
        <v>8</v>
      </c>
      <c r="H396" s="299">
        <v>41.751186879585674</v>
      </c>
      <c r="I396" s="298">
        <v>9</v>
      </c>
      <c r="J396" s="299">
        <v>46.248227723852111</v>
      </c>
      <c r="K396" s="298">
        <v>9</v>
      </c>
      <c r="L396" s="285">
        <v>50.179627480240974</v>
      </c>
      <c r="M396" s="298">
        <v>9</v>
      </c>
      <c r="N396" s="286">
        <f t="shared" si="14"/>
        <v>8.5006495381038771E-2</v>
      </c>
      <c r="O396" s="3"/>
      <c r="P396" s="3"/>
      <c r="Q396" s="3"/>
      <c r="R396" s="3"/>
      <c r="S396" s="3"/>
      <c r="T396" s="3"/>
      <c r="U396" s="3"/>
      <c r="V396" s="3"/>
      <c r="W396" s="3"/>
      <c r="X396" s="3"/>
      <c r="Y396" s="3"/>
      <c r="Z396" s="3"/>
    </row>
    <row r="397" spans="1:26" ht="15.75" customHeight="1">
      <c r="A397" s="3"/>
      <c r="B397" s="232"/>
      <c r="C397" s="3"/>
      <c r="D397" s="288">
        <v>16</v>
      </c>
      <c r="E397" s="289" t="s">
        <v>164</v>
      </c>
      <c r="F397" s="290">
        <v>16.570247933884296</v>
      </c>
      <c r="G397" s="291">
        <v>34</v>
      </c>
      <c r="H397" s="292">
        <v>20.870256759827313</v>
      </c>
      <c r="I397" s="291">
        <v>31</v>
      </c>
      <c r="J397" s="292">
        <v>24.116015715276173</v>
      </c>
      <c r="K397" s="291">
        <v>32</v>
      </c>
      <c r="L397" s="293">
        <v>27.538100820633062</v>
      </c>
      <c r="M397" s="291">
        <v>32</v>
      </c>
      <c r="N397" s="294">
        <f t="shared" si="14"/>
        <v>0.14190093196817688</v>
      </c>
      <c r="O397" s="3"/>
      <c r="P397" s="3"/>
      <c r="Q397" s="3"/>
      <c r="R397" s="3"/>
      <c r="S397" s="3"/>
      <c r="T397" s="3"/>
      <c r="U397" s="3"/>
      <c r="V397" s="3"/>
      <c r="W397" s="3"/>
      <c r="X397" s="3"/>
      <c r="Y397" s="3"/>
      <c r="Z397" s="3"/>
    </row>
    <row r="398" spans="1:26" ht="15.75" customHeight="1">
      <c r="A398" s="3"/>
      <c r="B398" s="232"/>
      <c r="C398" s="3"/>
      <c r="D398" s="295">
        <v>17</v>
      </c>
      <c r="E398" s="296" t="s">
        <v>166</v>
      </c>
      <c r="F398" s="297">
        <v>10.344588984223636</v>
      </c>
      <c r="G398" s="298">
        <v>48</v>
      </c>
      <c r="H398" s="299">
        <v>13</v>
      </c>
      <c r="I398" s="298">
        <v>47</v>
      </c>
      <c r="J398" s="299">
        <v>15.169020111253745</v>
      </c>
      <c r="K398" s="298">
        <v>50</v>
      </c>
      <c r="L398" s="285">
        <v>17.958899338209683</v>
      </c>
      <c r="M398" s="298">
        <v>49</v>
      </c>
      <c r="N398" s="286">
        <f t="shared" si="14"/>
        <v>0.18391954170369607</v>
      </c>
      <c r="O398" s="3"/>
      <c r="P398" s="3"/>
      <c r="Q398" s="3"/>
      <c r="R398" s="3"/>
      <c r="S398" s="3"/>
      <c r="T398" s="3"/>
      <c r="U398" s="3"/>
      <c r="V398" s="3"/>
      <c r="W398" s="3"/>
      <c r="X398" s="3"/>
      <c r="Y398" s="3"/>
      <c r="Z398" s="3"/>
    </row>
    <row r="399" spans="1:26" ht="15.75" customHeight="1">
      <c r="A399" s="3"/>
      <c r="B399" s="232"/>
      <c r="C399" s="3"/>
      <c r="D399" s="288">
        <v>18</v>
      </c>
      <c r="E399" s="289" t="s">
        <v>168</v>
      </c>
      <c r="F399" s="290">
        <v>10.390220968500236</v>
      </c>
      <c r="G399" s="291">
        <v>47</v>
      </c>
      <c r="H399" s="292">
        <v>12.900338809691236</v>
      </c>
      <c r="I399" s="291">
        <v>49</v>
      </c>
      <c r="J399" s="292">
        <v>16.066147625082987</v>
      </c>
      <c r="K399" s="291">
        <v>47</v>
      </c>
      <c r="L399" s="293">
        <v>19.7312014830263</v>
      </c>
      <c r="M399" s="291">
        <v>45</v>
      </c>
      <c r="N399" s="294">
        <f t="shared" si="14"/>
        <v>0.22812275496717788</v>
      </c>
      <c r="O399" s="3"/>
      <c r="P399" s="3"/>
      <c r="Q399" s="3"/>
      <c r="R399" s="3"/>
      <c r="S399" s="3"/>
      <c r="T399" s="3"/>
      <c r="U399" s="3"/>
      <c r="V399" s="3"/>
      <c r="W399" s="3"/>
      <c r="X399" s="3"/>
      <c r="Y399" s="3"/>
      <c r="Z399" s="3"/>
    </row>
    <row r="400" spans="1:26" ht="15.75" customHeight="1">
      <c r="A400" s="3"/>
      <c r="B400" s="232"/>
      <c r="C400" s="3"/>
      <c r="D400" s="295">
        <v>19</v>
      </c>
      <c r="E400" s="296" t="s">
        <v>169</v>
      </c>
      <c r="F400" s="297">
        <v>32.406894642115461</v>
      </c>
      <c r="G400" s="298">
        <v>13</v>
      </c>
      <c r="H400" s="299">
        <v>36.25905860831633</v>
      </c>
      <c r="I400" s="298">
        <v>14</v>
      </c>
      <c r="J400" s="299">
        <v>39.655410537946274</v>
      </c>
      <c r="K400" s="298">
        <v>14</v>
      </c>
      <c r="L400" s="285">
        <v>42.62564664770975</v>
      </c>
      <c r="M400" s="298">
        <v>14</v>
      </c>
      <c r="N400" s="286">
        <f t="shared" si="14"/>
        <v>7.4901156474505709E-2</v>
      </c>
      <c r="O400" s="3"/>
      <c r="P400" s="3"/>
      <c r="Q400" s="3"/>
      <c r="R400" s="3"/>
      <c r="S400" s="3"/>
      <c r="T400" s="3"/>
      <c r="U400" s="3"/>
      <c r="V400" s="3"/>
      <c r="W400" s="3"/>
      <c r="X400" s="3"/>
      <c r="Y400" s="3"/>
      <c r="Z400" s="3"/>
    </row>
    <row r="401" spans="1:26" ht="15" customHeight="1">
      <c r="A401" s="3"/>
      <c r="B401" s="232"/>
      <c r="C401" s="3"/>
      <c r="D401" s="288">
        <v>20</v>
      </c>
      <c r="E401" s="289" t="s">
        <v>170</v>
      </c>
      <c r="F401" s="290">
        <v>13.904942637798673</v>
      </c>
      <c r="G401" s="291">
        <v>39</v>
      </c>
      <c r="H401" s="292">
        <v>18.453912877704699</v>
      </c>
      <c r="I401" s="291">
        <v>37</v>
      </c>
      <c r="J401" s="292">
        <v>21.836059190031154</v>
      </c>
      <c r="K401" s="291">
        <v>37</v>
      </c>
      <c r="L401" s="293">
        <v>26.105577689243027</v>
      </c>
      <c r="M401" s="291">
        <v>35</v>
      </c>
      <c r="N401" s="294">
        <f t="shared" si="14"/>
        <v>0.19552605449801319</v>
      </c>
      <c r="O401" s="3"/>
      <c r="P401" s="3"/>
      <c r="Q401" s="3"/>
      <c r="R401" s="3"/>
      <c r="S401" s="3"/>
      <c r="T401" s="3"/>
      <c r="U401" s="3"/>
      <c r="V401" s="3"/>
      <c r="W401" s="3"/>
      <c r="X401" s="3"/>
      <c r="Y401" s="3"/>
      <c r="Z401" s="3"/>
    </row>
    <row r="402" spans="1:26" ht="15.75" customHeight="1">
      <c r="A402" s="3"/>
      <c r="B402" s="232"/>
      <c r="C402" s="3"/>
      <c r="D402" s="295">
        <v>21</v>
      </c>
      <c r="E402" s="296" t="s">
        <v>171</v>
      </c>
      <c r="F402" s="297">
        <v>22.182424807418673</v>
      </c>
      <c r="G402" s="298">
        <v>23</v>
      </c>
      <c r="H402" s="299">
        <v>25.078053700946253</v>
      </c>
      <c r="I402" s="298">
        <v>25</v>
      </c>
      <c r="J402" s="299">
        <v>28.974793122361863</v>
      </c>
      <c r="K402" s="298">
        <v>25</v>
      </c>
      <c r="L402" s="285">
        <v>31.432159613288469</v>
      </c>
      <c r="M402" s="298">
        <v>26</v>
      </c>
      <c r="N402" s="286">
        <f t="shared" si="14"/>
        <v>8.4810493056811015E-2</v>
      </c>
      <c r="O402" s="3"/>
      <c r="P402" s="3"/>
      <c r="Q402" s="3"/>
      <c r="R402" s="3"/>
      <c r="S402" s="3"/>
      <c r="T402" s="3"/>
      <c r="U402" s="3"/>
      <c r="V402" s="3"/>
      <c r="W402" s="3"/>
      <c r="X402" s="3"/>
      <c r="Y402" s="3"/>
      <c r="Z402" s="3"/>
    </row>
    <row r="403" spans="1:26" ht="15.75" customHeight="1">
      <c r="A403" s="3"/>
      <c r="B403" s="232"/>
      <c r="C403" s="3"/>
      <c r="D403" s="288">
        <v>22</v>
      </c>
      <c r="E403" s="289" t="s">
        <v>172</v>
      </c>
      <c r="F403" s="290">
        <v>12.131147540983607</v>
      </c>
      <c r="G403" s="291">
        <v>44</v>
      </c>
      <c r="H403" s="292">
        <v>13.930115694752834</v>
      </c>
      <c r="I403" s="291">
        <v>44</v>
      </c>
      <c r="J403" s="292">
        <v>17.25287356321839</v>
      </c>
      <c r="K403" s="291">
        <v>44</v>
      </c>
      <c r="L403" s="293">
        <v>20.090600226500566</v>
      </c>
      <c r="M403" s="291">
        <v>44</v>
      </c>
      <c r="N403" s="294">
        <f t="shared" si="14"/>
        <v>0.1644784941409389</v>
      </c>
      <c r="O403" s="3"/>
      <c r="P403" s="3"/>
      <c r="Q403" s="3"/>
      <c r="R403" s="3"/>
      <c r="S403" s="3"/>
      <c r="T403" s="3"/>
      <c r="U403" s="3"/>
      <c r="V403" s="3"/>
      <c r="W403" s="3"/>
      <c r="X403" s="3"/>
      <c r="Y403" s="3"/>
      <c r="Z403" s="3"/>
    </row>
    <row r="404" spans="1:26" ht="15.75" customHeight="1">
      <c r="A404" s="3"/>
      <c r="B404" s="232"/>
      <c r="C404" s="3"/>
      <c r="D404" s="295">
        <v>23</v>
      </c>
      <c r="E404" s="296" t="s">
        <v>173</v>
      </c>
      <c r="F404" s="297">
        <v>39.914354040375954</v>
      </c>
      <c r="G404" s="298">
        <v>7</v>
      </c>
      <c r="H404" s="299">
        <v>45.677466579342756</v>
      </c>
      <c r="I404" s="298">
        <v>7</v>
      </c>
      <c r="J404" s="299">
        <v>50.15708420870034</v>
      </c>
      <c r="K404" s="298">
        <v>6</v>
      </c>
      <c r="L404" s="285">
        <v>54.606394281850669</v>
      </c>
      <c r="M404" s="298">
        <v>6</v>
      </c>
      <c r="N404" s="286">
        <f t="shared" si="14"/>
        <v>8.8707510481212212E-2</v>
      </c>
      <c r="O404" s="3"/>
      <c r="P404" s="3"/>
      <c r="Q404" s="3"/>
      <c r="R404" s="3"/>
      <c r="S404" s="3"/>
      <c r="T404" s="3"/>
      <c r="U404" s="3"/>
      <c r="V404" s="3"/>
      <c r="W404" s="3"/>
      <c r="X404" s="3"/>
      <c r="Y404" s="3"/>
      <c r="Z404" s="3"/>
    </row>
    <row r="405" spans="1:26" ht="15.75" customHeight="1">
      <c r="A405" s="3"/>
      <c r="B405" s="232"/>
      <c r="C405" s="3"/>
      <c r="D405" s="288">
        <v>24</v>
      </c>
      <c r="E405" s="289" t="s">
        <v>174</v>
      </c>
      <c r="F405" s="290">
        <v>46.750743176290428</v>
      </c>
      <c r="G405" s="291">
        <v>1</v>
      </c>
      <c r="H405" s="292">
        <v>49.807514295848364</v>
      </c>
      <c r="I405" s="291">
        <v>2</v>
      </c>
      <c r="J405" s="292">
        <v>53.430808687576146</v>
      </c>
      <c r="K405" s="291">
        <v>2</v>
      </c>
      <c r="L405" s="293">
        <v>56.986078650543647</v>
      </c>
      <c r="M405" s="291">
        <v>3</v>
      </c>
      <c r="N405" s="294">
        <f t="shared" si="14"/>
        <v>6.653969966571327E-2</v>
      </c>
      <c r="O405" s="3"/>
      <c r="P405" s="3"/>
      <c r="Q405" s="3"/>
      <c r="R405" s="3"/>
      <c r="S405" s="3"/>
      <c r="T405" s="3"/>
      <c r="U405" s="3"/>
      <c r="V405" s="3"/>
      <c r="W405" s="3"/>
      <c r="X405" s="3"/>
      <c r="Y405" s="3"/>
      <c r="Z405" s="3"/>
    </row>
    <row r="406" spans="1:26" ht="15.75" customHeight="1">
      <c r="A406" s="3"/>
      <c r="B406" s="232"/>
      <c r="C406" s="3"/>
      <c r="D406" s="295">
        <v>25</v>
      </c>
      <c r="E406" s="296" t="s">
        <v>175</v>
      </c>
      <c r="F406" s="297">
        <v>16.131367049669773</v>
      </c>
      <c r="G406" s="298">
        <v>35</v>
      </c>
      <c r="H406" s="299">
        <v>20.459283387622147</v>
      </c>
      <c r="I406" s="298">
        <v>33</v>
      </c>
      <c r="J406" s="299">
        <v>23.446301016394475</v>
      </c>
      <c r="K406" s="298">
        <v>34</v>
      </c>
      <c r="L406" s="285">
        <v>26.309292349473811</v>
      </c>
      <c r="M406" s="298">
        <v>34</v>
      </c>
      <c r="N406" s="286">
        <f t="shared" si="14"/>
        <v>0.12210844393226172</v>
      </c>
      <c r="O406" s="3"/>
      <c r="P406" s="3"/>
      <c r="Q406" s="3"/>
      <c r="R406" s="3"/>
      <c r="S406" s="3"/>
      <c r="T406" s="3"/>
      <c r="U406" s="3"/>
      <c r="V406" s="3"/>
      <c r="W406" s="3"/>
      <c r="X406" s="3"/>
      <c r="Y406" s="3"/>
      <c r="Z406" s="3"/>
    </row>
    <row r="407" spans="1:26" ht="15.75" customHeight="1">
      <c r="A407" s="3"/>
      <c r="B407" s="287"/>
      <c r="C407" s="3"/>
      <c r="D407" s="288">
        <v>26</v>
      </c>
      <c r="E407" s="289" t="s">
        <v>177</v>
      </c>
      <c r="F407" s="290">
        <v>23.382519863791146</v>
      </c>
      <c r="G407" s="291">
        <v>22</v>
      </c>
      <c r="H407" s="292">
        <v>27.004830917874393</v>
      </c>
      <c r="I407" s="291">
        <v>22</v>
      </c>
      <c r="J407" s="292">
        <v>30.41066562864928</v>
      </c>
      <c r="K407" s="291">
        <v>22</v>
      </c>
      <c r="L407" s="293">
        <v>34.097814368323043</v>
      </c>
      <c r="M407" s="291">
        <v>22</v>
      </c>
      <c r="N407" s="294">
        <f t="shared" si="14"/>
        <v>0.12124524943644027</v>
      </c>
      <c r="O407" s="3"/>
      <c r="P407" s="3"/>
      <c r="Q407" s="3"/>
      <c r="R407" s="3"/>
      <c r="S407" s="3"/>
      <c r="T407" s="3"/>
      <c r="U407" s="3"/>
      <c r="V407" s="3"/>
      <c r="W407" s="3"/>
      <c r="X407" s="3"/>
      <c r="Y407" s="3"/>
      <c r="Z407" s="3"/>
    </row>
    <row r="408" spans="1:26" ht="15.75" customHeight="1">
      <c r="A408" s="3"/>
      <c r="B408" s="414"/>
      <c r="C408" s="414"/>
      <c r="D408" s="295">
        <v>27</v>
      </c>
      <c r="E408" s="296" t="s">
        <v>178</v>
      </c>
      <c r="F408" s="297">
        <v>31.667071099247757</v>
      </c>
      <c r="G408" s="298">
        <v>14</v>
      </c>
      <c r="H408" s="299">
        <v>36.352084039308707</v>
      </c>
      <c r="I408" s="298">
        <v>13</v>
      </c>
      <c r="J408" s="299">
        <v>39.711375212224112</v>
      </c>
      <c r="K408" s="298">
        <v>13</v>
      </c>
      <c r="L408" s="285">
        <v>43.26544583262023</v>
      </c>
      <c r="M408" s="298">
        <v>13</v>
      </c>
      <c r="N408" s="286">
        <f t="shared" si="14"/>
        <v>8.9497545763715824E-2</v>
      </c>
      <c r="O408" s="14"/>
      <c r="P408" s="14"/>
      <c r="Q408" s="14"/>
      <c r="R408" s="14"/>
      <c r="S408" s="14"/>
      <c r="T408" s="14"/>
      <c r="U408" s="14"/>
      <c r="V408" s="14"/>
      <c r="W408" s="14"/>
      <c r="X408" s="14"/>
      <c r="Y408" s="3"/>
      <c r="Z408" s="3"/>
    </row>
    <row r="409" spans="1:26" ht="15.75" customHeight="1">
      <c r="A409" s="3"/>
      <c r="B409" s="414"/>
      <c r="C409" s="414"/>
      <c r="D409" s="288">
        <v>28</v>
      </c>
      <c r="E409" s="289" t="s">
        <v>179</v>
      </c>
      <c r="F409" s="290">
        <v>25.794774944916586</v>
      </c>
      <c r="G409" s="291">
        <v>19</v>
      </c>
      <c r="H409" s="292">
        <v>26.645253390435403</v>
      </c>
      <c r="I409" s="291">
        <v>23</v>
      </c>
      <c r="J409" s="292">
        <v>29.620502710694925</v>
      </c>
      <c r="K409" s="291">
        <v>23</v>
      </c>
      <c r="L409" s="293">
        <v>33.312373366869281</v>
      </c>
      <c r="M409" s="291">
        <v>24</v>
      </c>
      <c r="N409" s="294">
        <f t="shared" si="14"/>
        <v>0.12463902764355686</v>
      </c>
      <c r="O409" s="3"/>
      <c r="P409" s="3"/>
      <c r="Q409" s="3"/>
      <c r="R409" s="453"/>
      <c r="S409" s="14"/>
      <c r="T409" s="14"/>
      <c r="U409" s="14"/>
      <c r="V409" s="14"/>
      <c r="W409" s="14"/>
      <c r="X409" s="14"/>
      <c r="Y409" s="3"/>
      <c r="Z409" s="3"/>
    </row>
    <row r="410" spans="1:26" ht="15.75" customHeight="1">
      <c r="A410" s="3"/>
      <c r="B410" s="414"/>
      <c r="C410" s="414"/>
      <c r="D410" s="295">
        <v>29</v>
      </c>
      <c r="E410" s="296" t="s">
        <v>180</v>
      </c>
      <c r="F410" s="297">
        <v>29.602214939541195</v>
      </c>
      <c r="G410" s="298">
        <v>15</v>
      </c>
      <c r="H410" s="299">
        <v>34.204024002823864</v>
      </c>
      <c r="I410" s="298">
        <v>15</v>
      </c>
      <c r="J410" s="299">
        <v>31.973644502565136</v>
      </c>
      <c r="K410" s="298">
        <v>19</v>
      </c>
      <c r="L410" s="285">
        <v>34.618671761097985</v>
      </c>
      <c r="M410" s="298">
        <v>20</v>
      </c>
      <c r="N410" s="286">
        <f t="shared" si="14"/>
        <v>8.2725235101699074E-2</v>
      </c>
      <c r="O410" s="3"/>
      <c r="P410" s="3"/>
      <c r="Q410" s="3"/>
      <c r="R410" s="453"/>
      <c r="S410" s="14"/>
      <c r="T410" s="14"/>
      <c r="U410" s="14"/>
      <c r="V410" s="14"/>
      <c r="W410" s="14"/>
      <c r="X410" s="14"/>
      <c r="Y410" s="3"/>
      <c r="Z410" s="3"/>
    </row>
    <row r="411" spans="1:26" ht="15.75" customHeight="1">
      <c r="A411" s="3"/>
      <c r="B411" s="414"/>
      <c r="C411" s="414"/>
      <c r="D411" s="288">
        <v>30</v>
      </c>
      <c r="E411" s="289" t="s">
        <v>182</v>
      </c>
      <c r="F411" s="290">
        <v>13.551506469087165</v>
      </c>
      <c r="G411" s="291">
        <v>41</v>
      </c>
      <c r="H411" s="292">
        <v>16.312497227274743</v>
      </c>
      <c r="I411" s="291">
        <v>41</v>
      </c>
      <c r="J411" s="292">
        <v>19.721718088324259</v>
      </c>
      <c r="K411" s="291">
        <v>41</v>
      </c>
      <c r="L411" s="293">
        <v>23.040600362578523</v>
      </c>
      <c r="M411" s="291">
        <v>40</v>
      </c>
      <c r="N411" s="294">
        <f t="shared" si="14"/>
        <v>0.16828565642154289</v>
      </c>
      <c r="O411" s="3"/>
      <c r="P411" s="3"/>
      <c r="Q411" s="3"/>
      <c r="R411" s="453"/>
      <c r="S411" s="14"/>
      <c r="T411" s="14"/>
      <c r="U411" s="14"/>
      <c r="V411" s="14"/>
      <c r="W411" s="14"/>
      <c r="X411" s="14"/>
      <c r="Y411" s="3"/>
      <c r="Z411" s="3"/>
    </row>
    <row r="412" spans="1:26" ht="15.75" customHeight="1">
      <c r="A412" s="3"/>
      <c r="B412" s="414"/>
      <c r="C412" s="414"/>
      <c r="D412" s="295">
        <v>31</v>
      </c>
      <c r="E412" s="296" t="s">
        <v>183</v>
      </c>
      <c r="F412" s="297">
        <v>15.13091641490433</v>
      </c>
      <c r="G412" s="298">
        <v>36</v>
      </c>
      <c r="H412" s="299">
        <v>18.865153538050734</v>
      </c>
      <c r="I412" s="298">
        <v>35</v>
      </c>
      <c r="J412" s="299">
        <v>21.974179666487359</v>
      </c>
      <c r="K412" s="298">
        <v>35</v>
      </c>
      <c r="L412" s="285">
        <v>25.358981305879162</v>
      </c>
      <c r="M412" s="298">
        <v>36</v>
      </c>
      <c r="N412" s="286">
        <f t="shared" si="14"/>
        <v>0.1540354038587359</v>
      </c>
      <c r="O412" s="3"/>
      <c r="P412" s="3"/>
      <c r="Q412" s="3"/>
      <c r="R412" s="453"/>
      <c r="S412" s="14"/>
      <c r="T412" s="14"/>
      <c r="U412" s="14"/>
      <c r="V412" s="14"/>
      <c r="W412" s="14"/>
      <c r="X412" s="14"/>
      <c r="Y412" s="3"/>
      <c r="Z412" s="3"/>
    </row>
    <row r="413" spans="1:26" ht="15.75" customHeight="1">
      <c r="A413" s="3"/>
      <c r="B413" s="414"/>
      <c r="C413" s="414"/>
      <c r="D413" s="288">
        <v>32</v>
      </c>
      <c r="E413" s="289" t="s">
        <v>184</v>
      </c>
      <c r="F413" s="290">
        <v>19.927983539094651</v>
      </c>
      <c r="G413" s="291">
        <v>25</v>
      </c>
      <c r="H413" s="292">
        <v>21.708080610448054</v>
      </c>
      <c r="I413" s="291">
        <v>27</v>
      </c>
      <c r="J413" s="292">
        <v>25.664418881396273</v>
      </c>
      <c r="K413" s="291">
        <v>28</v>
      </c>
      <c r="L413" s="293">
        <v>29.628511023859861</v>
      </c>
      <c r="M413" s="291">
        <v>29</v>
      </c>
      <c r="N413" s="294">
        <f t="shared" si="14"/>
        <v>0.15445867528826437</v>
      </c>
      <c r="O413" s="3"/>
      <c r="P413" s="3"/>
      <c r="Q413" s="3"/>
      <c r="R413" s="453"/>
      <c r="S413" s="14"/>
      <c r="T413" s="14"/>
      <c r="U413" s="14"/>
      <c r="V413" s="14"/>
      <c r="W413" s="14"/>
      <c r="X413" s="14"/>
      <c r="Y413" s="3"/>
      <c r="Z413" s="3"/>
    </row>
    <row r="414" spans="1:26" ht="15.75" customHeight="1">
      <c r="A414" s="3"/>
      <c r="B414" s="414"/>
      <c r="C414" s="414"/>
      <c r="D414" s="295">
        <v>33</v>
      </c>
      <c r="E414" s="296" t="s">
        <v>185</v>
      </c>
      <c r="F414" s="297">
        <v>44.53914227365555</v>
      </c>
      <c r="G414" s="298">
        <v>4</v>
      </c>
      <c r="H414" s="299">
        <v>47.394904289023188</v>
      </c>
      <c r="I414" s="298">
        <v>4</v>
      </c>
      <c r="J414" s="299">
        <v>50.974775204901725</v>
      </c>
      <c r="K414" s="298">
        <v>5</v>
      </c>
      <c r="L414" s="285">
        <v>55.221172829624891</v>
      </c>
      <c r="M414" s="298">
        <v>5</v>
      </c>
      <c r="N414" s="286">
        <f t="shared" si="14"/>
        <v>8.3303900952069979E-2</v>
      </c>
      <c r="O414" s="3"/>
      <c r="P414" s="3"/>
      <c r="Q414" s="3"/>
      <c r="R414" s="453"/>
      <c r="S414" s="14"/>
      <c r="T414" s="14"/>
      <c r="U414" s="14"/>
      <c r="V414" s="14"/>
      <c r="W414" s="14"/>
      <c r="X414" s="14"/>
      <c r="Y414" s="3"/>
      <c r="Z414" s="3"/>
    </row>
    <row r="415" spans="1:26" ht="15.75" customHeight="1">
      <c r="A415" s="3"/>
      <c r="B415" s="414"/>
      <c r="C415" s="414"/>
      <c r="D415" s="288">
        <v>34</v>
      </c>
      <c r="E415" s="289" t="s">
        <v>186</v>
      </c>
      <c r="F415" s="290">
        <v>13.098708871303625</v>
      </c>
      <c r="G415" s="291">
        <v>43</v>
      </c>
      <c r="H415" s="292">
        <v>15.744592346089851</v>
      </c>
      <c r="I415" s="291">
        <v>43</v>
      </c>
      <c r="J415" s="292">
        <v>18.384003264639869</v>
      </c>
      <c r="K415" s="291">
        <v>43</v>
      </c>
      <c r="L415" s="293">
        <v>20.320641282565131</v>
      </c>
      <c r="M415" s="291">
        <v>43</v>
      </c>
      <c r="N415" s="294">
        <f t="shared" si="14"/>
        <v>0.10534365067537965</v>
      </c>
      <c r="O415" s="3"/>
      <c r="P415" s="3"/>
      <c r="Q415" s="3"/>
      <c r="R415" s="453"/>
      <c r="S415" s="14"/>
      <c r="T415" s="14"/>
      <c r="U415" s="14"/>
      <c r="V415" s="14"/>
      <c r="W415" s="14"/>
      <c r="X415" s="14"/>
      <c r="Y415" s="3"/>
      <c r="Z415" s="3"/>
    </row>
    <row r="416" spans="1:26" ht="15.75" customHeight="1">
      <c r="A416" s="3"/>
      <c r="B416" s="414"/>
      <c r="C416" s="414"/>
      <c r="D416" s="295">
        <v>35</v>
      </c>
      <c r="E416" s="296" t="s">
        <v>187</v>
      </c>
      <c r="F416" s="297">
        <v>39.318502824858761</v>
      </c>
      <c r="G416" s="298">
        <v>9</v>
      </c>
      <c r="H416" s="299">
        <v>44.517204790056084</v>
      </c>
      <c r="I416" s="298">
        <v>8</v>
      </c>
      <c r="J416" s="299">
        <v>47.706071039698656</v>
      </c>
      <c r="K416" s="298">
        <v>8</v>
      </c>
      <c r="L416" s="285">
        <v>51.196718910209462</v>
      </c>
      <c r="M416" s="298">
        <v>8</v>
      </c>
      <c r="N416" s="286">
        <f t="shared" si="14"/>
        <v>7.3169887908104178E-2</v>
      </c>
      <c r="O416" s="3"/>
      <c r="P416" s="3"/>
      <c r="Q416" s="3"/>
      <c r="R416" s="453"/>
      <c r="S416" s="14"/>
      <c r="T416" s="14"/>
      <c r="U416" s="14"/>
      <c r="V416" s="14"/>
      <c r="W416" s="14"/>
      <c r="X416" s="14"/>
      <c r="Y416" s="3"/>
      <c r="Z416" s="3"/>
    </row>
    <row r="417" spans="1:26" ht="15.75" customHeight="1">
      <c r="A417" s="3"/>
      <c r="B417" s="414"/>
      <c r="C417" s="414"/>
      <c r="D417" s="288">
        <v>36</v>
      </c>
      <c r="E417" s="289" t="s">
        <v>188</v>
      </c>
      <c r="F417" s="290">
        <v>7.5776397515527947</v>
      </c>
      <c r="G417" s="291">
        <v>52</v>
      </c>
      <c r="H417" s="292">
        <v>8.8706187797490266</v>
      </c>
      <c r="I417" s="291">
        <v>52</v>
      </c>
      <c r="J417" s="292">
        <v>10.352327098738582</v>
      </c>
      <c r="K417" s="291">
        <v>52</v>
      </c>
      <c r="L417" s="293">
        <v>12.527376259307928</v>
      </c>
      <c r="M417" s="291">
        <v>52</v>
      </c>
      <c r="N417" s="294">
        <f t="shared" si="14"/>
        <v>0.21010243782138344</v>
      </c>
      <c r="O417" s="3"/>
      <c r="P417" s="3"/>
      <c r="Q417" s="3"/>
      <c r="R417" s="453"/>
      <c r="S417" s="14"/>
      <c r="T417" s="14"/>
      <c r="U417" s="14"/>
      <c r="V417" s="14"/>
      <c r="W417" s="14"/>
      <c r="X417" s="14"/>
      <c r="Y417" s="3"/>
      <c r="Z417" s="3"/>
    </row>
    <row r="418" spans="1:26" ht="15.75" customHeight="1">
      <c r="A418" s="3"/>
      <c r="B418" s="414"/>
      <c r="C418" s="414"/>
      <c r="D418" s="295">
        <v>37</v>
      </c>
      <c r="E418" s="296" t="s">
        <v>189</v>
      </c>
      <c r="F418" s="297">
        <v>35.376107870615861</v>
      </c>
      <c r="G418" s="298">
        <v>11</v>
      </c>
      <c r="H418" s="299">
        <v>39.188346487381857</v>
      </c>
      <c r="I418" s="298">
        <v>11</v>
      </c>
      <c r="J418" s="299">
        <v>43.120312485656321</v>
      </c>
      <c r="K418" s="298">
        <v>11</v>
      </c>
      <c r="L418" s="285">
        <v>46.774007738857605</v>
      </c>
      <c r="M418" s="298">
        <v>11</v>
      </c>
      <c r="N418" s="286">
        <f t="shared" si="14"/>
        <v>8.4732578281214027E-2</v>
      </c>
      <c r="O418" s="3"/>
      <c r="P418" s="3"/>
      <c r="Q418" s="3"/>
      <c r="R418" s="453"/>
      <c r="S418" s="14"/>
      <c r="T418" s="14"/>
      <c r="U418" s="14"/>
      <c r="V418" s="14"/>
      <c r="W418" s="14"/>
      <c r="X418" s="14"/>
      <c r="Y418" s="3"/>
      <c r="Z418" s="3"/>
    </row>
    <row r="419" spans="1:26" ht="15.75" customHeight="1">
      <c r="A419" s="3"/>
      <c r="B419" s="414"/>
      <c r="C419" s="414"/>
      <c r="D419" s="288">
        <v>38</v>
      </c>
      <c r="E419" s="289" t="s">
        <v>190</v>
      </c>
      <c r="F419" s="290">
        <v>24.090767796083306</v>
      </c>
      <c r="G419" s="291">
        <v>21</v>
      </c>
      <c r="H419" s="292">
        <v>27.582625970742281</v>
      </c>
      <c r="I419" s="291">
        <v>20</v>
      </c>
      <c r="J419" s="292">
        <v>30.979643765903308</v>
      </c>
      <c r="K419" s="291">
        <v>21</v>
      </c>
      <c r="L419" s="293">
        <v>34.326776912801144</v>
      </c>
      <c r="M419" s="291">
        <v>21</v>
      </c>
      <c r="N419" s="294">
        <f t="shared" si="14"/>
        <v>0.10804298371505949</v>
      </c>
      <c r="O419" s="3"/>
      <c r="P419" s="3"/>
      <c r="Q419" s="3"/>
      <c r="R419" s="453"/>
      <c r="S419" s="14"/>
      <c r="T419" s="14"/>
      <c r="U419" s="14"/>
      <c r="V419" s="14"/>
      <c r="W419" s="14"/>
      <c r="X419" s="14"/>
      <c r="Y419" s="3"/>
      <c r="Z419" s="3"/>
    </row>
    <row r="420" spans="1:26" ht="15.75" customHeight="1">
      <c r="A420" s="3"/>
      <c r="B420" s="151"/>
      <c r="C420" s="151"/>
      <c r="D420" s="295">
        <v>39</v>
      </c>
      <c r="E420" s="296" t="s">
        <v>191</v>
      </c>
      <c r="F420" s="297">
        <v>13.652058432934927</v>
      </c>
      <c r="G420" s="298">
        <v>40</v>
      </c>
      <c r="H420" s="299">
        <v>17.619872905834775</v>
      </c>
      <c r="I420" s="298">
        <v>38</v>
      </c>
      <c r="J420" s="299">
        <v>20.785219399538107</v>
      </c>
      <c r="K420" s="298">
        <v>38</v>
      </c>
      <c r="L420" s="285">
        <v>24.045801526717558</v>
      </c>
      <c r="M420" s="298">
        <v>38</v>
      </c>
      <c r="N420" s="286">
        <f t="shared" si="14"/>
        <v>0.15687022900763356</v>
      </c>
      <c r="O420" s="3"/>
      <c r="P420" s="3"/>
      <c r="Q420" s="3"/>
      <c r="R420" s="3"/>
      <c r="S420" s="3"/>
      <c r="T420" s="3"/>
      <c r="U420" s="3"/>
      <c r="V420" s="3"/>
      <c r="W420" s="3"/>
      <c r="X420" s="3"/>
      <c r="Y420" s="3"/>
      <c r="Z420" s="3"/>
    </row>
    <row r="421" spans="1:26" ht="15.75" customHeight="1">
      <c r="A421" s="3"/>
      <c r="B421" s="3"/>
      <c r="C421" s="3"/>
      <c r="D421" s="288">
        <v>40</v>
      </c>
      <c r="E421" s="289" t="s">
        <v>192</v>
      </c>
      <c r="F421" s="290">
        <v>11.276595744680851</v>
      </c>
      <c r="G421" s="291">
        <v>45</v>
      </c>
      <c r="H421" s="292">
        <v>13.299155609167673</v>
      </c>
      <c r="I421" s="291">
        <v>46</v>
      </c>
      <c r="J421" s="292">
        <v>15.844544095665173</v>
      </c>
      <c r="K421" s="291">
        <v>48</v>
      </c>
      <c r="L421" s="293">
        <v>18.138707765263781</v>
      </c>
      <c r="M421" s="291">
        <v>48</v>
      </c>
      <c r="N421" s="294">
        <f t="shared" si="14"/>
        <v>0.1447920278265537</v>
      </c>
      <c r="O421" s="3"/>
      <c r="P421" s="3"/>
      <c r="Q421" s="3"/>
      <c r="R421" s="3"/>
      <c r="S421" s="3"/>
      <c r="T421" s="3"/>
      <c r="U421" s="3"/>
      <c r="V421" s="3"/>
      <c r="W421" s="3"/>
      <c r="X421" s="3"/>
      <c r="Y421" s="3"/>
      <c r="Z421" s="3"/>
    </row>
    <row r="422" spans="1:26" ht="15.75" customHeight="1">
      <c r="A422" s="3"/>
      <c r="B422" s="3"/>
      <c r="C422" s="3"/>
      <c r="D422" s="295">
        <v>41</v>
      </c>
      <c r="E422" s="296" t="s">
        <v>193</v>
      </c>
      <c r="F422" s="297">
        <v>42.537475989623559</v>
      </c>
      <c r="G422" s="298">
        <v>6</v>
      </c>
      <c r="H422" s="299">
        <v>46.497457912124865</v>
      </c>
      <c r="I422" s="298">
        <v>6</v>
      </c>
      <c r="J422" s="299">
        <v>51.238727676378716</v>
      </c>
      <c r="K422" s="298">
        <v>4</v>
      </c>
      <c r="L422" s="285">
        <v>56.450666770951464</v>
      </c>
      <c r="M422" s="298">
        <v>4</v>
      </c>
      <c r="N422" s="286">
        <f t="shared" si="14"/>
        <v>0.10171874538905611</v>
      </c>
      <c r="O422" s="3"/>
      <c r="P422" s="3"/>
      <c r="Q422" s="3"/>
      <c r="R422" s="3"/>
      <c r="S422" s="3"/>
      <c r="T422" s="3"/>
      <c r="U422" s="3"/>
      <c r="V422" s="3"/>
      <c r="W422" s="3"/>
      <c r="X422" s="3"/>
      <c r="Y422" s="3"/>
      <c r="Z422" s="3"/>
    </row>
    <row r="423" spans="1:26" ht="15.75" customHeight="1">
      <c r="A423" s="3"/>
      <c r="B423" s="3"/>
      <c r="C423" s="3"/>
      <c r="D423" s="288">
        <v>42</v>
      </c>
      <c r="E423" s="289" t="s">
        <v>194</v>
      </c>
      <c r="F423" s="290">
        <v>28.166452717158752</v>
      </c>
      <c r="G423" s="291">
        <v>16</v>
      </c>
      <c r="H423" s="292">
        <v>32.421787080801259</v>
      </c>
      <c r="I423" s="291">
        <v>16</v>
      </c>
      <c r="J423" s="292">
        <v>36.75233375590642</v>
      </c>
      <c r="K423" s="291">
        <v>15</v>
      </c>
      <c r="L423" s="293">
        <v>41.033506370929686</v>
      </c>
      <c r="M423" s="291">
        <v>15</v>
      </c>
      <c r="N423" s="294">
        <f t="shared" si="14"/>
        <v>0.11648709558029752</v>
      </c>
      <c r="O423" s="3"/>
      <c r="P423" s="3"/>
      <c r="Q423" s="3"/>
      <c r="R423" s="3"/>
      <c r="S423" s="3"/>
      <c r="T423" s="3"/>
      <c r="U423" s="3"/>
      <c r="V423" s="3"/>
      <c r="W423" s="3"/>
      <c r="X423" s="3"/>
      <c r="Y423" s="3"/>
      <c r="Z423" s="3"/>
    </row>
    <row r="424" spans="1:26" ht="15.75" customHeight="1">
      <c r="A424" s="3"/>
      <c r="B424" s="3"/>
      <c r="C424" s="3"/>
      <c r="D424" s="295">
        <v>43</v>
      </c>
      <c r="E424" s="296" t="s">
        <v>195</v>
      </c>
      <c r="F424" s="297">
        <v>19.681846537741734</v>
      </c>
      <c r="G424" s="298">
        <v>26</v>
      </c>
      <c r="H424" s="299">
        <v>25.108009305417085</v>
      </c>
      <c r="I424" s="298">
        <v>24</v>
      </c>
      <c r="J424" s="299">
        <v>29.050185247558101</v>
      </c>
      <c r="K424" s="298">
        <v>24</v>
      </c>
      <c r="L424" s="285">
        <v>33.469805527123846</v>
      </c>
      <c r="M424" s="298">
        <v>23</v>
      </c>
      <c r="N424" s="286">
        <f t="shared" si="14"/>
        <v>0.15213742156557328</v>
      </c>
      <c r="O424" s="3"/>
      <c r="P424" s="3"/>
      <c r="Q424" s="3"/>
      <c r="R424" s="3"/>
      <c r="S424" s="3"/>
      <c r="T424" s="3"/>
      <c r="U424" s="3"/>
      <c r="V424" s="3"/>
      <c r="W424" s="3"/>
      <c r="X424" s="3"/>
      <c r="Y424" s="3"/>
      <c r="Z424" s="3"/>
    </row>
    <row r="425" spans="1:26" ht="15" customHeight="1">
      <c r="A425" s="3"/>
      <c r="B425" s="3"/>
      <c r="C425" s="3"/>
      <c r="D425" s="288">
        <v>44</v>
      </c>
      <c r="E425" s="289" t="s">
        <v>196</v>
      </c>
      <c r="F425" s="290">
        <v>17.530774361773087</v>
      </c>
      <c r="G425" s="291">
        <v>29</v>
      </c>
      <c r="H425" s="292">
        <v>21.527604296777415</v>
      </c>
      <c r="I425" s="291">
        <v>28</v>
      </c>
      <c r="J425" s="292">
        <v>25.526315789473685</v>
      </c>
      <c r="K425" s="291">
        <v>29</v>
      </c>
      <c r="L425" s="293">
        <v>29.24981966818947</v>
      </c>
      <c r="M425" s="291">
        <v>30</v>
      </c>
      <c r="N425" s="294">
        <f t="shared" si="14"/>
        <v>0.14586922411463901</v>
      </c>
      <c r="O425" s="3"/>
      <c r="P425" s="3"/>
      <c r="Q425" s="3"/>
      <c r="R425" s="3"/>
      <c r="S425" s="3"/>
      <c r="T425" s="3"/>
      <c r="U425" s="3"/>
      <c r="V425" s="3"/>
      <c r="W425" s="3"/>
      <c r="X425" s="3"/>
      <c r="Y425" s="3"/>
      <c r="Z425" s="3"/>
    </row>
    <row r="426" spans="1:26" ht="15.75" customHeight="1">
      <c r="A426" s="3"/>
      <c r="B426" s="3"/>
      <c r="C426" s="3"/>
      <c r="D426" s="295">
        <v>45</v>
      </c>
      <c r="E426" s="296" t="s">
        <v>197</v>
      </c>
      <c r="F426" s="297">
        <v>18.275074350243525</v>
      </c>
      <c r="G426" s="298">
        <v>28</v>
      </c>
      <c r="H426" s="299">
        <v>20.431859849256469</v>
      </c>
      <c r="I426" s="298">
        <v>34</v>
      </c>
      <c r="J426" s="299">
        <v>26.218118658012617</v>
      </c>
      <c r="K426" s="298">
        <v>27</v>
      </c>
      <c r="L426" s="285">
        <v>29.999543941259631</v>
      </c>
      <c r="M426" s="298">
        <v>28</v>
      </c>
      <c r="N426" s="286">
        <f t="shared" si="14"/>
        <v>0.14422946713193543</v>
      </c>
      <c r="O426" s="3"/>
      <c r="P426" s="3"/>
      <c r="Q426" s="3"/>
      <c r="R426" s="3"/>
      <c r="S426" s="3"/>
      <c r="T426" s="3"/>
      <c r="U426" s="3"/>
      <c r="V426" s="3"/>
      <c r="W426" s="3"/>
      <c r="X426" s="3"/>
      <c r="Y426" s="3"/>
      <c r="Z426" s="3"/>
    </row>
    <row r="427" spans="1:26" ht="15.75" customHeight="1">
      <c r="A427" s="3"/>
      <c r="B427" s="3"/>
      <c r="C427" s="3"/>
      <c r="D427" s="288">
        <v>46</v>
      </c>
      <c r="E427" s="289" t="s">
        <v>198</v>
      </c>
      <c r="F427" s="290">
        <v>19.600561195015267</v>
      </c>
      <c r="G427" s="291">
        <v>27</v>
      </c>
      <c r="H427" s="292">
        <v>25.050240279598079</v>
      </c>
      <c r="I427" s="291">
        <v>26</v>
      </c>
      <c r="J427" s="292">
        <v>28.312112869924295</v>
      </c>
      <c r="K427" s="291">
        <v>26</v>
      </c>
      <c r="L427" s="293">
        <v>32.378001549186678</v>
      </c>
      <c r="M427" s="291">
        <v>25</v>
      </c>
      <c r="N427" s="294">
        <f t="shared" si="14"/>
        <v>0.14360951081053155</v>
      </c>
      <c r="O427" s="3"/>
      <c r="P427" s="3"/>
      <c r="Q427" s="3"/>
      <c r="R427" s="3"/>
      <c r="S427" s="3"/>
      <c r="T427" s="3"/>
      <c r="U427" s="3"/>
      <c r="V427" s="3"/>
      <c r="W427" s="3"/>
      <c r="X427" s="3"/>
      <c r="Y427" s="3"/>
      <c r="Z427" s="3"/>
    </row>
    <row r="428" spans="1:26" ht="15.75" customHeight="1">
      <c r="A428" s="3"/>
      <c r="B428" s="3"/>
      <c r="C428" s="3"/>
      <c r="D428" s="295">
        <v>47</v>
      </c>
      <c r="E428" s="296" t="s">
        <v>199</v>
      </c>
      <c r="F428" s="297">
        <v>16.986027944111775</v>
      </c>
      <c r="G428" s="298">
        <v>33</v>
      </c>
      <c r="H428" s="299">
        <v>20.995493650143384</v>
      </c>
      <c r="I428" s="298">
        <v>30</v>
      </c>
      <c r="J428" s="299">
        <v>25.248344370860927</v>
      </c>
      <c r="K428" s="298">
        <v>30</v>
      </c>
      <c r="L428" s="285">
        <v>30.17999162829636</v>
      </c>
      <c r="M428" s="298">
        <v>27</v>
      </c>
      <c r="N428" s="286">
        <f t="shared" si="14"/>
        <v>0.19532557006498369</v>
      </c>
      <c r="O428" s="3"/>
      <c r="P428" s="3"/>
      <c r="Q428" s="3"/>
      <c r="R428" s="3"/>
      <c r="S428" s="3"/>
      <c r="T428" s="3"/>
      <c r="U428" s="3"/>
      <c r="V428" s="3"/>
      <c r="W428" s="3"/>
      <c r="X428" s="3"/>
      <c r="Y428" s="3"/>
      <c r="Z428" s="3"/>
    </row>
    <row r="429" spans="1:26" ht="15.75" customHeight="1">
      <c r="A429" s="3"/>
      <c r="B429" s="3"/>
      <c r="C429" s="3"/>
      <c r="D429" s="288">
        <v>48</v>
      </c>
      <c r="E429" s="289" t="s">
        <v>200</v>
      </c>
      <c r="F429" s="290">
        <v>10.818401937046005</v>
      </c>
      <c r="G429" s="291">
        <v>46</v>
      </c>
      <c r="H429" s="292">
        <v>13.742634480136855</v>
      </c>
      <c r="I429" s="291">
        <v>45</v>
      </c>
      <c r="J429" s="292">
        <v>16.445198379040619</v>
      </c>
      <c r="K429" s="291">
        <v>45</v>
      </c>
      <c r="L429" s="293">
        <v>19.602836879432626</v>
      </c>
      <c r="M429" s="291">
        <v>46</v>
      </c>
      <c r="N429" s="294">
        <f t="shared" si="14"/>
        <v>0.19200975431323547</v>
      </c>
      <c r="O429" s="3"/>
      <c r="P429" s="3"/>
      <c r="Q429" s="3"/>
      <c r="R429" s="3"/>
      <c r="S429" s="3"/>
      <c r="T429" s="3"/>
      <c r="U429" s="3"/>
      <c r="V429" s="3"/>
      <c r="W429" s="3"/>
      <c r="X429" s="3"/>
      <c r="Y429" s="3"/>
      <c r="Z429" s="3"/>
    </row>
    <row r="430" spans="1:26" ht="15.75" customHeight="1">
      <c r="A430" s="3"/>
      <c r="B430" s="3"/>
      <c r="C430" s="3"/>
      <c r="D430" s="295">
        <v>49</v>
      </c>
      <c r="E430" s="296" t="s">
        <v>201</v>
      </c>
      <c r="F430" s="297">
        <v>25.964424273479246</v>
      </c>
      <c r="G430" s="298">
        <v>18</v>
      </c>
      <c r="H430" s="299">
        <v>31.012070566388118</v>
      </c>
      <c r="I430" s="298">
        <v>17</v>
      </c>
      <c r="J430" s="299">
        <v>34.814468350483317</v>
      </c>
      <c r="K430" s="298">
        <v>16</v>
      </c>
      <c r="L430" s="285">
        <v>38.464570032316544</v>
      </c>
      <c r="M430" s="298">
        <v>16</v>
      </c>
      <c r="N430" s="286">
        <f t="shared" si="14"/>
        <v>0.10484438955341836</v>
      </c>
      <c r="O430" s="3"/>
      <c r="P430" s="3"/>
      <c r="Q430" s="3"/>
      <c r="R430" s="3"/>
      <c r="S430" s="3"/>
      <c r="T430" s="3"/>
      <c r="U430" s="3"/>
      <c r="V430" s="3"/>
      <c r="W430" s="3"/>
      <c r="X430" s="3"/>
      <c r="Y430" s="3"/>
      <c r="Z430" s="3"/>
    </row>
    <row r="431" spans="1:26" ht="15.75" customHeight="1">
      <c r="A431" s="3"/>
      <c r="B431" s="3"/>
      <c r="C431" s="3"/>
      <c r="D431" s="288">
        <v>50</v>
      </c>
      <c r="E431" s="289" t="s">
        <v>202</v>
      </c>
      <c r="F431" s="290">
        <v>9.9670329670329672</v>
      </c>
      <c r="G431" s="291">
        <v>50</v>
      </c>
      <c r="H431" s="292">
        <v>12.990805840995131</v>
      </c>
      <c r="I431" s="291">
        <v>48</v>
      </c>
      <c r="J431" s="292">
        <v>16.119873817034698</v>
      </c>
      <c r="K431" s="291">
        <v>46</v>
      </c>
      <c r="L431" s="293">
        <v>18.768815529949133</v>
      </c>
      <c r="M431" s="291">
        <v>47</v>
      </c>
      <c r="N431" s="294">
        <f t="shared" si="14"/>
        <v>0.16432769530212843</v>
      </c>
      <c r="O431" s="3"/>
      <c r="P431" s="3"/>
      <c r="Q431" s="3"/>
      <c r="R431" s="3"/>
      <c r="S431" s="3"/>
      <c r="T431" s="3"/>
      <c r="U431" s="3"/>
      <c r="V431" s="3"/>
      <c r="W431" s="3"/>
      <c r="X431" s="3"/>
      <c r="Y431" s="3"/>
      <c r="Z431" s="3"/>
    </row>
    <row r="432" spans="1:26" ht="15.75" customHeight="1">
      <c r="A432" s="3"/>
      <c r="B432" s="3"/>
      <c r="C432" s="3"/>
      <c r="D432" s="295">
        <v>51</v>
      </c>
      <c r="E432" s="296" t="s">
        <v>203</v>
      </c>
      <c r="F432" s="297">
        <v>17.020083024795245</v>
      </c>
      <c r="G432" s="298">
        <v>32</v>
      </c>
      <c r="H432" s="299">
        <v>21.258213677293742</v>
      </c>
      <c r="I432" s="298">
        <v>29</v>
      </c>
      <c r="J432" s="299">
        <v>24.335024124706173</v>
      </c>
      <c r="K432" s="298">
        <v>31</v>
      </c>
      <c r="L432" s="285">
        <v>28.363270945861075</v>
      </c>
      <c r="M432" s="298">
        <v>31</v>
      </c>
      <c r="N432" s="286">
        <f t="shared" si="14"/>
        <v>0.16553288792778378</v>
      </c>
      <c r="O432" s="3"/>
      <c r="P432" s="3"/>
      <c r="Q432" s="3"/>
      <c r="R432" s="3"/>
      <c r="S432" s="3"/>
      <c r="T432" s="3"/>
      <c r="U432" s="3"/>
      <c r="V432" s="3"/>
      <c r="W432" s="3"/>
      <c r="X432" s="3"/>
      <c r="Y432" s="3"/>
      <c r="Z432" s="3"/>
    </row>
    <row r="433" spans="1:26" ht="16.5" customHeight="1">
      <c r="A433" s="3"/>
      <c r="B433" s="3"/>
      <c r="C433" s="3"/>
      <c r="D433" s="326">
        <v>52</v>
      </c>
      <c r="E433" s="331" t="s">
        <v>204</v>
      </c>
      <c r="F433" s="332">
        <v>44.842985142988006</v>
      </c>
      <c r="G433" s="335">
        <v>3</v>
      </c>
      <c r="H433" s="338">
        <v>46.513929763900066</v>
      </c>
      <c r="I433" s="335">
        <v>5</v>
      </c>
      <c r="J433" s="338">
        <v>49.731193143179745</v>
      </c>
      <c r="K433" s="335">
        <v>7</v>
      </c>
      <c r="L433" s="338">
        <v>52.937851688102896</v>
      </c>
      <c r="M433" s="335">
        <v>7</v>
      </c>
      <c r="N433" s="340">
        <f t="shared" si="14"/>
        <v>6.4479823270898531E-2</v>
      </c>
      <c r="O433" s="3"/>
      <c r="P433" s="3"/>
      <c r="Q433" s="3"/>
      <c r="R433" s="3"/>
      <c r="S433" s="3"/>
      <c r="T433" s="3"/>
      <c r="U433" s="3"/>
      <c r="V433" s="3"/>
      <c r="W433" s="3"/>
      <c r="X433" s="3"/>
      <c r="Y433" s="3"/>
      <c r="Z433" s="3"/>
    </row>
    <row r="434" spans="1:26" ht="30" customHeight="1">
      <c r="A434" s="3"/>
      <c r="B434" s="3"/>
      <c r="C434" s="3"/>
      <c r="D434" s="980" t="s">
        <v>250</v>
      </c>
      <c r="E434" s="858"/>
      <c r="F434" s="343">
        <v>32.704557664994596</v>
      </c>
      <c r="G434" s="344" t="s">
        <v>76</v>
      </c>
      <c r="H434" s="345">
        <v>36.501098901098899</v>
      </c>
      <c r="I434" s="346" t="s">
        <v>76</v>
      </c>
      <c r="J434" s="345">
        <v>40.200000000000003</v>
      </c>
      <c r="K434" s="347" t="s">
        <v>76</v>
      </c>
      <c r="L434" s="345">
        <v>43.948375199920001</v>
      </c>
      <c r="M434" s="346" t="s">
        <v>76</v>
      </c>
      <c r="N434" s="348">
        <f t="shared" si="14"/>
        <v>9.3243164177114368E-2</v>
      </c>
      <c r="O434" s="3"/>
      <c r="P434" s="3"/>
      <c r="Q434" s="3"/>
      <c r="R434" s="3"/>
      <c r="S434" s="3"/>
      <c r="T434" s="3"/>
      <c r="U434" s="3"/>
      <c r="V434" s="3"/>
      <c r="W434" s="3"/>
      <c r="X434" s="3"/>
      <c r="Y434" s="3"/>
      <c r="Z434" s="3"/>
    </row>
    <row r="435" spans="1:26" ht="15" customHeight="1">
      <c r="A435" s="3"/>
      <c r="B435" s="3"/>
      <c r="C435" s="3"/>
      <c r="D435" s="981" t="s">
        <v>288</v>
      </c>
      <c r="E435" s="982"/>
      <c r="F435" s="982"/>
      <c r="G435" s="334"/>
      <c r="H435" s="10"/>
      <c r="I435" s="3"/>
      <c r="J435" s="10"/>
      <c r="K435" s="3"/>
      <c r="L435" s="3"/>
      <c r="M435" s="3"/>
      <c r="N435" s="10"/>
      <c r="O435" s="3"/>
      <c r="P435" s="3"/>
      <c r="Q435" s="3"/>
      <c r="R435" s="3"/>
      <c r="S435" s="3"/>
      <c r="T435" s="3"/>
      <c r="U435" s="3"/>
      <c r="V435" s="3"/>
      <c r="W435" s="3"/>
      <c r="X435" s="3"/>
      <c r="Y435" s="3"/>
      <c r="Z435" s="3"/>
    </row>
    <row r="436" spans="1:26">
      <c r="A436" s="3"/>
      <c r="B436" s="3"/>
      <c r="C436" s="3"/>
      <c r="D436" s="983"/>
      <c r="E436" s="832"/>
      <c r="F436" s="832"/>
      <c r="G436" s="351"/>
      <c r="H436" s="10"/>
      <c r="I436" s="3"/>
      <c r="J436" s="10"/>
      <c r="K436" s="3"/>
      <c r="L436" s="3"/>
      <c r="M436" s="3"/>
      <c r="N436" s="10"/>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121"/>
      <c r="E438" s="121"/>
      <c r="F438" s="121"/>
      <c r="G438" s="121"/>
      <c r="H438" s="121"/>
      <c r="I438" s="121"/>
      <c r="J438" s="121"/>
      <c r="K438" s="121"/>
      <c r="L438" s="121"/>
      <c r="M438" s="121"/>
      <c r="N438" s="121"/>
      <c r="O438" s="3"/>
      <c r="P438" s="3"/>
      <c r="Q438" s="3"/>
      <c r="R438" s="3"/>
      <c r="S438" s="3"/>
      <c r="T438" s="3"/>
      <c r="U438" s="3"/>
      <c r="V438" s="3"/>
      <c r="W438" s="3"/>
      <c r="X438" s="3"/>
      <c r="Y438" s="3"/>
      <c r="Z438" s="3"/>
    </row>
    <row r="439" spans="1:26">
      <c r="A439" s="3"/>
      <c r="B439" s="3"/>
      <c r="C439" s="3"/>
      <c r="D439" s="493"/>
      <c r="E439" s="835" t="s">
        <v>0</v>
      </c>
      <c r="F439" s="832"/>
      <c r="G439" s="832"/>
      <c r="H439" s="832"/>
      <c r="I439" s="832"/>
      <c r="J439" s="832"/>
      <c r="K439" s="832"/>
      <c r="L439" s="832"/>
      <c r="M439" s="832"/>
      <c r="N439" s="832"/>
      <c r="O439" s="3"/>
      <c r="P439" s="3"/>
      <c r="Q439" s="3"/>
      <c r="R439" s="3"/>
      <c r="S439" s="3"/>
      <c r="T439" s="3"/>
      <c r="U439" s="3"/>
      <c r="V439" s="3"/>
      <c r="W439" s="3"/>
      <c r="X439" s="3"/>
      <c r="Y439" s="3"/>
      <c r="Z439" s="3"/>
    </row>
    <row r="440" spans="1:26">
      <c r="A440" s="3"/>
      <c r="B440" s="3"/>
      <c r="C440" s="3"/>
      <c r="D440" s="493"/>
      <c r="E440" s="835" t="s">
        <v>176</v>
      </c>
      <c r="F440" s="832"/>
      <c r="G440" s="832"/>
      <c r="H440" s="832"/>
      <c r="I440" s="832"/>
      <c r="J440" s="832"/>
      <c r="K440" s="832"/>
      <c r="L440" s="832"/>
      <c r="M440" s="832"/>
      <c r="N440" s="832"/>
      <c r="O440" s="3"/>
      <c r="P440" s="3"/>
      <c r="Q440" s="3"/>
      <c r="R440" s="3"/>
      <c r="S440" s="3"/>
      <c r="T440" s="3"/>
      <c r="U440" s="3"/>
      <c r="V440" s="3"/>
      <c r="W440" s="3"/>
      <c r="X440" s="3"/>
      <c r="Y440" s="3"/>
      <c r="Z440" s="3"/>
    </row>
    <row r="441" spans="1:26">
      <c r="A441" s="3"/>
      <c r="B441" s="3"/>
      <c r="C441" s="3"/>
      <c r="D441" s="3"/>
      <c r="E441" s="835" t="s">
        <v>181</v>
      </c>
      <c r="F441" s="832"/>
      <c r="G441" s="832"/>
      <c r="H441" s="832"/>
      <c r="I441" s="832"/>
      <c r="J441" s="832"/>
      <c r="K441" s="832"/>
      <c r="L441" s="832"/>
      <c r="M441" s="832"/>
      <c r="N441" s="832"/>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0">
    <mergeCell ref="D2:N2"/>
    <mergeCell ref="D3:N3"/>
    <mergeCell ref="D4:N4"/>
    <mergeCell ref="D130:F130"/>
    <mergeCell ref="D131:F131"/>
    <mergeCell ref="E440:N440"/>
    <mergeCell ref="E441:N441"/>
    <mergeCell ref="D252:F252"/>
    <mergeCell ref="D251:F251"/>
    <mergeCell ref="D316:N317"/>
    <mergeCell ref="D258:E258"/>
    <mergeCell ref="D253:F253"/>
    <mergeCell ref="D255:N256"/>
    <mergeCell ref="D312:F312"/>
    <mergeCell ref="D374:F374"/>
    <mergeCell ref="D372:E372"/>
    <mergeCell ref="D373:F373"/>
    <mergeCell ref="D311:E311"/>
    <mergeCell ref="D313:F313"/>
    <mergeCell ref="D378:N379"/>
    <mergeCell ref="E439:N439"/>
    <mergeCell ref="D375:F375"/>
    <mergeCell ref="D434:E434"/>
    <mergeCell ref="D436:F436"/>
    <mergeCell ref="D435:F435"/>
    <mergeCell ref="D381:E381"/>
    <mergeCell ref="D75:E75"/>
    <mergeCell ref="D129:F129"/>
    <mergeCell ref="D128:E128"/>
    <mergeCell ref="D314:F314"/>
    <mergeCell ref="D319:E319"/>
    <mergeCell ref="D192:F192"/>
    <mergeCell ref="D197:E197"/>
    <mergeCell ref="D133:N134"/>
    <mergeCell ref="D194:N195"/>
    <mergeCell ref="D189:E189"/>
    <mergeCell ref="D190:F190"/>
    <mergeCell ref="D191:F191"/>
    <mergeCell ref="D250:E250"/>
    <mergeCell ref="D136:E136"/>
    <mergeCell ref="D69:F69"/>
    <mergeCell ref="D5:N5"/>
    <mergeCell ref="D6:N6"/>
    <mergeCell ref="D13:E13"/>
    <mergeCell ref="D72:N73"/>
    <mergeCell ref="D7:N8"/>
    <mergeCell ref="D10:N11"/>
    <mergeCell ref="D66:E66"/>
    <mergeCell ref="D67:F67"/>
    <mergeCell ref="D68:F6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15.28515625" customWidth="1"/>
    <col min="2" max="2" width="15.42578125" customWidth="1"/>
    <col min="3" max="3" width="0.42578125" customWidth="1"/>
    <col min="4" max="4" width="13.7109375" customWidth="1"/>
    <col min="5" max="16" width="5.5703125" customWidth="1"/>
    <col min="17" max="17" width="6.140625" customWidth="1"/>
    <col min="18" max="26" width="6" customWidth="1"/>
  </cols>
  <sheetData>
    <row r="1" spans="1:26" ht="12.75" customHeight="1">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row>
    <row r="2" spans="1:26" ht="15.75" customHeight="1">
      <c r="A2" s="475"/>
      <c r="B2" s="475"/>
      <c r="C2" s="477"/>
      <c r="D2" s="474"/>
      <c r="E2" s="474"/>
      <c r="F2" s="474"/>
      <c r="G2" s="474"/>
      <c r="H2" s="474"/>
      <c r="I2" s="474"/>
      <c r="J2" s="474"/>
      <c r="K2" s="474"/>
      <c r="L2" s="478"/>
      <c r="M2" s="474"/>
      <c r="N2" s="477"/>
      <c r="O2" s="477"/>
      <c r="P2" s="477"/>
      <c r="Q2" s="477"/>
      <c r="R2" s="477"/>
      <c r="S2" s="475"/>
      <c r="T2" s="475"/>
      <c r="U2" s="475"/>
      <c r="V2" s="475"/>
      <c r="W2" s="475"/>
      <c r="X2" s="475"/>
      <c r="Y2" s="475"/>
      <c r="Z2" s="475"/>
    </row>
    <row r="3" spans="1:26" ht="16.5" customHeight="1">
      <c r="A3" s="475"/>
      <c r="B3" s="475"/>
      <c r="C3" s="479"/>
      <c r="D3" s="480"/>
      <c r="E3" s="480"/>
      <c r="F3" s="480"/>
      <c r="G3" s="480"/>
      <c r="H3" s="480"/>
      <c r="I3" s="480"/>
      <c r="J3" s="480"/>
      <c r="K3" s="480"/>
      <c r="L3" s="483"/>
      <c r="M3" s="480"/>
      <c r="N3" s="483"/>
      <c r="O3" s="483"/>
      <c r="P3" s="483"/>
      <c r="Q3" s="504"/>
      <c r="R3" s="477"/>
      <c r="S3" s="475"/>
      <c r="T3" s="475"/>
      <c r="U3" s="475"/>
      <c r="V3" s="475"/>
      <c r="W3" s="475"/>
      <c r="X3" s="475"/>
      <c r="Y3" s="475"/>
      <c r="Z3" s="475"/>
    </row>
    <row r="4" spans="1:26" ht="15.75" customHeight="1">
      <c r="A4" s="475"/>
      <c r="B4" s="475"/>
      <c r="C4" s="591"/>
      <c r="D4" s="505"/>
      <c r="E4" s="505"/>
      <c r="F4" s="505"/>
      <c r="G4" s="505"/>
      <c r="H4" s="505"/>
      <c r="I4" s="505"/>
      <c r="J4" s="505"/>
      <c r="K4" s="505"/>
      <c r="L4" s="506"/>
      <c r="M4" s="505"/>
      <c r="N4" s="506"/>
      <c r="O4" s="506"/>
      <c r="P4" s="506"/>
      <c r="Q4" s="507"/>
      <c r="R4" s="477"/>
      <c r="S4" s="475"/>
      <c r="T4" s="475"/>
      <c r="U4" s="475"/>
      <c r="V4" s="475"/>
      <c r="W4" s="475"/>
      <c r="X4" s="475"/>
      <c r="Y4" s="475"/>
      <c r="Z4" s="475"/>
    </row>
    <row r="5" spans="1:26" ht="15.75" customHeight="1">
      <c r="A5" s="475"/>
      <c r="B5" s="599"/>
      <c r="C5" s="984" t="s">
        <v>2</v>
      </c>
      <c r="D5" s="825"/>
      <c r="E5" s="825"/>
      <c r="F5" s="825"/>
      <c r="G5" s="825"/>
      <c r="H5" s="825"/>
      <c r="I5" s="825"/>
      <c r="J5" s="825"/>
      <c r="K5" s="825"/>
      <c r="L5" s="825"/>
      <c r="M5" s="825"/>
      <c r="N5" s="825"/>
      <c r="O5" s="825"/>
      <c r="P5" s="825"/>
      <c r="Q5" s="844"/>
      <c r="R5" s="599"/>
      <c r="S5" s="475"/>
      <c r="T5" s="475"/>
      <c r="U5" s="475"/>
      <c r="V5" s="475"/>
      <c r="W5" s="475"/>
      <c r="X5" s="475"/>
      <c r="Y5" s="475"/>
      <c r="Z5" s="475"/>
    </row>
    <row r="6" spans="1:26" ht="15.75" customHeight="1">
      <c r="A6" s="475"/>
      <c r="B6" s="599"/>
      <c r="C6" s="984" t="s">
        <v>3</v>
      </c>
      <c r="D6" s="825"/>
      <c r="E6" s="825"/>
      <c r="F6" s="825"/>
      <c r="G6" s="825"/>
      <c r="H6" s="825"/>
      <c r="I6" s="825"/>
      <c r="J6" s="825"/>
      <c r="K6" s="825"/>
      <c r="L6" s="825"/>
      <c r="M6" s="825"/>
      <c r="N6" s="825"/>
      <c r="O6" s="825"/>
      <c r="P6" s="825"/>
      <c r="Q6" s="844"/>
      <c r="R6" s="599"/>
      <c r="S6" s="475"/>
      <c r="T6" s="475"/>
      <c r="U6" s="475"/>
      <c r="V6" s="475"/>
      <c r="W6" s="475"/>
      <c r="X6" s="475"/>
      <c r="Y6" s="475"/>
      <c r="Z6" s="475"/>
    </row>
    <row r="7" spans="1:26" ht="15.75" customHeight="1">
      <c r="A7" s="475"/>
      <c r="B7" s="599"/>
      <c r="C7" s="984" t="s">
        <v>4</v>
      </c>
      <c r="D7" s="825"/>
      <c r="E7" s="825"/>
      <c r="F7" s="825"/>
      <c r="G7" s="825"/>
      <c r="H7" s="825"/>
      <c r="I7" s="825"/>
      <c r="J7" s="825"/>
      <c r="K7" s="825"/>
      <c r="L7" s="825"/>
      <c r="M7" s="825"/>
      <c r="N7" s="825"/>
      <c r="O7" s="825"/>
      <c r="P7" s="825"/>
      <c r="Q7" s="844"/>
      <c r="R7" s="599"/>
      <c r="S7" s="475"/>
      <c r="T7" s="475"/>
      <c r="U7" s="475"/>
      <c r="V7" s="475"/>
      <c r="W7" s="475"/>
      <c r="X7" s="475"/>
      <c r="Y7" s="475"/>
      <c r="Z7" s="475"/>
    </row>
    <row r="8" spans="1:26" ht="9" customHeight="1">
      <c r="A8" s="475"/>
      <c r="B8" s="599"/>
      <c r="C8" s="621"/>
      <c r="D8" s="492"/>
      <c r="E8" s="492"/>
      <c r="F8" s="492"/>
      <c r="G8" s="492"/>
      <c r="H8" s="492"/>
      <c r="I8" s="492"/>
      <c r="J8" s="492"/>
      <c r="K8" s="492"/>
      <c r="L8" s="492"/>
      <c r="M8" s="492"/>
      <c r="N8" s="492"/>
      <c r="O8" s="492"/>
      <c r="P8" s="492"/>
      <c r="Q8" s="509"/>
      <c r="R8" s="599"/>
      <c r="S8" s="475"/>
      <c r="T8" s="475"/>
      <c r="U8" s="475"/>
      <c r="V8" s="475"/>
      <c r="W8" s="475"/>
      <c r="X8" s="475"/>
      <c r="Y8" s="475"/>
      <c r="Z8" s="475"/>
    </row>
    <row r="9" spans="1:26" ht="27.75" customHeight="1">
      <c r="A9" s="475"/>
      <c r="B9" s="409"/>
      <c r="C9" s="623"/>
      <c r="D9" s="987" t="s">
        <v>377</v>
      </c>
      <c r="E9" s="849"/>
      <c r="F9" s="849"/>
      <c r="G9" s="849"/>
      <c r="H9" s="849"/>
      <c r="I9" s="849"/>
      <c r="J9" s="849"/>
      <c r="K9" s="849"/>
      <c r="L9" s="849"/>
      <c r="M9" s="849"/>
      <c r="N9" s="849"/>
      <c r="O9" s="849"/>
      <c r="P9" s="849"/>
      <c r="Q9" s="850"/>
      <c r="R9" s="409"/>
      <c r="S9" s="475"/>
      <c r="T9" s="475"/>
      <c r="U9" s="475"/>
      <c r="V9" s="475"/>
      <c r="W9" s="475"/>
      <c r="X9" s="475"/>
      <c r="Y9" s="475"/>
      <c r="Z9" s="475"/>
    </row>
    <row r="10" spans="1:26" ht="11.25" customHeight="1">
      <c r="A10" s="475"/>
      <c r="B10" s="475"/>
      <c r="C10" s="475"/>
      <c r="D10" s="475"/>
      <c r="E10" s="475"/>
      <c r="F10" s="475"/>
      <c r="G10" s="475"/>
      <c r="H10" s="475"/>
      <c r="I10" s="475"/>
      <c r="J10" s="475"/>
      <c r="K10" s="475"/>
      <c r="L10" s="475"/>
      <c r="M10" s="475"/>
      <c r="N10" s="475"/>
      <c r="O10" s="475"/>
      <c r="P10" s="475"/>
      <c r="Q10" s="475"/>
      <c r="R10" s="475"/>
      <c r="S10" s="475"/>
      <c r="T10" s="475"/>
      <c r="U10" s="475"/>
      <c r="V10" s="475"/>
      <c r="W10" s="475"/>
      <c r="X10" s="475"/>
      <c r="Y10" s="475"/>
      <c r="Z10" s="475"/>
    </row>
    <row r="11" spans="1:26" ht="19.5" customHeight="1">
      <c r="A11" s="475"/>
      <c r="B11" s="475"/>
      <c r="C11" s="475"/>
      <c r="D11" s="624" t="s">
        <v>378</v>
      </c>
      <c r="E11" s="625" t="s">
        <v>292</v>
      </c>
      <c r="F11" s="626" t="s">
        <v>293</v>
      </c>
      <c r="G11" s="626" t="s">
        <v>294</v>
      </c>
      <c r="H11" s="626" t="s">
        <v>295</v>
      </c>
      <c r="I11" s="626" t="s">
        <v>296</v>
      </c>
      <c r="J11" s="626" t="s">
        <v>297</v>
      </c>
      <c r="K11" s="626" t="s">
        <v>298</v>
      </c>
      <c r="L11" s="626" t="s">
        <v>299</v>
      </c>
      <c r="M11" s="626" t="s">
        <v>300</v>
      </c>
      <c r="N11" s="626" t="s">
        <v>301</v>
      </c>
      <c r="O11" s="626" t="s">
        <v>302</v>
      </c>
      <c r="P11" s="627" t="s">
        <v>303</v>
      </c>
      <c r="Q11" s="497" t="s">
        <v>28</v>
      </c>
      <c r="R11" s="475"/>
      <c r="S11" s="475"/>
      <c r="T11" s="475"/>
      <c r="U11" s="475"/>
      <c r="V11" s="475"/>
      <c r="W11" s="475"/>
      <c r="X11" s="475"/>
      <c r="Y11" s="475"/>
      <c r="Z11" s="475"/>
    </row>
    <row r="12" spans="1:26" ht="15" customHeight="1">
      <c r="A12" s="475"/>
      <c r="B12" s="477"/>
      <c r="C12" s="475"/>
      <c r="D12" s="628" t="s">
        <v>379</v>
      </c>
      <c r="E12" s="629">
        <v>181</v>
      </c>
      <c r="F12" s="630">
        <v>121</v>
      </c>
      <c r="G12" s="630">
        <v>150</v>
      </c>
      <c r="H12" s="630">
        <v>175</v>
      </c>
      <c r="I12" s="630">
        <v>171</v>
      </c>
      <c r="J12" s="630">
        <v>177</v>
      </c>
      <c r="K12" s="631">
        <v>207</v>
      </c>
      <c r="L12" s="631">
        <v>192</v>
      </c>
      <c r="M12" s="631">
        <v>212</v>
      </c>
      <c r="N12" s="631">
        <v>189</v>
      </c>
      <c r="O12" s="631">
        <v>127</v>
      </c>
      <c r="P12" s="632">
        <v>216</v>
      </c>
      <c r="Q12" s="633">
        <v>2118</v>
      </c>
      <c r="R12" s="475"/>
      <c r="S12" s="475"/>
      <c r="T12" s="475"/>
      <c r="U12" s="475"/>
      <c r="V12" s="475"/>
      <c r="W12" s="475"/>
      <c r="X12" s="475"/>
      <c r="Y12" s="475"/>
      <c r="Z12" s="475"/>
    </row>
    <row r="13" spans="1:26" ht="15" customHeight="1">
      <c r="A13" s="475"/>
      <c r="B13" s="6" t="s">
        <v>0</v>
      </c>
      <c r="C13" s="475"/>
      <c r="D13" s="588" t="s">
        <v>380</v>
      </c>
      <c r="E13" s="634">
        <v>145</v>
      </c>
      <c r="F13" s="635">
        <v>98</v>
      </c>
      <c r="G13" s="635">
        <v>134</v>
      </c>
      <c r="H13" s="635">
        <v>142</v>
      </c>
      <c r="I13" s="635">
        <v>153</v>
      </c>
      <c r="J13" s="635">
        <v>125</v>
      </c>
      <c r="K13" s="636">
        <v>176</v>
      </c>
      <c r="L13" s="636">
        <v>141</v>
      </c>
      <c r="M13" s="636">
        <v>136</v>
      </c>
      <c r="N13" s="636">
        <v>187</v>
      </c>
      <c r="O13" s="636">
        <v>124</v>
      </c>
      <c r="P13" s="637">
        <v>165</v>
      </c>
      <c r="Q13" s="598">
        <v>1726</v>
      </c>
      <c r="R13" s="475"/>
      <c r="S13" s="475"/>
      <c r="T13" s="475"/>
      <c r="U13" s="475"/>
      <c r="V13" s="475"/>
      <c r="W13" s="475"/>
      <c r="X13" s="475"/>
      <c r="Y13" s="475"/>
      <c r="Z13" s="475"/>
    </row>
    <row r="14" spans="1:26" ht="15" customHeight="1">
      <c r="A14" s="475"/>
      <c r="B14" s="6" t="s">
        <v>5</v>
      </c>
      <c r="C14" s="475"/>
      <c r="D14" s="638" t="s">
        <v>381</v>
      </c>
      <c r="E14" s="639">
        <v>131</v>
      </c>
      <c r="F14" s="640">
        <v>98</v>
      </c>
      <c r="G14" s="640">
        <v>96</v>
      </c>
      <c r="H14" s="640">
        <v>92</v>
      </c>
      <c r="I14" s="640">
        <v>162</v>
      </c>
      <c r="J14" s="640">
        <v>137</v>
      </c>
      <c r="K14" s="641">
        <v>156</v>
      </c>
      <c r="L14" s="641">
        <v>128</v>
      </c>
      <c r="M14" s="641">
        <v>128</v>
      </c>
      <c r="N14" s="641">
        <v>179</v>
      </c>
      <c r="O14" s="641">
        <v>122</v>
      </c>
      <c r="P14" s="642">
        <v>143</v>
      </c>
      <c r="Q14" s="643">
        <v>1572</v>
      </c>
      <c r="R14" s="475"/>
      <c r="S14" s="475"/>
      <c r="T14" s="475"/>
      <c r="U14" s="475"/>
      <c r="V14" s="475"/>
      <c r="W14" s="475"/>
      <c r="X14" s="475"/>
      <c r="Y14" s="475"/>
      <c r="Z14" s="475"/>
    </row>
    <row r="15" spans="1:26" ht="15" customHeight="1">
      <c r="A15" s="475"/>
      <c r="B15" s="6" t="s">
        <v>6</v>
      </c>
      <c r="C15" s="475"/>
      <c r="D15" s="588" t="s">
        <v>382</v>
      </c>
      <c r="E15" s="634">
        <v>90</v>
      </c>
      <c r="F15" s="635">
        <v>120</v>
      </c>
      <c r="G15" s="635">
        <v>108</v>
      </c>
      <c r="H15" s="635">
        <v>96</v>
      </c>
      <c r="I15" s="635">
        <v>146</v>
      </c>
      <c r="J15" s="635">
        <v>125</v>
      </c>
      <c r="K15" s="636">
        <v>147</v>
      </c>
      <c r="L15" s="636">
        <v>145</v>
      </c>
      <c r="M15" s="636">
        <v>141</v>
      </c>
      <c r="N15" s="636">
        <v>144</v>
      </c>
      <c r="O15" s="636">
        <v>136</v>
      </c>
      <c r="P15" s="637">
        <v>139</v>
      </c>
      <c r="Q15" s="598">
        <v>1537</v>
      </c>
      <c r="R15" s="475"/>
      <c r="S15" s="475"/>
      <c r="T15" s="475"/>
      <c r="U15" s="475"/>
      <c r="V15" s="475"/>
      <c r="W15" s="475"/>
      <c r="X15" s="475"/>
      <c r="Y15" s="475"/>
      <c r="Z15" s="475"/>
    </row>
    <row r="16" spans="1:26" ht="15" customHeight="1">
      <c r="A16" s="475"/>
      <c r="B16" s="477"/>
      <c r="C16" s="475"/>
      <c r="D16" s="638" t="s">
        <v>383</v>
      </c>
      <c r="E16" s="639">
        <v>109</v>
      </c>
      <c r="F16" s="640">
        <v>106</v>
      </c>
      <c r="G16" s="640">
        <v>153</v>
      </c>
      <c r="H16" s="640">
        <v>96</v>
      </c>
      <c r="I16" s="640">
        <v>144</v>
      </c>
      <c r="J16" s="640">
        <v>148</v>
      </c>
      <c r="K16" s="641">
        <v>150</v>
      </c>
      <c r="L16" s="641">
        <v>180</v>
      </c>
      <c r="M16" s="641">
        <v>155</v>
      </c>
      <c r="N16" s="641">
        <v>139</v>
      </c>
      <c r="O16" s="641">
        <v>179</v>
      </c>
      <c r="P16" s="642">
        <v>116</v>
      </c>
      <c r="Q16" s="643">
        <v>1675</v>
      </c>
      <c r="R16" s="475"/>
      <c r="S16" s="475"/>
      <c r="T16" s="475"/>
      <c r="U16" s="475"/>
      <c r="V16" s="475"/>
      <c r="W16" s="475"/>
      <c r="X16" s="475"/>
      <c r="Y16" s="475"/>
      <c r="Z16" s="475"/>
    </row>
    <row r="17" spans="1:26" ht="15" customHeight="1">
      <c r="A17" s="475"/>
      <c r="B17" s="475"/>
      <c r="C17" s="475"/>
      <c r="D17" s="588" t="s">
        <v>384</v>
      </c>
      <c r="E17" s="634">
        <v>132</v>
      </c>
      <c r="F17" s="635">
        <v>116</v>
      </c>
      <c r="G17" s="635">
        <v>147</v>
      </c>
      <c r="H17" s="635">
        <v>134</v>
      </c>
      <c r="I17" s="635">
        <v>137</v>
      </c>
      <c r="J17" s="635">
        <v>191</v>
      </c>
      <c r="K17" s="636">
        <v>166</v>
      </c>
      <c r="L17" s="636">
        <v>188</v>
      </c>
      <c r="M17" s="636">
        <v>161</v>
      </c>
      <c r="N17" s="636">
        <v>156</v>
      </c>
      <c r="O17" s="636">
        <v>179</v>
      </c>
      <c r="P17" s="637">
        <v>151</v>
      </c>
      <c r="Q17" s="598">
        <v>1858</v>
      </c>
      <c r="R17" s="475"/>
      <c r="S17" s="475"/>
      <c r="T17" s="475"/>
      <c r="U17" s="475"/>
      <c r="V17" s="475"/>
      <c r="W17" s="475"/>
      <c r="X17" s="475"/>
      <c r="Y17" s="475"/>
      <c r="Z17" s="475"/>
    </row>
    <row r="18" spans="1:26" ht="15" customHeight="1">
      <c r="A18" s="475"/>
      <c r="B18" s="475"/>
      <c r="C18" s="475"/>
      <c r="D18" s="644" t="s">
        <v>385</v>
      </c>
      <c r="E18" s="645">
        <v>142</v>
      </c>
      <c r="F18" s="646">
        <v>173</v>
      </c>
      <c r="G18" s="646">
        <v>188</v>
      </c>
      <c r="H18" s="646">
        <v>166</v>
      </c>
      <c r="I18" s="646">
        <v>181</v>
      </c>
      <c r="J18" s="646">
        <v>245</v>
      </c>
      <c r="K18" s="647">
        <v>194</v>
      </c>
      <c r="L18" s="647">
        <v>179</v>
      </c>
      <c r="M18" s="647">
        <v>236</v>
      </c>
      <c r="N18" s="647">
        <v>198</v>
      </c>
      <c r="O18" s="647">
        <v>175</v>
      </c>
      <c r="P18" s="648">
        <v>251</v>
      </c>
      <c r="Q18" s="649">
        <v>2328</v>
      </c>
      <c r="R18" s="475"/>
      <c r="S18" s="475"/>
      <c r="T18" s="475"/>
      <c r="U18" s="475"/>
      <c r="V18" s="475"/>
      <c r="W18" s="475"/>
      <c r="X18" s="475"/>
      <c r="Y18" s="475"/>
      <c r="Z18" s="475"/>
    </row>
    <row r="19" spans="1:26" ht="21.75" customHeight="1">
      <c r="A19" s="475"/>
      <c r="B19" s="475"/>
      <c r="C19" s="475"/>
      <c r="D19" s="77" t="s">
        <v>28</v>
      </c>
      <c r="E19" s="650">
        <f t="shared" ref="E19:Q19" si="0">SUM(E12:E18)</f>
        <v>930</v>
      </c>
      <c r="F19" s="651">
        <f t="shared" si="0"/>
        <v>832</v>
      </c>
      <c r="G19" s="651">
        <f t="shared" si="0"/>
        <v>976</v>
      </c>
      <c r="H19" s="651">
        <f t="shared" si="0"/>
        <v>901</v>
      </c>
      <c r="I19" s="651">
        <f t="shared" si="0"/>
        <v>1094</v>
      </c>
      <c r="J19" s="651">
        <f t="shared" si="0"/>
        <v>1148</v>
      </c>
      <c r="K19" s="651">
        <f t="shared" si="0"/>
        <v>1196</v>
      </c>
      <c r="L19" s="651">
        <f t="shared" si="0"/>
        <v>1153</v>
      </c>
      <c r="M19" s="651">
        <f t="shared" si="0"/>
        <v>1169</v>
      </c>
      <c r="N19" s="651">
        <f t="shared" si="0"/>
        <v>1192</v>
      </c>
      <c r="O19" s="651">
        <f t="shared" si="0"/>
        <v>1042</v>
      </c>
      <c r="P19" s="652">
        <f t="shared" si="0"/>
        <v>1181</v>
      </c>
      <c r="Q19" s="653">
        <f t="shared" si="0"/>
        <v>12814</v>
      </c>
      <c r="R19" s="475"/>
      <c r="S19" s="475"/>
      <c r="T19" s="475"/>
      <c r="U19" s="475"/>
      <c r="V19" s="475"/>
      <c r="W19" s="475"/>
      <c r="X19" s="475"/>
      <c r="Y19" s="475"/>
      <c r="Z19" s="475"/>
    </row>
    <row r="20" spans="1:26" ht="13.5" customHeight="1">
      <c r="A20" s="475"/>
      <c r="B20" s="475"/>
      <c r="C20" s="475"/>
      <c r="D20" s="988" t="s">
        <v>387</v>
      </c>
      <c r="E20" s="832"/>
      <c r="F20" s="832"/>
      <c r="G20" s="832"/>
      <c r="H20" s="832"/>
      <c r="I20" s="832"/>
      <c r="J20" s="832"/>
      <c r="K20" s="832"/>
      <c r="L20" s="832"/>
      <c r="M20" s="832"/>
      <c r="N20" s="832"/>
      <c r="O20" s="832"/>
      <c r="P20" s="832"/>
      <c r="Q20" s="832"/>
      <c r="R20" s="475"/>
      <c r="S20" s="475"/>
      <c r="T20" s="475"/>
      <c r="U20" s="475"/>
      <c r="V20" s="475"/>
      <c r="W20" s="475"/>
      <c r="X20" s="475"/>
      <c r="Y20" s="475"/>
      <c r="Z20" s="475"/>
    </row>
    <row r="21" spans="1:26" ht="12.75" customHeight="1">
      <c r="A21" s="475"/>
      <c r="B21" s="475"/>
      <c r="C21" s="475"/>
      <c r="D21" s="475"/>
      <c r="E21" s="475"/>
      <c r="F21" s="475"/>
      <c r="G21" s="475"/>
      <c r="H21" s="475"/>
      <c r="I21" s="475"/>
      <c r="J21" s="475"/>
      <c r="K21" s="475"/>
      <c r="L21" s="475"/>
      <c r="M21" s="475"/>
      <c r="N21" s="475"/>
      <c r="O21" s="475"/>
      <c r="P21" s="475"/>
      <c r="Q21" s="475"/>
      <c r="R21" s="475"/>
      <c r="S21" s="475"/>
      <c r="T21" s="475"/>
      <c r="U21" s="475"/>
      <c r="V21" s="475"/>
      <c r="W21" s="475"/>
      <c r="X21" s="475"/>
      <c r="Y21" s="475"/>
      <c r="Z21" s="475"/>
    </row>
    <row r="22" spans="1:26" ht="12.75" customHeight="1">
      <c r="A22" s="475"/>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row>
    <row r="23" spans="1:26" ht="12.75" customHeight="1">
      <c r="A23" s="475"/>
      <c r="B23" s="475"/>
      <c r="C23" s="475"/>
      <c r="D23" s="475"/>
      <c r="E23" s="475"/>
      <c r="F23" s="475"/>
      <c r="G23" s="475"/>
      <c r="H23" s="475"/>
      <c r="I23" s="475"/>
      <c r="J23" s="475"/>
      <c r="K23" s="475"/>
      <c r="L23" s="475"/>
      <c r="M23" s="475"/>
      <c r="N23" s="475"/>
      <c r="O23" s="475"/>
      <c r="P23" s="475"/>
      <c r="Q23" s="475"/>
      <c r="R23" s="475"/>
      <c r="S23" s="475"/>
      <c r="T23" s="475"/>
      <c r="U23" s="475"/>
      <c r="V23" s="475"/>
      <c r="W23" s="475"/>
      <c r="X23" s="475"/>
      <c r="Y23" s="475"/>
      <c r="Z23" s="475"/>
    </row>
    <row r="24" spans="1:26" ht="24" customHeight="1">
      <c r="A24" s="475"/>
      <c r="B24" s="475"/>
      <c r="C24" s="475"/>
      <c r="D24" s="851" t="s">
        <v>388</v>
      </c>
      <c r="E24" s="825"/>
      <c r="F24" s="825"/>
      <c r="G24" s="825"/>
      <c r="H24" s="825"/>
      <c r="I24" s="825"/>
      <c r="J24" s="825"/>
      <c r="K24" s="825"/>
      <c r="L24" s="825"/>
      <c r="M24" s="825"/>
      <c r="N24" s="825"/>
      <c r="O24" s="825"/>
      <c r="P24" s="825"/>
      <c r="Q24" s="825"/>
      <c r="R24" s="475"/>
      <c r="S24" s="475"/>
      <c r="T24" s="475"/>
      <c r="U24" s="475"/>
      <c r="V24" s="475"/>
      <c r="W24" s="475"/>
      <c r="X24" s="475"/>
      <c r="Y24" s="475"/>
      <c r="Z24" s="475"/>
    </row>
    <row r="25" spans="1:26" ht="5.25" customHeight="1">
      <c r="A25" s="475"/>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row>
    <row r="26" spans="1:26" ht="12.75" customHeight="1">
      <c r="A26" s="475"/>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row>
    <row r="27" spans="1:26" ht="12.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row>
    <row r="28" spans="1:26" ht="12.75" customHeight="1">
      <c r="A28" s="475"/>
      <c r="B28" s="475"/>
      <c r="C28" s="475"/>
      <c r="D28" s="475"/>
      <c r="E28" s="475"/>
      <c r="F28" s="475"/>
      <c r="G28" s="475"/>
      <c r="H28" s="475"/>
      <c r="I28" s="475"/>
      <c r="J28" s="475"/>
      <c r="K28" s="475"/>
      <c r="L28" s="475"/>
      <c r="M28" s="475"/>
      <c r="N28" s="475"/>
      <c r="O28" s="475"/>
      <c r="P28" s="475"/>
      <c r="Q28" s="475"/>
      <c r="R28" s="475"/>
      <c r="S28" s="475"/>
      <c r="T28" s="475"/>
      <c r="U28" s="475"/>
      <c r="V28" s="475"/>
      <c r="W28" s="475"/>
      <c r="X28" s="475"/>
      <c r="Y28" s="475"/>
      <c r="Z28" s="475"/>
    </row>
    <row r="29" spans="1:26" ht="12.75" customHeight="1">
      <c r="A29" s="475"/>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row>
    <row r="30" spans="1:26" ht="12.75" customHeight="1">
      <c r="A30" s="475"/>
      <c r="B30" s="475"/>
      <c r="C30" s="475"/>
      <c r="D30" s="475"/>
      <c r="E30" s="475"/>
      <c r="F30" s="475"/>
      <c r="G30" s="475"/>
      <c r="H30" s="475"/>
      <c r="I30" s="475"/>
      <c r="J30" s="475"/>
      <c r="K30" s="475"/>
      <c r="L30" s="475"/>
      <c r="M30" s="475"/>
      <c r="N30" s="475"/>
      <c r="O30" s="475"/>
      <c r="P30" s="475"/>
      <c r="Q30" s="475"/>
      <c r="R30" s="475"/>
      <c r="S30" s="475"/>
      <c r="T30" s="475"/>
      <c r="U30" s="475"/>
      <c r="V30" s="475"/>
      <c r="W30" s="475"/>
      <c r="X30" s="475"/>
      <c r="Y30" s="475"/>
      <c r="Z30" s="475"/>
    </row>
    <row r="31" spans="1:26" ht="12.75" customHeight="1">
      <c r="A31" s="475"/>
      <c r="B31" s="475"/>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row>
    <row r="32" spans="1:26" ht="12.75" customHeight="1">
      <c r="A32" s="475"/>
      <c r="B32" s="475"/>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5"/>
    </row>
    <row r="33" spans="1:26" ht="12.75" customHeight="1">
      <c r="A33" s="475"/>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row>
    <row r="34" spans="1:26" ht="12.75" customHeight="1">
      <c r="A34" s="475"/>
      <c r="B34" s="475"/>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475"/>
    </row>
    <row r="35" spans="1:26" ht="12.75" customHeight="1">
      <c r="A35" s="475"/>
      <c r="B35" s="475"/>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row>
    <row r="36" spans="1:26" ht="12.75" customHeight="1">
      <c r="A36" s="475"/>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row>
    <row r="37" spans="1:26" ht="12.75" customHeight="1">
      <c r="A37" s="475"/>
      <c r="B37" s="475"/>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row>
    <row r="38" spans="1:26" ht="12.75" customHeight="1">
      <c r="A38" s="475"/>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row>
    <row r="39" spans="1:26" ht="12.75" customHeight="1">
      <c r="A39" s="475"/>
      <c r="B39" s="475"/>
      <c r="C39" s="475"/>
      <c r="D39" s="475"/>
      <c r="E39" s="475"/>
      <c r="F39" s="475"/>
      <c r="G39" s="475"/>
      <c r="H39" s="475"/>
      <c r="I39" s="475"/>
      <c r="J39" s="475"/>
      <c r="K39" s="475"/>
      <c r="L39" s="475"/>
      <c r="M39" s="475"/>
      <c r="N39" s="475"/>
      <c r="O39" s="475"/>
      <c r="P39" s="475"/>
      <c r="Q39" s="475"/>
      <c r="R39" s="475"/>
      <c r="S39" s="475"/>
      <c r="T39" s="475"/>
      <c r="U39" s="475"/>
      <c r="V39" s="475"/>
      <c r="W39" s="475"/>
      <c r="X39" s="475"/>
      <c r="Y39" s="475"/>
      <c r="Z39" s="475"/>
    </row>
    <row r="40" spans="1:26" ht="12.75" customHeight="1">
      <c r="A40" s="475"/>
      <c r="B40" s="475"/>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row>
    <row r="41" spans="1:26" ht="12.75" customHeight="1">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row>
    <row r="42" spans="1:26" ht="12.75" customHeight="1">
      <c r="A42" s="475"/>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row>
    <row r="43" spans="1:26" ht="23.25" customHeight="1">
      <c r="A43" s="475"/>
      <c r="B43" s="475"/>
      <c r="C43" s="475"/>
      <c r="D43" s="851" t="s">
        <v>389</v>
      </c>
      <c r="E43" s="825"/>
      <c r="F43" s="825"/>
      <c r="G43" s="825"/>
      <c r="H43" s="825"/>
      <c r="I43" s="825"/>
      <c r="J43" s="825"/>
      <c r="K43" s="825"/>
      <c r="L43" s="825"/>
      <c r="M43" s="825"/>
      <c r="N43" s="825"/>
      <c r="O43" s="825"/>
      <c r="P43" s="825"/>
      <c r="Q43" s="825"/>
      <c r="R43" s="475"/>
      <c r="S43" s="475"/>
      <c r="T43" s="475"/>
      <c r="U43" s="475"/>
      <c r="V43" s="475"/>
      <c r="W43" s="475"/>
      <c r="X43" s="475"/>
      <c r="Y43" s="475"/>
      <c r="Z43" s="475"/>
    </row>
    <row r="44" spans="1:26" ht="12.75" customHeight="1">
      <c r="A44" s="475"/>
      <c r="B44" s="475"/>
      <c r="C44" s="475"/>
      <c r="D44" s="475"/>
      <c r="E44" s="475"/>
      <c r="F44" s="475"/>
      <c r="G44" s="475"/>
      <c r="H44" s="475"/>
      <c r="I44" s="475"/>
      <c r="J44" s="475"/>
      <c r="K44" s="475"/>
      <c r="L44" s="475"/>
      <c r="M44" s="475"/>
      <c r="N44" s="475"/>
      <c r="O44" s="475"/>
      <c r="P44" s="475"/>
      <c r="Q44" s="475"/>
      <c r="R44" s="475"/>
      <c r="S44" s="475"/>
      <c r="T44" s="475"/>
      <c r="U44" s="475"/>
      <c r="V44" s="475"/>
      <c r="W44" s="475"/>
      <c r="X44" s="475"/>
      <c r="Y44" s="475"/>
      <c r="Z44" s="475"/>
    </row>
    <row r="45" spans="1:26" ht="12.75" customHeight="1">
      <c r="A45" s="475"/>
      <c r="B45" s="475"/>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row>
    <row r="46" spans="1:26" ht="12.75" customHeight="1">
      <c r="A46" s="475"/>
      <c r="B46" s="475"/>
      <c r="C46" s="475"/>
      <c r="D46" s="475"/>
      <c r="E46" s="475"/>
      <c r="F46" s="475"/>
      <c r="G46" s="475"/>
      <c r="H46" s="475"/>
      <c r="I46" s="475"/>
      <c r="J46" s="475"/>
      <c r="K46" s="475"/>
      <c r="L46" s="475"/>
      <c r="M46" s="475"/>
      <c r="N46" s="475"/>
      <c r="O46" s="475"/>
      <c r="P46" s="475"/>
      <c r="Q46" s="475"/>
      <c r="R46" s="475"/>
      <c r="S46" s="475"/>
      <c r="T46" s="475"/>
      <c r="U46" s="475"/>
      <c r="V46" s="475"/>
      <c r="W46" s="475"/>
      <c r="X46" s="475"/>
      <c r="Y46" s="475"/>
      <c r="Z46" s="475"/>
    </row>
    <row r="47" spans="1:26" ht="12.75" customHeight="1">
      <c r="A47" s="475"/>
      <c r="B47" s="475"/>
      <c r="C47" s="475"/>
      <c r="D47" s="475"/>
      <c r="E47" s="475"/>
      <c r="F47" s="475"/>
      <c r="G47" s="475"/>
      <c r="H47" s="475"/>
      <c r="I47" s="475"/>
      <c r="J47" s="475"/>
      <c r="K47" s="475"/>
      <c r="L47" s="475"/>
      <c r="M47" s="475"/>
      <c r="N47" s="475"/>
      <c r="O47" s="475"/>
      <c r="P47" s="475"/>
      <c r="Q47" s="475"/>
      <c r="R47" s="475"/>
      <c r="S47" s="475"/>
      <c r="T47" s="475"/>
      <c r="U47" s="475"/>
      <c r="V47" s="475"/>
      <c r="W47" s="475"/>
      <c r="X47" s="475"/>
      <c r="Y47" s="475"/>
      <c r="Z47" s="475"/>
    </row>
    <row r="48" spans="1:26" ht="12.75" customHeight="1">
      <c r="A48" s="475"/>
      <c r="B48" s="475"/>
      <c r="C48" s="475"/>
      <c r="D48" s="475"/>
      <c r="E48" s="475"/>
      <c r="F48" s="475"/>
      <c r="G48" s="475"/>
      <c r="H48" s="475"/>
      <c r="I48" s="475"/>
      <c r="J48" s="475"/>
      <c r="K48" s="475"/>
      <c r="L48" s="475"/>
      <c r="M48" s="475"/>
      <c r="N48" s="475"/>
      <c r="O48" s="475"/>
      <c r="P48" s="475"/>
      <c r="Q48" s="475"/>
      <c r="R48" s="475"/>
      <c r="S48" s="475"/>
      <c r="T48" s="475"/>
      <c r="U48" s="475"/>
      <c r="V48" s="475"/>
      <c r="W48" s="475"/>
      <c r="X48" s="475"/>
      <c r="Y48" s="475"/>
      <c r="Z48" s="475"/>
    </row>
    <row r="49" spans="1:26" ht="12.75" customHeight="1">
      <c r="A49" s="475"/>
      <c r="B49" s="475"/>
      <c r="C49" s="475"/>
      <c r="D49" s="475"/>
      <c r="E49" s="475"/>
      <c r="F49" s="475"/>
      <c r="G49" s="475"/>
      <c r="H49" s="475"/>
      <c r="I49" s="475"/>
      <c r="J49" s="475"/>
      <c r="K49" s="475"/>
      <c r="L49" s="475"/>
      <c r="M49" s="475"/>
      <c r="N49" s="475"/>
      <c r="O49" s="475"/>
      <c r="P49" s="475"/>
      <c r="Q49" s="475"/>
      <c r="R49" s="475"/>
      <c r="S49" s="475"/>
      <c r="T49" s="475"/>
      <c r="U49" s="475"/>
      <c r="V49" s="475"/>
      <c r="W49" s="475"/>
      <c r="X49" s="475"/>
      <c r="Y49" s="475"/>
      <c r="Z49" s="475"/>
    </row>
    <row r="50" spans="1:26" ht="12.75" customHeight="1">
      <c r="A50" s="475"/>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row>
    <row r="51" spans="1:26" ht="12.75" customHeight="1">
      <c r="A51" s="475"/>
      <c r="B51" s="475"/>
      <c r="C51" s="475"/>
      <c r="D51" s="475"/>
      <c r="E51" s="475"/>
      <c r="F51" s="475"/>
      <c r="G51" s="475"/>
      <c r="H51" s="475"/>
      <c r="I51" s="475"/>
      <c r="J51" s="475"/>
      <c r="K51" s="475"/>
      <c r="L51" s="475"/>
      <c r="M51" s="475"/>
      <c r="N51" s="475"/>
      <c r="O51" s="475"/>
      <c r="P51" s="475"/>
      <c r="Q51" s="475"/>
      <c r="R51" s="475"/>
      <c r="S51" s="475"/>
      <c r="T51" s="475"/>
      <c r="U51" s="475"/>
      <c r="V51" s="475"/>
      <c r="W51" s="475"/>
      <c r="X51" s="475"/>
      <c r="Y51" s="475"/>
      <c r="Z51" s="475"/>
    </row>
    <row r="52" spans="1:26" ht="12.75" customHeight="1">
      <c r="A52" s="475"/>
      <c r="B52" s="475"/>
      <c r="C52" s="475"/>
      <c r="D52" s="475"/>
      <c r="E52" s="475"/>
      <c r="F52" s="475"/>
      <c r="G52" s="475"/>
      <c r="H52" s="475"/>
      <c r="I52" s="475"/>
      <c r="J52" s="475"/>
      <c r="K52" s="475"/>
      <c r="L52" s="475"/>
      <c r="M52" s="475"/>
      <c r="N52" s="475"/>
      <c r="O52" s="475"/>
      <c r="P52" s="475"/>
      <c r="Q52" s="475"/>
      <c r="R52" s="475"/>
      <c r="S52" s="475"/>
      <c r="T52" s="475"/>
      <c r="U52" s="475"/>
      <c r="V52" s="475"/>
      <c r="W52" s="475"/>
      <c r="X52" s="475"/>
      <c r="Y52" s="475"/>
      <c r="Z52" s="475"/>
    </row>
    <row r="53" spans="1:26" ht="12.75" customHeight="1">
      <c r="A53" s="475"/>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row>
    <row r="54" spans="1:26" ht="12.75" customHeight="1">
      <c r="A54" s="475"/>
      <c r="B54" s="475"/>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row>
    <row r="55" spans="1:26" ht="12.75" customHeight="1">
      <c r="A55" s="475"/>
      <c r="B55" s="475"/>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row>
    <row r="56" spans="1:26" ht="12.75" customHeight="1">
      <c r="A56" s="475"/>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row>
    <row r="57" spans="1:26" ht="12.75" customHeight="1">
      <c r="A57" s="475"/>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row>
    <row r="58" spans="1:26" ht="12.75" customHeight="1">
      <c r="A58" s="475"/>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row>
    <row r="59" spans="1:26" ht="12.75" customHeight="1">
      <c r="A59" s="475"/>
      <c r="B59" s="475"/>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row>
    <row r="60" spans="1:26" ht="14.25" customHeight="1">
      <c r="A60" s="475"/>
      <c r="B60" s="475"/>
      <c r="C60" s="475"/>
      <c r="D60" s="121"/>
      <c r="E60" s="121"/>
      <c r="F60" s="121"/>
      <c r="G60" s="121"/>
      <c r="H60" s="121"/>
      <c r="I60" s="6" t="s">
        <v>0</v>
      </c>
      <c r="J60" s="121"/>
      <c r="K60" s="121"/>
      <c r="L60" s="121"/>
      <c r="M60" s="121"/>
      <c r="N60" s="121"/>
      <c r="O60" s="121"/>
      <c r="P60" s="121"/>
      <c r="Q60" s="121"/>
      <c r="R60" s="475"/>
      <c r="S60" s="475"/>
      <c r="T60" s="475"/>
      <c r="U60" s="475"/>
      <c r="V60" s="475"/>
      <c r="W60" s="475"/>
      <c r="X60" s="475"/>
      <c r="Y60" s="475"/>
      <c r="Z60" s="475"/>
    </row>
    <row r="61" spans="1:26" ht="14.25" customHeight="1">
      <c r="A61" s="475"/>
      <c r="B61" s="475"/>
      <c r="C61" s="475"/>
      <c r="D61" s="121"/>
      <c r="E61" s="121"/>
      <c r="F61" s="121"/>
      <c r="G61" s="121"/>
      <c r="H61" s="121"/>
      <c r="I61" s="6" t="s">
        <v>5</v>
      </c>
      <c r="J61" s="121"/>
      <c r="K61" s="121"/>
      <c r="L61" s="121"/>
      <c r="M61" s="121"/>
      <c r="N61" s="121"/>
      <c r="O61" s="121"/>
      <c r="P61" s="121"/>
      <c r="Q61" s="121"/>
      <c r="R61" s="475"/>
      <c r="S61" s="475"/>
      <c r="T61" s="475"/>
      <c r="U61" s="475"/>
      <c r="V61" s="475"/>
      <c r="W61" s="475"/>
      <c r="X61" s="475"/>
      <c r="Y61" s="475"/>
      <c r="Z61" s="475"/>
    </row>
    <row r="62" spans="1:26" ht="14.25" customHeight="1">
      <c r="A62" s="475"/>
      <c r="B62" s="475"/>
      <c r="C62" s="475"/>
      <c r="D62" s="121"/>
      <c r="E62" s="121"/>
      <c r="F62" s="121"/>
      <c r="G62" s="121"/>
      <c r="H62" s="121"/>
      <c r="I62" s="6" t="s">
        <v>6</v>
      </c>
      <c r="J62" s="121"/>
      <c r="K62" s="121"/>
      <c r="L62" s="121"/>
      <c r="M62" s="121"/>
      <c r="N62" s="121"/>
      <c r="O62" s="121"/>
      <c r="P62" s="121"/>
      <c r="Q62" s="121"/>
      <c r="R62" s="475"/>
      <c r="S62" s="475"/>
      <c r="T62" s="475"/>
      <c r="U62" s="475"/>
      <c r="V62" s="475"/>
      <c r="W62" s="475"/>
      <c r="X62" s="475"/>
      <c r="Y62" s="475"/>
      <c r="Z62" s="475"/>
    </row>
    <row r="63" spans="1:26" ht="12.75" customHeight="1">
      <c r="A63" s="475"/>
      <c r="B63" s="475"/>
      <c r="C63" s="475"/>
      <c r="D63" s="475"/>
      <c r="E63" s="475"/>
      <c r="F63" s="475"/>
      <c r="G63" s="475"/>
      <c r="H63" s="475"/>
      <c r="I63" s="475"/>
      <c r="J63" s="475"/>
      <c r="K63" s="475"/>
      <c r="L63" s="475"/>
      <c r="M63" s="475"/>
      <c r="N63" s="475"/>
      <c r="O63" s="475"/>
      <c r="P63" s="475"/>
      <c r="Q63" s="475"/>
      <c r="R63" s="475"/>
      <c r="S63" s="475"/>
      <c r="T63" s="475"/>
      <c r="U63" s="475"/>
      <c r="V63" s="475"/>
      <c r="W63" s="475"/>
      <c r="X63" s="475"/>
      <c r="Y63" s="475"/>
      <c r="Z63" s="475"/>
    </row>
    <row r="64" spans="1:26" ht="12.75" customHeight="1">
      <c r="A64" s="475"/>
      <c r="B64" s="475"/>
      <c r="C64" s="475"/>
      <c r="D64" s="475"/>
      <c r="E64" s="475"/>
      <c r="F64" s="475"/>
      <c r="G64" s="475"/>
      <c r="H64" s="475"/>
      <c r="I64" s="475"/>
      <c r="J64" s="475"/>
      <c r="K64" s="475"/>
      <c r="L64" s="475"/>
      <c r="M64" s="475"/>
      <c r="N64" s="475"/>
      <c r="O64" s="475"/>
      <c r="P64" s="475"/>
      <c r="Q64" s="475"/>
      <c r="R64" s="475"/>
      <c r="S64" s="475"/>
      <c r="T64" s="475"/>
      <c r="U64" s="475"/>
      <c r="V64" s="475"/>
      <c r="W64" s="475"/>
      <c r="X64" s="475"/>
      <c r="Y64" s="475"/>
      <c r="Z64" s="475"/>
    </row>
    <row r="65" spans="1:26" ht="12.75" customHeight="1">
      <c r="A65" s="475"/>
      <c r="B65" s="475"/>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row>
    <row r="66" spans="1:26" ht="12.75" customHeight="1">
      <c r="A66" s="475"/>
      <c r="B66" s="475"/>
      <c r="C66" s="475"/>
      <c r="D66" s="475"/>
      <c r="E66" s="475"/>
      <c r="F66" s="475"/>
      <c r="G66" s="475"/>
      <c r="H66" s="475"/>
      <c r="I66" s="475"/>
      <c r="J66" s="475"/>
      <c r="K66" s="475"/>
      <c r="L66" s="475"/>
      <c r="M66" s="475"/>
      <c r="N66" s="475"/>
      <c r="O66" s="475"/>
      <c r="P66" s="475"/>
      <c r="Q66" s="475"/>
      <c r="R66" s="475"/>
      <c r="S66" s="475"/>
      <c r="T66" s="475"/>
      <c r="U66" s="475"/>
      <c r="V66" s="475"/>
      <c r="W66" s="475"/>
      <c r="X66" s="475"/>
      <c r="Y66" s="475"/>
      <c r="Z66" s="475"/>
    </row>
    <row r="67" spans="1:26" ht="12.75" customHeight="1">
      <c r="A67" s="475"/>
      <c r="B67" s="475"/>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row>
    <row r="68" spans="1:26" ht="12.75" customHeight="1">
      <c r="A68" s="475"/>
      <c r="B68" s="475"/>
      <c r="C68" s="475"/>
      <c r="D68" s="475"/>
      <c r="E68" s="475"/>
      <c r="F68" s="475"/>
      <c r="G68" s="475"/>
      <c r="H68" s="475"/>
      <c r="I68" s="475"/>
      <c r="J68" s="475"/>
      <c r="K68" s="475"/>
      <c r="L68" s="475"/>
      <c r="M68" s="475"/>
      <c r="N68" s="475"/>
      <c r="O68" s="475"/>
      <c r="P68" s="475"/>
      <c r="Q68" s="475"/>
      <c r="R68" s="475"/>
      <c r="S68" s="475"/>
      <c r="T68" s="475"/>
      <c r="U68" s="475"/>
      <c r="V68" s="475"/>
      <c r="W68" s="475"/>
      <c r="X68" s="475"/>
      <c r="Y68" s="475"/>
      <c r="Z68" s="475"/>
    </row>
    <row r="69" spans="1:26" ht="12.75" customHeight="1">
      <c r="A69" s="475"/>
      <c r="B69" s="475"/>
      <c r="C69" s="475"/>
      <c r="D69" s="475"/>
      <c r="E69" s="475"/>
      <c r="F69" s="475"/>
      <c r="G69" s="475"/>
      <c r="H69" s="475"/>
      <c r="I69" s="475"/>
      <c r="J69" s="475"/>
      <c r="K69" s="475"/>
      <c r="L69" s="475"/>
      <c r="M69" s="475"/>
      <c r="N69" s="475"/>
      <c r="O69" s="475"/>
      <c r="P69" s="475"/>
      <c r="Q69" s="475"/>
      <c r="R69" s="475"/>
      <c r="S69" s="475"/>
      <c r="T69" s="475"/>
      <c r="U69" s="475"/>
      <c r="V69" s="475"/>
      <c r="W69" s="475"/>
      <c r="X69" s="475"/>
      <c r="Y69" s="475"/>
      <c r="Z69" s="475"/>
    </row>
    <row r="70" spans="1:26" ht="12.75" customHeight="1">
      <c r="A70" s="475"/>
      <c r="B70" s="475"/>
      <c r="C70" s="475"/>
      <c r="D70" s="475"/>
      <c r="E70" s="475"/>
      <c r="F70" s="475"/>
      <c r="G70" s="475"/>
      <c r="H70" s="475"/>
      <c r="I70" s="475"/>
      <c r="J70" s="475"/>
      <c r="K70" s="475"/>
      <c r="L70" s="475"/>
      <c r="M70" s="475"/>
      <c r="N70" s="475"/>
      <c r="O70" s="475"/>
      <c r="P70" s="475"/>
      <c r="Q70" s="475"/>
      <c r="R70" s="475"/>
      <c r="S70" s="475"/>
      <c r="T70" s="475"/>
      <c r="U70" s="475"/>
      <c r="V70" s="475"/>
      <c r="W70" s="475"/>
      <c r="X70" s="475"/>
      <c r="Y70" s="475"/>
      <c r="Z70" s="475"/>
    </row>
    <row r="71" spans="1:26" ht="12.75" customHeight="1">
      <c r="A71" s="475"/>
      <c r="B71" s="475"/>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row>
    <row r="72" spans="1:26" ht="12.75" customHeight="1">
      <c r="A72" s="475"/>
      <c r="B72" s="475"/>
      <c r="C72" s="475"/>
      <c r="D72" s="475"/>
      <c r="E72" s="475"/>
      <c r="F72" s="475"/>
      <c r="G72" s="475"/>
      <c r="H72" s="475"/>
      <c r="I72" s="475"/>
      <c r="J72" s="475"/>
      <c r="K72" s="475"/>
      <c r="L72" s="475"/>
      <c r="M72" s="475"/>
      <c r="N72" s="475"/>
      <c r="O72" s="475"/>
      <c r="P72" s="475"/>
      <c r="Q72" s="475"/>
      <c r="R72" s="475"/>
      <c r="S72" s="475"/>
      <c r="T72" s="475"/>
      <c r="U72" s="475"/>
      <c r="V72" s="475"/>
      <c r="W72" s="475"/>
      <c r="X72" s="475"/>
      <c r="Y72" s="475"/>
      <c r="Z72" s="475"/>
    </row>
    <row r="73" spans="1:26" ht="12.75" customHeight="1">
      <c r="A73" s="475"/>
      <c r="B73" s="475"/>
      <c r="C73" s="475"/>
      <c r="D73" s="475"/>
      <c r="E73" s="475"/>
      <c r="F73" s="475"/>
      <c r="G73" s="475"/>
      <c r="H73" s="475"/>
      <c r="I73" s="475"/>
      <c r="J73" s="475"/>
      <c r="K73" s="475"/>
      <c r="L73" s="475"/>
      <c r="M73" s="475"/>
      <c r="N73" s="475"/>
      <c r="O73" s="475"/>
      <c r="P73" s="475"/>
      <c r="Q73" s="475"/>
      <c r="R73" s="475"/>
      <c r="S73" s="475"/>
      <c r="T73" s="475"/>
      <c r="U73" s="475"/>
      <c r="V73" s="475"/>
      <c r="W73" s="475"/>
      <c r="X73" s="475"/>
      <c r="Y73" s="475"/>
      <c r="Z73" s="475"/>
    </row>
    <row r="74" spans="1:26" ht="12.75" customHeight="1">
      <c r="A74" s="475"/>
      <c r="B74" s="475"/>
      <c r="C74" s="475"/>
      <c r="D74" s="475"/>
      <c r="E74" s="475"/>
      <c r="F74" s="475"/>
      <c r="G74" s="475"/>
      <c r="H74" s="475"/>
      <c r="I74" s="475"/>
      <c r="J74" s="475"/>
      <c r="K74" s="475"/>
      <c r="L74" s="475"/>
      <c r="M74" s="475"/>
      <c r="N74" s="475"/>
      <c r="O74" s="475"/>
      <c r="P74" s="475"/>
      <c r="Q74" s="475"/>
      <c r="R74" s="475"/>
      <c r="S74" s="475"/>
      <c r="T74" s="475"/>
      <c r="U74" s="475"/>
      <c r="V74" s="475"/>
      <c r="W74" s="475"/>
      <c r="X74" s="475"/>
      <c r="Y74" s="475"/>
      <c r="Z74" s="475"/>
    </row>
    <row r="75" spans="1:26" ht="12.75" customHeight="1">
      <c r="A75" s="475"/>
      <c r="B75" s="475"/>
      <c r="C75" s="475"/>
      <c r="D75" s="475"/>
      <c r="E75" s="475"/>
      <c r="F75" s="475"/>
      <c r="G75" s="475"/>
      <c r="H75" s="475"/>
      <c r="I75" s="475"/>
      <c r="J75" s="475"/>
      <c r="K75" s="475"/>
      <c r="L75" s="475"/>
      <c r="M75" s="475"/>
      <c r="N75" s="475"/>
      <c r="O75" s="475"/>
      <c r="P75" s="475"/>
      <c r="Q75" s="475"/>
      <c r="R75" s="475"/>
      <c r="S75" s="475"/>
      <c r="T75" s="475"/>
      <c r="U75" s="475"/>
      <c r="V75" s="475"/>
      <c r="W75" s="475"/>
      <c r="X75" s="475"/>
      <c r="Y75" s="475"/>
      <c r="Z75" s="475"/>
    </row>
    <row r="76" spans="1:26" ht="12.75" customHeight="1">
      <c r="A76" s="475"/>
      <c r="B76" s="475"/>
      <c r="C76" s="475"/>
      <c r="D76" s="475"/>
      <c r="E76" s="475"/>
      <c r="F76" s="475"/>
      <c r="G76" s="475"/>
      <c r="H76" s="475"/>
      <c r="I76" s="475"/>
      <c r="J76" s="475"/>
      <c r="K76" s="475"/>
      <c r="L76" s="475"/>
      <c r="M76" s="475"/>
      <c r="N76" s="475"/>
      <c r="O76" s="475"/>
      <c r="P76" s="475"/>
      <c r="Q76" s="475"/>
      <c r="R76" s="475"/>
      <c r="S76" s="475"/>
      <c r="T76" s="475"/>
      <c r="U76" s="475"/>
      <c r="V76" s="475"/>
      <c r="W76" s="475"/>
      <c r="X76" s="475"/>
      <c r="Y76" s="475"/>
      <c r="Z76" s="475"/>
    </row>
    <row r="77" spans="1:26" ht="12.75" customHeight="1">
      <c r="A77" s="475"/>
      <c r="B77" s="475"/>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row>
    <row r="78" spans="1:26" ht="12.75" customHeight="1">
      <c r="A78" s="475"/>
      <c r="B78" s="475"/>
      <c r="C78" s="475"/>
      <c r="D78" s="475"/>
      <c r="E78" s="475"/>
      <c r="F78" s="475"/>
      <c r="G78" s="475"/>
      <c r="H78" s="475"/>
      <c r="I78" s="475"/>
      <c r="J78" s="475"/>
      <c r="K78" s="475"/>
      <c r="L78" s="475"/>
      <c r="M78" s="475"/>
      <c r="N78" s="475"/>
      <c r="O78" s="475"/>
      <c r="P78" s="475"/>
      <c r="Q78" s="475"/>
      <c r="R78" s="475"/>
      <c r="S78" s="475"/>
      <c r="T78" s="475"/>
      <c r="U78" s="475"/>
      <c r="V78" s="475"/>
      <c r="W78" s="475"/>
      <c r="X78" s="475"/>
      <c r="Y78" s="475"/>
      <c r="Z78" s="475"/>
    </row>
    <row r="79" spans="1:26" ht="12.75" customHeight="1">
      <c r="A79" s="475"/>
      <c r="B79" s="475"/>
      <c r="C79" s="475"/>
      <c r="D79" s="475"/>
      <c r="E79" s="475"/>
      <c r="F79" s="475"/>
      <c r="G79" s="475"/>
      <c r="H79" s="475"/>
      <c r="I79" s="475"/>
      <c r="J79" s="475"/>
      <c r="K79" s="475"/>
      <c r="L79" s="475"/>
      <c r="M79" s="475"/>
      <c r="N79" s="475"/>
      <c r="O79" s="475"/>
      <c r="P79" s="475"/>
      <c r="Q79" s="475"/>
      <c r="R79" s="475"/>
      <c r="S79" s="475"/>
      <c r="T79" s="475"/>
      <c r="U79" s="475"/>
      <c r="V79" s="475"/>
      <c r="W79" s="475"/>
      <c r="X79" s="475"/>
      <c r="Y79" s="475"/>
      <c r="Z79" s="475"/>
    </row>
    <row r="80" spans="1:26" ht="12.75" customHeight="1">
      <c r="A80" s="475"/>
      <c r="B80" s="475"/>
      <c r="C80" s="475"/>
      <c r="D80" s="475"/>
      <c r="E80" s="475"/>
      <c r="F80" s="475"/>
      <c r="G80" s="475"/>
      <c r="H80" s="475"/>
      <c r="I80" s="475"/>
      <c r="J80" s="475"/>
      <c r="K80" s="475"/>
      <c r="L80" s="475"/>
      <c r="M80" s="475"/>
      <c r="N80" s="475"/>
      <c r="O80" s="475"/>
      <c r="P80" s="475"/>
      <c r="Q80" s="475"/>
      <c r="R80" s="475"/>
      <c r="S80" s="475"/>
      <c r="T80" s="475"/>
      <c r="U80" s="475"/>
      <c r="V80" s="475"/>
      <c r="W80" s="475"/>
      <c r="X80" s="475"/>
      <c r="Y80" s="475"/>
      <c r="Z80" s="475"/>
    </row>
    <row r="81" spans="1:26" ht="12.75" customHeight="1">
      <c r="A81" s="475"/>
      <c r="B81" s="475"/>
      <c r="C81" s="475"/>
      <c r="D81" s="475"/>
      <c r="E81" s="475"/>
      <c r="F81" s="475"/>
      <c r="G81" s="475"/>
      <c r="H81" s="475"/>
      <c r="I81" s="475"/>
      <c r="J81" s="475"/>
      <c r="K81" s="475"/>
      <c r="L81" s="475"/>
      <c r="M81" s="475"/>
      <c r="N81" s="475"/>
      <c r="O81" s="475"/>
      <c r="P81" s="475"/>
      <c r="Q81" s="475"/>
      <c r="R81" s="475"/>
      <c r="S81" s="475"/>
      <c r="T81" s="475"/>
      <c r="U81" s="475"/>
      <c r="V81" s="475"/>
      <c r="W81" s="475"/>
      <c r="X81" s="475"/>
      <c r="Y81" s="475"/>
      <c r="Z81" s="475"/>
    </row>
    <row r="82" spans="1:26" ht="12.75" customHeight="1">
      <c r="A82" s="475"/>
      <c r="B82" s="475"/>
      <c r="C82" s="475"/>
      <c r="D82" s="475"/>
      <c r="E82" s="475"/>
      <c r="F82" s="475"/>
      <c r="G82" s="475"/>
      <c r="H82" s="475"/>
      <c r="I82" s="475"/>
      <c r="J82" s="475"/>
      <c r="K82" s="475"/>
      <c r="L82" s="475"/>
      <c r="M82" s="475"/>
      <c r="N82" s="475"/>
      <c r="O82" s="475"/>
      <c r="P82" s="475"/>
      <c r="Q82" s="475"/>
      <c r="R82" s="475"/>
      <c r="S82" s="475"/>
      <c r="T82" s="475"/>
      <c r="U82" s="475"/>
      <c r="V82" s="475"/>
      <c r="W82" s="475"/>
      <c r="X82" s="475"/>
      <c r="Y82" s="475"/>
      <c r="Z82" s="475"/>
    </row>
    <row r="83" spans="1:26" ht="12.75" customHeight="1">
      <c r="A83" s="475"/>
      <c r="B83" s="475"/>
      <c r="C83" s="475"/>
      <c r="D83" s="475"/>
      <c r="E83" s="475"/>
      <c r="F83" s="475"/>
      <c r="G83" s="475"/>
      <c r="H83" s="475"/>
      <c r="I83" s="475"/>
      <c r="J83" s="475"/>
      <c r="K83" s="475"/>
      <c r="L83" s="475"/>
      <c r="M83" s="475"/>
      <c r="N83" s="475"/>
      <c r="O83" s="475"/>
      <c r="P83" s="475"/>
      <c r="Q83" s="475"/>
      <c r="R83" s="475"/>
      <c r="S83" s="475"/>
      <c r="T83" s="475"/>
      <c r="U83" s="475"/>
      <c r="V83" s="475"/>
      <c r="W83" s="475"/>
      <c r="X83" s="475"/>
      <c r="Y83" s="475"/>
      <c r="Z83" s="475"/>
    </row>
    <row r="84" spans="1:26" ht="12.75" customHeight="1">
      <c r="A84" s="475"/>
      <c r="B84" s="475"/>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row>
    <row r="85" spans="1:26" ht="12.75" customHeight="1">
      <c r="A85" s="475"/>
      <c r="B85" s="475"/>
      <c r="C85" s="475"/>
      <c r="D85" s="475"/>
      <c r="E85" s="475"/>
      <c r="F85" s="475"/>
      <c r="G85" s="475"/>
      <c r="H85" s="475"/>
      <c r="I85" s="475"/>
      <c r="J85" s="475"/>
      <c r="K85" s="475"/>
      <c r="L85" s="475"/>
      <c r="M85" s="475"/>
      <c r="N85" s="475"/>
      <c r="O85" s="475"/>
      <c r="P85" s="475"/>
      <c r="Q85" s="475"/>
      <c r="R85" s="475"/>
      <c r="S85" s="475"/>
      <c r="T85" s="475"/>
      <c r="U85" s="475"/>
      <c r="V85" s="475"/>
      <c r="W85" s="475"/>
      <c r="X85" s="475"/>
      <c r="Y85" s="475"/>
      <c r="Z85" s="475"/>
    </row>
    <row r="86" spans="1:26" ht="12.75" customHeight="1">
      <c r="A86" s="475"/>
      <c r="B86" s="475"/>
      <c r="C86" s="475"/>
      <c r="D86" s="475"/>
      <c r="E86" s="475"/>
      <c r="F86" s="475"/>
      <c r="G86" s="475"/>
      <c r="H86" s="475"/>
      <c r="I86" s="475"/>
      <c r="J86" s="475"/>
      <c r="K86" s="475"/>
      <c r="L86" s="475"/>
      <c r="M86" s="475"/>
      <c r="N86" s="475"/>
      <c r="O86" s="475"/>
      <c r="P86" s="475"/>
      <c r="Q86" s="475"/>
      <c r="R86" s="475"/>
      <c r="S86" s="475"/>
      <c r="T86" s="475"/>
      <c r="U86" s="475"/>
      <c r="V86" s="475"/>
      <c r="W86" s="475"/>
      <c r="X86" s="475"/>
      <c r="Y86" s="475"/>
      <c r="Z86" s="475"/>
    </row>
    <row r="87" spans="1:26" ht="12.75" customHeight="1">
      <c r="A87" s="475"/>
      <c r="B87" s="475"/>
      <c r="C87" s="475"/>
      <c r="D87" s="475"/>
      <c r="E87" s="475"/>
      <c r="F87" s="475"/>
      <c r="G87" s="475"/>
      <c r="H87" s="475"/>
      <c r="I87" s="475"/>
      <c r="J87" s="475"/>
      <c r="K87" s="475"/>
      <c r="L87" s="475"/>
      <c r="M87" s="475"/>
      <c r="N87" s="475"/>
      <c r="O87" s="475"/>
      <c r="P87" s="475"/>
      <c r="Q87" s="475"/>
      <c r="R87" s="475"/>
      <c r="S87" s="475"/>
      <c r="T87" s="475"/>
      <c r="U87" s="475"/>
      <c r="V87" s="475"/>
      <c r="W87" s="475"/>
      <c r="X87" s="475"/>
      <c r="Y87" s="475"/>
      <c r="Z87" s="475"/>
    </row>
    <row r="88" spans="1:26" ht="12.75" customHeight="1">
      <c r="A88" s="475"/>
      <c r="B88" s="475"/>
      <c r="C88" s="475"/>
      <c r="D88" s="475"/>
      <c r="E88" s="475"/>
      <c r="F88" s="475"/>
      <c r="G88" s="475"/>
      <c r="H88" s="475"/>
      <c r="I88" s="475"/>
      <c r="J88" s="475"/>
      <c r="K88" s="475"/>
      <c r="L88" s="475"/>
      <c r="M88" s="475"/>
      <c r="N88" s="475"/>
      <c r="O88" s="475"/>
      <c r="P88" s="475"/>
      <c r="Q88" s="475"/>
      <c r="R88" s="475"/>
      <c r="S88" s="475"/>
      <c r="T88" s="475"/>
      <c r="U88" s="475"/>
      <c r="V88" s="475"/>
      <c r="W88" s="475"/>
      <c r="X88" s="475"/>
      <c r="Y88" s="475"/>
      <c r="Z88" s="475"/>
    </row>
    <row r="89" spans="1:26" ht="12.75" customHeight="1">
      <c r="A89" s="475"/>
      <c r="B89" s="475"/>
      <c r="C89" s="475"/>
      <c r="D89" s="475"/>
      <c r="E89" s="475"/>
      <c r="F89" s="475"/>
      <c r="G89" s="475"/>
      <c r="H89" s="475"/>
      <c r="I89" s="475"/>
      <c r="J89" s="475"/>
      <c r="K89" s="475"/>
      <c r="L89" s="475"/>
      <c r="M89" s="475"/>
      <c r="N89" s="475"/>
      <c r="O89" s="475"/>
      <c r="P89" s="475"/>
      <c r="Q89" s="475"/>
      <c r="R89" s="475"/>
      <c r="S89" s="475"/>
      <c r="T89" s="475"/>
      <c r="U89" s="475"/>
      <c r="V89" s="475"/>
      <c r="W89" s="475"/>
      <c r="X89" s="475"/>
      <c r="Y89" s="475"/>
      <c r="Z89" s="475"/>
    </row>
    <row r="90" spans="1:26" ht="12.75" customHeight="1">
      <c r="A90" s="475"/>
      <c r="B90" s="475"/>
      <c r="C90" s="475"/>
      <c r="D90" s="475"/>
      <c r="E90" s="475"/>
      <c r="F90" s="475"/>
      <c r="G90" s="475"/>
      <c r="H90" s="475"/>
      <c r="I90" s="475"/>
      <c r="J90" s="475"/>
      <c r="K90" s="475"/>
      <c r="L90" s="475"/>
      <c r="M90" s="475"/>
      <c r="N90" s="475"/>
      <c r="O90" s="475"/>
      <c r="P90" s="475"/>
      <c r="Q90" s="475"/>
      <c r="R90" s="475"/>
      <c r="S90" s="475"/>
      <c r="T90" s="475"/>
      <c r="U90" s="475"/>
      <c r="V90" s="475"/>
      <c r="W90" s="475"/>
      <c r="X90" s="475"/>
      <c r="Y90" s="475"/>
      <c r="Z90" s="475"/>
    </row>
    <row r="91" spans="1:26" ht="12.75" customHeight="1">
      <c r="A91" s="475"/>
      <c r="B91" s="475"/>
      <c r="C91" s="475"/>
      <c r="D91" s="475"/>
      <c r="E91" s="475"/>
      <c r="F91" s="475"/>
      <c r="G91" s="475"/>
      <c r="H91" s="475"/>
      <c r="I91" s="475"/>
      <c r="J91" s="475"/>
      <c r="K91" s="475"/>
      <c r="L91" s="475"/>
      <c r="M91" s="475"/>
      <c r="N91" s="475"/>
      <c r="O91" s="475"/>
      <c r="P91" s="475"/>
      <c r="Q91" s="475"/>
      <c r="R91" s="475"/>
      <c r="S91" s="475"/>
      <c r="T91" s="475"/>
      <c r="U91" s="475"/>
      <c r="V91" s="475"/>
      <c r="W91" s="475"/>
      <c r="X91" s="475"/>
      <c r="Y91" s="475"/>
      <c r="Z91" s="475"/>
    </row>
    <row r="92" spans="1:26" ht="12.75" customHeight="1">
      <c r="A92" s="475"/>
      <c r="B92" s="475"/>
      <c r="C92" s="475"/>
      <c r="D92" s="475"/>
      <c r="E92" s="475"/>
      <c r="F92" s="475"/>
      <c r="G92" s="475"/>
      <c r="H92" s="475"/>
      <c r="I92" s="475"/>
      <c r="J92" s="475"/>
      <c r="K92" s="475"/>
      <c r="L92" s="475"/>
      <c r="M92" s="475"/>
      <c r="N92" s="475"/>
      <c r="O92" s="475"/>
      <c r="P92" s="475"/>
      <c r="Q92" s="475"/>
      <c r="R92" s="475"/>
      <c r="S92" s="475"/>
      <c r="T92" s="475"/>
      <c r="U92" s="475"/>
      <c r="V92" s="475"/>
      <c r="W92" s="475"/>
      <c r="X92" s="475"/>
      <c r="Y92" s="475"/>
      <c r="Z92" s="475"/>
    </row>
    <row r="93" spans="1:26" ht="12.75" customHeight="1">
      <c r="A93" s="475"/>
      <c r="B93" s="475"/>
      <c r="C93" s="475"/>
      <c r="D93" s="475"/>
      <c r="E93" s="475"/>
      <c r="F93" s="475"/>
      <c r="G93" s="475"/>
      <c r="H93" s="475"/>
      <c r="I93" s="475"/>
      <c r="J93" s="475"/>
      <c r="K93" s="475"/>
      <c r="L93" s="475"/>
      <c r="M93" s="475"/>
      <c r="N93" s="475"/>
      <c r="O93" s="475"/>
      <c r="P93" s="475"/>
      <c r="Q93" s="475"/>
      <c r="R93" s="475"/>
      <c r="S93" s="475"/>
      <c r="T93" s="475"/>
      <c r="U93" s="475"/>
      <c r="V93" s="475"/>
      <c r="W93" s="475"/>
      <c r="X93" s="475"/>
      <c r="Y93" s="475"/>
      <c r="Z93" s="475"/>
    </row>
    <row r="94" spans="1:26" ht="12.75" customHeight="1">
      <c r="A94" s="475"/>
      <c r="B94" s="475"/>
      <c r="C94" s="475"/>
      <c r="D94" s="475"/>
      <c r="E94" s="475"/>
      <c r="F94" s="475"/>
      <c r="G94" s="475"/>
      <c r="H94" s="475"/>
      <c r="I94" s="475"/>
      <c r="J94" s="475"/>
      <c r="K94" s="475"/>
      <c r="L94" s="475"/>
      <c r="M94" s="475"/>
      <c r="N94" s="475"/>
      <c r="O94" s="475"/>
      <c r="P94" s="475"/>
      <c r="Q94" s="475"/>
      <c r="R94" s="475"/>
      <c r="S94" s="475"/>
      <c r="T94" s="475"/>
      <c r="U94" s="475"/>
      <c r="V94" s="475"/>
      <c r="W94" s="475"/>
      <c r="X94" s="475"/>
      <c r="Y94" s="475"/>
      <c r="Z94" s="475"/>
    </row>
    <row r="95" spans="1:26" ht="12.75" customHeight="1">
      <c r="A95" s="475"/>
      <c r="B95" s="475"/>
      <c r="C95" s="475"/>
      <c r="D95" s="475"/>
      <c r="E95" s="475"/>
      <c r="F95" s="475"/>
      <c r="G95" s="475"/>
      <c r="H95" s="475"/>
      <c r="I95" s="475"/>
      <c r="J95" s="475"/>
      <c r="K95" s="475"/>
      <c r="L95" s="475"/>
      <c r="M95" s="475"/>
      <c r="N95" s="475"/>
      <c r="O95" s="475"/>
      <c r="P95" s="475"/>
      <c r="Q95" s="475"/>
      <c r="R95" s="475"/>
      <c r="S95" s="475"/>
      <c r="T95" s="475"/>
      <c r="U95" s="475"/>
      <c r="V95" s="475"/>
      <c r="W95" s="475"/>
      <c r="X95" s="475"/>
      <c r="Y95" s="475"/>
      <c r="Z95" s="475"/>
    </row>
    <row r="96" spans="1:26" ht="12.75" customHeight="1">
      <c r="A96" s="475"/>
      <c r="B96" s="475"/>
      <c r="C96" s="475"/>
      <c r="D96" s="475"/>
      <c r="E96" s="475"/>
      <c r="F96" s="475"/>
      <c r="G96" s="475"/>
      <c r="H96" s="475"/>
      <c r="I96" s="475"/>
      <c r="J96" s="475"/>
      <c r="K96" s="475"/>
      <c r="L96" s="475"/>
      <c r="M96" s="475"/>
      <c r="N96" s="475"/>
      <c r="O96" s="475"/>
      <c r="P96" s="475"/>
      <c r="Q96" s="475"/>
      <c r="R96" s="475"/>
      <c r="S96" s="475"/>
      <c r="T96" s="475"/>
      <c r="U96" s="475"/>
      <c r="V96" s="475"/>
      <c r="W96" s="475"/>
      <c r="X96" s="475"/>
      <c r="Y96" s="475"/>
      <c r="Z96" s="475"/>
    </row>
    <row r="97" spans="1:26" ht="12.75" customHeight="1">
      <c r="A97" s="475"/>
      <c r="B97" s="475"/>
      <c r="C97" s="475"/>
      <c r="D97" s="475"/>
      <c r="E97" s="475"/>
      <c r="F97" s="475"/>
      <c r="G97" s="475"/>
      <c r="H97" s="475"/>
      <c r="I97" s="475"/>
      <c r="J97" s="475"/>
      <c r="K97" s="475"/>
      <c r="L97" s="475"/>
      <c r="M97" s="475"/>
      <c r="N97" s="475"/>
      <c r="O97" s="475"/>
      <c r="P97" s="475"/>
      <c r="Q97" s="475"/>
      <c r="R97" s="475"/>
      <c r="S97" s="475"/>
      <c r="T97" s="475"/>
      <c r="U97" s="475"/>
      <c r="V97" s="475"/>
      <c r="W97" s="475"/>
      <c r="X97" s="475"/>
      <c r="Y97" s="475"/>
      <c r="Z97" s="475"/>
    </row>
    <row r="98" spans="1:26" ht="12.75" customHeight="1">
      <c r="A98" s="475"/>
      <c r="B98" s="475"/>
      <c r="C98" s="475"/>
      <c r="D98" s="475"/>
      <c r="E98" s="475"/>
      <c r="F98" s="475"/>
      <c r="G98" s="475"/>
      <c r="H98" s="475"/>
      <c r="I98" s="475"/>
      <c r="J98" s="475"/>
      <c r="K98" s="475"/>
      <c r="L98" s="475"/>
      <c r="M98" s="475"/>
      <c r="N98" s="475"/>
      <c r="O98" s="475"/>
      <c r="P98" s="475"/>
      <c r="Q98" s="475"/>
      <c r="R98" s="475"/>
      <c r="S98" s="475"/>
      <c r="T98" s="475"/>
      <c r="U98" s="475"/>
      <c r="V98" s="475"/>
      <c r="W98" s="475"/>
      <c r="X98" s="475"/>
      <c r="Y98" s="475"/>
      <c r="Z98" s="475"/>
    </row>
    <row r="99" spans="1:26" ht="12.75" customHeight="1">
      <c r="A99" s="475"/>
      <c r="B99" s="475"/>
      <c r="C99" s="475"/>
      <c r="D99" s="475"/>
      <c r="E99" s="475"/>
      <c r="F99" s="475"/>
      <c r="G99" s="475"/>
      <c r="H99" s="475"/>
      <c r="I99" s="475"/>
      <c r="J99" s="475"/>
      <c r="K99" s="475"/>
      <c r="L99" s="475"/>
      <c r="M99" s="475"/>
      <c r="N99" s="475"/>
      <c r="O99" s="475"/>
      <c r="P99" s="475"/>
      <c r="Q99" s="475"/>
      <c r="R99" s="475"/>
      <c r="S99" s="475"/>
      <c r="T99" s="475"/>
      <c r="U99" s="475"/>
      <c r="V99" s="475"/>
      <c r="W99" s="475"/>
      <c r="X99" s="475"/>
      <c r="Y99" s="475"/>
      <c r="Z99" s="475"/>
    </row>
    <row r="100" spans="1:26" ht="12.75" customHeight="1">
      <c r="A100" s="475"/>
      <c r="B100" s="475"/>
      <c r="C100" s="475"/>
      <c r="D100" s="475"/>
      <c r="E100" s="475"/>
      <c r="F100" s="475"/>
      <c r="G100" s="475"/>
      <c r="H100" s="475"/>
      <c r="I100" s="475"/>
      <c r="J100" s="475"/>
      <c r="K100" s="475"/>
      <c r="L100" s="475"/>
      <c r="M100" s="475"/>
      <c r="N100" s="475"/>
      <c r="O100" s="475"/>
      <c r="P100" s="475"/>
      <c r="Q100" s="475"/>
      <c r="R100" s="475"/>
      <c r="S100" s="475"/>
      <c r="T100" s="475"/>
      <c r="U100" s="475"/>
      <c r="V100" s="475"/>
      <c r="W100" s="475"/>
      <c r="X100" s="475"/>
      <c r="Y100" s="475"/>
      <c r="Z100" s="475"/>
    </row>
    <row r="101" spans="1:26" ht="12.75" customHeight="1">
      <c r="A101" s="475"/>
      <c r="B101" s="475"/>
      <c r="C101" s="475"/>
      <c r="D101" s="475"/>
      <c r="E101" s="475"/>
      <c r="F101" s="475"/>
      <c r="G101" s="475"/>
      <c r="H101" s="475"/>
      <c r="I101" s="475"/>
      <c r="J101" s="475"/>
      <c r="K101" s="475"/>
      <c r="L101" s="475"/>
      <c r="M101" s="475"/>
      <c r="N101" s="475"/>
      <c r="O101" s="475"/>
      <c r="P101" s="475"/>
      <c r="Q101" s="475"/>
      <c r="R101" s="475"/>
      <c r="S101" s="475"/>
      <c r="T101" s="475"/>
      <c r="U101" s="475"/>
      <c r="V101" s="475"/>
      <c r="W101" s="475"/>
      <c r="X101" s="475"/>
      <c r="Y101" s="475"/>
      <c r="Z101" s="475"/>
    </row>
    <row r="102" spans="1:26" ht="12.75" customHeight="1">
      <c r="A102" s="475"/>
      <c r="B102" s="475"/>
      <c r="C102" s="475"/>
      <c r="D102" s="475"/>
      <c r="E102" s="475"/>
      <c r="F102" s="475"/>
      <c r="G102" s="475"/>
      <c r="H102" s="475"/>
      <c r="I102" s="475"/>
      <c r="J102" s="475"/>
      <c r="K102" s="475"/>
      <c r="L102" s="475"/>
      <c r="M102" s="475"/>
      <c r="N102" s="475"/>
      <c r="O102" s="475"/>
      <c r="P102" s="475"/>
      <c r="Q102" s="475"/>
      <c r="R102" s="475"/>
      <c r="S102" s="475"/>
      <c r="T102" s="475"/>
      <c r="U102" s="475"/>
      <c r="V102" s="475"/>
      <c r="W102" s="475"/>
      <c r="X102" s="475"/>
      <c r="Y102" s="475"/>
      <c r="Z102" s="475"/>
    </row>
    <row r="103" spans="1:26" ht="12.75" customHeight="1">
      <c r="A103" s="475"/>
      <c r="B103" s="475"/>
      <c r="C103" s="475"/>
      <c r="D103" s="475"/>
      <c r="E103" s="475"/>
      <c r="F103" s="475"/>
      <c r="G103" s="475"/>
      <c r="H103" s="475"/>
      <c r="I103" s="475"/>
      <c r="J103" s="475"/>
      <c r="K103" s="475"/>
      <c r="L103" s="475"/>
      <c r="M103" s="475"/>
      <c r="N103" s="475"/>
      <c r="O103" s="475"/>
      <c r="P103" s="475"/>
      <c r="Q103" s="475"/>
      <c r="R103" s="475"/>
      <c r="S103" s="475"/>
      <c r="T103" s="475"/>
      <c r="U103" s="475"/>
      <c r="V103" s="475"/>
      <c r="W103" s="475"/>
      <c r="X103" s="475"/>
      <c r="Y103" s="475"/>
      <c r="Z103" s="475"/>
    </row>
    <row r="104" spans="1:26" ht="12.75" customHeight="1">
      <c r="A104" s="475"/>
      <c r="B104" s="475"/>
      <c r="C104" s="475"/>
      <c r="D104" s="475"/>
      <c r="E104" s="475"/>
      <c r="F104" s="475"/>
      <c r="G104" s="475"/>
      <c r="H104" s="475"/>
      <c r="I104" s="475"/>
      <c r="J104" s="475"/>
      <c r="K104" s="475"/>
      <c r="L104" s="475"/>
      <c r="M104" s="475"/>
      <c r="N104" s="475"/>
      <c r="O104" s="475"/>
      <c r="P104" s="475"/>
      <c r="Q104" s="475"/>
      <c r="R104" s="475"/>
      <c r="S104" s="475"/>
      <c r="T104" s="475"/>
      <c r="U104" s="475"/>
      <c r="V104" s="475"/>
      <c r="W104" s="475"/>
      <c r="X104" s="475"/>
      <c r="Y104" s="475"/>
      <c r="Z104" s="475"/>
    </row>
    <row r="105" spans="1:26" ht="12.75" customHeight="1">
      <c r="A105" s="475"/>
      <c r="B105" s="475"/>
      <c r="C105" s="475"/>
      <c r="D105" s="475"/>
      <c r="E105" s="475"/>
      <c r="F105" s="475"/>
      <c r="G105" s="475"/>
      <c r="H105" s="475"/>
      <c r="I105" s="475"/>
      <c r="J105" s="475"/>
      <c r="K105" s="475"/>
      <c r="L105" s="475"/>
      <c r="M105" s="475"/>
      <c r="N105" s="475"/>
      <c r="O105" s="475"/>
      <c r="P105" s="475"/>
      <c r="Q105" s="475"/>
      <c r="R105" s="475"/>
      <c r="S105" s="475"/>
      <c r="T105" s="475"/>
      <c r="U105" s="475"/>
      <c r="V105" s="475"/>
      <c r="W105" s="475"/>
      <c r="X105" s="475"/>
      <c r="Y105" s="475"/>
      <c r="Z105" s="475"/>
    </row>
    <row r="106" spans="1:26" ht="12.75" customHeight="1">
      <c r="A106" s="475"/>
      <c r="B106" s="475"/>
      <c r="C106" s="475"/>
      <c r="D106" s="475"/>
      <c r="E106" s="475"/>
      <c r="F106" s="475"/>
      <c r="G106" s="475"/>
      <c r="H106" s="475"/>
      <c r="I106" s="475"/>
      <c r="J106" s="475"/>
      <c r="K106" s="475"/>
      <c r="L106" s="475"/>
      <c r="M106" s="475"/>
      <c r="N106" s="475"/>
      <c r="O106" s="475"/>
      <c r="P106" s="475"/>
      <c r="Q106" s="475"/>
      <c r="R106" s="475"/>
      <c r="S106" s="475"/>
      <c r="T106" s="475"/>
      <c r="U106" s="475"/>
      <c r="V106" s="475"/>
      <c r="W106" s="475"/>
      <c r="X106" s="475"/>
      <c r="Y106" s="475"/>
      <c r="Z106" s="475"/>
    </row>
    <row r="107" spans="1:26" ht="12.75" customHeight="1">
      <c r="A107" s="475"/>
      <c r="B107" s="475"/>
      <c r="C107" s="475"/>
      <c r="D107" s="475"/>
      <c r="E107" s="475"/>
      <c r="F107" s="475"/>
      <c r="G107" s="475"/>
      <c r="H107" s="475"/>
      <c r="I107" s="475"/>
      <c r="J107" s="475"/>
      <c r="K107" s="475"/>
      <c r="L107" s="475"/>
      <c r="M107" s="475"/>
      <c r="N107" s="475"/>
      <c r="O107" s="475"/>
      <c r="P107" s="475"/>
      <c r="Q107" s="475"/>
      <c r="R107" s="475"/>
      <c r="S107" s="475"/>
      <c r="T107" s="475"/>
      <c r="U107" s="475"/>
      <c r="V107" s="475"/>
      <c r="W107" s="475"/>
      <c r="X107" s="475"/>
      <c r="Y107" s="475"/>
      <c r="Z107" s="475"/>
    </row>
    <row r="108" spans="1:26" ht="12.75" customHeight="1">
      <c r="A108" s="475"/>
      <c r="B108" s="475"/>
      <c r="C108" s="475"/>
      <c r="D108" s="475"/>
      <c r="E108" s="475"/>
      <c r="F108" s="475"/>
      <c r="G108" s="475"/>
      <c r="H108" s="475"/>
      <c r="I108" s="475"/>
      <c r="J108" s="475"/>
      <c r="K108" s="475"/>
      <c r="L108" s="475"/>
      <c r="M108" s="475"/>
      <c r="N108" s="475"/>
      <c r="O108" s="475"/>
      <c r="P108" s="475"/>
      <c r="Q108" s="475"/>
      <c r="R108" s="475"/>
      <c r="S108" s="475"/>
      <c r="T108" s="475"/>
      <c r="U108" s="475"/>
      <c r="V108" s="475"/>
      <c r="W108" s="475"/>
      <c r="X108" s="475"/>
      <c r="Y108" s="475"/>
      <c r="Z108" s="475"/>
    </row>
    <row r="109" spans="1:26" ht="12.75" customHeight="1">
      <c r="A109" s="475"/>
      <c r="B109" s="475"/>
      <c r="C109" s="475"/>
      <c r="D109" s="475"/>
      <c r="E109" s="475"/>
      <c r="F109" s="475"/>
      <c r="G109" s="475"/>
      <c r="H109" s="475"/>
      <c r="I109" s="475"/>
      <c r="J109" s="475"/>
      <c r="K109" s="475"/>
      <c r="L109" s="475"/>
      <c r="M109" s="475"/>
      <c r="N109" s="475"/>
      <c r="O109" s="475"/>
      <c r="P109" s="475"/>
      <c r="Q109" s="475"/>
      <c r="R109" s="475"/>
      <c r="S109" s="475"/>
      <c r="T109" s="475"/>
      <c r="U109" s="475"/>
      <c r="V109" s="475"/>
      <c r="W109" s="475"/>
      <c r="X109" s="475"/>
      <c r="Y109" s="475"/>
      <c r="Z109" s="475"/>
    </row>
    <row r="110" spans="1:26" ht="12.75" customHeight="1">
      <c r="A110" s="475"/>
      <c r="B110" s="475"/>
      <c r="C110" s="475"/>
      <c r="D110" s="475"/>
      <c r="E110" s="475"/>
      <c r="F110" s="475"/>
      <c r="G110" s="475"/>
      <c r="H110" s="475"/>
      <c r="I110" s="475"/>
      <c r="J110" s="475"/>
      <c r="K110" s="475"/>
      <c r="L110" s="475"/>
      <c r="M110" s="475"/>
      <c r="N110" s="475"/>
      <c r="O110" s="475"/>
      <c r="P110" s="475"/>
      <c r="Q110" s="475"/>
      <c r="R110" s="475"/>
      <c r="S110" s="475"/>
      <c r="T110" s="475"/>
      <c r="U110" s="475"/>
      <c r="V110" s="475"/>
      <c r="W110" s="475"/>
      <c r="X110" s="475"/>
      <c r="Y110" s="475"/>
      <c r="Z110" s="475"/>
    </row>
    <row r="111" spans="1:26" ht="12.75" customHeight="1">
      <c r="A111" s="475"/>
      <c r="B111" s="475"/>
      <c r="C111" s="475"/>
      <c r="D111" s="475"/>
      <c r="E111" s="475"/>
      <c r="F111" s="475"/>
      <c r="G111" s="475"/>
      <c r="H111" s="475"/>
      <c r="I111" s="475"/>
      <c r="J111" s="475"/>
      <c r="K111" s="475"/>
      <c r="L111" s="475"/>
      <c r="M111" s="475"/>
      <c r="N111" s="475"/>
      <c r="O111" s="475"/>
      <c r="P111" s="475"/>
      <c r="Q111" s="475"/>
      <c r="R111" s="475"/>
      <c r="S111" s="475"/>
      <c r="T111" s="475"/>
      <c r="U111" s="475"/>
      <c r="V111" s="475"/>
      <c r="W111" s="475"/>
      <c r="X111" s="475"/>
      <c r="Y111" s="475"/>
      <c r="Z111" s="475"/>
    </row>
    <row r="112" spans="1:26" ht="12.75" customHeight="1">
      <c r="A112" s="475"/>
      <c r="B112" s="475"/>
      <c r="C112" s="475"/>
      <c r="D112" s="475"/>
      <c r="E112" s="475"/>
      <c r="F112" s="475"/>
      <c r="G112" s="475"/>
      <c r="H112" s="475"/>
      <c r="I112" s="475"/>
      <c r="J112" s="475"/>
      <c r="K112" s="475"/>
      <c r="L112" s="475"/>
      <c r="M112" s="475"/>
      <c r="N112" s="475"/>
      <c r="O112" s="475"/>
      <c r="P112" s="475"/>
      <c r="Q112" s="475"/>
      <c r="R112" s="475"/>
      <c r="S112" s="475"/>
      <c r="T112" s="475"/>
      <c r="U112" s="475"/>
      <c r="V112" s="475"/>
      <c r="W112" s="475"/>
      <c r="X112" s="475"/>
      <c r="Y112" s="475"/>
      <c r="Z112" s="475"/>
    </row>
    <row r="113" spans="1:26" ht="12.75" customHeight="1">
      <c r="A113" s="475"/>
      <c r="B113" s="475"/>
      <c r="C113" s="475"/>
      <c r="D113" s="475"/>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row>
    <row r="114" spans="1:26" ht="12.75" customHeight="1">
      <c r="A114" s="475"/>
      <c r="B114" s="475"/>
      <c r="C114" s="475"/>
      <c r="D114" s="475"/>
      <c r="E114" s="475"/>
      <c r="F114" s="475"/>
      <c r="G114" s="475"/>
      <c r="H114" s="475"/>
      <c r="I114" s="475"/>
      <c r="J114" s="475"/>
      <c r="K114" s="475"/>
      <c r="L114" s="475"/>
      <c r="M114" s="475"/>
      <c r="N114" s="475"/>
      <c r="O114" s="475"/>
      <c r="P114" s="475"/>
      <c r="Q114" s="475"/>
      <c r="R114" s="475"/>
      <c r="S114" s="475"/>
      <c r="T114" s="475"/>
      <c r="U114" s="475"/>
      <c r="V114" s="475"/>
      <c r="W114" s="475"/>
      <c r="X114" s="475"/>
      <c r="Y114" s="475"/>
      <c r="Z114" s="475"/>
    </row>
    <row r="115" spans="1:26" ht="12.75" customHeight="1">
      <c r="A115" s="475"/>
      <c r="B115" s="475"/>
      <c r="C115" s="475"/>
      <c r="D115" s="475"/>
      <c r="E115" s="475"/>
      <c r="F115" s="475"/>
      <c r="G115" s="475"/>
      <c r="H115" s="475"/>
      <c r="I115" s="475"/>
      <c r="J115" s="475"/>
      <c r="K115" s="475"/>
      <c r="L115" s="475"/>
      <c r="M115" s="475"/>
      <c r="N115" s="475"/>
      <c r="O115" s="475"/>
      <c r="P115" s="475"/>
      <c r="Q115" s="475"/>
      <c r="R115" s="475"/>
      <c r="S115" s="475"/>
      <c r="T115" s="475"/>
      <c r="U115" s="475"/>
      <c r="V115" s="475"/>
      <c r="W115" s="475"/>
      <c r="X115" s="475"/>
      <c r="Y115" s="475"/>
      <c r="Z115" s="475"/>
    </row>
    <row r="116" spans="1:26" ht="12.75" customHeight="1">
      <c r="A116" s="475"/>
      <c r="B116" s="475"/>
      <c r="C116" s="475"/>
      <c r="D116" s="475"/>
      <c r="E116" s="475"/>
      <c r="F116" s="475"/>
      <c r="G116" s="475"/>
      <c r="H116" s="475"/>
      <c r="I116" s="475"/>
      <c r="J116" s="475"/>
      <c r="K116" s="475"/>
      <c r="L116" s="475"/>
      <c r="M116" s="475"/>
      <c r="N116" s="475"/>
      <c r="O116" s="475"/>
      <c r="P116" s="475"/>
      <c r="Q116" s="475"/>
      <c r="R116" s="475"/>
      <c r="S116" s="475"/>
      <c r="T116" s="475"/>
      <c r="U116" s="475"/>
      <c r="V116" s="475"/>
      <c r="W116" s="475"/>
      <c r="X116" s="475"/>
      <c r="Y116" s="475"/>
      <c r="Z116" s="475"/>
    </row>
    <row r="117" spans="1:26" ht="12.75" customHeight="1">
      <c r="A117" s="475"/>
      <c r="B117" s="475"/>
      <c r="C117" s="475"/>
      <c r="D117" s="475"/>
      <c r="E117" s="475"/>
      <c r="F117" s="475"/>
      <c r="G117" s="475"/>
      <c r="H117" s="475"/>
      <c r="I117" s="475"/>
      <c r="J117" s="475"/>
      <c r="K117" s="475"/>
      <c r="L117" s="475"/>
      <c r="M117" s="475"/>
      <c r="N117" s="475"/>
      <c r="O117" s="475"/>
      <c r="P117" s="475"/>
      <c r="Q117" s="475"/>
      <c r="R117" s="475"/>
      <c r="S117" s="475"/>
      <c r="T117" s="475"/>
      <c r="U117" s="475"/>
      <c r="V117" s="475"/>
      <c r="W117" s="475"/>
      <c r="X117" s="475"/>
      <c r="Y117" s="475"/>
      <c r="Z117" s="475"/>
    </row>
    <row r="118" spans="1:26" ht="12.75" customHeight="1">
      <c r="A118" s="475"/>
      <c r="B118" s="475"/>
      <c r="C118" s="475"/>
      <c r="D118" s="475"/>
      <c r="E118" s="475"/>
      <c r="F118" s="475"/>
      <c r="G118" s="475"/>
      <c r="H118" s="475"/>
      <c r="I118" s="475"/>
      <c r="J118" s="475"/>
      <c r="K118" s="475"/>
      <c r="L118" s="475"/>
      <c r="M118" s="475"/>
      <c r="N118" s="475"/>
      <c r="O118" s="475"/>
      <c r="P118" s="475"/>
      <c r="Q118" s="475"/>
      <c r="R118" s="475"/>
      <c r="S118" s="475"/>
      <c r="T118" s="475"/>
      <c r="U118" s="475"/>
      <c r="V118" s="475"/>
      <c r="W118" s="475"/>
      <c r="X118" s="475"/>
      <c r="Y118" s="475"/>
      <c r="Z118" s="475"/>
    </row>
    <row r="119" spans="1:26" ht="12.75" customHeight="1">
      <c r="A119" s="475"/>
      <c r="B119" s="475"/>
      <c r="C119" s="475"/>
      <c r="D119" s="475"/>
      <c r="E119" s="475"/>
      <c r="F119" s="475"/>
      <c r="G119" s="475"/>
      <c r="H119" s="475"/>
      <c r="I119" s="475"/>
      <c r="J119" s="475"/>
      <c r="K119" s="475"/>
      <c r="L119" s="475"/>
      <c r="M119" s="475"/>
      <c r="N119" s="475"/>
      <c r="O119" s="475"/>
      <c r="P119" s="475"/>
      <c r="Q119" s="475"/>
      <c r="R119" s="475"/>
      <c r="S119" s="475"/>
      <c r="T119" s="475"/>
      <c r="U119" s="475"/>
      <c r="V119" s="475"/>
      <c r="W119" s="475"/>
      <c r="X119" s="475"/>
      <c r="Y119" s="475"/>
      <c r="Z119" s="475"/>
    </row>
    <row r="120" spans="1:26" ht="12.75" customHeight="1">
      <c r="A120" s="475"/>
      <c r="B120" s="475"/>
      <c r="C120" s="475"/>
      <c r="D120" s="475"/>
      <c r="E120" s="475"/>
      <c r="F120" s="475"/>
      <c r="G120" s="475"/>
      <c r="H120" s="475"/>
      <c r="I120" s="475"/>
      <c r="J120" s="475"/>
      <c r="K120" s="475"/>
      <c r="L120" s="475"/>
      <c r="M120" s="475"/>
      <c r="N120" s="475"/>
      <c r="O120" s="475"/>
      <c r="P120" s="475"/>
      <c r="Q120" s="475"/>
      <c r="R120" s="475"/>
      <c r="S120" s="475"/>
      <c r="T120" s="475"/>
      <c r="U120" s="475"/>
      <c r="V120" s="475"/>
      <c r="W120" s="475"/>
      <c r="X120" s="475"/>
      <c r="Y120" s="475"/>
      <c r="Z120" s="475"/>
    </row>
    <row r="121" spans="1:26" ht="12.75" customHeight="1">
      <c r="A121" s="475"/>
      <c r="B121" s="475"/>
      <c r="C121" s="475"/>
      <c r="D121" s="475"/>
      <c r="E121" s="475"/>
      <c r="F121" s="475"/>
      <c r="G121" s="475"/>
      <c r="H121" s="475"/>
      <c r="I121" s="475"/>
      <c r="J121" s="475"/>
      <c r="K121" s="475"/>
      <c r="L121" s="475"/>
      <c r="M121" s="475"/>
      <c r="N121" s="475"/>
      <c r="O121" s="475"/>
      <c r="P121" s="475"/>
      <c r="Q121" s="475"/>
      <c r="R121" s="475"/>
      <c r="S121" s="475"/>
      <c r="T121" s="475"/>
      <c r="U121" s="475"/>
      <c r="V121" s="475"/>
      <c r="W121" s="475"/>
      <c r="X121" s="475"/>
      <c r="Y121" s="475"/>
      <c r="Z121" s="475"/>
    </row>
    <row r="122" spans="1:26" ht="12.75" customHeight="1">
      <c r="A122" s="475"/>
      <c r="B122" s="475"/>
      <c r="C122" s="475"/>
      <c r="D122" s="475"/>
      <c r="E122" s="475"/>
      <c r="F122" s="475"/>
      <c r="G122" s="475"/>
      <c r="H122" s="475"/>
      <c r="I122" s="475"/>
      <c r="J122" s="475"/>
      <c r="K122" s="475"/>
      <c r="L122" s="475"/>
      <c r="M122" s="475"/>
      <c r="N122" s="475"/>
      <c r="O122" s="475"/>
      <c r="P122" s="475"/>
      <c r="Q122" s="475"/>
      <c r="R122" s="475"/>
      <c r="S122" s="475"/>
      <c r="T122" s="475"/>
      <c r="U122" s="475"/>
      <c r="V122" s="475"/>
      <c r="W122" s="475"/>
      <c r="X122" s="475"/>
      <c r="Y122" s="475"/>
      <c r="Z122" s="475"/>
    </row>
    <row r="123" spans="1:26" ht="12.75" customHeight="1">
      <c r="A123" s="475"/>
      <c r="B123" s="475"/>
      <c r="C123" s="475"/>
      <c r="D123" s="475"/>
      <c r="E123" s="475"/>
      <c r="F123" s="475"/>
      <c r="G123" s="475"/>
      <c r="H123" s="475"/>
      <c r="I123" s="475"/>
      <c r="J123" s="475"/>
      <c r="K123" s="475"/>
      <c r="L123" s="475"/>
      <c r="M123" s="475"/>
      <c r="N123" s="475"/>
      <c r="O123" s="475"/>
      <c r="P123" s="475"/>
      <c r="Q123" s="475"/>
      <c r="R123" s="475"/>
      <c r="S123" s="475"/>
      <c r="T123" s="475"/>
      <c r="U123" s="475"/>
      <c r="V123" s="475"/>
      <c r="W123" s="475"/>
      <c r="X123" s="475"/>
      <c r="Y123" s="475"/>
      <c r="Z123" s="475"/>
    </row>
    <row r="124" spans="1:26" ht="12.75" customHeight="1">
      <c r="A124" s="475"/>
      <c r="B124" s="475"/>
      <c r="C124" s="475"/>
      <c r="D124" s="475"/>
      <c r="E124" s="475"/>
      <c r="F124" s="475"/>
      <c r="G124" s="475"/>
      <c r="H124" s="475"/>
      <c r="I124" s="475"/>
      <c r="J124" s="475"/>
      <c r="K124" s="475"/>
      <c r="L124" s="475"/>
      <c r="M124" s="475"/>
      <c r="N124" s="475"/>
      <c r="O124" s="475"/>
      <c r="P124" s="475"/>
      <c r="Q124" s="475"/>
      <c r="R124" s="475"/>
      <c r="S124" s="475"/>
      <c r="T124" s="475"/>
      <c r="U124" s="475"/>
      <c r="V124" s="475"/>
      <c r="W124" s="475"/>
      <c r="X124" s="475"/>
      <c r="Y124" s="475"/>
      <c r="Z124" s="475"/>
    </row>
    <row r="125" spans="1:26" ht="12.75" customHeight="1">
      <c r="A125" s="475"/>
      <c r="B125" s="475"/>
      <c r="C125" s="475"/>
      <c r="D125" s="475"/>
      <c r="E125" s="475"/>
      <c r="F125" s="475"/>
      <c r="G125" s="475"/>
      <c r="H125" s="475"/>
      <c r="I125" s="475"/>
      <c r="J125" s="475"/>
      <c r="K125" s="475"/>
      <c r="L125" s="475"/>
      <c r="M125" s="475"/>
      <c r="N125" s="475"/>
      <c r="O125" s="475"/>
      <c r="P125" s="475"/>
      <c r="Q125" s="475"/>
      <c r="R125" s="475"/>
      <c r="S125" s="475"/>
      <c r="T125" s="475"/>
      <c r="U125" s="475"/>
      <c r="V125" s="475"/>
      <c r="W125" s="475"/>
      <c r="X125" s="475"/>
      <c r="Y125" s="475"/>
      <c r="Z125" s="475"/>
    </row>
    <row r="126" spans="1:26" ht="12.75" customHeight="1">
      <c r="A126" s="475"/>
      <c r="B126" s="475"/>
      <c r="C126" s="475"/>
      <c r="D126" s="475"/>
      <c r="E126" s="475"/>
      <c r="F126" s="475"/>
      <c r="G126" s="475"/>
      <c r="H126" s="475"/>
      <c r="I126" s="475"/>
      <c r="J126" s="475"/>
      <c r="K126" s="475"/>
      <c r="L126" s="475"/>
      <c r="M126" s="475"/>
      <c r="N126" s="475"/>
      <c r="O126" s="475"/>
      <c r="P126" s="475"/>
      <c r="Q126" s="475"/>
      <c r="R126" s="475"/>
      <c r="S126" s="475"/>
      <c r="T126" s="475"/>
      <c r="U126" s="475"/>
      <c r="V126" s="475"/>
      <c r="W126" s="475"/>
      <c r="X126" s="475"/>
      <c r="Y126" s="475"/>
      <c r="Z126" s="475"/>
    </row>
    <row r="127" spans="1:26" ht="12.75" customHeight="1">
      <c r="A127" s="475"/>
      <c r="B127" s="475"/>
      <c r="C127" s="475"/>
      <c r="D127" s="475"/>
      <c r="E127" s="475"/>
      <c r="F127" s="475"/>
      <c r="G127" s="475"/>
      <c r="H127" s="475"/>
      <c r="I127" s="475"/>
      <c r="J127" s="475"/>
      <c r="K127" s="475"/>
      <c r="L127" s="475"/>
      <c r="M127" s="475"/>
      <c r="N127" s="475"/>
      <c r="O127" s="475"/>
      <c r="P127" s="475"/>
      <c r="Q127" s="475"/>
      <c r="R127" s="475"/>
      <c r="S127" s="475"/>
      <c r="T127" s="475"/>
      <c r="U127" s="475"/>
      <c r="V127" s="475"/>
      <c r="W127" s="475"/>
      <c r="X127" s="475"/>
      <c r="Y127" s="475"/>
      <c r="Z127" s="475"/>
    </row>
    <row r="128" spans="1:26" ht="12.75" customHeight="1">
      <c r="A128" s="475"/>
      <c r="B128" s="475"/>
      <c r="C128" s="475"/>
      <c r="D128" s="475"/>
      <c r="E128" s="475"/>
      <c r="F128" s="475"/>
      <c r="G128" s="475"/>
      <c r="H128" s="475"/>
      <c r="I128" s="475"/>
      <c r="J128" s="475"/>
      <c r="K128" s="475"/>
      <c r="L128" s="475"/>
      <c r="M128" s="475"/>
      <c r="N128" s="475"/>
      <c r="O128" s="475"/>
      <c r="P128" s="475"/>
      <c r="Q128" s="475"/>
      <c r="R128" s="475"/>
      <c r="S128" s="475"/>
      <c r="T128" s="475"/>
      <c r="U128" s="475"/>
      <c r="V128" s="475"/>
      <c r="W128" s="475"/>
      <c r="X128" s="475"/>
      <c r="Y128" s="475"/>
      <c r="Z128" s="475"/>
    </row>
    <row r="129" spans="1:26" ht="12.75" customHeight="1">
      <c r="A129" s="475"/>
      <c r="B129" s="475"/>
      <c r="C129" s="475"/>
      <c r="D129" s="475"/>
      <c r="E129" s="475"/>
      <c r="F129" s="475"/>
      <c r="G129" s="475"/>
      <c r="H129" s="475"/>
      <c r="I129" s="475"/>
      <c r="J129" s="475"/>
      <c r="K129" s="475"/>
      <c r="L129" s="475"/>
      <c r="M129" s="475"/>
      <c r="N129" s="475"/>
      <c r="O129" s="475"/>
      <c r="P129" s="475"/>
      <c r="Q129" s="475"/>
      <c r="R129" s="475"/>
      <c r="S129" s="475"/>
      <c r="T129" s="475"/>
      <c r="U129" s="475"/>
      <c r="V129" s="475"/>
      <c r="W129" s="475"/>
      <c r="X129" s="475"/>
      <c r="Y129" s="475"/>
      <c r="Z129" s="475"/>
    </row>
    <row r="130" spans="1:26" ht="12.75" customHeight="1">
      <c r="A130" s="475"/>
      <c r="B130" s="475"/>
      <c r="C130" s="475"/>
      <c r="D130" s="475"/>
      <c r="E130" s="475"/>
      <c r="F130" s="475"/>
      <c r="G130" s="475"/>
      <c r="H130" s="475"/>
      <c r="I130" s="475"/>
      <c r="J130" s="475"/>
      <c r="K130" s="475"/>
      <c r="L130" s="475"/>
      <c r="M130" s="475"/>
      <c r="N130" s="475"/>
      <c r="O130" s="475"/>
      <c r="P130" s="475"/>
      <c r="Q130" s="475"/>
      <c r="R130" s="475"/>
      <c r="S130" s="475"/>
      <c r="T130" s="475"/>
      <c r="U130" s="475"/>
      <c r="V130" s="475"/>
      <c r="W130" s="475"/>
      <c r="X130" s="475"/>
      <c r="Y130" s="475"/>
      <c r="Z130" s="475"/>
    </row>
    <row r="131" spans="1:26" ht="12.75" customHeight="1">
      <c r="A131" s="475"/>
      <c r="B131" s="475"/>
      <c r="C131" s="475"/>
      <c r="D131" s="475"/>
      <c r="E131" s="475"/>
      <c r="F131" s="475"/>
      <c r="G131" s="475"/>
      <c r="H131" s="475"/>
      <c r="I131" s="475"/>
      <c r="J131" s="475"/>
      <c r="K131" s="475"/>
      <c r="L131" s="475"/>
      <c r="M131" s="475"/>
      <c r="N131" s="475"/>
      <c r="O131" s="475"/>
      <c r="P131" s="475"/>
      <c r="Q131" s="475"/>
      <c r="R131" s="475"/>
      <c r="S131" s="475"/>
      <c r="T131" s="475"/>
      <c r="U131" s="475"/>
      <c r="V131" s="475"/>
      <c r="W131" s="475"/>
      <c r="X131" s="475"/>
      <c r="Y131" s="475"/>
      <c r="Z131" s="475"/>
    </row>
    <row r="132" spans="1:26" ht="12.75" customHeight="1">
      <c r="A132" s="475"/>
      <c r="B132" s="475"/>
      <c r="C132" s="475"/>
      <c r="D132" s="475"/>
      <c r="E132" s="475"/>
      <c r="F132" s="475"/>
      <c r="G132" s="475"/>
      <c r="H132" s="475"/>
      <c r="I132" s="475"/>
      <c r="J132" s="475"/>
      <c r="K132" s="475"/>
      <c r="L132" s="475"/>
      <c r="M132" s="475"/>
      <c r="N132" s="475"/>
      <c r="O132" s="475"/>
      <c r="P132" s="475"/>
      <c r="Q132" s="475"/>
      <c r="R132" s="475"/>
      <c r="S132" s="475"/>
      <c r="T132" s="475"/>
      <c r="U132" s="475"/>
      <c r="V132" s="475"/>
      <c r="W132" s="475"/>
      <c r="X132" s="475"/>
      <c r="Y132" s="475"/>
      <c r="Z132" s="475"/>
    </row>
    <row r="133" spans="1:26" ht="12.75" customHeight="1">
      <c r="A133" s="475"/>
      <c r="B133" s="475"/>
      <c r="C133" s="475"/>
      <c r="D133" s="475"/>
      <c r="E133" s="475"/>
      <c r="F133" s="475"/>
      <c r="G133" s="475"/>
      <c r="H133" s="475"/>
      <c r="I133" s="475"/>
      <c r="J133" s="475"/>
      <c r="K133" s="475"/>
      <c r="L133" s="475"/>
      <c r="M133" s="475"/>
      <c r="N133" s="475"/>
      <c r="O133" s="475"/>
      <c r="P133" s="475"/>
      <c r="Q133" s="475"/>
      <c r="R133" s="475"/>
      <c r="S133" s="475"/>
      <c r="T133" s="475"/>
      <c r="U133" s="475"/>
      <c r="V133" s="475"/>
      <c r="W133" s="475"/>
      <c r="X133" s="475"/>
      <c r="Y133" s="475"/>
      <c r="Z133" s="475"/>
    </row>
    <row r="134" spans="1:26" ht="12.75" customHeight="1">
      <c r="A134" s="475"/>
      <c r="B134" s="475"/>
      <c r="C134" s="475"/>
      <c r="D134" s="475"/>
      <c r="E134" s="475"/>
      <c r="F134" s="475"/>
      <c r="G134" s="475"/>
      <c r="H134" s="475"/>
      <c r="I134" s="475"/>
      <c r="J134" s="475"/>
      <c r="K134" s="475"/>
      <c r="L134" s="475"/>
      <c r="M134" s="475"/>
      <c r="N134" s="475"/>
      <c r="O134" s="475"/>
      <c r="P134" s="475"/>
      <c r="Q134" s="475"/>
      <c r="R134" s="475"/>
      <c r="S134" s="475"/>
      <c r="T134" s="475"/>
      <c r="U134" s="475"/>
      <c r="V134" s="475"/>
      <c r="W134" s="475"/>
      <c r="X134" s="475"/>
      <c r="Y134" s="475"/>
      <c r="Z134" s="475"/>
    </row>
    <row r="135" spans="1:26" ht="12.75" customHeight="1">
      <c r="A135" s="475"/>
      <c r="B135" s="475"/>
      <c r="C135" s="475"/>
      <c r="D135" s="475"/>
      <c r="E135" s="475"/>
      <c r="F135" s="475"/>
      <c r="G135" s="475"/>
      <c r="H135" s="475"/>
      <c r="I135" s="475"/>
      <c r="J135" s="475"/>
      <c r="K135" s="475"/>
      <c r="L135" s="475"/>
      <c r="M135" s="475"/>
      <c r="N135" s="475"/>
      <c r="O135" s="475"/>
      <c r="P135" s="475"/>
      <c r="Q135" s="475"/>
      <c r="R135" s="475"/>
      <c r="S135" s="475"/>
      <c r="T135" s="475"/>
      <c r="U135" s="475"/>
      <c r="V135" s="475"/>
      <c r="W135" s="475"/>
      <c r="X135" s="475"/>
      <c r="Y135" s="475"/>
      <c r="Z135" s="475"/>
    </row>
    <row r="136" spans="1:26" ht="12.75" customHeight="1">
      <c r="A136" s="475"/>
      <c r="B136" s="475"/>
      <c r="C136" s="475"/>
      <c r="D136" s="475"/>
      <c r="E136" s="475"/>
      <c r="F136" s="475"/>
      <c r="G136" s="475"/>
      <c r="H136" s="475"/>
      <c r="I136" s="475"/>
      <c r="J136" s="475"/>
      <c r="K136" s="475"/>
      <c r="L136" s="475"/>
      <c r="M136" s="475"/>
      <c r="N136" s="475"/>
      <c r="O136" s="475"/>
      <c r="P136" s="475"/>
      <c r="Q136" s="475"/>
      <c r="R136" s="475"/>
      <c r="S136" s="475"/>
      <c r="T136" s="475"/>
      <c r="U136" s="475"/>
      <c r="V136" s="475"/>
      <c r="W136" s="475"/>
      <c r="X136" s="475"/>
      <c r="Y136" s="475"/>
      <c r="Z136" s="475"/>
    </row>
    <row r="137" spans="1:26" ht="12.75" customHeight="1">
      <c r="A137" s="475"/>
      <c r="B137" s="475"/>
      <c r="C137" s="475"/>
      <c r="D137" s="475"/>
      <c r="E137" s="475"/>
      <c r="F137" s="475"/>
      <c r="G137" s="475"/>
      <c r="H137" s="475"/>
      <c r="I137" s="475"/>
      <c r="J137" s="475"/>
      <c r="K137" s="475"/>
      <c r="L137" s="475"/>
      <c r="M137" s="475"/>
      <c r="N137" s="475"/>
      <c r="O137" s="475"/>
      <c r="P137" s="475"/>
      <c r="Q137" s="475"/>
      <c r="R137" s="475"/>
      <c r="S137" s="475"/>
      <c r="T137" s="475"/>
      <c r="U137" s="475"/>
      <c r="V137" s="475"/>
      <c r="W137" s="475"/>
      <c r="X137" s="475"/>
      <c r="Y137" s="475"/>
      <c r="Z137" s="475"/>
    </row>
    <row r="138" spans="1:26" ht="12.75" customHeight="1">
      <c r="A138" s="475"/>
      <c r="B138" s="475"/>
      <c r="C138" s="475"/>
      <c r="D138" s="475"/>
      <c r="E138" s="475"/>
      <c r="F138" s="475"/>
      <c r="G138" s="475"/>
      <c r="H138" s="475"/>
      <c r="I138" s="475"/>
      <c r="J138" s="475"/>
      <c r="K138" s="475"/>
      <c r="L138" s="475"/>
      <c r="M138" s="475"/>
      <c r="N138" s="475"/>
      <c r="O138" s="475"/>
      <c r="P138" s="475"/>
      <c r="Q138" s="475"/>
      <c r="R138" s="475"/>
      <c r="S138" s="475"/>
      <c r="T138" s="475"/>
      <c r="U138" s="475"/>
      <c r="V138" s="475"/>
      <c r="W138" s="475"/>
      <c r="X138" s="475"/>
      <c r="Y138" s="475"/>
      <c r="Z138" s="475"/>
    </row>
    <row r="139" spans="1:26" ht="12.75" customHeight="1">
      <c r="A139" s="475"/>
      <c r="B139" s="475"/>
      <c r="C139" s="475"/>
      <c r="D139" s="475"/>
      <c r="E139" s="475"/>
      <c r="F139" s="475"/>
      <c r="G139" s="475"/>
      <c r="H139" s="475"/>
      <c r="I139" s="475"/>
      <c r="J139" s="475"/>
      <c r="K139" s="475"/>
      <c r="L139" s="475"/>
      <c r="M139" s="475"/>
      <c r="N139" s="475"/>
      <c r="O139" s="475"/>
      <c r="P139" s="475"/>
      <c r="Q139" s="475"/>
      <c r="R139" s="475"/>
      <c r="S139" s="475"/>
      <c r="T139" s="475"/>
      <c r="U139" s="475"/>
      <c r="V139" s="475"/>
      <c r="W139" s="475"/>
      <c r="X139" s="475"/>
      <c r="Y139" s="475"/>
      <c r="Z139" s="475"/>
    </row>
    <row r="140" spans="1:26" ht="12.75" customHeight="1">
      <c r="A140" s="475"/>
      <c r="B140" s="475"/>
      <c r="C140" s="475"/>
      <c r="D140" s="475"/>
      <c r="E140" s="475"/>
      <c r="F140" s="475"/>
      <c r="G140" s="475"/>
      <c r="H140" s="475"/>
      <c r="I140" s="475"/>
      <c r="J140" s="475"/>
      <c r="K140" s="475"/>
      <c r="L140" s="475"/>
      <c r="M140" s="475"/>
      <c r="N140" s="475"/>
      <c r="O140" s="475"/>
      <c r="P140" s="475"/>
      <c r="Q140" s="475"/>
      <c r="R140" s="475"/>
      <c r="S140" s="475"/>
      <c r="T140" s="475"/>
      <c r="U140" s="475"/>
      <c r="V140" s="475"/>
      <c r="W140" s="475"/>
      <c r="X140" s="475"/>
      <c r="Y140" s="475"/>
      <c r="Z140" s="475"/>
    </row>
    <row r="141" spans="1:26" ht="12.75" customHeight="1">
      <c r="A141" s="475"/>
      <c r="B141" s="475"/>
      <c r="C141" s="475"/>
      <c r="D141" s="475"/>
      <c r="E141" s="475"/>
      <c r="F141" s="475"/>
      <c r="G141" s="475"/>
      <c r="H141" s="475"/>
      <c r="I141" s="475"/>
      <c r="J141" s="475"/>
      <c r="K141" s="475"/>
      <c r="L141" s="475"/>
      <c r="M141" s="475"/>
      <c r="N141" s="475"/>
      <c r="O141" s="475"/>
      <c r="P141" s="475"/>
      <c r="Q141" s="475"/>
      <c r="R141" s="475"/>
      <c r="S141" s="475"/>
      <c r="T141" s="475"/>
      <c r="U141" s="475"/>
      <c r="V141" s="475"/>
      <c r="W141" s="475"/>
      <c r="X141" s="475"/>
      <c r="Y141" s="475"/>
      <c r="Z141" s="475"/>
    </row>
    <row r="142" spans="1:26" ht="12.75" customHeight="1">
      <c r="A142" s="475"/>
      <c r="B142" s="475"/>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row>
    <row r="143" spans="1:26" ht="12.75" customHeight="1">
      <c r="A143" s="475"/>
      <c r="B143" s="475"/>
      <c r="C143" s="475"/>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row>
    <row r="144" spans="1:26" ht="12.75" customHeight="1">
      <c r="A144" s="475"/>
      <c r="B144" s="475"/>
      <c r="C144" s="475"/>
      <c r="D144" s="475"/>
      <c r="E144" s="475"/>
      <c r="F144" s="475"/>
      <c r="G144" s="475"/>
      <c r="H144" s="475"/>
      <c r="I144" s="475"/>
      <c r="J144" s="475"/>
      <c r="K144" s="475"/>
      <c r="L144" s="475"/>
      <c r="M144" s="475"/>
      <c r="N144" s="475"/>
      <c r="O144" s="475"/>
      <c r="P144" s="475"/>
      <c r="Q144" s="475"/>
      <c r="R144" s="475"/>
      <c r="S144" s="475"/>
      <c r="T144" s="475"/>
      <c r="U144" s="475"/>
      <c r="V144" s="475"/>
      <c r="W144" s="475"/>
      <c r="X144" s="475"/>
      <c r="Y144" s="475"/>
      <c r="Z144" s="475"/>
    </row>
    <row r="145" spans="1:26" ht="12.75" customHeight="1">
      <c r="A145" s="475"/>
      <c r="B145" s="475"/>
      <c r="C145" s="475"/>
      <c r="D145" s="475"/>
      <c r="E145" s="475"/>
      <c r="F145" s="475"/>
      <c r="G145" s="475"/>
      <c r="H145" s="475"/>
      <c r="I145" s="475"/>
      <c r="J145" s="475"/>
      <c r="K145" s="475"/>
      <c r="L145" s="475"/>
      <c r="M145" s="475"/>
      <c r="N145" s="475"/>
      <c r="O145" s="475"/>
      <c r="P145" s="475"/>
      <c r="Q145" s="475"/>
      <c r="R145" s="475"/>
      <c r="S145" s="475"/>
      <c r="T145" s="475"/>
      <c r="U145" s="475"/>
      <c r="V145" s="475"/>
      <c r="W145" s="475"/>
      <c r="X145" s="475"/>
      <c r="Y145" s="475"/>
      <c r="Z145" s="475"/>
    </row>
    <row r="146" spans="1:26" ht="12.75" customHeight="1">
      <c r="A146" s="475"/>
      <c r="B146" s="475"/>
      <c r="C146" s="475"/>
      <c r="D146" s="475"/>
      <c r="E146" s="475"/>
      <c r="F146" s="475"/>
      <c r="G146" s="475"/>
      <c r="H146" s="475"/>
      <c r="I146" s="475"/>
      <c r="J146" s="475"/>
      <c r="K146" s="475"/>
      <c r="L146" s="475"/>
      <c r="M146" s="475"/>
      <c r="N146" s="475"/>
      <c r="O146" s="475"/>
      <c r="P146" s="475"/>
      <c r="Q146" s="475"/>
      <c r="R146" s="475"/>
      <c r="S146" s="475"/>
      <c r="T146" s="475"/>
      <c r="U146" s="475"/>
      <c r="V146" s="475"/>
      <c r="W146" s="475"/>
      <c r="X146" s="475"/>
      <c r="Y146" s="475"/>
      <c r="Z146" s="475"/>
    </row>
    <row r="147" spans="1:26" ht="12.75" customHeight="1">
      <c r="A147" s="475"/>
      <c r="B147" s="475"/>
      <c r="C147" s="475"/>
      <c r="D147" s="475"/>
      <c r="E147" s="475"/>
      <c r="F147" s="475"/>
      <c r="G147" s="475"/>
      <c r="H147" s="475"/>
      <c r="I147" s="475"/>
      <c r="J147" s="475"/>
      <c r="K147" s="475"/>
      <c r="L147" s="475"/>
      <c r="M147" s="475"/>
      <c r="N147" s="475"/>
      <c r="O147" s="475"/>
      <c r="P147" s="475"/>
      <c r="Q147" s="475"/>
      <c r="R147" s="475"/>
      <c r="S147" s="475"/>
      <c r="T147" s="475"/>
      <c r="U147" s="475"/>
      <c r="V147" s="475"/>
      <c r="W147" s="475"/>
      <c r="X147" s="475"/>
      <c r="Y147" s="475"/>
      <c r="Z147" s="475"/>
    </row>
    <row r="148" spans="1:26" ht="12.75" customHeight="1">
      <c r="A148" s="475"/>
      <c r="B148" s="475"/>
      <c r="C148" s="475"/>
      <c r="D148" s="475"/>
      <c r="E148" s="475"/>
      <c r="F148" s="475"/>
      <c r="G148" s="475"/>
      <c r="H148" s="475"/>
      <c r="I148" s="475"/>
      <c r="J148" s="475"/>
      <c r="K148" s="475"/>
      <c r="L148" s="475"/>
      <c r="M148" s="475"/>
      <c r="N148" s="475"/>
      <c r="O148" s="475"/>
      <c r="P148" s="475"/>
      <c r="Q148" s="475"/>
      <c r="R148" s="475"/>
      <c r="S148" s="475"/>
      <c r="T148" s="475"/>
      <c r="U148" s="475"/>
      <c r="V148" s="475"/>
      <c r="W148" s="475"/>
      <c r="X148" s="475"/>
      <c r="Y148" s="475"/>
      <c r="Z148" s="475"/>
    </row>
    <row r="149" spans="1:26" ht="12.75" customHeight="1">
      <c r="A149" s="475"/>
      <c r="B149" s="475"/>
      <c r="C149" s="475"/>
      <c r="D149" s="475"/>
      <c r="E149" s="475"/>
      <c r="F149" s="475"/>
      <c r="G149" s="475"/>
      <c r="H149" s="475"/>
      <c r="I149" s="475"/>
      <c r="J149" s="475"/>
      <c r="K149" s="475"/>
      <c r="L149" s="475"/>
      <c r="M149" s="475"/>
      <c r="N149" s="475"/>
      <c r="O149" s="475"/>
      <c r="P149" s="475"/>
      <c r="Q149" s="475"/>
      <c r="R149" s="475"/>
      <c r="S149" s="475"/>
      <c r="T149" s="475"/>
      <c r="U149" s="475"/>
      <c r="V149" s="475"/>
      <c r="W149" s="475"/>
      <c r="X149" s="475"/>
      <c r="Y149" s="475"/>
      <c r="Z149" s="475"/>
    </row>
    <row r="150" spans="1:26" ht="12.75" customHeight="1">
      <c r="A150" s="475"/>
      <c r="B150" s="475"/>
      <c r="C150" s="475"/>
      <c r="D150" s="475"/>
      <c r="E150" s="475"/>
      <c r="F150" s="475"/>
      <c r="G150" s="475"/>
      <c r="H150" s="475"/>
      <c r="I150" s="475"/>
      <c r="J150" s="475"/>
      <c r="K150" s="475"/>
      <c r="L150" s="475"/>
      <c r="M150" s="475"/>
      <c r="N150" s="475"/>
      <c r="O150" s="475"/>
      <c r="P150" s="475"/>
      <c r="Q150" s="475"/>
      <c r="R150" s="475"/>
      <c r="S150" s="475"/>
      <c r="T150" s="475"/>
      <c r="U150" s="475"/>
      <c r="V150" s="475"/>
      <c r="W150" s="475"/>
      <c r="X150" s="475"/>
      <c r="Y150" s="475"/>
      <c r="Z150" s="475"/>
    </row>
    <row r="151" spans="1:26" ht="12.75" customHeight="1">
      <c r="A151" s="475"/>
      <c r="B151" s="475"/>
      <c r="C151" s="475"/>
      <c r="D151" s="475"/>
      <c r="E151" s="475"/>
      <c r="F151" s="475"/>
      <c r="G151" s="475"/>
      <c r="H151" s="475"/>
      <c r="I151" s="475"/>
      <c r="J151" s="475"/>
      <c r="K151" s="475"/>
      <c r="L151" s="475"/>
      <c r="M151" s="475"/>
      <c r="N151" s="475"/>
      <c r="O151" s="475"/>
      <c r="P151" s="475"/>
      <c r="Q151" s="475"/>
      <c r="R151" s="475"/>
      <c r="S151" s="475"/>
      <c r="T151" s="475"/>
      <c r="U151" s="475"/>
      <c r="V151" s="475"/>
      <c r="W151" s="475"/>
      <c r="X151" s="475"/>
      <c r="Y151" s="475"/>
      <c r="Z151" s="475"/>
    </row>
    <row r="152" spans="1:26" ht="12.75" customHeight="1">
      <c r="A152" s="475"/>
      <c r="B152" s="475"/>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5"/>
      <c r="Z152" s="475"/>
    </row>
    <row r="153" spans="1:26" ht="12.75" customHeight="1">
      <c r="A153" s="475"/>
      <c r="B153" s="475"/>
      <c r="C153" s="475"/>
      <c r="D153" s="475"/>
      <c r="E153" s="475"/>
      <c r="F153" s="475"/>
      <c r="G153" s="475"/>
      <c r="H153" s="475"/>
      <c r="I153" s="475"/>
      <c r="J153" s="475"/>
      <c r="K153" s="475"/>
      <c r="L153" s="475"/>
      <c r="M153" s="475"/>
      <c r="N153" s="475"/>
      <c r="O153" s="475"/>
      <c r="P153" s="475"/>
      <c r="Q153" s="475"/>
      <c r="R153" s="475"/>
      <c r="S153" s="475"/>
      <c r="T153" s="475"/>
      <c r="U153" s="475"/>
      <c r="V153" s="475"/>
      <c r="W153" s="475"/>
      <c r="X153" s="475"/>
      <c r="Y153" s="475"/>
      <c r="Z153" s="475"/>
    </row>
    <row r="154" spans="1:26" ht="12.75" customHeight="1">
      <c r="A154" s="475"/>
      <c r="B154" s="475"/>
      <c r="C154" s="475"/>
      <c r="D154" s="475"/>
      <c r="E154" s="475"/>
      <c r="F154" s="475"/>
      <c r="G154" s="475"/>
      <c r="H154" s="475"/>
      <c r="I154" s="475"/>
      <c r="J154" s="475"/>
      <c r="K154" s="475"/>
      <c r="L154" s="475"/>
      <c r="M154" s="475"/>
      <c r="N154" s="475"/>
      <c r="O154" s="475"/>
      <c r="P154" s="475"/>
      <c r="Q154" s="475"/>
      <c r="R154" s="475"/>
      <c r="S154" s="475"/>
      <c r="T154" s="475"/>
      <c r="U154" s="475"/>
      <c r="V154" s="475"/>
      <c r="W154" s="475"/>
      <c r="X154" s="475"/>
      <c r="Y154" s="475"/>
      <c r="Z154" s="475"/>
    </row>
    <row r="155" spans="1:26" ht="12.75" customHeight="1">
      <c r="A155" s="475"/>
      <c r="B155" s="475"/>
      <c r="C155" s="475"/>
      <c r="D155" s="475"/>
      <c r="E155" s="475"/>
      <c r="F155" s="475"/>
      <c r="G155" s="475"/>
      <c r="H155" s="475"/>
      <c r="I155" s="475"/>
      <c r="J155" s="475"/>
      <c r="K155" s="475"/>
      <c r="L155" s="475"/>
      <c r="M155" s="475"/>
      <c r="N155" s="475"/>
      <c r="O155" s="475"/>
      <c r="P155" s="475"/>
      <c r="Q155" s="475"/>
      <c r="R155" s="475"/>
      <c r="S155" s="475"/>
      <c r="T155" s="475"/>
      <c r="U155" s="475"/>
      <c r="V155" s="475"/>
      <c r="W155" s="475"/>
      <c r="X155" s="475"/>
      <c r="Y155" s="475"/>
      <c r="Z155" s="475"/>
    </row>
    <row r="156" spans="1:26" ht="12.75" customHeight="1">
      <c r="A156" s="475"/>
      <c r="B156" s="475"/>
      <c r="C156" s="475"/>
      <c r="D156" s="475"/>
      <c r="E156" s="475"/>
      <c r="F156" s="475"/>
      <c r="G156" s="475"/>
      <c r="H156" s="475"/>
      <c r="I156" s="475"/>
      <c r="J156" s="475"/>
      <c r="K156" s="475"/>
      <c r="L156" s="475"/>
      <c r="M156" s="475"/>
      <c r="N156" s="475"/>
      <c r="O156" s="475"/>
      <c r="P156" s="475"/>
      <c r="Q156" s="475"/>
      <c r="R156" s="475"/>
      <c r="S156" s="475"/>
      <c r="T156" s="475"/>
      <c r="U156" s="475"/>
      <c r="V156" s="475"/>
      <c r="W156" s="475"/>
      <c r="X156" s="475"/>
      <c r="Y156" s="475"/>
      <c r="Z156" s="475"/>
    </row>
    <row r="157" spans="1:26" ht="12.75" customHeight="1">
      <c r="A157" s="475"/>
      <c r="B157" s="475"/>
      <c r="C157" s="475"/>
      <c r="D157" s="475"/>
      <c r="E157" s="475"/>
      <c r="F157" s="475"/>
      <c r="G157" s="475"/>
      <c r="H157" s="475"/>
      <c r="I157" s="475"/>
      <c r="J157" s="475"/>
      <c r="K157" s="475"/>
      <c r="L157" s="475"/>
      <c r="M157" s="475"/>
      <c r="N157" s="475"/>
      <c r="O157" s="475"/>
      <c r="P157" s="475"/>
      <c r="Q157" s="475"/>
      <c r="R157" s="475"/>
      <c r="S157" s="475"/>
      <c r="T157" s="475"/>
      <c r="U157" s="475"/>
      <c r="V157" s="475"/>
      <c r="W157" s="475"/>
      <c r="X157" s="475"/>
      <c r="Y157" s="475"/>
      <c r="Z157" s="475"/>
    </row>
    <row r="158" spans="1:26" ht="12.75" customHeight="1">
      <c r="A158" s="475"/>
      <c r="B158" s="475"/>
      <c r="C158" s="475"/>
      <c r="D158" s="475"/>
      <c r="E158" s="475"/>
      <c r="F158" s="475"/>
      <c r="G158" s="475"/>
      <c r="H158" s="475"/>
      <c r="I158" s="475"/>
      <c r="J158" s="475"/>
      <c r="K158" s="475"/>
      <c r="L158" s="475"/>
      <c r="M158" s="475"/>
      <c r="N158" s="475"/>
      <c r="O158" s="475"/>
      <c r="P158" s="475"/>
      <c r="Q158" s="475"/>
      <c r="R158" s="475"/>
      <c r="S158" s="475"/>
      <c r="T158" s="475"/>
      <c r="U158" s="475"/>
      <c r="V158" s="475"/>
      <c r="W158" s="475"/>
      <c r="X158" s="475"/>
      <c r="Y158" s="475"/>
      <c r="Z158" s="475"/>
    </row>
    <row r="159" spans="1:26" ht="12.75" customHeight="1">
      <c r="A159" s="475"/>
      <c r="B159" s="475"/>
      <c r="C159" s="475"/>
      <c r="D159" s="475"/>
      <c r="E159" s="475"/>
      <c r="F159" s="475"/>
      <c r="G159" s="475"/>
      <c r="H159" s="475"/>
      <c r="I159" s="475"/>
      <c r="J159" s="475"/>
      <c r="K159" s="475"/>
      <c r="L159" s="475"/>
      <c r="M159" s="475"/>
      <c r="N159" s="475"/>
      <c r="O159" s="475"/>
      <c r="P159" s="475"/>
      <c r="Q159" s="475"/>
      <c r="R159" s="475"/>
      <c r="S159" s="475"/>
      <c r="T159" s="475"/>
      <c r="U159" s="475"/>
      <c r="V159" s="475"/>
      <c r="W159" s="475"/>
      <c r="X159" s="475"/>
      <c r="Y159" s="475"/>
      <c r="Z159" s="475"/>
    </row>
    <row r="160" spans="1:26" ht="12.75" customHeight="1">
      <c r="A160" s="475"/>
      <c r="B160" s="475"/>
      <c r="C160" s="475"/>
      <c r="D160" s="475"/>
      <c r="E160" s="475"/>
      <c r="F160" s="475"/>
      <c r="G160" s="475"/>
      <c r="H160" s="475"/>
      <c r="I160" s="475"/>
      <c r="J160" s="475"/>
      <c r="K160" s="475"/>
      <c r="L160" s="475"/>
      <c r="M160" s="475"/>
      <c r="N160" s="475"/>
      <c r="O160" s="475"/>
      <c r="P160" s="475"/>
      <c r="Q160" s="475"/>
      <c r="R160" s="475"/>
      <c r="S160" s="475"/>
      <c r="T160" s="475"/>
      <c r="U160" s="475"/>
      <c r="V160" s="475"/>
      <c r="W160" s="475"/>
      <c r="X160" s="475"/>
      <c r="Y160" s="475"/>
      <c r="Z160" s="475"/>
    </row>
    <row r="161" spans="1:26" ht="12.75" customHeight="1">
      <c r="A161" s="475"/>
      <c r="B161" s="475"/>
      <c r="C161" s="475"/>
      <c r="D161" s="475"/>
      <c r="E161" s="475"/>
      <c r="F161" s="475"/>
      <c r="G161" s="475"/>
      <c r="H161" s="475"/>
      <c r="I161" s="475"/>
      <c r="J161" s="475"/>
      <c r="K161" s="475"/>
      <c r="L161" s="475"/>
      <c r="M161" s="475"/>
      <c r="N161" s="475"/>
      <c r="O161" s="475"/>
      <c r="P161" s="475"/>
      <c r="Q161" s="475"/>
      <c r="R161" s="475"/>
      <c r="S161" s="475"/>
      <c r="T161" s="475"/>
      <c r="U161" s="475"/>
      <c r="V161" s="475"/>
      <c r="W161" s="475"/>
      <c r="X161" s="475"/>
      <c r="Y161" s="475"/>
      <c r="Z161" s="475"/>
    </row>
    <row r="162" spans="1:26" ht="12.75" customHeight="1">
      <c r="A162" s="475"/>
      <c r="B162" s="475"/>
      <c r="C162" s="475"/>
      <c r="D162" s="475"/>
      <c r="E162" s="475"/>
      <c r="F162" s="475"/>
      <c r="G162" s="475"/>
      <c r="H162" s="475"/>
      <c r="I162" s="475"/>
      <c r="J162" s="475"/>
      <c r="K162" s="475"/>
      <c r="L162" s="475"/>
      <c r="M162" s="475"/>
      <c r="N162" s="475"/>
      <c r="O162" s="475"/>
      <c r="P162" s="475"/>
      <c r="Q162" s="475"/>
      <c r="R162" s="475"/>
      <c r="S162" s="475"/>
      <c r="T162" s="475"/>
      <c r="U162" s="475"/>
      <c r="V162" s="475"/>
      <c r="W162" s="475"/>
      <c r="X162" s="475"/>
      <c r="Y162" s="475"/>
      <c r="Z162" s="475"/>
    </row>
    <row r="163" spans="1:26" ht="12.75" customHeight="1">
      <c r="A163" s="475"/>
      <c r="B163" s="475"/>
      <c r="C163" s="475"/>
      <c r="D163" s="475"/>
      <c r="E163" s="475"/>
      <c r="F163" s="475"/>
      <c r="G163" s="475"/>
      <c r="H163" s="475"/>
      <c r="I163" s="475"/>
      <c r="J163" s="475"/>
      <c r="K163" s="475"/>
      <c r="L163" s="475"/>
      <c r="M163" s="475"/>
      <c r="N163" s="475"/>
      <c r="O163" s="475"/>
      <c r="P163" s="475"/>
      <c r="Q163" s="475"/>
      <c r="R163" s="475"/>
      <c r="S163" s="475"/>
      <c r="T163" s="475"/>
      <c r="U163" s="475"/>
      <c r="V163" s="475"/>
      <c r="W163" s="475"/>
      <c r="X163" s="475"/>
      <c r="Y163" s="475"/>
      <c r="Z163" s="475"/>
    </row>
    <row r="164" spans="1:26" ht="12.75" customHeight="1">
      <c r="A164" s="475"/>
      <c r="B164" s="475"/>
      <c r="C164" s="475"/>
      <c r="D164" s="475"/>
      <c r="E164" s="475"/>
      <c r="F164" s="475"/>
      <c r="G164" s="475"/>
      <c r="H164" s="475"/>
      <c r="I164" s="475"/>
      <c r="J164" s="475"/>
      <c r="K164" s="475"/>
      <c r="L164" s="475"/>
      <c r="M164" s="475"/>
      <c r="N164" s="475"/>
      <c r="O164" s="475"/>
      <c r="P164" s="475"/>
      <c r="Q164" s="475"/>
      <c r="R164" s="475"/>
      <c r="S164" s="475"/>
      <c r="T164" s="475"/>
      <c r="U164" s="475"/>
      <c r="V164" s="475"/>
      <c r="W164" s="475"/>
      <c r="X164" s="475"/>
      <c r="Y164" s="475"/>
      <c r="Z164" s="475"/>
    </row>
    <row r="165" spans="1:26" ht="12.75" customHeight="1">
      <c r="A165" s="475"/>
      <c r="B165" s="475"/>
      <c r="C165" s="475"/>
      <c r="D165" s="475"/>
      <c r="E165" s="475"/>
      <c r="F165" s="475"/>
      <c r="G165" s="475"/>
      <c r="H165" s="475"/>
      <c r="I165" s="475"/>
      <c r="J165" s="475"/>
      <c r="K165" s="475"/>
      <c r="L165" s="475"/>
      <c r="M165" s="475"/>
      <c r="N165" s="475"/>
      <c r="O165" s="475"/>
      <c r="P165" s="475"/>
      <c r="Q165" s="475"/>
      <c r="R165" s="475"/>
      <c r="S165" s="475"/>
      <c r="T165" s="475"/>
      <c r="U165" s="475"/>
      <c r="V165" s="475"/>
      <c r="W165" s="475"/>
      <c r="X165" s="475"/>
      <c r="Y165" s="475"/>
      <c r="Z165" s="475"/>
    </row>
    <row r="166" spans="1:26" ht="12.75" customHeight="1">
      <c r="A166" s="475"/>
      <c r="B166" s="475"/>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row>
    <row r="167" spans="1:26" ht="12.75" customHeight="1">
      <c r="A167" s="475"/>
      <c r="B167" s="475"/>
      <c r="C167" s="475"/>
      <c r="D167" s="475"/>
      <c r="E167" s="475"/>
      <c r="F167" s="475"/>
      <c r="G167" s="475"/>
      <c r="H167" s="475"/>
      <c r="I167" s="475"/>
      <c r="J167" s="475"/>
      <c r="K167" s="475"/>
      <c r="L167" s="475"/>
      <c r="M167" s="475"/>
      <c r="N167" s="475"/>
      <c r="O167" s="475"/>
      <c r="P167" s="475"/>
      <c r="Q167" s="475"/>
      <c r="R167" s="475"/>
      <c r="S167" s="475"/>
      <c r="T167" s="475"/>
      <c r="U167" s="475"/>
      <c r="V167" s="475"/>
      <c r="W167" s="475"/>
      <c r="X167" s="475"/>
      <c r="Y167" s="475"/>
      <c r="Z167" s="475"/>
    </row>
    <row r="168" spans="1:26" ht="12.75" customHeight="1">
      <c r="A168" s="475"/>
      <c r="B168" s="475"/>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row>
    <row r="169" spans="1:26" ht="12.75" customHeight="1">
      <c r="A169" s="475"/>
      <c r="B169" s="475"/>
      <c r="C169" s="475"/>
      <c r="D169" s="475"/>
      <c r="E169" s="475"/>
      <c r="F169" s="475"/>
      <c r="G169" s="475"/>
      <c r="H169" s="475"/>
      <c r="I169" s="475"/>
      <c r="J169" s="475"/>
      <c r="K169" s="475"/>
      <c r="L169" s="475"/>
      <c r="M169" s="475"/>
      <c r="N169" s="475"/>
      <c r="O169" s="475"/>
      <c r="P169" s="475"/>
      <c r="Q169" s="475"/>
      <c r="R169" s="475"/>
      <c r="S169" s="475"/>
      <c r="T169" s="475"/>
      <c r="U169" s="475"/>
      <c r="V169" s="475"/>
      <c r="W169" s="475"/>
      <c r="X169" s="475"/>
      <c r="Y169" s="475"/>
      <c r="Z169" s="475"/>
    </row>
    <row r="170" spans="1:26" ht="12.75" customHeight="1">
      <c r="A170" s="475"/>
      <c r="B170" s="475"/>
      <c r="C170" s="475"/>
      <c r="D170" s="475"/>
      <c r="E170" s="475"/>
      <c r="F170" s="475"/>
      <c r="G170" s="475"/>
      <c r="H170" s="475"/>
      <c r="I170" s="475"/>
      <c r="J170" s="475"/>
      <c r="K170" s="475"/>
      <c r="L170" s="475"/>
      <c r="M170" s="475"/>
      <c r="N170" s="475"/>
      <c r="O170" s="475"/>
      <c r="P170" s="475"/>
      <c r="Q170" s="475"/>
      <c r="R170" s="475"/>
      <c r="S170" s="475"/>
      <c r="T170" s="475"/>
      <c r="U170" s="475"/>
      <c r="V170" s="475"/>
      <c r="W170" s="475"/>
      <c r="X170" s="475"/>
      <c r="Y170" s="475"/>
      <c r="Z170" s="475"/>
    </row>
    <row r="171" spans="1:26" ht="12.75" customHeight="1">
      <c r="A171" s="475"/>
      <c r="B171" s="475"/>
      <c r="C171" s="475"/>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row>
    <row r="172" spans="1:26" ht="12.75" customHeight="1">
      <c r="A172" s="475"/>
      <c r="B172" s="475"/>
      <c r="C172" s="475"/>
      <c r="D172" s="475"/>
      <c r="E172" s="475"/>
      <c r="F172" s="475"/>
      <c r="G172" s="475"/>
      <c r="H172" s="475"/>
      <c r="I172" s="475"/>
      <c r="J172" s="475"/>
      <c r="K172" s="475"/>
      <c r="L172" s="475"/>
      <c r="M172" s="475"/>
      <c r="N172" s="475"/>
      <c r="O172" s="475"/>
      <c r="P172" s="475"/>
      <c r="Q172" s="475"/>
      <c r="R172" s="475"/>
      <c r="S172" s="475"/>
      <c r="T172" s="475"/>
      <c r="U172" s="475"/>
      <c r="V172" s="475"/>
      <c r="W172" s="475"/>
      <c r="X172" s="475"/>
      <c r="Y172" s="475"/>
      <c r="Z172" s="475"/>
    </row>
    <row r="173" spans="1:26" ht="12.75" customHeight="1">
      <c r="A173" s="475"/>
      <c r="B173" s="475"/>
      <c r="C173" s="475"/>
      <c r="D173" s="475"/>
      <c r="E173" s="475"/>
      <c r="F173" s="475"/>
      <c r="G173" s="475"/>
      <c r="H173" s="475"/>
      <c r="I173" s="475"/>
      <c r="J173" s="475"/>
      <c r="K173" s="475"/>
      <c r="L173" s="475"/>
      <c r="M173" s="475"/>
      <c r="N173" s="475"/>
      <c r="O173" s="475"/>
      <c r="P173" s="475"/>
      <c r="Q173" s="475"/>
      <c r="R173" s="475"/>
      <c r="S173" s="475"/>
      <c r="T173" s="475"/>
      <c r="U173" s="475"/>
      <c r="V173" s="475"/>
      <c r="W173" s="475"/>
      <c r="X173" s="475"/>
      <c r="Y173" s="475"/>
      <c r="Z173" s="475"/>
    </row>
    <row r="174" spans="1:26" ht="12.75" customHeight="1">
      <c r="A174" s="475"/>
      <c r="B174" s="475"/>
      <c r="C174" s="475"/>
      <c r="D174" s="475"/>
      <c r="E174" s="475"/>
      <c r="F174" s="475"/>
      <c r="G174" s="475"/>
      <c r="H174" s="475"/>
      <c r="I174" s="475"/>
      <c r="J174" s="475"/>
      <c r="K174" s="475"/>
      <c r="L174" s="475"/>
      <c r="M174" s="475"/>
      <c r="N174" s="475"/>
      <c r="O174" s="475"/>
      <c r="P174" s="475"/>
      <c r="Q174" s="475"/>
      <c r="R174" s="475"/>
      <c r="S174" s="475"/>
      <c r="T174" s="475"/>
      <c r="U174" s="475"/>
      <c r="V174" s="475"/>
      <c r="W174" s="475"/>
      <c r="X174" s="475"/>
      <c r="Y174" s="475"/>
      <c r="Z174" s="475"/>
    </row>
    <row r="175" spans="1:26" ht="12.75"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row>
    <row r="176" spans="1:26" ht="12.75" customHeight="1">
      <c r="A176" s="475"/>
      <c r="B176" s="475"/>
      <c r="C176" s="475"/>
      <c r="D176" s="475"/>
      <c r="E176" s="475"/>
      <c r="F176" s="475"/>
      <c r="G176" s="475"/>
      <c r="H176" s="475"/>
      <c r="I176" s="475"/>
      <c r="J176" s="475"/>
      <c r="K176" s="475"/>
      <c r="L176" s="475"/>
      <c r="M176" s="475"/>
      <c r="N176" s="475"/>
      <c r="O176" s="475"/>
      <c r="P176" s="475"/>
      <c r="Q176" s="475"/>
      <c r="R176" s="475"/>
      <c r="S176" s="475"/>
      <c r="T176" s="475"/>
      <c r="U176" s="475"/>
      <c r="V176" s="475"/>
      <c r="W176" s="475"/>
      <c r="X176" s="475"/>
      <c r="Y176" s="475"/>
      <c r="Z176" s="475"/>
    </row>
    <row r="177" spans="1:26" ht="12.75" customHeight="1">
      <c r="A177" s="475"/>
      <c r="B177" s="475"/>
      <c r="C177" s="475"/>
      <c r="D177" s="475"/>
      <c r="E177" s="475"/>
      <c r="F177" s="475"/>
      <c r="G177" s="475"/>
      <c r="H177" s="475"/>
      <c r="I177" s="475"/>
      <c r="J177" s="475"/>
      <c r="K177" s="475"/>
      <c r="L177" s="475"/>
      <c r="M177" s="475"/>
      <c r="N177" s="475"/>
      <c r="O177" s="475"/>
      <c r="P177" s="475"/>
      <c r="Q177" s="475"/>
      <c r="R177" s="475"/>
      <c r="S177" s="475"/>
      <c r="T177" s="475"/>
      <c r="U177" s="475"/>
      <c r="V177" s="475"/>
      <c r="W177" s="475"/>
      <c r="X177" s="475"/>
      <c r="Y177" s="475"/>
      <c r="Z177" s="475"/>
    </row>
    <row r="178" spans="1:26" ht="12.75" customHeight="1">
      <c r="A178" s="475"/>
      <c r="B178" s="475"/>
      <c r="C178" s="475"/>
      <c r="D178" s="475"/>
      <c r="E178" s="475"/>
      <c r="F178" s="475"/>
      <c r="G178" s="475"/>
      <c r="H178" s="475"/>
      <c r="I178" s="475"/>
      <c r="J178" s="475"/>
      <c r="K178" s="475"/>
      <c r="L178" s="475"/>
      <c r="M178" s="475"/>
      <c r="N178" s="475"/>
      <c r="O178" s="475"/>
      <c r="P178" s="475"/>
      <c r="Q178" s="475"/>
      <c r="R178" s="475"/>
      <c r="S178" s="475"/>
      <c r="T178" s="475"/>
      <c r="U178" s="475"/>
      <c r="V178" s="475"/>
      <c r="W178" s="475"/>
      <c r="X178" s="475"/>
      <c r="Y178" s="475"/>
      <c r="Z178" s="475"/>
    </row>
    <row r="179" spans="1:26" ht="12.75" customHeight="1">
      <c r="A179" s="475"/>
      <c r="B179" s="475"/>
      <c r="C179" s="475"/>
      <c r="D179" s="475"/>
      <c r="E179" s="475"/>
      <c r="F179" s="475"/>
      <c r="G179" s="475"/>
      <c r="H179" s="475"/>
      <c r="I179" s="475"/>
      <c r="J179" s="475"/>
      <c r="K179" s="475"/>
      <c r="L179" s="475"/>
      <c r="M179" s="475"/>
      <c r="N179" s="475"/>
      <c r="O179" s="475"/>
      <c r="P179" s="475"/>
      <c r="Q179" s="475"/>
      <c r="R179" s="475"/>
      <c r="S179" s="475"/>
      <c r="T179" s="475"/>
      <c r="U179" s="475"/>
      <c r="V179" s="475"/>
      <c r="W179" s="475"/>
      <c r="X179" s="475"/>
      <c r="Y179" s="475"/>
      <c r="Z179" s="475"/>
    </row>
    <row r="180" spans="1:26" ht="12.75" customHeight="1">
      <c r="A180" s="475"/>
      <c r="B180" s="475"/>
      <c r="C180" s="475"/>
      <c r="D180" s="475"/>
      <c r="E180" s="475"/>
      <c r="F180" s="475"/>
      <c r="G180" s="475"/>
      <c r="H180" s="475"/>
      <c r="I180" s="475"/>
      <c r="J180" s="475"/>
      <c r="K180" s="475"/>
      <c r="L180" s="475"/>
      <c r="M180" s="475"/>
      <c r="N180" s="475"/>
      <c r="O180" s="475"/>
      <c r="P180" s="475"/>
      <c r="Q180" s="475"/>
      <c r="R180" s="475"/>
      <c r="S180" s="475"/>
      <c r="T180" s="475"/>
      <c r="U180" s="475"/>
      <c r="V180" s="475"/>
      <c r="W180" s="475"/>
      <c r="X180" s="475"/>
      <c r="Y180" s="475"/>
      <c r="Z180" s="475"/>
    </row>
    <row r="181" spans="1:26" ht="12.75" customHeight="1">
      <c r="A181" s="475"/>
      <c r="B181" s="475"/>
      <c r="C181" s="475"/>
      <c r="D181" s="475"/>
      <c r="E181" s="475"/>
      <c r="F181" s="475"/>
      <c r="G181" s="475"/>
      <c r="H181" s="475"/>
      <c r="I181" s="475"/>
      <c r="J181" s="475"/>
      <c r="K181" s="475"/>
      <c r="L181" s="475"/>
      <c r="M181" s="475"/>
      <c r="N181" s="475"/>
      <c r="O181" s="475"/>
      <c r="P181" s="475"/>
      <c r="Q181" s="475"/>
      <c r="R181" s="475"/>
      <c r="S181" s="475"/>
      <c r="T181" s="475"/>
      <c r="U181" s="475"/>
      <c r="V181" s="475"/>
      <c r="W181" s="475"/>
      <c r="X181" s="475"/>
      <c r="Y181" s="475"/>
      <c r="Z181" s="475"/>
    </row>
    <row r="182" spans="1:26" ht="12.75" customHeight="1">
      <c r="A182" s="475"/>
      <c r="B182" s="475"/>
      <c r="C182" s="475"/>
      <c r="D182" s="475"/>
      <c r="E182" s="475"/>
      <c r="F182" s="475"/>
      <c r="G182" s="475"/>
      <c r="H182" s="475"/>
      <c r="I182" s="475"/>
      <c r="J182" s="475"/>
      <c r="K182" s="475"/>
      <c r="L182" s="475"/>
      <c r="M182" s="475"/>
      <c r="N182" s="475"/>
      <c r="O182" s="475"/>
      <c r="P182" s="475"/>
      <c r="Q182" s="475"/>
      <c r="R182" s="475"/>
      <c r="S182" s="475"/>
      <c r="T182" s="475"/>
      <c r="U182" s="475"/>
      <c r="V182" s="475"/>
      <c r="W182" s="475"/>
      <c r="X182" s="475"/>
      <c r="Y182" s="475"/>
      <c r="Z182" s="475"/>
    </row>
    <row r="183" spans="1:26" ht="12.75" customHeight="1">
      <c r="A183" s="475"/>
      <c r="B183" s="475"/>
      <c r="C183" s="475"/>
      <c r="D183" s="475"/>
      <c r="E183" s="475"/>
      <c r="F183" s="475"/>
      <c r="G183" s="475"/>
      <c r="H183" s="475"/>
      <c r="I183" s="475"/>
      <c r="J183" s="475"/>
      <c r="K183" s="475"/>
      <c r="L183" s="475"/>
      <c r="M183" s="475"/>
      <c r="N183" s="475"/>
      <c r="O183" s="475"/>
      <c r="P183" s="475"/>
      <c r="Q183" s="475"/>
      <c r="R183" s="475"/>
      <c r="S183" s="475"/>
      <c r="T183" s="475"/>
      <c r="U183" s="475"/>
      <c r="V183" s="475"/>
      <c r="W183" s="475"/>
      <c r="X183" s="475"/>
      <c r="Y183" s="475"/>
      <c r="Z183" s="475"/>
    </row>
    <row r="184" spans="1:26" ht="12.75" customHeight="1">
      <c r="A184" s="475"/>
      <c r="B184" s="475"/>
      <c r="C184" s="475"/>
      <c r="D184" s="475"/>
      <c r="E184" s="475"/>
      <c r="F184" s="475"/>
      <c r="G184" s="475"/>
      <c r="H184" s="475"/>
      <c r="I184" s="475"/>
      <c r="J184" s="475"/>
      <c r="K184" s="475"/>
      <c r="L184" s="475"/>
      <c r="M184" s="475"/>
      <c r="N184" s="475"/>
      <c r="O184" s="475"/>
      <c r="P184" s="475"/>
      <c r="Q184" s="475"/>
      <c r="R184" s="475"/>
      <c r="S184" s="475"/>
      <c r="T184" s="475"/>
      <c r="U184" s="475"/>
      <c r="V184" s="475"/>
      <c r="W184" s="475"/>
      <c r="X184" s="475"/>
      <c r="Y184" s="475"/>
      <c r="Z184" s="475"/>
    </row>
    <row r="185" spans="1:26" ht="12.75" customHeight="1">
      <c r="A185" s="475"/>
      <c r="B185" s="475"/>
      <c r="C185" s="475"/>
      <c r="D185" s="475"/>
      <c r="E185" s="475"/>
      <c r="F185" s="475"/>
      <c r="G185" s="475"/>
      <c r="H185" s="475"/>
      <c r="I185" s="475"/>
      <c r="J185" s="475"/>
      <c r="K185" s="475"/>
      <c r="L185" s="475"/>
      <c r="M185" s="475"/>
      <c r="N185" s="475"/>
      <c r="O185" s="475"/>
      <c r="P185" s="475"/>
      <c r="Q185" s="475"/>
      <c r="R185" s="475"/>
      <c r="S185" s="475"/>
      <c r="T185" s="475"/>
      <c r="U185" s="475"/>
      <c r="V185" s="475"/>
      <c r="W185" s="475"/>
      <c r="X185" s="475"/>
      <c r="Y185" s="475"/>
      <c r="Z185" s="475"/>
    </row>
    <row r="186" spans="1:26" ht="12.75" customHeight="1">
      <c r="A186" s="475"/>
      <c r="B186" s="475"/>
      <c r="C186" s="475"/>
      <c r="D186" s="475"/>
      <c r="E186" s="475"/>
      <c r="F186" s="475"/>
      <c r="G186" s="475"/>
      <c r="H186" s="475"/>
      <c r="I186" s="475"/>
      <c r="J186" s="475"/>
      <c r="K186" s="475"/>
      <c r="L186" s="475"/>
      <c r="M186" s="475"/>
      <c r="N186" s="475"/>
      <c r="O186" s="475"/>
      <c r="P186" s="475"/>
      <c r="Q186" s="475"/>
      <c r="R186" s="475"/>
      <c r="S186" s="475"/>
      <c r="T186" s="475"/>
      <c r="U186" s="475"/>
      <c r="V186" s="475"/>
      <c r="W186" s="475"/>
      <c r="X186" s="475"/>
      <c r="Y186" s="475"/>
      <c r="Z186" s="475"/>
    </row>
    <row r="187" spans="1:26" ht="12.75" customHeight="1">
      <c r="A187" s="475"/>
      <c r="B187" s="475"/>
      <c r="C187" s="475"/>
      <c r="D187" s="475"/>
      <c r="E187" s="475"/>
      <c r="F187" s="475"/>
      <c r="G187" s="475"/>
      <c r="H187" s="475"/>
      <c r="I187" s="475"/>
      <c r="J187" s="475"/>
      <c r="K187" s="475"/>
      <c r="L187" s="475"/>
      <c r="M187" s="475"/>
      <c r="N187" s="475"/>
      <c r="O187" s="475"/>
      <c r="P187" s="475"/>
      <c r="Q187" s="475"/>
      <c r="R187" s="475"/>
      <c r="S187" s="475"/>
      <c r="T187" s="475"/>
      <c r="U187" s="475"/>
      <c r="V187" s="475"/>
      <c r="W187" s="475"/>
      <c r="X187" s="475"/>
      <c r="Y187" s="475"/>
      <c r="Z187" s="475"/>
    </row>
    <row r="188" spans="1:26" ht="12.75" customHeight="1">
      <c r="A188" s="475"/>
      <c r="B188" s="475"/>
      <c r="C188" s="475"/>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5"/>
      <c r="Z188" s="475"/>
    </row>
    <row r="189" spans="1:26" ht="12.75" customHeight="1">
      <c r="A189" s="475"/>
      <c r="B189" s="475"/>
      <c r="C189" s="475"/>
      <c r="D189" s="475"/>
      <c r="E189" s="475"/>
      <c r="F189" s="475"/>
      <c r="G189" s="475"/>
      <c r="H189" s="475"/>
      <c r="I189" s="475"/>
      <c r="J189" s="475"/>
      <c r="K189" s="475"/>
      <c r="L189" s="475"/>
      <c r="M189" s="475"/>
      <c r="N189" s="475"/>
      <c r="O189" s="475"/>
      <c r="P189" s="475"/>
      <c r="Q189" s="475"/>
      <c r="R189" s="475"/>
      <c r="S189" s="475"/>
      <c r="T189" s="475"/>
      <c r="U189" s="475"/>
      <c r="V189" s="475"/>
      <c r="W189" s="475"/>
      <c r="X189" s="475"/>
      <c r="Y189" s="475"/>
      <c r="Z189" s="475"/>
    </row>
    <row r="190" spans="1:26" ht="12.75" customHeight="1">
      <c r="A190" s="475"/>
      <c r="B190" s="475"/>
      <c r="C190" s="475"/>
      <c r="D190" s="475"/>
      <c r="E190" s="475"/>
      <c r="F190" s="475"/>
      <c r="G190" s="475"/>
      <c r="H190" s="475"/>
      <c r="I190" s="475"/>
      <c r="J190" s="475"/>
      <c r="K190" s="475"/>
      <c r="L190" s="475"/>
      <c r="M190" s="475"/>
      <c r="N190" s="475"/>
      <c r="O190" s="475"/>
      <c r="P190" s="475"/>
      <c r="Q190" s="475"/>
      <c r="R190" s="475"/>
      <c r="S190" s="475"/>
      <c r="T190" s="475"/>
      <c r="U190" s="475"/>
      <c r="V190" s="475"/>
      <c r="W190" s="475"/>
      <c r="X190" s="475"/>
      <c r="Y190" s="475"/>
      <c r="Z190" s="475"/>
    </row>
    <row r="191" spans="1:26" ht="12.75" customHeight="1">
      <c r="A191" s="475"/>
      <c r="B191" s="475"/>
      <c r="C191" s="475"/>
      <c r="D191" s="475"/>
      <c r="E191" s="475"/>
      <c r="F191" s="475"/>
      <c r="G191" s="475"/>
      <c r="H191" s="475"/>
      <c r="I191" s="475"/>
      <c r="J191" s="475"/>
      <c r="K191" s="475"/>
      <c r="L191" s="475"/>
      <c r="M191" s="475"/>
      <c r="N191" s="475"/>
      <c r="O191" s="475"/>
      <c r="P191" s="475"/>
      <c r="Q191" s="475"/>
      <c r="R191" s="475"/>
      <c r="S191" s="475"/>
      <c r="T191" s="475"/>
      <c r="U191" s="475"/>
      <c r="V191" s="475"/>
      <c r="W191" s="475"/>
      <c r="X191" s="475"/>
      <c r="Y191" s="475"/>
      <c r="Z191" s="475"/>
    </row>
    <row r="192" spans="1:26" ht="12.75" customHeight="1">
      <c r="A192" s="475"/>
      <c r="B192" s="475"/>
      <c r="C192" s="475"/>
      <c r="D192" s="475"/>
      <c r="E192" s="475"/>
      <c r="F192" s="475"/>
      <c r="G192" s="475"/>
      <c r="H192" s="475"/>
      <c r="I192" s="475"/>
      <c r="J192" s="475"/>
      <c r="K192" s="475"/>
      <c r="L192" s="475"/>
      <c r="M192" s="475"/>
      <c r="N192" s="475"/>
      <c r="O192" s="475"/>
      <c r="P192" s="475"/>
      <c r="Q192" s="475"/>
      <c r="R192" s="475"/>
      <c r="S192" s="475"/>
      <c r="T192" s="475"/>
      <c r="U192" s="475"/>
      <c r="V192" s="475"/>
      <c r="W192" s="475"/>
      <c r="X192" s="475"/>
      <c r="Y192" s="475"/>
      <c r="Z192" s="475"/>
    </row>
    <row r="193" spans="1:26" ht="12.75" customHeight="1">
      <c r="A193" s="475"/>
      <c r="B193" s="475"/>
      <c r="C193" s="475"/>
      <c r="D193" s="475"/>
      <c r="E193" s="475"/>
      <c r="F193" s="475"/>
      <c r="G193" s="475"/>
      <c r="H193" s="475"/>
      <c r="I193" s="475"/>
      <c r="J193" s="475"/>
      <c r="K193" s="475"/>
      <c r="L193" s="475"/>
      <c r="M193" s="475"/>
      <c r="N193" s="475"/>
      <c r="O193" s="475"/>
      <c r="P193" s="475"/>
      <c r="Q193" s="475"/>
      <c r="R193" s="475"/>
      <c r="S193" s="475"/>
      <c r="T193" s="475"/>
      <c r="U193" s="475"/>
      <c r="V193" s="475"/>
      <c r="W193" s="475"/>
      <c r="X193" s="475"/>
      <c r="Y193" s="475"/>
      <c r="Z193" s="475"/>
    </row>
    <row r="194" spans="1:26" ht="12.75" customHeight="1">
      <c r="A194" s="475"/>
      <c r="B194" s="475"/>
      <c r="C194" s="475"/>
      <c r="D194" s="475"/>
      <c r="E194" s="475"/>
      <c r="F194" s="475"/>
      <c r="G194" s="475"/>
      <c r="H194" s="475"/>
      <c r="I194" s="475"/>
      <c r="J194" s="475"/>
      <c r="K194" s="475"/>
      <c r="L194" s="475"/>
      <c r="M194" s="475"/>
      <c r="N194" s="475"/>
      <c r="O194" s="475"/>
      <c r="P194" s="475"/>
      <c r="Q194" s="475"/>
      <c r="R194" s="475"/>
      <c r="S194" s="475"/>
      <c r="T194" s="475"/>
      <c r="U194" s="475"/>
      <c r="V194" s="475"/>
      <c r="W194" s="475"/>
      <c r="X194" s="475"/>
      <c r="Y194" s="475"/>
      <c r="Z194" s="475"/>
    </row>
    <row r="195" spans="1:26" ht="12.75" customHeight="1">
      <c r="A195" s="475"/>
      <c r="B195" s="475"/>
      <c r="C195" s="475"/>
      <c r="D195" s="475"/>
      <c r="E195" s="475"/>
      <c r="F195" s="475"/>
      <c r="G195" s="475"/>
      <c r="H195" s="475"/>
      <c r="I195" s="475"/>
      <c r="J195" s="475"/>
      <c r="K195" s="475"/>
      <c r="L195" s="475"/>
      <c r="M195" s="475"/>
      <c r="N195" s="475"/>
      <c r="O195" s="475"/>
      <c r="P195" s="475"/>
      <c r="Q195" s="475"/>
      <c r="R195" s="475"/>
      <c r="S195" s="475"/>
      <c r="T195" s="475"/>
      <c r="U195" s="475"/>
      <c r="V195" s="475"/>
      <c r="W195" s="475"/>
      <c r="X195" s="475"/>
      <c r="Y195" s="475"/>
      <c r="Z195" s="475"/>
    </row>
    <row r="196" spans="1:26" ht="12.75" customHeight="1">
      <c r="A196" s="475"/>
      <c r="B196" s="475"/>
      <c r="C196" s="475"/>
      <c r="D196" s="475"/>
      <c r="E196" s="475"/>
      <c r="F196" s="475"/>
      <c r="G196" s="475"/>
      <c r="H196" s="475"/>
      <c r="I196" s="475"/>
      <c r="J196" s="475"/>
      <c r="K196" s="475"/>
      <c r="L196" s="475"/>
      <c r="M196" s="475"/>
      <c r="N196" s="475"/>
      <c r="O196" s="475"/>
      <c r="P196" s="475"/>
      <c r="Q196" s="475"/>
      <c r="R196" s="475"/>
      <c r="S196" s="475"/>
      <c r="T196" s="475"/>
      <c r="U196" s="475"/>
      <c r="V196" s="475"/>
      <c r="W196" s="475"/>
      <c r="X196" s="475"/>
      <c r="Y196" s="475"/>
      <c r="Z196" s="475"/>
    </row>
    <row r="197" spans="1:26" ht="12.75" customHeight="1">
      <c r="A197" s="475"/>
      <c r="B197" s="475"/>
      <c r="C197" s="475"/>
      <c r="D197" s="475"/>
      <c r="E197" s="475"/>
      <c r="F197" s="475"/>
      <c r="G197" s="475"/>
      <c r="H197" s="475"/>
      <c r="I197" s="475"/>
      <c r="J197" s="475"/>
      <c r="K197" s="475"/>
      <c r="L197" s="475"/>
      <c r="M197" s="475"/>
      <c r="N197" s="475"/>
      <c r="O197" s="475"/>
      <c r="P197" s="475"/>
      <c r="Q197" s="475"/>
      <c r="R197" s="475"/>
      <c r="S197" s="475"/>
      <c r="T197" s="475"/>
      <c r="U197" s="475"/>
      <c r="V197" s="475"/>
      <c r="W197" s="475"/>
      <c r="X197" s="475"/>
      <c r="Y197" s="475"/>
      <c r="Z197" s="475"/>
    </row>
    <row r="198" spans="1:26" ht="12.75" customHeight="1">
      <c r="A198" s="475"/>
      <c r="B198" s="475"/>
      <c r="C198" s="475"/>
      <c r="D198" s="475"/>
      <c r="E198" s="475"/>
      <c r="F198" s="475"/>
      <c r="G198" s="475"/>
      <c r="H198" s="475"/>
      <c r="I198" s="475"/>
      <c r="J198" s="475"/>
      <c r="K198" s="475"/>
      <c r="L198" s="475"/>
      <c r="M198" s="475"/>
      <c r="N198" s="475"/>
      <c r="O198" s="475"/>
      <c r="P198" s="475"/>
      <c r="Q198" s="475"/>
      <c r="R198" s="475"/>
      <c r="S198" s="475"/>
      <c r="T198" s="475"/>
      <c r="U198" s="475"/>
      <c r="V198" s="475"/>
      <c r="W198" s="475"/>
      <c r="X198" s="475"/>
      <c r="Y198" s="475"/>
      <c r="Z198" s="475"/>
    </row>
    <row r="199" spans="1:26" ht="12.75" customHeight="1">
      <c r="A199" s="475"/>
      <c r="B199" s="475"/>
      <c r="C199" s="475"/>
      <c r="D199" s="475"/>
      <c r="E199" s="475"/>
      <c r="F199" s="475"/>
      <c r="G199" s="475"/>
      <c r="H199" s="475"/>
      <c r="I199" s="475"/>
      <c r="J199" s="475"/>
      <c r="K199" s="475"/>
      <c r="L199" s="475"/>
      <c r="M199" s="475"/>
      <c r="N199" s="475"/>
      <c r="O199" s="475"/>
      <c r="P199" s="475"/>
      <c r="Q199" s="475"/>
      <c r="R199" s="475"/>
      <c r="S199" s="475"/>
      <c r="T199" s="475"/>
      <c r="U199" s="475"/>
      <c r="V199" s="475"/>
      <c r="W199" s="475"/>
      <c r="X199" s="475"/>
      <c r="Y199" s="475"/>
      <c r="Z199" s="475"/>
    </row>
    <row r="200" spans="1:26" ht="12.75" customHeight="1">
      <c r="A200" s="475"/>
      <c r="B200" s="475"/>
      <c r="C200" s="475"/>
      <c r="D200" s="475"/>
      <c r="E200" s="475"/>
      <c r="F200" s="475"/>
      <c r="G200" s="475"/>
      <c r="H200" s="475"/>
      <c r="I200" s="475"/>
      <c r="J200" s="475"/>
      <c r="K200" s="475"/>
      <c r="L200" s="475"/>
      <c r="M200" s="475"/>
      <c r="N200" s="475"/>
      <c r="O200" s="475"/>
      <c r="P200" s="475"/>
      <c r="Q200" s="475"/>
      <c r="R200" s="475"/>
      <c r="S200" s="475"/>
      <c r="T200" s="475"/>
      <c r="U200" s="475"/>
      <c r="V200" s="475"/>
      <c r="W200" s="475"/>
      <c r="X200" s="475"/>
      <c r="Y200" s="475"/>
      <c r="Z200" s="475"/>
    </row>
    <row r="201" spans="1:26" ht="12.75" customHeight="1">
      <c r="A201" s="475"/>
      <c r="B201" s="475"/>
      <c r="C201" s="475"/>
      <c r="D201" s="475"/>
      <c r="E201" s="475"/>
      <c r="F201" s="475"/>
      <c r="G201" s="475"/>
      <c r="H201" s="475"/>
      <c r="I201" s="475"/>
      <c r="J201" s="475"/>
      <c r="K201" s="475"/>
      <c r="L201" s="475"/>
      <c r="M201" s="475"/>
      <c r="N201" s="475"/>
      <c r="O201" s="475"/>
      <c r="P201" s="475"/>
      <c r="Q201" s="475"/>
      <c r="R201" s="475"/>
      <c r="S201" s="475"/>
      <c r="T201" s="475"/>
      <c r="U201" s="475"/>
      <c r="V201" s="475"/>
      <c r="W201" s="475"/>
      <c r="X201" s="475"/>
      <c r="Y201" s="475"/>
      <c r="Z201" s="475"/>
    </row>
    <row r="202" spans="1:26" ht="12.75" customHeight="1">
      <c r="A202" s="475"/>
      <c r="B202" s="475"/>
      <c r="C202" s="475"/>
      <c r="D202" s="475"/>
      <c r="E202" s="475"/>
      <c r="F202" s="475"/>
      <c r="G202" s="475"/>
      <c r="H202" s="475"/>
      <c r="I202" s="475"/>
      <c r="J202" s="475"/>
      <c r="K202" s="475"/>
      <c r="L202" s="475"/>
      <c r="M202" s="475"/>
      <c r="N202" s="475"/>
      <c r="O202" s="475"/>
      <c r="P202" s="475"/>
      <c r="Q202" s="475"/>
      <c r="R202" s="475"/>
      <c r="S202" s="475"/>
      <c r="T202" s="475"/>
      <c r="U202" s="475"/>
      <c r="V202" s="475"/>
      <c r="W202" s="475"/>
      <c r="X202" s="475"/>
      <c r="Y202" s="475"/>
      <c r="Z202" s="475"/>
    </row>
    <row r="203" spans="1:26" ht="12.75" customHeight="1">
      <c r="A203" s="475"/>
      <c r="B203" s="475"/>
      <c r="C203" s="475"/>
      <c r="D203" s="475"/>
      <c r="E203" s="475"/>
      <c r="F203" s="475"/>
      <c r="G203" s="475"/>
      <c r="H203" s="475"/>
      <c r="I203" s="475"/>
      <c r="J203" s="475"/>
      <c r="K203" s="475"/>
      <c r="L203" s="475"/>
      <c r="M203" s="475"/>
      <c r="N203" s="475"/>
      <c r="O203" s="475"/>
      <c r="P203" s="475"/>
      <c r="Q203" s="475"/>
      <c r="R203" s="475"/>
      <c r="S203" s="475"/>
      <c r="T203" s="475"/>
      <c r="U203" s="475"/>
      <c r="V203" s="475"/>
      <c r="W203" s="475"/>
      <c r="X203" s="475"/>
      <c r="Y203" s="475"/>
      <c r="Z203" s="475"/>
    </row>
    <row r="204" spans="1:26" ht="12.75" customHeight="1">
      <c r="A204" s="475"/>
      <c r="B204" s="475"/>
      <c r="C204" s="475"/>
      <c r="D204" s="475"/>
      <c r="E204" s="475"/>
      <c r="F204" s="475"/>
      <c r="G204" s="475"/>
      <c r="H204" s="475"/>
      <c r="I204" s="475"/>
      <c r="J204" s="475"/>
      <c r="K204" s="475"/>
      <c r="L204" s="475"/>
      <c r="M204" s="475"/>
      <c r="N204" s="475"/>
      <c r="O204" s="475"/>
      <c r="P204" s="475"/>
      <c r="Q204" s="475"/>
      <c r="R204" s="475"/>
      <c r="S204" s="475"/>
      <c r="T204" s="475"/>
      <c r="U204" s="475"/>
      <c r="V204" s="475"/>
      <c r="W204" s="475"/>
      <c r="X204" s="475"/>
      <c r="Y204" s="475"/>
      <c r="Z204" s="475"/>
    </row>
    <row r="205" spans="1:26" ht="12.75" customHeight="1">
      <c r="A205" s="475"/>
      <c r="B205" s="475"/>
      <c r="C205" s="475"/>
      <c r="D205" s="475"/>
      <c r="E205" s="475"/>
      <c r="F205" s="475"/>
      <c r="G205" s="475"/>
      <c r="H205" s="475"/>
      <c r="I205" s="475"/>
      <c r="J205" s="475"/>
      <c r="K205" s="475"/>
      <c r="L205" s="475"/>
      <c r="M205" s="475"/>
      <c r="N205" s="475"/>
      <c r="O205" s="475"/>
      <c r="P205" s="475"/>
      <c r="Q205" s="475"/>
      <c r="R205" s="475"/>
      <c r="S205" s="475"/>
      <c r="T205" s="475"/>
      <c r="U205" s="475"/>
      <c r="V205" s="475"/>
      <c r="W205" s="475"/>
      <c r="X205" s="475"/>
      <c r="Y205" s="475"/>
      <c r="Z205" s="475"/>
    </row>
    <row r="206" spans="1:26" ht="12.75" customHeight="1">
      <c r="A206" s="475"/>
      <c r="B206" s="475"/>
      <c r="C206" s="475"/>
      <c r="D206" s="475"/>
      <c r="E206" s="475"/>
      <c r="F206" s="475"/>
      <c r="G206" s="475"/>
      <c r="H206" s="475"/>
      <c r="I206" s="475"/>
      <c r="J206" s="475"/>
      <c r="K206" s="475"/>
      <c r="L206" s="475"/>
      <c r="M206" s="475"/>
      <c r="N206" s="475"/>
      <c r="O206" s="475"/>
      <c r="P206" s="475"/>
      <c r="Q206" s="475"/>
      <c r="R206" s="475"/>
      <c r="S206" s="475"/>
      <c r="T206" s="475"/>
      <c r="U206" s="475"/>
      <c r="V206" s="475"/>
      <c r="W206" s="475"/>
      <c r="X206" s="475"/>
      <c r="Y206" s="475"/>
      <c r="Z206" s="475"/>
    </row>
    <row r="207" spans="1:26" ht="12.75" customHeight="1">
      <c r="A207" s="475"/>
      <c r="B207" s="475"/>
      <c r="C207" s="475"/>
      <c r="D207" s="475"/>
      <c r="E207" s="475"/>
      <c r="F207" s="475"/>
      <c r="G207" s="475"/>
      <c r="H207" s="475"/>
      <c r="I207" s="475"/>
      <c r="J207" s="475"/>
      <c r="K207" s="475"/>
      <c r="L207" s="475"/>
      <c r="M207" s="475"/>
      <c r="N207" s="475"/>
      <c r="O207" s="475"/>
      <c r="P207" s="475"/>
      <c r="Q207" s="475"/>
      <c r="R207" s="475"/>
      <c r="S207" s="475"/>
      <c r="T207" s="475"/>
      <c r="U207" s="475"/>
      <c r="V207" s="475"/>
      <c r="W207" s="475"/>
      <c r="X207" s="475"/>
      <c r="Y207" s="475"/>
      <c r="Z207" s="475"/>
    </row>
    <row r="208" spans="1:26" ht="12.75" customHeight="1">
      <c r="A208" s="475"/>
      <c r="B208" s="475"/>
      <c r="C208" s="475"/>
      <c r="D208" s="475"/>
      <c r="E208" s="475"/>
      <c r="F208" s="475"/>
      <c r="G208" s="475"/>
      <c r="H208" s="475"/>
      <c r="I208" s="475"/>
      <c r="J208" s="475"/>
      <c r="K208" s="475"/>
      <c r="L208" s="475"/>
      <c r="M208" s="475"/>
      <c r="N208" s="475"/>
      <c r="O208" s="475"/>
      <c r="P208" s="475"/>
      <c r="Q208" s="475"/>
      <c r="R208" s="475"/>
      <c r="S208" s="475"/>
      <c r="T208" s="475"/>
      <c r="U208" s="475"/>
      <c r="V208" s="475"/>
      <c r="W208" s="475"/>
      <c r="X208" s="475"/>
      <c r="Y208" s="475"/>
      <c r="Z208" s="475"/>
    </row>
    <row r="209" spans="1:26" ht="12.75" customHeight="1">
      <c r="A209" s="475"/>
      <c r="B209" s="475"/>
      <c r="C209" s="475"/>
      <c r="D209" s="475"/>
      <c r="E209" s="475"/>
      <c r="F209" s="475"/>
      <c r="G209" s="475"/>
      <c r="H209" s="475"/>
      <c r="I209" s="475"/>
      <c r="J209" s="475"/>
      <c r="K209" s="475"/>
      <c r="L209" s="475"/>
      <c r="M209" s="475"/>
      <c r="N209" s="475"/>
      <c r="O209" s="475"/>
      <c r="P209" s="475"/>
      <c r="Q209" s="475"/>
      <c r="R209" s="475"/>
      <c r="S209" s="475"/>
      <c r="T209" s="475"/>
      <c r="U209" s="475"/>
      <c r="V209" s="475"/>
      <c r="W209" s="475"/>
      <c r="X209" s="475"/>
      <c r="Y209" s="475"/>
      <c r="Z209" s="475"/>
    </row>
    <row r="210" spans="1:26" ht="12.75" customHeight="1">
      <c r="A210" s="475"/>
      <c r="B210" s="475"/>
      <c r="C210" s="475"/>
      <c r="D210" s="475"/>
      <c r="E210" s="475"/>
      <c r="F210" s="475"/>
      <c r="G210" s="475"/>
      <c r="H210" s="475"/>
      <c r="I210" s="475"/>
      <c r="J210" s="475"/>
      <c r="K210" s="475"/>
      <c r="L210" s="475"/>
      <c r="M210" s="475"/>
      <c r="N210" s="475"/>
      <c r="O210" s="475"/>
      <c r="P210" s="475"/>
      <c r="Q210" s="475"/>
      <c r="R210" s="475"/>
      <c r="S210" s="475"/>
      <c r="T210" s="475"/>
      <c r="U210" s="475"/>
      <c r="V210" s="475"/>
      <c r="W210" s="475"/>
      <c r="X210" s="475"/>
      <c r="Y210" s="475"/>
      <c r="Z210" s="475"/>
    </row>
    <row r="211" spans="1:26" ht="12.75" customHeight="1">
      <c r="A211" s="475"/>
      <c r="B211" s="475"/>
      <c r="C211" s="475"/>
      <c r="D211" s="475"/>
      <c r="E211" s="475"/>
      <c r="F211" s="475"/>
      <c r="G211" s="475"/>
      <c r="H211" s="475"/>
      <c r="I211" s="475"/>
      <c r="J211" s="475"/>
      <c r="K211" s="475"/>
      <c r="L211" s="475"/>
      <c r="M211" s="475"/>
      <c r="N211" s="475"/>
      <c r="O211" s="475"/>
      <c r="P211" s="475"/>
      <c r="Q211" s="475"/>
      <c r="R211" s="475"/>
      <c r="S211" s="475"/>
      <c r="T211" s="475"/>
      <c r="U211" s="475"/>
      <c r="V211" s="475"/>
      <c r="W211" s="475"/>
      <c r="X211" s="475"/>
      <c r="Y211" s="475"/>
      <c r="Z211" s="475"/>
    </row>
    <row r="212" spans="1:26" ht="12.75" customHeight="1">
      <c r="A212" s="475"/>
      <c r="B212" s="475"/>
      <c r="C212" s="475"/>
      <c r="D212" s="475"/>
      <c r="E212" s="475"/>
      <c r="F212" s="475"/>
      <c r="G212" s="475"/>
      <c r="H212" s="475"/>
      <c r="I212" s="475"/>
      <c r="J212" s="475"/>
      <c r="K212" s="475"/>
      <c r="L212" s="475"/>
      <c r="M212" s="475"/>
      <c r="N212" s="475"/>
      <c r="O212" s="475"/>
      <c r="P212" s="475"/>
      <c r="Q212" s="475"/>
      <c r="R212" s="475"/>
      <c r="S212" s="475"/>
      <c r="T212" s="475"/>
      <c r="U212" s="475"/>
      <c r="V212" s="475"/>
      <c r="W212" s="475"/>
      <c r="X212" s="475"/>
      <c r="Y212" s="475"/>
      <c r="Z212" s="475"/>
    </row>
    <row r="213" spans="1:26" ht="12.75" customHeight="1">
      <c r="A213" s="475"/>
      <c r="B213" s="475"/>
      <c r="C213" s="475"/>
      <c r="D213" s="475"/>
      <c r="E213" s="475"/>
      <c r="F213" s="475"/>
      <c r="G213" s="475"/>
      <c r="H213" s="475"/>
      <c r="I213" s="475"/>
      <c r="J213" s="475"/>
      <c r="K213" s="475"/>
      <c r="L213" s="475"/>
      <c r="M213" s="475"/>
      <c r="N213" s="475"/>
      <c r="O213" s="475"/>
      <c r="P213" s="475"/>
      <c r="Q213" s="475"/>
      <c r="R213" s="475"/>
      <c r="S213" s="475"/>
      <c r="T213" s="475"/>
      <c r="U213" s="475"/>
      <c r="V213" s="475"/>
      <c r="W213" s="475"/>
      <c r="X213" s="475"/>
      <c r="Y213" s="475"/>
      <c r="Z213" s="475"/>
    </row>
    <row r="214" spans="1:26" ht="12.75" customHeight="1">
      <c r="A214" s="475"/>
      <c r="B214" s="475"/>
      <c r="C214" s="475"/>
      <c r="D214" s="475"/>
      <c r="E214" s="475"/>
      <c r="F214" s="475"/>
      <c r="G214" s="475"/>
      <c r="H214" s="475"/>
      <c r="I214" s="475"/>
      <c r="J214" s="475"/>
      <c r="K214" s="475"/>
      <c r="L214" s="475"/>
      <c r="M214" s="475"/>
      <c r="N214" s="475"/>
      <c r="O214" s="475"/>
      <c r="P214" s="475"/>
      <c r="Q214" s="475"/>
      <c r="R214" s="475"/>
      <c r="S214" s="475"/>
      <c r="T214" s="475"/>
      <c r="U214" s="475"/>
      <c r="V214" s="475"/>
      <c r="W214" s="475"/>
      <c r="X214" s="475"/>
      <c r="Y214" s="475"/>
      <c r="Z214" s="475"/>
    </row>
    <row r="215" spans="1:26" ht="12.75" customHeight="1">
      <c r="A215" s="475"/>
      <c r="B215" s="475"/>
      <c r="C215" s="475"/>
      <c r="D215" s="475"/>
      <c r="E215" s="475"/>
      <c r="F215" s="475"/>
      <c r="G215" s="475"/>
      <c r="H215" s="475"/>
      <c r="I215" s="475"/>
      <c r="J215" s="475"/>
      <c r="K215" s="475"/>
      <c r="L215" s="475"/>
      <c r="M215" s="475"/>
      <c r="N215" s="475"/>
      <c r="O215" s="475"/>
      <c r="P215" s="475"/>
      <c r="Q215" s="475"/>
      <c r="R215" s="475"/>
      <c r="S215" s="475"/>
      <c r="T215" s="475"/>
      <c r="U215" s="475"/>
      <c r="V215" s="475"/>
      <c r="W215" s="475"/>
      <c r="X215" s="475"/>
      <c r="Y215" s="475"/>
      <c r="Z215" s="475"/>
    </row>
    <row r="216" spans="1:26" ht="12.75" customHeight="1">
      <c r="A216" s="475"/>
      <c r="B216" s="475"/>
      <c r="C216" s="475"/>
      <c r="D216" s="475"/>
      <c r="E216" s="475"/>
      <c r="F216" s="475"/>
      <c r="G216" s="475"/>
      <c r="H216" s="475"/>
      <c r="I216" s="475"/>
      <c r="J216" s="475"/>
      <c r="K216" s="475"/>
      <c r="L216" s="475"/>
      <c r="M216" s="475"/>
      <c r="N216" s="475"/>
      <c r="O216" s="475"/>
      <c r="P216" s="475"/>
      <c r="Q216" s="475"/>
      <c r="R216" s="475"/>
      <c r="S216" s="475"/>
      <c r="T216" s="475"/>
      <c r="U216" s="475"/>
      <c r="V216" s="475"/>
      <c r="W216" s="475"/>
      <c r="X216" s="475"/>
      <c r="Y216" s="475"/>
      <c r="Z216" s="475"/>
    </row>
    <row r="217" spans="1:26" ht="12.75" customHeight="1">
      <c r="A217" s="475"/>
      <c r="B217" s="475"/>
      <c r="C217" s="475"/>
      <c r="D217" s="475"/>
      <c r="E217" s="475"/>
      <c r="F217" s="475"/>
      <c r="G217" s="475"/>
      <c r="H217" s="475"/>
      <c r="I217" s="475"/>
      <c r="J217" s="475"/>
      <c r="K217" s="475"/>
      <c r="L217" s="475"/>
      <c r="M217" s="475"/>
      <c r="N217" s="475"/>
      <c r="O217" s="475"/>
      <c r="P217" s="475"/>
      <c r="Q217" s="475"/>
      <c r="R217" s="475"/>
      <c r="S217" s="475"/>
      <c r="T217" s="475"/>
      <c r="U217" s="475"/>
      <c r="V217" s="475"/>
      <c r="W217" s="475"/>
      <c r="X217" s="475"/>
      <c r="Y217" s="475"/>
      <c r="Z217" s="475"/>
    </row>
    <row r="218" spans="1:26" ht="12.75" customHeight="1">
      <c r="A218" s="475"/>
      <c r="B218" s="475"/>
      <c r="C218" s="475"/>
      <c r="D218" s="475"/>
      <c r="E218" s="475"/>
      <c r="F218" s="475"/>
      <c r="G218" s="475"/>
      <c r="H218" s="475"/>
      <c r="I218" s="475"/>
      <c r="J218" s="475"/>
      <c r="K218" s="475"/>
      <c r="L218" s="475"/>
      <c r="M218" s="475"/>
      <c r="N218" s="475"/>
      <c r="O218" s="475"/>
      <c r="P218" s="475"/>
      <c r="Q218" s="475"/>
      <c r="R218" s="475"/>
      <c r="S218" s="475"/>
      <c r="T218" s="475"/>
      <c r="U218" s="475"/>
      <c r="V218" s="475"/>
      <c r="W218" s="475"/>
      <c r="X218" s="475"/>
      <c r="Y218" s="475"/>
      <c r="Z218" s="475"/>
    </row>
    <row r="219" spans="1:26" ht="12.75" customHeight="1">
      <c r="A219" s="475"/>
      <c r="B219" s="475"/>
      <c r="C219" s="475"/>
      <c r="D219" s="475"/>
      <c r="E219" s="475"/>
      <c r="F219" s="475"/>
      <c r="G219" s="475"/>
      <c r="H219" s="475"/>
      <c r="I219" s="475"/>
      <c r="J219" s="475"/>
      <c r="K219" s="475"/>
      <c r="L219" s="475"/>
      <c r="M219" s="475"/>
      <c r="N219" s="475"/>
      <c r="O219" s="475"/>
      <c r="P219" s="475"/>
      <c r="Q219" s="475"/>
      <c r="R219" s="475"/>
      <c r="S219" s="475"/>
      <c r="T219" s="475"/>
      <c r="U219" s="475"/>
      <c r="V219" s="475"/>
      <c r="W219" s="475"/>
      <c r="X219" s="475"/>
      <c r="Y219" s="475"/>
      <c r="Z219" s="475"/>
    </row>
    <row r="220" spans="1:26" ht="12.75" customHeight="1">
      <c r="A220" s="475"/>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row>
    <row r="221" spans="1:26" ht="12.75" customHeight="1">
      <c r="A221" s="475"/>
      <c r="B221" s="475"/>
      <c r="C221" s="475"/>
      <c r="D221" s="475"/>
      <c r="E221" s="475"/>
      <c r="F221" s="475"/>
      <c r="G221" s="475"/>
      <c r="H221" s="475"/>
      <c r="I221" s="475"/>
      <c r="J221" s="475"/>
      <c r="K221" s="475"/>
      <c r="L221" s="475"/>
      <c r="M221" s="475"/>
      <c r="N221" s="475"/>
      <c r="O221" s="475"/>
      <c r="P221" s="475"/>
      <c r="Q221" s="475"/>
      <c r="R221" s="475"/>
      <c r="S221" s="475"/>
      <c r="T221" s="475"/>
      <c r="U221" s="475"/>
      <c r="V221" s="475"/>
      <c r="W221" s="475"/>
      <c r="X221" s="475"/>
      <c r="Y221" s="475"/>
      <c r="Z221" s="475"/>
    </row>
    <row r="222" spans="1:26" ht="12.75" customHeight="1">
      <c r="A222" s="475"/>
      <c r="B222" s="475"/>
      <c r="C222" s="475"/>
      <c r="D222" s="475"/>
      <c r="E222" s="475"/>
      <c r="F222" s="475"/>
      <c r="G222" s="475"/>
      <c r="H222" s="475"/>
      <c r="I222" s="475"/>
      <c r="J222" s="475"/>
      <c r="K222" s="475"/>
      <c r="L222" s="475"/>
      <c r="M222" s="475"/>
      <c r="N222" s="475"/>
      <c r="O222" s="475"/>
      <c r="P222" s="475"/>
      <c r="Q222" s="475"/>
      <c r="R222" s="475"/>
      <c r="S222" s="475"/>
      <c r="T222" s="475"/>
      <c r="U222" s="475"/>
      <c r="V222" s="475"/>
      <c r="W222" s="475"/>
      <c r="X222" s="475"/>
      <c r="Y222" s="475"/>
      <c r="Z222" s="475"/>
    </row>
    <row r="223" spans="1:26" ht="12.75" customHeight="1">
      <c r="A223" s="475"/>
      <c r="B223" s="475"/>
      <c r="C223" s="475"/>
      <c r="D223" s="475"/>
      <c r="E223" s="475"/>
      <c r="F223" s="475"/>
      <c r="G223" s="475"/>
      <c r="H223" s="475"/>
      <c r="I223" s="475"/>
      <c r="J223" s="475"/>
      <c r="K223" s="475"/>
      <c r="L223" s="475"/>
      <c r="M223" s="475"/>
      <c r="N223" s="475"/>
      <c r="O223" s="475"/>
      <c r="P223" s="475"/>
      <c r="Q223" s="475"/>
      <c r="R223" s="475"/>
      <c r="S223" s="475"/>
      <c r="T223" s="475"/>
      <c r="U223" s="475"/>
      <c r="V223" s="475"/>
      <c r="W223" s="475"/>
      <c r="X223" s="475"/>
      <c r="Y223" s="475"/>
      <c r="Z223" s="475"/>
    </row>
    <row r="224" spans="1:26" ht="12.75" customHeight="1">
      <c r="A224" s="475"/>
      <c r="B224" s="475"/>
      <c r="C224" s="475"/>
      <c r="D224" s="475"/>
      <c r="E224" s="475"/>
      <c r="F224" s="475"/>
      <c r="G224" s="475"/>
      <c r="H224" s="475"/>
      <c r="I224" s="475"/>
      <c r="J224" s="475"/>
      <c r="K224" s="475"/>
      <c r="L224" s="475"/>
      <c r="M224" s="475"/>
      <c r="N224" s="475"/>
      <c r="O224" s="475"/>
      <c r="P224" s="475"/>
      <c r="Q224" s="475"/>
      <c r="R224" s="475"/>
      <c r="S224" s="475"/>
      <c r="T224" s="475"/>
      <c r="U224" s="475"/>
      <c r="V224" s="475"/>
      <c r="W224" s="475"/>
      <c r="X224" s="475"/>
      <c r="Y224" s="475"/>
      <c r="Z224" s="475"/>
    </row>
    <row r="225" spans="1:26" ht="12.75" customHeight="1">
      <c r="A225" s="475"/>
      <c r="B225" s="475"/>
      <c r="C225" s="475"/>
      <c r="D225" s="475"/>
      <c r="E225" s="475"/>
      <c r="F225" s="475"/>
      <c r="G225" s="475"/>
      <c r="H225" s="475"/>
      <c r="I225" s="475"/>
      <c r="J225" s="475"/>
      <c r="K225" s="475"/>
      <c r="L225" s="475"/>
      <c r="M225" s="475"/>
      <c r="N225" s="475"/>
      <c r="O225" s="475"/>
      <c r="P225" s="475"/>
      <c r="Q225" s="475"/>
      <c r="R225" s="475"/>
      <c r="S225" s="475"/>
      <c r="T225" s="475"/>
      <c r="U225" s="475"/>
      <c r="V225" s="475"/>
      <c r="W225" s="475"/>
      <c r="X225" s="475"/>
      <c r="Y225" s="475"/>
      <c r="Z225" s="475"/>
    </row>
    <row r="226" spans="1:26" ht="12.75" customHeight="1">
      <c r="A226" s="475"/>
      <c r="B226" s="475"/>
      <c r="C226" s="475"/>
      <c r="D226" s="475"/>
      <c r="E226" s="475"/>
      <c r="F226" s="475"/>
      <c r="G226" s="475"/>
      <c r="H226" s="475"/>
      <c r="I226" s="475"/>
      <c r="J226" s="475"/>
      <c r="K226" s="475"/>
      <c r="L226" s="475"/>
      <c r="M226" s="475"/>
      <c r="N226" s="475"/>
      <c r="O226" s="475"/>
      <c r="P226" s="475"/>
      <c r="Q226" s="475"/>
      <c r="R226" s="475"/>
      <c r="S226" s="475"/>
      <c r="T226" s="475"/>
      <c r="U226" s="475"/>
      <c r="V226" s="475"/>
      <c r="W226" s="475"/>
      <c r="X226" s="475"/>
      <c r="Y226" s="475"/>
      <c r="Z226" s="475"/>
    </row>
    <row r="227" spans="1:26" ht="12.75" customHeight="1">
      <c r="A227" s="475"/>
      <c r="B227" s="475"/>
      <c r="C227" s="475"/>
      <c r="D227" s="475"/>
      <c r="E227" s="475"/>
      <c r="F227" s="475"/>
      <c r="G227" s="475"/>
      <c r="H227" s="475"/>
      <c r="I227" s="475"/>
      <c r="J227" s="475"/>
      <c r="K227" s="475"/>
      <c r="L227" s="475"/>
      <c r="M227" s="475"/>
      <c r="N227" s="475"/>
      <c r="O227" s="475"/>
      <c r="P227" s="475"/>
      <c r="Q227" s="475"/>
      <c r="R227" s="475"/>
      <c r="S227" s="475"/>
      <c r="T227" s="475"/>
      <c r="U227" s="475"/>
      <c r="V227" s="475"/>
      <c r="W227" s="475"/>
      <c r="X227" s="475"/>
      <c r="Y227" s="475"/>
      <c r="Z227" s="475"/>
    </row>
    <row r="228" spans="1:26" ht="12.75" customHeight="1">
      <c r="A228" s="475"/>
      <c r="B228" s="475"/>
      <c r="C228" s="475"/>
      <c r="D228" s="475"/>
      <c r="E228" s="475"/>
      <c r="F228" s="475"/>
      <c r="G228" s="475"/>
      <c r="H228" s="475"/>
      <c r="I228" s="475"/>
      <c r="J228" s="475"/>
      <c r="K228" s="475"/>
      <c r="L228" s="475"/>
      <c r="M228" s="475"/>
      <c r="N228" s="475"/>
      <c r="O228" s="475"/>
      <c r="P228" s="475"/>
      <c r="Q228" s="475"/>
      <c r="R228" s="475"/>
      <c r="S228" s="475"/>
      <c r="T228" s="475"/>
      <c r="U228" s="475"/>
      <c r="V228" s="475"/>
      <c r="W228" s="475"/>
      <c r="X228" s="475"/>
      <c r="Y228" s="475"/>
      <c r="Z228" s="475"/>
    </row>
    <row r="229" spans="1:26" ht="12.75" customHeight="1">
      <c r="A229" s="475"/>
      <c r="B229" s="475"/>
      <c r="C229" s="475"/>
      <c r="D229" s="475"/>
      <c r="E229" s="475"/>
      <c r="F229" s="475"/>
      <c r="G229" s="475"/>
      <c r="H229" s="475"/>
      <c r="I229" s="475"/>
      <c r="J229" s="475"/>
      <c r="K229" s="475"/>
      <c r="L229" s="475"/>
      <c r="M229" s="475"/>
      <c r="N229" s="475"/>
      <c r="O229" s="475"/>
      <c r="P229" s="475"/>
      <c r="Q229" s="475"/>
      <c r="R229" s="475"/>
      <c r="S229" s="475"/>
      <c r="T229" s="475"/>
      <c r="U229" s="475"/>
      <c r="V229" s="475"/>
      <c r="W229" s="475"/>
      <c r="X229" s="475"/>
      <c r="Y229" s="475"/>
      <c r="Z229" s="475"/>
    </row>
    <row r="230" spans="1:26" ht="12.75" customHeight="1">
      <c r="A230" s="475"/>
      <c r="B230" s="475"/>
      <c r="C230" s="475"/>
      <c r="D230" s="475"/>
      <c r="E230" s="475"/>
      <c r="F230" s="475"/>
      <c r="G230" s="475"/>
      <c r="H230" s="475"/>
      <c r="I230" s="475"/>
      <c r="J230" s="475"/>
      <c r="K230" s="475"/>
      <c r="L230" s="475"/>
      <c r="M230" s="475"/>
      <c r="N230" s="475"/>
      <c r="O230" s="475"/>
      <c r="P230" s="475"/>
      <c r="Q230" s="475"/>
      <c r="R230" s="475"/>
      <c r="S230" s="475"/>
      <c r="T230" s="475"/>
      <c r="U230" s="475"/>
      <c r="V230" s="475"/>
      <c r="W230" s="475"/>
      <c r="X230" s="475"/>
      <c r="Y230" s="475"/>
      <c r="Z230" s="475"/>
    </row>
    <row r="231" spans="1:26" ht="12.75" customHeight="1">
      <c r="A231" s="475"/>
      <c r="B231" s="475"/>
      <c r="C231" s="475"/>
      <c r="D231" s="475"/>
      <c r="E231" s="475"/>
      <c r="F231" s="475"/>
      <c r="G231" s="475"/>
      <c r="H231" s="475"/>
      <c r="I231" s="475"/>
      <c r="J231" s="475"/>
      <c r="K231" s="475"/>
      <c r="L231" s="475"/>
      <c r="M231" s="475"/>
      <c r="N231" s="475"/>
      <c r="O231" s="475"/>
      <c r="P231" s="475"/>
      <c r="Q231" s="475"/>
      <c r="R231" s="475"/>
      <c r="S231" s="475"/>
      <c r="T231" s="475"/>
      <c r="U231" s="475"/>
      <c r="V231" s="475"/>
      <c r="W231" s="475"/>
      <c r="X231" s="475"/>
      <c r="Y231" s="475"/>
      <c r="Z231" s="475"/>
    </row>
    <row r="232" spans="1:26" ht="12.75" customHeight="1">
      <c r="A232" s="475"/>
      <c r="B232" s="475"/>
      <c r="C232" s="475"/>
      <c r="D232" s="475"/>
      <c r="E232" s="475"/>
      <c r="F232" s="475"/>
      <c r="G232" s="475"/>
      <c r="H232" s="475"/>
      <c r="I232" s="475"/>
      <c r="J232" s="475"/>
      <c r="K232" s="475"/>
      <c r="L232" s="475"/>
      <c r="M232" s="475"/>
      <c r="N232" s="475"/>
      <c r="O232" s="475"/>
      <c r="P232" s="475"/>
      <c r="Q232" s="475"/>
      <c r="R232" s="475"/>
      <c r="S232" s="475"/>
      <c r="T232" s="475"/>
      <c r="U232" s="475"/>
      <c r="V232" s="475"/>
      <c r="W232" s="475"/>
      <c r="X232" s="475"/>
      <c r="Y232" s="475"/>
      <c r="Z232" s="475"/>
    </row>
    <row r="233" spans="1:26" ht="12.75" customHeight="1">
      <c r="A233" s="475"/>
      <c r="B233" s="475"/>
      <c r="C233" s="475"/>
      <c r="D233" s="475"/>
      <c r="E233" s="475"/>
      <c r="F233" s="475"/>
      <c r="G233" s="475"/>
      <c r="H233" s="475"/>
      <c r="I233" s="475"/>
      <c r="J233" s="475"/>
      <c r="K233" s="475"/>
      <c r="L233" s="475"/>
      <c r="M233" s="475"/>
      <c r="N233" s="475"/>
      <c r="O233" s="475"/>
      <c r="P233" s="475"/>
      <c r="Q233" s="475"/>
      <c r="R233" s="475"/>
      <c r="S233" s="475"/>
      <c r="T233" s="475"/>
      <c r="U233" s="475"/>
      <c r="V233" s="475"/>
      <c r="W233" s="475"/>
      <c r="X233" s="475"/>
      <c r="Y233" s="475"/>
      <c r="Z233" s="475"/>
    </row>
    <row r="234" spans="1:26" ht="12.75" customHeight="1">
      <c r="A234" s="475"/>
      <c r="B234" s="475"/>
      <c r="C234" s="475"/>
      <c r="D234" s="475"/>
      <c r="E234" s="475"/>
      <c r="F234" s="475"/>
      <c r="G234" s="475"/>
      <c r="H234" s="475"/>
      <c r="I234" s="475"/>
      <c r="J234" s="475"/>
      <c r="K234" s="475"/>
      <c r="L234" s="475"/>
      <c r="M234" s="475"/>
      <c r="N234" s="475"/>
      <c r="O234" s="475"/>
      <c r="P234" s="475"/>
      <c r="Q234" s="475"/>
      <c r="R234" s="475"/>
      <c r="S234" s="475"/>
      <c r="T234" s="475"/>
      <c r="U234" s="475"/>
      <c r="V234" s="475"/>
      <c r="W234" s="475"/>
      <c r="X234" s="475"/>
      <c r="Y234" s="475"/>
      <c r="Z234" s="475"/>
    </row>
    <row r="235" spans="1:26" ht="12.75" customHeight="1">
      <c r="A235" s="475"/>
      <c r="B235" s="475"/>
      <c r="C235" s="475"/>
      <c r="D235" s="475"/>
      <c r="E235" s="475"/>
      <c r="F235" s="475"/>
      <c r="G235" s="475"/>
      <c r="H235" s="475"/>
      <c r="I235" s="475"/>
      <c r="J235" s="475"/>
      <c r="K235" s="475"/>
      <c r="L235" s="475"/>
      <c r="M235" s="475"/>
      <c r="N235" s="475"/>
      <c r="O235" s="475"/>
      <c r="P235" s="475"/>
      <c r="Q235" s="475"/>
      <c r="R235" s="475"/>
      <c r="S235" s="475"/>
      <c r="T235" s="475"/>
      <c r="U235" s="475"/>
      <c r="V235" s="475"/>
      <c r="W235" s="475"/>
      <c r="X235" s="475"/>
      <c r="Y235" s="475"/>
      <c r="Z235" s="475"/>
    </row>
    <row r="236" spans="1:26" ht="12.75" customHeight="1">
      <c r="A236" s="475"/>
      <c r="B236" s="475"/>
      <c r="C236" s="475"/>
      <c r="D236" s="475"/>
      <c r="E236" s="475"/>
      <c r="F236" s="475"/>
      <c r="G236" s="475"/>
      <c r="H236" s="475"/>
      <c r="I236" s="475"/>
      <c r="J236" s="475"/>
      <c r="K236" s="475"/>
      <c r="L236" s="475"/>
      <c r="M236" s="475"/>
      <c r="N236" s="475"/>
      <c r="O236" s="475"/>
      <c r="P236" s="475"/>
      <c r="Q236" s="475"/>
      <c r="R236" s="475"/>
      <c r="S236" s="475"/>
      <c r="T236" s="475"/>
      <c r="U236" s="475"/>
      <c r="V236" s="475"/>
      <c r="W236" s="475"/>
      <c r="X236" s="475"/>
      <c r="Y236" s="475"/>
      <c r="Z236" s="475"/>
    </row>
    <row r="237" spans="1:26" ht="12.75" customHeight="1">
      <c r="A237" s="475"/>
      <c r="B237" s="475"/>
      <c r="C237" s="475"/>
      <c r="D237" s="475"/>
      <c r="E237" s="475"/>
      <c r="F237" s="475"/>
      <c r="G237" s="475"/>
      <c r="H237" s="475"/>
      <c r="I237" s="475"/>
      <c r="J237" s="475"/>
      <c r="K237" s="475"/>
      <c r="L237" s="475"/>
      <c r="M237" s="475"/>
      <c r="N237" s="475"/>
      <c r="O237" s="475"/>
      <c r="P237" s="475"/>
      <c r="Q237" s="475"/>
      <c r="R237" s="475"/>
      <c r="S237" s="475"/>
      <c r="T237" s="475"/>
      <c r="U237" s="475"/>
      <c r="V237" s="475"/>
      <c r="W237" s="475"/>
      <c r="X237" s="475"/>
      <c r="Y237" s="475"/>
      <c r="Z237" s="475"/>
    </row>
    <row r="238" spans="1:26" ht="12.75" customHeight="1">
      <c r="A238" s="475"/>
      <c r="B238" s="475"/>
      <c r="C238" s="475"/>
      <c r="D238" s="475"/>
      <c r="E238" s="475"/>
      <c r="F238" s="475"/>
      <c r="G238" s="475"/>
      <c r="H238" s="475"/>
      <c r="I238" s="475"/>
      <c r="J238" s="475"/>
      <c r="K238" s="475"/>
      <c r="L238" s="475"/>
      <c r="M238" s="475"/>
      <c r="N238" s="475"/>
      <c r="O238" s="475"/>
      <c r="P238" s="475"/>
      <c r="Q238" s="475"/>
      <c r="R238" s="475"/>
      <c r="S238" s="475"/>
      <c r="T238" s="475"/>
      <c r="U238" s="475"/>
      <c r="V238" s="475"/>
      <c r="W238" s="475"/>
      <c r="X238" s="475"/>
      <c r="Y238" s="475"/>
      <c r="Z238" s="475"/>
    </row>
    <row r="239" spans="1:26" ht="12.75" customHeight="1">
      <c r="A239" s="475"/>
      <c r="B239" s="475"/>
      <c r="C239" s="475"/>
      <c r="D239" s="475"/>
      <c r="E239" s="475"/>
      <c r="F239" s="475"/>
      <c r="G239" s="475"/>
      <c r="H239" s="475"/>
      <c r="I239" s="475"/>
      <c r="J239" s="475"/>
      <c r="K239" s="475"/>
      <c r="L239" s="475"/>
      <c r="M239" s="475"/>
      <c r="N239" s="475"/>
      <c r="O239" s="475"/>
      <c r="P239" s="475"/>
      <c r="Q239" s="475"/>
      <c r="R239" s="475"/>
      <c r="S239" s="475"/>
      <c r="T239" s="475"/>
      <c r="U239" s="475"/>
      <c r="V239" s="475"/>
      <c r="W239" s="475"/>
      <c r="X239" s="475"/>
      <c r="Y239" s="475"/>
      <c r="Z239" s="475"/>
    </row>
    <row r="240" spans="1:26" ht="12.75" customHeight="1">
      <c r="A240" s="475"/>
      <c r="B240" s="475"/>
      <c r="C240" s="475"/>
      <c r="D240" s="475"/>
      <c r="E240" s="475"/>
      <c r="F240" s="475"/>
      <c r="G240" s="475"/>
      <c r="H240" s="475"/>
      <c r="I240" s="475"/>
      <c r="J240" s="475"/>
      <c r="K240" s="475"/>
      <c r="L240" s="475"/>
      <c r="M240" s="475"/>
      <c r="N240" s="475"/>
      <c r="O240" s="475"/>
      <c r="P240" s="475"/>
      <c r="Q240" s="475"/>
      <c r="R240" s="475"/>
      <c r="S240" s="475"/>
      <c r="T240" s="475"/>
      <c r="U240" s="475"/>
      <c r="V240" s="475"/>
      <c r="W240" s="475"/>
      <c r="X240" s="475"/>
      <c r="Y240" s="475"/>
      <c r="Z240" s="475"/>
    </row>
    <row r="241" spans="1:26" ht="12.75" customHeight="1">
      <c r="A241" s="475"/>
      <c r="B241" s="475"/>
      <c r="C241" s="475"/>
      <c r="D241" s="475"/>
      <c r="E241" s="475"/>
      <c r="F241" s="475"/>
      <c r="G241" s="475"/>
      <c r="H241" s="475"/>
      <c r="I241" s="475"/>
      <c r="J241" s="475"/>
      <c r="K241" s="475"/>
      <c r="L241" s="475"/>
      <c r="M241" s="475"/>
      <c r="N241" s="475"/>
      <c r="O241" s="475"/>
      <c r="P241" s="475"/>
      <c r="Q241" s="475"/>
      <c r="R241" s="475"/>
      <c r="S241" s="475"/>
      <c r="T241" s="475"/>
      <c r="U241" s="475"/>
      <c r="V241" s="475"/>
      <c r="W241" s="475"/>
      <c r="X241" s="475"/>
      <c r="Y241" s="475"/>
      <c r="Z241" s="475"/>
    </row>
    <row r="242" spans="1:26" ht="12.75" customHeight="1">
      <c r="A242" s="475"/>
      <c r="B242" s="475"/>
      <c r="C242" s="475"/>
      <c r="D242" s="475"/>
      <c r="E242" s="475"/>
      <c r="F242" s="475"/>
      <c r="G242" s="475"/>
      <c r="H242" s="475"/>
      <c r="I242" s="475"/>
      <c r="J242" s="475"/>
      <c r="K242" s="475"/>
      <c r="L242" s="475"/>
      <c r="M242" s="475"/>
      <c r="N242" s="475"/>
      <c r="O242" s="475"/>
      <c r="P242" s="475"/>
      <c r="Q242" s="475"/>
      <c r="R242" s="475"/>
      <c r="S242" s="475"/>
      <c r="T242" s="475"/>
      <c r="U242" s="475"/>
      <c r="V242" s="475"/>
      <c r="W242" s="475"/>
      <c r="X242" s="475"/>
      <c r="Y242" s="475"/>
      <c r="Z242" s="475"/>
    </row>
    <row r="243" spans="1:26" ht="12.75" customHeight="1">
      <c r="A243" s="475"/>
      <c r="B243" s="475"/>
      <c r="C243" s="475"/>
      <c r="D243" s="475"/>
      <c r="E243" s="475"/>
      <c r="F243" s="475"/>
      <c r="G243" s="475"/>
      <c r="H243" s="475"/>
      <c r="I243" s="475"/>
      <c r="J243" s="475"/>
      <c r="K243" s="475"/>
      <c r="L243" s="475"/>
      <c r="M243" s="475"/>
      <c r="N243" s="475"/>
      <c r="O243" s="475"/>
      <c r="P243" s="475"/>
      <c r="Q243" s="475"/>
      <c r="R243" s="475"/>
      <c r="S243" s="475"/>
      <c r="T243" s="475"/>
      <c r="U243" s="475"/>
      <c r="V243" s="475"/>
      <c r="W243" s="475"/>
      <c r="X243" s="475"/>
      <c r="Y243" s="475"/>
      <c r="Z243" s="475"/>
    </row>
    <row r="244" spans="1:26" ht="12.75" customHeight="1">
      <c r="A244" s="475"/>
      <c r="B244" s="475"/>
      <c r="C244" s="475"/>
      <c r="D244" s="475"/>
      <c r="E244" s="475"/>
      <c r="F244" s="475"/>
      <c r="G244" s="475"/>
      <c r="H244" s="475"/>
      <c r="I244" s="475"/>
      <c r="J244" s="475"/>
      <c r="K244" s="475"/>
      <c r="L244" s="475"/>
      <c r="M244" s="475"/>
      <c r="N244" s="475"/>
      <c r="O244" s="475"/>
      <c r="P244" s="475"/>
      <c r="Q244" s="475"/>
      <c r="R244" s="475"/>
      <c r="S244" s="475"/>
      <c r="T244" s="475"/>
      <c r="U244" s="475"/>
      <c r="V244" s="475"/>
      <c r="W244" s="475"/>
      <c r="X244" s="475"/>
      <c r="Y244" s="475"/>
      <c r="Z244" s="475"/>
    </row>
    <row r="245" spans="1:26" ht="12.75" customHeight="1">
      <c r="A245" s="475"/>
      <c r="B245" s="475"/>
      <c r="C245" s="475"/>
      <c r="D245" s="475"/>
      <c r="E245" s="475"/>
      <c r="F245" s="475"/>
      <c r="G245" s="475"/>
      <c r="H245" s="475"/>
      <c r="I245" s="475"/>
      <c r="J245" s="475"/>
      <c r="K245" s="475"/>
      <c r="L245" s="475"/>
      <c r="M245" s="475"/>
      <c r="N245" s="475"/>
      <c r="O245" s="475"/>
      <c r="P245" s="475"/>
      <c r="Q245" s="475"/>
      <c r="R245" s="475"/>
      <c r="S245" s="475"/>
      <c r="T245" s="475"/>
      <c r="U245" s="475"/>
      <c r="V245" s="475"/>
      <c r="W245" s="475"/>
      <c r="X245" s="475"/>
      <c r="Y245" s="475"/>
      <c r="Z245" s="475"/>
    </row>
    <row r="246" spans="1:26" ht="12.75" customHeight="1">
      <c r="A246" s="475"/>
      <c r="B246" s="475"/>
      <c r="C246" s="475"/>
      <c r="D246" s="475"/>
      <c r="E246" s="475"/>
      <c r="F246" s="475"/>
      <c r="G246" s="475"/>
      <c r="H246" s="475"/>
      <c r="I246" s="475"/>
      <c r="J246" s="475"/>
      <c r="K246" s="475"/>
      <c r="L246" s="475"/>
      <c r="M246" s="475"/>
      <c r="N246" s="475"/>
      <c r="O246" s="475"/>
      <c r="P246" s="475"/>
      <c r="Q246" s="475"/>
      <c r="R246" s="475"/>
      <c r="S246" s="475"/>
      <c r="T246" s="475"/>
      <c r="U246" s="475"/>
      <c r="V246" s="475"/>
      <c r="W246" s="475"/>
      <c r="X246" s="475"/>
      <c r="Y246" s="475"/>
      <c r="Z246" s="475"/>
    </row>
    <row r="247" spans="1:26" ht="12.75" customHeight="1">
      <c r="A247" s="475"/>
      <c r="B247" s="475"/>
      <c r="C247" s="475"/>
      <c r="D247" s="475"/>
      <c r="E247" s="475"/>
      <c r="F247" s="475"/>
      <c r="G247" s="475"/>
      <c r="H247" s="475"/>
      <c r="I247" s="475"/>
      <c r="J247" s="475"/>
      <c r="K247" s="475"/>
      <c r="L247" s="475"/>
      <c r="M247" s="475"/>
      <c r="N247" s="475"/>
      <c r="O247" s="475"/>
      <c r="P247" s="475"/>
      <c r="Q247" s="475"/>
      <c r="R247" s="475"/>
      <c r="S247" s="475"/>
      <c r="T247" s="475"/>
      <c r="U247" s="475"/>
      <c r="V247" s="475"/>
      <c r="W247" s="475"/>
      <c r="X247" s="475"/>
      <c r="Y247" s="475"/>
      <c r="Z247" s="475"/>
    </row>
    <row r="248" spans="1:26" ht="12.75" customHeight="1">
      <c r="A248" s="475"/>
      <c r="B248" s="475"/>
      <c r="C248" s="475"/>
      <c r="D248" s="475"/>
      <c r="E248" s="475"/>
      <c r="F248" s="475"/>
      <c r="G248" s="475"/>
      <c r="H248" s="475"/>
      <c r="I248" s="475"/>
      <c r="J248" s="475"/>
      <c r="K248" s="475"/>
      <c r="L248" s="475"/>
      <c r="M248" s="475"/>
      <c r="N248" s="475"/>
      <c r="O248" s="475"/>
      <c r="P248" s="475"/>
      <c r="Q248" s="475"/>
      <c r="R248" s="475"/>
      <c r="S248" s="475"/>
      <c r="T248" s="475"/>
      <c r="U248" s="475"/>
      <c r="V248" s="475"/>
      <c r="W248" s="475"/>
      <c r="X248" s="475"/>
      <c r="Y248" s="475"/>
      <c r="Z248" s="475"/>
    </row>
    <row r="249" spans="1:26" ht="12.75" customHeight="1">
      <c r="A249" s="475"/>
      <c r="B249" s="475"/>
      <c r="C249" s="475"/>
      <c r="D249" s="475"/>
      <c r="E249" s="475"/>
      <c r="F249" s="475"/>
      <c r="G249" s="475"/>
      <c r="H249" s="475"/>
      <c r="I249" s="475"/>
      <c r="J249" s="475"/>
      <c r="K249" s="475"/>
      <c r="L249" s="475"/>
      <c r="M249" s="475"/>
      <c r="N249" s="475"/>
      <c r="O249" s="475"/>
      <c r="P249" s="475"/>
      <c r="Q249" s="475"/>
      <c r="R249" s="475"/>
      <c r="S249" s="475"/>
      <c r="T249" s="475"/>
      <c r="U249" s="475"/>
      <c r="V249" s="475"/>
      <c r="W249" s="475"/>
      <c r="X249" s="475"/>
      <c r="Y249" s="475"/>
      <c r="Z249" s="475"/>
    </row>
    <row r="250" spans="1:26" ht="12.75" customHeight="1">
      <c r="A250" s="475"/>
      <c r="B250" s="475"/>
      <c r="C250" s="475"/>
      <c r="D250" s="475"/>
      <c r="E250" s="475"/>
      <c r="F250" s="475"/>
      <c r="G250" s="475"/>
      <c r="H250" s="475"/>
      <c r="I250" s="475"/>
      <c r="J250" s="475"/>
      <c r="K250" s="475"/>
      <c r="L250" s="475"/>
      <c r="M250" s="475"/>
      <c r="N250" s="475"/>
      <c r="O250" s="475"/>
      <c r="P250" s="475"/>
      <c r="Q250" s="475"/>
      <c r="R250" s="475"/>
      <c r="S250" s="475"/>
      <c r="T250" s="475"/>
      <c r="U250" s="475"/>
      <c r="V250" s="475"/>
      <c r="W250" s="475"/>
      <c r="X250" s="475"/>
      <c r="Y250" s="475"/>
      <c r="Z250" s="475"/>
    </row>
    <row r="251" spans="1:26" ht="12.75" customHeight="1">
      <c r="A251" s="475"/>
      <c r="B251" s="475"/>
      <c r="C251" s="475"/>
      <c r="D251" s="475"/>
      <c r="E251" s="475"/>
      <c r="F251" s="475"/>
      <c r="G251" s="475"/>
      <c r="H251" s="475"/>
      <c r="I251" s="475"/>
      <c r="J251" s="475"/>
      <c r="K251" s="475"/>
      <c r="L251" s="475"/>
      <c r="M251" s="475"/>
      <c r="N251" s="475"/>
      <c r="O251" s="475"/>
      <c r="P251" s="475"/>
      <c r="Q251" s="475"/>
      <c r="R251" s="475"/>
      <c r="S251" s="475"/>
      <c r="T251" s="475"/>
      <c r="U251" s="475"/>
      <c r="V251" s="475"/>
      <c r="W251" s="475"/>
      <c r="X251" s="475"/>
      <c r="Y251" s="475"/>
      <c r="Z251" s="475"/>
    </row>
    <row r="252" spans="1:26" ht="12.75" customHeight="1">
      <c r="A252" s="475"/>
      <c r="B252" s="475"/>
      <c r="C252" s="475"/>
      <c r="D252" s="475"/>
      <c r="E252" s="475"/>
      <c r="F252" s="475"/>
      <c r="G252" s="475"/>
      <c r="H252" s="475"/>
      <c r="I252" s="475"/>
      <c r="J252" s="475"/>
      <c r="K252" s="475"/>
      <c r="L252" s="475"/>
      <c r="M252" s="475"/>
      <c r="N252" s="475"/>
      <c r="O252" s="475"/>
      <c r="P252" s="475"/>
      <c r="Q252" s="475"/>
      <c r="R252" s="475"/>
      <c r="S252" s="475"/>
      <c r="T252" s="475"/>
      <c r="U252" s="475"/>
      <c r="V252" s="475"/>
      <c r="W252" s="475"/>
      <c r="X252" s="475"/>
      <c r="Y252" s="475"/>
      <c r="Z252" s="475"/>
    </row>
    <row r="253" spans="1:26" ht="12.75" customHeight="1">
      <c r="A253" s="475"/>
      <c r="B253" s="475"/>
      <c r="C253" s="475"/>
      <c r="D253" s="475"/>
      <c r="E253" s="475"/>
      <c r="F253" s="475"/>
      <c r="G253" s="475"/>
      <c r="H253" s="475"/>
      <c r="I253" s="475"/>
      <c r="J253" s="475"/>
      <c r="K253" s="475"/>
      <c r="L253" s="475"/>
      <c r="M253" s="475"/>
      <c r="N253" s="475"/>
      <c r="O253" s="475"/>
      <c r="P253" s="475"/>
      <c r="Q253" s="475"/>
      <c r="R253" s="475"/>
      <c r="S253" s="475"/>
      <c r="T253" s="475"/>
      <c r="U253" s="475"/>
      <c r="V253" s="475"/>
      <c r="W253" s="475"/>
      <c r="X253" s="475"/>
      <c r="Y253" s="475"/>
      <c r="Z253" s="475"/>
    </row>
    <row r="254" spans="1:26" ht="12.75" customHeight="1">
      <c r="A254" s="475"/>
      <c r="B254" s="475"/>
      <c r="C254" s="475"/>
      <c r="D254" s="475"/>
      <c r="E254" s="475"/>
      <c r="F254" s="475"/>
      <c r="G254" s="475"/>
      <c r="H254" s="475"/>
      <c r="I254" s="475"/>
      <c r="J254" s="475"/>
      <c r="K254" s="475"/>
      <c r="L254" s="475"/>
      <c r="M254" s="475"/>
      <c r="N254" s="475"/>
      <c r="O254" s="475"/>
      <c r="P254" s="475"/>
      <c r="Q254" s="475"/>
      <c r="R254" s="475"/>
      <c r="S254" s="475"/>
      <c r="T254" s="475"/>
      <c r="U254" s="475"/>
      <c r="V254" s="475"/>
      <c r="W254" s="475"/>
      <c r="X254" s="475"/>
      <c r="Y254" s="475"/>
      <c r="Z254" s="475"/>
    </row>
    <row r="255" spans="1:26" ht="12.75" customHeight="1">
      <c r="A255" s="475"/>
      <c r="B255" s="475"/>
      <c r="C255" s="475"/>
      <c r="D255" s="475"/>
      <c r="E255" s="475"/>
      <c r="F255" s="475"/>
      <c r="G255" s="475"/>
      <c r="H255" s="475"/>
      <c r="I255" s="475"/>
      <c r="J255" s="475"/>
      <c r="K255" s="475"/>
      <c r="L255" s="475"/>
      <c r="M255" s="475"/>
      <c r="N255" s="475"/>
      <c r="O255" s="475"/>
      <c r="P255" s="475"/>
      <c r="Q255" s="475"/>
      <c r="R255" s="475"/>
      <c r="S255" s="475"/>
      <c r="T255" s="475"/>
      <c r="U255" s="475"/>
      <c r="V255" s="475"/>
      <c r="W255" s="475"/>
      <c r="X255" s="475"/>
      <c r="Y255" s="475"/>
      <c r="Z255" s="475"/>
    </row>
    <row r="256" spans="1:26" ht="12.75" customHeight="1">
      <c r="A256" s="475"/>
      <c r="B256" s="475"/>
      <c r="C256" s="475"/>
      <c r="D256" s="475"/>
      <c r="E256" s="475"/>
      <c r="F256" s="475"/>
      <c r="G256" s="475"/>
      <c r="H256" s="475"/>
      <c r="I256" s="475"/>
      <c r="J256" s="475"/>
      <c r="K256" s="475"/>
      <c r="L256" s="475"/>
      <c r="M256" s="475"/>
      <c r="N256" s="475"/>
      <c r="O256" s="475"/>
      <c r="P256" s="475"/>
      <c r="Q256" s="475"/>
      <c r="R256" s="475"/>
      <c r="S256" s="475"/>
      <c r="T256" s="475"/>
      <c r="U256" s="475"/>
      <c r="V256" s="475"/>
      <c r="W256" s="475"/>
      <c r="X256" s="475"/>
      <c r="Y256" s="475"/>
      <c r="Z256" s="475"/>
    </row>
    <row r="257" spans="1:26" ht="12.75" customHeight="1">
      <c r="A257" s="475"/>
      <c r="B257" s="475"/>
      <c r="C257" s="475"/>
      <c r="D257" s="475"/>
      <c r="E257" s="475"/>
      <c r="F257" s="475"/>
      <c r="G257" s="475"/>
      <c r="H257" s="475"/>
      <c r="I257" s="475"/>
      <c r="J257" s="475"/>
      <c r="K257" s="475"/>
      <c r="L257" s="475"/>
      <c r="M257" s="475"/>
      <c r="N257" s="475"/>
      <c r="O257" s="475"/>
      <c r="P257" s="475"/>
      <c r="Q257" s="475"/>
      <c r="R257" s="475"/>
      <c r="S257" s="475"/>
      <c r="T257" s="475"/>
      <c r="U257" s="475"/>
      <c r="V257" s="475"/>
      <c r="W257" s="475"/>
      <c r="X257" s="475"/>
      <c r="Y257" s="475"/>
      <c r="Z257" s="475"/>
    </row>
    <row r="258" spans="1:26" ht="12.75" customHeight="1">
      <c r="A258" s="475"/>
      <c r="B258" s="475"/>
      <c r="C258" s="475"/>
      <c r="D258" s="475"/>
      <c r="E258" s="475"/>
      <c r="F258" s="475"/>
      <c r="G258" s="475"/>
      <c r="H258" s="475"/>
      <c r="I258" s="475"/>
      <c r="J258" s="475"/>
      <c r="K258" s="475"/>
      <c r="L258" s="475"/>
      <c r="M258" s="475"/>
      <c r="N258" s="475"/>
      <c r="O258" s="475"/>
      <c r="P258" s="475"/>
      <c r="Q258" s="475"/>
      <c r="R258" s="475"/>
      <c r="S258" s="475"/>
      <c r="T258" s="475"/>
      <c r="U258" s="475"/>
      <c r="V258" s="475"/>
      <c r="W258" s="475"/>
      <c r="X258" s="475"/>
      <c r="Y258" s="475"/>
      <c r="Z258" s="475"/>
    </row>
    <row r="259" spans="1:26" ht="12.75" customHeight="1">
      <c r="A259" s="475"/>
      <c r="B259" s="475"/>
      <c r="C259" s="475"/>
      <c r="D259" s="475"/>
      <c r="E259" s="475"/>
      <c r="F259" s="475"/>
      <c r="G259" s="475"/>
      <c r="H259" s="475"/>
      <c r="I259" s="475"/>
      <c r="J259" s="475"/>
      <c r="K259" s="475"/>
      <c r="L259" s="475"/>
      <c r="M259" s="475"/>
      <c r="N259" s="475"/>
      <c r="O259" s="475"/>
      <c r="P259" s="475"/>
      <c r="Q259" s="475"/>
      <c r="R259" s="475"/>
      <c r="S259" s="475"/>
      <c r="T259" s="475"/>
      <c r="U259" s="475"/>
      <c r="V259" s="475"/>
      <c r="W259" s="475"/>
      <c r="X259" s="475"/>
      <c r="Y259" s="475"/>
      <c r="Z259" s="475"/>
    </row>
    <row r="260" spans="1:26" ht="12.75" customHeight="1">
      <c r="A260" s="475"/>
      <c r="B260" s="475"/>
      <c r="C260" s="475"/>
      <c r="D260" s="475"/>
      <c r="E260" s="475"/>
      <c r="F260" s="475"/>
      <c r="G260" s="475"/>
      <c r="H260" s="475"/>
      <c r="I260" s="475"/>
      <c r="J260" s="475"/>
      <c r="K260" s="475"/>
      <c r="L260" s="475"/>
      <c r="M260" s="475"/>
      <c r="N260" s="475"/>
      <c r="O260" s="475"/>
      <c r="P260" s="475"/>
      <c r="Q260" s="475"/>
      <c r="R260" s="475"/>
      <c r="S260" s="475"/>
      <c r="T260" s="475"/>
      <c r="U260" s="475"/>
      <c r="V260" s="475"/>
      <c r="W260" s="475"/>
      <c r="X260" s="475"/>
      <c r="Y260" s="475"/>
      <c r="Z260" s="475"/>
    </row>
    <row r="261" spans="1:26" ht="12.75" customHeight="1">
      <c r="A261" s="475"/>
      <c r="B261" s="475"/>
      <c r="C261" s="475"/>
      <c r="D261" s="475"/>
      <c r="E261" s="475"/>
      <c r="F261" s="475"/>
      <c r="G261" s="475"/>
      <c r="H261" s="475"/>
      <c r="I261" s="475"/>
      <c r="J261" s="475"/>
      <c r="K261" s="475"/>
      <c r="L261" s="475"/>
      <c r="M261" s="475"/>
      <c r="N261" s="475"/>
      <c r="O261" s="475"/>
      <c r="P261" s="475"/>
      <c r="Q261" s="475"/>
      <c r="R261" s="475"/>
      <c r="S261" s="475"/>
      <c r="T261" s="475"/>
      <c r="U261" s="475"/>
      <c r="V261" s="475"/>
      <c r="W261" s="475"/>
      <c r="X261" s="475"/>
      <c r="Y261" s="475"/>
      <c r="Z261" s="475"/>
    </row>
    <row r="262" spans="1:26" ht="12.75" customHeight="1">
      <c r="A262" s="475"/>
      <c r="B262" s="475"/>
      <c r="C262" s="475"/>
      <c r="D262" s="475"/>
      <c r="E262" s="475"/>
      <c r="F262" s="475"/>
      <c r="G262" s="475"/>
      <c r="H262" s="475"/>
      <c r="I262" s="475"/>
      <c r="J262" s="475"/>
      <c r="K262" s="475"/>
      <c r="L262" s="475"/>
      <c r="M262" s="475"/>
      <c r="N262" s="475"/>
      <c r="O262" s="475"/>
      <c r="P262" s="475"/>
      <c r="Q262" s="475"/>
      <c r="R262" s="475"/>
      <c r="S262" s="475"/>
      <c r="T262" s="475"/>
      <c r="U262" s="475"/>
      <c r="V262" s="475"/>
      <c r="W262" s="475"/>
      <c r="X262" s="475"/>
      <c r="Y262" s="475"/>
      <c r="Z262" s="475"/>
    </row>
    <row r="263" spans="1:26" ht="12.75" customHeight="1">
      <c r="A263" s="475"/>
      <c r="B263" s="475"/>
      <c r="C263" s="475"/>
      <c r="D263" s="475"/>
      <c r="E263" s="475"/>
      <c r="F263" s="475"/>
      <c r="G263" s="475"/>
      <c r="H263" s="475"/>
      <c r="I263" s="475"/>
      <c r="J263" s="475"/>
      <c r="K263" s="475"/>
      <c r="L263" s="475"/>
      <c r="M263" s="475"/>
      <c r="N263" s="475"/>
      <c r="O263" s="475"/>
      <c r="P263" s="475"/>
      <c r="Q263" s="475"/>
      <c r="R263" s="475"/>
      <c r="S263" s="475"/>
      <c r="T263" s="475"/>
      <c r="U263" s="475"/>
      <c r="V263" s="475"/>
      <c r="W263" s="475"/>
      <c r="X263" s="475"/>
      <c r="Y263" s="475"/>
      <c r="Z263" s="475"/>
    </row>
    <row r="264" spans="1:26" ht="12.75" customHeight="1">
      <c r="A264" s="475"/>
      <c r="B264" s="475"/>
      <c r="C264" s="475"/>
      <c r="D264" s="475"/>
      <c r="E264" s="475"/>
      <c r="F264" s="475"/>
      <c r="G264" s="475"/>
      <c r="H264" s="475"/>
      <c r="I264" s="475"/>
      <c r="J264" s="475"/>
      <c r="K264" s="475"/>
      <c r="L264" s="475"/>
      <c r="M264" s="475"/>
      <c r="N264" s="475"/>
      <c r="O264" s="475"/>
      <c r="P264" s="475"/>
      <c r="Q264" s="475"/>
      <c r="R264" s="475"/>
      <c r="S264" s="475"/>
      <c r="T264" s="475"/>
      <c r="U264" s="475"/>
      <c r="V264" s="475"/>
      <c r="W264" s="475"/>
      <c r="X264" s="475"/>
      <c r="Y264" s="475"/>
      <c r="Z264" s="475"/>
    </row>
    <row r="265" spans="1:26" ht="12.75" customHeight="1">
      <c r="A265" s="475"/>
      <c r="B265" s="475"/>
      <c r="C265" s="475"/>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row>
    <row r="266" spans="1:26" ht="12.75" customHeight="1">
      <c r="A266" s="475"/>
      <c r="B266" s="475"/>
      <c r="C266" s="475"/>
      <c r="D266" s="475"/>
      <c r="E266" s="475"/>
      <c r="F266" s="475"/>
      <c r="G266" s="475"/>
      <c r="H266" s="475"/>
      <c r="I266" s="475"/>
      <c r="J266" s="475"/>
      <c r="K266" s="475"/>
      <c r="L266" s="475"/>
      <c r="M266" s="475"/>
      <c r="N266" s="475"/>
      <c r="O266" s="475"/>
      <c r="P266" s="475"/>
      <c r="Q266" s="475"/>
      <c r="R266" s="475"/>
      <c r="S266" s="475"/>
      <c r="T266" s="475"/>
      <c r="U266" s="475"/>
      <c r="V266" s="475"/>
      <c r="W266" s="475"/>
      <c r="X266" s="475"/>
      <c r="Y266" s="475"/>
      <c r="Z266" s="475"/>
    </row>
    <row r="267" spans="1:26" ht="12.75" customHeight="1">
      <c r="A267" s="475"/>
      <c r="B267" s="475"/>
      <c r="C267" s="475"/>
      <c r="D267" s="475"/>
      <c r="E267" s="475"/>
      <c r="F267" s="475"/>
      <c r="G267" s="475"/>
      <c r="H267" s="475"/>
      <c r="I267" s="475"/>
      <c r="J267" s="475"/>
      <c r="K267" s="475"/>
      <c r="L267" s="475"/>
      <c r="M267" s="475"/>
      <c r="N267" s="475"/>
      <c r="O267" s="475"/>
      <c r="P267" s="475"/>
      <c r="Q267" s="475"/>
      <c r="R267" s="475"/>
      <c r="S267" s="475"/>
      <c r="T267" s="475"/>
      <c r="U267" s="475"/>
      <c r="V267" s="475"/>
      <c r="W267" s="475"/>
      <c r="X267" s="475"/>
      <c r="Y267" s="475"/>
      <c r="Z267" s="475"/>
    </row>
    <row r="268" spans="1:26" ht="12.75" customHeight="1">
      <c r="A268" s="475"/>
      <c r="B268" s="475"/>
      <c r="C268" s="475"/>
      <c r="D268" s="475"/>
      <c r="E268" s="475"/>
      <c r="F268" s="475"/>
      <c r="G268" s="475"/>
      <c r="H268" s="475"/>
      <c r="I268" s="475"/>
      <c r="J268" s="475"/>
      <c r="K268" s="475"/>
      <c r="L268" s="475"/>
      <c r="M268" s="475"/>
      <c r="N268" s="475"/>
      <c r="O268" s="475"/>
      <c r="P268" s="475"/>
      <c r="Q268" s="475"/>
      <c r="R268" s="475"/>
      <c r="S268" s="475"/>
      <c r="T268" s="475"/>
      <c r="U268" s="475"/>
      <c r="V268" s="475"/>
      <c r="W268" s="475"/>
      <c r="X268" s="475"/>
      <c r="Y268" s="475"/>
      <c r="Z268" s="475"/>
    </row>
    <row r="269" spans="1:26" ht="12.75" customHeight="1">
      <c r="A269" s="475"/>
      <c r="B269" s="475"/>
      <c r="C269" s="475"/>
      <c r="D269" s="475"/>
      <c r="E269" s="475"/>
      <c r="F269" s="475"/>
      <c r="G269" s="475"/>
      <c r="H269" s="475"/>
      <c r="I269" s="475"/>
      <c r="J269" s="475"/>
      <c r="K269" s="475"/>
      <c r="L269" s="475"/>
      <c r="M269" s="475"/>
      <c r="N269" s="475"/>
      <c r="O269" s="475"/>
      <c r="P269" s="475"/>
      <c r="Q269" s="475"/>
      <c r="R269" s="475"/>
      <c r="S269" s="475"/>
      <c r="T269" s="475"/>
      <c r="U269" s="475"/>
      <c r="V269" s="475"/>
      <c r="W269" s="475"/>
      <c r="X269" s="475"/>
      <c r="Y269" s="475"/>
      <c r="Z269" s="475"/>
    </row>
    <row r="270" spans="1:26" ht="12.75" customHeight="1">
      <c r="A270" s="475"/>
      <c r="B270" s="475"/>
      <c r="C270" s="475"/>
      <c r="D270" s="475"/>
      <c r="E270" s="475"/>
      <c r="F270" s="475"/>
      <c r="G270" s="475"/>
      <c r="H270" s="475"/>
      <c r="I270" s="475"/>
      <c r="J270" s="475"/>
      <c r="K270" s="475"/>
      <c r="L270" s="475"/>
      <c r="M270" s="475"/>
      <c r="N270" s="475"/>
      <c r="O270" s="475"/>
      <c r="P270" s="475"/>
      <c r="Q270" s="475"/>
      <c r="R270" s="475"/>
      <c r="S270" s="475"/>
      <c r="T270" s="475"/>
      <c r="U270" s="475"/>
      <c r="V270" s="475"/>
      <c r="W270" s="475"/>
      <c r="X270" s="475"/>
      <c r="Y270" s="475"/>
      <c r="Z270" s="475"/>
    </row>
    <row r="271" spans="1:26" ht="12.75" customHeight="1">
      <c r="A271" s="475"/>
      <c r="B271" s="475"/>
      <c r="C271" s="475"/>
      <c r="D271" s="475"/>
      <c r="E271" s="475"/>
      <c r="F271" s="475"/>
      <c r="G271" s="475"/>
      <c r="H271" s="475"/>
      <c r="I271" s="475"/>
      <c r="J271" s="475"/>
      <c r="K271" s="475"/>
      <c r="L271" s="475"/>
      <c r="M271" s="475"/>
      <c r="N271" s="475"/>
      <c r="O271" s="475"/>
      <c r="P271" s="475"/>
      <c r="Q271" s="475"/>
      <c r="R271" s="475"/>
      <c r="S271" s="475"/>
      <c r="T271" s="475"/>
      <c r="U271" s="475"/>
      <c r="V271" s="475"/>
      <c r="W271" s="475"/>
      <c r="X271" s="475"/>
      <c r="Y271" s="475"/>
      <c r="Z271" s="475"/>
    </row>
    <row r="272" spans="1:26" ht="12.75" customHeight="1">
      <c r="A272" s="475"/>
      <c r="B272" s="475"/>
      <c r="C272" s="475"/>
      <c r="D272" s="475"/>
      <c r="E272" s="475"/>
      <c r="F272" s="475"/>
      <c r="G272" s="475"/>
      <c r="H272" s="475"/>
      <c r="I272" s="475"/>
      <c r="J272" s="475"/>
      <c r="K272" s="475"/>
      <c r="L272" s="475"/>
      <c r="M272" s="475"/>
      <c r="N272" s="475"/>
      <c r="O272" s="475"/>
      <c r="P272" s="475"/>
      <c r="Q272" s="475"/>
      <c r="R272" s="475"/>
      <c r="S272" s="475"/>
      <c r="T272" s="475"/>
      <c r="U272" s="475"/>
      <c r="V272" s="475"/>
      <c r="W272" s="475"/>
      <c r="X272" s="475"/>
      <c r="Y272" s="475"/>
      <c r="Z272" s="475"/>
    </row>
    <row r="273" spans="1:26" ht="12.75" customHeight="1">
      <c r="A273" s="475"/>
      <c r="B273" s="475"/>
      <c r="C273" s="475"/>
      <c r="D273" s="475"/>
      <c r="E273" s="475"/>
      <c r="F273" s="475"/>
      <c r="G273" s="475"/>
      <c r="H273" s="475"/>
      <c r="I273" s="475"/>
      <c r="J273" s="475"/>
      <c r="K273" s="475"/>
      <c r="L273" s="475"/>
      <c r="M273" s="475"/>
      <c r="N273" s="475"/>
      <c r="O273" s="475"/>
      <c r="P273" s="475"/>
      <c r="Q273" s="475"/>
      <c r="R273" s="475"/>
      <c r="S273" s="475"/>
      <c r="T273" s="475"/>
      <c r="U273" s="475"/>
      <c r="V273" s="475"/>
      <c r="W273" s="475"/>
      <c r="X273" s="475"/>
      <c r="Y273" s="475"/>
      <c r="Z273" s="475"/>
    </row>
    <row r="274" spans="1:26" ht="12.75" customHeight="1">
      <c r="A274" s="475"/>
      <c r="B274" s="475"/>
      <c r="C274" s="475"/>
      <c r="D274" s="475"/>
      <c r="E274" s="475"/>
      <c r="F274" s="475"/>
      <c r="G274" s="475"/>
      <c r="H274" s="475"/>
      <c r="I274" s="475"/>
      <c r="J274" s="475"/>
      <c r="K274" s="475"/>
      <c r="L274" s="475"/>
      <c r="M274" s="475"/>
      <c r="N274" s="475"/>
      <c r="O274" s="475"/>
      <c r="P274" s="475"/>
      <c r="Q274" s="475"/>
      <c r="R274" s="475"/>
      <c r="S274" s="475"/>
      <c r="T274" s="475"/>
      <c r="U274" s="475"/>
      <c r="V274" s="475"/>
      <c r="W274" s="475"/>
      <c r="X274" s="475"/>
      <c r="Y274" s="475"/>
      <c r="Z274" s="475"/>
    </row>
    <row r="275" spans="1:26" ht="12.75" customHeight="1">
      <c r="A275" s="475"/>
      <c r="B275" s="475"/>
      <c r="C275" s="475"/>
      <c r="D275" s="475"/>
      <c r="E275" s="475"/>
      <c r="F275" s="475"/>
      <c r="G275" s="475"/>
      <c r="H275" s="475"/>
      <c r="I275" s="475"/>
      <c r="J275" s="475"/>
      <c r="K275" s="475"/>
      <c r="L275" s="475"/>
      <c r="M275" s="475"/>
      <c r="N275" s="475"/>
      <c r="O275" s="475"/>
      <c r="P275" s="475"/>
      <c r="Q275" s="475"/>
      <c r="R275" s="475"/>
      <c r="S275" s="475"/>
      <c r="T275" s="475"/>
      <c r="U275" s="475"/>
      <c r="V275" s="475"/>
      <c r="W275" s="475"/>
      <c r="X275" s="475"/>
      <c r="Y275" s="475"/>
      <c r="Z275" s="475"/>
    </row>
    <row r="276" spans="1:26" ht="12.75" customHeight="1">
      <c r="A276" s="475"/>
      <c r="B276" s="475"/>
      <c r="C276" s="475"/>
      <c r="D276" s="475"/>
      <c r="E276" s="475"/>
      <c r="F276" s="475"/>
      <c r="G276" s="475"/>
      <c r="H276" s="475"/>
      <c r="I276" s="475"/>
      <c r="J276" s="475"/>
      <c r="K276" s="475"/>
      <c r="L276" s="475"/>
      <c r="M276" s="475"/>
      <c r="N276" s="475"/>
      <c r="O276" s="475"/>
      <c r="P276" s="475"/>
      <c r="Q276" s="475"/>
      <c r="R276" s="475"/>
      <c r="S276" s="475"/>
      <c r="T276" s="475"/>
      <c r="U276" s="475"/>
      <c r="V276" s="475"/>
      <c r="W276" s="475"/>
      <c r="X276" s="475"/>
      <c r="Y276" s="475"/>
      <c r="Z276" s="475"/>
    </row>
    <row r="277" spans="1:26" ht="12.75" customHeight="1">
      <c r="A277" s="475"/>
      <c r="B277" s="475"/>
      <c r="C277" s="475"/>
      <c r="D277" s="475"/>
      <c r="E277" s="475"/>
      <c r="F277" s="475"/>
      <c r="G277" s="475"/>
      <c r="H277" s="475"/>
      <c r="I277" s="475"/>
      <c r="J277" s="475"/>
      <c r="K277" s="475"/>
      <c r="L277" s="475"/>
      <c r="M277" s="475"/>
      <c r="N277" s="475"/>
      <c r="O277" s="475"/>
      <c r="P277" s="475"/>
      <c r="Q277" s="475"/>
      <c r="R277" s="475"/>
      <c r="S277" s="475"/>
      <c r="T277" s="475"/>
      <c r="U277" s="475"/>
      <c r="V277" s="475"/>
      <c r="W277" s="475"/>
      <c r="X277" s="475"/>
      <c r="Y277" s="475"/>
      <c r="Z277" s="475"/>
    </row>
    <row r="278" spans="1:26" ht="12.75" customHeight="1">
      <c r="A278" s="475"/>
      <c r="B278" s="475"/>
      <c r="C278" s="475"/>
      <c r="D278" s="475"/>
      <c r="E278" s="475"/>
      <c r="F278" s="475"/>
      <c r="G278" s="475"/>
      <c r="H278" s="475"/>
      <c r="I278" s="475"/>
      <c r="J278" s="475"/>
      <c r="K278" s="475"/>
      <c r="L278" s="475"/>
      <c r="M278" s="475"/>
      <c r="N278" s="475"/>
      <c r="O278" s="475"/>
      <c r="P278" s="475"/>
      <c r="Q278" s="475"/>
      <c r="R278" s="475"/>
      <c r="S278" s="475"/>
      <c r="T278" s="475"/>
      <c r="U278" s="475"/>
      <c r="V278" s="475"/>
      <c r="W278" s="475"/>
      <c r="X278" s="475"/>
      <c r="Y278" s="475"/>
      <c r="Z278" s="475"/>
    </row>
    <row r="279" spans="1:26" ht="12.75" customHeight="1">
      <c r="A279" s="475"/>
      <c r="B279" s="475"/>
      <c r="C279" s="475"/>
      <c r="D279" s="475"/>
      <c r="E279" s="475"/>
      <c r="F279" s="475"/>
      <c r="G279" s="475"/>
      <c r="H279" s="475"/>
      <c r="I279" s="475"/>
      <c r="J279" s="475"/>
      <c r="K279" s="475"/>
      <c r="L279" s="475"/>
      <c r="M279" s="475"/>
      <c r="N279" s="475"/>
      <c r="O279" s="475"/>
      <c r="P279" s="475"/>
      <c r="Q279" s="475"/>
      <c r="R279" s="475"/>
      <c r="S279" s="475"/>
      <c r="T279" s="475"/>
      <c r="U279" s="475"/>
      <c r="V279" s="475"/>
      <c r="W279" s="475"/>
      <c r="X279" s="475"/>
      <c r="Y279" s="475"/>
      <c r="Z279" s="475"/>
    </row>
    <row r="280" spans="1:26" ht="12.75" customHeight="1">
      <c r="A280" s="475"/>
      <c r="B280" s="475"/>
      <c r="C280" s="47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row>
    <row r="281" spans="1:26" ht="12.75" customHeight="1">
      <c r="A281" s="475"/>
      <c r="B281" s="475"/>
      <c r="C281" s="475"/>
      <c r="D281" s="475"/>
      <c r="E281" s="475"/>
      <c r="F281" s="475"/>
      <c r="G281" s="475"/>
      <c r="H281" s="475"/>
      <c r="I281" s="475"/>
      <c r="J281" s="475"/>
      <c r="K281" s="475"/>
      <c r="L281" s="475"/>
      <c r="M281" s="475"/>
      <c r="N281" s="475"/>
      <c r="O281" s="475"/>
      <c r="P281" s="475"/>
      <c r="Q281" s="475"/>
      <c r="R281" s="475"/>
      <c r="S281" s="475"/>
      <c r="T281" s="475"/>
      <c r="U281" s="475"/>
      <c r="V281" s="475"/>
      <c r="W281" s="475"/>
      <c r="X281" s="475"/>
      <c r="Y281" s="475"/>
      <c r="Z281" s="475"/>
    </row>
    <row r="282" spans="1:26" ht="12.75" customHeight="1">
      <c r="A282" s="475"/>
      <c r="B282" s="475"/>
      <c r="C282" s="475"/>
      <c r="D282" s="475"/>
      <c r="E282" s="475"/>
      <c r="F282" s="475"/>
      <c r="G282" s="475"/>
      <c r="H282" s="475"/>
      <c r="I282" s="475"/>
      <c r="J282" s="475"/>
      <c r="K282" s="475"/>
      <c r="L282" s="475"/>
      <c r="M282" s="475"/>
      <c r="N282" s="475"/>
      <c r="O282" s="475"/>
      <c r="P282" s="475"/>
      <c r="Q282" s="475"/>
      <c r="R282" s="475"/>
      <c r="S282" s="475"/>
      <c r="T282" s="475"/>
      <c r="U282" s="475"/>
      <c r="V282" s="475"/>
      <c r="W282" s="475"/>
      <c r="X282" s="475"/>
      <c r="Y282" s="475"/>
      <c r="Z282" s="475"/>
    </row>
    <row r="283" spans="1:26" ht="12.75" customHeight="1">
      <c r="A283" s="475"/>
      <c r="B283" s="475"/>
      <c r="C283" s="475"/>
      <c r="D283" s="475"/>
      <c r="E283" s="475"/>
      <c r="F283" s="475"/>
      <c r="G283" s="475"/>
      <c r="H283" s="475"/>
      <c r="I283" s="475"/>
      <c r="J283" s="475"/>
      <c r="K283" s="475"/>
      <c r="L283" s="475"/>
      <c r="M283" s="475"/>
      <c r="N283" s="475"/>
      <c r="O283" s="475"/>
      <c r="P283" s="475"/>
      <c r="Q283" s="475"/>
      <c r="R283" s="475"/>
      <c r="S283" s="475"/>
      <c r="T283" s="475"/>
      <c r="U283" s="475"/>
      <c r="V283" s="475"/>
      <c r="W283" s="475"/>
      <c r="X283" s="475"/>
      <c r="Y283" s="475"/>
      <c r="Z283" s="475"/>
    </row>
    <row r="284" spans="1:26" ht="12.75" customHeight="1">
      <c r="A284" s="475"/>
      <c r="B284" s="475"/>
      <c r="C284" s="475"/>
      <c r="D284" s="475"/>
      <c r="E284" s="475"/>
      <c r="F284" s="475"/>
      <c r="G284" s="475"/>
      <c r="H284" s="475"/>
      <c r="I284" s="475"/>
      <c r="J284" s="475"/>
      <c r="K284" s="475"/>
      <c r="L284" s="475"/>
      <c r="M284" s="475"/>
      <c r="N284" s="475"/>
      <c r="O284" s="475"/>
      <c r="P284" s="475"/>
      <c r="Q284" s="475"/>
      <c r="R284" s="475"/>
      <c r="S284" s="475"/>
      <c r="T284" s="475"/>
      <c r="U284" s="475"/>
      <c r="V284" s="475"/>
      <c r="W284" s="475"/>
      <c r="X284" s="475"/>
      <c r="Y284" s="475"/>
      <c r="Z284" s="475"/>
    </row>
    <row r="285" spans="1:26" ht="12.75" customHeight="1">
      <c r="A285" s="475"/>
      <c r="B285" s="475"/>
      <c r="C285" s="475"/>
      <c r="D285" s="475"/>
      <c r="E285" s="475"/>
      <c r="F285" s="475"/>
      <c r="G285" s="475"/>
      <c r="H285" s="475"/>
      <c r="I285" s="475"/>
      <c r="J285" s="475"/>
      <c r="K285" s="475"/>
      <c r="L285" s="475"/>
      <c r="M285" s="475"/>
      <c r="N285" s="475"/>
      <c r="O285" s="475"/>
      <c r="P285" s="475"/>
      <c r="Q285" s="475"/>
      <c r="R285" s="475"/>
      <c r="S285" s="475"/>
      <c r="T285" s="475"/>
      <c r="U285" s="475"/>
      <c r="V285" s="475"/>
      <c r="W285" s="475"/>
      <c r="X285" s="475"/>
      <c r="Y285" s="475"/>
      <c r="Z285" s="475"/>
    </row>
    <row r="286" spans="1:26" ht="12.75" customHeight="1">
      <c r="A286" s="475"/>
      <c r="B286" s="475"/>
      <c r="C286" s="475"/>
      <c r="D286" s="475"/>
      <c r="E286" s="475"/>
      <c r="F286" s="475"/>
      <c r="G286" s="475"/>
      <c r="H286" s="475"/>
      <c r="I286" s="475"/>
      <c r="J286" s="475"/>
      <c r="K286" s="475"/>
      <c r="L286" s="475"/>
      <c r="M286" s="475"/>
      <c r="N286" s="475"/>
      <c r="O286" s="475"/>
      <c r="P286" s="475"/>
      <c r="Q286" s="475"/>
      <c r="R286" s="475"/>
      <c r="S286" s="475"/>
      <c r="T286" s="475"/>
      <c r="U286" s="475"/>
      <c r="V286" s="475"/>
      <c r="W286" s="475"/>
      <c r="X286" s="475"/>
      <c r="Y286" s="475"/>
      <c r="Z286" s="475"/>
    </row>
    <row r="287" spans="1:26" ht="12.75" customHeight="1">
      <c r="A287" s="475"/>
      <c r="B287" s="475"/>
      <c r="C287" s="475"/>
      <c r="D287" s="475"/>
      <c r="E287" s="475"/>
      <c r="F287" s="475"/>
      <c r="G287" s="475"/>
      <c r="H287" s="475"/>
      <c r="I287" s="475"/>
      <c r="J287" s="475"/>
      <c r="K287" s="475"/>
      <c r="L287" s="475"/>
      <c r="M287" s="475"/>
      <c r="N287" s="475"/>
      <c r="O287" s="475"/>
      <c r="P287" s="475"/>
      <c r="Q287" s="475"/>
      <c r="R287" s="475"/>
      <c r="S287" s="475"/>
      <c r="T287" s="475"/>
      <c r="U287" s="475"/>
      <c r="V287" s="475"/>
      <c r="W287" s="475"/>
      <c r="X287" s="475"/>
      <c r="Y287" s="475"/>
      <c r="Z287" s="475"/>
    </row>
    <row r="288" spans="1:26" ht="12.75" customHeight="1">
      <c r="A288" s="475"/>
      <c r="B288" s="475"/>
      <c r="C288" s="475"/>
      <c r="D288" s="475"/>
      <c r="E288" s="475"/>
      <c r="F288" s="475"/>
      <c r="G288" s="475"/>
      <c r="H288" s="475"/>
      <c r="I288" s="475"/>
      <c r="J288" s="475"/>
      <c r="K288" s="475"/>
      <c r="L288" s="475"/>
      <c r="M288" s="475"/>
      <c r="N288" s="475"/>
      <c r="O288" s="475"/>
      <c r="P288" s="475"/>
      <c r="Q288" s="475"/>
      <c r="R288" s="475"/>
      <c r="S288" s="475"/>
      <c r="T288" s="475"/>
      <c r="U288" s="475"/>
      <c r="V288" s="475"/>
      <c r="W288" s="475"/>
      <c r="X288" s="475"/>
      <c r="Y288" s="475"/>
      <c r="Z288" s="475"/>
    </row>
    <row r="289" spans="1:26" ht="12.75" customHeight="1">
      <c r="A289" s="475"/>
      <c r="B289" s="475"/>
      <c r="C289" s="475"/>
      <c r="D289" s="475"/>
      <c r="E289" s="475"/>
      <c r="F289" s="475"/>
      <c r="G289" s="475"/>
      <c r="H289" s="475"/>
      <c r="I289" s="475"/>
      <c r="J289" s="475"/>
      <c r="K289" s="475"/>
      <c r="L289" s="475"/>
      <c r="M289" s="475"/>
      <c r="N289" s="475"/>
      <c r="O289" s="475"/>
      <c r="P289" s="475"/>
      <c r="Q289" s="475"/>
      <c r="R289" s="475"/>
      <c r="S289" s="475"/>
      <c r="T289" s="475"/>
      <c r="U289" s="475"/>
      <c r="V289" s="475"/>
      <c r="W289" s="475"/>
      <c r="X289" s="475"/>
      <c r="Y289" s="475"/>
      <c r="Z289" s="475"/>
    </row>
    <row r="290" spans="1:26" ht="12.75" customHeight="1">
      <c r="A290" s="475"/>
      <c r="B290" s="475"/>
      <c r="C290" s="475"/>
      <c r="D290" s="475"/>
      <c r="E290" s="475"/>
      <c r="F290" s="475"/>
      <c r="G290" s="475"/>
      <c r="H290" s="475"/>
      <c r="I290" s="475"/>
      <c r="J290" s="475"/>
      <c r="K290" s="475"/>
      <c r="L290" s="475"/>
      <c r="M290" s="475"/>
      <c r="N290" s="475"/>
      <c r="O290" s="475"/>
      <c r="P290" s="475"/>
      <c r="Q290" s="475"/>
      <c r="R290" s="475"/>
      <c r="S290" s="475"/>
      <c r="T290" s="475"/>
      <c r="U290" s="475"/>
      <c r="V290" s="475"/>
      <c r="W290" s="475"/>
      <c r="X290" s="475"/>
      <c r="Y290" s="475"/>
      <c r="Z290" s="475"/>
    </row>
    <row r="291" spans="1:26" ht="12.75" customHeight="1">
      <c r="A291" s="475"/>
      <c r="B291" s="475"/>
      <c r="C291" s="475"/>
      <c r="D291" s="475"/>
      <c r="E291" s="475"/>
      <c r="F291" s="475"/>
      <c r="G291" s="475"/>
      <c r="H291" s="475"/>
      <c r="I291" s="475"/>
      <c r="J291" s="475"/>
      <c r="K291" s="475"/>
      <c r="L291" s="475"/>
      <c r="M291" s="475"/>
      <c r="N291" s="475"/>
      <c r="O291" s="475"/>
      <c r="P291" s="475"/>
      <c r="Q291" s="475"/>
      <c r="R291" s="475"/>
      <c r="S291" s="475"/>
      <c r="T291" s="475"/>
      <c r="U291" s="475"/>
      <c r="V291" s="475"/>
      <c r="W291" s="475"/>
      <c r="X291" s="475"/>
      <c r="Y291" s="475"/>
      <c r="Z291" s="475"/>
    </row>
    <row r="292" spans="1:26" ht="12.75" customHeight="1">
      <c r="A292" s="475"/>
      <c r="B292" s="475"/>
      <c r="C292" s="475"/>
      <c r="D292" s="475"/>
      <c r="E292" s="475"/>
      <c r="F292" s="475"/>
      <c r="G292" s="475"/>
      <c r="H292" s="475"/>
      <c r="I292" s="475"/>
      <c r="J292" s="475"/>
      <c r="K292" s="475"/>
      <c r="L292" s="475"/>
      <c r="M292" s="475"/>
      <c r="N292" s="475"/>
      <c r="O292" s="475"/>
      <c r="P292" s="475"/>
      <c r="Q292" s="475"/>
      <c r="R292" s="475"/>
      <c r="S292" s="475"/>
      <c r="T292" s="475"/>
      <c r="U292" s="475"/>
      <c r="V292" s="475"/>
      <c r="W292" s="475"/>
      <c r="X292" s="475"/>
      <c r="Y292" s="475"/>
      <c r="Z292" s="475"/>
    </row>
    <row r="293" spans="1:26" ht="12.75" customHeight="1">
      <c r="A293" s="475"/>
      <c r="B293" s="475"/>
      <c r="C293" s="475"/>
      <c r="D293" s="475"/>
      <c r="E293" s="475"/>
      <c r="F293" s="475"/>
      <c r="G293" s="475"/>
      <c r="H293" s="475"/>
      <c r="I293" s="475"/>
      <c r="J293" s="475"/>
      <c r="K293" s="475"/>
      <c r="L293" s="475"/>
      <c r="M293" s="475"/>
      <c r="N293" s="475"/>
      <c r="O293" s="475"/>
      <c r="P293" s="475"/>
      <c r="Q293" s="475"/>
      <c r="R293" s="475"/>
      <c r="S293" s="475"/>
      <c r="T293" s="475"/>
      <c r="U293" s="475"/>
      <c r="V293" s="475"/>
      <c r="W293" s="475"/>
      <c r="X293" s="475"/>
      <c r="Y293" s="475"/>
      <c r="Z293" s="475"/>
    </row>
    <row r="294" spans="1:26" ht="12.75" customHeight="1">
      <c r="A294" s="475"/>
      <c r="B294" s="475"/>
      <c r="C294" s="475"/>
      <c r="D294" s="475"/>
      <c r="E294" s="475"/>
      <c r="F294" s="475"/>
      <c r="G294" s="475"/>
      <c r="H294" s="475"/>
      <c r="I294" s="475"/>
      <c r="J294" s="475"/>
      <c r="K294" s="475"/>
      <c r="L294" s="475"/>
      <c r="M294" s="475"/>
      <c r="N294" s="475"/>
      <c r="O294" s="475"/>
      <c r="P294" s="475"/>
      <c r="Q294" s="475"/>
      <c r="R294" s="475"/>
      <c r="S294" s="475"/>
      <c r="T294" s="475"/>
      <c r="U294" s="475"/>
      <c r="V294" s="475"/>
      <c r="W294" s="475"/>
      <c r="X294" s="475"/>
      <c r="Y294" s="475"/>
      <c r="Z294" s="475"/>
    </row>
    <row r="295" spans="1:26" ht="12.75" customHeight="1">
      <c r="A295" s="475"/>
      <c r="B295" s="475"/>
      <c r="C295" s="475"/>
      <c r="D295" s="475"/>
      <c r="E295" s="475"/>
      <c r="F295" s="475"/>
      <c r="G295" s="475"/>
      <c r="H295" s="475"/>
      <c r="I295" s="475"/>
      <c r="J295" s="475"/>
      <c r="K295" s="475"/>
      <c r="L295" s="475"/>
      <c r="M295" s="475"/>
      <c r="N295" s="475"/>
      <c r="O295" s="475"/>
      <c r="P295" s="475"/>
      <c r="Q295" s="475"/>
      <c r="R295" s="475"/>
      <c r="S295" s="475"/>
      <c r="T295" s="475"/>
      <c r="U295" s="475"/>
      <c r="V295" s="475"/>
      <c r="W295" s="475"/>
      <c r="X295" s="475"/>
      <c r="Y295" s="475"/>
      <c r="Z295" s="475"/>
    </row>
    <row r="296" spans="1:26" ht="12.75" customHeight="1">
      <c r="A296" s="475"/>
      <c r="B296" s="475"/>
      <c r="C296" s="475"/>
      <c r="D296" s="475"/>
      <c r="E296" s="475"/>
      <c r="F296" s="475"/>
      <c r="G296" s="475"/>
      <c r="H296" s="475"/>
      <c r="I296" s="475"/>
      <c r="J296" s="475"/>
      <c r="K296" s="475"/>
      <c r="L296" s="475"/>
      <c r="M296" s="475"/>
      <c r="N296" s="475"/>
      <c r="O296" s="475"/>
      <c r="P296" s="475"/>
      <c r="Q296" s="475"/>
      <c r="R296" s="475"/>
      <c r="S296" s="475"/>
      <c r="T296" s="475"/>
      <c r="U296" s="475"/>
      <c r="V296" s="475"/>
      <c r="W296" s="475"/>
      <c r="X296" s="475"/>
      <c r="Y296" s="475"/>
      <c r="Z296" s="475"/>
    </row>
    <row r="297" spans="1:26" ht="12.75" customHeight="1">
      <c r="A297" s="475"/>
      <c r="B297" s="475"/>
      <c r="C297" s="475"/>
      <c r="D297" s="475"/>
      <c r="E297" s="475"/>
      <c r="F297" s="475"/>
      <c r="G297" s="475"/>
      <c r="H297" s="475"/>
      <c r="I297" s="475"/>
      <c r="J297" s="475"/>
      <c r="K297" s="475"/>
      <c r="L297" s="475"/>
      <c r="M297" s="475"/>
      <c r="N297" s="475"/>
      <c r="O297" s="475"/>
      <c r="P297" s="475"/>
      <c r="Q297" s="475"/>
      <c r="R297" s="475"/>
      <c r="S297" s="475"/>
      <c r="T297" s="475"/>
      <c r="U297" s="475"/>
      <c r="V297" s="475"/>
      <c r="W297" s="475"/>
      <c r="X297" s="475"/>
      <c r="Y297" s="475"/>
      <c r="Z297" s="475"/>
    </row>
    <row r="298" spans="1:26" ht="12.75" customHeight="1">
      <c r="A298" s="475"/>
      <c r="B298" s="475"/>
      <c r="C298" s="475"/>
      <c r="D298" s="475"/>
      <c r="E298" s="475"/>
      <c r="F298" s="475"/>
      <c r="G298" s="475"/>
      <c r="H298" s="475"/>
      <c r="I298" s="475"/>
      <c r="J298" s="475"/>
      <c r="K298" s="475"/>
      <c r="L298" s="475"/>
      <c r="M298" s="475"/>
      <c r="N298" s="475"/>
      <c r="O298" s="475"/>
      <c r="P298" s="475"/>
      <c r="Q298" s="475"/>
      <c r="R298" s="475"/>
      <c r="S298" s="475"/>
      <c r="T298" s="475"/>
      <c r="U298" s="475"/>
      <c r="V298" s="475"/>
      <c r="W298" s="475"/>
      <c r="X298" s="475"/>
      <c r="Y298" s="475"/>
      <c r="Z298" s="475"/>
    </row>
    <row r="299" spans="1:26" ht="12.75" customHeight="1">
      <c r="A299" s="475"/>
      <c r="B299" s="475"/>
      <c r="C299" s="475"/>
      <c r="D299" s="475"/>
      <c r="E299" s="475"/>
      <c r="F299" s="475"/>
      <c r="G299" s="475"/>
      <c r="H299" s="475"/>
      <c r="I299" s="475"/>
      <c r="J299" s="475"/>
      <c r="K299" s="475"/>
      <c r="L299" s="475"/>
      <c r="M299" s="475"/>
      <c r="N299" s="475"/>
      <c r="O299" s="475"/>
      <c r="P299" s="475"/>
      <c r="Q299" s="475"/>
      <c r="R299" s="475"/>
      <c r="S299" s="475"/>
      <c r="T299" s="475"/>
      <c r="U299" s="475"/>
      <c r="V299" s="475"/>
      <c r="W299" s="475"/>
      <c r="X299" s="475"/>
      <c r="Y299" s="475"/>
      <c r="Z299" s="475"/>
    </row>
    <row r="300" spans="1:26" ht="12.75" customHeight="1">
      <c r="A300" s="475"/>
      <c r="B300" s="475"/>
      <c r="C300" s="475"/>
      <c r="D300" s="475"/>
      <c r="E300" s="475"/>
      <c r="F300" s="475"/>
      <c r="G300" s="475"/>
      <c r="H300" s="475"/>
      <c r="I300" s="475"/>
      <c r="J300" s="475"/>
      <c r="K300" s="475"/>
      <c r="L300" s="475"/>
      <c r="M300" s="475"/>
      <c r="N300" s="475"/>
      <c r="O300" s="475"/>
      <c r="P300" s="475"/>
      <c r="Q300" s="475"/>
      <c r="R300" s="475"/>
      <c r="S300" s="475"/>
      <c r="T300" s="475"/>
      <c r="U300" s="475"/>
      <c r="V300" s="475"/>
      <c r="W300" s="475"/>
      <c r="X300" s="475"/>
      <c r="Y300" s="475"/>
      <c r="Z300" s="475"/>
    </row>
    <row r="301" spans="1:26" ht="12.75" customHeight="1">
      <c r="A301" s="475"/>
      <c r="B301" s="475"/>
      <c r="C301" s="475"/>
      <c r="D301" s="475"/>
      <c r="E301" s="475"/>
      <c r="F301" s="475"/>
      <c r="G301" s="475"/>
      <c r="H301" s="475"/>
      <c r="I301" s="475"/>
      <c r="J301" s="475"/>
      <c r="K301" s="475"/>
      <c r="L301" s="475"/>
      <c r="M301" s="475"/>
      <c r="N301" s="475"/>
      <c r="O301" s="475"/>
      <c r="P301" s="475"/>
      <c r="Q301" s="475"/>
      <c r="R301" s="475"/>
      <c r="S301" s="475"/>
      <c r="T301" s="475"/>
      <c r="U301" s="475"/>
      <c r="V301" s="475"/>
      <c r="W301" s="475"/>
      <c r="X301" s="475"/>
      <c r="Y301" s="475"/>
      <c r="Z301" s="475"/>
    </row>
    <row r="302" spans="1:26" ht="12.75" customHeight="1">
      <c r="A302" s="475"/>
      <c r="B302" s="475"/>
      <c r="C302" s="475"/>
      <c r="D302" s="475"/>
      <c r="E302" s="475"/>
      <c r="F302" s="475"/>
      <c r="G302" s="475"/>
      <c r="H302" s="475"/>
      <c r="I302" s="475"/>
      <c r="J302" s="475"/>
      <c r="K302" s="475"/>
      <c r="L302" s="475"/>
      <c r="M302" s="475"/>
      <c r="N302" s="475"/>
      <c r="O302" s="475"/>
      <c r="P302" s="475"/>
      <c r="Q302" s="475"/>
      <c r="R302" s="475"/>
      <c r="S302" s="475"/>
      <c r="T302" s="475"/>
      <c r="U302" s="475"/>
      <c r="V302" s="475"/>
      <c r="W302" s="475"/>
      <c r="X302" s="475"/>
      <c r="Y302" s="475"/>
      <c r="Z302" s="475"/>
    </row>
    <row r="303" spans="1:26" ht="12.75" customHeight="1">
      <c r="A303" s="475"/>
      <c r="B303" s="475"/>
      <c r="C303" s="475"/>
      <c r="D303" s="475"/>
      <c r="E303" s="475"/>
      <c r="F303" s="475"/>
      <c r="G303" s="475"/>
      <c r="H303" s="475"/>
      <c r="I303" s="475"/>
      <c r="J303" s="475"/>
      <c r="K303" s="475"/>
      <c r="L303" s="475"/>
      <c r="M303" s="475"/>
      <c r="N303" s="475"/>
      <c r="O303" s="475"/>
      <c r="P303" s="475"/>
      <c r="Q303" s="475"/>
      <c r="R303" s="475"/>
      <c r="S303" s="475"/>
      <c r="T303" s="475"/>
      <c r="U303" s="475"/>
      <c r="V303" s="475"/>
      <c r="W303" s="475"/>
      <c r="X303" s="475"/>
      <c r="Y303" s="475"/>
      <c r="Z303" s="475"/>
    </row>
    <row r="304" spans="1:26" ht="12.75" customHeight="1">
      <c r="A304" s="475"/>
      <c r="B304" s="475"/>
      <c r="C304" s="475"/>
      <c r="D304" s="475"/>
      <c r="E304" s="475"/>
      <c r="F304" s="475"/>
      <c r="G304" s="475"/>
      <c r="H304" s="475"/>
      <c r="I304" s="475"/>
      <c r="J304" s="475"/>
      <c r="K304" s="475"/>
      <c r="L304" s="475"/>
      <c r="M304" s="475"/>
      <c r="N304" s="475"/>
      <c r="O304" s="475"/>
      <c r="P304" s="475"/>
      <c r="Q304" s="475"/>
      <c r="R304" s="475"/>
      <c r="S304" s="475"/>
      <c r="T304" s="475"/>
      <c r="U304" s="475"/>
      <c r="V304" s="475"/>
      <c r="W304" s="475"/>
      <c r="X304" s="475"/>
      <c r="Y304" s="475"/>
      <c r="Z304" s="475"/>
    </row>
    <row r="305" spans="1:26" ht="12.75" customHeight="1">
      <c r="A305" s="475"/>
      <c r="B305" s="475"/>
      <c r="C305" s="475"/>
      <c r="D305" s="475"/>
      <c r="E305" s="475"/>
      <c r="F305" s="475"/>
      <c r="G305" s="475"/>
      <c r="H305" s="475"/>
      <c r="I305" s="475"/>
      <c r="J305" s="475"/>
      <c r="K305" s="475"/>
      <c r="L305" s="475"/>
      <c r="M305" s="475"/>
      <c r="N305" s="475"/>
      <c r="O305" s="475"/>
      <c r="P305" s="475"/>
      <c r="Q305" s="475"/>
      <c r="R305" s="475"/>
      <c r="S305" s="475"/>
      <c r="T305" s="475"/>
      <c r="U305" s="475"/>
      <c r="V305" s="475"/>
      <c r="W305" s="475"/>
      <c r="X305" s="475"/>
      <c r="Y305" s="475"/>
      <c r="Z305" s="475"/>
    </row>
    <row r="306" spans="1:26" ht="12.75" customHeight="1">
      <c r="A306" s="475"/>
      <c r="B306" s="475"/>
      <c r="C306" s="475"/>
      <c r="D306" s="475"/>
      <c r="E306" s="475"/>
      <c r="F306" s="475"/>
      <c r="G306" s="475"/>
      <c r="H306" s="475"/>
      <c r="I306" s="475"/>
      <c r="J306" s="475"/>
      <c r="K306" s="475"/>
      <c r="L306" s="475"/>
      <c r="M306" s="475"/>
      <c r="N306" s="475"/>
      <c r="O306" s="475"/>
      <c r="P306" s="475"/>
      <c r="Q306" s="475"/>
      <c r="R306" s="475"/>
      <c r="S306" s="475"/>
      <c r="T306" s="475"/>
      <c r="U306" s="475"/>
      <c r="V306" s="475"/>
      <c r="W306" s="475"/>
      <c r="X306" s="475"/>
      <c r="Y306" s="475"/>
      <c r="Z306" s="475"/>
    </row>
    <row r="307" spans="1:26" ht="12.75" customHeight="1">
      <c r="A307" s="475"/>
      <c r="B307" s="475"/>
      <c r="C307" s="475"/>
      <c r="D307" s="475"/>
      <c r="E307" s="475"/>
      <c r="F307" s="475"/>
      <c r="G307" s="475"/>
      <c r="H307" s="475"/>
      <c r="I307" s="475"/>
      <c r="J307" s="475"/>
      <c r="K307" s="475"/>
      <c r="L307" s="475"/>
      <c r="M307" s="475"/>
      <c r="N307" s="475"/>
      <c r="O307" s="475"/>
      <c r="P307" s="475"/>
      <c r="Q307" s="475"/>
      <c r="R307" s="475"/>
      <c r="S307" s="475"/>
      <c r="T307" s="475"/>
      <c r="U307" s="475"/>
      <c r="V307" s="475"/>
      <c r="W307" s="475"/>
      <c r="X307" s="475"/>
      <c r="Y307" s="475"/>
      <c r="Z307" s="475"/>
    </row>
    <row r="308" spans="1:26" ht="12.75" customHeight="1">
      <c r="A308" s="475"/>
      <c r="B308" s="475"/>
      <c r="C308" s="475"/>
      <c r="D308" s="475"/>
      <c r="E308" s="475"/>
      <c r="F308" s="475"/>
      <c r="G308" s="475"/>
      <c r="H308" s="475"/>
      <c r="I308" s="475"/>
      <c r="J308" s="475"/>
      <c r="K308" s="475"/>
      <c r="L308" s="475"/>
      <c r="M308" s="475"/>
      <c r="N308" s="475"/>
      <c r="O308" s="475"/>
      <c r="P308" s="475"/>
      <c r="Q308" s="475"/>
      <c r="R308" s="475"/>
      <c r="S308" s="475"/>
      <c r="T308" s="475"/>
      <c r="U308" s="475"/>
      <c r="V308" s="475"/>
      <c r="W308" s="475"/>
      <c r="X308" s="475"/>
      <c r="Y308" s="475"/>
      <c r="Z308" s="475"/>
    </row>
    <row r="309" spans="1:26" ht="12.75" customHeight="1">
      <c r="A309" s="475"/>
      <c r="B309" s="475"/>
      <c r="C309" s="475"/>
      <c r="D309" s="475"/>
      <c r="E309" s="475"/>
      <c r="F309" s="475"/>
      <c r="G309" s="475"/>
      <c r="H309" s="475"/>
      <c r="I309" s="475"/>
      <c r="J309" s="475"/>
      <c r="K309" s="475"/>
      <c r="L309" s="475"/>
      <c r="M309" s="475"/>
      <c r="N309" s="475"/>
      <c r="O309" s="475"/>
      <c r="P309" s="475"/>
      <c r="Q309" s="475"/>
      <c r="R309" s="475"/>
      <c r="S309" s="475"/>
      <c r="T309" s="475"/>
      <c r="U309" s="475"/>
      <c r="V309" s="475"/>
      <c r="W309" s="475"/>
      <c r="X309" s="475"/>
      <c r="Y309" s="475"/>
      <c r="Z309" s="475"/>
    </row>
    <row r="310" spans="1:26" ht="12.75" customHeight="1">
      <c r="A310" s="475"/>
      <c r="B310" s="475"/>
      <c r="C310" s="475"/>
      <c r="D310" s="475"/>
      <c r="E310" s="475"/>
      <c r="F310" s="475"/>
      <c r="G310" s="475"/>
      <c r="H310" s="475"/>
      <c r="I310" s="475"/>
      <c r="J310" s="475"/>
      <c r="K310" s="475"/>
      <c r="L310" s="475"/>
      <c r="M310" s="475"/>
      <c r="N310" s="475"/>
      <c r="O310" s="475"/>
      <c r="P310" s="475"/>
      <c r="Q310" s="475"/>
      <c r="R310" s="475"/>
      <c r="S310" s="475"/>
      <c r="T310" s="475"/>
      <c r="U310" s="475"/>
      <c r="V310" s="475"/>
      <c r="W310" s="475"/>
      <c r="X310" s="475"/>
      <c r="Y310" s="475"/>
      <c r="Z310" s="475"/>
    </row>
    <row r="311" spans="1:26" ht="12.75" customHeight="1">
      <c r="A311" s="475"/>
      <c r="B311" s="475"/>
      <c r="C311" s="475"/>
      <c r="D311" s="475"/>
      <c r="E311" s="475"/>
      <c r="F311" s="475"/>
      <c r="G311" s="475"/>
      <c r="H311" s="475"/>
      <c r="I311" s="475"/>
      <c r="J311" s="475"/>
      <c r="K311" s="475"/>
      <c r="L311" s="475"/>
      <c r="M311" s="475"/>
      <c r="N311" s="475"/>
      <c r="O311" s="475"/>
      <c r="P311" s="475"/>
      <c r="Q311" s="475"/>
      <c r="R311" s="475"/>
      <c r="S311" s="475"/>
      <c r="T311" s="475"/>
      <c r="U311" s="475"/>
      <c r="V311" s="475"/>
      <c r="W311" s="475"/>
      <c r="X311" s="475"/>
      <c r="Y311" s="475"/>
      <c r="Z311" s="475"/>
    </row>
    <row r="312" spans="1:26" ht="12.75" customHeight="1">
      <c r="A312" s="475"/>
      <c r="B312" s="475"/>
      <c r="C312" s="475"/>
      <c r="D312" s="475"/>
      <c r="E312" s="475"/>
      <c r="F312" s="475"/>
      <c r="G312" s="475"/>
      <c r="H312" s="475"/>
      <c r="I312" s="475"/>
      <c r="J312" s="475"/>
      <c r="K312" s="475"/>
      <c r="L312" s="475"/>
      <c r="M312" s="475"/>
      <c r="N312" s="475"/>
      <c r="O312" s="475"/>
      <c r="P312" s="475"/>
      <c r="Q312" s="475"/>
      <c r="R312" s="475"/>
      <c r="S312" s="475"/>
      <c r="T312" s="475"/>
      <c r="U312" s="475"/>
      <c r="V312" s="475"/>
      <c r="W312" s="475"/>
      <c r="X312" s="475"/>
      <c r="Y312" s="475"/>
      <c r="Z312" s="475"/>
    </row>
    <row r="313" spans="1:26" ht="12.75" customHeight="1">
      <c r="A313" s="475"/>
      <c r="B313" s="475"/>
      <c r="C313" s="475"/>
      <c r="D313" s="475"/>
      <c r="E313" s="475"/>
      <c r="F313" s="475"/>
      <c r="G313" s="475"/>
      <c r="H313" s="475"/>
      <c r="I313" s="475"/>
      <c r="J313" s="475"/>
      <c r="K313" s="475"/>
      <c r="L313" s="475"/>
      <c r="M313" s="475"/>
      <c r="N313" s="475"/>
      <c r="O313" s="475"/>
      <c r="P313" s="475"/>
      <c r="Q313" s="475"/>
      <c r="R313" s="475"/>
      <c r="S313" s="475"/>
      <c r="T313" s="475"/>
      <c r="U313" s="475"/>
      <c r="V313" s="475"/>
      <c r="W313" s="475"/>
      <c r="X313" s="475"/>
      <c r="Y313" s="475"/>
      <c r="Z313" s="475"/>
    </row>
    <row r="314" spans="1:26" ht="12.75" customHeight="1">
      <c r="A314" s="475"/>
      <c r="B314" s="475"/>
      <c r="C314" s="475"/>
      <c r="D314" s="475"/>
      <c r="E314" s="475"/>
      <c r="F314" s="475"/>
      <c r="G314" s="475"/>
      <c r="H314" s="475"/>
      <c r="I314" s="475"/>
      <c r="J314" s="475"/>
      <c r="K314" s="475"/>
      <c r="L314" s="475"/>
      <c r="M314" s="475"/>
      <c r="N314" s="475"/>
      <c r="O314" s="475"/>
      <c r="P314" s="475"/>
      <c r="Q314" s="475"/>
      <c r="R314" s="475"/>
      <c r="S314" s="475"/>
      <c r="T314" s="475"/>
      <c r="U314" s="475"/>
      <c r="V314" s="475"/>
      <c r="W314" s="475"/>
      <c r="X314" s="475"/>
      <c r="Y314" s="475"/>
      <c r="Z314" s="475"/>
    </row>
    <row r="315" spans="1:26" ht="12.75" customHeight="1">
      <c r="A315" s="475"/>
      <c r="B315" s="475"/>
      <c r="C315" s="475"/>
      <c r="D315" s="475"/>
      <c r="E315" s="475"/>
      <c r="F315" s="475"/>
      <c r="G315" s="475"/>
      <c r="H315" s="475"/>
      <c r="I315" s="475"/>
      <c r="J315" s="475"/>
      <c r="K315" s="475"/>
      <c r="L315" s="475"/>
      <c r="M315" s="475"/>
      <c r="N315" s="475"/>
      <c r="O315" s="475"/>
      <c r="P315" s="475"/>
      <c r="Q315" s="475"/>
      <c r="R315" s="475"/>
      <c r="S315" s="475"/>
      <c r="T315" s="475"/>
      <c r="U315" s="475"/>
      <c r="V315" s="475"/>
      <c r="W315" s="475"/>
      <c r="X315" s="475"/>
      <c r="Y315" s="475"/>
      <c r="Z315" s="475"/>
    </row>
    <row r="316" spans="1:26" ht="12.75" customHeight="1">
      <c r="A316" s="475"/>
      <c r="B316" s="475"/>
      <c r="C316" s="475"/>
      <c r="D316" s="475"/>
      <c r="E316" s="475"/>
      <c r="F316" s="475"/>
      <c r="G316" s="475"/>
      <c r="H316" s="475"/>
      <c r="I316" s="475"/>
      <c r="J316" s="475"/>
      <c r="K316" s="475"/>
      <c r="L316" s="475"/>
      <c r="M316" s="475"/>
      <c r="N316" s="475"/>
      <c r="O316" s="475"/>
      <c r="P316" s="475"/>
      <c r="Q316" s="475"/>
      <c r="R316" s="475"/>
      <c r="S316" s="475"/>
      <c r="T316" s="475"/>
      <c r="U316" s="475"/>
      <c r="V316" s="475"/>
      <c r="W316" s="475"/>
      <c r="X316" s="475"/>
      <c r="Y316" s="475"/>
      <c r="Z316" s="475"/>
    </row>
    <row r="317" spans="1:26" ht="12.75" customHeight="1">
      <c r="A317" s="475"/>
      <c r="B317" s="475"/>
      <c r="C317" s="475"/>
      <c r="D317" s="475"/>
      <c r="E317" s="475"/>
      <c r="F317" s="475"/>
      <c r="G317" s="475"/>
      <c r="H317" s="475"/>
      <c r="I317" s="475"/>
      <c r="J317" s="475"/>
      <c r="K317" s="475"/>
      <c r="L317" s="475"/>
      <c r="M317" s="475"/>
      <c r="N317" s="475"/>
      <c r="O317" s="475"/>
      <c r="P317" s="475"/>
      <c r="Q317" s="475"/>
      <c r="R317" s="475"/>
      <c r="S317" s="475"/>
      <c r="T317" s="475"/>
      <c r="U317" s="475"/>
      <c r="V317" s="475"/>
      <c r="W317" s="475"/>
      <c r="X317" s="475"/>
      <c r="Y317" s="475"/>
      <c r="Z317" s="475"/>
    </row>
    <row r="318" spans="1:26" ht="12.75" customHeight="1">
      <c r="A318" s="475"/>
      <c r="B318" s="475"/>
      <c r="C318" s="475"/>
      <c r="D318" s="475"/>
      <c r="E318" s="475"/>
      <c r="F318" s="475"/>
      <c r="G318" s="475"/>
      <c r="H318" s="475"/>
      <c r="I318" s="475"/>
      <c r="J318" s="475"/>
      <c r="K318" s="475"/>
      <c r="L318" s="475"/>
      <c r="M318" s="475"/>
      <c r="N318" s="475"/>
      <c r="O318" s="475"/>
      <c r="P318" s="475"/>
      <c r="Q318" s="475"/>
      <c r="R318" s="475"/>
      <c r="S318" s="475"/>
      <c r="T318" s="475"/>
      <c r="U318" s="475"/>
      <c r="V318" s="475"/>
      <c r="W318" s="475"/>
      <c r="X318" s="475"/>
      <c r="Y318" s="475"/>
      <c r="Z318" s="475"/>
    </row>
    <row r="319" spans="1:26" ht="12.75" customHeight="1">
      <c r="A319" s="475"/>
      <c r="B319" s="475"/>
      <c r="C319" s="475"/>
      <c r="D319" s="475"/>
      <c r="E319" s="475"/>
      <c r="F319" s="475"/>
      <c r="G319" s="475"/>
      <c r="H319" s="475"/>
      <c r="I319" s="475"/>
      <c r="J319" s="475"/>
      <c r="K319" s="475"/>
      <c r="L319" s="475"/>
      <c r="M319" s="475"/>
      <c r="N319" s="475"/>
      <c r="O319" s="475"/>
      <c r="P319" s="475"/>
      <c r="Q319" s="475"/>
      <c r="R319" s="475"/>
      <c r="S319" s="475"/>
      <c r="T319" s="475"/>
      <c r="U319" s="475"/>
      <c r="V319" s="475"/>
      <c r="W319" s="475"/>
      <c r="X319" s="475"/>
      <c r="Y319" s="475"/>
      <c r="Z319" s="475"/>
    </row>
    <row r="320" spans="1:26" ht="12.75" customHeight="1">
      <c r="A320" s="475"/>
      <c r="B320" s="475"/>
      <c r="C320" s="475"/>
      <c r="D320" s="475"/>
      <c r="E320" s="475"/>
      <c r="F320" s="475"/>
      <c r="G320" s="475"/>
      <c r="H320" s="475"/>
      <c r="I320" s="475"/>
      <c r="J320" s="475"/>
      <c r="K320" s="475"/>
      <c r="L320" s="475"/>
      <c r="M320" s="475"/>
      <c r="N320" s="475"/>
      <c r="O320" s="475"/>
      <c r="P320" s="475"/>
      <c r="Q320" s="475"/>
      <c r="R320" s="475"/>
      <c r="S320" s="475"/>
      <c r="T320" s="475"/>
      <c r="U320" s="475"/>
      <c r="V320" s="475"/>
      <c r="W320" s="475"/>
      <c r="X320" s="475"/>
      <c r="Y320" s="475"/>
      <c r="Z320" s="475"/>
    </row>
    <row r="321" spans="1:26" ht="12.75" customHeight="1">
      <c r="A321" s="475"/>
      <c r="B321" s="475"/>
      <c r="C321" s="475"/>
      <c r="D321" s="475"/>
      <c r="E321" s="475"/>
      <c r="F321" s="475"/>
      <c r="G321" s="475"/>
      <c r="H321" s="475"/>
      <c r="I321" s="475"/>
      <c r="J321" s="475"/>
      <c r="K321" s="475"/>
      <c r="L321" s="475"/>
      <c r="M321" s="475"/>
      <c r="N321" s="475"/>
      <c r="O321" s="475"/>
      <c r="P321" s="475"/>
      <c r="Q321" s="475"/>
      <c r="R321" s="475"/>
      <c r="S321" s="475"/>
      <c r="T321" s="475"/>
      <c r="U321" s="475"/>
      <c r="V321" s="475"/>
      <c r="W321" s="475"/>
      <c r="X321" s="475"/>
      <c r="Y321" s="475"/>
      <c r="Z321" s="475"/>
    </row>
    <row r="322" spans="1:26" ht="12.75" customHeight="1">
      <c r="A322" s="475"/>
      <c r="B322" s="475"/>
      <c r="C322" s="475"/>
      <c r="D322" s="475"/>
      <c r="E322" s="475"/>
      <c r="F322" s="475"/>
      <c r="G322" s="475"/>
      <c r="H322" s="475"/>
      <c r="I322" s="475"/>
      <c r="J322" s="475"/>
      <c r="K322" s="475"/>
      <c r="L322" s="475"/>
      <c r="M322" s="475"/>
      <c r="N322" s="475"/>
      <c r="O322" s="475"/>
      <c r="P322" s="475"/>
      <c r="Q322" s="475"/>
      <c r="R322" s="475"/>
      <c r="S322" s="475"/>
      <c r="T322" s="475"/>
      <c r="U322" s="475"/>
      <c r="V322" s="475"/>
      <c r="W322" s="475"/>
      <c r="X322" s="475"/>
      <c r="Y322" s="475"/>
      <c r="Z322" s="475"/>
    </row>
    <row r="323" spans="1:26" ht="12.75" customHeight="1">
      <c r="A323" s="475"/>
      <c r="B323" s="475"/>
      <c r="C323" s="475"/>
      <c r="D323" s="475"/>
      <c r="E323" s="475"/>
      <c r="F323" s="475"/>
      <c r="G323" s="475"/>
      <c r="H323" s="475"/>
      <c r="I323" s="475"/>
      <c r="J323" s="475"/>
      <c r="K323" s="475"/>
      <c r="L323" s="475"/>
      <c r="M323" s="475"/>
      <c r="N323" s="475"/>
      <c r="O323" s="475"/>
      <c r="P323" s="475"/>
      <c r="Q323" s="475"/>
      <c r="R323" s="475"/>
      <c r="S323" s="475"/>
      <c r="T323" s="475"/>
      <c r="U323" s="475"/>
      <c r="V323" s="475"/>
      <c r="W323" s="475"/>
      <c r="X323" s="475"/>
      <c r="Y323" s="475"/>
      <c r="Z323" s="475"/>
    </row>
    <row r="324" spans="1:26" ht="12.75" customHeight="1">
      <c r="A324" s="475"/>
      <c r="B324" s="475"/>
      <c r="C324" s="475"/>
      <c r="D324" s="475"/>
      <c r="E324" s="475"/>
      <c r="F324" s="475"/>
      <c r="G324" s="475"/>
      <c r="H324" s="475"/>
      <c r="I324" s="475"/>
      <c r="J324" s="475"/>
      <c r="K324" s="475"/>
      <c r="L324" s="475"/>
      <c r="M324" s="475"/>
      <c r="N324" s="475"/>
      <c r="O324" s="475"/>
      <c r="P324" s="475"/>
      <c r="Q324" s="475"/>
      <c r="R324" s="475"/>
      <c r="S324" s="475"/>
      <c r="T324" s="475"/>
      <c r="U324" s="475"/>
      <c r="V324" s="475"/>
      <c r="W324" s="475"/>
      <c r="X324" s="475"/>
      <c r="Y324" s="475"/>
      <c r="Z324" s="475"/>
    </row>
    <row r="325" spans="1:26" ht="12.75" customHeight="1">
      <c r="A325" s="475"/>
      <c r="B325" s="475"/>
      <c r="C325" s="475"/>
      <c r="D325" s="475"/>
      <c r="E325" s="475"/>
      <c r="F325" s="475"/>
      <c r="G325" s="475"/>
      <c r="H325" s="475"/>
      <c r="I325" s="475"/>
      <c r="J325" s="475"/>
      <c r="K325" s="475"/>
      <c r="L325" s="475"/>
      <c r="M325" s="475"/>
      <c r="N325" s="475"/>
      <c r="O325" s="475"/>
      <c r="P325" s="475"/>
      <c r="Q325" s="475"/>
      <c r="R325" s="475"/>
      <c r="S325" s="475"/>
      <c r="T325" s="475"/>
      <c r="U325" s="475"/>
      <c r="V325" s="475"/>
      <c r="W325" s="475"/>
      <c r="X325" s="475"/>
      <c r="Y325" s="475"/>
      <c r="Z325" s="475"/>
    </row>
    <row r="326" spans="1:26" ht="12.75" customHeight="1">
      <c r="A326" s="475"/>
      <c r="B326" s="475"/>
      <c r="C326" s="475"/>
      <c r="D326" s="475"/>
      <c r="E326" s="475"/>
      <c r="F326" s="475"/>
      <c r="G326" s="475"/>
      <c r="H326" s="475"/>
      <c r="I326" s="475"/>
      <c r="J326" s="475"/>
      <c r="K326" s="475"/>
      <c r="L326" s="475"/>
      <c r="M326" s="475"/>
      <c r="N326" s="475"/>
      <c r="O326" s="475"/>
      <c r="P326" s="475"/>
      <c r="Q326" s="475"/>
      <c r="R326" s="475"/>
      <c r="S326" s="475"/>
      <c r="T326" s="475"/>
      <c r="U326" s="475"/>
      <c r="V326" s="475"/>
      <c r="W326" s="475"/>
      <c r="X326" s="475"/>
      <c r="Y326" s="475"/>
      <c r="Z326" s="475"/>
    </row>
    <row r="327" spans="1:26" ht="12.75" customHeight="1">
      <c r="A327" s="475"/>
      <c r="B327" s="475"/>
      <c r="C327" s="475"/>
      <c r="D327" s="475"/>
      <c r="E327" s="475"/>
      <c r="F327" s="475"/>
      <c r="G327" s="475"/>
      <c r="H327" s="475"/>
      <c r="I327" s="475"/>
      <c r="J327" s="475"/>
      <c r="K327" s="475"/>
      <c r="L327" s="475"/>
      <c r="M327" s="475"/>
      <c r="N327" s="475"/>
      <c r="O327" s="475"/>
      <c r="P327" s="475"/>
      <c r="Q327" s="475"/>
      <c r="R327" s="475"/>
      <c r="S327" s="475"/>
      <c r="T327" s="475"/>
      <c r="U327" s="475"/>
      <c r="V327" s="475"/>
      <c r="W327" s="475"/>
      <c r="X327" s="475"/>
      <c r="Y327" s="475"/>
      <c r="Z327" s="475"/>
    </row>
    <row r="328" spans="1:26" ht="12.75" customHeight="1">
      <c r="A328" s="475"/>
      <c r="B328" s="475"/>
      <c r="C328" s="475"/>
      <c r="D328" s="475"/>
      <c r="E328" s="475"/>
      <c r="F328" s="475"/>
      <c r="G328" s="475"/>
      <c r="H328" s="475"/>
      <c r="I328" s="475"/>
      <c r="J328" s="475"/>
      <c r="K328" s="475"/>
      <c r="L328" s="475"/>
      <c r="M328" s="475"/>
      <c r="N328" s="475"/>
      <c r="O328" s="475"/>
      <c r="P328" s="475"/>
      <c r="Q328" s="475"/>
      <c r="R328" s="475"/>
      <c r="S328" s="475"/>
      <c r="T328" s="475"/>
      <c r="U328" s="475"/>
      <c r="V328" s="475"/>
      <c r="W328" s="475"/>
      <c r="X328" s="475"/>
      <c r="Y328" s="475"/>
      <c r="Z328" s="475"/>
    </row>
    <row r="329" spans="1:26" ht="12.75" customHeight="1">
      <c r="A329" s="475"/>
      <c r="B329" s="475"/>
      <c r="C329" s="475"/>
      <c r="D329" s="475"/>
      <c r="E329" s="475"/>
      <c r="F329" s="475"/>
      <c r="G329" s="475"/>
      <c r="H329" s="475"/>
      <c r="I329" s="475"/>
      <c r="J329" s="475"/>
      <c r="K329" s="475"/>
      <c r="L329" s="475"/>
      <c r="M329" s="475"/>
      <c r="N329" s="475"/>
      <c r="O329" s="475"/>
      <c r="P329" s="475"/>
      <c r="Q329" s="475"/>
      <c r="R329" s="475"/>
      <c r="S329" s="475"/>
      <c r="T329" s="475"/>
      <c r="U329" s="475"/>
      <c r="V329" s="475"/>
      <c r="W329" s="475"/>
      <c r="X329" s="475"/>
      <c r="Y329" s="475"/>
      <c r="Z329" s="475"/>
    </row>
    <row r="330" spans="1:26" ht="12.75" customHeight="1">
      <c r="A330" s="475"/>
      <c r="B330" s="475"/>
      <c r="C330" s="475"/>
      <c r="D330" s="475"/>
      <c r="E330" s="475"/>
      <c r="F330" s="475"/>
      <c r="G330" s="475"/>
      <c r="H330" s="475"/>
      <c r="I330" s="475"/>
      <c r="J330" s="475"/>
      <c r="K330" s="475"/>
      <c r="L330" s="475"/>
      <c r="M330" s="475"/>
      <c r="N330" s="475"/>
      <c r="O330" s="475"/>
      <c r="P330" s="475"/>
      <c r="Q330" s="475"/>
      <c r="R330" s="475"/>
      <c r="S330" s="475"/>
      <c r="T330" s="475"/>
      <c r="U330" s="475"/>
      <c r="V330" s="475"/>
      <c r="W330" s="475"/>
      <c r="X330" s="475"/>
      <c r="Y330" s="475"/>
      <c r="Z330" s="475"/>
    </row>
    <row r="331" spans="1:26" ht="12.75" customHeight="1">
      <c r="A331" s="475"/>
      <c r="B331" s="475"/>
      <c r="C331" s="475"/>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row>
    <row r="332" spans="1:26" ht="12.75" customHeight="1">
      <c r="A332" s="475"/>
      <c r="B332" s="475"/>
      <c r="C332" s="475"/>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row>
    <row r="333" spans="1:26" ht="12.75" customHeight="1">
      <c r="A333" s="475"/>
      <c r="B333" s="475"/>
      <c r="C333" s="475"/>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row>
    <row r="334" spans="1:26" ht="12.75" customHeight="1">
      <c r="A334" s="475"/>
      <c r="B334" s="475"/>
      <c r="C334" s="475"/>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row>
    <row r="335" spans="1:26" ht="12.75" customHeight="1">
      <c r="A335" s="475"/>
      <c r="B335" s="475"/>
      <c r="C335" s="475"/>
      <c r="D335" s="475"/>
      <c r="E335" s="475"/>
      <c r="F335" s="475"/>
      <c r="G335" s="475"/>
      <c r="H335" s="475"/>
      <c r="I335" s="475"/>
      <c r="J335" s="475"/>
      <c r="K335" s="475"/>
      <c r="L335" s="475"/>
      <c r="M335" s="475"/>
      <c r="N335" s="475"/>
      <c r="O335" s="475"/>
      <c r="P335" s="475"/>
      <c r="Q335" s="475"/>
      <c r="R335" s="475"/>
      <c r="S335" s="475"/>
      <c r="T335" s="475"/>
      <c r="U335" s="475"/>
      <c r="V335" s="475"/>
      <c r="W335" s="475"/>
      <c r="X335" s="475"/>
      <c r="Y335" s="475"/>
      <c r="Z335" s="475"/>
    </row>
    <row r="336" spans="1:26" ht="12.75" customHeight="1">
      <c r="A336" s="475"/>
      <c r="B336" s="475"/>
      <c r="C336" s="475"/>
      <c r="D336" s="475"/>
      <c r="E336" s="475"/>
      <c r="F336" s="475"/>
      <c r="G336" s="475"/>
      <c r="H336" s="475"/>
      <c r="I336" s="475"/>
      <c r="J336" s="475"/>
      <c r="K336" s="475"/>
      <c r="L336" s="475"/>
      <c r="M336" s="475"/>
      <c r="N336" s="475"/>
      <c r="O336" s="475"/>
      <c r="P336" s="475"/>
      <c r="Q336" s="475"/>
      <c r="R336" s="475"/>
      <c r="S336" s="475"/>
      <c r="T336" s="475"/>
      <c r="U336" s="475"/>
      <c r="V336" s="475"/>
      <c r="W336" s="475"/>
      <c r="X336" s="475"/>
      <c r="Y336" s="475"/>
      <c r="Z336" s="475"/>
    </row>
    <row r="337" spans="1:26" ht="12.75" customHeight="1">
      <c r="A337" s="475"/>
      <c r="B337" s="475"/>
      <c r="C337" s="475"/>
      <c r="D337" s="475"/>
      <c r="E337" s="475"/>
      <c r="F337" s="475"/>
      <c r="G337" s="475"/>
      <c r="H337" s="475"/>
      <c r="I337" s="475"/>
      <c r="J337" s="475"/>
      <c r="K337" s="475"/>
      <c r="L337" s="475"/>
      <c r="M337" s="475"/>
      <c r="N337" s="475"/>
      <c r="O337" s="475"/>
      <c r="P337" s="475"/>
      <c r="Q337" s="475"/>
      <c r="R337" s="475"/>
      <c r="S337" s="475"/>
      <c r="T337" s="475"/>
      <c r="U337" s="475"/>
      <c r="V337" s="475"/>
      <c r="W337" s="475"/>
      <c r="X337" s="475"/>
      <c r="Y337" s="475"/>
      <c r="Z337" s="475"/>
    </row>
    <row r="338" spans="1:26" ht="12.75" customHeight="1">
      <c r="A338" s="475"/>
      <c r="B338" s="475"/>
      <c r="C338" s="475"/>
      <c r="D338" s="475"/>
      <c r="E338" s="475"/>
      <c r="F338" s="475"/>
      <c r="G338" s="475"/>
      <c r="H338" s="475"/>
      <c r="I338" s="475"/>
      <c r="J338" s="475"/>
      <c r="K338" s="475"/>
      <c r="L338" s="475"/>
      <c r="M338" s="475"/>
      <c r="N338" s="475"/>
      <c r="O338" s="475"/>
      <c r="P338" s="475"/>
      <c r="Q338" s="475"/>
      <c r="R338" s="475"/>
      <c r="S338" s="475"/>
      <c r="T338" s="475"/>
      <c r="U338" s="475"/>
      <c r="V338" s="475"/>
      <c r="W338" s="475"/>
      <c r="X338" s="475"/>
      <c r="Y338" s="475"/>
      <c r="Z338" s="475"/>
    </row>
    <row r="339" spans="1:26" ht="12.75" customHeight="1">
      <c r="A339" s="475"/>
      <c r="B339" s="475"/>
      <c r="C339" s="475"/>
      <c r="D339" s="475"/>
      <c r="E339" s="475"/>
      <c r="F339" s="475"/>
      <c r="G339" s="475"/>
      <c r="H339" s="475"/>
      <c r="I339" s="475"/>
      <c r="J339" s="475"/>
      <c r="K339" s="475"/>
      <c r="L339" s="475"/>
      <c r="M339" s="475"/>
      <c r="N339" s="475"/>
      <c r="O339" s="475"/>
      <c r="P339" s="475"/>
      <c r="Q339" s="475"/>
      <c r="R339" s="475"/>
      <c r="S339" s="475"/>
      <c r="T339" s="475"/>
      <c r="U339" s="475"/>
      <c r="V339" s="475"/>
      <c r="W339" s="475"/>
      <c r="X339" s="475"/>
      <c r="Y339" s="475"/>
      <c r="Z339" s="475"/>
    </row>
    <row r="340" spans="1:26" ht="12.75" customHeight="1">
      <c r="A340" s="475"/>
      <c r="B340" s="475"/>
      <c r="C340" s="475"/>
      <c r="D340" s="475"/>
      <c r="E340" s="475"/>
      <c r="F340" s="475"/>
      <c r="G340" s="475"/>
      <c r="H340" s="475"/>
      <c r="I340" s="475"/>
      <c r="J340" s="475"/>
      <c r="K340" s="475"/>
      <c r="L340" s="475"/>
      <c r="M340" s="475"/>
      <c r="N340" s="475"/>
      <c r="O340" s="475"/>
      <c r="P340" s="475"/>
      <c r="Q340" s="475"/>
      <c r="R340" s="475"/>
      <c r="S340" s="475"/>
      <c r="T340" s="475"/>
      <c r="U340" s="475"/>
      <c r="V340" s="475"/>
      <c r="W340" s="475"/>
      <c r="X340" s="475"/>
      <c r="Y340" s="475"/>
      <c r="Z340" s="475"/>
    </row>
    <row r="341" spans="1:26" ht="12.75" customHeight="1">
      <c r="A341" s="475"/>
      <c r="B341" s="475"/>
      <c r="C341" s="475"/>
      <c r="D341" s="475"/>
      <c r="E341" s="475"/>
      <c r="F341" s="475"/>
      <c r="G341" s="475"/>
      <c r="H341" s="475"/>
      <c r="I341" s="475"/>
      <c r="J341" s="475"/>
      <c r="K341" s="475"/>
      <c r="L341" s="475"/>
      <c r="M341" s="475"/>
      <c r="N341" s="475"/>
      <c r="O341" s="475"/>
      <c r="P341" s="475"/>
      <c r="Q341" s="475"/>
      <c r="R341" s="475"/>
      <c r="S341" s="475"/>
      <c r="T341" s="475"/>
      <c r="U341" s="475"/>
      <c r="V341" s="475"/>
      <c r="W341" s="475"/>
      <c r="X341" s="475"/>
      <c r="Y341" s="475"/>
      <c r="Z341" s="475"/>
    </row>
    <row r="342" spans="1:26" ht="12.75" customHeight="1">
      <c r="A342" s="475"/>
      <c r="B342" s="475"/>
      <c r="C342" s="475"/>
      <c r="D342" s="475"/>
      <c r="E342" s="475"/>
      <c r="F342" s="475"/>
      <c r="G342" s="475"/>
      <c r="H342" s="475"/>
      <c r="I342" s="475"/>
      <c r="J342" s="475"/>
      <c r="K342" s="475"/>
      <c r="L342" s="475"/>
      <c r="M342" s="475"/>
      <c r="N342" s="475"/>
      <c r="O342" s="475"/>
      <c r="P342" s="475"/>
      <c r="Q342" s="475"/>
      <c r="R342" s="475"/>
      <c r="S342" s="475"/>
      <c r="T342" s="475"/>
      <c r="U342" s="475"/>
      <c r="V342" s="475"/>
      <c r="W342" s="475"/>
      <c r="X342" s="475"/>
      <c r="Y342" s="475"/>
      <c r="Z342" s="475"/>
    </row>
    <row r="343" spans="1:26" ht="12.75" customHeight="1">
      <c r="A343" s="475"/>
      <c r="B343" s="475"/>
      <c r="C343" s="475"/>
      <c r="D343" s="475"/>
      <c r="E343" s="475"/>
      <c r="F343" s="475"/>
      <c r="G343" s="475"/>
      <c r="H343" s="475"/>
      <c r="I343" s="475"/>
      <c r="J343" s="475"/>
      <c r="K343" s="475"/>
      <c r="L343" s="475"/>
      <c r="M343" s="475"/>
      <c r="N343" s="475"/>
      <c r="O343" s="475"/>
      <c r="P343" s="475"/>
      <c r="Q343" s="475"/>
      <c r="R343" s="475"/>
      <c r="S343" s="475"/>
      <c r="T343" s="475"/>
      <c r="U343" s="475"/>
      <c r="V343" s="475"/>
      <c r="W343" s="475"/>
      <c r="X343" s="475"/>
      <c r="Y343" s="475"/>
      <c r="Z343" s="475"/>
    </row>
    <row r="344" spans="1:26" ht="12.75" customHeight="1">
      <c r="A344" s="475"/>
      <c r="B344" s="475"/>
      <c r="C344" s="475"/>
      <c r="D344" s="475"/>
      <c r="E344" s="475"/>
      <c r="F344" s="475"/>
      <c r="G344" s="475"/>
      <c r="H344" s="475"/>
      <c r="I344" s="475"/>
      <c r="J344" s="475"/>
      <c r="K344" s="475"/>
      <c r="L344" s="475"/>
      <c r="M344" s="475"/>
      <c r="N344" s="475"/>
      <c r="O344" s="475"/>
      <c r="P344" s="475"/>
      <c r="Q344" s="475"/>
      <c r="R344" s="475"/>
      <c r="S344" s="475"/>
      <c r="T344" s="475"/>
      <c r="U344" s="475"/>
      <c r="V344" s="475"/>
      <c r="W344" s="475"/>
      <c r="X344" s="475"/>
      <c r="Y344" s="475"/>
      <c r="Z344" s="475"/>
    </row>
    <row r="345" spans="1:26" ht="12.75" customHeight="1">
      <c r="A345" s="475"/>
      <c r="B345" s="475"/>
      <c r="C345" s="475"/>
      <c r="D345" s="475"/>
      <c r="E345" s="475"/>
      <c r="F345" s="475"/>
      <c r="G345" s="475"/>
      <c r="H345" s="475"/>
      <c r="I345" s="475"/>
      <c r="J345" s="475"/>
      <c r="K345" s="475"/>
      <c r="L345" s="475"/>
      <c r="M345" s="475"/>
      <c r="N345" s="475"/>
      <c r="O345" s="475"/>
      <c r="P345" s="475"/>
      <c r="Q345" s="475"/>
      <c r="R345" s="475"/>
      <c r="S345" s="475"/>
      <c r="T345" s="475"/>
      <c r="U345" s="475"/>
      <c r="V345" s="475"/>
      <c r="W345" s="475"/>
      <c r="X345" s="475"/>
      <c r="Y345" s="475"/>
      <c r="Z345" s="475"/>
    </row>
    <row r="346" spans="1:26" ht="12.75" customHeight="1">
      <c r="A346" s="475"/>
      <c r="B346" s="475"/>
      <c r="C346" s="475"/>
      <c r="D346" s="475"/>
      <c r="E346" s="475"/>
      <c r="F346" s="475"/>
      <c r="G346" s="475"/>
      <c r="H346" s="475"/>
      <c r="I346" s="475"/>
      <c r="J346" s="475"/>
      <c r="K346" s="475"/>
      <c r="L346" s="475"/>
      <c r="M346" s="475"/>
      <c r="N346" s="475"/>
      <c r="O346" s="475"/>
      <c r="P346" s="475"/>
      <c r="Q346" s="475"/>
      <c r="R346" s="475"/>
      <c r="S346" s="475"/>
      <c r="T346" s="475"/>
      <c r="U346" s="475"/>
      <c r="V346" s="475"/>
      <c r="W346" s="475"/>
      <c r="X346" s="475"/>
      <c r="Y346" s="475"/>
      <c r="Z346" s="475"/>
    </row>
    <row r="347" spans="1:26" ht="12.75" customHeight="1">
      <c r="A347" s="475"/>
      <c r="B347" s="475"/>
      <c r="C347" s="475"/>
      <c r="D347" s="475"/>
      <c r="E347" s="475"/>
      <c r="F347" s="475"/>
      <c r="G347" s="475"/>
      <c r="H347" s="475"/>
      <c r="I347" s="475"/>
      <c r="J347" s="475"/>
      <c r="K347" s="475"/>
      <c r="L347" s="475"/>
      <c r="M347" s="475"/>
      <c r="N347" s="475"/>
      <c r="O347" s="475"/>
      <c r="P347" s="475"/>
      <c r="Q347" s="475"/>
      <c r="R347" s="475"/>
      <c r="S347" s="475"/>
      <c r="T347" s="475"/>
      <c r="U347" s="475"/>
      <c r="V347" s="475"/>
      <c r="W347" s="475"/>
      <c r="X347" s="475"/>
      <c r="Y347" s="475"/>
      <c r="Z347" s="475"/>
    </row>
    <row r="348" spans="1:26" ht="12.75" customHeight="1">
      <c r="A348" s="475"/>
      <c r="B348" s="475"/>
      <c r="C348" s="475"/>
      <c r="D348" s="475"/>
      <c r="E348" s="475"/>
      <c r="F348" s="475"/>
      <c r="G348" s="475"/>
      <c r="H348" s="475"/>
      <c r="I348" s="475"/>
      <c r="J348" s="475"/>
      <c r="K348" s="475"/>
      <c r="L348" s="475"/>
      <c r="M348" s="475"/>
      <c r="N348" s="475"/>
      <c r="O348" s="475"/>
      <c r="P348" s="475"/>
      <c r="Q348" s="475"/>
      <c r="R348" s="475"/>
      <c r="S348" s="475"/>
      <c r="T348" s="475"/>
      <c r="U348" s="475"/>
      <c r="V348" s="475"/>
      <c r="W348" s="475"/>
      <c r="X348" s="475"/>
      <c r="Y348" s="475"/>
      <c r="Z348" s="475"/>
    </row>
    <row r="349" spans="1:26" ht="12.75" customHeight="1">
      <c r="A349" s="475"/>
      <c r="B349" s="475"/>
      <c r="C349" s="475"/>
      <c r="D349" s="475"/>
      <c r="E349" s="475"/>
      <c r="F349" s="475"/>
      <c r="G349" s="475"/>
      <c r="H349" s="475"/>
      <c r="I349" s="475"/>
      <c r="J349" s="475"/>
      <c r="K349" s="475"/>
      <c r="L349" s="475"/>
      <c r="M349" s="475"/>
      <c r="N349" s="475"/>
      <c r="O349" s="475"/>
      <c r="P349" s="475"/>
      <c r="Q349" s="475"/>
      <c r="R349" s="475"/>
      <c r="S349" s="475"/>
      <c r="T349" s="475"/>
      <c r="U349" s="475"/>
      <c r="V349" s="475"/>
      <c r="W349" s="475"/>
      <c r="X349" s="475"/>
      <c r="Y349" s="475"/>
      <c r="Z349" s="475"/>
    </row>
    <row r="350" spans="1:26" ht="12.75" customHeight="1">
      <c r="A350" s="475"/>
      <c r="B350" s="475"/>
      <c r="C350" s="475"/>
      <c r="D350" s="475"/>
      <c r="E350" s="475"/>
      <c r="F350" s="475"/>
      <c r="G350" s="475"/>
      <c r="H350" s="475"/>
      <c r="I350" s="475"/>
      <c r="J350" s="475"/>
      <c r="K350" s="475"/>
      <c r="L350" s="475"/>
      <c r="M350" s="475"/>
      <c r="N350" s="475"/>
      <c r="O350" s="475"/>
      <c r="P350" s="475"/>
      <c r="Q350" s="475"/>
      <c r="R350" s="475"/>
      <c r="S350" s="475"/>
      <c r="T350" s="475"/>
      <c r="U350" s="475"/>
      <c r="V350" s="475"/>
      <c r="W350" s="475"/>
      <c r="X350" s="475"/>
      <c r="Y350" s="475"/>
      <c r="Z350" s="475"/>
    </row>
    <row r="351" spans="1:26" ht="12.75" customHeight="1">
      <c r="A351" s="475"/>
      <c r="B351" s="475"/>
      <c r="C351" s="475"/>
      <c r="D351" s="475"/>
      <c r="E351" s="475"/>
      <c r="F351" s="475"/>
      <c r="G351" s="475"/>
      <c r="H351" s="475"/>
      <c r="I351" s="475"/>
      <c r="J351" s="475"/>
      <c r="K351" s="475"/>
      <c r="L351" s="475"/>
      <c r="M351" s="475"/>
      <c r="N351" s="475"/>
      <c r="O351" s="475"/>
      <c r="P351" s="475"/>
      <c r="Q351" s="475"/>
      <c r="R351" s="475"/>
      <c r="S351" s="475"/>
      <c r="T351" s="475"/>
      <c r="U351" s="475"/>
      <c r="V351" s="475"/>
      <c r="W351" s="475"/>
      <c r="X351" s="475"/>
      <c r="Y351" s="475"/>
      <c r="Z351" s="475"/>
    </row>
    <row r="352" spans="1:26" ht="12.75" customHeight="1">
      <c r="A352" s="475"/>
      <c r="B352" s="475"/>
      <c r="C352" s="475"/>
      <c r="D352" s="475"/>
      <c r="E352" s="475"/>
      <c r="F352" s="475"/>
      <c r="G352" s="475"/>
      <c r="H352" s="475"/>
      <c r="I352" s="475"/>
      <c r="J352" s="475"/>
      <c r="K352" s="475"/>
      <c r="L352" s="475"/>
      <c r="M352" s="475"/>
      <c r="N352" s="475"/>
      <c r="O352" s="475"/>
      <c r="P352" s="475"/>
      <c r="Q352" s="475"/>
      <c r="R352" s="475"/>
      <c r="S352" s="475"/>
      <c r="T352" s="475"/>
      <c r="U352" s="475"/>
      <c r="V352" s="475"/>
      <c r="W352" s="475"/>
      <c r="X352" s="475"/>
      <c r="Y352" s="475"/>
      <c r="Z352" s="475"/>
    </row>
    <row r="353" spans="1:26" ht="12.75" customHeight="1">
      <c r="A353" s="475"/>
      <c r="B353" s="475"/>
      <c r="C353" s="475"/>
      <c r="D353" s="475"/>
      <c r="E353" s="475"/>
      <c r="F353" s="475"/>
      <c r="G353" s="475"/>
      <c r="H353" s="475"/>
      <c r="I353" s="475"/>
      <c r="J353" s="475"/>
      <c r="K353" s="475"/>
      <c r="L353" s="475"/>
      <c r="M353" s="475"/>
      <c r="N353" s="475"/>
      <c r="O353" s="475"/>
      <c r="P353" s="475"/>
      <c r="Q353" s="475"/>
      <c r="R353" s="475"/>
      <c r="S353" s="475"/>
      <c r="T353" s="475"/>
      <c r="U353" s="475"/>
      <c r="V353" s="475"/>
      <c r="W353" s="475"/>
      <c r="X353" s="475"/>
      <c r="Y353" s="475"/>
      <c r="Z353" s="475"/>
    </row>
    <row r="354" spans="1:26" ht="12.75" customHeight="1">
      <c r="A354" s="475"/>
      <c r="B354" s="475"/>
      <c r="C354" s="475"/>
      <c r="D354" s="475"/>
      <c r="E354" s="475"/>
      <c r="F354" s="475"/>
      <c r="G354" s="475"/>
      <c r="H354" s="475"/>
      <c r="I354" s="475"/>
      <c r="J354" s="475"/>
      <c r="K354" s="475"/>
      <c r="L354" s="475"/>
      <c r="M354" s="475"/>
      <c r="N354" s="475"/>
      <c r="O354" s="475"/>
      <c r="P354" s="475"/>
      <c r="Q354" s="475"/>
      <c r="R354" s="475"/>
      <c r="S354" s="475"/>
      <c r="T354" s="475"/>
      <c r="U354" s="475"/>
      <c r="V354" s="475"/>
      <c r="W354" s="475"/>
      <c r="X354" s="475"/>
      <c r="Y354" s="475"/>
      <c r="Z354" s="475"/>
    </row>
    <row r="355" spans="1:26" ht="12.75" customHeight="1">
      <c r="A355" s="475"/>
      <c r="B355" s="475"/>
      <c r="C355" s="475"/>
      <c r="D355" s="475"/>
      <c r="E355" s="475"/>
      <c r="F355" s="475"/>
      <c r="G355" s="475"/>
      <c r="H355" s="475"/>
      <c r="I355" s="475"/>
      <c r="J355" s="475"/>
      <c r="K355" s="475"/>
      <c r="L355" s="475"/>
      <c r="M355" s="475"/>
      <c r="N355" s="475"/>
      <c r="O355" s="475"/>
      <c r="P355" s="475"/>
      <c r="Q355" s="475"/>
      <c r="R355" s="475"/>
      <c r="S355" s="475"/>
      <c r="T355" s="475"/>
      <c r="U355" s="475"/>
      <c r="V355" s="475"/>
      <c r="W355" s="475"/>
      <c r="X355" s="475"/>
      <c r="Y355" s="475"/>
      <c r="Z355" s="475"/>
    </row>
    <row r="356" spans="1:26" ht="12.75" customHeight="1">
      <c r="A356" s="475"/>
      <c r="B356" s="475"/>
      <c r="C356" s="475"/>
      <c r="D356" s="475"/>
      <c r="E356" s="475"/>
      <c r="F356" s="475"/>
      <c r="G356" s="475"/>
      <c r="H356" s="475"/>
      <c r="I356" s="475"/>
      <c r="J356" s="475"/>
      <c r="K356" s="475"/>
      <c r="L356" s="475"/>
      <c r="M356" s="475"/>
      <c r="N356" s="475"/>
      <c r="O356" s="475"/>
      <c r="P356" s="475"/>
      <c r="Q356" s="475"/>
      <c r="R356" s="475"/>
      <c r="S356" s="475"/>
      <c r="T356" s="475"/>
      <c r="U356" s="475"/>
      <c r="V356" s="475"/>
      <c r="W356" s="475"/>
      <c r="X356" s="475"/>
      <c r="Y356" s="475"/>
      <c r="Z356" s="475"/>
    </row>
    <row r="357" spans="1:26" ht="12.75" customHeight="1">
      <c r="A357" s="475"/>
      <c r="B357" s="475"/>
      <c r="C357" s="475"/>
      <c r="D357" s="475"/>
      <c r="E357" s="475"/>
      <c r="F357" s="475"/>
      <c r="G357" s="475"/>
      <c r="H357" s="475"/>
      <c r="I357" s="475"/>
      <c r="J357" s="475"/>
      <c r="K357" s="475"/>
      <c r="L357" s="475"/>
      <c r="M357" s="475"/>
      <c r="N357" s="475"/>
      <c r="O357" s="475"/>
      <c r="P357" s="475"/>
      <c r="Q357" s="475"/>
      <c r="R357" s="475"/>
      <c r="S357" s="475"/>
      <c r="T357" s="475"/>
      <c r="U357" s="475"/>
      <c r="V357" s="475"/>
      <c r="W357" s="475"/>
      <c r="X357" s="475"/>
      <c r="Y357" s="475"/>
      <c r="Z357" s="475"/>
    </row>
    <row r="358" spans="1:26" ht="12.75" customHeight="1">
      <c r="A358" s="475"/>
      <c r="B358" s="475"/>
      <c r="C358" s="475"/>
      <c r="D358" s="475"/>
      <c r="E358" s="475"/>
      <c r="F358" s="475"/>
      <c r="G358" s="475"/>
      <c r="H358" s="475"/>
      <c r="I358" s="475"/>
      <c r="J358" s="475"/>
      <c r="K358" s="475"/>
      <c r="L358" s="475"/>
      <c r="M358" s="475"/>
      <c r="N358" s="475"/>
      <c r="O358" s="475"/>
      <c r="P358" s="475"/>
      <c r="Q358" s="475"/>
      <c r="R358" s="475"/>
      <c r="S358" s="475"/>
      <c r="T358" s="475"/>
      <c r="U358" s="475"/>
      <c r="V358" s="475"/>
      <c r="W358" s="475"/>
      <c r="X358" s="475"/>
      <c r="Y358" s="475"/>
      <c r="Z358" s="475"/>
    </row>
    <row r="359" spans="1:26" ht="12.75" customHeight="1">
      <c r="A359" s="475"/>
      <c r="B359" s="475"/>
      <c r="C359" s="475"/>
      <c r="D359" s="475"/>
      <c r="E359" s="475"/>
      <c r="F359" s="475"/>
      <c r="G359" s="475"/>
      <c r="H359" s="475"/>
      <c r="I359" s="475"/>
      <c r="J359" s="475"/>
      <c r="K359" s="475"/>
      <c r="L359" s="475"/>
      <c r="M359" s="475"/>
      <c r="N359" s="475"/>
      <c r="O359" s="475"/>
      <c r="P359" s="475"/>
      <c r="Q359" s="475"/>
      <c r="R359" s="475"/>
      <c r="S359" s="475"/>
      <c r="T359" s="475"/>
      <c r="U359" s="475"/>
      <c r="V359" s="475"/>
      <c r="W359" s="475"/>
      <c r="X359" s="475"/>
      <c r="Y359" s="475"/>
      <c r="Z359" s="475"/>
    </row>
    <row r="360" spans="1:26" ht="12.75" customHeight="1">
      <c r="A360" s="475"/>
      <c r="B360" s="475"/>
      <c r="C360" s="475"/>
      <c r="D360" s="475"/>
      <c r="E360" s="475"/>
      <c r="F360" s="475"/>
      <c r="G360" s="475"/>
      <c r="H360" s="475"/>
      <c r="I360" s="475"/>
      <c r="J360" s="475"/>
      <c r="K360" s="475"/>
      <c r="L360" s="475"/>
      <c r="M360" s="475"/>
      <c r="N360" s="475"/>
      <c r="O360" s="475"/>
      <c r="P360" s="475"/>
      <c r="Q360" s="475"/>
      <c r="R360" s="475"/>
      <c r="S360" s="475"/>
      <c r="T360" s="475"/>
      <c r="U360" s="475"/>
      <c r="V360" s="475"/>
      <c r="W360" s="475"/>
      <c r="X360" s="475"/>
      <c r="Y360" s="475"/>
      <c r="Z360" s="475"/>
    </row>
    <row r="361" spans="1:26" ht="12.75" customHeight="1">
      <c r="A361" s="475"/>
      <c r="B361" s="475"/>
      <c r="C361" s="475"/>
      <c r="D361" s="475"/>
      <c r="E361" s="475"/>
      <c r="F361" s="475"/>
      <c r="G361" s="475"/>
      <c r="H361" s="475"/>
      <c r="I361" s="475"/>
      <c r="J361" s="475"/>
      <c r="K361" s="475"/>
      <c r="L361" s="475"/>
      <c r="M361" s="475"/>
      <c r="N361" s="475"/>
      <c r="O361" s="475"/>
      <c r="P361" s="475"/>
      <c r="Q361" s="475"/>
      <c r="R361" s="475"/>
      <c r="S361" s="475"/>
      <c r="T361" s="475"/>
      <c r="U361" s="475"/>
      <c r="V361" s="475"/>
      <c r="W361" s="475"/>
      <c r="X361" s="475"/>
      <c r="Y361" s="475"/>
      <c r="Z361" s="475"/>
    </row>
    <row r="362" spans="1:26" ht="12.75" customHeight="1">
      <c r="A362" s="475"/>
      <c r="B362" s="475"/>
      <c r="C362" s="475"/>
      <c r="D362" s="475"/>
      <c r="E362" s="475"/>
      <c r="F362" s="475"/>
      <c r="G362" s="475"/>
      <c r="H362" s="475"/>
      <c r="I362" s="475"/>
      <c r="J362" s="475"/>
      <c r="K362" s="475"/>
      <c r="L362" s="475"/>
      <c r="M362" s="475"/>
      <c r="N362" s="475"/>
      <c r="O362" s="475"/>
      <c r="P362" s="475"/>
      <c r="Q362" s="475"/>
      <c r="R362" s="475"/>
      <c r="S362" s="475"/>
      <c r="T362" s="475"/>
      <c r="U362" s="475"/>
      <c r="V362" s="475"/>
      <c r="W362" s="475"/>
      <c r="X362" s="475"/>
      <c r="Y362" s="475"/>
      <c r="Z362" s="475"/>
    </row>
    <row r="363" spans="1:26" ht="12.75" customHeight="1">
      <c r="A363" s="475"/>
      <c r="B363" s="475"/>
      <c r="C363" s="475"/>
      <c r="D363" s="475"/>
      <c r="E363" s="475"/>
      <c r="F363" s="475"/>
      <c r="G363" s="475"/>
      <c r="H363" s="475"/>
      <c r="I363" s="475"/>
      <c r="J363" s="475"/>
      <c r="K363" s="475"/>
      <c r="L363" s="475"/>
      <c r="M363" s="475"/>
      <c r="N363" s="475"/>
      <c r="O363" s="475"/>
      <c r="P363" s="475"/>
      <c r="Q363" s="475"/>
      <c r="R363" s="475"/>
      <c r="S363" s="475"/>
      <c r="T363" s="475"/>
      <c r="U363" s="475"/>
      <c r="V363" s="475"/>
      <c r="W363" s="475"/>
      <c r="X363" s="475"/>
      <c r="Y363" s="475"/>
      <c r="Z363" s="475"/>
    </row>
    <row r="364" spans="1:26" ht="12.75" customHeight="1">
      <c r="A364" s="475"/>
      <c r="B364" s="475"/>
      <c r="C364" s="475"/>
      <c r="D364" s="475"/>
      <c r="E364" s="475"/>
      <c r="F364" s="475"/>
      <c r="G364" s="475"/>
      <c r="H364" s="475"/>
      <c r="I364" s="475"/>
      <c r="J364" s="475"/>
      <c r="K364" s="475"/>
      <c r="L364" s="475"/>
      <c r="M364" s="475"/>
      <c r="N364" s="475"/>
      <c r="O364" s="475"/>
      <c r="P364" s="475"/>
      <c r="Q364" s="475"/>
      <c r="R364" s="475"/>
      <c r="S364" s="475"/>
      <c r="T364" s="475"/>
      <c r="U364" s="475"/>
      <c r="V364" s="475"/>
      <c r="W364" s="475"/>
      <c r="X364" s="475"/>
      <c r="Y364" s="475"/>
      <c r="Z364" s="475"/>
    </row>
    <row r="365" spans="1:26" ht="12.75" customHeight="1">
      <c r="A365" s="475"/>
      <c r="B365" s="475"/>
      <c r="C365" s="475"/>
      <c r="D365" s="475"/>
      <c r="E365" s="475"/>
      <c r="F365" s="475"/>
      <c r="G365" s="475"/>
      <c r="H365" s="475"/>
      <c r="I365" s="475"/>
      <c r="J365" s="475"/>
      <c r="K365" s="475"/>
      <c r="L365" s="475"/>
      <c r="M365" s="475"/>
      <c r="N365" s="475"/>
      <c r="O365" s="475"/>
      <c r="P365" s="475"/>
      <c r="Q365" s="475"/>
      <c r="R365" s="475"/>
      <c r="S365" s="475"/>
      <c r="T365" s="475"/>
      <c r="U365" s="475"/>
      <c r="V365" s="475"/>
      <c r="W365" s="475"/>
      <c r="X365" s="475"/>
      <c r="Y365" s="475"/>
      <c r="Z365" s="475"/>
    </row>
    <row r="366" spans="1:26" ht="12.75" customHeight="1">
      <c r="A366" s="475"/>
      <c r="B366" s="475"/>
      <c r="C366" s="475"/>
      <c r="D366" s="475"/>
      <c r="E366" s="475"/>
      <c r="F366" s="475"/>
      <c r="G366" s="475"/>
      <c r="H366" s="475"/>
      <c r="I366" s="475"/>
      <c r="J366" s="475"/>
      <c r="K366" s="475"/>
      <c r="L366" s="475"/>
      <c r="M366" s="475"/>
      <c r="N366" s="475"/>
      <c r="O366" s="475"/>
      <c r="P366" s="475"/>
      <c r="Q366" s="475"/>
      <c r="R366" s="475"/>
      <c r="S366" s="475"/>
      <c r="T366" s="475"/>
      <c r="U366" s="475"/>
      <c r="V366" s="475"/>
      <c r="W366" s="475"/>
      <c r="X366" s="475"/>
      <c r="Y366" s="475"/>
      <c r="Z366" s="475"/>
    </row>
    <row r="367" spans="1:26" ht="12.75" customHeight="1">
      <c r="A367" s="475"/>
      <c r="B367" s="475"/>
      <c r="C367" s="475"/>
      <c r="D367" s="475"/>
      <c r="E367" s="475"/>
      <c r="F367" s="475"/>
      <c r="G367" s="475"/>
      <c r="H367" s="475"/>
      <c r="I367" s="475"/>
      <c r="J367" s="475"/>
      <c r="K367" s="475"/>
      <c r="L367" s="475"/>
      <c r="M367" s="475"/>
      <c r="N367" s="475"/>
      <c r="O367" s="475"/>
      <c r="P367" s="475"/>
      <c r="Q367" s="475"/>
      <c r="R367" s="475"/>
      <c r="S367" s="475"/>
      <c r="T367" s="475"/>
      <c r="U367" s="475"/>
      <c r="V367" s="475"/>
      <c r="W367" s="475"/>
      <c r="X367" s="475"/>
      <c r="Y367" s="475"/>
      <c r="Z367" s="475"/>
    </row>
    <row r="368" spans="1:26" ht="12.75" customHeight="1">
      <c r="A368" s="475"/>
      <c r="B368" s="475"/>
      <c r="C368" s="475"/>
      <c r="D368" s="475"/>
      <c r="E368" s="475"/>
      <c r="F368" s="475"/>
      <c r="G368" s="475"/>
      <c r="H368" s="475"/>
      <c r="I368" s="475"/>
      <c r="J368" s="475"/>
      <c r="K368" s="475"/>
      <c r="L368" s="475"/>
      <c r="M368" s="475"/>
      <c r="N368" s="475"/>
      <c r="O368" s="475"/>
      <c r="P368" s="475"/>
      <c r="Q368" s="475"/>
      <c r="R368" s="475"/>
      <c r="S368" s="475"/>
      <c r="T368" s="475"/>
      <c r="U368" s="475"/>
      <c r="V368" s="475"/>
      <c r="W368" s="475"/>
      <c r="X368" s="475"/>
      <c r="Y368" s="475"/>
      <c r="Z368" s="475"/>
    </row>
    <row r="369" spans="1:26" ht="12.75" customHeight="1">
      <c r="A369" s="475"/>
      <c r="B369" s="475"/>
      <c r="C369" s="475"/>
      <c r="D369" s="475"/>
      <c r="E369" s="475"/>
      <c r="F369" s="475"/>
      <c r="G369" s="475"/>
      <c r="H369" s="475"/>
      <c r="I369" s="475"/>
      <c r="J369" s="475"/>
      <c r="K369" s="475"/>
      <c r="L369" s="475"/>
      <c r="M369" s="475"/>
      <c r="N369" s="475"/>
      <c r="O369" s="475"/>
      <c r="P369" s="475"/>
      <c r="Q369" s="475"/>
      <c r="R369" s="475"/>
      <c r="S369" s="475"/>
      <c r="T369" s="475"/>
      <c r="U369" s="475"/>
      <c r="V369" s="475"/>
      <c r="W369" s="475"/>
      <c r="X369" s="475"/>
      <c r="Y369" s="475"/>
      <c r="Z369" s="475"/>
    </row>
    <row r="370" spans="1:26" ht="12.75" customHeight="1">
      <c r="A370" s="475"/>
      <c r="B370" s="475"/>
      <c r="C370" s="475"/>
      <c r="D370" s="475"/>
      <c r="E370" s="475"/>
      <c r="F370" s="475"/>
      <c r="G370" s="475"/>
      <c r="H370" s="475"/>
      <c r="I370" s="475"/>
      <c r="J370" s="475"/>
      <c r="K370" s="475"/>
      <c r="L370" s="475"/>
      <c r="M370" s="475"/>
      <c r="N370" s="475"/>
      <c r="O370" s="475"/>
      <c r="P370" s="475"/>
      <c r="Q370" s="475"/>
      <c r="R370" s="475"/>
      <c r="S370" s="475"/>
      <c r="T370" s="475"/>
      <c r="U370" s="475"/>
      <c r="V370" s="475"/>
      <c r="W370" s="475"/>
      <c r="X370" s="475"/>
      <c r="Y370" s="475"/>
      <c r="Z370" s="475"/>
    </row>
    <row r="371" spans="1:26" ht="12.75" customHeight="1">
      <c r="A371" s="475"/>
      <c r="B371" s="475"/>
      <c r="C371" s="475"/>
      <c r="D371" s="475"/>
      <c r="E371" s="475"/>
      <c r="F371" s="475"/>
      <c r="G371" s="475"/>
      <c r="H371" s="475"/>
      <c r="I371" s="475"/>
      <c r="J371" s="475"/>
      <c r="K371" s="475"/>
      <c r="L371" s="475"/>
      <c r="M371" s="475"/>
      <c r="N371" s="475"/>
      <c r="O371" s="475"/>
      <c r="P371" s="475"/>
      <c r="Q371" s="475"/>
      <c r="R371" s="475"/>
      <c r="S371" s="475"/>
      <c r="T371" s="475"/>
      <c r="U371" s="475"/>
      <c r="V371" s="475"/>
      <c r="W371" s="475"/>
      <c r="X371" s="475"/>
      <c r="Y371" s="475"/>
      <c r="Z371" s="475"/>
    </row>
    <row r="372" spans="1:26" ht="12.75" customHeight="1">
      <c r="A372" s="475"/>
      <c r="B372" s="475"/>
      <c r="C372" s="475"/>
      <c r="D372" s="475"/>
      <c r="E372" s="475"/>
      <c r="F372" s="475"/>
      <c r="G372" s="475"/>
      <c r="H372" s="475"/>
      <c r="I372" s="475"/>
      <c r="J372" s="475"/>
      <c r="K372" s="475"/>
      <c r="L372" s="475"/>
      <c r="M372" s="475"/>
      <c r="N372" s="475"/>
      <c r="O372" s="475"/>
      <c r="P372" s="475"/>
      <c r="Q372" s="475"/>
      <c r="R372" s="475"/>
      <c r="S372" s="475"/>
      <c r="T372" s="475"/>
      <c r="U372" s="475"/>
      <c r="V372" s="475"/>
      <c r="W372" s="475"/>
      <c r="X372" s="475"/>
      <c r="Y372" s="475"/>
      <c r="Z372" s="475"/>
    </row>
    <row r="373" spans="1:26" ht="12.75" customHeight="1">
      <c r="A373" s="475"/>
      <c r="B373" s="475"/>
      <c r="C373" s="475"/>
      <c r="D373" s="475"/>
      <c r="E373" s="475"/>
      <c r="F373" s="475"/>
      <c r="G373" s="475"/>
      <c r="H373" s="475"/>
      <c r="I373" s="475"/>
      <c r="J373" s="475"/>
      <c r="K373" s="475"/>
      <c r="L373" s="475"/>
      <c r="M373" s="475"/>
      <c r="N373" s="475"/>
      <c r="O373" s="475"/>
      <c r="P373" s="475"/>
      <c r="Q373" s="475"/>
      <c r="R373" s="475"/>
      <c r="S373" s="475"/>
      <c r="T373" s="475"/>
      <c r="U373" s="475"/>
      <c r="V373" s="475"/>
      <c r="W373" s="475"/>
      <c r="X373" s="475"/>
      <c r="Y373" s="475"/>
      <c r="Z373" s="475"/>
    </row>
    <row r="374" spans="1:26" ht="12.75" customHeight="1">
      <c r="A374" s="475"/>
      <c r="B374" s="475"/>
      <c r="C374" s="475"/>
      <c r="D374" s="475"/>
      <c r="E374" s="475"/>
      <c r="F374" s="475"/>
      <c r="G374" s="475"/>
      <c r="H374" s="475"/>
      <c r="I374" s="475"/>
      <c r="J374" s="475"/>
      <c r="K374" s="475"/>
      <c r="L374" s="475"/>
      <c r="M374" s="475"/>
      <c r="N374" s="475"/>
      <c r="O374" s="475"/>
      <c r="P374" s="475"/>
      <c r="Q374" s="475"/>
      <c r="R374" s="475"/>
      <c r="S374" s="475"/>
      <c r="T374" s="475"/>
      <c r="U374" s="475"/>
      <c r="V374" s="475"/>
      <c r="W374" s="475"/>
      <c r="X374" s="475"/>
      <c r="Y374" s="475"/>
      <c r="Z374" s="475"/>
    </row>
    <row r="375" spans="1:26" ht="12.75" customHeight="1">
      <c r="A375" s="475"/>
      <c r="B375" s="475"/>
      <c r="C375" s="475"/>
      <c r="D375" s="475"/>
      <c r="E375" s="475"/>
      <c r="F375" s="475"/>
      <c r="G375" s="475"/>
      <c r="H375" s="475"/>
      <c r="I375" s="475"/>
      <c r="J375" s="475"/>
      <c r="K375" s="475"/>
      <c r="L375" s="475"/>
      <c r="M375" s="475"/>
      <c r="N375" s="475"/>
      <c r="O375" s="475"/>
      <c r="P375" s="475"/>
      <c r="Q375" s="475"/>
      <c r="R375" s="475"/>
      <c r="S375" s="475"/>
      <c r="T375" s="475"/>
      <c r="U375" s="475"/>
      <c r="V375" s="475"/>
      <c r="W375" s="475"/>
      <c r="X375" s="475"/>
      <c r="Y375" s="475"/>
      <c r="Z375" s="475"/>
    </row>
    <row r="376" spans="1:26" ht="12.75" customHeight="1">
      <c r="A376" s="475"/>
      <c r="B376" s="475"/>
      <c r="C376" s="475"/>
      <c r="D376" s="475"/>
      <c r="E376" s="475"/>
      <c r="F376" s="475"/>
      <c r="G376" s="475"/>
      <c r="H376" s="475"/>
      <c r="I376" s="475"/>
      <c r="J376" s="475"/>
      <c r="K376" s="475"/>
      <c r="L376" s="475"/>
      <c r="M376" s="475"/>
      <c r="N376" s="475"/>
      <c r="O376" s="475"/>
      <c r="P376" s="475"/>
      <c r="Q376" s="475"/>
      <c r="R376" s="475"/>
      <c r="S376" s="475"/>
      <c r="T376" s="475"/>
      <c r="U376" s="475"/>
      <c r="V376" s="475"/>
      <c r="W376" s="475"/>
      <c r="X376" s="475"/>
      <c r="Y376" s="475"/>
      <c r="Z376" s="475"/>
    </row>
    <row r="377" spans="1:26" ht="12.75" customHeight="1">
      <c r="A377" s="475"/>
      <c r="B377" s="475"/>
      <c r="C377" s="475"/>
      <c r="D377" s="475"/>
      <c r="E377" s="475"/>
      <c r="F377" s="475"/>
      <c r="G377" s="475"/>
      <c r="H377" s="475"/>
      <c r="I377" s="475"/>
      <c r="J377" s="475"/>
      <c r="K377" s="475"/>
      <c r="L377" s="475"/>
      <c r="M377" s="475"/>
      <c r="N377" s="475"/>
      <c r="O377" s="475"/>
      <c r="P377" s="475"/>
      <c r="Q377" s="475"/>
      <c r="R377" s="475"/>
      <c r="S377" s="475"/>
      <c r="T377" s="475"/>
      <c r="U377" s="475"/>
      <c r="V377" s="475"/>
      <c r="W377" s="475"/>
      <c r="X377" s="475"/>
      <c r="Y377" s="475"/>
      <c r="Z377" s="475"/>
    </row>
    <row r="378" spans="1:26" ht="12.75" customHeight="1">
      <c r="A378" s="475"/>
      <c r="B378" s="475"/>
      <c r="C378" s="475"/>
      <c r="D378" s="475"/>
      <c r="E378" s="475"/>
      <c r="F378" s="475"/>
      <c r="G378" s="475"/>
      <c r="H378" s="475"/>
      <c r="I378" s="475"/>
      <c r="J378" s="475"/>
      <c r="K378" s="475"/>
      <c r="L378" s="475"/>
      <c r="M378" s="475"/>
      <c r="N378" s="475"/>
      <c r="O378" s="475"/>
      <c r="P378" s="475"/>
      <c r="Q378" s="475"/>
      <c r="R378" s="475"/>
      <c r="S378" s="475"/>
      <c r="T378" s="475"/>
      <c r="U378" s="475"/>
      <c r="V378" s="475"/>
      <c r="W378" s="475"/>
      <c r="X378" s="475"/>
      <c r="Y378" s="475"/>
      <c r="Z378" s="475"/>
    </row>
    <row r="379" spans="1:26" ht="12.75" customHeight="1">
      <c r="A379" s="475"/>
      <c r="B379" s="475"/>
      <c r="C379" s="475"/>
      <c r="D379" s="475"/>
      <c r="E379" s="475"/>
      <c r="F379" s="475"/>
      <c r="G379" s="475"/>
      <c r="H379" s="475"/>
      <c r="I379" s="475"/>
      <c r="J379" s="475"/>
      <c r="K379" s="475"/>
      <c r="L379" s="475"/>
      <c r="M379" s="475"/>
      <c r="N379" s="475"/>
      <c r="O379" s="475"/>
      <c r="P379" s="475"/>
      <c r="Q379" s="475"/>
      <c r="R379" s="475"/>
      <c r="S379" s="475"/>
      <c r="T379" s="475"/>
      <c r="U379" s="475"/>
      <c r="V379" s="475"/>
      <c r="W379" s="475"/>
      <c r="X379" s="475"/>
      <c r="Y379" s="475"/>
      <c r="Z379" s="475"/>
    </row>
    <row r="380" spans="1:26" ht="12.75" customHeight="1">
      <c r="A380" s="475"/>
      <c r="B380" s="475"/>
      <c r="C380" s="475"/>
      <c r="D380" s="475"/>
      <c r="E380" s="475"/>
      <c r="F380" s="475"/>
      <c r="G380" s="475"/>
      <c r="H380" s="475"/>
      <c r="I380" s="475"/>
      <c r="J380" s="475"/>
      <c r="K380" s="475"/>
      <c r="L380" s="475"/>
      <c r="M380" s="475"/>
      <c r="N380" s="475"/>
      <c r="O380" s="475"/>
      <c r="P380" s="475"/>
      <c r="Q380" s="475"/>
      <c r="R380" s="475"/>
      <c r="S380" s="475"/>
      <c r="T380" s="475"/>
      <c r="U380" s="475"/>
      <c r="V380" s="475"/>
      <c r="W380" s="475"/>
      <c r="X380" s="475"/>
      <c r="Y380" s="475"/>
      <c r="Z380" s="475"/>
    </row>
    <row r="381" spans="1:26" ht="12.75" customHeight="1">
      <c r="A381" s="475"/>
      <c r="B381" s="475"/>
      <c r="C381" s="475"/>
      <c r="D381" s="475"/>
      <c r="E381" s="475"/>
      <c r="F381" s="475"/>
      <c r="G381" s="475"/>
      <c r="H381" s="475"/>
      <c r="I381" s="475"/>
      <c r="J381" s="475"/>
      <c r="K381" s="475"/>
      <c r="L381" s="475"/>
      <c r="M381" s="475"/>
      <c r="N381" s="475"/>
      <c r="O381" s="475"/>
      <c r="P381" s="475"/>
      <c r="Q381" s="475"/>
      <c r="R381" s="475"/>
      <c r="S381" s="475"/>
      <c r="T381" s="475"/>
      <c r="U381" s="475"/>
      <c r="V381" s="475"/>
      <c r="W381" s="475"/>
      <c r="X381" s="475"/>
      <c r="Y381" s="475"/>
      <c r="Z381" s="475"/>
    </row>
    <row r="382" spans="1:26" ht="12.75" customHeight="1">
      <c r="A382" s="475"/>
      <c r="B382" s="475"/>
      <c r="C382" s="475"/>
      <c r="D382" s="475"/>
      <c r="E382" s="475"/>
      <c r="F382" s="475"/>
      <c r="G382" s="475"/>
      <c r="H382" s="475"/>
      <c r="I382" s="475"/>
      <c r="J382" s="475"/>
      <c r="K382" s="475"/>
      <c r="L382" s="475"/>
      <c r="M382" s="475"/>
      <c r="N382" s="475"/>
      <c r="O382" s="475"/>
      <c r="P382" s="475"/>
      <c r="Q382" s="475"/>
      <c r="R382" s="475"/>
      <c r="S382" s="475"/>
      <c r="T382" s="475"/>
      <c r="U382" s="475"/>
      <c r="V382" s="475"/>
      <c r="W382" s="475"/>
      <c r="X382" s="475"/>
      <c r="Y382" s="475"/>
      <c r="Z382" s="475"/>
    </row>
    <row r="383" spans="1:26" ht="12.75" customHeight="1">
      <c r="A383" s="475"/>
      <c r="B383" s="475"/>
      <c r="C383" s="475"/>
      <c r="D383" s="475"/>
      <c r="E383" s="475"/>
      <c r="F383" s="475"/>
      <c r="G383" s="475"/>
      <c r="H383" s="475"/>
      <c r="I383" s="475"/>
      <c r="J383" s="475"/>
      <c r="K383" s="475"/>
      <c r="L383" s="475"/>
      <c r="M383" s="475"/>
      <c r="N383" s="475"/>
      <c r="O383" s="475"/>
      <c r="P383" s="475"/>
      <c r="Q383" s="475"/>
      <c r="R383" s="475"/>
      <c r="S383" s="475"/>
      <c r="T383" s="475"/>
      <c r="U383" s="475"/>
      <c r="V383" s="475"/>
      <c r="W383" s="475"/>
      <c r="X383" s="475"/>
      <c r="Y383" s="475"/>
      <c r="Z383" s="475"/>
    </row>
    <row r="384" spans="1:26" ht="12.75" customHeight="1">
      <c r="A384" s="475"/>
      <c r="B384" s="475"/>
      <c r="C384" s="475"/>
      <c r="D384" s="475"/>
      <c r="E384" s="475"/>
      <c r="F384" s="475"/>
      <c r="G384" s="475"/>
      <c r="H384" s="475"/>
      <c r="I384" s="475"/>
      <c r="J384" s="475"/>
      <c r="K384" s="475"/>
      <c r="L384" s="475"/>
      <c r="M384" s="475"/>
      <c r="N384" s="475"/>
      <c r="O384" s="475"/>
      <c r="P384" s="475"/>
      <c r="Q384" s="475"/>
      <c r="R384" s="475"/>
      <c r="S384" s="475"/>
      <c r="T384" s="475"/>
      <c r="U384" s="475"/>
      <c r="V384" s="475"/>
      <c r="W384" s="475"/>
      <c r="X384" s="475"/>
      <c r="Y384" s="475"/>
      <c r="Z384" s="475"/>
    </row>
    <row r="385" spans="1:26" ht="12.75" customHeight="1">
      <c r="A385" s="475"/>
      <c r="B385" s="475"/>
      <c r="C385" s="475"/>
      <c r="D385" s="475"/>
      <c r="E385" s="475"/>
      <c r="F385" s="475"/>
      <c r="G385" s="475"/>
      <c r="H385" s="475"/>
      <c r="I385" s="475"/>
      <c r="J385" s="475"/>
      <c r="K385" s="475"/>
      <c r="L385" s="475"/>
      <c r="M385" s="475"/>
      <c r="N385" s="475"/>
      <c r="O385" s="475"/>
      <c r="P385" s="475"/>
      <c r="Q385" s="475"/>
      <c r="R385" s="475"/>
      <c r="S385" s="475"/>
      <c r="T385" s="475"/>
      <c r="U385" s="475"/>
      <c r="V385" s="475"/>
      <c r="W385" s="475"/>
      <c r="X385" s="475"/>
      <c r="Y385" s="475"/>
      <c r="Z385" s="475"/>
    </row>
    <row r="386" spans="1:26" ht="12.75" customHeight="1">
      <c r="A386" s="475"/>
      <c r="B386" s="475"/>
      <c r="C386" s="475"/>
      <c r="D386" s="475"/>
      <c r="E386" s="475"/>
      <c r="F386" s="475"/>
      <c r="G386" s="475"/>
      <c r="H386" s="475"/>
      <c r="I386" s="475"/>
      <c r="J386" s="475"/>
      <c r="K386" s="475"/>
      <c r="L386" s="475"/>
      <c r="M386" s="475"/>
      <c r="N386" s="475"/>
      <c r="O386" s="475"/>
      <c r="P386" s="475"/>
      <c r="Q386" s="475"/>
      <c r="R386" s="475"/>
      <c r="S386" s="475"/>
      <c r="T386" s="475"/>
      <c r="U386" s="475"/>
      <c r="V386" s="475"/>
      <c r="W386" s="475"/>
      <c r="X386" s="475"/>
      <c r="Y386" s="475"/>
      <c r="Z386" s="475"/>
    </row>
    <row r="387" spans="1:26" ht="12.75" customHeight="1">
      <c r="A387" s="475"/>
      <c r="B387" s="475"/>
      <c r="C387" s="475"/>
      <c r="D387" s="475"/>
      <c r="E387" s="475"/>
      <c r="F387" s="475"/>
      <c r="G387" s="475"/>
      <c r="H387" s="475"/>
      <c r="I387" s="475"/>
      <c r="J387" s="475"/>
      <c r="K387" s="475"/>
      <c r="L387" s="475"/>
      <c r="M387" s="475"/>
      <c r="N387" s="475"/>
      <c r="O387" s="475"/>
      <c r="P387" s="475"/>
      <c r="Q387" s="475"/>
      <c r="R387" s="475"/>
      <c r="S387" s="475"/>
      <c r="T387" s="475"/>
      <c r="U387" s="475"/>
      <c r="V387" s="475"/>
      <c r="W387" s="475"/>
      <c r="X387" s="475"/>
      <c r="Y387" s="475"/>
      <c r="Z387" s="475"/>
    </row>
    <row r="388" spans="1:26" ht="12.75" customHeight="1">
      <c r="A388" s="475"/>
      <c r="B388" s="475"/>
      <c r="C388" s="475"/>
      <c r="D388" s="475"/>
      <c r="E388" s="475"/>
      <c r="F388" s="475"/>
      <c r="G388" s="475"/>
      <c r="H388" s="475"/>
      <c r="I388" s="475"/>
      <c r="J388" s="475"/>
      <c r="K388" s="475"/>
      <c r="L388" s="475"/>
      <c r="M388" s="475"/>
      <c r="N388" s="475"/>
      <c r="O388" s="475"/>
      <c r="P388" s="475"/>
      <c r="Q388" s="475"/>
      <c r="R388" s="475"/>
      <c r="S388" s="475"/>
      <c r="T388" s="475"/>
      <c r="U388" s="475"/>
      <c r="V388" s="475"/>
      <c r="W388" s="475"/>
      <c r="X388" s="475"/>
      <c r="Y388" s="475"/>
      <c r="Z388" s="475"/>
    </row>
    <row r="389" spans="1:26" ht="12.75" customHeight="1">
      <c r="A389" s="475"/>
      <c r="B389" s="475"/>
      <c r="C389" s="475"/>
      <c r="D389" s="475"/>
      <c r="E389" s="475"/>
      <c r="F389" s="475"/>
      <c r="G389" s="475"/>
      <c r="H389" s="475"/>
      <c r="I389" s="475"/>
      <c r="J389" s="475"/>
      <c r="K389" s="475"/>
      <c r="L389" s="475"/>
      <c r="M389" s="475"/>
      <c r="N389" s="475"/>
      <c r="O389" s="475"/>
      <c r="P389" s="475"/>
      <c r="Q389" s="475"/>
      <c r="R389" s="475"/>
      <c r="S389" s="475"/>
      <c r="T389" s="475"/>
      <c r="U389" s="475"/>
      <c r="V389" s="475"/>
      <c r="W389" s="475"/>
      <c r="X389" s="475"/>
      <c r="Y389" s="475"/>
      <c r="Z389" s="475"/>
    </row>
    <row r="390" spans="1:26" ht="12.75" customHeight="1">
      <c r="A390" s="475"/>
      <c r="B390" s="475"/>
      <c r="C390" s="475"/>
      <c r="D390" s="475"/>
      <c r="E390" s="475"/>
      <c r="F390" s="475"/>
      <c r="G390" s="475"/>
      <c r="H390" s="475"/>
      <c r="I390" s="475"/>
      <c r="J390" s="475"/>
      <c r="K390" s="475"/>
      <c r="L390" s="475"/>
      <c r="M390" s="475"/>
      <c r="N390" s="475"/>
      <c r="O390" s="475"/>
      <c r="P390" s="475"/>
      <c r="Q390" s="475"/>
      <c r="R390" s="475"/>
      <c r="S390" s="475"/>
      <c r="T390" s="475"/>
      <c r="U390" s="475"/>
      <c r="V390" s="475"/>
      <c r="W390" s="475"/>
      <c r="X390" s="475"/>
      <c r="Y390" s="475"/>
      <c r="Z390" s="475"/>
    </row>
    <row r="391" spans="1:26" ht="12.75" customHeight="1">
      <c r="A391" s="475"/>
      <c r="B391" s="475"/>
      <c r="C391" s="475"/>
      <c r="D391" s="475"/>
      <c r="E391" s="475"/>
      <c r="F391" s="475"/>
      <c r="G391" s="475"/>
      <c r="H391" s="475"/>
      <c r="I391" s="475"/>
      <c r="J391" s="475"/>
      <c r="K391" s="475"/>
      <c r="L391" s="475"/>
      <c r="M391" s="475"/>
      <c r="N391" s="475"/>
      <c r="O391" s="475"/>
      <c r="P391" s="475"/>
      <c r="Q391" s="475"/>
      <c r="R391" s="475"/>
      <c r="S391" s="475"/>
      <c r="T391" s="475"/>
      <c r="U391" s="475"/>
      <c r="V391" s="475"/>
      <c r="W391" s="475"/>
      <c r="X391" s="475"/>
      <c r="Y391" s="475"/>
      <c r="Z391" s="475"/>
    </row>
    <row r="392" spans="1:26" ht="12.75" customHeight="1">
      <c r="A392" s="475"/>
      <c r="B392" s="475"/>
      <c r="C392" s="475"/>
      <c r="D392" s="475"/>
      <c r="E392" s="475"/>
      <c r="F392" s="475"/>
      <c r="G392" s="475"/>
      <c r="H392" s="475"/>
      <c r="I392" s="475"/>
      <c r="J392" s="475"/>
      <c r="K392" s="475"/>
      <c r="L392" s="475"/>
      <c r="M392" s="475"/>
      <c r="N392" s="475"/>
      <c r="O392" s="475"/>
      <c r="P392" s="475"/>
      <c r="Q392" s="475"/>
      <c r="R392" s="475"/>
      <c r="S392" s="475"/>
      <c r="T392" s="475"/>
      <c r="U392" s="475"/>
      <c r="V392" s="475"/>
      <c r="W392" s="475"/>
      <c r="X392" s="475"/>
      <c r="Y392" s="475"/>
      <c r="Z392" s="475"/>
    </row>
    <row r="393" spans="1:26" ht="12.75" customHeight="1">
      <c r="A393" s="475"/>
      <c r="B393" s="475"/>
      <c r="C393" s="475"/>
      <c r="D393" s="475"/>
      <c r="E393" s="475"/>
      <c r="F393" s="475"/>
      <c r="G393" s="475"/>
      <c r="H393" s="475"/>
      <c r="I393" s="475"/>
      <c r="J393" s="475"/>
      <c r="K393" s="475"/>
      <c r="L393" s="475"/>
      <c r="M393" s="475"/>
      <c r="N393" s="475"/>
      <c r="O393" s="475"/>
      <c r="P393" s="475"/>
      <c r="Q393" s="475"/>
      <c r="R393" s="475"/>
      <c r="S393" s="475"/>
      <c r="T393" s="475"/>
      <c r="U393" s="475"/>
      <c r="V393" s="475"/>
      <c r="W393" s="475"/>
      <c r="X393" s="475"/>
      <c r="Y393" s="475"/>
      <c r="Z393" s="475"/>
    </row>
    <row r="394" spans="1:26" ht="12.75" customHeight="1">
      <c r="A394" s="475"/>
      <c r="B394" s="475"/>
      <c r="C394" s="475"/>
      <c r="D394" s="475"/>
      <c r="E394" s="475"/>
      <c r="F394" s="475"/>
      <c r="G394" s="475"/>
      <c r="H394" s="475"/>
      <c r="I394" s="475"/>
      <c r="J394" s="475"/>
      <c r="K394" s="475"/>
      <c r="L394" s="475"/>
      <c r="M394" s="475"/>
      <c r="N394" s="475"/>
      <c r="O394" s="475"/>
      <c r="P394" s="475"/>
      <c r="Q394" s="475"/>
      <c r="R394" s="475"/>
      <c r="S394" s="475"/>
      <c r="T394" s="475"/>
      <c r="U394" s="475"/>
      <c r="V394" s="475"/>
      <c r="W394" s="475"/>
      <c r="X394" s="475"/>
      <c r="Y394" s="475"/>
      <c r="Z394" s="475"/>
    </row>
    <row r="395" spans="1:26" ht="12.75" customHeight="1">
      <c r="A395" s="475"/>
      <c r="B395" s="475"/>
      <c r="C395" s="475"/>
      <c r="D395" s="475"/>
      <c r="E395" s="475"/>
      <c r="F395" s="475"/>
      <c r="G395" s="475"/>
      <c r="H395" s="475"/>
      <c r="I395" s="475"/>
      <c r="J395" s="475"/>
      <c r="K395" s="475"/>
      <c r="L395" s="475"/>
      <c r="M395" s="475"/>
      <c r="N395" s="475"/>
      <c r="O395" s="475"/>
      <c r="P395" s="475"/>
      <c r="Q395" s="475"/>
      <c r="R395" s="475"/>
      <c r="S395" s="475"/>
      <c r="T395" s="475"/>
      <c r="U395" s="475"/>
      <c r="V395" s="475"/>
      <c r="W395" s="475"/>
      <c r="X395" s="475"/>
      <c r="Y395" s="475"/>
      <c r="Z395" s="475"/>
    </row>
    <row r="396" spans="1:26" ht="12.75" customHeight="1">
      <c r="A396" s="475"/>
      <c r="B396" s="475"/>
      <c r="C396" s="475"/>
      <c r="D396" s="475"/>
      <c r="E396" s="475"/>
      <c r="F396" s="475"/>
      <c r="G396" s="475"/>
      <c r="H396" s="475"/>
      <c r="I396" s="475"/>
      <c r="J396" s="475"/>
      <c r="K396" s="475"/>
      <c r="L396" s="475"/>
      <c r="M396" s="475"/>
      <c r="N396" s="475"/>
      <c r="O396" s="475"/>
      <c r="P396" s="475"/>
      <c r="Q396" s="475"/>
      <c r="R396" s="475"/>
      <c r="S396" s="475"/>
      <c r="T396" s="475"/>
      <c r="U396" s="475"/>
      <c r="V396" s="475"/>
      <c r="W396" s="475"/>
      <c r="X396" s="475"/>
      <c r="Y396" s="475"/>
      <c r="Z396" s="475"/>
    </row>
    <row r="397" spans="1:26" ht="12.75" customHeight="1">
      <c r="A397" s="475"/>
      <c r="B397" s="475"/>
      <c r="C397" s="475"/>
      <c r="D397" s="475"/>
      <c r="E397" s="475"/>
      <c r="F397" s="475"/>
      <c r="G397" s="475"/>
      <c r="H397" s="475"/>
      <c r="I397" s="475"/>
      <c r="J397" s="475"/>
      <c r="K397" s="475"/>
      <c r="L397" s="475"/>
      <c r="M397" s="475"/>
      <c r="N397" s="475"/>
      <c r="O397" s="475"/>
      <c r="P397" s="475"/>
      <c r="Q397" s="475"/>
      <c r="R397" s="475"/>
      <c r="S397" s="475"/>
      <c r="T397" s="475"/>
      <c r="U397" s="475"/>
      <c r="V397" s="475"/>
      <c r="W397" s="475"/>
      <c r="X397" s="475"/>
      <c r="Y397" s="475"/>
      <c r="Z397" s="475"/>
    </row>
    <row r="398" spans="1:26" ht="12.75" customHeight="1">
      <c r="A398" s="475"/>
      <c r="B398" s="475"/>
      <c r="C398" s="475"/>
      <c r="D398" s="475"/>
      <c r="E398" s="475"/>
      <c r="F398" s="475"/>
      <c r="G398" s="475"/>
      <c r="H398" s="475"/>
      <c r="I398" s="475"/>
      <c r="J398" s="475"/>
      <c r="K398" s="475"/>
      <c r="L398" s="475"/>
      <c r="M398" s="475"/>
      <c r="N398" s="475"/>
      <c r="O398" s="475"/>
      <c r="P398" s="475"/>
      <c r="Q398" s="475"/>
      <c r="R398" s="475"/>
      <c r="S398" s="475"/>
      <c r="T398" s="475"/>
      <c r="U398" s="475"/>
      <c r="V398" s="475"/>
      <c r="W398" s="475"/>
      <c r="X398" s="475"/>
      <c r="Y398" s="475"/>
      <c r="Z398" s="475"/>
    </row>
    <row r="399" spans="1:26" ht="12.75" customHeight="1">
      <c r="A399" s="475"/>
      <c r="B399" s="475"/>
      <c r="C399" s="475"/>
      <c r="D399" s="475"/>
      <c r="E399" s="475"/>
      <c r="F399" s="475"/>
      <c r="G399" s="475"/>
      <c r="H399" s="475"/>
      <c r="I399" s="475"/>
      <c r="J399" s="475"/>
      <c r="K399" s="475"/>
      <c r="L399" s="475"/>
      <c r="M399" s="475"/>
      <c r="N399" s="475"/>
      <c r="O399" s="475"/>
      <c r="P399" s="475"/>
      <c r="Q399" s="475"/>
      <c r="R399" s="475"/>
      <c r="S399" s="475"/>
      <c r="T399" s="475"/>
      <c r="U399" s="475"/>
      <c r="V399" s="475"/>
      <c r="W399" s="475"/>
      <c r="X399" s="475"/>
      <c r="Y399" s="475"/>
      <c r="Z399" s="475"/>
    </row>
    <row r="400" spans="1:26" ht="12.75" customHeight="1">
      <c r="A400" s="475"/>
      <c r="B400" s="475"/>
      <c r="C400" s="475"/>
      <c r="D400" s="475"/>
      <c r="E400" s="475"/>
      <c r="F400" s="475"/>
      <c r="G400" s="475"/>
      <c r="H400" s="475"/>
      <c r="I400" s="475"/>
      <c r="J400" s="475"/>
      <c r="K400" s="475"/>
      <c r="L400" s="475"/>
      <c r="M400" s="475"/>
      <c r="N400" s="475"/>
      <c r="O400" s="475"/>
      <c r="P400" s="475"/>
      <c r="Q400" s="475"/>
      <c r="R400" s="475"/>
      <c r="S400" s="475"/>
      <c r="T400" s="475"/>
      <c r="U400" s="475"/>
      <c r="V400" s="475"/>
      <c r="W400" s="475"/>
      <c r="X400" s="475"/>
      <c r="Y400" s="475"/>
      <c r="Z400" s="475"/>
    </row>
    <row r="401" spans="1:26" ht="12.75" customHeight="1">
      <c r="A401" s="475"/>
      <c r="B401" s="475"/>
      <c r="C401" s="475"/>
      <c r="D401" s="475"/>
      <c r="E401" s="475"/>
      <c r="F401" s="475"/>
      <c r="G401" s="475"/>
      <c r="H401" s="475"/>
      <c r="I401" s="475"/>
      <c r="J401" s="475"/>
      <c r="K401" s="475"/>
      <c r="L401" s="475"/>
      <c r="M401" s="475"/>
      <c r="N401" s="475"/>
      <c r="O401" s="475"/>
      <c r="P401" s="475"/>
      <c r="Q401" s="475"/>
      <c r="R401" s="475"/>
      <c r="S401" s="475"/>
      <c r="T401" s="475"/>
      <c r="U401" s="475"/>
      <c r="V401" s="475"/>
      <c r="W401" s="475"/>
      <c r="X401" s="475"/>
      <c r="Y401" s="475"/>
      <c r="Z401" s="475"/>
    </row>
    <row r="402" spans="1:26" ht="12.75" customHeight="1">
      <c r="A402" s="475"/>
      <c r="B402" s="475"/>
      <c r="C402" s="475"/>
      <c r="D402" s="475"/>
      <c r="E402" s="475"/>
      <c r="F402" s="475"/>
      <c r="G402" s="475"/>
      <c r="H402" s="475"/>
      <c r="I402" s="475"/>
      <c r="J402" s="475"/>
      <c r="K402" s="475"/>
      <c r="L402" s="475"/>
      <c r="M402" s="475"/>
      <c r="N402" s="475"/>
      <c r="O402" s="475"/>
      <c r="P402" s="475"/>
      <c r="Q402" s="475"/>
      <c r="R402" s="475"/>
      <c r="S402" s="475"/>
      <c r="T402" s="475"/>
      <c r="U402" s="475"/>
      <c r="V402" s="475"/>
      <c r="W402" s="475"/>
      <c r="X402" s="475"/>
      <c r="Y402" s="475"/>
      <c r="Z402" s="475"/>
    </row>
    <row r="403" spans="1:26" ht="12.75" customHeight="1">
      <c r="A403" s="475"/>
      <c r="B403" s="475"/>
      <c r="C403" s="475"/>
      <c r="D403" s="475"/>
      <c r="E403" s="475"/>
      <c r="F403" s="475"/>
      <c r="G403" s="475"/>
      <c r="H403" s="475"/>
      <c r="I403" s="475"/>
      <c r="J403" s="475"/>
      <c r="K403" s="475"/>
      <c r="L403" s="475"/>
      <c r="M403" s="475"/>
      <c r="N403" s="475"/>
      <c r="O403" s="475"/>
      <c r="P403" s="475"/>
      <c r="Q403" s="475"/>
      <c r="R403" s="475"/>
      <c r="S403" s="475"/>
      <c r="T403" s="475"/>
      <c r="U403" s="475"/>
      <c r="V403" s="475"/>
      <c r="W403" s="475"/>
      <c r="X403" s="475"/>
      <c r="Y403" s="475"/>
      <c r="Z403" s="475"/>
    </row>
    <row r="404" spans="1:26" ht="12.75" customHeight="1">
      <c r="A404" s="475"/>
      <c r="B404" s="475"/>
      <c r="C404" s="475"/>
      <c r="D404" s="475"/>
      <c r="E404" s="475"/>
      <c r="F404" s="475"/>
      <c r="G404" s="475"/>
      <c r="H404" s="475"/>
      <c r="I404" s="475"/>
      <c r="J404" s="475"/>
      <c r="K404" s="475"/>
      <c r="L404" s="475"/>
      <c r="M404" s="475"/>
      <c r="N404" s="475"/>
      <c r="O404" s="475"/>
      <c r="P404" s="475"/>
      <c r="Q404" s="475"/>
      <c r="R404" s="475"/>
      <c r="S404" s="475"/>
      <c r="T404" s="475"/>
      <c r="U404" s="475"/>
      <c r="V404" s="475"/>
      <c r="W404" s="475"/>
      <c r="X404" s="475"/>
      <c r="Y404" s="475"/>
      <c r="Z404" s="475"/>
    </row>
    <row r="405" spans="1:26" ht="12.75" customHeight="1">
      <c r="A405" s="475"/>
      <c r="B405" s="475"/>
      <c r="C405" s="475"/>
      <c r="D405" s="475"/>
      <c r="E405" s="475"/>
      <c r="F405" s="475"/>
      <c r="G405" s="475"/>
      <c r="H405" s="475"/>
      <c r="I405" s="475"/>
      <c r="J405" s="475"/>
      <c r="K405" s="475"/>
      <c r="L405" s="475"/>
      <c r="M405" s="475"/>
      <c r="N405" s="475"/>
      <c r="O405" s="475"/>
      <c r="P405" s="475"/>
      <c r="Q405" s="475"/>
      <c r="R405" s="475"/>
      <c r="S405" s="475"/>
      <c r="T405" s="475"/>
      <c r="U405" s="475"/>
      <c r="V405" s="475"/>
      <c r="W405" s="475"/>
      <c r="X405" s="475"/>
      <c r="Y405" s="475"/>
      <c r="Z405" s="475"/>
    </row>
    <row r="406" spans="1:26" ht="12.75" customHeight="1">
      <c r="A406" s="475"/>
      <c r="B406" s="475"/>
      <c r="C406" s="475"/>
      <c r="D406" s="475"/>
      <c r="E406" s="475"/>
      <c r="F406" s="475"/>
      <c r="G406" s="475"/>
      <c r="H406" s="475"/>
      <c r="I406" s="475"/>
      <c r="J406" s="475"/>
      <c r="K406" s="475"/>
      <c r="L406" s="475"/>
      <c r="M406" s="475"/>
      <c r="N406" s="475"/>
      <c r="O406" s="475"/>
      <c r="P406" s="475"/>
      <c r="Q406" s="475"/>
      <c r="R406" s="475"/>
      <c r="S406" s="475"/>
      <c r="T406" s="475"/>
      <c r="U406" s="475"/>
      <c r="V406" s="475"/>
      <c r="W406" s="475"/>
      <c r="X406" s="475"/>
      <c r="Y406" s="475"/>
      <c r="Z406" s="475"/>
    </row>
    <row r="407" spans="1:26" ht="12.75" customHeight="1">
      <c r="A407" s="475"/>
      <c r="B407" s="475"/>
      <c r="C407" s="475"/>
      <c r="D407" s="475"/>
      <c r="E407" s="475"/>
      <c r="F407" s="475"/>
      <c r="G407" s="475"/>
      <c r="H407" s="475"/>
      <c r="I407" s="475"/>
      <c r="J407" s="475"/>
      <c r="K407" s="475"/>
      <c r="L407" s="475"/>
      <c r="M407" s="475"/>
      <c r="N407" s="475"/>
      <c r="O407" s="475"/>
      <c r="P407" s="475"/>
      <c r="Q407" s="475"/>
      <c r="R407" s="475"/>
      <c r="S407" s="475"/>
      <c r="T407" s="475"/>
      <c r="U407" s="475"/>
      <c r="V407" s="475"/>
      <c r="W407" s="475"/>
      <c r="X407" s="475"/>
      <c r="Y407" s="475"/>
      <c r="Z407" s="475"/>
    </row>
    <row r="408" spans="1:26" ht="12.75" customHeight="1">
      <c r="A408" s="475"/>
      <c r="B408" s="475"/>
      <c r="C408" s="475"/>
      <c r="D408" s="475"/>
      <c r="E408" s="475"/>
      <c r="F408" s="475"/>
      <c r="G408" s="475"/>
      <c r="H408" s="475"/>
      <c r="I408" s="475"/>
      <c r="J408" s="475"/>
      <c r="K408" s="475"/>
      <c r="L408" s="475"/>
      <c r="M408" s="475"/>
      <c r="N408" s="475"/>
      <c r="O408" s="475"/>
      <c r="P408" s="475"/>
      <c r="Q408" s="475"/>
      <c r="R408" s="475"/>
      <c r="S408" s="475"/>
      <c r="T408" s="475"/>
      <c r="U408" s="475"/>
      <c r="V408" s="475"/>
      <c r="W408" s="475"/>
      <c r="X408" s="475"/>
      <c r="Y408" s="475"/>
      <c r="Z408" s="475"/>
    </row>
    <row r="409" spans="1:26" ht="12.75" customHeight="1">
      <c r="A409" s="475"/>
      <c r="B409" s="475"/>
      <c r="C409" s="475"/>
      <c r="D409" s="475"/>
      <c r="E409" s="475"/>
      <c r="F409" s="475"/>
      <c r="G409" s="475"/>
      <c r="H409" s="475"/>
      <c r="I409" s="475"/>
      <c r="J409" s="475"/>
      <c r="K409" s="475"/>
      <c r="L409" s="475"/>
      <c r="M409" s="475"/>
      <c r="N409" s="475"/>
      <c r="O409" s="475"/>
      <c r="P409" s="475"/>
      <c r="Q409" s="475"/>
      <c r="R409" s="475"/>
      <c r="S409" s="475"/>
      <c r="T409" s="475"/>
      <c r="U409" s="475"/>
      <c r="V409" s="475"/>
      <c r="W409" s="475"/>
      <c r="X409" s="475"/>
      <c r="Y409" s="475"/>
      <c r="Z409" s="475"/>
    </row>
    <row r="410" spans="1:26" ht="12.75" customHeight="1">
      <c r="A410" s="475"/>
      <c r="B410" s="475"/>
      <c r="C410" s="475"/>
      <c r="D410" s="475"/>
      <c r="E410" s="475"/>
      <c r="F410" s="475"/>
      <c r="G410" s="475"/>
      <c r="H410" s="475"/>
      <c r="I410" s="475"/>
      <c r="J410" s="475"/>
      <c r="K410" s="475"/>
      <c r="L410" s="475"/>
      <c r="M410" s="475"/>
      <c r="N410" s="475"/>
      <c r="O410" s="475"/>
      <c r="P410" s="475"/>
      <c r="Q410" s="475"/>
      <c r="R410" s="475"/>
      <c r="S410" s="475"/>
      <c r="T410" s="475"/>
      <c r="U410" s="475"/>
      <c r="V410" s="475"/>
      <c r="W410" s="475"/>
      <c r="X410" s="475"/>
      <c r="Y410" s="475"/>
      <c r="Z410" s="475"/>
    </row>
    <row r="411" spans="1:26" ht="12.75" customHeight="1">
      <c r="A411" s="475"/>
      <c r="B411" s="475"/>
      <c r="C411" s="475"/>
      <c r="D411" s="475"/>
      <c r="E411" s="475"/>
      <c r="F411" s="475"/>
      <c r="G411" s="475"/>
      <c r="H411" s="475"/>
      <c r="I411" s="475"/>
      <c r="J411" s="475"/>
      <c r="K411" s="475"/>
      <c r="L411" s="475"/>
      <c r="M411" s="475"/>
      <c r="N411" s="475"/>
      <c r="O411" s="475"/>
      <c r="P411" s="475"/>
      <c r="Q411" s="475"/>
      <c r="R411" s="475"/>
      <c r="S411" s="475"/>
      <c r="T411" s="475"/>
      <c r="U411" s="475"/>
      <c r="V411" s="475"/>
      <c r="W411" s="475"/>
      <c r="X411" s="475"/>
      <c r="Y411" s="475"/>
      <c r="Z411" s="475"/>
    </row>
    <row r="412" spans="1:26" ht="12.75" customHeight="1">
      <c r="A412" s="475"/>
      <c r="B412" s="475"/>
      <c r="C412" s="475"/>
      <c r="D412" s="475"/>
      <c r="E412" s="475"/>
      <c r="F412" s="475"/>
      <c r="G412" s="475"/>
      <c r="H412" s="475"/>
      <c r="I412" s="475"/>
      <c r="J412" s="475"/>
      <c r="K412" s="475"/>
      <c r="L412" s="475"/>
      <c r="M412" s="475"/>
      <c r="N412" s="475"/>
      <c r="O412" s="475"/>
      <c r="P412" s="475"/>
      <c r="Q412" s="475"/>
      <c r="R412" s="475"/>
      <c r="S412" s="475"/>
      <c r="T412" s="475"/>
      <c r="U412" s="475"/>
      <c r="V412" s="475"/>
      <c r="W412" s="475"/>
      <c r="X412" s="475"/>
      <c r="Y412" s="475"/>
      <c r="Z412" s="475"/>
    </row>
    <row r="413" spans="1:26" ht="12.75" customHeight="1">
      <c r="A413" s="475"/>
      <c r="B413" s="475"/>
      <c r="C413" s="475"/>
      <c r="D413" s="475"/>
      <c r="E413" s="475"/>
      <c r="F413" s="475"/>
      <c r="G413" s="475"/>
      <c r="H413" s="475"/>
      <c r="I413" s="475"/>
      <c r="J413" s="475"/>
      <c r="K413" s="475"/>
      <c r="L413" s="475"/>
      <c r="M413" s="475"/>
      <c r="N413" s="475"/>
      <c r="O413" s="475"/>
      <c r="P413" s="475"/>
      <c r="Q413" s="475"/>
      <c r="R413" s="475"/>
      <c r="S413" s="475"/>
      <c r="T413" s="475"/>
      <c r="U413" s="475"/>
      <c r="V413" s="475"/>
      <c r="W413" s="475"/>
      <c r="X413" s="475"/>
      <c r="Y413" s="475"/>
      <c r="Z413" s="475"/>
    </row>
    <row r="414" spans="1:26" ht="12.75" customHeight="1">
      <c r="A414" s="475"/>
      <c r="B414" s="475"/>
      <c r="C414" s="475"/>
      <c r="D414" s="475"/>
      <c r="E414" s="475"/>
      <c r="F414" s="475"/>
      <c r="G414" s="475"/>
      <c r="H414" s="475"/>
      <c r="I414" s="475"/>
      <c r="J414" s="475"/>
      <c r="K414" s="475"/>
      <c r="L414" s="475"/>
      <c r="M414" s="475"/>
      <c r="N414" s="475"/>
      <c r="O414" s="475"/>
      <c r="P414" s="475"/>
      <c r="Q414" s="475"/>
      <c r="R414" s="475"/>
      <c r="S414" s="475"/>
      <c r="T414" s="475"/>
      <c r="U414" s="475"/>
      <c r="V414" s="475"/>
      <c r="W414" s="475"/>
      <c r="X414" s="475"/>
      <c r="Y414" s="475"/>
      <c r="Z414" s="475"/>
    </row>
    <row r="415" spans="1:26" ht="12.75" customHeight="1">
      <c r="A415" s="475"/>
      <c r="B415" s="475"/>
      <c r="C415" s="475"/>
      <c r="D415" s="475"/>
      <c r="E415" s="475"/>
      <c r="F415" s="475"/>
      <c r="G415" s="475"/>
      <c r="H415" s="475"/>
      <c r="I415" s="475"/>
      <c r="J415" s="475"/>
      <c r="K415" s="475"/>
      <c r="L415" s="475"/>
      <c r="M415" s="475"/>
      <c r="N415" s="475"/>
      <c r="O415" s="475"/>
      <c r="P415" s="475"/>
      <c r="Q415" s="475"/>
      <c r="R415" s="475"/>
      <c r="S415" s="475"/>
      <c r="T415" s="475"/>
      <c r="U415" s="475"/>
      <c r="V415" s="475"/>
      <c r="W415" s="475"/>
      <c r="X415" s="475"/>
      <c r="Y415" s="475"/>
      <c r="Z415" s="475"/>
    </row>
    <row r="416" spans="1:26" ht="12.75" customHeight="1">
      <c r="A416" s="475"/>
      <c r="B416" s="475"/>
      <c r="C416" s="475"/>
      <c r="D416" s="475"/>
      <c r="E416" s="475"/>
      <c r="F416" s="475"/>
      <c r="G416" s="475"/>
      <c r="H416" s="475"/>
      <c r="I416" s="475"/>
      <c r="J416" s="475"/>
      <c r="K416" s="475"/>
      <c r="L416" s="475"/>
      <c r="M416" s="475"/>
      <c r="N416" s="475"/>
      <c r="O416" s="475"/>
      <c r="P416" s="475"/>
      <c r="Q416" s="475"/>
      <c r="R416" s="475"/>
      <c r="S416" s="475"/>
      <c r="T416" s="475"/>
      <c r="U416" s="475"/>
      <c r="V416" s="475"/>
      <c r="W416" s="475"/>
      <c r="X416" s="475"/>
      <c r="Y416" s="475"/>
      <c r="Z416" s="475"/>
    </row>
    <row r="417" spans="1:26" ht="12.75" customHeight="1">
      <c r="A417" s="475"/>
      <c r="B417" s="475"/>
      <c r="C417" s="475"/>
      <c r="D417" s="475"/>
      <c r="E417" s="475"/>
      <c r="F417" s="475"/>
      <c r="G417" s="475"/>
      <c r="H417" s="475"/>
      <c r="I417" s="475"/>
      <c r="J417" s="475"/>
      <c r="K417" s="475"/>
      <c r="L417" s="475"/>
      <c r="M417" s="475"/>
      <c r="N417" s="475"/>
      <c r="O417" s="475"/>
      <c r="P417" s="475"/>
      <c r="Q417" s="475"/>
      <c r="R417" s="475"/>
      <c r="S417" s="475"/>
      <c r="T417" s="475"/>
      <c r="U417" s="475"/>
      <c r="V417" s="475"/>
      <c r="W417" s="475"/>
      <c r="X417" s="475"/>
      <c r="Y417" s="475"/>
      <c r="Z417" s="475"/>
    </row>
    <row r="418" spans="1:26" ht="12.75" customHeight="1">
      <c r="A418" s="475"/>
      <c r="B418" s="475"/>
      <c r="C418" s="475"/>
      <c r="D418" s="475"/>
      <c r="E418" s="475"/>
      <c r="F418" s="475"/>
      <c r="G418" s="475"/>
      <c r="H418" s="475"/>
      <c r="I418" s="475"/>
      <c r="J418" s="475"/>
      <c r="K418" s="475"/>
      <c r="L418" s="475"/>
      <c r="M418" s="475"/>
      <c r="N418" s="475"/>
      <c r="O418" s="475"/>
      <c r="P418" s="475"/>
      <c r="Q418" s="475"/>
      <c r="R418" s="475"/>
      <c r="S418" s="475"/>
      <c r="T418" s="475"/>
      <c r="U418" s="475"/>
      <c r="V418" s="475"/>
      <c r="W418" s="475"/>
      <c r="X418" s="475"/>
      <c r="Y418" s="475"/>
      <c r="Z418" s="475"/>
    </row>
    <row r="419" spans="1:26" ht="12.75" customHeight="1">
      <c r="A419" s="475"/>
      <c r="B419" s="475"/>
      <c r="C419" s="475"/>
      <c r="D419" s="475"/>
      <c r="E419" s="475"/>
      <c r="F419" s="475"/>
      <c r="G419" s="475"/>
      <c r="H419" s="475"/>
      <c r="I419" s="475"/>
      <c r="J419" s="475"/>
      <c r="K419" s="475"/>
      <c r="L419" s="475"/>
      <c r="M419" s="475"/>
      <c r="N419" s="475"/>
      <c r="O419" s="475"/>
      <c r="P419" s="475"/>
      <c r="Q419" s="475"/>
      <c r="R419" s="475"/>
      <c r="S419" s="475"/>
      <c r="T419" s="475"/>
      <c r="U419" s="475"/>
      <c r="V419" s="475"/>
      <c r="W419" s="475"/>
      <c r="X419" s="475"/>
      <c r="Y419" s="475"/>
      <c r="Z419" s="475"/>
    </row>
    <row r="420" spans="1:26" ht="12.75" customHeight="1">
      <c r="A420" s="475"/>
      <c r="B420" s="475"/>
      <c r="C420" s="475"/>
      <c r="D420" s="475"/>
      <c r="E420" s="475"/>
      <c r="F420" s="475"/>
      <c r="G420" s="475"/>
      <c r="H420" s="475"/>
      <c r="I420" s="475"/>
      <c r="J420" s="475"/>
      <c r="K420" s="475"/>
      <c r="L420" s="475"/>
      <c r="M420" s="475"/>
      <c r="N420" s="475"/>
      <c r="O420" s="475"/>
      <c r="P420" s="475"/>
      <c r="Q420" s="475"/>
      <c r="R420" s="475"/>
      <c r="S420" s="475"/>
      <c r="T420" s="475"/>
      <c r="U420" s="475"/>
      <c r="V420" s="475"/>
      <c r="W420" s="475"/>
      <c r="X420" s="475"/>
      <c r="Y420" s="475"/>
      <c r="Z420" s="475"/>
    </row>
    <row r="421" spans="1:26" ht="12.75" customHeight="1">
      <c r="A421" s="475"/>
      <c r="B421" s="475"/>
      <c r="C421" s="475"/>
      <c r="D421" s="475"/>
      <c r="E421" s="475"/>
      <c r="F421" s="475"/>
      <c r="G421" s="475"/>
      <c r="H421" s="475"/>
      <c r="I421" s="475"/>
      <c r="J421" s="475"/>
      <c r="K421" s="475"/>
      <c r="L421" s="475"/>
      <c r="M421" s="475"/>
      <c r="N421" s="475"/>
      <c r="O421" s="475"/>
      <c r="P421" s="475"/>
      <c r="Q421" s="475"/>
      <c r="R421" s="475"/>
      <c r="S421" s="475"/>
      <c r="T421" s="475"/>
      <c r="U421" s="475"/>
      <c r="V421" s="475"/>
      <c r="W421" s="475"/>
      <c r="X421" s="475"/>
      <c r="Y421" s="475"/>
      <c r="Z421" s="475"/>
    </row>
    <row r="422" spans="1:26" ht="12.75" customHeight="1">
      <c r="A422" s="475"/>
      <c r="B422" s="475"/>
      <c r="C422" s="475"/>
      <c r="D422" s="475"/>
      <c r="E422" s="475"/>
      <c r="F422" s="475"/>
      <c r="G422" s="475"/>
      <c r="H422" s="475"/>
      <c r="I422" s="475"/>
      <c r="J422" s="475"/>
      <c r="K422" s="475"/>
      <c r="L422" s="475"/>
      <c r="M422" s="475"/>
      <c r="N422" s="475"/>
      <c r="O422" s="475"/>
      <c r="P422" s="475"/>
      <c r="Q422" s="475"/>
      <c r="R422" s="475"/>
      <c r="S422" s="475"/>
      <c r="T422" s="475"/>
      <c r="U422" s="475"/>
      <c r="V422" s="475"/>
      <c r="W422" s="475"/>
      <c r="X422" s="475"/>
      <c r="Y422" s="475"/>
      <c r="Z422" s="475"/>
    </row>
    <row r="423" spans="1:26" ht="12.75" customHeight="1">
      <c r="A423" s="475"/>
      <c r="B423" s="475"/>
      <c r="C423" s="475"/>
      <c r="D423" s="475"/>
      <c r="E423" s="475"/>
      <c r="F423" s="475"/>
      <c r="G423" s="475"/>
      <c r="H423" s="475"/>
      <c r="I423" s="475"/>
      <c r="J423" s="475"/>
      <c r="K423" s="475"/>
      <c r="L423" s="475"/>
      <c r="M423" s="475"/>
      <c r="N423" s="475"/>
      <c r="O423" s="475"/>
      <c r="P423" s="475"/>
      <c r="Q423" s="475"/>
      <c r="R423" s="475"/>
      <c r="S423" s="475"/>
      <c r="T423" s="475"/>
      <c r="U423" s="475"/>
      <c r="V423" s="475"/>
      <c r="W423" s="475"/>
      <c r="X423" s="475"/>
      <c r="Y423" s="475"/>
      <c r="Z423" s="475"/>
    </row>
    <row r="424" spans="1:26" ht="12.75" customHeight="1">
      <c r="A424" s="475"/>
      <c r="B424" s="475"/>
      <c r="C424" s="475"/>
      <c r="D424" s="475"/>
      <c r="E424" s="475"/>
      <c r="F424" s="475"/>
      <c r="G424" s="475"/>
      <c r="H424" s="475"/>
      <c r="I424" s="475"/>
      <c r="J424" s="475"/>
      <c r="K424" s="475"/>
      <c r="L424" s="475"/>
      <c r="M424" s="475"/>
      <c r="N424" s="475"/>
      <c r="O424" s="475"/>
      <c r="P424" s="475"/>
      <c r="Q424" s="475"/>
      <c r="R424" s="475"/>
      <c r="S424" s="475"/>
      <c r="T424" s="475"/>
      <c r="U424" s="475"/>
      <c r="V424" s="475"/>
      <c r="W424" s="475"/>
      <c r="X424" s="475"/>
      <c r="Y424" s="475"/>
      <c r="Z424" s="475"/>
    </row>
    <row r="425" spans="1:26" ht="12.75" customHeight="1">
      <c r="A425" s="475"/>
      <c r="B425" s="475"/>
      <c r="C425" s="475"/>
      <c r="D425" s="475"/>
      <c r="E425" s="475"/>
      <c r="F425" s="475"/>
      <c r="G425" s="475"/>
      <c r="H425" s="475"/>
      <c r="I425" s="475"/>
      <c r="J425" s="475"/>
      <c r="K425" s="475"/>
      <c r="L425" s="475"/>
      <c r="M425" s="475"/>
      <c r="N425" s="475"/>
      <c r="O425" s="475"/>
      <c r="P425" s="475"/>
      <c r="Q425" s="475"/>
      <c r="R425" s="475"/>
      <c r="S425" s="475"/>
      <c r="T425" s="475"/>
      <c r="U425" s="475"/>
      <c r="V425" s="475"/>
      <c r="W425" s="475"/>
      <c r="X425" s="475"/>
      <c r="Y425" s="475"/>
      <c r="Z425" s="475"/>
    </row>
    <row r="426" spans="1:26" ht="12.75" customHeight="1">
      <c r="A426" s="475"/>
      <c r="B426" s="475"/>
      <c r="C426" s="475"/>
      <c r="D426" s="475"/>
      <c r="E426" s="475"/>
      <c r="F426" s="475"/>
      <c r="G426" s="475"/>
      <c r="H426" s="475"/>
      <c r="I426" s="475"/>
      <c r="J426" s="475"/>
      <c r="K426" s="475"/>
      <c r="L426" s="475"/>
      <c r="M426" s="475"/>
      <c r="N426" s="475"/>
      <c r="O426" s="475"/>
      <c r="P426" s="475"/>
      <c r="Q426" s="475"/>
      <c r="R426" s="475"/>
      <c r="S426" s="475"/>
      <c r="T426" s="475"/>
      <c r="U426" s="475"/>
      <c r="V426" s="475"/>
      <c r="W426" s="475"/>
      <c r="X426" s="475"/>
      <c r="Y426" s="475"/>
      <c r="Z426" s="475"/>
    </row>
    <row r="427" spans="1:26" ht="12.75" customHeight="1">
      <c r="A427" s="475"/>
      <c r="B427" s="475"/>
      <c r="C427" s="475"/>
      <c r="D427" s="475"/>
      <c r="E427" s="475"/>
      <c r="F427" s="475"/>
      <c r="G427" s="475"/>
      <c r="H427" s="475"/>
      <c r="I427" s="475"/>
      <c r="J427" s="475"/>
      <c r="K427" s="475"/>
      <c r="L427" s="475"/>
      <c r="M427" s="475"/>
      <c r="N427" s="475"/>
      <c r="O427" s="475"/>
      <c r="P427" s="475"/>
      <c r="Q427" s="475"/>
      <c r="R427" s="475"/>
      <c r="S427" s="475"/>
      <c r="T427" s="475"/>
      <c r="U427" s="475"/>
      <c r="V427" s="475"/>
      <c r="W427" s="475"/>
      <c r="X427" s="475"/>
      <c r="Y427" s="475"/>
      <c r="Z427" s="475"/>
    </row>
    <row r="428" spans="1:26" ht="12.75" customHeight="1">
      <c r="A428" s="475"/>
      <c r="B428" s="475"/>
      <c r="C428" s="475"/>
      <c r="D428" s="475"/>
      <c r="E428" s="475"/>
      <c r="F428" s="475"/>
      <c r="G428" s="475"/>
      <c r="H428" s="475"/>
      <c r="I428" s="475"/>
      <c r="J428" s="475"/>
      <c r="K428" s="475"/>
      <c r="L428" s="475"/>
      <c r="M428" s="475"/>
      <c r="N428" s="475"/>
      <c r="O428" s="475"/>
      <c r="P428" s="475"/>
      <c r="Q428" s="475"/>
      <c r="R428" s="475"/>
      <c r="S428" s="475"/>
      <c r="T428" s="475"/>
      <c r="U428" s="475"/>
      <c r="V428" s="475"/>
      <c r="W428" s="475"/>
      <c r="X428" s="475"/>
      <c r="Y428" s="475"/>
      <c r="Z428" s="475"/>
    </row>
    <row r="429" spans="1:26" ht="12.75" customHeight="1">
      <c r="A429" s="475"/>
      <c r="B429" s="475"/>
      <c r="C429" s="475"/>
      <c r="D429" s="475"/>
      <c r="E429" s="475"/>
      <c r="F429" s="475"/>
      <c r="G429" s="475"/>
      <c r="H429" s="475"/>
      <c r="I429" s="475"/>
      <c r="J429" s="475"/>
      <c r="K429" s="475"/>
      <c r="L429" s="475"/>
      <c r="M429" s="475"/>
      <c r="N429" s="475"/>
      <c r="O429" s="475"/>
      <c r="P429" s="475"/>
      <c r="Q429" s="475"/>
      <c r="R429" s="475"/>
      <c r="S429" s="475"/>
      <c r="T429" s="475"/>
      <c r="U429" s="475"/>
      <c r="V429" s="475"/>
      <c r="W429" s="475"/>
      <c r="X429" s="475"/>
      <c r="Y429" s="475"/>
      <c r="Z429" s="475"/>
    </row>
    <row r="430" spans="1:26" ht="12.75" customHeight="1">
      <c r="A430" s="475"/>
      <c r="B430" s="475"/>
      <c r="C430" s="475"/>
      <c r="D430" s="475"/>
      <c r="E430" s="475"/>
      <c r="F430" s="475"/>
      <c r="G430" s="475"/>
      <c r="H430" s="475"/>
      <c r="I430" s="475"/>
      <c r="J430" s="475"/>
      <c r="K430" s="475"/>
      <c r="L430" s="475"/>
      <c r="M430" s="475"/>
      <c r="N430" s="475"/>
      <c r="O430" s="475"/>
      <c r="P430" s="475"/>
      <c r="Q430" s="475"/>
      <c r="R430" s="475"/>
      <c r="S430" s="475"/>
      <c r="T430" s="475"/>
      <c r="U430" s="475"/>
      <c r="V430" s="475"/>
      <c r="W430" s="475"/>
      <c r="X430" s="475"/>
      <c r="Y430" s="475"/>
      <c r="Z430" s="475"/>
    </row>
    <row r="431" spans="1:26" ht="12.75" customHeight="1">
      <c r="A431" s="475"/>
      <c r="B431" s="475"/>
      <c r="C431" s="475"/>
      <c r="D431" s="475"/>
      <c r="E431" s="475"/>
      <c r="F431" s="475"/>
      <c r="G431" s="475"/>
      <c r="H431" s="475"/>
      <c r="I431" s="475"/>
      <c r="J431" s="475"/>
      <c r="K431" s="475"/>
      <c r="L431" s="475"/>
      <c r="M431" s="475"/>
      <c r="N431" s="475"/>
      <c r="O431" s="475"/>
      <c r="P431" s="475"/>
      <c r="Q431" s="475"/>
      <c r="R431" s="475"/>
      <c r="S431" s="475"/>
      <c r="T431" s="475"/>
      <c r="U431" s="475"/>
      <c r="V431" s="475"/>
      <c r="W431" s="475"/>
      <c r="X431" s="475"/>
      <c r="Y431" s="475"/>
      <c r="Z431" s="475"/>
    </row>
    <row r="432" spans="1:26" ht="12.75" customHeight="1">
      <c r="A432" s="475"/>
      <c r="B432" s="475"/>
      <c r="C432" s="475"/>
      <c r="D432" s="475"/>
      <c r="E432" s="475"/>
      <c r="F432" s="475"/>
      <c r="G432" s="475"/>
      <c r="H432" s="475"/>
      <c r="I432" s="475"/>
      <c r="J432" s="475"/>
      <c r="K432" s="475"/>
      <c r="L432" s="475"/>
      <c r="M432" s="475"/>
      <c r="N432" s="475"/>
      <c r="O432" s="475"/>
      <c r="P432" s="475"/>
      <c r="Q432" s="475"/>
      <c r="R432" s="475"/>
      <c r="S432" s="475"/>
      <c r="T432" s="475"/>
      <c r="U432" s="475"/>
      <c r="V432" s="475"/>
      <c r="W432" s="475"/>
      <c r="X432" s="475"/>
      <c r="Y432" s="475"/>
      <c r="Z432" s="475"/>
    </row>
    <row r="433" spans="1:26" ht="12.75" customHeight="1">
      <c r="A433" s="475"/>
      <c r="B433" s="475"/>
      <c r="C433" s="475"/>
      <c r="D433" s="475"/>
      <c r="E433" s="475"/>
      <c r="F433" s="475"/>
      <c r="G433" s="475"/>
      <c r="H433" s="475"/>
      <c r="I433" s="475"/>
      <c r="J433" s="475"/>
      <c r="K433" s="475"/>
      <c r="L433" s="475"/>
      <c r="M433" s="475"/>
      <c r="N433" s="475"/>
      <c r="O433" s="475"/>
      <c r="P433" s="475"/>
      <c r="Q433" s="475"/>
      <c r="R433" s="475"/>
      <c r="S433" s="475"/>
      <c r="T433" s="475"/>
      <c r="U433" s="475"/>
      <c r="V433" s="475"/>
      <c r="W433" s="475"/>
      <c r="X433" s="475"/>
      <c r="Y433" s="475"/>
      <c r="Z433" s="475"/>
    </row>
    <row r="434" spans="1:26" ht="12.75" customHeight="1">
      <c r="A434" s="475"/>
      <c r="B434" s="475"/>
      <c r="C434" s="475"/>
      <c r="D434" s="475"/>
      <c r="E434" s="475"/>
      <c r="F434" s="475"/>
      <c r="G434" s="475"/>
      <c r="H434" s="475"/>
      <c r="I434" s="475"/>
      <c r="J434" s="475"/>
      <c r="K434" s="475"/>
      <c r="L434" s="475"/>
      <c r="M434" s="475"/>
      <c r="N434" s="475"/>
      <c r="O434" s="475"/>
      <c r="P434" s="475"/>
      <c r="Q434" s="475"/>
      <c r="R434" s="475"/>
      <c r="S434" s="475"/>
      <c r="T434" s="475"/>
      <c r="U434" s="475"/>
      <c r="V434" s="475"/>
      <c r="W434" s="475"/>
      <c r="X434" s="475"/>
      <c r="Y434" s="475"/>
      <c r="Z434" s="475"/>
    </row>
    <row r="435" spans="1:26" ht="12.75" customHeight="1">
      <c r="A435" s="475"/>
      <c r="B435" s="475"/>
      <c r="C435" s="475"/>
      <c r="D435" s="475"/>
      <c r="E435" s="475"/>
      <c r="F435" s="475"/>
      <c r="G435" s="475"/>
      <c r="H435" s="475"/>
      <c r="I435" s="475"/>
      <c r="J435" s="475"/>
      <c r="K435" s="475"/>
      <c r="L435" s="475"/>
      <c r="M435" s="475"/>
      <c r="N435" s="475"/>
      <c r="O435" s="475"/>
      <c r="P435" s="475"/>
      <c r="Q435" s="475"/>
      <c r="R435" s="475"/>
      <c r="S435" s="475"/>
      <c r="T435" s="475"/>
      <c r="U435" s="475"/>
      <c r="V435" s="475"/>
      <c r="W435" s="475"/>
      <c r="X435" s="475"/>
      <c r="Y435" s="475"/>
      <c r="Z435" s="475"/>
    </row>
    <row r="436" spans="1:26" ht="12.75" customHeight="1">
      <c r="A436" s="475"/>
      <c r="B436" s="475"/>
      <c r="C436" s="475"/>
      <c r="D436" s="475"/>
      <c r="E436" s="475"/>
      <c r="F436" s="475"/>
      <c r="G436" s="475"/>
      <c r="H436" s="475"/>
      <c r="I436" s="475"/>
      <c r="J436" s="475"/>
      <c r="K436" s="475"/>
      <c r="L436" s="475"/>
      <c r="M436" s="475"/>
      <c r="N436" s="475"/>
      <c r="O436" s="475"/>
      <c r="P436" s="475"/>
      <c r="Q436" s="475"/>
      <c r="R436" s="475"/>
      <c r="S436" s="475"/>
      <c r="T436" s="475"/>
      <c r="U436" s="475"/>
      <c r="V436" s="475"/>
      <c r="W436" s="475"/>
      <c r="X436" s="475"/>
      <c r="Y436" s="475"/>
      <c r="Z436" s="475"/>
    </row>
    <row r="437" spans="1:26" ht="12.75" customHeight="1">
      <c r="A437" s="475"/>
      <c r="B437" s="475"/>
      <c r="C437" s="475"/>
      <c r="D437" s="475"/>
      <c r="E437" s="475"/>
      <c r="F437" s="475"/>
      <c r="G437" s="475"/>
      <c r="H437" s="475"/>
      <c r="I437" s="475"/>
      <c r="J437" s="475"/>
      <c r="K437" s="475"/>
      <c r="L437" s="475"/>
      <c r="M437" s="475"/>
      <c r="N437" s="475"/>
      <c r="O437" s="475"/>
      <c r="P437" s="475"/>
      <c r="Q437" s="475"/>
      <c r="R437" s="475"/>
      <c r="S437" s="475"/>
      <c r="T437" s="475"/>
      <c r="U437" s="475"/>
      <c r="V437" s="475"/>
      <c r="W437" s="475"/>
      <c r="X437" s="475"/>
      <c r="Y437" s="475"/>
      <c r="Z437" s="475"/>
    </row>
    <row r="438" spans="1:26" ht="12.75" customHeight="1">
      <c r="A438" s="475"/>
      <c r="B438" s="475"/>
      <c r="C438" s="475"/>
      <c r="D438" s="475"/>
      <c r="E438" s="475"/>
      <c r="F438" s="475"/>
      <c r="G438" s="475"/>
      <c r="H438" s="475"/>
      <c r="I438" s="475"/>
      <c r="J438" s="475"/>
      <c r="K438" s="475"/>
      <c r="L438" s="475"/>
      <c r="M438" s="475"/>
      <c r="N438" s="475"/>
      <c r="O438" s="475"/>
      <c r="P438" s="475"/>
      <c r="Q438" s="475"/>
      <c r="R438" s="475"/>
      <c r="S438" s="475"/>
      <c r="T438" s="475"/>
      <c r="U438" s="475"/>
      <c r="V438" s="475"/>
      <c r="W438" s="475"/>
      <c r="X438" s="475"/>
      <c r="Y438" s="475"/>
      <c r="Z438" s="475"/>
    </row>
    <row r="439" spans="1:26" ht="12.75" customHeight="1">
      <c r="A439" s="475"/>
      <c r="B439" s="475"/>
      <c r="C439" s="475"/>
      <c r="D439" s="475"/>
      <c r="E439" s="475"/>
      <c r="F439" s="475"/>
      <c r="G439" s="475"/>
      <c r="H439" s="475"/>
      <c r="I439" s="475"/>
      <c r="J439" s="475"/>
      <c r="K439" s="475"/>
      <c r="L439" s="475"/>
      <c r="M439" s="475"/>
      <c r="N439" s="475"/>
      <c r="O439" s="475"/>
      <c r="P439" s="475"/>
      <c r="Q439" s="475"/>
      <c r="R439" s="475"/>
      <c r="S439" s="475"/>
      <c r="T439" s="475"/>
      <c r="U439" s="475"/>
      <c r="V439" s="475"/>
      <c r="W439" s="475"/>
      <c r="X439" s="475"/>
      <c r="Y439" s="475"/>
      <c r="Z439" s="475"/>
    </row>
    <row r="440" spans="1:26" ht="12.75" customHeight="1">
      <c r="A440" s="475"/>
      <c r="B440" s="475"/>
      <c r="C440" s="475"/>
      <c r="D440" s="475"/>
      <c r="E440" s="475"/>
      <c r="F440" s="475"/>
      <c r="G440" s="475"/>
      <c r="H440" s="475"/>
      <c r="I440" s="475"/>
      <c r="J440" s="475"/>
      <c r="K440" s="475"/>
      <c r="L440" s="475"/>
      <c r="M440" s="475"/>
      <c r="N440" s="475"/>
      <c r="O440" s="475"/>
      <c r="P440" s="475"/>
      <c r="Q440" s="475"/>
      <c r="R440" s="475"/>
      <c r="S440" s="475"/>
      <c r="T440" s="475"/>
      <c r="U440" s="475"/>
      <c r="V440" s="475"/>
      <c r="W440" s="475"/>
      <c r="X440" s="475"/>
      <c r="Y440" s="475"/>
      <c r="Z440" s="475"/>
    </row>
    <row r="441" spans="1:26" ht="12.75" customHeight="1">
      <c r="A441" s="475"/>
      <c r="B441" s="475"/>
      <c r="C441" s="475"/>
      <c r="D441" s="475"/>
      <c r="E441" s="475"/>
      <c r="F441" s="475"/>
      <c r="G441" s="475"/>
      <c r="H441" s="475"/>
      <c r="I441" s="475"/>
      <c r="J441" s="475"/>
      <c r="K441" s="475"/>
      <c r="L441" s="475"/>
      <c r="M441" s="475"/>
      <c r="N441" s="475"/>
      <c r="O441" s="475"/>
      <c r="P441" s="475"/>
      <c r="Q441" s="475"/>
      <c r="R441" s="475"/>
      <c r="S441" s="475"/>
      <c r="T441" s="475"/>
      <c r="U441" s="475"/>
      <c r="V441" s="475"/>
      <c r="W441" s="475"/>
      <c r="X441" s="475"/>
      <c r="Y441" s="475"/>
      <c r="Z441" s="475"/>
    </row>
    <row r="442" spans="1:26" ht="12.75" customHeight="1">
      <c r="A442" s="475"/>
      <c r="B442" s="475"/>
      <c r="C442" s="475"/>
      <c r="D442" s="475"/>
      <c r="E442" s="475"/>
      <c r="F442" s="475"/>
      <c r="G442" s="475"/>
      <c r="H442" s="475"/>
      <c r="I442" s="475"/>
      <c r="J442" s="475"/>
      <c r="K442" s="475"/>
      <c r="L442" s="475"/>
      <c r="M442" s="475"/>
      <c r="N442" s="475"/>
      <c r="O442" s="475"/>
      <c r="P442" s="475"/>
      <c r="Q442" s="475"/>
      <c r="R442" s="475"/>
      <c r="S442" s="475"/>
      <c r="T442" s="475"/>
      <c r="U442" s="475"/>
      <c r="V442" s="475"/>
      <c r="W442" s="475"/>
      <c r="X442" s="475"/>
      <c r="Y442" s="475"/>
      <c r="Z442" s="475"/>
    </row>
    <row r="443" spans="1:26" ht="12.75" customHeight="1">
      <c r="A443" s="475"/>
      <c r="B443" s="475"/>
      <c r="C443" s="475"/>
      <c r="D443" s="475"/>
      <c r="E443" s="475"/>
      <c r="F443" s="475"/>
      <c r="G443" s="475"/>
      <c r="H443" s="475"/>
      <c r="I443" s="475"/>
      <c r="J443" s="475"/>
      <c r="K443" s="475"/>
      <c r="L443" s="475"/>
      <c r="M443" s="475"/>
      <c r="N443" s="475"/>
      <c r="O443" s="475"/>
      <c r="P443" s="475"/>
      <c r="Q443" s="475"/>
      <c r="R443" s="475"/>
      <c r="S443" s="475"/>
      <c r="T443" s="475"/>
      <c r="U443" s="475"/>
      <c r="V443" s="475"/>
      <c r="W443" s="475"/>
      <c r="X443" s="475"/>
      <c r="Y443" s="475"/>
      <c r="Z443" s="475"/>
    </row>
    <row r="444" spans="1:26" ht="12.75" customHeight="1">
      <c r="A444" s="475"/>
      <c r="B444" s="475"/>
      <c r="C444" s="475"/>
      <c r="D444" s="475"/>
      <c r="E444" s="475"/>
      <c r="F444" s="475"/>
      <c r="G444" s="475"/>
      <c r="H444" s="475"/>
      <c r="I444" s="475"/>
      <c r="J444" s="475"/>
      <c r="K444" s="475"/>
      <c r="L444" s="475"/>
      <c r="M444" s="475"/>
      <c r="N444" s="475"/>
      <c r="O444" s="475"/>
      <c r="P444" s="475"/>
      <c r="Q444" s="475"/>
      <c r="R444" s="475"/>
      <c r="S444" s="475"/>
      <c r="T444" s="475"/>
      <c r="U444" s="475"/>
      <c r="V444" s="475"/>
      <c r="W444" s="475"/>
      <c r="X444" s="475"/>
      <c r="Y444" s="475"/>
      <c r="Z444" s="475"/>
    </row>
    <row r="445" spans="1:26" ht="12.75" customHeight="1">
      <c r="A445" s="475"/>
      <c r="B445" s="475"/>
      <c r="C445" s="475"/>
      <c r="D445" s="475"/>
      <c r="E445" s="475"/>
      <c r="F445" s="475"/>
      <c r="G445" s="475"/>
      <c r="H445" s="475"/>
      <c r="I445" s="475"/>
      <c r="J445" s="475"/>
      <c r="K445" s="475"/>
      <c r="L445" s="475"/>
      <c r="M445" s="475"/>
      <c r="N445" s="475"/>
      <c r="O445" s="475"/>
      <c r="P445" s="475"/>
      <c r="Q445" s="475"/>
      <c r="R445" s="475"/>
      <c r="S445" s="475"/>
      <c r="T445" s="475"/>
      <c r="U445" s="475"/>
      <c r="V445" s="475"/>
      <c r="W445" s="475"/>
      <c r="X445" s="475"/>
      <c r="Y445" s="475"/>
      <c r="Z445" s="475"/>
    </row>
    <row r="446" spans="1:26" ht="12.75" customHeight="1">
      <c r="A446" s="475"/>
      <c r="B446" s="475"/>
      <c r="C446" s="475"/>
      <c r="D446" s="475"/>
      <c r="E446" s="475"/>
      <c r="F446" s="475"/>
      <c r="G446" s="475"/>
      <c r="H446" s="475"/>
      <c r="I446" s="475"/>
      <c r="J446" s="475"/>
      <c r="K446" s="475"/>
      <c r="L446" s="475"/>
      <c r="M446" s="475"/>
      <c r="N446" s="475"/>
      <c r="O446" s="475"/>
      <c r="P446" s="475"/>
      <c r="Q446" s="475"/>
      <c r="R446" s="475"/>
      <c r="S446" s="475"/>
      <c r="T446" s="475"/>
      <c r="U446" s="475"/>
      <c r="V446" s="475"/>
      <c r="W446" s="475"/>
      <c r="X446" s="475"/>
      <c r="Y446" s="475"/>
      <c r="Z446" s="475"/>
    </row>
    <row r="447" spans="1:26" ht="12.75" customHeight="1">
      <c r="A447" s="475"/>
      <c r="B447" s="475"/>
      <c r="C447" s="475"/>
      <c r="D447" s="475"/>
      <c r="E447" s="475"/>
      <c r="F447" s="475"/>
      <c r="G447" s="475"/>
      <c r="H447" s="475"/>
      <c r="I447" s="475"/>
      <c r="J447" s="475"/>
      <c r="K447" s="475"/>
      <c r="L447" s="475"/>
      <c r="M447" s="475"/>
      <c r="N447" s="475"/>
      <c r="O447" s="475"/>
      <c r="P447" s="475"/>
      <c r="Q447" s="475"/>
      <c r="R447" s="475"/>
      <c r="S447" s="475"/>
      <c r="T447" s="475"/>
      <c r="U447" s="475"/>
      <c r="V447" s="475"/>
      <c r="W447" s="475"/>
      <c r="X447" s="475"/>
      <c r="Y447" s="475"/>
      <c r="Z447" s="475"/>
    </row>
    <row r="448" spans="1:26" ht="12.75" customHeight="1">
      <c r="A448" s="475"/>
      <c r="B448" s="475"/>
      <c r="C448" s="475"/>
      <c r="D448" s="475"/>
      <c r="E448" s="475"/>
      <c r="F448" s="475"/>
      <c r="G448" s="475"/>
      <c r="H448" s="475"/>
      <c r="I448" s="475"/>
      <c r="J448" s="475"/>
      <c r="K448" s="475"/>
      <c r="L448" s="475"/>
      <c r="M448" s="475"/>
      <c r="N448" s="475"/>
      <c r="O448" s="475"/>
      <c r="P448" s="475"/>
      <c r="Q448" s="475"/>
      <c r="R448" s="475"/>
      <c r="S448" s="475"/>
      <c r="T448" s="475"/>
      <c r="U448" s="475"/>
      <c r="V448" s="475"/>
      <c r="W448" s="475"/>
      <c r="X448" s="475"/>
      <c r="Y448" s="475"/>
      <c r="Z448" s="475"/>
    </row>
    <row r="449" spans="1:26" ht="12.75" customHeight="1">
      <c r="A449" s="475"/>
      <c r="B449" s="475"/>
      <c r="C449" s="475"/>
      <c r="D449" s="475"/>
      <c r="E449" s="475"/>
      <c r="F449" s="475"/>
      <c r="G449" s="475"/>
      <c r="H449" s="475"/>
      <c r="I449" s="475"/>
      <c r="J449" s="475"/>
      <c r="K449" s="475"/>
      <c r="L449" s="475"/>
      <c r="M449" s="475"/>
      <c r="N449" s="475"/>
      <c r="O449" s="475"/>
      <c r="P449" s="475"/>
      <c r="Q449" s="475"/>
      <c r="R449" s="475"/>
      <c r="S449" s="475"/>
      <c r="T449" s="475"/>
      <c r="U449" s="475"/>
      <c r="V449" s="475"/>
      <c r="W449" s="475"/>
      <c r="X449" s="475"/>
      <c r="Y449" s="475"/>
      <c r="Z449" s="475"/>
    </row>
    <row r="450" spans="1:26" ht="12.75" customHeight="1">
      <c r="A450" s="475"/>
      <c r="B450" s="475"/>
      <c r="C450" s="475"/>
      <c r="D450" s="475"/>
      <c r="E450" s="475"/>
      <c r="F450" s="475"/>
      <c r="G450" s="475"/>
      <c r="H450" s="475"/>
      <c r="I450" s="475"/>
      <c r="J450" s="475"/>
      <c r="K450" s="475"/>
      <c r="L450" s="475"/>
      <c r="M450" s="475"/>
      <c r="N450" s="475"/>
      <c r="O450" s="475"/>
      <c r="P450" s="475"/>
      <c r="Q450" s="475"/>
      <c r="R450" s="475"/>
      <c r="S450" s="475"/>
      <c r="T450" s="475"/>
      <c r="U450" s="475"/>
      <c r="V450" s="475"/>
      <c r="W450" s="475"/>
      <c r="X450" s="475"/>
      <c r="Y450" s="475"/>
      <c r="Z450" s="475"/>
    </row>
    <row r="451" spans="1:26" ht="12.75" customHeight="1">
      <c r="A451" s="475"/>
      <c r="B451" s="475"/>
      <c r="C451" s="475"/>
      <c r="D451" s="475"/>
      <c r="E451" s="475"/>
      <c r="F451" s="475"/>
      <c r="G451" s="475"/>
      <c r="H451" s="475"/>
      <c r="I451" s="475"/>
      <c r="J451" s="475"/>
      <c r="K451" s="475"/>
      <c r="L451" s="475"/>
      <c r="M451" s="475"/>
      <c r="N451" s="475"/>
      <c r="O451" s="475"/>
      <c r="P451" s="475"/>
      <c r="Q451" s="475"/>
      <c r="R451" s="475"/>
      <c r="S451" s="475"/>
      <c r="T451" s="475"/>
      <c r="U451" s="475"/>
      <c r="V451" s="475"/>
      <c r="W451" s="475"/>
      <c r="X451" s="475"/>
      <c r="Y451" s="475"/>
      <c r="Z451" s="475"/>
    </row>
    <row r="452" spans="1:26" ht="12.75" customHeight="1">
      <c r="A452" s="475"/>
      <c r="B452" s="475"/>
      <c r="C452" s="475"/>
      <c r="D452" s="475"/>
      <c r="E452" s="475"/>
      <c r="F452" s="475"/>
      <c r="G452" s="475"/>
      <c r="H452" s="475"/>
      <c r="I452" s="475"/>
      <c r="J452" s="475"/>
      <c r="K452" s="475"/>
      <c r="L452" s="475"/>
      <c r="M452" s="475"/>
      <c r="N452" s="475"/>
      <c r="O452" s="475"/>
      <c r="P452" s="475"/>
      <c r="Q452" s="475"/>
      <c r="R452" s="475"/>
      <c r="S452" s="475"/>
      <c r="T452" s="475"/>
      <c r="U452" s="475"/>
      <c r="V452" s="475"/>
      <c r="W452" s="475"/>
      <c r="X452" s="475"/>
      <c r="Y452" s="475"/>
      <c r="Z452" s="475"/>
    </row>
    <row r="453" spans="1:26" ht="12.75" customHeight="1">
      <c r="A453" s="475"/>
      <c r="B453" s="475"/>
      <c r="C453" s="475"/>
      <c r="D453" s="475"/>
      <c r="E453" s="475"/>
      <c r="F453" s="475"/>
      <c r="G453" s="475"/>
      <c r="H453" s="475"/>
      <c r="I453" s="475"/>
      <c r="J453" s="475"/>
      <c r="K453" s="475"/>
      <c r="L453" s="475"/>
      <c r="M453" s="475"/>
      <c r="N453" s="475"/>
      <c r="O453" s="475"/>
      <c r="P453" s="475"/>
      <c r="Q453" s="475"/>
      <c r="R453" s="475"/>
      <c r="S453" s="475"/>
      <c r="T453" s="475"/>
      <c r="U453" s="475"/>
      <c r="V453" s="475"/>
      <c r="W453" s="475"/>
      <c r="X453" s="475"/>
      <c r="Y453" s="475"/>
      <c r="Z453" s="475"/>
    </row>
    <row r="454" spans="1:26" ht="12.75" customHeight="1">
      <c r="A454" s="475"/>
      <c r="B454" s="475"/>
      <c r="C454" s="475"/>
      <c r="D454" s="475"/>
      <c r="E454" s="475"/>
      <c r="F454" s="475"/>
      <c r="G454" s="475"/>
      <c r="H454" s="475"/>
      <c r="I454" s="475"/>
      <c r="J454" s="475"/>
      <c r="K454" s="475"/>
      <c r="L454" s="475"/>
      <c r="M454" s="475"/>
      <c r="N454" s="475"/>
      <c r="O454" s="475"/>
      <c r="P454" s="475"/>
      <c r="Q454" s="475"/>
      <c r="R454" s="475"/>
      <c r="S454" s="475"/>
      <c r="T454" s="475"/>
      <c r="U454" s="475"/>
      <c r="V454" s="475"/>
      <c r="W454" s="475"/>
      <c r="X454" s="475"/>
      <c r="Y454" s="475"/>
      <c r="Z454" s="475"/>
    </row>
    <row r="455" spans="1:26" ht="12.75" customHeight="1">
      <c r="A455" s="475"/>
      <c r="B455" s="475"/>
      <c r="C455" s="475"/>
      <c r="D455" s="475"/>
      <c r="E455" s="475"/>
      <c r="F455" s="475"/>
      <c r="G455" s="475"/>
      <c r="H455" s="475"/>
      <c r="I455" s="475"/>
      <c r="J455" s="475"/>
      <c r="K455" s="475"/>
      <c r="L455" s="475"/>
      <c r="M455" s="475"/>
      <c r="N455" s="475"/>
      <c r="O455" s="475"/>
      <c r="P455" s="475"/>
      <c r="Q455" s="475"/>
      <c r="R455" s="475"/>
      <c r="S455" s="475"/>
      <c r="T455" s="475"/>
      <c r="U455" s="475"/>
      <c r="V455" s="475"/>
      <c r="W455" s="475"/>
      <c r="X455" s="475"/>
      <c r="Y455" s="475"/>
      <c r="Z455" s="475"/>
    </row>
    <row r="456" spans="1:26" ht="12.75" customHeight="1">
      <c r="A456" s="475"/>
      <c r="B456" s="475"/>
      <c r="C456" s="475"/>
      <c r="D456" s="475"/>
      <c r="E456" s="475"/>
      <c r="F456" s="475"/>
      <c r="G456" s="475"/>
      <c r="H456" s="475"/>
      <c r="I456" s="475"/>
      <c r="J456" s="475"/>
      <c r="K456" s="475"/>
      <c r="L456" s="475"/>
      <c r="M456" s="475"/>
      <c r="N456" s="475"/>
      <c r="O456" s="475"/>
      <c r="P456" s="475"/>
      <c r="Q456" s="475"/>
      <c r="R456" s="475"/>
      <c r="S456" s="475"/>
      <c r="T456" s="475"/>
      <c r="U456" s="475"/>
      <c r="V456" s="475"/>
      <c r="W456" s="475"/>
      <c r="X456" s="475"/>
      <c r="Y456" s="475"/>
      <c r="Z456" s="475"/>
    </row>
    <row r="457" spans="1:26" ht="12.75" customHeight="1">
      <c r="A457" s="475"/>
      <c r="B457" s="475"/>
      <c r="C457" s="475"/>
      <c r="D457" s="475"/>
      <c r="E457" s="475"/>
      <c r="F457" s="475"/>
      <c r="G457" s="475"/>
      <c r="H457" s="475"/>
      <c r="I457" s="475"/>
      <c r="J457" s="475"/>
      <c r="K457" s="475"/>
      <c r="L457" s="475"/>
      <c r="M457" s="475"/>
      <c r="N457" s="475"/>
      <c r="O457" s="475"/>
      <c r="P457" s="475"/>
      <c r="Q457" s="475"/>
      <c r="R457" s="475"/>
      <c r="S457" s="475"/>
      <c r="T457" s="475"/>
      <c r="U457" s="475"/>
      <c r="V457" s="475"/>
      <c r="W457" s="475"/>
      <c r="X457" s="475"/>
      <c r="Y457" s="475"/>
      <c r="Z457" s="475"/>
    </row>
    <row r="458" spans="1:26" ht="12.75" customHeight="1">
      <c r="A458" s="475"/>
      <c r="B458" s="475"/>
      <c r="C458" s="475"/>
      <c r="D458" s="475"/>
      <c r="E458" s="475"/>
      <c r="F458" s="475"/>
      <c r="G458" s="475"/>
      <c r="H458" s="475"/>
      <c r="I458" s="475"/>
      <c r="J458" s="475"/>
      <c r="K458" s="475"/>
      <c r="L458" s="475"/>
      <c r="M458" s="475"/>
      <c r="N458" s="475"/>
      <c r="O458" s="475"/>
      <c r="P458" s="475"/>
      <c r="Q458" s="475"/>
      <c r="R458" s="475"/>
      <c r="S458" s="475"/>
      <c r="T458" s="475"/>
      <c r="U458" s="475"/>
      <c r="V458" s="475"/>
      <c r="W458" s="475"/>
      <c r="X458" s="475"/>
      <c r="Y458" s="475"/>
      <c r="Z458" s="475"/>
    </row>
    <row r="459" spans="1:26" ht="12.75" customHeight="1">
      <c r="A459" s="475"/>
      <c r="B459" s="475"/>
      <c r="C459" s="475"/>
      <c r="D459" s="475"/>
      <c r="E459" s="475"/>
      <c r="F459" s="475"/>
      <c r="G459" s="475"/>
      <c r="H459" s="475"/>
      <c r="I459" s="475"/>
      <c r="J459" s="475"/>
      <c r="K459" s="475"/>
      <c r="L459" s="475"/>
      <c r="M459" s="475"/>
      <c r="N459" s="475"/>
      <c r="O459" s="475"/>
      <c r="P459" s="475"/>
      <c r="Q459" s="475"/>
      <c r="R459" s="475"/>
      <c r="S459" s="475"/>
      <c r="T459" s="475"/>
      <c r="U459" s="475"/>
      <c r="V459" s="475"/>
      <c r="W459" s="475"/>
      <c r="X459" s="475"/>
      <c r="Y459" s="475"/>
      <c r="Z459" s="475"/>
    </row>
    <row r="460" spans="1:26" ht="12.75" customHeight="1">
      <c r="A460" s="475"/>
      <c r="B460" s="475"/>
      <c r="C460" s="475"/>
      <c r="D460" s="475"/>
      <c r="E460" s="475"/>
      <c r="F460" s="475"/>
      <c r="G460" s="475"/>
      <c r="H460" s="475"/>
      <c r="I460" s="475"/>
      <c r="J460" s="475"/>
      <c r="K460" s="475"/>
      <c r="L460" s="475"/>
      <c r="M460" s="475"/>
      <c r="N460" s="475"/>
      <c r="O460" s="475"/>
      <c r="P460" s="475"/>
      <c r="Q460" s="475"/>
      <c r="R460" s="475"/>
      <c r="S460" s="475"/>
      <c r="T460" s="475"/>
      <c r="U460" s="475"/>
      <c r="V460" s="475"/>
      <c r="W460" s="475"/>
      <c r="X460" s="475"/>
      <c r="Y460" s="475"/>
      <c r="Z460" s="475"/>
    </row>
    <row r="461" spans="1:26" ht="12.75" customHeight="1">
      <c r="A461" s="475"/>
      <c r="B461" s="475"/>
      <c r="C461" s="475"/>
      <c r="D461" s="475"/>
      <c r="E461" s="475"/>
      <c r="F461" s="475"/>
      <c r="G461" s="475"/>
      <c r="H461" s="475"/>
      <c r="I461" s="475"/>
      <c r="J461" s="475"/>
      <c r="K461" s="475"/>
      <c r="L461" s="475"/>
      <c r="M461" s="475"/>
      <c r="N461" s="475"/>
      <c r="O461" s="475"/>
      <c r="P461" s="475"/>
      <c r="Q461" s="475"/>
      <c r="R461" s="475"/>
      <c r="S461" s="475"/>
      <c r="T461" s="475"/>
      <c r="U461" s="475"/>
      <c r="V461" s="475"/>
      <c r="W461" s="475"/>
      <c r="X461" s="475"/>
      <c r="Y461" s="475"/>
      <c r="Z461" s="475"/>
    </row>
    <row r="462" spans="1:26" ht="12.75" customHeight="1">
      <c r="A462" s="475"/>
      <c r="B462" s="475"/>
      <c r="C462" s="475"/>
      <c r="D462" s="475"/>
      <c r="E462" s="475"/>
      <c r="F462" s="475"/>
      <c r="G462" s="475"/>
      <c r="H462" s="475"/>
      <c r="I462" s="475"/>
      <c r="J462" s="475"/>
      <c r="K462" s="475"/>
      <c r="L462" s="475"/>
      <c r="M462" s="475"/>
      <c r="N462" s="475"/>
      <c r="O462" s="475"/>
      <c r="P462" s="475"/>
      <c r="Q462" s="475"/>
      <c r="R462" s="475"/>
      <c r="S462" s="475"/>
      <c r="T462" s="475"/>
      <c r="U462" s="475"/>
      <c r="V462" s="475"/>
      <c r="W462" s="475"/>
      <c r="X462" s="475"/>
      <c r="Y462" s="475"/>
      <c r="Z462" s="475"/>
    </row>
    <row r="463" spans="1:26" ht="12.75" customHeight="1">
      <c r="A463" s="475"/>
      <c r="B463" s="475"/>
      <c r="C463" s="475"/>
      <c r="D463" s="475"/>
      <c r="E463" s="475"/>
      <c r="F463" s="475"/>
      <c r="G463" s="475"/>
      <c r="H463" s="475"/>
      <c r="I463" s="475"/>
      <c r="J463" s="475"/>
      <c r="K463" s="475"/>
      <c r="L463" s="475"/>
      <c r="M463" s="475"/>
      <c r="N463" s="475"/>
      <c r="O463" s="475"/>
      <c r="P463" s="475"/>
      <c r="Q463" s="475"/>
      <c r="R463" s="475"/>
      <c r="S463" s="475"/>
      <c r="T463" s="475"/>
      <c r="U463" s="475"/>
      <c r="V463" s="475"/>
      <c r="W463" s="475"/>
      <c r="X463" s="475"/>
      <c r="Y463" s="475"/>
      <c r="Z463" s="475"/>
    </row>
    <row r="464" spans="1:26" ht="12.75" customHeight="1">
      <c r="A464" s="475"/>
      <c r="B464" s="475"/>
      <c r="C464" s="475"/>
      <c r="D464" s="475"/>
      <c r="E464" s="475"/>
      <c r="F464" s="475"/>
      <c r="G464" s="475"/>
      <c r="H464" s="475"/>
      <c r="I464" s="475"/>
      <c r="J464" s="475"/>
      <c r="K464" s="475"/>
      <c r="L464" s="475"/>
      <c r="M464" s="475"/>
      <c r="N464" s="475"/>
      <c r="O464" s="475"/>
      <c r="P464" s="475"/>
      <c r="Q464" s="475"/>
      <c r="R464" s="475"/>
      <c r="S464" s="475"/>
      <c r="T464" s="475"/>
      <c r="U464" s="475"/>
      <c r="V464" s="475"/>
      <c r="W464" s="475"/>
      <c r="X464" s="475"/>
      <c r="Y464" s="475"/>
      <c r="Z464" s="475"/>
    </row>
    <row r="465" spans="1:26" ht="12.75" customHeight="1">
      <c r="A465" s="475"/>
      <c r="B465" s="475"/>
      <c r="C465" s="475"/>
      <c r="D465" s="475"/>
      <c r="E465" s="475"/>
      <c r="F465" s="475"/>
      <c r="G465" s="475"/>
      <c r="H465" s="475"/>
      <c r="I465" s="475"/>
      <c r="J465" s="475"/>
      <c r="K465" s="475"/>
      <c r="L465" s="475"/>
      <c r="M465" s="475"/>
      <c r="N465" s="475"/>
      <c r="O465" s="475"/>
      <c r="P465" s="475"/>
      <c r="Q465" s="475"/>
      <c r="R465" s="475"/>
      <c r="S465" s="475"/>
      <c r="T465" s="475"/>
      <c r="U465" s="475"/>
      <c r="V465" s="475"/>
      <c r="W465" s="475"/>
      <c r="X465" s="475"/>
      <c r="Y465" s="475"/>
      <c r="Z465" s="475"/>
    </row>
    <row r="466" spans="1:26" ht="12.75" customHeight="1">
      <c r="A466" s="475"/>
      <c r="B466" s="475"/>
      <c r="C466" s="475"/>
      <c r="D466" s="475"/>
      <c r="E466" s="475"/>
      <c r="F466" s="475"/>
      <c r="G466" s="475"/>
      <c r="H466" s="475"/>
      <c r="I466" s="475"/>
      <c r="J466" s="475"/>
      <c r="K466" s="475"/>
      <c r="L466" s="475"/>
      <c r="M466" s="475"/>
      <c r="N466" s="475"/>
      <c r="O466" s="475"/>
      <c r="P466" s="475"/>
      <c r="Q466" s="475"/>
      <c r="R466" s="475"/>
      <c r="S466" s="475"/>
      <c r="T466" s="475"/>
      <c r="U466" s="475"/>
      <c r="V466" s="475"/>
      <c r="W466" s="475"/>
      <c r="X466" s="475"/>
      <c r="Y466" s="475"/>
      <c r="Z466" s="475"/>
    </row>
    <row r="467" spans="1:26" ht="12.75" customHeight="1">
      <c r="A467" s="475"/>
      <c r="B467" s="475"/>
      <c r="C467" s="475"/>
      <c r="D467" s="475"/>
      <c r="E467" s="475"/>
      <c r="F467" s="475"/>
      <c r="G467" s="475"/>
      <c r="H467" s="475"/>
      <c r="I467" s="475"/>
      <c r="J467" s="475"/>
      <c r="K467" s="475"/>
      <c r="L467" s="475"/>
      <c r="M467" s="475"/>
      <c r="N467" s="475"/>
      <c r="O467" s="475"/>
      <c r="P467" s="475"/>
      <c r="Q467" s="475"/>
      <c r="R467" s="475"/>
      <c r="S467" s="475"/>
      <c r="T467" s="475"/>
      <c r="U467" s="475"/>
      <c r="V467" s="475"/>
      <c r="W467" s="475"/>
      <c r="X467" s="475"/>
      <c r="Y467" s="475"/>
      <c r="Z467" s="475"/>
    </row>
    <row r="468" spans="1:26" ht="12.75" customHeight="1">
      <c r="A468" s="475"/>
      <c r="B468" s="475"/>
      <c r="C468" s="475"/>
      <c r="D468" s="475"/>
      <c r="E468" s="475"/>
      <c r="F468" s="475"/>
      <c r="G468" s="475"/>
      <c r="H468" s="475"/>
      <c r="I468" s="475"/>
      <c r="J468" s="475"/>
      <c r="K468" s="475"/>
      <c r="L468" s="475"/>
      <c r="M468" s="475"/>
      <c r="N468" s="475"/>
      <c r="O468" s="475"/>
      <c r="P468" s="475"/>
      <c r="Q468" s="475"/>
      <c r="R468" s="475"/>
      <c r="S468" s="475"/>
      <c r="T468" s="475"/>
      <c r="U468" s="475"/>
      <c r="V468" s="475"/>
      <c r="W468" s="475"/>
      <c r="X468" s="475"/>
      <c r="Y468" s="475"/>
      <c r="Z468" s="475"/>
    </row>
    <row r="469" spans="1:26" ht="12.75" customHeight="1">
      <c r="A469" s="475"/>
      <c r="B469" s="475"/>
      <c r="C469" s="475"/>
      <c r="D469" s="475"/>
      <c r="E469" s="475"/>
      <c r="F469" s="475"/>
      <c r="G469" s="475"/>
      <c r="H469" s="475"/>
      <c r="I469" s="475"/>
      <c r="J469" s="475"/>
      <c r="K469" s="475"/>
      <c r="L469" s="475"/>
      <c r="M469" s="475"/>
      <c r="N469" s="475"/>
      <c r="O469" s="475"/>
      <c r="P469" s="475"/>
      <c r="Q469" s="475"/>
      <c r="R469" s="475"/>
      <c r="S469" s="475"/>
      <c r="T469" s="475"/>
      <c r="U469" s="475"/>
      <c r="V469" s="475"/>
      <c r="W469" s="475"/>
      <c r="X469" s="475"/>
      <c r="Y469" s="475"/>
      <c r="Z469" s="475"/>
    </row>
    <row r="470" spans="1:26" ht="12.75" customHeight="1">
      <c r="A470" s="475"/>
      <c r="B470" s="475"/>
      <c r="C470" s="475"/>
      <c r="D470" s="475"/>
      <c r="E470" s="475"/>
      <c r="F470" s="475"/>
      <c r="G470" s="475"/>
      <c r="H470" s="475"/>
      <c r="I470" s="475"/>
      <c r="J470" s="475"/>
      <c r="K470" s="475"/>
      <c r="L470" s="475"/>
      <c r="M470" s="475"/>
      <c r="N470" s="475"/>
      <c r="O470" s="475"/>
      <c r="P470" s="475"/>
      <c r="Q470" s="475"/>
      <c r="R470" s="475"/>
      <c r="S470" s="475"/>
      <c r="T470" s="475"/>
      <c r="U470" s="475"/>
      <c r="V470" s="475"/>
      <c r="W470" s="475"/>
      <c r="X470" s="475"/>
      <c r="Y470" s="475"/>
      <c r="Z470" s="475"/>
    </row>
    <row r="471" spans="1:26" ht="12.75" customHeight="1">
      <c r="A471" s="475"/>
      <c r="B471" s="475"/>
      <c r="C471" s="475"/>
      <c r="D471" s="475"/>
      <c r="E471" s="475"/>
      <c r="F471" s="475"/>
      <c r="G471" s="475"/>
      <c r="H471" s="475"/>
      <c r="I471" s="475"/>
      <c r="J471" s="475"/>
      <c r="K471" s="475"/>
      <c r="L471" s="475"/>
      <c r="M471" s="475"/>
      <c r="N471" s="475"/>
      <c r="O471" s="475"/>
      <c r="P471" s="475"/>
      <c r="Q471" s="475"/>
      <c r="R471" s="475"/>
      <c r="S471" s="475"/>
      <c r="T471" s="475"/>
      <c r="U471" s="475"/>
      <c r="V471" s="475"/>
      <c r="W471" s="475"/>
      <c r="X471" s="475"/>
      <c r="Y471" s="475"/>
      <c r="Z471" s="475"/>
    </row>
    <row r="472" spans="1:26" ht="12.75" customHeight="1">
      <c r="A472" s="475"/>
      <c r="B472" s="475"/>
      <c r="C472" s="475"/>
      <c r="D472" s="475"/>
      <c r="E472" s="475"/>
      <c r="F472" s="475"/>
      <c r="G472" s="475"/>
      <c r="H472" s="475"/>
      <c r="I472" s="475"/>
      <c r="J472" s="475"/>
      <c r="K472" s="475"/>
      <c r="L472" s="475"/>
      <c r="M472" s="475"/>
      <c r="N472" s="475"/>
      <c r="O472" s="475"/>
      <c r="P472" s="475"/>
      <c r="Q472" s="475"/>
      <c r="R472" s="475"/>
      <c r="S472" s="475"/>
      <c r="T472" s="475"/>
      <c r="U472" s="475"/>
      <c r="V472" s="475"/>
      <c r="W472" s="475"/>
      <c r="X472" s="475"/>
      <c r="Y472" s="475"/>
      <c r="Z472" s="475"/>
    </row>
    <row r="473" spans="1:26" ht="12.75" customHeight="1">
      <c r="A473" s="475"/>
      <c r="B473" s="475"/>
      <c r="C473" s="475"/>
      <c r="D473" s="475"/>
      <c r="E473" s="475"/>
      <c r="F473" s="475"/>
      <c r="G473" s="475"/>
      <c r="H473" s="475"/>
      <c r="I473" s="475"/>
      <c r="J473" s="475"/>
      <c r="K473" s="475"/>
      <c r="L473" s="475"/>
      <c r="M473" s="475"/>
      <c r="N473" s="475"/>
      <c r="O473" s="475"/>
      <c r="P473" s="475"/>
      <c r="Q473" s="475"/>
      <c r="R473" s="475"/>
      <c r="S473" s="475"/>
      <c r="T473" s="475"/>
      <c r="U473" s="475"/>
      <c r="V473" s="475"/>
      <c r="W473" s="475"/>
      <c r="X473" s="475"/>
      <c r="Y473" s="475"/>
      <c r="Z473" s="475"/>
    </row>
    <row r="474" spans="1:26" ht="12.75" customHeight="1">
      <c r="A474" s="475"/>
      <c r="B474" s="475"/>
      <c r="C474" s="475"/>
      <c r="D474" s="475"/>
      <c r="E474" s="475"/>
      <c r="F474" s="475"/>
      <c r="G474" s="475"/>
      <c r="H474" s="475"/>
      <c r="I474" s="475"/>
      <c r="J474" s="475"/>
      <c r="K474" s="475"/>
      <c r="L474" s="475"/>
      <c r="M474" s="475"/>
      <c r="N474" s="475"/>
      <c r="O474" s="475"/>
      <c r="P474" s="475"/>
      <c r="Q474" s="475"/>
      <c r="R474" s="475"/>
      <c r="S474" s="475"/>
      <c r="T474" s="475"/>
      <c r="U474" s="475"/>
      <c r="V474" s="475"/>
      <c r="W474" s="475"/>
      <c r="X474" s="475"/>
      <c r="Y474" s="475"/>
      <c r="Z474" s="475"/>
    </row>
    <row r="475" spans="1:26" ht="12.75" customHeight="1">
      <c r="A475" s="475"/>
      <c r="B475" s="475"/>
      <c r="C475" s="475"/>
      <c r="D475" s="475"/>
      <c r="E475" s="475"/>
      <c r="F475" s="475"/>
      <c r="G475" s="475"/>
      <c r="H475" s="475"/>
      <c r="I475" s="475"/>
      <c r="J475" s="475"/>
      <c r="K475" s="475"/>
      <c r="L475" s="475"/>
      <c r="M475" s="475"/>
      <c r="N475" s="475"/>
      <c r="O475" s="475"/>
      <c r="P475" s="475"/>
      <c r="Q475" s="475"/>
      <c r="R475" s="475"/>
      <c r="S475" s="475"/>
      <c r="T475" s="475"/>
      <c r="U475" s="475"/>
      <c r="V475" s="475"/>
      <c r="W475" s="475"/>
      <c r="X475" s="475"/>
      <c r="Y475" s="475"/>
      <c r="Z475" s="475"/>
    </row>
    <row r="476" spans="1:26" ht="12.75" customHeight="1">
      <c r="A476" s="475"/>
      <c r="B476" s="475"/>
      <c r="C476" s="475"/>
      <c r="D476" s="475"/>
      <c r="E476" s="475"/>
      <c r="F476" s="475"/>
      <c r="G476" s="475"/>
      <c r="H476" s="475"/>
      <c r="I476" s="475"/>
      <c r="J476" s="475"/>
      <c r="K476" s="475"/>
      <c r="L476" s="475"/>
      <c r="M476" s="475"/>
      <c r="N476" s="475"/>
      <c r="O476" s="475"/>
      <c r="P476" s="475"/>
      <c r="Q476" s="475"/>
      <c r="R476" s="475"/>
      <c r="S476" s="475"/>
      <c r="T476" s="475"/>
      <c r="U476" s="475"/>
      <c r="V476" s="475"/>
      <c r="W476" s="475"/>
      <c r="X476" s="475"/>
      <c r="Y476" s="475"/>
      <c r="Z476" s="475"/>
    </row>
    <row r="477" spans="1:26" ht="12.75" customHeight="1">
      <c r="A477" s="475"/>
      <c r="B477" s="475"/>
      <c r="C477" s="475"/>
      <c r="D477" s="475"/>
      <c r="E477" s="475"/>
      <c r="F477" s="475"/>
      <c r="G477" s="475"/>
      <c r="H477" s="475"/>
      <c r="I477" s="475"/>
      <c r="J477" s="475"/>
      <c r="K477" s="475"/>
      <c r="L477" s="475"/>
      <c r="M477" s="475"/>
      <c r="N477" s="475"/>
      <c r="O477" s="475"/>
      <c r="P477" s="475"/>
      <c r="Q477" s="475"/>
      <c r="R477" s="475"/>
      <c r="S477" s="475"/>
      <c r="T477" s="475"/>
      <c r="U477" s="475"/>
      <c r="V477" s="475"/>
      <c r="W477" s="475"/>
      <c r="X477" s="475"/>
      <c r="Y477" s="475"/>
      <c r="Z477" s="475"/>
    </row>
    <row r="478" spans="1:26" ht="12.75" customHeight="1">
      <c r="A478" s="475"/>
      <c r="B478" s="475"/>
      <c r="C478" s="475"/>
      <c r="D478" s="475"/>
      <c r="E478" s="475"/>
      <c r="F478" s="475"/>
      <c r="G478" s="475"/>
      <c r="H478" s="475"/>
      <c r="I478" s="475"/>
      <c r="J478" s="475"/>
      <c r="K478" s="475"/>
      <c r="L478" s="475"/>
      <c r="M478" s="475"/>
      <c r="N478" s="475"/>
      <c r="O478" s="475"/>
      <c r="P478" s="475"/>
      <c r="Q478" s="475"/>
      <c r="R478" s="475"/>
      <c r="S478" s="475"/>
      <c r="T478" s="475"/>
      <c r="U478" s="475"/>
      <c r="V478" s="475"/>
      <c r="W478" s="475"/>
      <c r="X478" s="475"/>
      <c r="Y478" s="475"/>
      <c r="Z478" s="475"/>
    </row>
    <row r="479" spans="1:26" ht="12.75" customHeight="1">
      <c r="A479" s="475"/>
      <c r="B479" s="475"/>
      <c r="C479" s="475"/>
      <c r="D479" s="475"/>
      <c r="E479" s="475"/>
      <c r="F479" s="475"/>
      <c r="G479" s="475"/>
      <c r="H479" s="475"/>
      <c r="I479" s="475"/>
      <c r="J479" s="475"/>
      <c r="K479" s="475"/>
      <c r="L479" s="475"/>
      <c r="M479" s="475"/>
      <c r="N479" s="475"/>
      <c r="O479" s="475"/>
      <c r="P479" s="475"/>
      <c r="Q479" s="475"/>
      <c r="R479" s="475"/>
      <c r="S479" s="475"/>
      <c r="T479" s="475"/>
      <c r="U479" s="475"/>
      <c r="V479" s="475"/>
      <c r="W479" s="475"/>
      <c r="X479" s="475"/>
      <c r="Y479" s="475"/>
      <c r="Z479" s="475"/>
    </row>
    <row r="480" spans="1:26" ht="12.75" customHeight="1">
      <c r="A480" s="475"/>
      <c r="B480" s="475"/>
      <c r="C480" s="475"/>
      <c r="D480" s="475"/>
      <c r="E480" s="475"/>
      <c r="F480" s="475"/>
      <c r="G480" s="475"/>
      <c r="H480" s="475"/>
      <c r="I480" s="475"/>
      <c r="J480" s="475"/>
      <c r="K480" s="475"/>
      <c r="L480" s="475"/>
      <c r="M480" s="475"/>
      <c r="N480" s="475"/>
      <c r="O480" s="475"/>
      <c r="P480" s="475"/>
      <c r="Q480" s="475"/>
      <c r="R480" s="475"/>
      <c r="S480" s="475"/>
      <c r="T480" s="475"/>
      <c r="U480" s="475"/>
      <c r="V480" s="475"/>
      <c r="W480" s="475"/>
      <c r="X480" s="475"/>
      <c r="Y480" s="475"/>
      <c r="Z480" s="475"/>
    </row>
    <row r="481" spans="1:26" ht="12.75" customHeight="1">
      <c r="A481" s="475"/>
      <c r="B481" s="475"/>
      <c r="C481" s="475"/>
      <c r="D481" s="475"/>
      <c r="E481" s="475"/>
      <c r="F481" s="475"/>
      <c r="G481" s="475"/>
      <c r="H481" s="475"/>
      <c r="I481" s="475"/>
      <c r="J481" s="475"/>
      <c r="K481" s="475"/>
      <c r="L481" s="475"/>
      <c r="M481" s="475"/>
      <c r="N481" s="475"/>
      <c r="O481" s="475"/>
      <c r="P481" s="475"/>
      <c r="Q481" s="475"/>
      <c r="R481" s="475"/>
      <c r="S481" s="475"/>
      <c r="T481" s="475"/>
      <c r="U481" s="475"/>
      <c r="V481" s="475"/>
      <c r="W481" s="475"/>
      <c r="X481" s="475"/>
      <c r="Y481" s="475"/>
      <c r="Z481" s="475"/>
    </row>
    <row r="482" spans="1:26" ht="12.75" customHeight="1">
      <c r="A482" s="475"/>
      <c r="B482" s="475"/>
      <c r="C482" s="475"/>
      <c r="D482" s="475"/>
      <c r="E482" s="475"/>
      <c r="F482" s="475"/>
      <c r="G482" s="475"/>
      <c r="H482" s="475"/>
      <c r="I482" s="475"/>
      <c r="J482" s="475"/>
      <c r="K482" s="475"/>
      <c r="L482" s="475"/>
      <c r="M482" s="475"/>
      <c r="N482" s="475"/>
      <c r="O482" s="475"/>
      <c r="P482" s="475"/>
      <c r="Q482" s="475"/>
      <c r="R482" s="475"/>
      <c r="S482" s="475"/>
      <c r="T482" s="475"/>
      <c r="U482" s="475"/>
      <c r="V482" s="475"/>
      <c r="W482" s="475"/>
      <c r="X482" s="475"/>
      <c r="Y482" s="475"/>
      <c r="Z482" s="475"/>
    </row>
    <row r="483" spans="1:26" ht="12.75" customHeight="1">
      <c r="A483" s="475"/>
      <c r="B483" s="475"/>
      <c r="C483" s="475"/>
      <c r="D483" s="475"/>
      <c r="E483" s="475"/>
      <c r="F483" s="475"/>
      <c r="G483" s="475"/>
      <c r="H483" s="475"/>
      <c r="I483" s="475"/>
      <c r="J483" s="475"/>
      <c r="K483" s="475"/>
      <c r="L483" s="475"/>
      <c r="M483" s="475"/>
      <c r="N483" s="475"/>
      <c r="O483" s="475"/>
      <c r="P483" s="475"/>
      <c r="Q483" s="475"/>
      <c r="R483" s="475"/>
      <c r="S483" s="475"/>
      <c r="T483" s="475"/>
      <c r="U483" s="475"/>
      <c r="V483" s="475"/>
      <c r="W483" s="475"/>
      <c r="X483" s="475"/>
      <c r="Y483" s="475"/>
      <c r="Z483" s="475"/>
    </row>
    <row r="484" spans="1:26" ht="12.75" customHeight="1">
      <c r="A484" s="475"/>
      <c r="B484" s="475"/>
      <c r="C484" s="475"/>
      <c r="D484" s="475"/>
      <c r="E484" s="475"/>
      <c r="F484" s="475"/>
      <c r="G484" s="475"/>
      <c r="H484" s="475"/>
      <c r="I484" s="475"/>
      <c r="J484" s="475"/>
      <c r="K484" s="475"/>
      <c r="L484" s="475"/>
      <c r="M484" s="475"/>
      <c r="N484" s="475"/>
      <c r="O484" s="475"/>
      <c r="P484" s="475"/>
      <c r="Q484" s="475"/>
      <c r="R484" s="475"/>
      <c r="S484" s="475"/>
      <c r="T484" s="475"/>
      <c r="U484" s="475"/>
      <c r="V484" s="475"/>
      <c r="W484" s="475"/>
      <c r="X484" s="475"/>
      <c r="Y484" s="475"/>
      <c r="Z484" s="475"/>
    </row>
    <row r="485" spans="1:26" ht="12.75" customHeight="1">
      <c r="A485" s="475"/>
      <c r="B485" s="475"/>
      <c r="C485" s="475"/>
      <c r="D485" s="475"/>
      <c r="E485" s="475"/>
      <c r="F485" s="475"/>
      <c r="G485" s="475"/>
      <c r="H485" s="475"/>
      <c r="I485" s="475"/>
      <c r="J485" s="475"/>
      <c r="K485" s="475"/>
      <c r="L485" s="475"/>
      <c r="M485" s="475"/>
      <c r="N485" s="475"/>
      <c r="O485" s="475"/>
      <c r="P485" s="475"/>
      <c r="Q485" s="475"/>
      <c r="R485" s="475"/>
      <c r="S485" s="475"/>
      <c r="T485" s="475"/>
      <c r="U485" s="475"/>
      <c r="V485" s="475"/>
      <c r="W485" s="475"/>
      <c r="X485" s="475"/>
      <c r="Y485" s="475"/>
      <c r="Z485" s="475"/>
    </row>
    <row r="486" spans="1:26" ht="12.75" customHeight="1">
      <c r="A486" s="475"/>
      <c r="B486" s="475"/>
      <c r="C486" s="475"/>
      <c r="D486" s="475"/>
      <c r="E486" s="475"/>
      <c r="F486" s="475"/>
      <c r="G486" s="475"/>
      <c r="H486" s="475"/>
      <c r="I486" s="475"/>
      <c r="J486" s="475"/>
      <c r="K486" s="475"/>
      <c r="L486" s="475"/>
      <c r="M486" s="475"/>
      <c r="N486" s="475"/>
      <c r="O486" s="475"/>
      <c r="P486" s="475"/>
      <c r="Q486" s="475"/>
      <c r="R486" s="475"/>
      <c r="S486" s="475"/>
      <c r="T486" s="475"/>
      <c r="U486" s="475"/>
      <c r="V486" s="475"/>
      <c r="W486" s="475"/>
      <c r="X486" s="475"/>
      <c r="Y486" s="475"/>
      <c r="Z486" s="475"/>
    </row>
    <row r="487" spans="1:26" ht="12.75" customHeight="1">
      <c r="A487" s="475"/>
      <c r="B487" s="475"/>
      <c r="C487" s="475"/>
      <c r="D487" s="475"/>
      <c r="E487" s="475"/>
      <c r="F487" s="475"/>
      <c r="G487" s="475"/>
      <c r="H487" s="475"/>
      <c r="I487" s="475"/>
      <c r="J487" s="475"/>
      <c r="K487" s="475"/>
      <c r="L487" s="475"/>
      <c r="M487" s="475"/>
      <c r="N487" s="475"/>
      <c r="O487" s="475"/>
      <c r="P487" s="475"/>
      <c r="Q487" s="475"/>
      <c r="R487" s="475"/>
      <c r="S487" s="475"/>
      <c r="T487" s="475"/>
      <c r="U487" s="475"/>
      <c r="V487" s="475"/>
      <c r="W487" s="475"/>
      <c r="X487" s="475"/>
      <c r="Y487" s="475"/>
      <c r="Z487" s="475"/>
    </row>
    <row r="488" spans="1:26" ht="12.75" customHeight="1">
      <c r="A488" s="475"/>
      <c r="B488" s="475"/>
      <c r="C488" s="475"/>
      <c r="D488" s="475"/>
      <c r="E488" s="475"/>
      <c r="F488" s="475"/>
      <c r="G488" s="475"/>
      <c r="H488" s="475"/>
      <c r="I488" s="475"/>
      <c r="J488" s="475"/>
      <c r="K488" s="475"/>
      <c r="L488" s="475"/>
      <c r="M488" s="475"/>
      <c r="N488" s="475"/>
      <c r="O488" s="475"/>
      <c r="P488" s="475"/>
      <c r="Q488" s="475"/>
      <c r="R488" s="475"/>
      <c r="S488" s="475"/>
      <c r="T488" s="475"/>
      <c r="U488" s="475"/>
      <c r="V488" s="475"/>
      <c r="W488" s="475"/>
      <c r="X488" s="475"/>
      <c r="Y488" s="475"/>
      <c r="Z488" s="475"/>
    </row>
    <row r="489" spans="1:26" ht="12.75" customHeight="1">
      <c r="A489" s="475"/>
      <c r="B489" s="475"/>
      <c r="C489" s="475"/>
      <c r="D489" s="475"/>
      <c r="E489" s="475"/>
      <c r="F489" s="475"/>
      <c r="G489" s="475"/>
      <c r="H489" s="475"/>
      <c r="I489" s="475"/>
      <c r="J489" s="475"/>
      <c r="K489" s="475"/>
      <c r="L489" s="475"/>
      <c r="M489" s="475"/>
      <c r="N489" s="475"/>
      <c r="O489" s="475"/>
      <c r="P489" s="475"/>
      <c r="Q489" s="475"/>
      <c r="R489" s="475"/>
      <c r="S489" s="475"/>
      <c r="T489" s="475"/>
      <c r="U489" s="475"/>
      <c r="V489" s="475"/>
      <c r="W489" s="475"/>
      <c r="X489" s="475"/>
      <c r="Y489" s="475"/>
      <c r="Z489" s="475"/>
    </row>
    <row r="490" spans="1:26" ht="12.75" customHeight="1">
      <c r="A490" s="475"/>
      <c r="B490" s="475"/>
      <c r="C490" s="475"/>
      <c r="D490" s="475"/>
      <c r="E490" s="475"/>
      <c r="F490" s="475"/>
      <c r="G490" s="475"/>
      <c r="H490" s="475"/>
      <c r="I490" s="475"/>
      <c r="J490" s="475"/>
      <c r="K490" s="475"/>
      <c r="L490" s="475"/>
      <c r="M490" s="475"/>
      <c r="N490" s="475"/>
      <c r="O490" s="475"/>
      <c r="P490" s="475"/>
      <c r="Q490" s="475"/>
      <c r="R490" s="475"/>
      <c r="S490" s="475"/>
      <c r="T490" s="475"/>
      <c r="U490" s="475"/>
      <c r="V490" s="475"/>
      <c r="W490" s="475"/>
      <c r="X490" s="475"/>
      <c r="Y490" s="475"/>
      <c r="Z490" s="475"/>
    </row>
    <row r="491" spans="1:26" ht="12.75" customHeight="1">
      <c r="A491" s="475"/>
      <c r="B491" s="475"/>
      <c r="C491" s="475"/>
      <c r="D491" s="475"/>
      <c r="E491" s="475"/>
      <c r="F491" s="475"/>
      <c r="G491" s="475"/>
      <c r="H491" s="475"/>
      <c r="I491" s="475"/>
      <c r="J491" s="475"/>
      <c r="K491" s="475"/>
      <c r="L491" s="475"/>
      <c r="M491" s="475"/>
      <c r="N491" s="475"/>
      <c r="O491" s="475"/>
      <c r="P491" s="475"/>
      <c r="Q491" s="475"/>
      <c r="R491" s="475"/>
      <c r="S491" s="475"/>
      <c r="T491" s="475"/>
      <c r="U491" s="475"/>
      <c r="V491" s="475"/>
      <c r="W491" s="475"/>
      <c r="X491" s="475"/>
      <c r="Y491" s="475"/>
      <c r="Z491" s="475"/>
    </row>
    <row r="492" spans="1:26" ht="12.75" customHeight="1">
      <c r="A492" s="475"/>
      <c r="B492" s="475"/>
      <c r="C492" s="475"/>
      <c r="D492" s="475"/>
      <c r="E492" s="475"/>
      <c r="F492" s="475"/>
      <c r="G492" s="475"/>
      <c r="H492" s="475"/>
      <c r="I492" s="475"/>
      <c r="J492" s="475"/>
      <c r="K492" s="475"/>
      <c r="L492" s="475"/>
      <c r="M492" s="475"/>
      <c r="N492" s="475"/>
      <c r="O492" s="475"/>
      <c r="P492" s="475"/>
      <c r="Q492" s="475"/>
      <c r="R492" s="475"/>
      <c r="S492" s="475"/>
      <c r="T492" s="475"/>
      <c r="U492" s="475"/>
      <c r="V492" s="475"/>
      <c r="W492" s="475"/>
      <c r="X492" s="475"/>
      <c r="Y492" s="475"/>
      <c r="Z492" s="475"/>
    </row>
    <row r="493" spans="1:26" ht="12.75" customHeight="1">
      <c r="A493" s="475"/>
      <c r="B493" s="475"/>
      <c r="C493" s="475"/>
      <c r="D493" s="475"/>
      <c r="E493" s="475"/>
      <c r="F493" s="475"/>
      <c r="G493" s="475"/>
      <c r="H493" s="475"/>
      <c r="I493" s="475"/>
      <c r="J493" s="475"/>
      <c r="K493" s="475"/>
      <c r="L493" s="475"/>
      <c r="M493" s="475"/>
      <c r="N493" s="475"/>
      <c r="O493" s="475"/>
      <c r="P493" s="475"/>
      <c r="Q493" s="475"/>
      <c r="R493" s="475"/>
      <c r="S493" s="475"/>
      <c r="T493" s="475"/>
      <c r="U493" s="475"/>
      <c r="V493" s="475"/>
      <c r="W493" s="475"/>
      <c r="X493" s="475"/>
      <c r="Y493" s="475"/>
      <c r="Z493" s="475"/>
    </row>
    <row r="494" spans="1:26" ht="12.75" customHeight="1">
      <c r="A494" s="475"/>
      <c r="B494" s="475"/>
      <c r="C494" s="475"/>
      <c r="D494" s="475"/>
      <c r="E494" s="475"/>
      <c r="F494" s="475"/>
      <c r="G494" s="475"/>
      <c r="H494" s="475"/>
      <c r="I494" s="475"/>
      <c r="J494" s="475"/>
      <c r="K494" s="475"/>
      <c r="L494" s="475"/>
      <c r="M494" s="475"/>
      <c r="N494" s="475"/>
      <c r="O494" s="475"/>
      <c r="P494" s="475"/>
      <c r="Q494" s="475"/>
      <c r="R494" s="475"/>
      <c r="S494" s="475"/>
      <c r="T494" s="475"/>
      <c r="U494" s="475"/>
      <c r="V494" s="475"/>
      <c r="W494" s="475"/>
      <c r="X494" s="475"/>
      <c r="Y494" s="475"/>
      <c r="Z494" s="475"/>
    </row>
    <row r="495" spans="1:26" ht="12.75" customHeight="1">
      <c r="A495" s="475"/>
      <c r="B495" s="475"/>
      <c r="C495" s="475"/>
      <c r="D495" s="475"/>
      <c r="E495" s="475"/>
      <c r="F495" s="475"/>
      <c r="G495" s="475"/>
      <c r="H495" s="475"/>
      <c r="I495" s="475"/>
      <c r="J495" s="475"/>
      <c r="K495" s="475"/>
      <c r="L495" s="475"/>
      <c r="M495" s="475"/>
      <c r="N495" s="475"/>
      <c r="O495" s="475"/>
      <c r="P495" s="475"/>
      <c r="Q495" s="475"/>
      <c r="R495" s="475"/>
      <c r="S495" s="475"/>
      <c r="T495" s="475"/>
      <c r="U495" s="475"/>
      <c r="V495" s="475"/>
      <c r="W495" s="475"/>
      <c r="X495" s="475"/>
      <c r="Y495" s="475"/>
      <c r="Z495" s="475"/>
    </row>
    <row r="496" spans="1:26" ht="12.75" customHeight="1">
      <c r="A496" s="475"/>
      <c r="B496" s="475"/>
      <c r="C496" s="475"/>
      <c r="D496" s="475"/>
      <c r="E496" s="475"/>
      <c r="F496" s="475"/>
      <c r="G496" s="475"/>
      <c r="H496" s="475"/>
      <c r="I496" s="475"/>
      <c r="J496" s="475"/>
      <c r="K496" s="475"/>
      <c r="L496" s="475"/>
      <c r="M496" s="475"/>
      <c r="N496" s="475"/>
      <c r="O496" s="475"/>
      <c r="P496" s="475"/>
      <c r="Q496" s="475"/>
      <c r="R496" s="475"/>
      <c r="S496" s="475"/>
      <c r="T496" s="475"/>
      <c r="U496" s="475"/>
      <c r="V496" s="475"/>
      <c r="W496" s="475"/>
      <c r="X496" s="475"/>
      <c r="Y496" s="475"/>
      <c r="Z496" s="475"/>
    </row>
    <row r="497" spans="1:26" ht="12.75" customHeight="1">
      <c r="A497" s="475"/>
      <c r="B497" s="475"/>
      <c r="C497" s="475"/>
      <c r="D497" s="475"/>
      <c r="E497" s="475"/>
      <c r="F497" s="475"/>
      <c r="G497" s="475"/>
      <c r="H497" s="475"/>
      <c r="I497" s="475"/>
      <c r="J497" s="475"/>
      <c r="K497" s="475"/>
      <c r="L497" s="475"/>
      <c r="M497" s="475"/>
      <c r="N497" s="475"/>
      <c r="O497" s="475"/>
      <c r="P497" s="475"/>
      <c r="Q497" s="475"/>
      <c r="R497" s="475"/>
      <c r="S497" s="475"/>
      <c r="T497" s="475"/>
      <c r="U497" s="475"/>
      <c r="V497" s="475"/>
      <c r="W497" s="475"/>
      <c r="X497" s="475"/>
      <c r="Y497" s="475"/>
      <c r="Z497" s="475"/>
    </row>
    <row r="498" spans="1:26" ht="12.75" customHeight="1">
      <c r="A498" s="475"/>
      <c r="B498" s="475"/>
      <c r="C498" s="475"/>
      <c r="D498" s="475"/>
      <c r="E498" s="475"/>
      <c r="F498" s="475"/>
      <c r="G498" s="475"/>
      <c r="H498" s="475"/>
      <c r="I498" s="475"/>
      <c r="J498" s="475"/>
      <c r="K498" s="475"/>
      <c r="L498" s="475"/>
      <c r="M498" s="475"/>
      <c r="N498" s="475"/>
      <c r="O498" s="475"/>
      <c r="P498" s="475"/>
      <c r="Q498" s="475"/>
      <c r="R498" s="475"/>
      <c r="S498" s="475"/>
      <c r="T498" s="475"/>
      <c r="U498" s="475"/>
      <c r="V498" s="475"/>
      <c r="W498" s="475"/>
      <c r="X498" s="475"/>
      <c r="Y498" s="475"/>
      <c r="Z498" s="475"/>
    </row>
    <row r="499" spans="1:26" ht="12.75" customHeight="1">
      <c r="A499" s="475"/>
      <c r="B499" s="475"/>
      <c r="C499" s="475"/>
      <c r="D499" s="475"/>
      <c r="E499" s="475"/>
      <c r="F499" s="475"/>
      <c r="G499" s="475"/>
      <c r="H499" s="475"/>
      <c r="I499" s="475"/>
      <c r="J499" s="475"/>
      <c r="K499" s="475"/>
      <c r="L499" s="475"/>
      <c r="M499" s="475"/>
      <c r="N499" s="475"/>
      <c r="O499" s="475"/>
      <c r="P499" s="475"/>
      <c r="Q499" s="475"/>
      <c r="R499" s="475"/>
      <c r="S499" s="475"/>
      <c r="T499" s="475"/>
      <c r="U499" s="475"/>
      <c r="V499" s="475"/>
      <c r="W499" s="475"/>
      <c r="X499" s="475"/>
      <c r="Y499" s="475"/>
      <c r="Z499" s="475"/>
    </row>
    <row r="500" spans="1:26" ht="12.75" customHeight="1">
      <c r="A500" s="475"/>
      <c r="B500" s="475"/>
      <c r="C500" s="475"/>
      <c r="D500" s="475"/>
      <c r="E500" s="475"/>
      <c r="F500" s="475"/>
      <c r="G500" s="475"/>
      <c r="H500" s="475"/>
      <c r="I500" s="475"/>
      <c r="J500" s="475"/>
      <c r="K500" s="475"/>
      <c r="L500" s="475"/>
      <c r="M500" s="475"/>
      <c r="N500" s="475"/>
      <c r="O500" s="475"/>
      <c r="P500" s="475"/>
      <c r="Q500" s="475"/>
      <c r="R500" s="475"/>
      <c r="S500" s="475"/>
      <c r="T500" s="475"/>
      <c r="U500" s="475"/>
      <c r="V500" s="475"/>
      <c r="W500" s="475"/>
      <c r="X500" s="475"/>
      <c r="Y500" s="475"/>
      <c r="Z500" s="475"/>
    </row>
    <row r="501" spans="1:26" ht="12.75" customHeight="1">
      <c r="A501" s="475"/>
      <c r="B501" s="475"/>
      <c r="C501" s="475"/>
      <c r="D501" s="475"/>
      <c r="E501" s="475"/>
      <c r="F501" s="475"/>
      <c r="G501" s="475"/>
      <c r="H501" s="475"/>
      <c r="I501" s="475"/>
      <c r="J501" s="475"/>
      <c r="K501" s="475"/>
      <c r="L501" s="475"/>
      <c r="M501" s="475"/>
      <c r="N501" s="475"/>
      <c r="O501" s="475"/>
      <c r="P501" s="475"/>
      <c r="Q501" s="475"/>
      <c r="R501" s="475"/>
      <c r="S501" s="475"/>
      <c r="T501" s="475"/>
      <c r="U501" s="475"/>
      <c r="V501" s="475"/>
      <c r="W501" s="475"/>
      <c r="X501" s="475"/>
      <c r="Y501" s="475"/>
      <c r="Z501" s="475"/>
    </row>
    <row r="502" spans="1:26" ht="12.75" customHeight="1">
      <c r="A502" s="475"/>
      <c r="B502" s="475"/>
      <c r="C502" s="475"/>
      <c r="D502" s="475"/>
      <c r="E502" s="475"/>
      <c r="F502" s="475"/>
      <c r="G502" s="475"/>
      <c r="H502" s="475"/>
      <c r="I502" s="475"/>
      <c r="J502" s="475"/>
      <c r="K502" s="475"/>
      <c r="L502" s="475"/>
      <c r="M502" s="475"/>
      <c r="N502" s="475"/>
      <c r="O502" s="475"/>
      <c r="P502" s="475"/>
      <c r="Q502" s="475"/>
      <c r="R502" s="475"/>
      <c r="S502" s="475"/>
      <c r="T502" s="475"/>
      <c r="U502" s="475"/>
      <c r="V502" s="475"/>
      <c r="W502" s="475"/>
      <c r="X502" s="475"/>
      <c r="Y502" s="475"/>
      <c r="Z502" s="475"/>
    </row>
    <row r="503" spans="1:26" ht="12.75" customHeight="1">
      <c r="A503" s="475"/>
      <c r="B503" s="475"/>
      <c r="C503" s="475"/>
      <c r="D503" s="475"/>
      <c r="E503" s="475"/>
      <c r="F503" s="475"/>
      <c r="G503" s="475"/>
      <c r="H503" s="475"/>
      <c r="I503" s="475"/>
      <c r="J503" s="475"/>
      <c r="K503" s="475"/>
      <c r="L503" s="475"/>
      <c r="M503" s="475"/>
      <c r="N503" s="475"/>
      <c r="O503" s="475"/>
      <c r="P503" s="475"/>
      <c r="Q503" s="475"/>
      <c r="R503" s="475"/>
      <c r="S503" s="475"/>
      <c r="T503" s="475"/>
      <c r="U503" s="475"/>
      <c r="V503" s="475"/>
      <c r="W503" s="475"/>
      <c r="X503" s="475"/>
      <c r="Y503" s="475"/>
      <c r="Z503" s="475"/>
    </row>
    <row r="504" spans="1:26" ht="12.75" customHeight="1">
      <c r="A504" s="475"/>
      <c r="B504" s="475"/>
      <c r="C504" s="475"/>
      <c r="D504" s="475"/>
      <c r="E504" s="475"/>
      <c r="F504" s="475"/>
      <c r="G504" s="475"/>
      <c r="H504" s="475"/>
      <c r="I504" s="475"/>
      <c r="J504" s="475"/>
      <c r="K504" s="475"/>
      <c r="L504" s="475"/>
      <c r="M504" s="475"/>
      <c r="N504" s="475"/>
      <c r="O504" s="475"/>
      <c r="P504" s="475"/>
      <c r="Q504" s="475"/>
      <c r="R504" s="475"/>
      <c r="S504" s="475"/>
      <c r="T504" s="475"/>
      <c r="U504" s="475"/>
      <c r="V504" s="475"/>
      <c r="W504" s="475"/>
      <c r="X504" s="475"/>
      <c r="Y504" s="475"/>
      <c r="Z504" s="475"/>
    </row>
    <row r="505" spans="1:26" ht="12.75" customHeight="1">
      <c r="A505" s="475"/>
      <c r="B505" s="475"/>
      <c r="C505" s="475"/>
      <c r="D505" s="475"/>
      <c r="E505" s="475"/>
      <c r="F505" s="475"/>
      <c r="G505" s="475"/>
      <c r="H505" s="475"/>
      <c r="I505" s="475"/>
      <c r="J505" s="475"/>
      <c r="K505" s="475"/>
      <c r="L505" s="475"/>
      <c r="M505" s="475"/>
      <c r="N505" s="475"/>
      <c r="O505" s="475"/>
      <c r="P505" s="475"/>
      <c r="Q505" s="475"/>
      <c r="R505" s="475"/>
      <c r="S505" s="475"/>
      <c r="T505" s="475"/>
      <c r="U505" s="475"/>
      <c r="V505" s="475"/>
      <c r="W505" s="475"/>
      <c r="X505" s="475"/>
      <c r="Y505" s="475"/>
      <c r="Z505" s="475"/>
    </row>
    <row r="506" spans="1:26" ht="12.75" customHeight="1">
      <c r="A506" s="475"/>
      <c r="B506" s="475"/>
      <c r="C506" s="475"/>
      <c r="D506" s="475"/>
      <c r="E506" s="475"/>
      <c r="F506" s="475"/>
      <c r="G506" s="475"/>
      <c r="H506" s="475"/>
      <c r="I506" s="475"/>
      <c r="J506" s="475"/>
      <c r="K506" s="475"/>
      <c r="L506" s="475"/>
      <c r="M506" s="475"/>
      <c r="N506" s="475"/>
      <c r="O506" s="475"/>
      <c r="P506" s="475"/>
      <c r="Q506" s="475"/>
      <c r="R506" s="475"/>
      <c r="S506" s="475"/>
      <c r="T506" s="475"/>
      <c r="U506" s="475"/>
      <c r="V506" s="475"/>
      <c r="W506" s="475"/>
      <c r="X506" s="475"/>
      <c r="Y506" s="475"/>
      <c r="Z506" s="475"/>
    </row>
    <row r="507" spans="1:26" ht="12.75" customHeight="1">
      <c r="A507" s="475"/>
      <c r="B507" s="475"/>
      <c r="C507" s="475"/>
      <c r="D507" s="475"/>
      <c r="E507" s="475"/>
      <c r="F507" s="475"/>
      <c r="G507" s="475"/>
      <c r="H507" s="475"/>
      <c r="I507" s="475"/>
      <c r="J507" s="475"/>
      <c r="K507" s="475"/>
      <c r="L507" s="475"/>
      <c r="M507" s="475"/>
      <c r="N507" s="475"/>
      <c r="O507" s="475"/>
      <c r="P507" s="475"/>
      <c r="Q507" s="475"/>
      <c r="R507" s="475"/>
      <c r="S507" s="475"/>
      <c r="T507" s="475"/>
      <c r="U507" s="475"/>
      <c r="V507" s="475"/>
      <c r="W507" s="475"/>
      <c r="X507" s="475"/>
      <c r="Y507" s="475"/>
      <c r="Z507" s="475"/>
    </row>
    <row r="508" spans="1:26" ht="12.75" customHeight="1">
      <c r="A508" s="475"/>
      <c r="B508" s="475"/>
      <c r="C508" s="475"/>
      <c r="D508" s="475"/>
      <c r="E508" s="475"/>
      <c r="F508" s="475"/>
      <c r="G508" s="475"/>
      <c r="H508" s="475"/>
      <c r="I508" s="475"/>
      <c r="J508" s="475"/>
      <c r="K508" s="475"/>
      <c r="L508" s="475"/>
      <c r="M508" s="475"/>
      <c r="N508" s="475"/>
      <c r="O508" s="475"/>
      <c r="P508" s="475"/>
      <c r="Q508" s="475"/>
      <c r="R508" s="475"/>
      <c r="S508" s="475"/>
      <c r="T508" s="475"/>
      <c r="U508" s="475"/>
      <c r="V508" s="475"/>
      <c r="W508" s="475"/>
      <c r="X508" s="475"/>
      <c r="Y508" s="475"/>
      <c r="Z508" s="475"/>
    </row>
    <row r="509" spans="1:26" ht="12.75" customHeight="1">
      <c r="A509" s="475"/>
      <c r="B509" s="475"/>
      <c r="C509" s="475"/>
      <c r="D509" s="475"/>
      <c r="E509" s="475"/>
      <c r="F509" s="475"/>
      <c r="G509" s="475"/>
      <c r="H509" s="475"/>
      <c r="I509" s="475"/>
      <c r="J509" s="475"/>
      <c r="K509" s="475"/>
      <c r="L509" s="475"/>
      <c r="M509" s="475"/>
      <c r="N509" s="475"/>
      <c r="O509" s="475"/>
      <c r="P509" s="475"/>
      <c r="Q509" s="475"/>
      <c r="R509" s="475"/>
      <c r="S509" s="475"/>
      <c r="T509" s="475"/>
      <c r="U509" s="475"/>
      <c r="V509" s="475"/>
      <c r="W509" s="475"/>
      <c r="X509" s="475"/>
      <c r="Y509" s="475"/>
      <c r="Z509" s="475"/>
    </row>
    <row r="510" spans="1:26" ht="12.75" customHeight="1">
      <c r="A510" s="475"/>
      <c r="B510" s="475"/>
      <c r="C510" s="475"/>
      <c r="D510" s="475"/>
      <c r="E510" s="475"/>
      <c r="F510" s="475"/>
      <c r="G510" s="475"/>
      <c r="H510" s="475"/>
      <c r="I510" s="475"/>
      <c r="J510" s="475"/>
      <c r="K510" s="475"/>
      <c r="L510" s="475"/>
      <c r="M510" s="475"/>
      <c r="N510" s="475"/>
      <c r="O510" s="475"/>
      <c r="P510" s="475"/>
      <c r="Q510" s="475"/>
      <c r="R510" s="475"/>
      <c r="S510" s="475"/>
      <c r="T510" s="475"/>
      <c r="U510" s="475"/>
      <c r="V510" s="475"/>
      <c r="W510" s="475"/>
      <c r="X510" s="475"/>
      <c r="Y510" s="475"/>
      <c r="Z510" s="475"/>
    </row>
    <row r="511" spans="1:26" ht="12.75" customHeight="1">
      <c r="A511" s="475"/>
      <c r="B511" s="475"/>
      <c r="C511" s="475"/>
      <c r="D511" s="475"/>
      <c r="E511" s="475"/>
      <c r="F511" s="475"/>
      <c r="G511" s="475"/>
      <c r="H511" s="475"/>
      <c r="I511" s="475"/>
      <c r="J511" s="475"/>
      <c r="K511" s="475"/>
      <c r="L511" s="475"/>
      <c r="M511" s="475"/>
      <c r="N511" s="475"/>
      <c r="O511" s="475"/>
      <c r="P511" s="475"/>
      <c r="Q511" s="475"/>
      <c r="R511" s="475"/>
      <c r="S511" s="475"/>
      <c r="T511" s="475"/>
      <c r="U511" s="475"/>
      <c r="V511" s="475"/>
      <c r="W511" s="475"/>
      <c r="X511" s="475"/>
      <c r="Y511" s="475"/>
      <c r="Z511" s="475"/>
    </row>
    <row r="512" spans="1:26" ht="12.75" customHeight="1">
      <c r="A512" s="475"/>
      <c r="B512" s="475"/>
      <c r="C512" s="475"/>
      <c r="D512" s="475"/>
      <c r="E512" s="475"/>
      <c r="F512" s="475"/>
      <c r="G512" s="475"/>
      <c r="H512" s="475"/>
      <c r="I512" s="475"/>
      <c r="J512" s="475"/>
      <c r="K512" s="475"/>
      <c r="L512" s="475"/>
      <c r="M512" s="475"/>
      <c r="N512" s="475"/>
      <c r="O512" s="475"/>
      <c r="P512" s="475"/>
      <c r="Q512" s="475"/>
      <c r="R512" s="475"/>
      <c r="S512" s="475"/>
      <c r="T512" s="475"/>
      <c r="U512" s="475"/>
      <c r="V512" s="475"/>
      <c r="W512" s="475"/>
      <c r="X512" s="475"/>
      <c r="Y512" s="475"/>
      <c r="Z512" s="475"/>
    </row>
    <row r="513" spans="1:26" ht="12.75" customHeight="1">
      <c r="A513" s="475"/>
      <c r="B513" s="475"/>
      <c r="C513" s="475"/>
      <c r="D513" s="475"/>
      <c r="E513" s="475"/>
      <c r="F513" s="475"/>
      <c r="G513" s="475"/>
      <c r="H513" s="475"/>
      <c r="I513" s="475"/>
      <c r="J513" s="475"/>
      <c r="K513" s="475"/>
      <c r="L513" s="475"/>
      <c r="M513" s="475"/>
      <c r="N513" s="475"/>
      <c r="O513" s="475"/>
      <c r="P513" s="475"/>
      <c r="Q513" s="475"/>
      <c r="R513" s="475"/>
      <c r="S513" s="475"/>
      <c r="T513" s="475"/>
      <c r="U513" s="475"/>
      <c r="V513" s="475"/>
      <c r="W513" s="475"/>
      <c r="X513" s="475"/>
      <c r="Y513" s="475"/>
      <c r="Z513" s="475"/>
    </row>
    <row r="514" spans="1:26" ht="12.75" customHeight="1">
      <c r="A514" s="475"/>
      <c r="B514" s="475"/>
      <c r="C514" s="475"/>
      <c r="D514" s="475"/>
      <c r="E514" s="475"/>
      <c r="F514" s="475"/>
      <c r="G514" s="475"/>
      <c r="H514" s="475"/>
      <c r="I514" s="475"/>
      <c r="J514" s="475"/>
      <c r="K514" s="475"/>
      <c r="L514" s="475"/>
      <c r="M514" s="475"/>
      <c r="N514" s="475"/>
      <c r="O514" s="475"/>
      <c r="P514" s="475"/>
      <c r="Q514" s="475"/>
      <c r="R514" s="475"/>
      <c r="S514" s="475"/>
      <c r="T514" s="475"/>
      <c r="U514" s="475"/>
      <c r="V514" s="475"/>
      <c r="W514" s="475"/>
      <c r="X514" s="475"/>
      <c r="Y514" s="475"/>
      <c r="Z514" s="475"/>
    </row>
    <row r="515" spans="1:26" ht="12.75" customHeight="1">
      <c r="A515" s="475"/>
      <c r="B515" s="475"/>
      <c r="C515" s="475"/>
      <c r="D515" s="475"/>
      <c r="E515" s="475"/>
      <c r="F515" s="475"/>
      <c r="G515" s="475"/>
      <c r="H515" s="475"/>
      <c r="I515" s="475"/>
      <c r="J515" s="475"/>
      <c r="K515" s="475"/>
      <c r="L515" s="475"/>
      <c r="M515" s="475"/>
      <c r="N515" s="475"/>
      <c r="O515" s="475"/>
      <c r="P515" s="475"/>
      <c r="Q515" s="475"/>
      <c r="R515" s="475"/>
      <c r="S515" s="475"/>
      <c r="T515" s="475"/>
      <c r="U515" s="475"/>
      <c r="V515" s="475"/>
      <c r="W515" s="475"/>
      <c r="X515" s="475"/>
      <c r="Y515" s="475"/>
      <c r="Z515" s="475"/>
    </row>
    <row r="516" spans="1:26" ht="12.75" customHeight="1">
      <c r="A516" s="475"/>
      <c r="B516" s="475"/>
      <c r="C516" s="475"/>
      <c r="D516" s="475"/>
      <c r="E516" s="475"/>
      <c r="F516" s="475"/>
      <c r="G516" s="475"/>
      <c r="H516" s="475"/>
      <c r="I516" s="475"/>
      <c r="J516" s="475"/>
      <c r="K516" s="475"/>
      <c r="L516" s="475"/>
      <c r="M516" s="475"/>
      <c r="N516" s="475"/>
      <c r="O516" s="475"/>
      <c r="P516" s="475"/>
      <c r="Q516" s="475"/>
      <c r="R516" s="475"/>
      <c r="S516" s="475"/>
      <c r="T516" s="475"/>
      <c r="U516" s="475"/>
      <c r="V516" s="475"/>
      <c r="W516" s="475"/>
      <c r="X516" s="475"/>
      <c r="Y516" s="475"/>
      <c r="Z516" s="475"/>
    </row>
    <row r="517" spans="1:26" ht="12.75" customHeight="1">
      <c r="A517" s="475"/>
      <c r="B517" s="475"/>
      <c r="C517" s="475"/>
      <c r="D517" s="475"/>
      <c r="E517" s="475"/>
      <c r="F517" s="475"/>
      <c r="G517" s="475"/>
      <c r="H517" s="475"/>
      <c r="I517" s="475"/>
      <c r="J517" s="475"/>
      <c r="K517" s="475"/>
      <c r="L517" s="475"/>
      <c r="M517" s="475"/>
      <c r="N517" s="475"/>
      <c r="O517" s="475"/>
      <c r="P517" s="475"/>
      <c r="Q517" s="475"/>
      <c r="R517" s="475"/>
      <c r="S517" s="475"/>
      <c r="T517" s="475"/>
      <c r="U517" s="475"/>
      <c r="V517" s="475"/>
      <c r="W517" s="475"/>
      <c r="X517" s="475"/>
      <c r="Y517" s="475"/>
      <c r="Z517" s="475"/>
    </row>
    <row r="518" spans="1:26" ht="12.75" customHeight="1">
      <c r="A518" s="475"/>
      <c r="B518" s="475"/>
      <c r="C518" s="475"/>
      <c r="D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row>
    <row r="519" spans="1:26" ht="12.75" customHeight="1">
      <c r="A519" s="475"/>
      <c r="B519" s="475"/>
      <c r="C519" s="475"/>
      <c r="D519" s="475"/>
      <c r="E519" s="475"/>
      <c r="F519" s="475"/>
      <c r="G519" s="475"/>
      <c r="H519" s="475"/>
      <c r="I519" s="475"/>
      <c r="J519" s="475"/>
      <c r="K519" s="475"/>
      <c r="L519" s="475"/>
      <c r="M519" s="475"/>
      <c r="N519" s="475"/>
      <c r="O519" s="475"/>
      <c r="P519" s="475"/>
      <c r="Q519" s="475"/>
      <c r="R519" s="475"/>
      <c r="S519" s="475"/>
      <c r="T519" s="475"/>
      <c r="U519" s="475"/>
      <c r="V519" s="475"/>
      <c r="W519" s="475"/>
      <c r="X519" s="475"/>
      <c r="Y519" s="475"/>
      <c r="Z519" s="475"/>
    </row>
    <row r="520" spans="1:26" ht="12.75" customHeight="1">
      <c r="A520" s="475"/>
      <c r="B520" s="475"/>
      <c r="C520" s="475"/>
      <c r="D520" s="475"/>
      <c r="E520" s="475"/>
      <c r="F520" s="475"/>
      <c r="G520" s="475"/>
      <c r="H520" s="475"/>
      <c r="I520" s="475"/>
      <c r="J520" s="475"/>
      <c r="K520" s="475"/>
      <c r="L520" s="475"/>
      <c r="M520" s="475"/>
      <c r="N520" s="475"/>
      <c r="O520" s="475"/>
      <c r="P520" s="475"/>
      <c r="Q520" s="475"/>
      <c r="R520" s="475"/>
      <c r="S520" s="475"/>
      <c r="T520" s="475"/>
      <c r="U520" s="475"/>
      <c r="V520" s="475"/>
      <c r="W520" s="475"/>
      <c r="X520" s="475"/>
      <c r="Y520" s="475"/>
      <c r="Z520" s="475"/>
    </row>
    <row r="521" spans="1:26" ht="12.75" customHeight="1">
      <c r="A521" s="475"/>
      <c r="B521" s="475"/>
      <c r="C521" s="475"/>
      <c r="D521" s="475"/>
      <c r="E521" s="475"/>
      <c r="F521" s="475"/>
      <c r="G521" s="475"/>
      <c r="H521" s="475"/>
      <c r="I521" s="475"/>
      <c r="J521" s="475"/>
      <c r="K521" s="475"/>
      <c r="L521" s="475"/>
      <c r="M521" s="475"/>
      <c r="N521" s="475"/>
      <c r="O521" s="475"/>
      <c r="P521" s="475"/>
      <c r="Q521" s="475"/>
      <c r="R521" s="475"/>
      <c r="S521" s="475"/>
      <c r="T521" s="475"/>
      <c r="U521" s="475"/>
      <c r="V521" s="475"/>
      <c r="W521" s="475"/>
      <c r="X521" s="475"/>
      <c r="Y521" s="475"/>
      <c r="Z521" s="475"/>
    </row>
    <row r="522" spans="1:26" ht="12.75" customHeight="1">
      <c r="A522" s="475"/>
      <c r="B522" s="475"/>
      <c r="C522" s="475"/>
      <c r="D522" s="475"/>
      <c r="E522" s="475"/>
      <c r="F522" s="475"/>
      <c r="G522" s="475"/>
      <c r="H522" s="475"/>
      <c r="I522" s="475"/>
      <c r="J522" s="475"/>
      <c r="K522" s="475"/>
      <c r="L522" s="475"/>
      <c r="M522" s="475"/>
      <c r="N522" s="475"/>
      <c r="O522" s="475"/>
      <c r="P522" s="475"/>
      <c r="Q522" s="475"/>
      <c r="R522" s="475"/>
      <c r="S522" s="475"/>
      <c r="T522" s="475"/>
      <c r="U522" s="475"/>
      <c r="V522" s="475"/>
      <c r="W522" s="475"/>
      <c r="X522" s="475"/>
      <c r="Y522" s="475"/>
      <c r="Z522" s="475"/>
    </row>
    <row r="523" spans="1:26" ht="12.75" customHeight="1">
      <c r="A523" s="475"/>
      <c r="B523" s="475"/>
      <c r="C523" s="475"/>
      <c r="D523" s="475"/>
      <c r="E523" s="475"/>
      <c r="F523" s="475"/>
      <c r="G523" s="475"/>
      <c r="H523" s="475"/>
      <c r="I523" s="475"/>
      <c r="J523" s="475"/>
      <c r="K523" s="475"/>
      <c r="L523" s="475"/>
      <c r="M523" s="475"/>
      <c r="N523" s="475"/>
      <c r="O523" s="475"/>
      <c r="P523" s="475"/>
      <c r="Q523" s="475"/>
      <c r="R523" s="475"/>
      <c r="S523" s="475"/>
      <c r="T523" s="475"/>
      <c r="U523" s="475"/>
      <c r="V523" s="475"/>
      <c r="W523" s="475"/>
      <c r="X523" s="475"/>
      <c r="Y523" s="475"/>
      <c r="Z523" s="475"/>
    </row>
    <row r="524" spans="1:26" ht="12.75" customHeight="1">
      <c r="A524" s="475"/>
      <c r="B524" s="475"/>
      <c r="C524" s="475"/>
      <c r="D524" s="475"/>
      <c r="E524" s="475"/>
      <c r="F524" s="475"/>
      <c r="G524" s="475"/>
      <c r="H524" s="475"/>
      <c r="I524" s="475"/>
      <c r="J524" s="475"/>
      <c r="K524" s="475"/>
      <c r="L524" s="475"/>
      <c r="M524" s="475"/>
      <c r="N524" s="475"/>
      <c r="O524" s="475"/>
      <c r="P524" s="475"/>
      <c r="Q524" s="475"/>
      <c r="R524" s="475"/>
      <c r="S524" s="475"/>
      <c r="T524" s="475"/>
      <c r="U524" s="475"/>
      <c r="V524" s="475"/>
      <c r="W524" s="475"/>
      <c r="X524" s="475"/>
      <c r="Y524" s="475"/>
      <c r="Z524" s="475"/>
    </row>
    <row r="525" spans="1:26" ht="12.75" customHeight="1">
      <c r="A525" s="475"/>
      <c r="B525" s="475"/>
      <c r="C525" s="475"/>
      <c r="D525" s="475"/>
      <c r="E525" s="475"/>
      <c r="F525" s="475"/>
      <c r="G525" s="475"/>
      <c r="H525" s="475"/>
      <c r="I525" s="475"/>
      <c r="J525" s="475"/>
      <c r="K525" s="475"/>
      <c r="L525" s="475"/>
      <c r="M525" s="475"/>
      <c r="N525" s="475"/>
      <c r="O525" s="475"/>
      <c r="P525" s="475"/>
      <c r="Q525" s="475"/>
      <c r="R525" s="475"/>
      <c r="S525" s="475"/>
      <c r="T525" s="475"/>
      <c r="U525" s="475"/>
      <c r="V525" s="475"/>
      <c r="W525" s="475"/>
      <c r="X525" s="475"/>
      <c r="Y525" s="475"/>
      <c r="Z525" s="475"/>
    </row>
    <row r="526" spans="1:26" ht="12.75" customHeight="1">
      <c r="A526" s="475"/>
      <c r="B526" s="475"/>
      <c r="C526" s="475"/>
      <c r="D526" s="475"/>
      <c r="E526" s="475"/>
      <c r="F526" s="475"/>
      <c r="G526" s="475"/>
      <c r="H526" s="475"/>
      <c r="I526" s="475"/>
      <c r="J526" s="475"/>
      <c r="K526" s="475"/>
      <c r="L526" s="475"/>
      <c r="M526" s="475"/>
      <c r="N526" s="475"/>
      <c r="O526" s="475"/>
      <c r="P526" s="475"/>
      <c r="Q526" s="475"/>
      <c r="R526" s="475"/>
      <c r="S526" s="475"/>
      <c r="T526" s="475"/>
      <c r="U526" s="475"/>
      <c r="V526" s="475"/>
      <c r="W526" s="475"/>
      <c r="X526" s="475"/>
      <c r="Y526" s="475"/>
      <c r="Z526" s="475"/>
    </row>
    <row r="527" spans="1:26" ht="12.75" customHeight="1">
      <c r="A527" s="475"/>
      <c r="B527" s="475"/>
      <c r="C527" s="475"/>
      <c r="D527" s="475"/>
      <c r="E527" s="475"/>
      <c r="F527" s="475"/>
      <c r="G527" s="475"/>
      <c r="H527" s="475"/>
      <c r="I527" s="475"/>
      <c r="J527" s="475"/>
      <c r="K527" s="475"/>
      <c r="L527" s="475"/>
      <c r="M527" s="475"/>
      <c r="N527" s="475"/>
      <c r="O527" s="475"/>
      <c r="P527" s="475"/>
      <c r="Q527" s="475"/>
      <c r="R527" s="475"/>
      <c r="S527" s="475"/>
      <c r="T527" s="475"/>
      <c r="U527" s="475"/>
      <c r="V527" s="475"/>
      <c r="W527" s="475"/>
      <c r="X527" s="475"/>
      <c r="Y527" s="475"/>
      <c r="Z527" s="475"/>
    </row>
    <row r="528" spans="1:26" ht="12.75" customHeight="1">
      <c r="A528" s="475"/>
      <c r="B528" s="475"/>
      <c r="C528" s="475"/>
      <c r="D528" s="475"/>
      <c r="E528" s="475"/>
      <c r="F528" s="475"/>
      <c r="G528" s="475"/>
      <c r="H528" s="475"/>
      <c r="I528" s="475"/>
      <c r="J528" s="475"/>
      <c r="K528" s="475"/>
      <c r="L528" s="475"/>
      <c r="M528" s="475"/>
      <c r="N528" s="475"/>
      <c r="O528" s="475"/>
      <c r="P528" s="475"/>
      <c r="Q528" s="475"/>
      <c r="R528" s="475"/>
      <c r="S528" s="475"/>
      <c r="T528" s="475"/>
      <c r="U528" s="475"/>
      <c r="V528" s="475"/>
      <c r="W528" s="475"/>
      <c r="X528" s="475"/>
      <c r="Y528" s="475"/>
      <c r="Z528" s="475"/>
    </row>
    <row r="529" spans="1:26" ht="12.75" customHeight="1">
      <c r="A529" s="475"/>
      <c r="B529" s="475"/>
      <c r="C529" s="475"/>
      <c r="D529" s="475"/>
      <c r="E529" s="475"/>
      <c r="F529" s="475"/>
      <c r="G529" s="475"/>
      <c r="H529" s="475"/>
      <c r="I529" s="475"/>
      <c r="J529" s="475"/>
      <c r="K529" s="475"/>
      <c r="L529" s="475"/>
      <c r="M529" s="475"/>
      <c r="N529" s="475"/>
      <c r="O529" s="475"/>
      <c r="P529" s="475"/>
      <c r="Q529" s="475"/>
      <c r="R529" s="475"/>
      <c r="S529" s="475"/>
      <c r="T529" s="475"/>
      <c r="U529" s="475"/>
      <c r="V529" s="475"/>
      <c r="W529" s="475"/>
      <c r="X529" s="475"/>
      <c r="Y529" s="475"/>
      <c r="Z529" s="475"/>
    </row>
    <row r="530" spans="1:26" ht="12.75" customHeight="1">
      <c r="A530" s="475"/>
      <c r="B530" s="475"/>
      <c r="C530" s="475"/>
      <c r="D530" s="475"/>
      <c r="E530" s="475"/>
      <c r="F530" s="475"/>
      <c r="G530" s="475"/>
      <c r="H530" s="475"/>
      <c r="I530" s="475"/>
      <c r="J530" s="475"/>
      <c r="K530" s="475"/>
      <c r="L530" s="475"/>
      <c r="M530" s="475"/>
      <c r="N530" s="475"/>
      <c r="O530" s="475"/>
      <c r="P530" s="475"/>
      <c r="Q530" s="475"/>
      <c r="R530" s="475"/>
      <c r="S530" s="475"/>
      <c r="T530" s="475"/>
      <c r="U530" s="475"/>
      <c r="V530" s="475"/>
      <c r="W530" s="475"/>
      <c r="X530" s="475"/>
      <c r="Y530" s="475"/>
      <c r="Z530" s="475"/>
    </row>
    <row r="531" spans="1:26" ht="12.75" customHeight="1">
      <c r="A531" s="475"/>
      <c r="B531" s="475"/>
      <c r="C531" s="475"/>
      <c r="D531" s="475"/>
      <c r="E531" s="475"/>
      <c r="F531" s="475"/>
      <c r="G531" s="475"/>
      <c r="H531" s="475"/>
      <c r="I531" s="475"/>
      <c r="J531" s="475"/>
      <c r="K531" s="475"/>
      <c r="L531" s="475"/>
      <c r="M531" s="475"/>
      <c r="N531" s="475"/>
      <c r="O531" s="475"/>
      <c r="P531" s="475"/>
      <c r="Q531" s="475"/>
      <c r="R531" s="475"/>
      <c r="S531" s="475"/>
      <c r="T531" s="475"/>
      <c r="U531" s="475"/>
      <c r="V531" s="475"/>
      <c r="W531" s="475"/>
      <c r="X531" s="475"/>
      <c r="Y531" s="475"/>
      <c r="Z531" s="475"/>
    </row>
    <row r="532" spans="1:26" ht="12.75" customHeight="1">
      <c r="A532" s="475"/>
      <c r="B532" s="475"/>
      <c r="C532" s="475"/>
      <c r="D532" s="475"/>
      <c r="E532" s="475"/>
      <c r="F532" s="475"/>
      <c r="G532" s="475"/>
      <c r="H532" s="475"/>
      <c r="I532" s="475"/>
      <c r="J532" s="475"/>
      <c r="K532" s="475"/>
      <c r="L532" s="475"/>
      <c r="M532" s="475"/>
      <c r="N532" s="475"/>
      <c r="O532" s="475"/>
      <c r="P532" s="475"/>
      <c r="Q532" s="475"/>
      <c r="R532" s="475"/>
      <c r="S532" s="475"/>
      <c r="T532" s="475"/>
      <c r="U532" s="475"/>
      <c r="V532" s="475"/>
      <c r="W532" s="475"/>
      <c r="X532" s="475"/>
      <c r="Y532" s="475"/>
      <c r="Z532" s="475"/>
    </row>
    <row r="533" spans="1:26" ht="12.75" customHeight="1">
      <c r="A533" s="475"/>
      <c r="B533" s="475"/>
      <c r="C533" s="475"/>
      <c r="D533" s="475"/>
      <c r="E533" s="475"/>
      <c r="F533" s="475"/>
      <c r="G533" s="475"/>
      <c r="H533" s="475"/>
      <c r="I533" s="475"/>
      <c r="J533" s="475"/>
      <c r="K533" s="475"/>
      <c r="L533" s="475"/>
      <c r="M533" s="475"/>
      <c r="N533" s="475"/>
      <c r="O533" s="475"/>
      <c r="P533" s="475"/>
      <c r="Q533" s="475"/>
      <c r="R533" s="475"/>
      <c r="S533" s="475"/>
      <c r="T533" s="475"/>
      <c r="U533" s="475"/>
      <c r="V533" s="475"/>
      <c r="W533" s="475"/>
      <c r="X533" s="475"/>
      <c r="Y533" s="475"/>
      <c r="Z533" s="475"/>
    </row>
    <row r="534" spans="1:26" ht="12.75" customHeight="1">
      <c r="A534" s="475"/>
      <c r="B534" s="475"/>
      <c r="C534" s="475"/>
      <c r="D534" s="475"/>
      <c r="E534" s="475"/>
      <c r="F534" s="475"/>
      <c r="G534" s="475"/>
      <c r="H534" s="475"/>
      <c r="I534" s="475"/>
      <c r="J534" s="475"/>
      <c r="K534" s="475"/>
      <c r="L534" s="475"/>
      <c r="M534" s="475"/>
      <c r="N534" s="475"/>
      <c r="O534" s="475"/>
      <c r="P534" s="475"/>
      <c r="Q534" s="475"/>
      <c r="R534" s="475"/>
      <c r="S534" s="475"/>
      <c r="T534" s="475"/>
      <c r="U534" s="475"/>
      <c r="V534" s="475"/>
      <c r="W534" s="475"/>
      <c r="X534" s="475"/>
      <c r="Y534" s="475"/>
      <c r="Z534" s="475"/>
    </row>
    <row r="535" spans="1:26" ht="12.75" customHeight="1">
      <c r="A535" s="475"/>
      <c r="B535" s="475"/>
      <c r="C535" s="475"/>
      <c r="D535" s="475"/>
      <c r="E535" s="475"/>
      <c r="F535" s="475"/>
      <c r="G535" s="475"/>
      <c r="H535" s="475"/>
      <c r="I535" s="475"/>
      <c r="J535" s="475"/>
      <c r="K535" s="475"/>
      <c r="L535" s="475"/>
      <c r="M535" s="475"/>
      <c r="N535" s="475"/>
      <c r="O535" s="475"/>
      <c r="P535" s="475"/>
      <c r="Q535" s="475"/>
      <c r="R535" s="475"/>
      <c r="S535" s="475"/>
      <c r="T535" s="475"/>
      <c r="U535" s="475"/>
      <c r="V535" s="475"/>
      <c r="W535" s="475"/>
      <c r="X535" s="475"/>
      <c r="Y535" s="475"/>
      <c r="Z535" s="475"/>
    </row>
    <row r="536" spans="1:26" ht="12.75" customHeight="1">
      <c r="A536" s="475"/>
      <c r="B536" s="475"/>
      <c r="C536" s="475"/>
      <c r="D536" s="475"/>
      <c r="E536" s="475"/>
      <c r="F536" s="475"/>
      <c r="G536" s="475"/>
      <c r="H536" s="475"/>
      <c r="I536" s="475"/>
      <c r="J536" s="475"/>
      <c r="K536" s="475"/>
      <c r="L536" s="475"/>
      <c r="M536" s="475"/>
      <c r="N536" s="475"/>
      <c r="O536" s="475"/>
      <c r="P536" s="475"/>
      <c r="Q536" s="475"/>
      <c r="R536" s="475"/>
      <c r="S536" s="475"/>
      <c r="T536" s="475"/>
      <c r="U536" s="475"/>
      <c r="V536" s="475"/>
      <c r="W536" s="475"/>
      <c r="X536" s="475"/>
      <c r="Y536" s="475"/>
      <c r="Z536" s="475"/>
    </row>
    <row r="537" spans="1:26" ht="12.75" customHeight="1">
      <c r="A537" s="475"/>
      <c r="B537" s="475"/>
      <c r="C537" s="475"/>
      <c r="D537" s="475"/>
      <c r="E537" s="475"/>
      <c r="F537" s="475"/>
      <c r="G537" s="475"/>
      <c r="H537" s="475"/>
      <c r="I537" s="475"/>
      <c r="J537" s="475"/>
      <c r="K537" s="475"/>
      <c r="L537" s="475"/>
      <c r="M537" s="475"/>
      <c r="N537" s="475"/>
      <c r="O537" s="475"/>
      <c r="P537" s="475"/>
      <c r="Q537" s="475"/>
      <c r="R537" s="475"/>
      <c r="S537" s="475"/>
      <c r="T537" s="475"/>
      <c r="U537" s="475"/>
      <c r="V537" s="475"/>
      <c r="W537" s="475"/>
      <c r="X537" s="475"/>
      <c r="Y537" s="475"/>
      <c r="Z537" s="475"/>
    </row>
    <row r="538" spans="1:26" ht="12.75" customHeight="1">
      <c r="A538" s="475"/>
      <c r="B538" s="475"/>
      <c r="C538" s="475"/>
      <c r="D538" s="475"/>
      <c r="E538" s="475"/>
      <c r="F538" s="475"/>
      <c r="G538" s="475"/>
      <c r="H538" s="475"/>
      <c r="I538" s="475"/>
      <c r="J538" s="475"/>
      <c r="K538" s="475"/>
      <c r="L538" s="475"/>
      <c r="M538" s="475"/>
      <c r="N538" s="475"/>
      <c r="O538" s="475"/>
      <c r="P538" s="475"/>
      <c r="Q538" s="475"/>
      <c r="R538" s="475"/>
      <c r="S538" s="475"/>
      <c r="T538" s="475"/>
      <c r="U538" s="475"/>
      <c r="V538" s="475"/>
      <c r="W538" s="475"/>
      <c r="X538" s="475"/>
      <c r="Y538" s="475"/>
      <c r="Z538" s="475"/>
    </row>
    <row r="539" spans="1:26" ht="12.75" customHeight="1">
      <c r="A539" s="475"/>
      <c r="B539" s="475"/>
      <c r="C539" s="475"/>
      <c r="D539" s="475"/>
      <c r="E539" s="475"/>
      <c r="F539" s="475"/>
      <c r="G539" s="475"/>
      <c r="H539" s="475"/>
      <c r="I539" s="475"/>
      <c r="J539" s="475"/>
      <c r="K539" s="475"/>
      <c r="L539" s="475"/>
      <c r="M539" s="475"/>
      <c r="N539" s="475"/>
      <c r="O539" s="475"/>
      <c r="P539" s="475"/>
      <c r="Q539" s="475"/>
      <c r="R539" s="475"/>
      <c r="S539" s="475"/>
      <c r="T539" s="475"/>
      <c r="U539" s="475"/>
      <c r="V539" s="475"/>
      <c r="W539" s="475"/>
      <c r="X539" s="475"/>
      <c r="Y539" s="475"/>
      <c r="Z539" s="475"/>
    </row>
    <row r="540" spans="1:26" ht="12.75" customHeight="1">
      <c r="A540" s="475"/>
      <c r="B540" s="475"/>
      <c r="C540" s="475"/>
      <c r="D540" s="475"/>
      <c r="E540" s="475"/>
      <c r="F540" s="475"/>
      <c r="G540" s="475"/>
      <c r="H540" s="475"/>
      <c r="I540" s="475"/>
      <c r="J540" s="475"/>
      <c r="K540" s="475"/>
      <c r="L540" s="475"/>
      <c r="M540" s="475"/>
      <c r="N540" s="475"/>
      <c r="O540" s="475"/>
      <c r="P540" s="475"/>
      <c r="Q540" s="475"/>
      <c r="R540" s="475"/>
      <c r="S540" s="475"/>
      <c r="T540" s="475"/>
      <c r="U540" s="475"/>
      <c r="V540" s="475"/>
      <c r="W540" s="475"/>
      <c r="X540" s="475"/>
      <c r="Y540" s="475"/>
      <c r="Z540" s="475"/>
    </row>
    <row r="541" spans="1:26" ht="12.75" customHeight="1">
      <c r="A541" s="475"/>
      <c r="B541" s="475"/>
      <c r="C541" s="475"/>
      <c r="D541" s="475"/>
      <c r="E541" s="475"/>
      <c r="F541" s="475"/>
      <c r="G541" s="475"/>
      <c r="H541" s="475"/>
      <c r="I541" s="475"/>
      <c r="J541" s="475"/>
      <c r="K541" s="475"/>
      <c r="L541" s="475"/>
      <c r="M541" s="475"/>
      <c r="N541" s="475"/>
      <c r="O541" s="475"/>
      <c r="P541" s="475"/>
      <c r="Q541" s="475"/>
      <c r="R541" s="475"/>
      <c r="S541" s="475"/>
      <c r="T541" s="475"/>
      <c r="U541" s="475"/>
      <c r="V541" s="475"/>
      <c r="W541" s="475"/>
      <c r="X541" s="475"/>
      <c r="Y541" s="475"/>
      <c r="Z541" s="475"/>
    </row>
    <row r="542" spans="1:26" ht="12.75" customHeight="1">
      <c r="A542" s="475"/>
      <c r="B542" s="475"/>
      <c r="C542" s="475"/>
      <c r="D542" s="475"/>
      <c r="E542" s="475"/>
      <c r="F542" s="475"/>
      <c r="G542" s="475"/>
      <c r="H542" s="475"/>
      <c r="I542" s="475"/>
      <c r="J542" s="475"/>
      <c r="K542" s="475"/>
      <c r="L542" s="475"/>
      <c r="M542" s="475"/>
      <c r="N542" s="475"/>
      <c r="O542" s="475"/>
      <c r="P542" s="475"/>
      <c r="Q542" s="475"/>
      <c r="R542" s="475"/>
      <c r="S542" s="475"/>
      <c r="T542" s="475"/>
      <c r="U542" s="475"/>
      <c r="V542" s="475"/>
      <c r="W542" s="475"/>
      <c r="X542" s="475"/>
      <c r="Y542" s="475"/>
      <c r="Z542" s="475"/>
    </row>
    <row r="543" spans="1:26" ht="12.75" customHeight="1">
      <c r="A543" s="475"/>
      <c r="B543" s="475"/>
      <c r="C543" s="475"/>
      <c r="D543" s="475"/>
      <c r="E543" s="475"/>
      <c r="F543" s="475"/>
      <c r="G543" s="475"/>
      <c r="H543" s="475"/>
      <c r="I543" s="475"/>
      <c r="J543" s="475"/>
      <c r="K543" s="475"/>
      <c r="L543" s="475"/>
      <c r="M543" s="475"/>
      <c r="N543" s="475"/>
      <c r="O543" s="475"/>
      <c r="P543" s="475"/>
      <c r="Q543" s="475"/>
      <c r="R543" s="475"/>
      <c r="S543" s="475"/>
      <c r="T543" s="475"/>
      <c r="U543" s="475"/>
      <c r="V543" s="475"/>
      <c r="W543" s="475"/>
      <c r="X543" s="475"/>
      <c r="Y543" s="475"/>
      <c r="Z543" s="475"/>
    </row>
    <row r="544" spans="1:26" ht="12.75" customHeight="1">
      <c r="A544" s="475"/>
      <c r="B544" s="475"/>
      <c r="C544" s="475"/>
      <c r="D544" s="475"/>
      <c r="E544" s="475"/>
      <c r="F544" s="475"/>
      <c r="G544" s="475"/>
      <c r="H544" s="475"/>
      <c r="I544" s="475"/>
      <c r="J544" s="475"/>
      <c r="K544" s="475"/>
      <c r="L544" s="475"/>
      <c r="M544" s="475"/>
      <c r="N544" s="475"/>
      <c r="O544" s="475"/>
      <c r="P544" s="475"/>
      <c r="Q544" s="475"/>
      <c r="R544" s="475"/>
      <c r="S544" s="475"/>
      <c r="T544" s="475"/>
      <c r="U544" s="475"/>
      <c r="V544" s="475"/>
      <c r="W544" s="475"/>
      <c r="X544" s="475"/>
      <c r="Y544" s="475"/>
      <c r="Z544" s="475"/>
    </row>
    <row r="545" spans="1:26" ht="12.75" customHeight="1">
      <c r="A545" s="475"/>
      <c r="B545" s="475"/>
      <c r="C545" s="475"/>
      <c r="D545" s="475"/>
      <c r="E545" s="475"/>
      <c r="F545" s="475"/>
      <c r="G545" s="475"/>
      <c r="H545" s="475"/>
      <c r="I545" s="475"/>
      <c r="J545" s="475"/>
      <c r="K545" s="475"/>
      <c r="L545" s="475"/>
      <c r="M545" s="475"/>
      <c r="N545" s="475"/>
      <c r="O545" s="475"/>
      <c r="P545" s="475"/>
      <c r="Q545" s="475"/>
      <c r="R545" s="475"/>
      <c r="S545" s="475"/>
      <c r="T545" s="475"/>
      <c r="U545" s="475"/>
      <c r="V545" s="475"/>
      <c r="W545" s="475"/>
      <c r="X545" s="475"/>
      <c r="Y545" s="475"/>
      <c r="Z545" s="475"/>
    </row>
    <row r="546" spans="1:26" ht="12.75" customHeight="1">
      <c r="A546" s="475"/>
      <c r="B546" s="475"/>
      <c r="C546" s="475"/>
      <c r="D546" s="475"/>
      <c r="E546" s="475"/>
      <c r="F546" s="475"/>
      <c r="G546" s="475"/>
      <c r="H546" s="475"/>
      <c r="I546" s="475"/>
      <c r="J546" s="475"/>
      <c r="K546" s="475"/>
      <c r="L546" s="475"/>
      <c r="M546" s="475"/>
      <c r="N546" s="475"/>
      <c r="O546" s="475"/>
      <c r="P546" s="475"/>
      <c r="Q546" s="475"/>
      <c r="R546" s="475"/>
      <c r="S546" s="475"/>
      <c r="T546" s="475"/>
      <c r="U546" s="475"/>
      <c r="V546" s="475"/>
      <c r="W546" s="475"/>
      <c r="X546" s="475"/>
      <c r="Y546" s="475"/>
      <c r="Z546" s="475"/>
    </row>
    <row r="547" spans="1:26" ht="12.75" customHeight="1">
      <c r="A547" s="475"/>
      <c r="B547" s="475"/>
      <c r="C547" s="475"/>
      <c r="D547" s="475"/>
      <c r="E547" s="475"/>
      <c r="F547" s="475"/>
      <c r="G547" s="475"/>
      <c r="H547" s="475"/>
      <c r="I547" s="475"/>
      <c r="J547" s="475"/>
      <c r="K547" s="475"/>
      <c r="L547" s="475"/>
      <c r="M547" s="475"/>
      <c r="N547" s="475"/>
      <c r="O547" s="475"/>
      <c r="P547" s="475"/>
      <c r="Q547" s="475"/>
      <c r="R547" s="475"/>
      <c r="S547" s="475"/>
      <c r="T547" s="475"/>
      <c r="U547" s="475"/>
      <c r="V547" s="475"/>
      <c r="W547" s="475"/>
      <c r="X547" s="475"/>
      <c r="Y547" s="475"/>
      <c r="Z547" s="475"/>
    </row>
    <row r="548" spans="1:26" ht="12.75" customHeight="1">
      <c r="A548" s="475"/>
      <c r="B548" s="475"/>
      <c r="C548" s="475"/>
      <c r="D548" s="475"/>
      <c r="E548" s="475"/>
      <c r="F548" s="475"/>
      <c r="G548" s="475"/>
      <c r="H548" s="475"/>
      <c r="I548" s="475"/>
      <c r="J548" s="475"/>
      <c r="K548" s="475"/>
      <c r="L548" s="475"/>
      <c r="M548" s="475"/>
      <c r="N548" s="475"/>
      <c r="O548" s="475"/>
      <c r="P548" s="475"/>
      <c r="Q548" s="475"/>
      <c r="R548" s="475"/>
      <c r="S548" s="475"/>
      <c r="T548" s="475"/>
      <c r="U548" s="475"/>
      <c r="V548" s="475"/>
      <c r="W548" s="475"/>
      <c r="X548" s="475"/>
      <c r="Y548" s="475"/>
      <c r="Z548" s="475"/>
    </row>
    <row r="549" spans="1:26" ht="12.75" customHeight="1">
      <c r="A549" s="475"/>
      <c r="B549" s="475"/>
      <c r="C549" s="475"/>
      <c r="D549" s="475"/>
      <c r="E549" s="475"/>
      <c r="F549" s="475"/>
      <c r="G549" s="475"/>
      <c r="H549" s="475"/>
      <c r="I549" s="475"/>
      <c r="J549" s="475"/>
      <c r="K549" s="475"/>
      <c r="L549" s="475"/>
      <c r="M549" s="475"/>
      <c r="N549" s="475"/>
      <c r="O549" s="475"/>
      <c r="P549" s="475"/>
      <c r="Q549" s="475"/>
      <c r="R549" s="475"/>
      <c r="S549" s="475"/>
      <c r="T549" s="475"/>
      <c r="U549" s="475"/>
      <c r="V549" s="475"/>
      <c r="W549" s="475"/>
      <c r="X549" s="475"/>
      <c r="Y549" s="475"/>
      <c r="Z549" s="475"/>
    </row>
    <row r="550" spans="1:26" ht="12.75" customHeight="1">
      <c r="A550" s="475"/>
      <c r="B550" s="475"/>
      <c r="C550" s="475"/>
      <c r="D550" s="475"/>
      <c r="E550" s="475"/>
      <c r="F550" s="475"/>
      <c r="G550" s="475"/>
      <c r="H550" s="475"/>
      <c r="I550" s="475"/>
      <c r="J550" s="475"/>
      <c r="K550" s="475"/>
      <c r="L550" s="475"/>
      <c r="M550" s="475"/>
      <c r="N550" s="475"/>
      <c r="O550" s="475"/>
      <c r="P550" s="475"/>
      <c r="Q550" s="475"/>
      <c r="R550" s="475"/>
      <c r="S550" s="475"/>
      <c r="T550" s="475"/>
      <c r="U550" s="475"/>
      <c r="V550" s="475"/>
      <c r="W550" s="475"/>
      <c r="X550" s="475"/>
      <c r="Y550" s="475"/>
      <c r="Z550" s="475"/>
    </row>
    <row r="551" spans="1:26" ht="12.75" customHeight="1">
      <c r="A551" s="475"/>
      <c r="B551" s="475"/>
      <c r="C551" s="475"/>
      <c r="D551" s="475"/>
      <c r="E551" s="475"/>
      <c r="F551" s="475"/>
      <c r="G551" s="475"/>
      <c r="H551" s="475"/>
      <c r="I551" s="475"/>
      <c r="J551" s="475"/>
      <c r="K551" s="475"/>
      <c r="L551" s="475"/>
      <c r="M551" s="475"/>
      <c r="N551" s="475"/>
      <c r="O551" s="475"/>
      <c r="P551" s="475"/>
      <c r="Q551" s="475"/>
      <c r="R551" s="475"/>
      <c r="S551" s="475"/>
      <c r="T551" s="475"/>
      <c r="U551" s="475"/>
      <c r="V551" s="475"/>
      <c r="W551" s="475"/>
      <c r="X551" s="475"/>
      <c r="Y551" s="475"/>
      <c r="Z551" s="475"/>
    </row>
    <row r="552" spans="1:26" ht="12.75" customHeight="1">
      <c r="A552" s="475"/>
      <c r="B552" s="475"/>
      <c r="C552" s="475"/>
      <c r="D552" s="475"/>
      <c r="E552" s="475"/>
      <c r="F552" s="475"/>
      <c r="G552" s="475"/>
      <c r="H552" s="475"/>
      <c r="I552" s="475"/>
      <c r="J552" s="475"/>
      <c r="K552" s="475"/>
      <c r="L552" s="475"/>
      <c r="M552" s="475"/>
      <c r="N552" s="475"/>
      <c r="O552" s="475"/>
      <c r="P552" s="475"/>
      <c r="Q552" s="475"/>
      <c r="R552" s="475"/>
      <c r="S552" s="475"/>
      <c r="T552" s="475"/>
      <c r="U552" s="475"/>
      <c r="V552" s="475"/>
      <c r="W552" s="475"/>
      <c r="X552" s="475"/>
      <c r="Y552" s="475"/>
      <c r="Z552" s="475"/>
    </row>
    <row r="553" spans="1:26" ht="12.75" customHeight="1">
      <c r="A553" s="475"/>
      <c r="B553" s="475"/>
      <c r="C553" s="475"/>
      <c r="D553" s="475"/>
      <c r="E553" s="475"/>
      <c r="F553" s="475"/>
      <c r="G553" s="475"/>
      <c r="H553" s="475"/>
      <c r="I553" s="475"/>
      <c r="J553" s="475"/>
      <c r="K553" s="475"/>
      <c r="L553" s="475"/>
      <c r="M553" s="475"/>
      <c r="N553" s="475"/>
      <c r="O553" s="475"/>
      <c r="P553" s="475"/>
      <c r="Q553" s="475"/>
      <c r="R553" s="475"/>
      <c r="S553" s="475"/>
      <c r="T553" s="475"/>
      <c r="U553" s="475"/>
      <c r="V553" s="475"/>
      <c r="W553" s="475"/>
      <c r="X553" s="475"/>
      <c r="Y553" s="475"/>
      <c r="Z553" s="475"/>
    </row>
    <row r="554" spans="1:26" ht="12.75" customHeight="1">
      <c r="A554" s="475"/>
      <c r="B554" s="475"/>
      <c r="C554" s="475"/>
      <c r="D554" s="475"/>
      <c r="E554" s="475"/>
      <c r="F554" s="475"/>
      <c r="G554" s="475"/>
      <c r="H554" s="475"/>
      <c r="I554" s="475"/>
      <c r="J554" s="475"/>
      <c r="K554" s="475"/>
      <c r="L554" s="475"/>
      <c r="M554" s="475"/>
      <c r="N554" s="475"/>
      <c r="O554" s="475"/>
      <c r="P554" s="475"/>
      <c r="Q554" s="475"/>
      <c r="R554" s="475"/>
      <c r="S554" s="475"/>
      <c r="T554" s="475"/>
      <c r="U554" s="475"/>
      <c r="V554" s="475"/>
      <c r="W554" s="475"/>
      <c r="X554" s="475"/>
      <c r="Y554" s="475"/>
      <c r="Z554" s="475"/>
    </row>
    <row r="555" spans="1:26" ht="12.75" customHeight="1">
      <c r="A555" s="475"/>
      <c r="B555" s="475"/>
      <c r="C555" s="475"/>
      <c r="D555" s="475"/>
      <c r="E555" s="475"/>
      <c r="F555" s="475"/>
      <c r="G555" s="475"/>
      <c r="H555" s="475"/>
      <c r="I555" s="475"/>
      <c r="J555" s="475"/>
      <c r="K555" s="475"/>
      <c r="L555" s="475"/>
      <c r="M555" s="475"/>
      <c r="N555" s="475"/>
      <c r="O555" s="475"/>
      <c r="P555" s="475"/>
      <c r="Q555" s="475"/>
      <c r="R555" s="475"/>
      <c r="S555" s="475"/>
      <c r="T555" s="475"/>
      <c r="U555" s="475"/>
      <c r="V555" s="475"/>
      <c r="W555" s="475"/>
      <c r="X555" s="475"/>
      <c r="Y555" s="475"/>
      <c r="Z555" s="475"/>
    </row>
    <row r="556" spans="1:26" ht="12.75" customHeight="1">
      <c r="A556" s="475"/>
      <c r="B556" s="475"/>
      <c r="C556" s="475"/>
      <c r="D556" s="475"/>
      <c r="E556" s="475"/>
      <c r="F556" s="475"/>
      <c r="G556" s="475"/>
      <c r="H556" s="475"/>
      <c r="I556" s="475"/>
      <c r="J556" s="475"/>
      <c r="K556" s="475"/>
      <c r="L556" s="475"/>
      <c r="M556" s="475"/>
      <c r="N556" s="475"/>
      <c r="O556" s="475"/>
      <c r="P556" s="475"/>
      <c r="Q556" s="475"/>
      <c r="R556" s="475"/>
      <c r="S556" s="475"/>
      <c r="T556" s="475"/>
      <c r="U556" s="475"/>
      <c r="V556" s="475"/>
      <c r="W556" s="475"/>
      <c r="X556" s="475"/>
      <c r="Y556" s="475"/>
      <c r="Z556" s="475"/>
    </row>
    <row r="557" spans="1:26" ht="12.75" customHeight="1">
      <c r="A557" s="475"/>
      <c r="B557" s="475"/>
      <c r="C557" s="475"/>
      <c r="D557" s="475"/>
      <c r="E557" s="475"/>
      <c r="F557" s="475"/>
      <c r="G557" s="475"/>
      <c r="H557" s="475"/>
      <c r="I557" s="475"/>
      <c r="J557" s="475"/>
      <c r="K557" s="475"/>
      <c r="L557" s="475"/>
      <c r="M557" s="475"/>
      <c r="N557" s="475"/>
      <c r="O557" s="475"/>
      <c r="P557" s="475"/>
      <c r="Q557" s="475"/>
      <c r="R557" s="475"/>
      <c r="S557" s="475"/>
      <c r="T557" s="475"/>
      <c r="U557" s="475"/>
      <c r="V557" s="475"/>
      <c r="W557" s="475"/>
      <c r="X557" s="475"/>
      <c r="Y557" s="475"/>
      <c r="Z557" s="475"/>
    </row>
    <row r="558" spans="1:26" ht="12.75" customHeight="1">
      <c r="A558" s="475"/>
      <c r="B558" s="475"/>
      <c r="C558" s="475"/>
      <c r="D558" s="475"/>
      <c r="E558" s="475"/>
      <c r="F558" s="475"/>
      <c r="G558" s="475"/>
      <c r="H558" s="475"/>
      <c r="I558" s="475"/>
      <c r="J558" s="475"/>
      <c r="K558" s="475"/>
      <c r="L558" s="475"/>
      <c r="M558" s="475"/>
      <c r="N558" s="475"/>
      <c r="O558" s="475"/>
      <c r="P558" s="475"/>
      <c r="Q558" s="475"/>
      <c r="R558" s="475"/>
      <c r="S558" s="475"/>
      <c r="T558" s="475"/>
      <c r="U558" s="475"/>
      <c r="V558" s="475"/>
      <c r="W558" s="475"/>
      <c r="X558" s="475"/>
      <c r="Y558" s="475"/>
      <c r="Z558" s="475"/>
    </row>
    <row r="559" spans="1:26" ht="12.75" customHeight="1">
      <c r="A559" s="475"/>
      <c r="B559" s="475"/>
      <c r="C559" s="475"/>
      <c r="D559" s="475"/>
      <c r="E559" s="475"/>
      <c r="F559" s="475"/>
      <c r="G559" s="475"/>
      <c r="H559" s="475"/>
      <c r="I559" s="475"/>
      <c r="J559" s="475"/>
      <c r="K559" s="475"/>
      <c r="L559" s="475"/>
      <c r="M559" s="475"/>
      <c r="N559" s="475"/>
      <c r="O559" s="475"/>
      <c r="P559" s="475"/>
      <c r="Q559" s="475"/>
      <c r="R559" s="475"/>
      <c r="S559" s="475"/>
      <c r="T559" s="475"/>
      <c r="U559" s="475"/>
      <c r="V559" s="475"/>
      <c r="W559" s="475"/>
      <c r="X559" s="475"/>
      <c r="Y559" s="475"/>
      <c r="Z559" s="475"/>
    </row>
    <row r="560" spans="1:26" ht="12.75" customHeight="1">
      <c r="A560" s="475"/>
      <c r="B560" s="475"/>
      <c r="C560" s="475"/>
      <c r="D560" s="475"/>
      <c r="E560" s="475"/>
      <c r="F560" s="475"/>
      <c r="G560" s="475"/>
      <c r="H560" s="475"/>
      <c r="I560" s="475"/>
      <c r="J560" s="475"/>
      <c r="K560" s="475"/>
      <c r="L560" s="475"/>
      <c r="M560" s="475"/>
      <c r="N560" s="475"/>
      <c r="O560" s="475"/>
      <c r="P560" s="475"/>
      <c r="Q560" s="475"/>
      <c r="R560" s="475"/>
      <c r="S560" s="475"/>
      <c r="T560" s="475"/>
      <c r="U560" s="475"/>
      <c r="V560" s="475"/>
      <c r="W560" s="475"/>
      <c r="X560" s="475"/>
      <c r="Y560" s="475"/>
      <c r="Z560" s="475"/>
    </row>
    <row r="561" spans="1:26" ht="12.75" customHeight="1">
      <c r="A561" s="475"/>
      <c r="B561" s="475"/>
      <c r="C561" s="475"/>
      <c r="D561" s="475"/>
      <c r="E561" s="475"/>
      <c r="F561" s="475"/>
      <c r="G561" s="475"/>
      <c r="H561" s="475"/>
      <c r="I561" s="475"/>
      <c r="J561" s="475"/>
      <c r="K561" s="475"/>
      <c r="L561" s="475"/>
      <c r="M561" s="475"/>
      <c r="N561" s="475"/>
      <c r="O561" s="475"/>
      <c r="P561" s="475"/>
      <c r="Q561" s="475"/>
      <c r="R561" s="475"/>
      <c r="S561" s="475"/>
      <c r="T561" s="475"/>
      <c r="U561" s="475"/>
      <c r="V561" s="475"/>
      <c r="W561" s="475"/>
      <c r="X561" s="475"/>
      <c r="Y561" s="475"/>
      <c r="Z561" s="475"/>
    </row>
    <row r="562" spans="1:26" ht="12.75" customHeight="1">
      <c r="A562" s="475"/>
      <c r="B562" s="475"/>
      <c r="C562" s="475"/>
      <c r="D562" s="475"/>
      <c r="E562" s="475"/>
      <c r="F562" s="475"/>
      <c r="G562" s="475"/>
      <c r="H562" s="475"/>
      <c r="I562" s="475"/>
      <c r="J562" s="475"/>
      <c r="K562" s="475"/>
      <c r="L562" s="475"/>
      <c r="M562" s="475"/>
      <c r="N562" s="475"/>
      <c r="O562" s="475"/>
      <c r="P562" s="475"/>
      <c r="Q562" s="475"/>
      <c r="R562" s="475"/>
      <c r="S562" s="475"/>
      <c r="T562" s="475"/>
      <c r="U562" s="475"/>
      <c r="V562" s="475"/>
      <c r="W562" s="475"/>
      <c r="X562" s="475"/>
      <c r="Y562" s="475"/>
      <c r="Z562" s="475"/>
    </row>
    <row r="563" spans="1:26" ht="12.75" customHeight="1">
      <c r="A563" s="475"/>
      <c r="B563" s="475"/>
      <c r="C563" s="475"/>
      <c r="D563" s="475"/>
      <c r="E563" s="475"/>
      <c r="F563" s="475"/>
      <c r="G563" s="475"/>
      <c r="H563" s="475"/>
      <c r="I563" s="475"/>
      <c r="J563" s="475"/>
      <c r="K563" s="475"/>
      <c r="L563" s="475"/>
      <c r="M563" s="475"/>
      <c r="N563" s="475"/>
      <c r="O563" s="475"/>
      <c r="P563" s="475"/>
      <c r="Q563" s="475"/>
      <c r="R563" s="475"/>
      <c r="S563" s="475"/>
      <c r="T563" s="475"/>
      <c r="U563" s="475"/>
      <c r="V563" s="475"/>
      <c r="W563" s="475"/>
      <c r="X563" s="475"/>
      <c r="Y563" s="475"/>
      <c r="Z563" s="475"/>
    </row>
    <row r="564" spans="1:26" ht="12.75" customHeight="1">
      <c r="A564" s="475"/>
      <c r="B564" s="475"/>
      <c r="C564" s="475"/>
      <c r="D564" s="475"/>
      <c r="E564" s="475"/>
      <c r="F564" s="475"/>
      <c r="G564" s="475"/>
      <c r="H564" s="475"/>
      <c r="I564" s="475"/>
      <c r="J564" s="475"/>
      <c r="K564" s="475"/>
      <c r="L564" s="475"/>
      <c r="M564" s="475"/>
      <c r="N564" s="475"/>
      <c r="O564" s="475"/>
      <c r="P564" s="475"/>
      <c r="Q564" s="475"/>
      <c r="R564" s="475"/>
      <c r="S564" s="475"/>
      <c r="T564" s="475"/>
      <c r="U564" s="475"/>
      <c r="V564" s="475"/>
      <c r="W564" s="475"/>
      <c r="X564" s="475"/>
      <c r="Y564" s="475"/>
      <c r="Z564" s="475"/>
    </row>
    <row r="565" spans="1:26" ht="12.75" customHeight="1">
      <c r="A565" s="475"/>
      <c r="B565" s="475"/>
      <c r="C565" s="475"/>
      <c r="D565" s="475"/>
      <c r="E565" s="475"/>
      <c r="F565" s="475"/>
      <c r="G565" s="475"/>
      <c r="H565" s="475"/>
      <c r="I565" s="475"/>
      <c r="J565" s="475"/>
      <c r="K565" s="475"/>
      <c r="L565" s="475"/>
      <c r="M565" s="475"/>
      <c r="N565" s="475"/>
      <c r="O565" s="475"/>
      <c r="P565" s="475"/>
      <c r="Q565" s="475"/>
      <c r="R565" s="475"/>
      <c r="S565" s="475"/>
      <c r="T565" s="475"/>
      <c r="U565" s="475"/>
      <c r="V565" s="475"/>
      <c r="W565" s="475"/>
      <c r="X565" s="475"/>
      <c r="Y565" s="475"/>
      <c r="Z565" s="475"/>
    </row>
    <row r="566" spans="1:26" ht="12.75" customHeight="1">
      <c r="A566" s="475"/>
      <c r="B566" s="475"/>
      <c r="C566" s="475"/>
      <c r="D566" s="475"/>
      <c r="E566" s="475"/>
      <c r="F566" s="475"/>
      <c r="G566" s="475"/>
      <c r="H566" s="475"/>
      <c r="I566" s="475"/>
      <c r="J566" s="475"/>
      <c r="K566" s="475"/>
      <c r="L566" s="475"/>
      <c r="M566" s="475"/>
      <c r="N566" s="475"/>
      <c r="O566" s="475"/>
      <c r="P566" s="475"/>
      <c r="Q566" s="475"/>
      <c r="R566" s="475"/>
      <c r="S566" s="475"/>
      <c r="T566" s="475"/>
      <c r="U566" s="475"/>
      <c r="V566" s="475"/>
      <c r="W566" s="475"/>
      <c r="X566" s="475"/>
      <c r="Y566" s="475"/>
      <c r="Z566" s="475"/>
    </row>
    <row r="567" spans="1:26" ht="12.75" customHeight="1">
      <c r="A567" s="475"/>
      <c r="B567" s="475"/>
      <c r="C567" s="475"/>
      <c r="D567" s="475"/>
      <c r="E567" s="475"/>
      <c r="F567" s="475"/>
      <c r="G567" s="475"/>
      <c r="H567" s="475"/>
      <c r="I567" s="475"/>
      <c r="J567" s="475"/>
      <c r="K567" s="475"/>
      <c r="L567" s="475"/>
      <c r="M567" s="475"/>
      <c r="N567" s="475"/>
      <c r="O567" s="475"/>
      <c r="P567" s="475"/>
      <c r="Q567" s="475"/>
      <c r="R567" s="475"/>
      <c r="S567" s="475"/>
      <c r="T567" s="475"/>
      <c r="U567" s="475"/>
      <c r="V567" s="475"/>
      <c r="W567" s="475"/>
      <c r="X567" s="475"/>
      <c r="Y567" s="475"/>
      <c r="Z567" s="475"/>
    </row>
    <row r="568" spans="1:26" ht="12.75" customHeight="1">
      <c r="A568" s="475"/>
      <c r="B568" s="475"/>
      <c r="C568" s="475"/>
      <c r="D568" s="475"/>
      <c r="E568" s="475"/>
      <c r="F568" s="475"/>
      <c r="G568" s="475"/>
      <c r="H568" s="475"/>
      <c r="I568" s="475"/>
      <c r="J568" s="475"/>
      <c r="K568" s="475"/>
      <c r="L568" s="475"/>
      <c r="M568" s="475"/>
      <c r="N568" s="475"/>
      <c r="O568" s="475"/>
      <c r="P568" s="475"/>
      <c r="Q568" s="475"/>
      <c r="R568" s="475"/>
      <c r="S568" s="475"/>
      <c r="T568" s="475"/>
      <c r="U568" s="475"/>
      <c r="V568" s="475"/>
      <c r="W568" s="475"/>
      <c r="X568" s="475"/>
      <c r="Y568" s="475"/>
      <c r="Z568" s="475"/>
    </row>
    <row r="569" spans="1:26" ht="12.75" customHeight="1">
      <c r="A569" s="475"/>
      <c r="B569" s="475"/>
      <c r="C569" s="475"/>
      <c r="D569" s="475"/>
      <c r="E569" s="475"/>
      <c r="F569" s="475"/>
      <c r="G569" s="475"/>
      <c r="H569" s="475"/>
      <c r="I569" s="475"/>
      <c r="J569" s="475"/>
      <c r="K569" s="475"/>
      <c r="L569" s="475"/>
      <c r="M569" s="475"/>
      <c r="N569" s="475"/>
      <c r="O569" s="475"/>
      <c r="P569" s="475"/>
      <c r="Q569" s="475"/>
      <c r="R569" s="475"/>
      <c r="S569" s="475"/>
      <c r="T569" s="475"/>
      <c r="U569" s="475"/>
      <c r="V569" s="475"/>
      <c r="W569" s="475"/>
      <c r="X569" s="475"/>
      <c r="Y569" s="475"/>
      <c r="Z569" s="475"/>
    </row>
    <row r="570" spans="1:26" ht="12.75" customHeight="1">
      <c r="A570" s="475"/>
      <c r="B570" s="475"/>
      <c r="C570" s="475"/>
      <c r="D570" s="475"/>
      <c r="E570" s="475"/>
      <c r="F570" s="475"/>
      <c r="G570" s="475"/>
      <c r="H570" s="475"/>
      <c r="I570" s="475"/>
      <c r="J570" s="475"/>
      <c r="K570" s="475"/>
      <c r="L570" s="475"/>
      <c r="M570" s="475"/>
      <c r="N570" s="475"/>
      <c r="O570" s="475"/>
      <c r="P570" s="475"/>
      <c r="Q570" s="475"/>
      <c r="R570" s="475"/>
      <c r="S570" s="475"/>
      <c r="T570" s="475"/>
      <c r="U570" s="475"/>
      <c r="V570" s="475"/>
      <c r="W570" s="475"/>
      <c r="X570" s="475"/>
      <c r="Y570" s="475"/>
      <c r="Z570" s="475"/>
    </row>
    <row r="571" spans="1:26" ht="12.75" customHeight="1">
      <c r="A571" s="475"/>
      <c r="B571" s="475"/>
      <c r="C571" s="475"/>
      <c r="D571" s="475"/>
      <c r="E571" s="475"/>
      <c r="F571" s="475"/>
      <c r="G571" s="475"/>
      <c r="H571" s="475"/>
      <c r="I571" s="475"/>
      <c r="J571" s="475"/>
      <c r="K571" s="475"/>
      <c r="L571" s="475"/>
      <c r="M571" s="475"/>
      <c r="N571" s="475"/>
      <c r="O571" s="475"/>
      <c r="P571" s="475"/>
      <c r="Q571" s="475"/>
      <c r="R571" s="475"/>
      <c r="S571" s="475"/>
      <c r="T571" s="475"/>
      <c r="U571" s="475"/>
      <c r="V571" s="475"/>
      <c r="W571" s="475"/>
      <c r="X571" s="475"/>
      <c r="Y571" s="475"/>
      <c r="Z571" s="475"/>
    </row>
    <row r="572" spans="1:26" ht="12.75" customHeight="1">
      <c r="A572" s="475"/>
      <c r="B572" s="475"/>
      <c r="C572" s="475"/>
      <c r="D572" s="475"/>
      <c r="E572" s="475"/>
      <c r="F572" s="475"/>
      <c r="G572" s="475"/>
      <c r="H572" s="475"/>
      <c r="I572" s="475"/>
      <c r="J572" s="475"/>
      <c r="K572" s="475"/>
      <c r="L572" s="475"/>
      <c r="M572" s="475"/>
      <c r="N572" s="475"/>
      <c r="O572" s="475"/>
      <c r="P572" s="475"/>
      <c r="Q572" s="475"/>
      <c r="R572" s="475"/>
      <c r="S572" s="475"/>
      <c r="T572" s="475"/>
      <c r="U572" s="475"/>
      <c r="V572" s="475"/>
      <c r="W572" s="475"/>
      <c r="X572" s="475"/>
      <c r="Y572" s="475"/>
      <c r="Z572" s="475"/>
    </row>
    <row r="573" spans="1:26" ht="12.75" customHeight="1">
      <c r="A573" s="475"/>
      <c r="B573" s="475"/>
      <c r="C573" s="475"/>
      <c r="D573" s="475"/>
      <c r="E573" s="475"/>
      <c r="F573" s="475"/>
      <c r="G573" s="475"/>
      <c r="H573" s="475"/>
      <c r="I573" s="475"/>
      <c r="J573" s="475"/>
      <c r="K573" s="475"/>
      <c r="L573" s="475"/>
      <c r="M573" s="475"/>
      <c r="N573" s="475"/>
      <c r="O573" s="475"/>
      <c r="P573" s="475"/>
      <c r="Q573" s="475"/>
      <c r="R573" s="475"/>
      <c r="S573" s="475"/>
      <c r="T573" s="475"/>
      <c r="U573" s="475"/>
      <c r="V573" s="475"/>
      <c r="W573" s="475"/>
      <c r="X573" s="475"/>
      <c r="Y573" s="475"/>
      <c r="Z573" s="475"/>
    </row>
    <row r="574" spans="1:26" ht="12.75" customHeight="1">
      <c r="A574" s="475"/>
      <c r="B574" s="475"/>
      <c r="C574" s="475"/>
      <c r="D574" s="475"/>
      <c r="E574" s="475"/>
      <c r="F574" s="475"/>
      <c r="G574" s="475"/>
      <c r="H574" s="475"/>
      <c r="I574" s="475"/>
      <c r="J574" s="475"/>
      <c r="K574" s="475"/>
      <c r="L574" s="475"/>
      <c r="M574" s="475"/>
      <c r="N574" s="475"/>
      <c r="O574" s="475"/>
      <c r="P574" s="475"/>
      <c r="Q574" s="475"/>
      <c r="R574" s="475"/>
      <c r="S574" s="475"/>
      <c r="T574" s="475"/>
      <c r="U574" s="475"/>
      <c r="V574" s="475"/>
      <c r="W574" s="475"/>
      <c r="X574" s="475"/>
      <c r="Y574" s="475"/>
      <c r="Z574" s="475"/>
    </row>
    <row r="575" spans="1:26" ht="12.75" customHeight="1">
      <c r="A575" s="475"/>
      <c r="B575" s="475"/>
      <c r="C575" s="475"/>
      <c r="D575" s="475"/>
      <c r="E575" s="475"/>
      <c r="F575" s="475"/>
      <c r="G575" s="475"/>
      <c r="H575" s="475"/>
      <c r="I575" s="475"/>
      <c r="J575" s="475"/>
      <c r="K575" s="475"/>
      <c r="L575" s="475"/>
      <c r="M575" s="475"/>
      <c r="N575" s="475"/>
      <c r="O575" s="475"/>
      <c r="P575" s="475"/>
      <c r="Q575" s="475"/>
      <c r="R575" s="475"/>
      <c r="S575" s="475"/>
      <c r="T575" s="475"/>
      <c r="U575" s="475"/>
      <c r="V575" s="475"/>
      <c r="W575" s="475"/>
      <c r="X575" s="475"/>
      <c r="Y575" s="475"/>
      <c r="Z575" s="475"/>
    </row>
    <row r="576" spans="1:26" ht="12.75" customHeight="1">
      <c r="A576" s="475"/>
      <c r="B576" s="475"/>
      <c r="C576" s="475"/>
      <c r="D576" s="475"/>
      <c r="E576" s="475"/>
      <c r="F576" s="475"/>
      <c r="G576" s="475"/>
      <c r="H576" s="475"/>
      <c r="I576" s="475"/>
      <c r="J576" s="475"/>
      <c r="K576" s="475"/>
      <c r="L576" s="475"/>
      <c r="M576" s="475"/>
      <c r="N576" s="475"/>
      <c r="O576" s="475"/>
      <c r="P576" s="475"/>
      <c r="Q576" s="475"/>
      <c r="R576" s="475"/>
      <c r="S576" s="475"/>
      <c r="T576" s="475"/>
      <c r="U576" s="475"/>
      <c r="V576" s="475"/>
      <c r="W576" s="475"/>
      <c r="X576" s="475"/>
      <c r="Y576" s="475"/>
      <c r="Z576" s="475"/>
    </row>
    <row r="577" spans="1:26" ht="12.75" customHeight="1">
      <c r="A577" s="475"/>
      <c r="B577" s="475"/>
      <c r="C577" s="475"/>
      <c r="D577" s="475"/>
      <c r="E577" s="475"/>
      <c r="F577" s="475"/>
      <c r="G577" s="475"/>
      <c r="H577" s="475"/>
      <c r="I577" s="475"/>
      <c r="J577" s="475"/>
      <c r="K577" s="475"/>
      <c r="L577" s="475"/>
      <c r="M577" s="475"/>
      <c r="N577" s="475"/>
      <c r="O577" s="475"/>
      <c r="P577" s="475"/>
      <c r="Q577" s="475"/>
      <c r="R577" s="475"/>
      <c r="S577" s="475"/>
      <c r="T577" s="475"/>
      <c r="U577" s="475"/>
      <c r="V577" s="475"/>
      <c r="W577" s="475"/>
      <c r="X577" s="475"/>
      <c r="Y577" s="475"/>
      <c r="Z577" s="475"/>
    </row>
    <row r="578" spans="1:26" ht="12.75" customHeight="1">
      <c r="A578" s="475"/>
      <c r="B578" s="475"/>
      <c r="C578" s="475"/>
      <c r="D578" s="475"/>
      <c r="E578" s="475"/>
      <c r="F578" s="475"/>
      <c r="G578" s="475"/>
      <c r="H578" s="475"/>
      <c r="I578" s="475"/>
      <c r="J578" s="475"/>
      <c r="K578" s="475"/>
      <c r="L578" s="475"/>
      <c r="M578" s="475"/>
      <c r="N578" s="475"/>
      <c r="O578" s="475"/>
      <c r="P578" s="475"/>
      <c r="Q578" s="475"/>
      <c r="R578" s="475"/>
      <c r="S578" s="475"/>
      <c r="T578" s="475"/>
      <c r="U578" s="475"/>
      <c r="V578" s="475"/>
      <c r="W578" s="475"/>
      <c r="X578" s="475"/>
      <c r="Y578" s="475"/>
      <c r="Z578" s="475"/>
    </row>
    <row r="579" spans="1:26" ht="12.75" customHeight="1">
      <c r="A579" s="475"/>
      <c r="B579" s="475"/>
      <c r="C579" s="475"/>
      <c r="D579" s="475"/>
      <c r="E579" s="475"/>
      <c r="F579" s="475"/>
      <c r="G579" s="475"/>
      <c r="H579" s="475"/>
      <c r="I579" s="475"/>
      <c r="J579" s="475"/>
      <c r="K579" s="475"/>
      <c r="L579" s="475"/>
      <c r="M579" s="475"/>
      <c r="N579" s="475"/>
      <c r="O579" s="475"/>
      <c r="P579" s="475"/>
      <c r="Q579" s="475"/>
      <c r="R579" s="475"/>
      <c r="S579" s="475"/>
      <c r="T579" s="475"/>
      <c r="U579" s="475"/>
      <c r="V579" s="475"/>
      <c r="W579" s="475"/>
      <c r="X579" s="475"/>
      <c r="Y579" s="475"/>
      <c r="Z579" s="475"/>
    </row>
    <row r="580" spans="1:26" ht="12.75" customHeight="1">
      <c r="A580" s="475"/>
      <c r="B580" s="475"/>
      <c r="C580" s="475"/>
      <c r="D580" s="475"/>
      <c r="E580" s="475"/>
      <c r="F580" s="475"/>
      <c r="G580" s="475"/>
      <c r="H580" s="475"/>
      <c r="I580" s="475"/>
      <c r="J580" s="475"/>
      <c r="K580" s="475"/>
      <c r="L580" s="475"/>
      <c r="M580" s="475"/>
      <c r="N580" s="475"/>
      <c r="O580" s="475"/>
      <c r="P580" s="475"/>
      <c r="Q580" s="475"/>
      <c r="R580" s="475"/>
      <c r="S580" s="475"/>
      <c r="T580" s="475"/>
      <c r="U580" s="475"/>
      <c r="V580" s="475"/>
      <c r="W580" s="475"/>
      <c r="X580" s="475"/>
      <c r="Y580" s="475"/>
      <c r="Z580" s="475"/>
    </row>
    <row r="581" spans="1:26" ht="12.75" customHeight="1">
      <c r="A581" s="475"/>
      <c r="B581" s="475"/>
      <c r="C581" s="475"/>
      <c r="D581" s="475"/>
      <c r="E581" s="475"/>
      <c r="F581" s="475"/>
      <c r="G581" s="475"/>
      <c r="H581" s="475"/>
      <c r="I581" s="475"/>
      <c r="J581" s="475"/>
      <c r="K581" s="475"/>
      <c r="L581" s="475"/>
      <c r="M581" s="475"/>
      <c r="N581" s="475"/>
      <c r="O581" s="475"/>
      <c r="P581" s="475"/>
      <c r="Q581" s="475"/>
      <c r="R581" s="475"/>
      <c r="S581" s="475"/>
      <c r="T581" s="475"/>
      <c r="U581" s="475"/>
      <c r="V581" s="475"/>
      <c r="W581" s="475"/>
      <c r="X581" s="475"/>
      <c r="Y581" s="475"/>
      <c r="Z581" s="475"/>
    </row>
    <row r="582" spans="1:26" ht="12.75" customHeight="1">
      <c r="A582" s="475"/>
      <c r="B582" s="475"/>
      <c r="C582" s="475"/>
      <c r="D582" s="475"/>
      <c r="E582" s="475"/>
      <c r="F582" s="475"/>
      <c r="G582" s="475"/>
      <c r="H582" s="475"/>
      <c r="I582" s="475"/>
      <c r="J582" s="475"/>
      <c r="K582" s="475"/>
      <c r="L582" s="475"/>
      <c r="M582" s="475"/>
      <c r="N582" s="475"/>
      <c r="O582" s="475"/>
      <c r="P582" s="475"/>
      <c r="Q582" s="475"/>
      <c r="R582" s="475"/>
      <c r="S582" s="475"/>
      <c r="T582" s="475"/>
      <c r="U582" s="475"/>
      <c r="V582" s="475"/>
      <c r="W582" s="475"/>
      <c r="X582" s="475"/>
      <c r="Y582" s="475"/>
      <c r="Z582" s="475"/>
    </row>
    <row r="583" spans="1:26" ht="12.75" customHeight="1">
      <c r="A583" s="475"/>
      <c r="B583" s="475"/>
      <c r="C583" s="475"/>
      <c r="D583" s="475"/>
      <c r="E583" s="475"/>
      <c r="F583" s="475"/>
      <c r="G583" s="475"/>
      <c r="H583" s="475"/>
      <c r="I583" s="475"/>
      <c r="J583" s="475"/>
      <c r="K583" s="475"/>
      <c r="L583" s="475"/>
      <c r="M583" s="475"/>
      <c r="N583" s="475"/>
      <c r="O583" s="475"/>
      <c r="P583" s="475"/>
      <c r="Q583" s="475"/>
      <c r="R583" s="475"/>
      <c r="S583" s="475"/>
      <c r="T583" s="475"/>
      <c r="U583" s="475"/>
      <c r="V583" s="475"/>
      <c r="W583" s="475"/>
      <c r="X583" s="475"/>
      <c r="Y583" s="475"/>
      <c r="Z583" s="475"/>
    </row>
    <row r="584" spans="1:26" ht="12.75" customHeight="1">
      <c r="A584" s="475"/>
      <c r="B584" s="475"/>
      <c r="C584" s="475"/>
      <c r="D584" s="475"/>
      <c r="E584" s="475"/>
      <c r="F584" s="475"/>
      <c r="G584" s="475"/>
      <c r="H584" s="475"/>
      <c r="I584" s="475"/>
      <c r="J584" s="475"/>
      <c r="K584" s="475"/>
      <c r="L584" s="475"/>
      <c r="M584" s="475"/>
      <c r="N584" s="475"/>
      <c r="O584" s="475"/>
      <c r="P584" s="475"/>
      <c r="Q584" s="475"/>
      <c r="R584" s="475"/>
      <c r="S584" s="475"/>
      <c r="T584" s="475"/>
      <c r="U584" s="475"/>
      <c r="V584" s="475"/>
      <c r="W584" s="475"/>
      <c r="X584" s="475"/>
      <c r="Y584" s="475"/>
      <c r="Z584" s="475"/>
    </row>
    <row r="585" spans="1:26" ht="12.75" customHeight="1">
      <c r="A585" s="475"/>
      <c r="B585" s="475"/>
      <c r="C585" s="475"/>
      <c r="D585" s="475"/>
      <c r="E585" s="475"/>
      <c r="F585" s="475"/>
      <c r="G585" s="475"/>
      <c r="H585" s="475"/>
      <c r="I585" s="475"/>
      <c r="J585" s="475"/>
      <c r="K585" s="475"/>
      <c r="L585" s="475"/>
      <c r="M585" s="475"/>
      <c r="N585" s="475"/>
      <c r="O585" s="475"/>
      <c r="P585" s="475"/>
      <c r="Q585" s="475"/>
      <c r="R585" s="475"/>
      <c r="S585" s="475"/>
      <c r="T585" s="475"/>
      <c r="U585" s="475"/>
      <c r="V585" s="475"/>
      <c r="W585" s="475"/>
      <c r="X585" s="475"/>
      <c r="Y585" s="475"/>
      <c r="Z585" s="475"/>
    </row>
    <row r="586" spans="1:26" ht="12.75" customHeight="1">
      <c r="A586" s="475"/>
      <c r="B586" s="475"/>
      <c r="C586" s="475"/>
      <c r="D586" s="475"/>
      <c r="E586" s="475"/>
      <c r="F586" s="475"/>
      <c r="G586" s="475"/>
      <c r="H586" s="475"/>
      <c r="I586" s="475"/>
      <c r="J586" s="475"/>
      <c r="K586" s="475"/>
      <c r="L586" s="475"/>
      <c r="M586" s="475"/>
      <c r="N586" s="475"/>
      <c r="O586" s="475"/>
      <c r="P586" s="475"/>
      <c r="Q586" s="475"/>
      <c r="R586" s="475"/>
      <c r="S586" s="475"/>
      <c r="T586" s="475"/>
      <c r="U586" s="475"/>
      <c r="V586" s="475"/>
      <c r="W586" s="475"/>
      <c r="X586" s="475"/>
      <c r="Y586" s="475"/>
      <c r="Z586" s="475"/>
    </row>
    <row r="587" spans="1:26" ht="12.75" customHeight="1">
      <c r="A587" s="475"/>
      <c r="B587" s="475"/>
      <c r="C587" s="475"/>
      <c r="D587" s="475"/>
      <c r="E587" s="475"/>
      <c r="F587" s="475"/>
      <c r="G587" s="475"/>
      <c r="H587" s="475"/>
      <c r="I587" s="475"/>
      <c r="J587" s="475"/>
      <c r="K587" s="475"/>
      <c r="L587" s="475"/>
      <c r="M587" s="475"/>
      <c r="N587" s="475"/>
      <c r="O587" s="475"/>
      <c r="P587" s="475"/>
      <c r="Q587" s="475"/>
      <c r="R587" s="475"/>
      <c r="S587" s="475"/>
      <c r="T587" s="475"/>
      <c r="U587" s="475"/>
      <c r="V587" s="475"/>
      <c r="W587" s="475"/>
      <c r="X587" s="475"/>
      <c r="Y587" s="475"/>
      <c r="Z587" s="475"/>
    </row>
    <row r="588" spans="1:26" ht="12.75" customHeight="1">
      <c r="A588" s="475"/>
      <c r="B588" s="475"/>
      <c r="C588" s="475"/>
      <c r="D588" s="475"/>
      <c r="E588" s="475"/>
      <c r="F588" s="475"/>
      <c r="G588" s="475"/>
      <c r="H588" s="475"/>
      <c r="I588" s="475"/>
      <c r="J588" s="475"/>
      <c r="K588" s="475"/>
      <c r="L588" s="475"/>
      <c r="M588" s="475"/>
      <c r="N588" s="475"/>
      <c r="O588" s="475"/>
      <c r="P588" s="475"/>
      <c r="Q588" s="475"/>
      <c r="R588" s="475"/>
      <c r="S588" s="475"/>
      <c r="T588" s="475"/>
      <c r="U588" s="475"/>
      <c r="V588" s="475"/>
      <c r="W588" s="475"/>
      <c r="X588" s="475"/>
      <c r="Y588" s="475"/>
      <c r="Z588" s="475"/>
    </row>
    <row r="589" spans="1:26" ht="12.75" customHeight="1">
      <c r="A589" s="475"/>
      <c r="B589" s="475"/>
      <c r="C589" s="475"/>
      <c r="D589" s="475"/>
      <c r="E589" s="475"/>
      <c r="F589" s="475"/>
      <c r="G589" s="475"/>
      <c r="H589" s="475"/>
      <c r="I589" s="475"/>
      <c r="J589" s="475"/>
      <c r="K589" s="475"/>
      <c r="L589" s="475"/>
      <c r="M589" s="475"/>
      <c r="N589" s="475"/>
      <c r="O589" s="475"/>
      <c r="P589" s="475"/>
      <c r="Q589" s="475"/>
      <c r="R589" s="475"/>
      <c r="S589" s="475"/>
      <c r="T589" s="475"/>
      <c r="U589" s="475"/>
      <c r="V589" s="475"/>
      <c r="W589" s="475"/>
      <c r="X589" s="475"/>
      <c r="Y589" s="475"/>
      <c r="Z589" s="475"/>
    </row>
    <row r="590" spans="1:26" ht="12.75" customHeight="1">
      <c r="A590" s="475"/>
      <c r="B590" s="475"/>
      <c r="C590" s="475"/>
      <c r="D590" s="475"/>
      <c r="E590" s="475"/>
      <c r="F590" s="475"/>
      <c r="G590" s="475"/>
      <c r="H590" s="475"/>
      <c r="I590" s="475"/>
      <c r="J590" s="475"/>
      <c r="K590" s="475"/>
      <c r="L590" s="475"/>
      <c r="M590" s="475"/>
      <c r="N590" s="475"/>
      <c r="O590" s="475"/>
      <c r="P590" s="475"/>
      <c r="Q590" s="475"/>
      <c r="R590" s="475"/>
      <c r="S590" s="475"/>
      <c r="T590" s="475"/>
      <c r="U590" s="475"/>
      <c r="V590" s="475"/>
      <c r="W590" s="475"/>
      <c r="X590" s="475"/>
      <c r="Y590" s="475"/>
      <c r="Z590" s="475"/>
    </row>
    <row r="591" spans="1:26" ht="12.75" customHeight="1">
      <c r="A591" s="475"/>
      <c r="B591" s="475"/>
      <c r="C591" s="475"/>
      <c r="D591" s="475"/>
      <c r="E591" s="475"/>
      <c r="F591" s="475"/>
      <c r="G591" s="475"/>
      <c r="H591" s="475"/>
      <c r="I591" s="475"/>
      <c r="J591" s="475"/>
      <c r="K591" s="475"/>
      <c r="L591" s="475"/>
      <c r="M591" s="475"/>
      <c r="N591" s="475"/>
      <c r="O591" s="475"/>
      <c r="P591" s="475"/>
      <c r="Q591" s="475"/>
      <c r="R591" s="475"/>
      <c r="S591" s="475"/>
      <c r="T591" s="475"/>
      <c r="U591" s="475"/>
      <c r="V591" s="475"/>
      <c r="W591" s="475"/>
      <c r="X591" s="475"/>
      <c r="Y591" s="475"/>
      <c r="Z591" s="475"/>
    </row>
    <row r="592" spans="1:26" ht="12.75" customHeight="1">
      <c r="A592" s="475"/>
      <c r="B592" s="475"/>
      <c r="C592" s="475"/>
      <c r="D592" s="475"/>
      <c r="E592" s="475"/>
      <c r="F592" s="475"/>
      <c r="G592" s="475"/>
      <c r="H592" s="475"/>
      <c r="I592" s="475"/>
      <c r="J592" s="475"/>
      <c r="K592" s="475"/>
      <c r="L592" s="475"/>
      <c r="M592" s="475"/>
      <c r="N592" s="475"/>
      <c r="O592" s="475"/>
      <c r="P592" s="475"/>
      <c r="Q592" s="475"/>
      <c r="R592" s="475"/>
      <c r="S592" s="475"/>
      <c r="T592" s="475"/>
      <c r="U592" s="475"/>
      <c r="V592" s="475"/>
      <c r="W592" s="475"/>
      <c r="X592" s="475"/>
      <c r="Y592" s="475"/>
      <c r="Z592" s="475"/>
    </row>
    <row r="593" spans="1:26" ht="12.75" customHeight="1">
      <c r="A593" s="475"/>
      <c r="B593" s="475"/>
      <c r="C593" s="475"/>
      <c r="D593" s="475"/>
      <c r="E593" s="475"/>
      <c r="F593" s="475"/>
      <c r="G593" s="475"/>
      <c r="H593" s="475"/>
      <c r="I593" s="475"/>
      <c r="J593" s="475"/>
      <c r="K593" s="475"/>
      <c r="L593" s="475"/>
      <c r="M593" s="475"/>
      <c r="N593" s="475"/>
      <c r="O593" s="475"/>
      <c r="P593" s="475"/>
      <c r="Q593" s="475"/>
      <c r="R593" s="475"/>
      <c r="S593" s="475"/>
      <c r="T593" s="475"/>
      <c r="U593" s="475"/>
      <c r="V593" s="475"/>
      <c r="W593" s="475"/>
      <c r="X593" s="475"/>
      <c r="Y593" s="475"/>
      <c r="Z593" s="475"/>
    </row>
    <row r="594" spans="1:26" ht="12.75" customHeight="1">
      <c r="A594" s="475"/>
      <c r="B594" s="475"/>
      <c r="C594" s="475"/>
      <c r="D594" s="475"/>
      <c r="E594" s="475"/>
      <c r="F594" s="475"/>
      <c r="G594" s="475"/>
      <c r="H594" s="475"/>
      <c r="I594" s="475"/>
      <c r="J594" s="475"/>
      <c r="K594" s="475"/>
      <c r="L594" s="475"/>
      <c r="M594" s="475"/>
      <c r="N594" s="475"/>
      <c r="O594" s="475"/>
      <c r="P594" s="475"/>
      <c r="Q594" s="475"/>
      <c r="R594" s="475"/>
      <c r="S594" s="475"/>
      <c r="T594" s="475"/>
      <c r="U594" s="475"/>
      <c r="V594" s="475"/>
      <c r="W594" s="475"/>
      <c r="X594" s="475"/>
      <c r="Y594" s="475"/>
      <c r="Z594" s="475"/>
    </row>
    <row r="595" spans="1:26" ht="12.75" customHeight="1">
      <c r="A595" s="475"/>
      <c r="B595" s="475"/>
      <c r="C595" s="475"/>
      <c r="D595" s="475"/>
      <c r="E595" s="475"/>
      <c r="F595" s="475"/>
      <c r="G595" s="475"/>
      <c r="H595" s="475"/>
      <c r="I595" s="475"/>
      <c r="J595" s="475"/>
      <c r="K595" s="475"/>
      <c r="L595" s="475"/>
      <c r="M595" s="475"/>
      <c r="N595" s="475"/>
      <c r="O595" s="475"/>
      <c r="P595" s="475"/>
      <c r="Q595" s="475"/>
      <c r="R595" s="475"/>
      <c r="S595" s="475"/>
      <c r="T595" s="475"/>
      <c r="U595" s="475"/>
      <c r="V595" s="475"/>
      <c r="W595" s="475"/>
      <c r="X595" s="475"/>
      <c r="Y595" s="475"/>
      <c r="Z595" s="475"/>
    </row>
    <row r="596" spans="1:26" ht="12.75" customHeight="1">
      <c r="A596" s="475"/>
      <c r="B596" s="475"/>
      <c r="C596" s="475"/>
      <c r="D596" s="475"/>
      <c r="E596" s="475"/>
      <c r="F596" s="475"/>
      <c r="G596" s="475"/>
      <c r="H596" s="475"/>
      <c r="I596" s="475"/>
      <c r="J596" s="475"/>
      <c r="K596" s="475"/>
      <c r="L596" s="475"/>
      <c r="M596" s="475"/>
      <c r="N596" s="475"/>
      <c r="O596" s="475"/>
      <c r="P596" s="475"/>
      <c r="Q596" s="475"/>
      <c r="R596" s="475"/>
      <c r="S596" s="475"/>
      <c r="T596" s="475"/>
      <c r="U596" s="475"/>
      <c r="V596" s="475"/>
      <c r="W596" s="475"/>
      <c r="X596" s="475"/>
      <c r="Y596" s="475"/>
      <c r="Z596" s="475"/>
    </row>
    <row r="597" spans="1:26" ht="12.75" customHeight="1">
      <c r="A597" s="475"/>
      <c r="B597" s="475"/>
      <c r="C597" s="475"/>
      <c r="D597" s="475"/>
      <c r="E597" s="475"/>
      <c r="F597" s="475"/>
      <c r="G597" s="475"/>
      <c r="H597" s="475"/>
      <c r="I597" s="475"/>
      <c r="J597" s="475"/>
      <c r="K597" s="475"/>
      <c r="L597" s="475"/>
      <c r="M597" s="475"/>
      <c r="N597" s="475"/>
      <c r="O597" s="475"/>
      <c r="P597" s="475"/>
      <c r="Q597" s="475"/>
      <c r="R597" s="475"/>
      <c r="S597" s="475"/>
      <c r="T597" s="475"/>
      <c r="U597" s="475"/>
      <c r="V597" s="475"/>
      <c r="W597" s="475"/>
      <c r="X597" s="475"/>
      <c r="Y597" s="475"/>
      <c r="Z597" s="475"/>
    </row>
    <row r="598" spans="1:26" ht="12.75" customHeight="1">
      <c r="A598" s="475"/>
      <c r="B598" s="475"/>
      <c r="C598" s="475"/>
      <c r="D598" s="475"/>
      <c r="E598" s="475"/>
      <c r="F598" s="475"/>
      <c r="G598" s="475"/>
      <c r="H598" s="475"/>
      <c r="I598" s="475"/>
      <c r="J598" s="475"/>
      <c r="K598" s="475"/>
      <c r="L598" s="475"/>
      <c r="M598" s="475"/>
      <c r="N598" s="475"/>
      <c r="O598" s="475"/>
      <c r="P598" s="475"/>
      <c r="Q598" s="475"/>
      <c r="R598" s="475"/>
      <c r="S598" s="475"/>
      <c r="T598" s="475"/>
      <c r="U598" s="475"/>
      <c r="V598" s="475"/>
      <c r="W598" s="475"/>
      <c r="X598" s="475"/>
      <c r="Y598" s="475"/>
      <c r="Z598" s="475"/>
    </row>
    <row r="599" spans="1:26" ht="12.75" customHeight="1">
      <c r="A599" s="475"/>
      <c r="B599" s="475"/>
      <c r="C599" s="475"/>
      <c r="D599" s="475"/>
      <c r="E599" s="475"/>
      <c r="F599" s="475"/>
      <c r="G599" s="475"/>
      <c r="H599" s="475"/>
      <c r="I599" s="475"/>
      <c r="J599" s="475"/>
      <c r="K599" s="475"/>
      <c r="L599" s="475"/>
      <c r="M599" s="475"/>
      <c r="N599" s="475"/>
      <c r="O599" s="475"/>
      <c r="P599" s="475"/>
      <c r="Q599" s="475"/>
      <c r="R599" s="475"/>
      <c r="S599" s="475"/>
      <c r="T599" s="475"/>
      <c r="U599" s="475"/>
      <c r="V599" s="475"/>
      <c r="W599" s="475"/>
      <c r="X599" s="475"/>
      <c r="Y599" s="475"/>
      <c r="Z599" s="475"/>
    </row>
    <row r="600" spans="1:26" ht="12.75" customHeight="1">
      <c r="A600" s="475"/>
      <c r="B600" s="475"/>
      <c r="C600" s="475"/>
      <c r="D600" s="475"/>
      <c r="E600" s="475"/>
      <c r="F600" s="475"/>
      <c r="G600" s="475"/>
      <c r="H600" s="475"/>
      <c r="I600" s="475"/>
      <c r="J600" s="475"/>
      <c r="K600" s="475"/>
      <c r="L600" s="475"/>
      <c r="M600" s="475"/>
      <c r="N600" s="475"/>
      <c r="O600" s="475"/>
      <c r="P600" s="475"/>
      <c r="Q600" s="475"/>
      <c r="R600" s="475"/>
      <c r="S600" s="475"/>
      <c r="T600" s="475"/>
      <c r="U600" s="475"/>
      <c r="V600" s="475"/>
      <c r="W600" s="475"/>
      <c r="X600" s="475"/>
      <c r="Y600" s="475"/>
      <c r="Z600" s="475"/>
    </row>
    <row r="601" spans="1:26" ht="12.75" customHeight="1">
      <c r="A601" s="475"/>
      <c r="B601" s="475"/>
      <c r="C601" s="475"/>
      <c r="D601" s="475"/>
      <c r="E601" s="475"/>
      <c r="F601" s="475"/>
      <c r="G601" s="475"/>
      <c r="H601" s="475"/>
      <c r="I601" s="475"/>
      <c r="J601" s="475"/>
      <c r="K601" s="475"/>
      <c r="L601" s="475"/>
      <c r="M601" s="475"/>
      <c r="N601" s="475"/>
      <c r="O601" s="475"/>
      <c r="P601" s="475"/>
      <c r="Q601" s="475"/>
      <c r="R601" s="475"/>
      <c r="S601" s="475"/>
      <c r="T601" s="475"/>
      <c r="U601" s="475"/>
      <c r="V601" s="475"/>
      <c r="W601" s="475"/>
      <c r="X601" s="475"/>
      <c r="Y601" s="475"/>
      <c r="Z601" s="475"/>
    </row>
    <row r="602" spans="1:26" ht="12.75" customHeight="1">
      <c r="A602" s="475"/>
      <c r="B602" s="475"/>
      <c r="C602" s="475"/>
      <c r="D602" s="475"/>
      <c r="E602" s="475"/>
      <c r="F602" s="475"/>
      <c r="G602" s="475"/>
      <c r="H602" s="475"/>
      <c r="I602" s="475"/>
      <c r="J602" s="475"/>
      <c r="K602" s="475"/>
      <c r="L602" s="475"/>
      <c r="M602" s="475"/>
      <c r="N602" s="475"/>
      <c r="O602" s="475"/>
      <c r="P602" s="475"/>
      <c r="Q602" s="475"/>
      <c r="R602" s="475"/>
      <c r="S602" s="475"/>
      <c r="T602" s="475"/>
      <c r="U602" s="475"/>
      <c r="V602" s="475"/>
      <c r="W602" s="475"/>
      <c r="X602" s="475"/>
      <c r="Y602" s="475"/>
      <c r="Z602" s="475"/>
    </row>
    <row r="603" spans="1:26" ht="12.75" customHeight="1">
      <c r="A603" s="475"/>
      <c r="B603" s="475"/>
      <c r="C603" s="475"/>
      <c r="D603" s="475"/>
      <c r="E603" s="475"/>
      <c r="F603" s="475"/>
      <c r="G603" s="475"/>
      <c r="H603" s="475"/>
      <c r="I603" s="475"/>
      <c r="J603" s="475"/>
      <c r="K603" s="475"/>
      <c r="L603" s="475"/>
      <c r="M603" s="475"/>
      <c r="N603" s="475"/>
      <c r="O603" s="475"/>
      <c r="P603" s="475"/>
      <c r="Q603" s="475"/>
      <c r="R603" s="475"/>
      <c r="S603" s="475"/>
      <c r="T603" s="475"/>
      <c r="U603" s="475"/>
      <c r="V603" s="475"/>
      <c r="W603" s="475"/>
      <c r="X603" s="475"/>
      <c r="Y603" s="475"/>
      <c r="Z603" s="475"/>
    </row>
    <row r="604" spans="1:26" ht="12.75" customHeight="1">
      <c r="A604" s="475"/>
      <c r="B604" s="475"/>
      <c r="C604" s="475"/>
      <c r="D604" s="475"/>
      <c r="E604" s="475"/>
      <c r="F604" s="475"/>
      <c r="G604" s="475"/>
      <c r="H604" s="475"/>
      <c r="I604" s="475"/>
      <c r="J604" s="475"/>
      <c r="K604" s="475"/>
      <c r="L604" s="475"/>
      <c r="M604" s="475"/>
      <c r="N604" s="475"/>
      <c r="O604" s="475"/>
      <c r="P604" s="475"/>
      <c r="Q604" s="475"/>
      <c r="R604" s="475"/>
      <c r="S604" s="475"/>
      <c r="T604" s="475"/>
      <c r="U604" s="475"/>
      <c r="V604" s="475"/>
      <c r="W604" s="475"/>
      <c r="X604" s="475"/>
      <c r="Y604" s="475"/>
      <c r="Z604" s="475"/>
    </row>
    <row r="605" spans="1:26" ht="12.75" customHeight="1">
      <c r="A605" s="475"/>
      <c r="B605" s="475"/>
      <c r="C605" s="475"/>
      <c r="D605" s="475"/>
      <c r="E605" s="475"/>
      <c r="F605" s="475"/>
      <c r="G605" s="475"/>
      <c r="H605" s="475"/>
      <c r="I605" s="475"/>
      <c r="J605" s="475"/>
      <c r="K605" s="475"/>
      <c r="L605" s="475"/>
      <c r="M605" s="475"/>
      <c r="N605" s="475"/>
      <c r="O605" s="475"/>
      <c r="P605" s="475"/>
      <c r="Q605" s="475"/>
      <c r="R605" s="475"/>
      <c r="S605" s="475"/>
      <c r="T605" s="475"/>
      <c r="U605" s="475"/>
      <c r="V605" s="475"/>
      <c r="W605" s="475"/>
      <c r="X605" s="475"/>
      <c r="Y605" s="475"/>
      <c r="Z605" s="475"/>
    </row>
    <row r="606" spans="1:26" ht="12.75" customHeight="1">
      <c r="A606" s="475"/>
      <c r="B606" s="475"/>
      <c r="C606" s="475"/>
      <c r="D606" s="475"/>
      <c r="E606" s="475"/>
      <c r="F606" s="475"/>
      <c r="G606" s="475"/>
      <c r="H606" s="475"/>
      <c r="I606" s="475"/>
      <c r="J606" s="475"/>
      <c r="K606" s="475"/>
      <c r="L606" s="475"/>
      <c r="M606" s="475"/>
      <c r="N606" s="475"/>
      <c r="O606" s="475"/>
      <c r="P606" s="475"/>
      <c r="Q606" s="475"/>
      <c r="R606" s="475"/>
      <c r="S606" s="475"/>
      <c r="T606" s="475"/>
      <c r="U606" s="475"/>
      <c r="V606" s="475"/>
      <c r="W606" s="475"/>
      <c r="X606" s="475"/>
      <c r="Y606" s="475"/>
      <c r="Z606" s="475"/>
    </row>
    <row r="607" spans="1:26" ht="12.75" customHeight="1">
      <c r="A607" s="475"/>
      <c r="B607" s="475"/>
      <c r="C607" s="475"/>
      <c r="D607" s="475"/>
      <c r="E607" s="475"/>
      <c r="F607" s="475"/>
      <c r="G607" s="475"/>
      <c r="H607" s="475"/>
      <c r="I607" s="475"/>
      <c r="J607" s="475"/>
      <c r="K607" s="475"/>
      <c r="L607" s="475"/>
      <c r="M607" s="475"/>
      <c r="N607" s="475"/>
      <c r="O607" s="475"/>
      <c r="P607" s="475"/>
      <c r="Q607" s="475"/>
      <c r="R607" s="475"/>
      <c r="S607" s="475"/>
      <c r="T607" s="475"/>
      <c r="U607" s="475"/>
      <c r="V607" s="475"/>
      <c r="W607" s="475"/>
      <c r="X607" s="475"/>
      <c r="Y607" s="475"/>
      <c r="Z607" s="475"/>
    </row>
    <row r="608" spans="1:26" ht="12.75" customHeight="1">
      <c r="A608" s="475"/>
      <c r="B608" s="475"/>
      <c r="C608" s="475"/>
      <c r="D608" s="475"/>
      <c r="E608" s="475"/>
      <c r="F608" s="475"/>
      <c r="G608" s="475"/>
      <c r="H608" s="475"/>
      <c r="I608" s="475"/>
      <c r="J608" s="475"/>
      <c r="K608" s="475"/>
      <c r="L608" s="475"/>
      <c r="M608" s="475"/>
      <c r="N608" s="475"/>
      <c r="O608" s="475"/>
      <c r="P608" s="475"/>
      <c r="Q608" s="475"/>
      <c r="R608" s="475"/>
      <c r="S608" s="475"/>
      <c r="T608" s="475"/>
      <c r="U608" s="475"/>
      <c r="V608" s="475"/>
      <c r="W608" s="475"/>
      <c r="X608" s="475"/>
      <c r="Y608" s="475"/>
      <c r="Z608" s="475"/>
    </row>
    <row r="609" spans="1:26" ht="12.75" customHeight="1">
      <c r="A609" s="475"/>
      <c r="B609" s="475"/>
      <c r="C609" s="475"/>
      <c r="D609" s="475"/>
      <c r="E609" s="475"/>
      <c r="F609" s="475"/>
      <c r="G609" s="475"/>
      <c r="H609" s="475"/>
      <c r="I609" s="475"/>
      <c r="J609" s="475"/>
      <c r="K609" s="475"/>
      <c r="L609" s="475"/>
      <c r="M609" s="475"/>
      <c r="N609" s="475"/>
      <c r="O609" s="475"/>
      <c r="P609" s="475"/>
      <c r="Q609" s="475"/>
      <c r="R609" s="475"/>
      <c r="S609" s="475"/>
      <c r="T609" s="475"/>
      <c r="U609" s="475"/>
      <c r="V609" s="475"/>
      <c r="W609" s="475"/>
      <c r="X609" s="475"/>
      <c r="Y609" s="475"/>
      <c r="Z609" s="475"/>
    </row>
    <row r="610" spans="1:26" ht="12.75" customHeight="1">
      <c r="A610" s="475"/>
      <c r="B610" s="475"/>
      <c r="C610" s="475"/>
      <c r="D610" s="475"/>
      <c r="E610" s="475"/>
      <c r="F610" s="475"/>
      <c r="G610" s="475"/>
      <c r="H610" s="475"/>
      <c r="I610" s="475"/>
      <c r="J610" s="475"/>
      <c r="K610" s="475"/>
      <c r="L610" s="475"/>
      <c r="M610" s="475"/>
      <c r="N610" s="475"/>
      <c r="O610" s="475"/>
      <c r="P610" s="475"/>
      <c r="Q610" s="475"/>
      <c r="R610" s="475"/>
      <c r="S610" s="475"/>
      <c r="T610" s="475"/>
      <c r="U610" s="475"/>
      <c r="V610" s="475"/>
      <c r="W610" s="475"/>
      <c r="X610" s="475"/>
      <c r="Y610" s="475"/>
      <c r="Z610" s="475"/>
    </row>
    <row r="611" spans="1:26" ht="12.75" customHeight="1">
      <c r="A611" s="475"/>
      <c r="B611" s="475"/>
      <c r="C611" s="475"/>
      <c r="D611" s="475"/>
      <c r="E611" s="475"/>
      <c r="F611" s="475"/>
      <c r="G611" s="475"/>
      <c r="H611" s="475"/>
      <c r="I611" s="475"/>
      <c r="J611" s="475"/>
      <c r="K611" s="475"/>
      <c r="L611" s="475"/>
      <c r="M611" s="475"/>
      <c r="N611" s="475"/>
      <c r="O611" s="475"/>
      <c r="P611" s="475"/>
      <c r="Q611" s="475"/>
      <c r="R611" s="475"/>
      <c r="S611" s="475"/>
      <c r="T611" s="475"/>
      <c r="U611" s="475"/>
      <c r="V611" s="475"/>
      <c r="W611" s="475"/>
      <c r="X611" s="475"/>
      <c r="Y611" s="475"/>
      <c r="Z611" s="475"/>
    </row>
    <row r="612" spans="1:26" ht="12.75" customHeight="1">
      <c r="A612" s="475"/>
      <c r="B612" s="475"/>
      <c r="C612" s="475"/>
      <c r="D612" s="475"/>
      <c r="E612" s="475"/>
      <c r="F612" s="475"/>
      <c r="G612" s="475"/>
      <c r="H612" s="475"/>
      <c r="I612" s="475"/>
      <c r="J612" s="475"/>
      <c r="K612" s="475"/>
      <c r="L612" s="475"/>
      <c r="M612" s="475"/>
      <c r="N612" s="475"/>
      <c r="O612" s="475"/>
      <c r="P612" s="475"/>
      <c r="Q612" s="475"/>
      <c r="R612" s="475"/>
      <c r="S612" s="475"/>
      <c r="T612" s="475"/>
      <c r="U612" s="475"/>
      <c r="V612" s="475"/>
      <c r="W612" s="475"/>
      <c r="X612" s="475"/>
      <c r="Y612" s="475"/>
      <c r="Z612" s="475"/>
    </row>
    <row r="613" spans="1:26" ht="12.75" customHeight="1">
      <c r="A613" s="475"/>
      <c r="B613" s="475"/>
      <c r="C613" s="475"/>
      <c r="D613" s="475"/>
      <c r="E613" s="475"/>
      <c r="F613" s="475"/>
      <c r="G613" s="475"/>
      <c r="H613" s="475"/>
      <c r="I613" s="475"/>
      <c r="J613" s="475"/>
      <c r="K613" s="475"/>
      <c r="L613" s="475"/>
      <c r="M613" s="475"/>
      <c r="N613" s="475"/>
      <c r="O613" s="475"/>
      <c r="P613" s="475"/>
      <c r="Q613" s="475"/>
      <c r="R613" s="475"/>
      <c r="S613" s="475"/>
      <c r="T613" s="475"/>
      <c r="U613" s="475"/>
      <c r="V613" s="475"/>
      <c r="W613" s="475"/>
      <c r="X613" s="475"/>
      <c r="Y613" s="475"/>
      <c r="Z613" s="475"/>
    </row>
    <row r="614" spans="1:26" ht="12.75" customHeight="1">
      <c r="A614" s="475"/>
      <c r="B614" s="475"/>
      <c r="C614" s="475"/>
      <c r="D614" s="475"/>
      <c r="E614" s="475"/>
      <c r="F614" s="475"/>
      <c r="G614" s="475"/>
      <c r="H614" s="475"/>
      <c r="I614" s="475"/>
      <c r="J614" s="475"/>
      <c r="K614" s="475"/>
      <c r="L614" s="475"/>
      <c r="M614" s="475"/>
      <c r="N614" s="475"/>
      <c r="O614" s="475"/>
      <c r="P614" s="475"/>
      <c r="Q614" s="475"/>
      <c r="R614" s="475"/>
      <c r="S614" s="475"/>
      <c r="T614" s="475"/>
      <c r="U614" s="475"/>
      <c r="V614" s="475"/>
      <c r="W614" s="475"/>
      <c r="X614" s="475"/>
      <c r="Y614" s="475"/>
      <c r="Z614" s="475"/>
    </row>
    <row r="615" spans="1:26" ht="12.75" customHeight="1">
      <c r="A615" s="475"/>
      <c r="B615" s="475"/>
      <c r="C615" s="475"/>
      <c r="D615" s="475"/>
      <c r="E615" s="475"/>
      <c r="F615" s="475"/>
      <c r="G615" s="475"/>
      <c r="H615" s="475"/>
      <c r="I615" s="475"/>
      <c r="J615" s="475"/>
      <c r="K615" s="475"/>
      <c r="L615" s="475"/>
      <c r="M615" s="475"/>
      <c r="N615" s="475"/>
      <c r="O615" s="475"/>
      <c r="P615" s="475"/>
      <c r="Q615" s="475"/>
      <c r="R615" s="475"/>
      <c r="S615" s="475"/>
      <c r="T615" s="475"/>
      <c r="U615" s="475"/>
      <c r="V615" s="475"/>
      <c r="W615" s="475"/>
      <c r="X615" s="475"/>
      <c r="Y615" s="475"/>
      <c r="Z615" s="475"/>
    </row>
    <row r="616" spans="1:26" ht="12.75" customHeight="1">
      <c r="A616" s="475"/>
      <c r="B616" s="475"/>
      <c r="C616" s="475"/>
      <c r="D616" s="475"/>
      <c r="E616" s="475"/>
      <c r="F616" s="475"/>
      <c r="G616" s="475"/>
      <c r="H616" s="475"/>
      <c r="I616" s="475"/>
      <c r="J616" s="475"/>
      <c r="K616" s="475"/>
      <c r="L616" s="475"/>
      <c r="M616" s="475"/>
      <c r="N616" s="475"/>
      <c r="O616" s="475"/>
      <c r="P616" s="475"/>
      <c r="Q616" s="475"/>
      <c r="R616" s="475"/>
      <c r="S616" s="475"/>
      <c r="T616" s="475"/>
      <c r="U616" s="475"/>
      <c r="V616" s="475"/>
      <c r="W616" s="475"/>
      <c r="X616" s="475"/>
      <c r="Y616" s="475"/>
      <c r="Z616" s="475"/>
    </row>
    <row r="617" spans="1:26" ht="12.75" customHeight="1">
      <c r="A617" s="475"/>
      <c r="B617" s="475"/>
      <c r="C617" s="475"/>
      <c r="D617" s="475"/>
      <c r="E617" s="475"/>
      <c r="F617" s="475"/>
      <c r="G617" s="475"/>
      <c r="H617" s="475"/>
      <c r="I617" s="475"/>
      <c r="J617" s="475"/>
      <c r="K617" s="475"/>
      <c r="L617" s="475"/>
      <c r="M617" s="475"/>
      <c r="N617" s="475"/>
      <c r="O617" s="475"/>
      <c r="P617" s="475"/>
      <c r="Q617" s="475"/>
      <c r="R617" s="475"/>
      <c r="S617" s="475"/>
      <c r="T617" s="475"/>
      <c r="U617" s="475"/>
      <c r="V617" s="475"/>
      <c r="W617" s="475"/>
      <c r="X617" s="475"/>
      <c r="Y617" s="475"/>
      <c r="Z617" s="475"/>
    </row>
    <row r="618" spans="1:26" ht="12.75" customHeight="1">
      <c r="A618" s="475"/>
      <c r="B618" s="475"/>
      <c r="C618" s="475"/>
      <c r="D618" s="475"/>
      <c r="E618" s="475"/>
      <c r="F618" s="475"/>
      <c r="G618" s="475"/>
      <c r="H618" s="475"/>
      <c r="I618" s="475"/>
      <c r="J618" s="475"/>
      <c r="K618" s="475"/>
      <c r="L618" s="475"/>
      <c r="M618" s="475"/>
      <c r="N618" s="475"/>
      <c r="O618" s="475"/>
      <c r="P618" s="475"/>
      <c r="Q618" s="475"/>
      <c r="R618" s="475"/>
      <c r="S618" s="475"/>
      <c r="T618" s="475"/>
      <c r="U618" s="475"/>
      <c r="V618" s="475"/>
      <c r="W618" s="475"/>
      <c r="X618" s="475"/>
      <c r="Y618" s="475"/>
      <c r="Z618" s="475"/>
    </row>
    <row r="619" spans="1:26" ht="12.75" customHeight="1">
      <c r="A619" s="475"/>
      <c r="B619" s="475"/>
      <c r="C619" s="475"/>
      <c r="D619" s="475"/>
      <c r="E619" s="475"/>
      <c r="F619" s="475"/>
      <c r="G619" s="475"/>
      <c r="H619" s="475"/>
      <c r="I619" s="475"/>
      <c r="J619" s="475"/>
      <c r="K619" s="475"/>
      <c r="L619" s="475"/>
      <c r="M619" s="475"/>
      <c r="N619" s="475"/>
      <c r="O619" s="475"/>
      <c r="P619" s="475"/>
      <c r="Q619" s="475"/>
      <c r="R619" s="475"/>
      <c r="S619" s="475"/>
      <c r="T619" s="475"/>
      <c r="U619" s="475"/>
      <c r="V619" s="475"/>
      <c r="W619" s="475"/>
      <c r="X619" s="475"/>
      <c r="Y619" s="475"/>
      <c r="Z619" s="475"/>
    </row>
    <row r="620" spans="1:26" ht="12.75" customHeight="1">
      <c r="A620" s="475"/>
      <c r="B620" s="475"/>
      <c r="C620" s="475"/>
      <c r="D620" s="475"/>
      <c r="E620" s="475"/>
      <c r="F620" s="475"/>
      <c r="G620" s="475"/>
      <c r="H620" s="475"/>
      <c r="I620" s="475"/>
      <c r="J620" s="475"/>
      <c r="K620" s="475"/>
      <c r="L620" s="475"/>
      <c r="M620" s="475"/>
      <c r="N620" s="475"/>
      <c r="O620" s="475"/>
      <c r="P620" s="475"/>
      <c r="Q620" s="475"/>
      <c r="R620" s="475"/>
      <c r="S620" s="475"/>
      <c r="T620" s="475"/>
      <c r="U620" s="475"/>
      <c r="V620" s="475"/>
      <c r="W620" s="475"/>
      <c r="X620" s="475"/>
      <c r="Y620" s="475"/>
      <c r="Z620" s="475"/>
    </row>
    <row r="621" spans="1:26" ht="12.75" customHeight="1">
      <c r="A621" s="475"/>
      <c r="B621" s="475"/>
      <c r="C621" s="475"/>
      <c r="D621" s="475"/>
      <c r="E621" s="475"/>
      <c r="F621" s="475"/>
      <c r="G621" s="475"/>
      <c r="H621" s="475"/>
      <c r="I621" s="475"/>
      <c r="J621" s="475"/>
      <c r="K621" s="475"/>
      <c r="L621" s="475"/>
      <c r="M621" s="475"/>
      <c r="N621" s="475"/>
      <c r="O621" s="475"/>
      <c r="P621" s="475"/>
      <c r="Q621" s="475"/>
      <c r="R621" s="475"/>
      <c r="S621" s="475"/>
      <c r="T621" s="475"/>
      <c r="U621" s="475"/>
      <c r="V621" s="475"/>
      <c r="W621" s="475"/>
      <c r="X621" s="475"/>
      <c r="Y621" s="475"/>
      <c r="Z621" s="475"/>
    </row>
    <row r="622" spans="1:26" ht="12.75" customHeight="1">
      <c r="A622" s="475"/>
      <c r="B622" s="475"/>
      <c r="C622" s="475"/>
      <c r="D622" s="475"/>
      <c r="E622" s="475"/>
      <c r="F622" s="475"/>
      <c r="G622" s="475"/>
      <c r="H622" s="475"/>
      <c r="I622" s="475"/>
      <c r="J622" s="475"/>
      <c r="K622" s="475"/>
      <c r="L622" s="475"/>
      <c r="M622" s="475"/>
      <c r="N622" s="475"/>
      <c r="O622" s="475"/>
      <c r="P622" s="475"/>
      <c r="Q622" s="475"/>
      <c r="R622" s="475"/>
      <c r="S622" s="475"/>
      <c r="T622" s="475"/>
      <c r="U622" s="475"/>
      <c r="V622" s="475"/>
      <c r="W622" s="475"/>
      <c r="X622" s="475"/>
      <c r="Y622" s="475"/>
      <c r="Z622" s="475"/>
    </row>
    <row r="623" spans="1:26" ht="12.75" customHeight="1">
      <c r="A623" s="475"/>
      <c r="B623" s="475"/>
      <c r="C623" s="475"/>
      <c r="D623" s="475"/>
      <c r="E623" s="475"/>
      <c r="F623" s="475"/>
      <c r="G623" s="475"/>
      <c r="H623" s="475"/>
      <c r="I623" s="475"/>
      <c r="J623" s="475"/>
      <c r="K623" s="475"/>
      <c r="L623" s="475"/>
      <c r="M623" s="475"/>
      <c r="N623" s="475"/>
      <c r="O623" s="475"/>
      <c r="P623" s="475"/>
      <c r="Q623" s="475"/>
      <c r="R623" s="475"/>
      <c r="S623" s="475"/>
      <c r="T623" s="475"/>
      <c r="U623" s="475"/>
      <c r="V623" s="475"/>
      <c r="W623" s="475"/>
      <c r="X623" s="475"/>
      <c r="Y623" s="475"/>
      <c r="Z623" s="475"/>
    </row>
    <row r="624" spans="1:26" ht="12.75" customHeight="1">
      <c r="A624" s="475"/>
      <c r="B624" s="475"/>
      <c r="C624" s="475"/>
      <c r="D624" s="475"/>
      <c r="E624" s="475"/>
      <c r="F624" s="475"/>
      <c r="G624" s="475"/>
      <c r="H624" s="475"/>
      <c r="I624" s="475"/>
      <c r="J624" s="475"/>
      <c r="K624" s="475"/>
      <c r="L624" s="475"/>
      <c r="M624" s="475"/>
      <c r="N624" s="475"/>
      <c r="O624" s="475"/>
      <c r="P624" s="475"/>
      <c r="Q624" s="475"/>
      <c r="R624" s="475"/>
      <c r="S624" s="475"/>
      <c r="T624" s="475"/>
      <c r="U624" s="475"/>
      <c r="V624" s="475"/>
      <c r="W624" s="475"/>
      <c r="X624" s="475"/>
      <c r="Y624" s="475"/>
      <c r="Z624" s="475"/>
    </row>
    <row r="625" spans="1:26" ht="12.75" customHeight="1">
      <c r="A625" s="475"/>
      <c r="B625" s="475"/>
      <c r="C625" s="475"/>
      <c r="D625" s="475"/>
      <c r="E625" s="475"/>
      <c r="F625" s="475"/>
      <c r="G625" s="475"/>
      <c r="H625" s="475"/>
      <c r="I625" s="475"/>
      <c r="J625" s="475"/>
      <c r="K625" s="475"/>
      <c r="L625" s="475"/>
      <c r="M625" s="475"/>
      <c r="N625" s="475"/>
      <c r="O625" s="475"/>
      <c r="P625" s="475"/>
      <c r="Q625" s="475"/>
      <c r="R625" s="475"/>
      <c r="S625" s="475"/>
      <c r="T625" s="475"/>
      <c r="U625" s="475"/>
      <c r="V625" s="475"/>
      <c r="W625" s="475"/>
      <c r="X625" s="475"/>
      <c r="Y625" s="475"/>
      <c r="Z625" s="475"/>
    </row>
    <row r="626" spans="1:26" ht="12.75" customHeight="1">
      <c r="A626" s="475"/>
      <c r="B626" s="475"/>
      <c r="C626" s="475"/>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row>
    <row r="627" spans="1:26" ht="12.75" customHeight="1">
      <c r="A627" s="475"/>
      <c r="B627" s="475"/>
      <c r="C627" s="475"/>
      <c r="D627" s="475"/>
      <c r="E627" s="475"/>
      <c r="F627" s="475"/>
      <c r="G627" s="475"/>
      <c r="H627" s="475"/>
      <c r="I627" s="475"/>
      <c r="J627" s="475"/>
      <c r="K627" s="475"/>
      <c r="L627" s="475"/>
      <c r="M627" s="475"/>
      <c r="N627" s="475"/>
      <c r="O627" s="475"/>
      <c r="P627" s="475"/>
      <c r="Q627" s="475"/>
      <c r="R627" s="475"/>
      <c r="S627" s="475"/>
      <c r="T627" s="475"/>
      <c r="U627" s="475"/>
      <c r="V627" s="475"/>
      <c r="W627" s="475"/>
      <c r="X627" s="475"/>
      <c r="Y627" s="475"/>
      <c r="Z627" s="475"/>
    </row>
    <row r="628" spans="1:26" ht="12.75" customHeight="1">
      <c r="A628" s="475"/>
      <c r="B628" s="475"/>
      <c r="C628" s="475"/>
      <c r="D628" s="475"/>
      <c r="E628" s="475"/>
      <c r="F628" s="475"/>
      <c r="G628" s="475"/>
      <c r="H628" s="475"/>
      <c r="I628" s="475"/>
      <c r="J628" s="475"/>
      <c r="K628" s="475"/>
      <c r="L628" s="475"/>
      <c r="M628" s="475"/>
      <c r="N628" s="475"/>
      <c r="O628" s="475"/>
      <c r="P628" s="475"/>
      <c r="Q628" s="475"/>
      <c r="R628" s="475"/>
      <c r="S628" s="475"/>
      <c r="T628" s="475"/>
      <c r="U628" s="475"/>
      <c r="V628" s="475"/>
      <c r="W628" s="475"/>
      <c r="X628" s="475"/>
      <c r="Y628" s="475"/>
      <c r="Z628" s="475"/>
    </row>
    <row r="629" spans="1:26" ht="12.75" customHeight="1">
      <c r="A629" s="475"/>
      <c r="B629" s="475"/>
      <c r="C629" s="475"/>
      <c r="D629" s="475"/>
      <c r="E629" s="475"/>
      <c r="F629" s="475"/>
      <c r="G629" s="475"/>
      <c r="H629" s="475"/>
      <c r="I629" s="475"/>
      <c r="J629" s="475"/>
      <c r="K629" s="475"/>
      <c r="L629" s="475"/>
      <c r="M629" s="475"/>
      <c r="N629" s="475"/>
      <c r="O629" s="475"/>
      <c r="P629" s="475"/>
      <c r="Q629" s="475"/>
      <c r="R629" s="475"/>
      <c r="S629" s="475"/>
      <c r="T629" s="475"/>
      <c r="U629" s="475"/>
      <c r="V629" s="475"/>
      <c r="W629" s="475"/>
      <c r="X629" s="475"/>
      <c r="Y629" s="475"/>
      <c r="Z629" s="475"/>
    </row>
    <row r="630" spans="1:26" ht="12.75" customHeight="1">
      <c r="A630" s="475"/>
      <c r="B630" s="475"/>
      <c r="C630" s="475"/>
      <c r="D630" s="475"/>
      <c r="E630" s="475"/>
      <c r="F630" s="475"/>
      <c r="G630" s="475"/>
      <c r="H630" s="475"/>
      <c r="I630" s="475"/>
      <c r="J630" s="475"/>
      <c r="K630" s="475"/>
      <c r="L630" s="475"/>
      <c r="M630" s="475"/>
      <c r="N630" s="475"/>
      <c r="O630" s="475"/>
      <c r="P630" s="475"/>
      <c r="Q630" s="475"/>
      <c r="R630" s="475"/>
      <c r="S630" s="475"/>
      <c r="T630" s="475"/>
      <c r="U630" s="475"/>
      <c r="V630" s="475"/>
      <c r="W630" s="475"/>
      <c r="X630" s="475"/>
      <c r="Y630" s="475"/>
      <c r="Z630" s="475"/>
    </row>
    <row r="631" spans="1:26" ht="12.75" customHeight="1">
      <c r="A631" s="475"/>
      <c r="B631" s="475"/>
      <c r="C631" s="475"/>
      <c r="D631" s="475"/>
      <c r="E631" s="475"/>
      <c r="F631" s="475"/>
      <c r="G631" s="475"/>
      <c r="H631" s="475"/>
      <c r="I631" s="475"/>
      <c r="J631" s="475"/>
      <c r="K631" s="475"/>
      <c r="L631" s="475"/>
      <c r="M631" s="475"/>
      <c r="N631" s="475"/>
      <c r="O631" s="475"/>
      <c r="P631" s="475"/>
      <c r="Q631" s="475"/>
      <c r="R631" s="475"/>
      <c r="S631" s="475"/>
      <c r="T631" s="475"/>
      <c r="U631" s="475"/>
      <c r="V631" s="475"/>
      <c r="W631" s="475"/>
      <c r="X631" s="475"/>
      <c r="Y631" s="475"/>
      <c r="Z631" s="475"/>
    </row>
    <row r="632" spans="1:26" ht="12.75" customHeight="1">
      <c r="A632" s="475"/>
      <c r="B632" s="475"/>
      <c r="C632" s="475"/>
      <c r="D632" s="475"/>
      <c r="E632" s="475"/>
      <c r="F632" s="475"/>
      <c r="G632" s="475"/>
      <c r="H632" s="475"/>
      <c r="I632" s="475"/>
      <c r="J632" s="475"/>
      <c r="K632" s="475"/>
      <c r="L632" s="475"/>
      <c r="M632" s="475"/>
      <c r="N632" s="475"/>
      <c r="O632" s="475"/>
      <c r="P632" s="475"/>
      <c r="Q632" s="475"/>
      <c r="R632" s="475"/>
      <c r="S632" s="475"/>
      <c r="T632" s="475"/>
      <c r="U632" s="475"/>
      <c r="V632" s="475"/>
      <c r="W632" s="475"/>
      <c r="X632" s="475"/>
      <c r="Y632" s="475"/>
      <c r="Z632" s="475"/>
    </row>
    <row r="633" spans="1:26" ht="12.75" customHeight="1">
      <c r="A633" s="475"/>
      <c r="B633" s="475"/>
      <c r="C633" s="475"/>
      <c r="D633" s="475"/>
      <c r="E633" s="475"/>
      <c r="F633" s="475"/>
      <c r="G633" s="475"/>
      <c r="H633" s="475"/>
      <c r="I633" s="475"/>
      <c r="J633" s="475"/>
      <c r="K633" s="475"/>
      <c r="L633" s="475"/>
      <c r="M633" s="475"/>
      <c r="N633" s="475"/>
      <c r="O633" s="475"/>
      <c r="P633" s="475"/>
      <c r="Q633" s="475"/>
      <c r="R633" s="475"/>
      <c r="S633" s="475"/>
      <c r="T633" s="475"/>
      <c r="U633" s="475"/>
      <c r="V633" s="475"/>
      <c r="W633" s="475"/>
      <c r="X633" s="475"/>
      <c r="Y633" s="475"/>
      <c r="Z633" s="475"/>
    </row>
    <row r="634" spans="1:26" ht="12.75" customHeight="1">
      <c r="A634" s="475"/>
      <c r="B634" s="475"/>
      <c r="C634" s="475"/>
      <c r="D634" s="475"/>
      <c r="E634" s="475"/>
      <c r="F634" s="475"/>
      <c r="G634" s="475"/>
      <c r="H634" s="475"/>
      <c r="I634" s="475"/>
      <c r="J634" s="475"/>
      <c r="K634" s="475"/>
      <c r="L634" s="475"/>
      <c r="M634" s="475"/>
      <c r="N634" s="475"/>
      <c r="O634" s="475"/>
      <c r="P634" s="475"/>
      <c r="Q634" s="475"/>
      <c r="R634" s="475"/>
      <c r="S634" s="475"/>
      <c r="T634" s="475"/>
      <c r="U634" s="475"/>
      <c r="V634" s="475"/>
      <c r="W634" s="475"/>
      <c r="X634" s="475"/>
      <c r="Y634" s="475"/>
      <c r="Z634" s="475"/>
    </row>
    <row r="635" spans="1:26" ht="12.75" customHeight="1">
      <c r="A635" s="475"/>
      <c r="B635" s="475"/>
      <c r="C635" s="475"/>
      <c r="D635" s="475"/>
      <c r="E635" s="475"/>
      <c r="F635" s="475"/>
      <c r="G635" s="475"/>
      <c r="H635" s="475"/>
      <c r="I635" s="475"/>
      <c r="J635" s="475"/>
      <c r="K635" s="475"/>
      <c r="L635" s="475"/>
      <c r="M635" s="475"/>
      <c r="N635" s="475"/>
      <c r="O635" s="475"/>
      <c r="P635" s="475"/>
      <c r="Q635" s="475"/>
      <c r="R635" s="475"/>
      <c r="S635" s="475"/>
      <c r="T635" s="475"/>
      <c r="U635" s="475"/>
      <c r="V635" s="475"/>
      <c r="W635" s="475"/>
      <c r="X635" s="475"/>
      <c r="Y635" s="475"/>
      <c r="Z635" s="475"/>
    </row>
    <row r="636" spans="1:26" ht="12.75" customHeight="1">
      <c r="A636" s="475"/>
      <c r="B636" s="475"/>
      <c r="C636" s="475"/>
      <c r="D636" s="475"/>
      <c r="E636" s="475"/>
      <c r="F636" s="475"/>
      <c r="G636" s="475"/>
      <c r="H636" s="475"/>
      <c r="I636" s="475"/>
      <c r="J636" s="475"/>
      <c r="K636" s="475"/>
      <c r="L636" s="475"/>
      <c r="M636" s="475"/>
      <c r="N636" s="475"/>
      <c r="O636" s="475"/>
      <c r="P636" s="475"/>
      <c r="Q636" s="475"/>
      <c r="R636" s="475"/>
      <c r="S636" s="475"/>
      <c r="T636" s="475"/>
      <c r="U636" s="475"/>
      <c r="V636" s="475"/>
      <c r="W636" s="475"/>
      <c r="X636" s="475"/>
      <c r="Y636" s="475"/>
      <c r="Z636" s="475"/>
    </row>
    <row r="637" spans="1:26" ht="12.75" customHeight="1">
      <c r="A637" s="475"/>
      <c r="B637" s="475"/>
      <c r="C637" s="475"/>
      <c r="D637" s="475"/>
      <c r="E637" s="475"/>
      <c r="F637" s="475"/>
      <c r="G637" s="475"/>
      <c r="H637" s="475"/>
      <c r="I637" s="475"/>
      <c r="J637" s="475"/>
      <c r="K637" s="475"/>
      <c r="L637" s="475"/>
      <c r="M637" s="475"/>
      <c r="N637" s="475"/>
      <c r="O637" s="475"/>
      <c r="P637" s="475"/>
      <c r="Q637" s="475"/>
      <c r="R637" s="475"/>
      <c r="S637" s="475"/>
      <c r="T637" s="475"/>
      <c r="U637" s="475"/>
      <c r="V637" s="475"/>
      <c r="W637" s="475"/>
      <c r="X637" s="475"/>
      <c r="Y637" s="475"/>
      <c r="Z637" s="475"/>
    </row>
    <row r="638" spans="1:26" ht="12.75" customHeight="1">
      <c r="A638" s="475"/>
      <c r="B638" s="475"/>
      <c r="C638" s="475"/>
      <c r="D638" s="475"/>
      <c r="E638" s="475"/>
      <c r="F638" s="475"/>
      <c r="G638" s="475"/>
      <c r="H638" s="475"/>
      <c r="I638" s="475"/>
      <c r="J638" s="475"/>
      <c r="K638" s="475"/>
      <c r="L638" s="475"/>
      <c r="M638" s="475"/>
      <c r="N638" s="475"/>
      <c r="O638" s="475"/>
      <c r="P638" s="475"/>
      <c r="Q638" s="475"/>
      <c r="R638" s="475"/>
      <c r="S638" s="475"/>
      <c r="T638" s="475"/>
      <c r="U638" s="475"/>
      <c r="V638" s="475"/>
      <c r="W638" s="475"/>
      <c r="X638" s="475"/>
      <c r="Y638" s="475"/>
      <c r="Z638" s="475"/>
    </row>
    <row r="639" spans="1:26" ht="12.75" customHeight="1">
      <c r="A639" s="475"/>
      <c r="B639" s="475"/>
      <c r="C639" s="475"/>
      <c r="D639" s="475"/>
      <c r="E639" s="475"/>
      <c r="F639" s="475"/>
      <c r="G639" s="475"/>
      <c r="H639" s="475"/>
      <c r="I639" s="475"/>
      <c r="J639" s="475"/>
      <c r="K639" s="475"/>
      <c r="L639" s="475"/>
      <c r="M639" s="475"/>
      <c r="N639" s="475"/>
      <c r="O639" s="475"/>
      <c r="P639" s="475"/>
      <c r="Q639" s="475"/>
      <c r="R639" s="475"/>
      <c r="S639" s="475"/>
      <c r="T639" s="475"/>
      <c r="U639" s="475"/>
      <c r="V639" s="475"/>
      <c r="W639" s="475"/>
      <c r="X639" s="475"/>
      <c r="Y639" s="475"/>
      <c r="Z639" s="475"/>
    </row>
    <row r="640" spans="1:26" ht="12.75" customHeight="1">
      <c r="A640" s="475"/>
      <c r="B640" s="475"/>
      <c r="C640" s="475"/>
      <c r="D640" s="475"/>
      <c r="E640" s="475"/>
      <c r="F640" s="475"/>
      <c r="G640" s="475"/>
      <c r="H640" s="475"/>
      <c r="I640" s="475"/>
      <c r="J640" s="475"/>
      <c r="K640" s="475"/>
      <c r="L640" s="475"/>
      <c r="M640" s="475"/>
      <c r="N640" s="475"/>
      <c r="O640" s="475"/>
      <c r="P640" s="475"/>
      <c r="Q640" s="475"/>
      <c r="R640" s="475"/>
      <c r="S640" s="475"/>
      <c r="T640" s="475"/>
      <c r="U640" s="475"/>
      <c r="V640" s="475"/>
      <c r="W640" s="475"/>
      <c r="X640" s="475"/>
      <c r="Y640" s="475"/>
      <c r="Z640" s="475"/>
    </row>
    <row r="641" spans="1:26" ht="12.75" customHeight="1">
      <c r="A641" s="475"/>
      <c r="B641" s="475"/>
      <c r="C641" s="475"/>
      <c r="D641" s="475"/>
      <c r="E641" s="475"/>
      <c r="F641" s="475"/>
      <c r="G641" s="475"/>
      <c r="H641" s="475"/>
      <c r="I641" s="475"/>
      <c r="J641" s="475"/>
      <c r="K641" s="475"/>
      <c r="L641" s="475"/>
      <c r="M641" s="475"/>
      <c r="N641" s="475"/>
      <c r="O641" s="475"/>
      <c r="P641" s="475"/>
      <c r="Q641" s="475"/>
      <c r="R641" s="475"/>
      <c r="S641" s="475"/>
      <c r="T641" s="475"/>
      <c r="U641" s="475"/>
      <c r="V641" s="475"/>
      <c r="W641" s="475"/>
      <c r="X641" s="475"/>
      <c r="Y641" s="475"/>
      <c r="Z641" s="475"/>
    </row>
    <row r="642" spans="1:26" ht="12.75" customHeight="1">
      <c r="A642" s="475"/>
      <c r="B642" s="475"/>
      <c r="C642" s="475"/>
      <c r="D642" s="475"/>
      <c r="E642" s="475"/>
      <c r="F642" s="475"/>
      <c r="G642" s="475"/>
      <c r="H642" s="475"/>
      <c r="I642" s="475"/>
      <c r="J642" s="475"/>
      <c r="K642" s="475"/>
      <c r="L642" s="475"/>
      <c r="M642" s="475"/>
      <c r="N642" s="475"/>
      <c r="O642" s="475"/>
      <c r="P642" s="475"/>
      <c r="Q642" s="475"/>
      <c r="R642" s="475"/>
      <c r="S642" s="475"/>
      <c r="T642" s="475"/>
      <c r="U642" s="475"/>
      <c r="V642" s="475"/>
      <c r="W642" s="475"/>
      <c r="X642" s="475"/>
      <c r="Y642" s="475"/>
      <c r="Z642" s="475"/>
    </row>
    <row r="643" spans="1:26" ht="12.75" customHeight="1">
      <c r="A643" s="475"/>
      <c r="B643" s="475"/>
      <c r="C643" s="475"/>
      <c r="D643" s="475"/>
      <c r="E643" s="475"/>
      <c r="F643" s="475"/>
      <c r="G643" s="475"/>
      <c r="H643" s="475"/>
      <c r="I643" s="475"/>
      <c r="J643" s="475"/>
      <c r="K643" s="475"/>
      <c r="L643" s="475"/>
      <c r="M643" s="475"/>
      <c r="N643" s="475"/>
      <c r="O643" s="475"/>
      <c r="P643" s="475"/>
      <c r="Q643" s="475"/>
      <c r="R643" s="475"/>
      <c r="S643" s="475"/>
      <c r="T643" s="475"/>
      <c r="U643" s="475"/>
      <c r="V643" s="475"/>
      <c r="W643" s="475"/>
      <c r="X643" s="475"/>
      <c r="Y643" s="475"/>
      <c r="Z643" s="475"/>
    </row>
    <row r="644" spans="1:26" ht="12.75" customHeight="1">
      <c r="A644" s="475"/>
      <c r="B644" s="475"/>
      <c r="C644" s="475"/>
      <c r="D644" s="475"/>
      <c r="E644" s="475"/>
      <c r="F644" s="475"/>
      <c r="G644" s="475"/>
      <c r="H644" s="475"/>
      <c r="I644" s="475"/>
      <c r="J644" s="475"/>
      <c r="K644" s="475"/>
      <c r="L644" s="475"/>
      <c r="M644" s="475"/>
      <c r="N644" s="475"/>
      <c r="O644" s="475"/>
      <c r="P644" s="475"/>
      <c r="Q644" s="475"/>
      <c r="R644" s="475"/>
      <c r="S644" s="475"/>
      <c r="T644" s="475"/>
      <c r="U644" s="475"/>
      <c r="V644" s="475"/>
      <c r="W644" s="475"/>
      <c r="X644" s="475"/>
      <c r="Y644" s="475"/>
      <c r="Z644" s="475"/>
    </row>
    <row r="645" spans="1:26" ht="12.75" customHeight="1">
      <c r="A645" s="475"/>
      <c r="B645" s="475"/>
      <c r="C645" s="475"/>
      <c r="D645" s="475"/>
      <c r="E645" s="475"/>
      <c r="F645" s="475"/>
      <c r="G645" s="475"/>
      <c r="H645" s="475"/>
      <c r="I645" s="475"/>
      <c r="J645" s="475"/>
      <c r="K645" s="475"/>
      <c r="L645" s="475"/>
      <c r="M645" s="475"/>
      <c r="N645" s="475"/>
      <c r="O645" s="475"/>
      <c r="P645" s="475"/>
      <c r="Q645" s="475"/>
      <c r="R645" s="475"/>
      <c r="S645" s="475"/>
      <c r="T645" s="475"/>
      <c r="U645" s="475"/>
      <c r="V645" s="475"/>
      <c r="W645" s="475"/>
      <c r="X645" s="475"/>
      <c r="Y645" s="475"/>
      <c r="Z645" s="475"/>
    </row>
    <row r="646" spans="1:26" ht="12.75" customHeight="1">
      <c r="A646" s="475"/>
      <c r="B646" s="475"/>
      <c r="C646" s="475"/>
      <c r="D646" s="475"/>
      <c r="E646" s="475"/>
      <c r="F646" s="475"/>
      <c r="G646" s="475"/>
      <c r="H646" s="475"/>
      <c r="I646" s="475"/>
      <c r="J646" s="475"/>
      <c r="K646" s="475"/>
      <c r="L646" s="475"/>
      <c r="M646" s="475"/>
      <c r="N646" s="475"/>
      <c r="O646" s="475"/>
      <c r="P646" s="475"/>
      <c r="Q646" s="475"/>
      <c r="R646" s="475"/>
      <c r="S646" s="475"/>
      <c r="T646" s="475"/>
      <c r="U646" s="475"/>
      <c r="V646" s="475"/>
      <c r="W646" s="475"/>
      <c r="X646" s="475"/>
      <c r="Y646" s="475"/>
      <c r="Z646" s="475"/>
    </row>
    <row r="647" spans="1:26" ht="12.75" customHeight="1">
      <c r="A647" s="475"/>
      <c r="B647" s="475"/>
      <c r="C647" s="475"/>
      <c r="D647" s="475"/>
      <c r="E647" s="475"/>
      <c r="F647" s="475"/>
      <c r="G647" s="475"/>
      <c r="H647" s="475"/>
      <c r="I647" s="475"/>
      <c r="J647" s="475"/>
      <c r="K647" s="475"/>
      <c r="L647" s="475"/>
      <c r="M647" s="475"/>
      <c r="N647" s="475"/>
      <c r="O647" s="475"/>
      <c r="P647" s="475"/>
      <c r="Q647" s="475"/>
      <c r="R647" s="475"/>
      <c r="S647" s="475"/>
      <c r="T647" s="475"/>
      <c r="U647" s="475"/>
      <c r="V647" s="475"/>
      <c r="W647" s="475"/>
      <c r="X647" s="475"/>
      <c r="Y647" s="475"/>
      <c r="Z647" s="475"/>
    </row>
    <row r="648" spans="1:26" ht="12.75" customHeight="1">
      <c r="A648" s="475"/>
      <c r="B648" s="475"/>
      <c r="C648" s="475"/>
      <c r="D648" s="475"/>
      <c r="E648" s="475"/>
      <c r="F648" s="475"/>
      <c r="G648" s="475"/>
      <c r="H648" s="475"/>
      <c r="I648" s="475"/>
      <c r="J648" s="475"/>
      <c r="K648" s="475"/>
      <c r="L648" s="475"/>
      <c r="M648" s="475"/>
      <c r="N648" s="475"/>
      <c r="O648" s="475"/>
      <c r="P648" s="475"/>
      <c r="Q648" s="475"/>
      <c r="R648" s="475"/>
      <c r="S648" s="475"/>
      <c r="T648" s="475"/>
      <c r="U648" s="475"/>
      <c r="V648" s="475"/>
      <c r="W648" s="475"/>
      <c r="X648" s="475"/>
      <c r="Y648" s="475"/>
      <c r="Z648" s="475"/>
    </row>
    <row r="649" spans="1:26" ht="12.75" customHeight="1">
      <c r="A649" s="475"/>
      <c r="B649" s="475"/>
      <c r="C649" s="475"/>
      <c r="D649" s="475"/>
      <c r="E649" s="475"/>
      <c r="F649" s="475"/>
      <c r="G649" s="475"/>
      <c r="H649" s="475"/>
      <c r="I649" s="475"/>
      <c r="J649" s="475"/>
      <c r="K649" s="475"/>
      <c r="L649" s="475"/>
      <c r="M649" s="475"/>
      <c r="N649" s="475"/>
      <c r="O649" s="475"/>
      <c r="P649" s="475"/>
      <c r="Q649" s="475"/>
      <c r="R649" s="475"/>
      <c r="S649" s="475"/>
      <c r="T649" s="475"/>
      <c r="U649" s="475"/>
      <c r="V649" s="475"/>
      <c r="W649" s="475"/>
      <c r="X649" s="475"/>
      <c r="Y649" s="475"/>
      <c r="Z649" s="475"/>
    </row>
    <row r="650" spans="1:26" ht="12.75" customHeight="1">
      <c r="A650" s="475"/>
      <c r="B650" s="475"/>
      <c r="C650" s="475"/>
      <c r="D650" s="475"/>
      <c r="E650" s="475"/>
      <c r="F650" s="475"/>
      <c r="G650" s="475"/>
      <c r="H650" s="475"/>
      <c r="I650" s="475"/>
      <c r="J650" s="475"/>
      <c r="K650" s="475"/>
      <c r="L650" s="475"/>
      <c r="M650" s="475"/>
      <c r="N650" s="475"/>
      <c r="O650" s="475"/>
      <c r="P650" s="475"/>
      <c r="Q650" s="475"/>
      <c r="R650" s="475"/>
      <c r="S650" s="475"/>
      <c r="T650" s="475"/>
      <c r="U650" s="475"/>
      <c r="V650" s="475"/>
      <c r="W650" s="475"/>
      <c r="X650" s="475"/>
      <c r="Y650" s="475"/>
      <c r="Z650" s="475"/>
    </row>
    <row r="651" spans="1:26" ht="12.75" customHeight="1">
      <c r="A651" s="475"/>
      <c r="B651" s="475"/>
      <c r="C651" s="475"/>
      <c r="D651" s="475"/>
      <c r="E651" s="475"/>
      <c r="F651" s="475"/>
      <c r="G651" s="475"/>
      <c r="H651" s="475"/>
      <c r="I651" s="475"/>
      <c r="J651" s="475"/>
      <c r="K651" s="475"/>
      <c r="L651" s="475"/>
      <c r="M651" s="475"/>
      <c r="N651" s="475"/>
      <c r="O651" s="475"/>
      <c r="P651" s="475"/>
      <c r="Q651" s="475"/>
      <c r="R651" s="475"/>
      <c r="S651" s="475"/>
      <c r="T651" s="475"/>
      <c r="U651" s="475"/>
      <c r="V651" s="475"/>
      <c r="W651" s="475"/>
      <c r="X651" s="475"/>
      <c r="Y651" s="475"/>
      <c r="Z651" s="475"/>
    </row>
    <row r="652" spans="1:26" ht="12.75" customHeight="1">
      <c r="A652" s="475"/>
      <c r="B652" s="475"/>
      <c r="C652" s="475"/>
      <c r="D652" s="475"/>
      <c r="E652" s="475"/>
      <c r="F652" s="475"/>
      <c r="G652" s="475"/>
      <c r="H652" s="475"/>
      <c r="I652" s="475"/>
      <c r="J652" s="475"/>
      <c r="K652" s="475"/>
      <c r="L652" s="475"/>
      <c r="M652" s="475"/>
      <c r="N652" s="475"/>
      <c r="O652" s="475"/>
      <c r="P652" s="475"/>
      <c r="Q652" s="475"/>
      <c r="R652" s="475"/>
      <c r="S652" s="475"/>
      <c r="T652" s="475"/>
      <c r="U652" s="475"/>
      <c r="V652" s="475"/>
      <c r="W652" s="475"/>
      <c r="X652" s="475"/>
      <c r="Y652" s="475"/>
      <c r="Z652" s="475"/>
    </row>
    <row r="653" spans="1:26" ht="12.75" customHeight="1">
      <c r="A653" s="475"/>
      <c r="B653" s="475"/>
      <c r="C653" s="475"/>
      <c r="D653" s="475"/>
      <c r="E653" s="475"/>
      <c r="F653" s="475"/>
      <c r="G653" s="475"/>
      <c r="H653" s="475"/>
      <c r="I653" s="475"/>
      <c r="J653" s="475"/>
      <c r="K653" s="475"/>
      <c r="L653" s="475"/>
      <c r="M653" s="475"/>
      <c r="N653" s="475"/>
      <c r="O653" s="475"/>
      <c r="P653" s="475"/>
      <c r="Q653" s="475"/>
      <c r="R653" s="475"/>
      <c r="S653" s="475"/>
      <c r="T653" s="475"/>
      <c r="U653" s="475"/>
      <c r="V653" s="475"/>
      <c r="W653" s="475"/>
      <c r="X653" s="475"/>
      <c r="Y653" s="475"/>
      <c r="Z653" s="475"/>
    </row>
    <row r="654" spans="1:26" ht="12.75" customHeight="1">
      <c r="A654" s="475"/>
      <c r="B654" s="475"/>
      <c r="C654" s="475"/>
      <c r="D654" s="475"/>
      <c r="E654" s="475"/>
      <c r="F654" s="475"/>
      <c r="G654" s="475"/>
      <c r="H654" s="475"/>
      <c r="I654" s="475"/>
      <c r="J654" s="475"/>
      <c r="K654" s="475"/>
      <c r="L654" s="475"/>
      <c r="M654" s="475"/>
      <c r="N654" s="475"/>
      <c r="O654" s="475"/>
      <c r="P654" s="475"/>
      <c r="Q654" s="475"/>
      <c r="R654" s="475"/>
      <c r="S654" s="475"/>
      <c r="T654" s="475"/>
      <c r="U654" s="475"/>
      <c r="V654" s="475"/>
      <c r="W654" s="475"/>
      <c r="X654" s="475"/>
      <c r="Y654" s="475"/>
      <c r="Z654" s="475"/>
    </row>
    <row r="655" spans="1:26" ht="12.75" customHeight="1">
      <c r="A655" s="475"/>
      <c r="B655" s="475"/>
      <c r="C655" s="475"/>
      <c r="D655" s="475"/>
      <c r="E655" s="475"/>
      <c r="F655" s="475"/>
      <c r="G655" s="475"/>
      <c r="H655" s="475"/>
      <c r="I655" s="475"/>
      <c r="J655" s="475"/>
      <c r="K655" s="475"/>
      <c r="L655" s="475"/>
      <c r="M655" s="475"/>
      <c r="N655" s="475"/>
      <c r="O655" s="475"/>
      <c r="P655" s="475"/>
      <c r="Q655" s="475"/>
      <c r="R655" s="475"/>
      <c r="S655" s="475"/>
      <c r="T655" s="475"/>
      <c r="U655" s="475"/>
      <c r="V655" s="475"/>
      <c r="W655" s="475"/>
      <c r="X655" s="475"/>
      <c r="Y655" s="475"/>
      <c r="Z655" s="475"/>
    </row>
    <row r="656" spans="1:26" ht="12.75" customHeight="1">
      <c r="A656" s="475"/>
      <c r="B656" s="475"/>
      <c r="C656" s="475"/>
      <c r="D656" s="475"/>
      <c r="E656" s="475"/>
      <c r="F656" s="475"/>
      <c r="G656" s="475"/>
      <c r="H656" s="475"/>
      <c r="I656" s="475"/>
      <c r="J656" s="475"/>
      <c r="K656" s="475"/>
      <c r="L656" s="475"/>
      <c r="M656" s="475"/>
      <c r="N656" s="475"/>
      <c r="O656" s="475"/>
      <c r="P656" s="475"/>
      <c r="Q656" s="475"/>
      <c r="R656" s="475"/>
      <c r="S656" s="475"/>
      <c r="T656" s="475"/>
      <c r="U656" s="475"/>
      <c r="V656" s="475"/>
      <c r="W656" s="475"/>
      <c r="X656" s="475"/>
      <c r="Y656" s="475"/>
      <c r="Z656" s="475"/>
    </row>
    <row r="657" spans="1:26" ht="12.75" customHeight="1">
      <c r="A657" s="475"/>
      <c r="B657" s="475"/>
      <c r="C657" s="475"/>
      <c r="D657" s="475"/>
      <c r="E657" s="475"/>
      <c r="F657" s="475"/>
      <c r="G657" s="475"/>
      <c r="H657" s="475"/>
      <c r="I657" s="475"/>
      <c r="J657" s="475"/>
      <c r="K657" s="475"/>
      <c r="L657" s="475"/>
      <c r="M657" s="475"/>
      <c r="N657" s="475"/>
      <c r="O657" s="475"/>
      <c r="P657" s="475"/>
      <c r="Q657" s="475"/>
      <c r="R657" s="475"/>
      <c r="S657" s="475"/>
      <c r="T657" s="475"/>
      <c r="U657" s="475"/>
      <c r="V657" s="475"/>
      <c r="W657" s="475"/>
      <c r="X657" s="475"/>
      <c r="Y657" s="475"/>
      <c r="Z657" s="475"/>
    </row>
    <row r="658" spans="1:26" ht="12.75" customHeight="1">
      <c r="A658" s="475"/>
      <c r="B658" s="475"/>
      <c r="C658" s="475"/>
      <c r="D658" s="475"/>
      <c r="E658" s="475"/>
      <c r="F658" s="475"/>
      <c r="G658" s="475"/>
      <c r="H658" s="475"/>
      <c r="I658" s="475"/>
      <c r="J658" s="475"/>
      <c r="K658" s="475"/>
      <c r="L658" s="475"/>
      <c r="M658" s="475"/>
      <c r="N658" s="475"/>
      <c r="O658" s="475"/>
      <c r="P658" s="475"/>
      <c r="Q658" s="475"/>
      <c r="R658" s="475"/>
      <c r="S658" s="475"/>
      <c r="T658" s="475"/>
      <c r="U658" s="475"/>
      <c r="V658" s="475"/>
      <c r="W658" s="475"/>
      <c r="X658" s="475"/>
      <c r="Y658" s="475"/>
      <c r="Z658" s="475"/>
    </row>
    <row r="659" spans="1:26" ht="12.75" customHeight="1">
      <c r="A659" s="475"/>
      <c r="B659" s="475"/>
      <c r="C659" s="475"/>
      <c r="D659" s="475"/>
      <c r="E659" s="475"/>
      <c r="F659" s="475"/>
      <c r="G659" s="475"/>
      <c r="H659" s="475"/>
      <c r="I659" s="475"/>
      <c r="J659" s="475"/>
      <c r="K659" s="475"/>
      <c r="L659" s="475"/>
      <c r="M659" s="475"/>
      <c r="N659" s="475"/>
      <c r="O659" s="475"/>
      <c r="P659" s="475"/>
      <c r="Q659" s="475"/>
      <c r="R659" s="475"/>
      <c r="S659" s="475"/>
      <c r="T659" s="475"/>
      <c r="U659" s="475"/>
      <c r="V659" s="475"/>
      <c r="W659" s="475"/>
      <c r="X659" s="475"/>
      <c r="Y659" s="475"/>
      <c r="Z659" s="475"/>
    </row>
    <row r="660" spans="1:26" ht="12.75" customHeight="1">
      <c r="A660" s="475"/>
      <c r="B660" s="475"/>
      <c r="C660" s="475"/>
      <c r="D660" s="475"/>
      <c r="E660" s="475"/>
      <c r="F660" s="475"/>
      <c r="G660" s="475"/>
      <c r="H660" s="475"/>
      <c r="I660" s="475"/>
      <c r="J660" s="475"/>
      <c r="K660" s="475"/>
      <c r="L660" s="475"/>
      <c r="M660" s="475"/>
      <c r="N660" s="475"/>
      <c r="O660" s="475"/>
      <c r="P660" s="475"/>
      <c r="Q660" s="475"/>
      <c r="R660" s="475"/>
      <c r="S660" s="475"/>
      <c r="T660" s="475"/>
      <c r="U660" s="475"/>
      <c r="V660" s="475"/>
      <c r="W660" s="475"/>
      <c r="X660" s="475"/>
      <c r="Y660" s="475"/>
      <c r="Z660" s="475"/>
    </row>
    <row r="661" spans="1:26" ht="12.75" customHeight="1">
      <c r="A661" s="475"/>
      <c r="B661" s="475"/>
      <c r="C661" s="475"/>
      <c r="D661" s="475"/>
      <c r="E661" s="475"/>
      <c r="F661" s="475"/>
      <c r="G661" s="475"/>
      <c r="H661" s="475"/>
      <c r="I661" s="475"/>
      <c r="J661" s="475"/>
      <c r="K661" s="475"/>
      <c r="L661" s="475"/>
      <c r="M661" s="475"/>
      <c r="N661" s="475"/>
      <c r="O661" s="475"/>
      <c r="P661" s="475"/>
      <c r="Q661" s="475"/>
      <c r="R661" s="475"/>
      <c r="S661" s="475"/>
      <c r="T661" s="475"/>
      <c r="U661" s="475"/>
      <c r="V661" s="475"/>
      <c r="W661" s="475"/>
      <c r="X661" s="475"/>
      <c r="Y661" s="475"/>
      <c r="Z661" s="475"/>
    </row>
    <row r="662" spans="1:26" ht="12.75" customHeight="1">
      <c r="A662" s="475"/>
      <c r="B662" s="475"/>
      <c r="C662" s="475"/>
      <c r="D662" s="475"/>
      <c r="E662" s="475"/>
      <c r="F662" s="475"/>
      <c r="G662" s="475"/>
      <c r="H662" s="475"/>
      <c r="I662" s="475"/>
      <c r="J662" s="475"/>
      <c r="K662" s="475"/>
      <c r="L662" s="475"/>
      <c r="M662" s="475"/>
      <c r="N662" s="475"/>
      <c r="O662" s="475"/>
      <c r="P662" s="475"/>
      <c r="Q662" s="475"/>
      <c r="R662" s="475"/>
      <c r="S662" s="475"/>
      <c r="T662" s="475"/>
      <c r="U662" s="475"/>
      <c r="V662" s="475"/>
      <c r="W662" s="475"/>
      <c r="X662" s="475"/>
      <c r="Y662" s="475"/>
      <c r="Z662" s="475"/>
    </row>
    <row r="663" spans="1:26" ht="12.75" customHeight="1">
      <c r="A663" s="475"/>
      <c r="B663" s="475"/>
      <c r="C663" s="475"/>
      <c r="D663" s="475"/>
      <c r="E663" s="475"/>
      <c r="F663" s="475"/>
      <c r="G663" s="475"/>
      <c r="H663" s="475"/>
      <c r="I663" s="475"/>
      <c r="J663" s="475"/>
      <c r="K663" s="475"/>
      <c r="L663" s="475"/>
      <c r="M663" s="475"/>
      <c r="N663" s="475"/>
      <c r="O663" s="475"/>
      <c r="P663" s="475"/>
      <c r="Q663" s="475"/>
      <c r="R663" s="475"/>
      <c r="S663" s="475"/>
      <c r="T663" s="475"/>
      <c r="U663" s="475"/>
      <c r="V663" s="475"/>
      <c r="W663" s="475"/>
      <c r="X663" s="475"/>
      <c r="Y663" s="475"/>
      <c r="Z663" s="475"/>
    </row>
    <row r="664" spans="1:26" ht="12.75" customHeight="1">
      <c r="A664" s="475"/>
      <c r="B664" s="475"/>
      <c r="C664" s="475"/>
      <c r="D664" s="475"/>
      <c r="E664" s="475"/>
      <c r="F664" s="475"/>
      <c r="G664" s="475"/>
      <c r="H664" s="475"/>
      <c r="I664" s="475"/>
      <c r="J664" s="475"/>
      <c r="K664" s="475"/>
      <c r="L664" s="475"/>
      <c r="M664" s="475"/>
      <c r="N664" s="475"/>
      <c r="O664" s="475"/>
      <c r="P664" s="475"/>
      <c r="Q664" s="475"/>
      <c r="R664" s="475"/>
      <c r="S664" s="475"/>
      <c r="T664" s="475"/>
      <c r="U664" s="475"/>
      <c r="V664" s="475"/>
      <c r="W664" s="475"/>
      <c r="X664" s="475"/>
      <c r="Y664" s="475"/>
      <c r="Z664" s="475"/>
    </row>
    <row r="665" spans="1:26" ht="12.75" customHeight="1">
      <c r="A665" s="475"/>
      <c r="B665" s="475"/>
      <c r="C665" s="475"/>
      <c r="D665" s="475"/>
      <c r="E665" s="475"/>
      <c r="F665" s="475"/>
      <c r="G665" s="475"/>
      <c r="H665" s="475"/>
      <c r="I665" s="475"/>
      <c r="J665" s="475"/>
      <c r="K665" s="475"/>
      <c r="L665" s="475"/>
      <c r="M665" s="475"/>
      <c r="N665" s="475"/>
      <c r="O665" s="475"/>
      <c r="P665" s="475"/>
      <c r="Q665" s="475"/>
      <c r="R665" s="475"/>
      <c r="S665" s="475"/>
      <c r="T665" s="475"/>
      <c r="U665" s="475"/>
      <c r="V665" s="475"/>
      <c r="W665" s="475"/>
      <c r="X665" s="475"/>
      <c r="Y665" s="475"/>
      <c r="Z665" s="475"/>
    </row>
    <row r="666" spans="1:26" ht="12.75" customHeight="1">
      <c r="A666" s="475"/>
      <c r="B666" s="475"/>
      <c r="C666" s="475"/>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row>
    <row r="667" spans="1:26" ht="12.75" customHeight="1">
      <c r="A667" s="475"/>
      <c r="B667" s="475"/>
      <c r="C667" s="475"/>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row>
    <row r="668" spans="1:26" ht="12.75" customHeight="1">
      <c r="A668" s="475"/>
      <c r="B668" s="475"/>
      <c r="C668" s="475"/>
      <c r="D668" s="475"/>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row>
    <row r="669" spans="1:26" ht="12.75" customHeight="1">
      <c r="A669" s="475"/>
      <c r="B669" s="475"/>
      <c r="C669" s="475"/>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row>
    <row r="670" spans="1:26" ht="12.75" customHeight="1">
      <c r="A670" s="475"/>
      <c r="B670" s="475"/>
      <c r="C670" s="475"/>
      <c r="D670" s="475"/>
      <c r="E670" s="475"/>
      <c r="F670" s="475"/>
      <c r="G670" s="475"/>
      <c r="H670" s="475"/>
      <c r="I670" s="475"/>
      <c r="J670" s="475"/>
      <c r="K670" s="475"/>
      <c r="L670" s="475"/>
      <c r="M670" s="475"/>
      <c r="N670" s="475"/>
      <c r="O670" s="475"/>
      <c r="P670" s="475"/>
      <c r="Q670" s="475"/>
      <c r="R670" s="475"/>
      <c r="S670" s="475"/>
      <c r="T670" s="475"/>
      <c r="U670" s="475"/>
      <c r="V670" s="475"/>
      <c r="W670" s="475"/>
      <c r="X670" s="475"/>
      <c r="Y670" s="475"/>
      <c r="Z670" s="475"/>
    </row>
    <row r="671" spans="1:26" ht="12.75" customHeight="1">
      <c r="A671" s="475"/>
      <c r="B671" s="475"/>
      <c r="C671" s="475"/>
      <c r="D671" s="475"/>
      <c r="E671" s="475"/>
      <c r="F671" s="475"/>
      <c r="G671" s="475"/>
      <c r="H671" s="475"/>
      <c r="I671" s="475"/>
      <c r="J671" s="475"/>
      <c r="K671" s="475"/>
      <c r="L671" s="475"/>
      <c r="M671" s="475"/>
      <c r="N671" s="475"/>
      <c r="O671" s="475"/>
      <c r="P671" s="475"/>
      <c r="Q671" s="475"/>
      <c r="R671" s="475"/>
      <c r="S671" s="475"/>
      <c r="T671" s="475"/>
      <c r="U671" s="475"/>
      <c r="V671" s="475"/>
      <c r="W671" s="475"/>
      <c r="X671" s="475"/>
      <c r="Y671" s="475"/>
      <c r="Z671" s="475"/>
    </row>
    <row r="672" spans="1:26" ht="12.75" customHeight="1">
      <c r="A672" s="475"/>
      <c r="B672" s="475"/>
      <c r="C672" s="475"/>
      <c r="D672" s="475"/>
      <c r="E672" s="475"/>
      <c r="F672" s="475"/>
      <c r="G672" s="475"/>
      <c r="H672" s="475"/>
      <c r="I672" s="475"/>
      <c r="J672" s="475"/>
      <c r="K672" s="475"/>
      <c r="L672" s="475"/>
      <c r="M672" s="475"/>
      <c r="N672" s="475"/>
      <c r="O672" s="475"/>
      <c r="P672" s="475"/>
      <c r="Q672" s="475"/>
      <c r="R672" s="475"/>
      <c r="S672" s="475"/>
      <c r="T672" s="475"/>
      <c r="U672" s="475"/>
      <c r="V672" s="475"/>
      <c r="W672" s="475"/>
      <c r="X672" s="475"/>
      <c r="Y672" s="475"/>
      <c r="Z672" s="475"/>
    </row>
    <row r="673" spans="1:26" ht="12.75" customHeight="1">
      <c r="A673" s="475"/>
      <c r="B673" s="475"/>
      <c r="C673" s="475"/>
      <c r="D673" s="475"/>
      <c r="E673" s="475"/>
      <c r="F673" s="475"/>
      <c r="G673" s="475"/>
      <c r="H673" s="475"/>
      <c r="I673" s="475"/>
      <c r="J673" s="475"/>
      <c r="K673" s="475"/>
      <c r="L673" s="475"/>
      <c r="M673" s="475"/>
      <c r="N673" s="475"/>
      <c r="O673" s="475"/>
      <c r="P673" s="475"/>
      <c r="Q673" s="475"/>
      <c r="R673" s="475"/>
      <c r="S673" s="475"/>
      <c r="T673" s="475"/>
      <c r="U673" s="475"/>
      <c r="V673" s="475"/>
      <c r="W673" s="475"/>
      <c r="X673" s="475"/>
      <c r="Y673" s="475"/>
      <c r="Z673" s="475"/>
    </row>
    <row r="674" spans="1:26" ht="12.75" customHeight="1">
      <c r="A674" s="475"/>
      <c r="B674" s="475"/>
      <c r="C674" s="475"/>
      <c r="D674" s="475"/>
      <c r="E674" s="475"/>
      <c r="F674" s="475"/>
      <c r="G674" s="475"/>
      <c r="H674" s="475"/>
      <c r="I674" s="475"/>
      <c r="J674" s="475"/>
      <c r="K674" s="475"/>
      <c r="L674" s="475"/>
      <c r="M674" s="475"/>
      <c r="N674" s="475"/>
      <c r="O674" s="475"/>
      <c r="P674" s="475"/>
      <c r="Q674" s="475"/>
      <c r="R674" s="475"/>
      <c r="S674" s="475"/>
      <c r="T674" s="475"/>
      <c r="U674" s="475"/>
      <c r="V674" s="475"/>
      <c r="W674" s="475"/>
      <c r="X674" s="475"/>
      <c r="Y674" s="475"/>
      <c r="Z674" s="475"/>
    </row>
    <row r="675" spans="1:26" ht="12.75" customHeight="1">
      <c r="A675" s="475"/>
      <c r="B675" s="475"/>
      <c r="C675" s="475"/>
      <c r="D675" s="475"/>
      <c r="E675" s="475"/>
      <c r="F675" s="475"/>
      <c r="G675" s="475"/>
      <c r="H675" s="475"/>
      <c r="I675" s="475"/>
      <c r="J675" s="475"/>
      <c r="K675" s="475"/>
      <c r="L675" s="475"/>
      <c r="M675" s="475"/>
      <c r="N675" s="475"/>
      <c r="O675" s="475"/>
      <c r="P675" s="475"/>
      <c r="Q675" s="475"/>
      <c r="R675" s="475"/>
      <c r="S675" s="475"/>
      <c r="T675" s="475"/>
      <c r="U675" s="475"/>
      <c r="V675" s="475"/>
      <c r="W675" s="475"/>
      <c r="X675" s="475"/>
      <c r="Y675" s="475"/>
      <c r="Z675" s="475"/>
    </row>
    <row r="676" spans="1:26" ht="12.75" customHeight="1">
      <c r="A676" s="475"/>
      <c r="B676" s="475"/>
      <c r="C676" s="475"/>
      <c r="D676" s="475"/>
      <c r="E676" s="475"/>
      <c r="F676" s="475"/>
      <c r="G676" s="475"/>
      <c r="H676" s="475"/>
      <c r="I676" s="475"/>
      <c r="J676" s="475"/>
      <c r="K676" s="475"/>
      <c r="L676" s="475"/>
      <c r="M676" s="475"/>
      <c r="N676" s="475"/>
      <c r="O676" s="475"/>
      <c r="P676" s="475"/>
      <c r="Q676" s="475"/>
      <c r="R676" s="475"/>
      <c r="S676" s="475"/>
      <c r="T676" s="475"/>
      <c r="U676" s="475"/>
      <c r="V676" s="475"/>
      <c r="W676" s="475"/>
      <c r="X676" s="475"/>
      <c r="Y676" s="475"/>
      <c r="Z676" s="475"/>
    </row>
    <row r="677" spans="1:26" ht="12.75" customHeight="1">
      <c r="A677" s="475"/>
      <c r="B677" s="475"/>
      <c r="C677" s="475"/>
      <c r="D677" s="475"/>
      <c r="E677" s="475"/>
      <c r="F677" s="475"/>
      <c r="G677" s="475"/>
      <c r="H677" s="475"/>
      <c r="I677" s="475"/>
      <c r="J677" s="475"/>
      <c r="K677" s="475"/>
      <c r="L677" s="475"/>
      <c r="M677" s="475"/>
      <c r="N677" s="475"/>
      <c r="O677" s="475"/>
      <c r="P677" s="475"/>
      <c r="Q677" s="475"/>
      <c r="R677" s="475"/>
      <c r="S677" s="475"/>
      <c r="T677" s="475"/>
      <c r="U677" s="475"/>
      <c r="V677" s="475"/>
      <c r="W677" s="475"/>
      <c r="X677" s="475"/>
      <c r="Y677" s="475"/>
      <c r="Z677" s="475"/>
    </row>
    <row r="678" spans="1:26" ht="12.75" customHeight="1">
      <c r="A678" s="475"/>
      <c r="B678" s="475"/>
      <c r="C678" s="475"/>
      <c r="D678" s="475"/>
      <c r="E678" s="475"/>
      <c r="F678" s="475"/>
      <c r="G678" s="475"/>
      <c r="H678" s="475"/>
      <c r="I678" s="475"/>
      <c r="J678" s="475"/>
      <c r="K678" s="475"/>
      <c r="L678" s="475"/>
      <c r="M678" s="475"/>
      <c r="N678" s="475"/>
      <c r="O678" s="475"/>
      <c r="P678" s="475"/>
      <c r="Q678" s="475"/>
      <c r="R678" s="475"/>
      <c r="S678" s="475"/>
      <c r="T678" s="475"/>
      <c r="U678" s="475"/>
      <c r="V678" s="475"/>
      <c r="W678" s="475"/>
      <c r="X678" s="475"/>
      <c r="Y678" s="475"/>
      <c r="Z678" s="475"/>
    </row>
    <row r="679" spans="1:26" ht="12.75" customHeight="1">
      <c r="A679" s="475"/>
      <c r="B679" s="475"/>
      <c r="C679" s="475"/>
      <c r="D679" s="475"/>
      <c r="E679" s="475"/>
      <c r="F679" s="475"/>
      <c r="G679" s="475"/>
      <c r="H679" s="475"/>
      <c r="I679" s="475"/>
      <c r="J679" s="475"/>
      <c r="K679" s="475"/>
      <c r="L679" s="475"/>
      <c r="M679" s="475"/>
      <c r="N679" s="475"/>
      <c r="O679" s="475"/>
      <c r="P679" s="475"/>
      <c r="Q679" s="475"/>
      <c r="R679" s="475"/>
      <c r="S679" s="475"/>
      <c r="T679" s="475"/>
      <c r="U679" s="475"/>
      <c r="V679" s="475"/>
      <c r="W679" s="475"/>
      <c r="X679" s="475"/>
      <c r="Y679" s="475"/>
      <c r="Z679" s="475"/>
    </row>
    <row r="680" spans="1:26" ht="12.75" customHeight="1">
      <c r="A680" s="475"/>
      <c r="B680" s="475"/>
      <c r="C680" s="475"/>
      <c r="D680" s="475"/>
      <c r="E680" s="475"/>
      <c r="F680" s="475"/>
      <c r="G680" s="475"/>
      <c r="H680" s="475"/>
      <c r="I680" s="475"/>
      <c r="J680" s="475"/>
      <c r="K680" s="475"/>
      <c r="L680" s="475"/>
      <c r="M680" s="475"/>
      <c r="N680" s="475"/>
      <c r="O680" s="475"/>
      <c r="P680" s="475"/>
      <c r="Q680" s="475"/>
      <c r="R680" s="475"/>
      <c r="S680" s="475"/>
      <c r="T680" s="475"/>
      <c r="U680" s="475"/>
      <c r="V680" s="475"/>
      <c r="W680" s="475"/>
      <c r="X680" s="475"/>
      <c r="Y680" s="475"/>
      <c r="Z680" s="475"/>
    </row>
    <row r="681" spans="1:26" ht="12.75" customHeight="1">
      <c r="A681" s="475"/>
      <c r="B681" s="475"/>
      <c r="C681" s="475"/>
      <c r="D681" s="475"/>
      <c r="E681" s="475"/>
      <c r="F681" s="475"/>
      <c r="G681" s="475"/>
      <c r="H681" s="475"/>
      <c r="I681" s="475"/>
      <c r="J681" s="475"/>
      <c r="K681" s="475"/>
      <c r="L681" s="475"/>
      <c r="M681" s="475"/>
      <c r="N681" s="475"/>
      <c r="O681" s="475"/>
      <c r="P681" s="475"/>
      <c r="Q681" s="475"/>
      <c r="R681" s="475"/>
      <c r="S681" s="475"/>
      <c r="T681" s="475"/>
      <c r="U681" s="475"/>
      <c r="V681" s="475"/>
      <c r="W681" s="475"/>
      <c r="X681" s="475"/>
      <c r="Y681" s="475"/>
      <c r="Z681" s="475"/>
    </row>
    <row r="682" spans="1:26" ht="12.75" customHeight="1">
      <c r="A682" s="475"/>
      <c r="B682" s="475"/>
      <c r="C682" s="475"/>
      <c r="D682" s="475"/>
      <c r="E682" s="475"/>
      <c r="F682" s="475"/>
      <c r="G682" s="475"/>
      <c r="H682" s="475"/>
      <c r="I682" s="475"/>
      <c r="J682" s="475"/>
      <c r="K682" s="475"/>
      <c r="L682" s="475"/>
      <c r="M682" s="475"/>
      <c r="N682" s="475"/>
      <c r="O682" s="475"/>
      <c r="P682" s="475"/>
      <c r="Q682" s="475"/>
      <c r="R682" s="475"/>
      <c r="S682" s="475"/>
      <c r="T682" s="475"/>
      <c r="U682" s="475"/>
      <c r="V682" s="475"/>
      <c r="W682" s="475"/>
      <c r="X682" s="475"/>
      <c r="Y682" s="475"/>
      <c r="Z682" s="475"/>
    </row>
    <row r="683" spans="1:26" ht="12.75" customHeight="1">
      <c r="A683" s="475"/>
      <c r="B683" s="475"/>
      <c r="C683" s="475"/>
      <c r="D683" s="475"/>
      <c r="E683" s="475"/>
      <c r="F683" s="475"/>
      <c r="G683" s="475"/>
      <c r="H683" s="475"/>
      <c r="I683" s="475"/>
      <c r="J683" s="475"/>
      <c r="K683" s="475"/>
      <c r="L683" s="475"/>
      <c r="M683" s="475"/>
      <c r="N683" s="475"/>
      <c r="O683" s="475"/>
      <c r="P683" s="475"/>
      <c r="Q683" s="475"/>
      <c r="R683" s="475"/>
      <c r="S683" s="475"/>
      <c r="T683" s="475"/>
      <c r="U683" s="475"/>
      <c r="V683" s="475"/>
      <c r="W683" s="475"/>
      <c r="X683" s="475"/>
      <c r="Y683" s="475"/>
      <c r="Z683" s="475"/>
    </row>
    <row r="684" spans="1:26" ht="12.75" customHeight="1">
      <c r="A684" s="475"/>
      <c r="B684" s="475"/>
      <c r="C684" s="475"/>
      <c r="D684" s="475"/>
      <c r="E684" s="475"/>
      <c r="F684" s="475"/>
      <c r="G684" s="475"/>
      <c r="H684" s="475"/>
      <c r="I684" s="475"/>
      <c r="J684" s="475"/>
      <c r="K684" s="475"/>
      <c r="L684" s="475"/>
      <c r="M684" s="475"/>
      <c r="N684" s="475"/>
      <c r="O684" s="475"/>
      <c r="P684" s="475"/>
      <c r="Q684" s="475"/>
      <c r="R684" s="475"/>
      <c r="S684" s="475"/>
      <c r="T684" s="475"/>
      <c r="U684" s="475"/>
      <c r="V684" s="475"/>
      <c r="W684" s="475"/>
      <c r="X684" s="475"/>
      <c r="Y684" s="475"/>
      <c r="Z684" s="475"/>
    </row>
    <row r="685" spans="1:26" ht="12.75" customHeight="1">
      <c r="A685" s="475"/>
      <c r="B685" s="475"/>
      <c r="C685" s="475"/>
      <c r="D685" s="475"/>
      <c r="E685" s="475"/>
      <c r="F685" s="475"/>
      <c r="G685" s="475"/>
      <c r="H685" s="475"/>
      <c r="I685" s="475"/>
      <c r="J685" s="475"/>
      <c r="K685" s="475"/>
      <c r="L685" s="475"/>
      <c r="M685" s="475"/>
      <c r="N685" s="475"/>
      <c r="O685" s="475"/>
      <c r="P685" s="475"/>
      <c r="Q685" s="475"/>
      <c r="R685" s="475"/>
      <c r="S685" s="475"/>
      <c r="T685" s="475"/>
      <c r="U685" s="475"/>
      <c r="V685" s="475"/>
      <c r="W685" s="475"/>
      <c r="X685" s="475"/>
      <c r="Y685" s="475"/>
      <c r="Z685" s="475"/>
    </row>
    <row r="686" spans="1:26" ht="12.75" customHeight="1">
      <c r="A686" s="475"/>
      <c r="B686" s="475"/>
      <c r="C686" s="475"/>
      <c r="D686" s="475"/>
      <c r="E686" s="475"/>
      <c r="F686" s="475"/>
      <c r="G686" s="475"/>
      <c r="H686" s="475"/>
      <c r="I686" s="475"/>
      <c r="J686" s="475"/>
      <c r="K686" s="475"/>
      <c r="L686" s="475"/>
      <c r="M686" s="475"/>
      <c r="N686" s="475"/>
      <c r="O686" s="475"/>
      <c r="P686" s="475"/>
      <c r="Q686" s="475"/>
      <c r="R686" s="475"/>
      <c r="S686" s="475"/>
      <c r="T686" s="475"/>
      <c r="U686" s="475"/>
      <c r="V686" s="475"/>
      <c r="W686" s="475"/>
      <c r="X686" s="475"/>
      <c r="Y686" s="475"/>
      <c r="Z686" s="475"/>
    </row>
    <row r="687" spans="1:26" ht="12.75" customHeight="1">
      <c r="A687" s="475"/>
      <c r="B687" s="475"/>
      <c r="C687" s="475"/>
      <c r="D687" s="475"/>
      <c r="E687" s="475"/>
      <c r="F687" s="475"/>
      <c r="G687" s="475"/>
      <c r="H687" s="475"/>
      <c r="I687" s="475"/>
      <c r="J687" s="475"/>
      <c r="K687" s="475"/>
      <c r="L687" s="475"/>
      <c r="M687" s="475"/>
      <c r="N687" s="475"/>
      <c r="O687" s="475"/>
      <c r="P687" s="475"/>
      <c r="Q687" s="475"/>
      <c r="R687" s="475"/>
      <c r="S687" s="475"/>
      <c r="T687" s="475"/>
      <c r="U687" s="475"/>
      <c r="V687" s="475"/>
      <c r="W687" s="475"/>
      <c r="X687" s="475"/>
      <c r="Y687" s="475"/>
      <c r="Z687" s="475"/>
    </row>
    <row r="688" spans="1:26" ht="12.75" customHeight="1">
      <c r="A688" s="475"/>
      <c r="B688" s="475"/>
      <c r="C688" s="475"/>
      <c r="D688" s="475"/>
      <c r="E688" s="475"/>
      <c r="F688" s="475"/>
      <c r="G688" s="475"/>
      <c r="H688" s="475"/>
      <c r="I688" s="475"/>
      <c r="J688" s="475"/>
      <c r="K688" s="475"/>
      <c r="L688" s="475"/>
      <c r="M688" s="475"/>
      <c r="N688" s="475"/>
      <c r="O688" s="475"/>
      <c r="P688" s="475"/>
      <c r="Q688" s="475"/>
      <c r="R688" s="475"/>
      <c r="S688" s="475"/>
      <c r="T688" s="475"/>
      <c r="U688" s="475"/>
      <c r="V688" s="475"/>
      <c r="W688" s="475"/>
      <c r="X688" s="475"/>
      <c r="Y688" s="475"/>
      <c r="Z688" s="475"/>
    </row>
    <row r="689" spans="1:26" ht="12.75" customHeight="1">
      <c r="A689" s="475"/>
      <c r="B689" s="475"/>
      <c r="C689" s="475"/>
      <c r="D689" s="475"/>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row>
    <row r="690" spans="1:26" ht="12.75" customHeight="1">
      <c r="A690" s="475"/>
      <c r="B690" s="475"/>
      <c r="C690" s="475"/>
      <c r="D690" s="475"/>
      <c r="E690" s="475"/>
      <c r="F690" s="475"/>
      <c r="G690" s="475"/>
      <c r="H690" s="475"/>
      <c r="I690" s="475"/>
      <c r="J690" s="475"/>
      <c r="K690" s="475"/>
      <c r="L690" s="475"/>
      <c r="M690" s="475"/>
      <c r="N690" s="475"/>
      <c r="O690" s="475"/>
      <c r="P690" s="475"/>
      <c r="Q690" s="475"/>
      <c r="R690" s="475"/>
      <c r="S690" s="475"/>
      <c r="T690" s="475"/>
      <c r="U690" s="475"/>
      <c r="V690" s="475"/>
      <c r="W690" s="475"/>
      <c r="X690" s="475"/>
      <c r="Y690" s="475"/>
      <c r="Z690" s="475"/>
    </row>
    <row r="691" spans="1:26" ht="12.75" customHeight="1">
      <c r="A691" s="475"/>
      <c r="B691" s="475"/>
      <c r="C691" s="475"/>
      <c r="D691" s="475"/>
      <c r="E691" s="475"/>
      <c r="F691" s="475"/>
      <c r="G691" s="475"/>
      <c r="H691" s="475"/>
      <c r="I691" s="475"/>
      <c r="J691" s="475"/>
      <c r="K691" s="475"/>
      <c r="L691" s="475"/>
      <c r="M691" s="475"/>
      <c r="N691" s="475"/>
      <c r="O691" s="475"/>
      <c r="P691" s="475"/>
      <c r="Q691" s="475"/>
      <c r="R691" s="475"/>
      <c r="S691" s="475"/>
      <c r="T691" s="475"/>
      <c r="U691" s="475"/>
      <c r="V691" s="475"/>
      <c r="W691" s="475"/>
      <c r="X691" s="475"/>
      <c r="Y691" s="475"/>
      <c r="Z691" s="475"/>
    </row>
    <row r="692" spans="1:26" ht="12.75" customHeight="1">
      <c r="A692" s="475"/>
      <c r="B692" s="475"/>
      <c r="C692" s="475"/>
      <c r="D692" s="475"/>
      <c r="E692" s="475"/>
      <c r="F692" s="475"/>
      <c r="G692" s="475"/>
      <c r="H692" s="475"/>
      <c r="I692" s="475"/>
      <c r="J692" s="475"/>
      <c r="K692" s="475"/>
      <c r="L692" s="475"/>
      <c r="M692" s="475"/>
      <c r="N692" s="475"/>
      <c r="O692" s="475"/>
      <c r="P692" s="475"/>
      <c r="Q692" s="475"/>
      <c r="R692" s="475"/>
      <c r="S692" s="475"/>
      <c r="T692" s="475"/>
      <c r="U692" s="475"/>
      <c r="V692" s="475"/>
      <c r="W692" s="475"/>
      <c r="X692" s="475"/>
      <c r="Y692" s="475"/>
      <c r="Z692" s="475"/>
    </row>
    <row r="693" spans="1:26" ht="12.75" customHeight="1">
      <c r="A693" s="475"/>
      <c r="B693" s="475"/>
      <c r="C693" s="475"/>
      <c r="D693" s="475"/>
      <c r="E693" s="475"/>
      <c r="F693" s="475"/>
      <c r="G693" s="475"/>
      <c r="H693" s="475"/>
      <c r="I693" s="475"/>
      <c r="J693" s="475"/>
      <c r="K693" s="475"/>
      <c r="L693" s="475"/>
      <c r="M693" s="475"/>
      <c r="N693" s="475"/>
      <c r="O693" s="475"/>
      <c r="P693" s="475"/>
      <c r="Q693" s="475"/>
      <c r="R693" s="475"/>
      <c r="S693" s="475"/>
      <c r="T693" s="475"/>
      <c r="U693" s="475"/>
      <c r="V693" s="475"/>
      <c r="W693" s="475"/>
      <c r="X693" s="475"/>
      <c r="Y693" s="475"/>
      <c r="Z693" s="475"/>
    </row>
    <row r="694" spans="1:26" ht="12.75" customHeight="1">
      <c r="A694" s="475"/>
      <c r="B694" s="475"/>
      <c r="C694" s="475"/>
      <c r="D694" s="475"/>
      <c r="E694" s="475"/>
      <c r="F694" s="475"/>
      <c r="G694" s="475"/>
      <c r="H694" s="475"/>
      <c r="I694" s="475"/>
      <c r="J694" s="475"/>
      <c r="K694" s="475"/>
      <c r="L694" s="475"/>
      <c r="M694" s="475"/>
      <c r="N694" s="475"/>
      <c r="O694" s="475"/>
      <c r="P694" s="475"/>
      <c r="Q694" s="475"/>
      <c r="R694" s="475"/>
      <c r="S694" s="475"/>
      <c r="T694" s="475"/>
      <c r="U694" s="475"/>
      <c r="V694" s="475"/>
      <c r="W694" s="475"/>
      <c r="X694" s="475"/>
      <c r="Y694" s="475"/>
      <c r="Z694" s="475"/>
    </row>
    <row r="695" spans="1:26" ht="12.75" customHeight="1">
      <c r="A695" s="475"/>
      <c r="B695" s="475"/>
      <c r="C695" s="475"/>
      <c r="D695" s="475"/>
      <c r="E695" s="475"/>
      <c r="F695" s="475"/>
      <c r="G695" s="475"/>
      <c r="H695" s="475"/>
      <c r="I695" s="475"/>
      <c r="J695" s="475"/>
      <c r="K695" s="475"/>
      <c r="L695" s="475"/>
      <c r="M695" s="475"/>
      <c r="N695" s="475"/>
      <c r="O695" s="475"/>
      <c r="P695" s="475"/>
      <c r="Q695" s="475"/>
      <c r="R695" s="475"/>
      <c r="S695" s="475"/>
      <c r="T695" s="475"/>
      <c r="U695" s="475"/>
      <c r="V695" s="475"/>
      <c r="W695" s="475"/>
      <c r="X695" s="475"/>
      <c r="Y695" s="475"/>
      <c r="Z695" s="475"/>
    </row>
    <row r="696" spans="1:26" ht="12.75" customHeight="1">
      <c r="A696" s="475"/>
      <c r="B696" s="475"/>
      <c r="C696" s="475"/>
      <c r="D696" s="475"/>
      <c r="E696" s="475"/>
      <c r="F696" s="475"/>
      <c r="G696" s="475"/>
      <c r="H696" s="475"/>
      <c r="I696" s="475"/>
      <c r="J696" s="475"/>
      <c r="K696" s="475"/>
      <c r="L696" s="475"/>
      <c r="M696" s="475"/>
      <c r="N696" s="475"/>
      <c r="O696" s="475"/>
      <c r="P696" s="475"/>
      <c r="Q696" s="475"/>
      <c r="R696" s="475"/>
      <c r="S696" s="475"/>
      <c r="T696" s="475"/>
      <c r="U696" s="475"/>
      <c r="V696" s="475"/>
      <c r="W696" s="475"/>
      <c r="X696" s="475"/>
      <c r="Y696" s="475"/>
      <c r="Z696" s="475"/>
    </row>
    <row r="697" spans="1:26" ht="12.75" customHeight="1">
      <c r="A697" s="475"/>
      <c r="B697" s="475"/>
      <c r="C697" s="475"/>
      <c r="D697" s="475"/>
      <c r="E697" s="475"/>
      <c r="F697" s="475"/>
      <c r="G697" s="475"/>
      <c r="H697" s="475"/>
      <c r="I697" s="475"/>
      <c r="J697" s="475"/>
      <c r="K697" s="475"/>
      <c r="L697" s="475"/>
      <c r="M697" s="475"/>
      <c r="N697" s="475"/>
      <c r="O697" s="475"/>
      <c r="P697" s="475"/>
      <c r="Q697" s="475"/>
      <c r="R697" s="475"/>
      <c r="S697" s="475"/>
      <c r="T697" s="475"/>
      <c r="U697" s="475"/>
      <c r="V697" s="475"/>
      <c r="W697" s="475"/>
      <c r="X697" s="475"/>
      <c r="Y697" s="475"/>
      <c r="Z697" s="475"/>
    </row>
    <row r="698" spans="1:26" ht="12.75" customHeight="1">
      <c r="A698" s="475"/>
      <c r="B698" s="475"/>
      <c r="C698" s="475"/>
      <c r="D698" s="475"/>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row>
    <row r="699" spans="1:26" ht="12.75" customHeight="1">
      <c r="A699" s="475"/>
      <c r="B699" s="475"/>
      <c r="C699" s="475"/>
      <c r="D699" s="475"/>
      <c r="E699" s="475"/>
      <c r="F699" s="475"/>
      <c r="G699" s="475"/>
      <c r="H699" s="475"/>
      <c r="I699" s="475"/>
      <c r="J699" s="475"/>
      <c r="K699" s="475"/>
      <c r="L699" s="475"/>
      <c r="M699" s="475"/>
      <c r="N699" s="475"/>
      <c r="O699" s="475"/>
      <c r="P699" s="475"/>
      <c r="Q699" s="475"/>
      <c r="R699" s="475"/>
      <c r="S699" s="475"/>
      <c r="T699" s="475"/>
      <c r="U699" s="475"/>
      <c r="V699" s="475"/>
      <c r="W699" s="475"/>
      <c r="X699" s="475"/>
      <c r="Y699" s="475"/>
      <c r="Z699" s="475"/>
    </row>
    <row r="700" spans="1:26" ht="12.75" customHeight="1">
      <c r="A700" s="475"/>
      <c r="B700" s="475"/>
      <c r="C700" s="475"/>
      <c r="D700" s="475"/>
      <c r="E700" s="475"/>
      <c r="F700" s="475"/>
      <c r="G700" s="475"/>
      <c r="H700" s="475"/>
      <c r="I700" s="475"/>
      <c r="J700" s="475"/>
      <c r="K700" s="475"/>
      <c r="L700" s="475"/>
      <c r="M700" s="475"/>
      <c r="N700" s="475"/>
      <c r="O700" s="475"/>
      <c r="P700" s="475"/>
      <c r="Q700" s="475"/>
      <c r="R700" s="475"/>
      <c r="S700" s="475"/>
      <c r="T700" s="475"/>
      <c r="U700" s="475"/>
      <c r="V700" s="475"/>
      <c r="W700" s="475"/>
      <c r="X700" s="475"/>
      <c r="Y700" s="475"/>
      <c r="Z700" s="475"/>
    </row>
    <row r="701" spans="1:26" ht="12.75" customHeight="1">
      <c r="A701" s="475"/>
      <c r="B701" s="475"/>
      <c r="C701" s="475"/>
      <c r="D701" s="475"/>
      <c r="E701" s="475"/>
      <c r="F701" s="475"/>
      <c r="G701" s="475"/>
      <c r="H701" s="475"/>
      <c r="I701" s="475"/>
      <c r="J701" s="475"/>
      <c r="K701" s="475"/>
      <c r="L701" s="475"/>
      <c r="M701" s="475"/>
      <c r="N701" s="475"/>
      <c r="O701" s="475"/>
      <c r="P701" s="475"/>
      <c r="Q701" s="475"/>
      <c r="R701" s="475"/>
      <c r="S701" s="475"/>
      <c r="T701" s="475"/>
      <c r="U701" s="475"/>
      <c r="V701" s="475"/>
      <c r="W701" s="475"/>
      <c r="X701" s="475"/>
      <c r="Y701" s="475"/>
      <c r="Z701" s="475"/>
    </row>
    <row r="702" spans="1:26" ht="12.75" customHeight="1">
      <c r="A702" s="475"/>
      <c r="B702" s="475"/>
      <c r="C702" s="475"/>
      <c r="D702" s="475"/>
      <c r="E702" s="475"/>
      <c r="F702" s="475"/>
      <c r="G702" s="475"/>
      <c r="H702" s="475"/>
      <c r="I702" s="475"/>
      <c r="J702" s="475"/>
      <c r="K702" s="475"/>
      <c r="L702" s="475"/>
      <c r="M702" s="475"/>
      <c r="N702" s="475"/>
      <c r="O702" s="475"/>
      <c r="P702" s="475"/>
      <c r="Q702" s="475"/>
      <c r="R702" s="475"/>
      <c r="S702" s="475"/>
      <c r="T702" s="475"/>
      <c r="U702" s="475"/>
      <c r="V702" s="475"/>
      <c r="W702" s="475"/>
      <c r="X702" s="475"/>
      <c r="Y702" s="475"/>
      <c r="Z702" s="475"/>
    </row>
    <row r="703" spans="1:26" ht="12.75" customHeight="1">
      <c r="A703" s="475"/>
      <c r="B703" s="475"/>
      <c r="C703" s="475"/>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row>
    <row r="704" spans="1:26" ht="12.75" customHeight="1">
      <c r="A704" s="475"/>
      <c r="B704" s="475"/>
      <c r="C704" s="475"/>
      <c r="D704" s="475"/>
      <c r="E704" s="475"/>
      <c r="F704" s="475"/>
      <c r="G704" s="475"/>
      <c r="H704" s="475"/>
      <c r="I704" s="475"/>
      <c r="J704" s="475"/>
      <c r="K704" s="475"/>
      <c r="L704" s="475"/>
      <c r="M704" s="475"/>
      <c r="N704" s="475"/>
      <c r="O704" s="475"/>
      <c r="P704" s="475"/>
      <c r="Q704" s="475"/>
      <c r="R704" s="475"/>
      <c r="S704" s="475"/>
      <c r="T704" s="475"/>
      <c r="U704" s="475"/>
      <c r="V704" s="475"/>
      <c r="W704" s="475"/>
      <c r="X704" s="475"/>
      <c r="Y704" s="475"/>
      <c r="Z704" s="475"/>
    </row>
    <row r="705" spans="1:26" ht="12.75" customHeight="1">
      <c r="A705" s="475"/>
      <c r="B705" s="475"/>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475"/>
    </row>
    <row r="706" spans="1:26" ht="12.75" customHeight="1">
      <c r="A706" s="475"/>
      <c r="B706" s="475"/>
      <c r="C706" s="475"/>
      <c r="D706" s="475"/>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row>
    <row r="707" spans="1:26" ht="12.75" customHeight="1">
      <c r="A707" s="475"/>
      <c r="B707" s="475"/>
      <c r="C707" s="475"/>
      <c r="D707" s="475"/>
      <c r="E707" s="475"/>
      <c r="F707" s="475"/>
      <c r="G707" s="475"/>
      <c r="H707" s="475"/>
      <c r="I707" s="475"/>
      <c r="J707" s="475"/>
      <c r="K707" s="475"/>
      <c r="L707" s="475"/>
      <c r="M707" s="475"/>
      <c r="N707" s="475"/>
      <c r="O707" s="475"/>
      <c r="P707" s="475"/>
      <c r="Q707" s="475"/>
      <c r="R707" s="475"/>
      <c r="S707" s="475"/>
      <c r="T707" s="475"/>
      <c r="U707" s="475"/>
      <c r="V707" s="475"/>
      <c r="W707" s="475"/>
      <c r="X707" s="475"/>
      <c r="Y707" s="475"/>
      <c r="Z707" s="475"/>
    </row>
    <row r="708" spans="1:26" ht="12.75" customHeight="1">
      <c r="A708" s="475"/>
      <c r="B708" s="475"/>
      <c r="C708" s="475"/>
      <c r="D708" s="475"/>
      <c r="E708" s="475"/>
      <c r="F708" s="475"/>
      <c r="G708" s="475"/>
      <c r="H708" s="475"/>
      <c r="I708" s="475"/>
      <c r="J708" s="475"/>
      <c r="K708" s="475"/>
      <c r="L708" s="475"/>
      <c r="M708" s="475"/>
      <c r="N708" s="475"/>
      <c r="O708" s="475"/>
      <c r="P708" s="475"/>
      <c r="Q708" s="475"/>
      <c r="R708" s="475"/>
      <c r="S708" s="475"/>
      <c r="T708" s="475"/>
      <c r="U708" s="475"/>
      <c r="V708" s="475"/>
      <c r="W708" s="475"/>
      <c r="X708" s="475"/>
      <c r="Y708" s="475"/>
      <c r="Z708" s="475"/>
    </row>
    <row r="709" spans="1:26" ht="12.75" customHeight="1">
      <c r="A709" s="475"/>
      <c r="B709" s="475"/>
      <c r="C709" s="475"/>
      <c r="D709" s="475"/>
      <c r="E709" s="475"/>
      <c r="F709" s="475"/>
      <c r="G709" s="475"/>
      <c r="H709" s="475"/>
      <c r="I709" s="475"/>
      <c r="J709" s="475"/>
      <c r="K709" s="475"/>
      <c r="L709" s="475"/>
      <c r="M709" s="475"/>
      <c r="N709" s="475"/>
      <c r="O709" s="475"/>
      <c r="P709" s="475"/>
      <c r="Q709" s="475"/>
      <c r="R709" s="475"/>
      <c r="S709" s="475"/>
      <c r="T709" s="475"/>
      <c r="U709" s="475"/>
      <c r="V709" s="475"/>
      <c r="W709" s="475"/>
      <c r="X709" s="475"/>
      <c r="Y709" s="475"/>
      <c r="Z709" s="475"/>
    </row>
    <row r="710" spans="1:26" ht="12.75" customHeight="1">
      <c r="A710" s="475"/>
      <c r="B710" s="475"/>
      <c r="C710" s="475"/>
      <c r="D710" s="475"/>
      <c r="E710" s="475"/>
      <c r="F710" s="475"/>
      <c r="G710" s="475"/>
      <c r="H710" s="475"/>
      <c r="I710" s="475"/>
      <c r="J710" s="475"/>
      <c r="K710" s="475"/>
      <c r="L710" s="475"/>
      <c r="M710" s="475"/>
      <c r="N710" s="475"/>
      <c r="O710" s="475"/>
      <c r="P710" s="475"/>
      <c r="Q710" s="475"/>
      <c r="R710" s="475"/>
      <c r="S710" s="475"/>
      <c r="T710" s="475"/>
      <c r="U710" s="475"/>
      <c r="V710" s="475"/>
      <c r="W710" s="475"/>
      <c r="X710" s="475"/>
      <c r="Y710" s="475"/>
      <c r="Z710" s="475"/>
    </row>
    <row r="711" spans="1:26" ht="12.75" customHeight="1">
      <c r="A711" s="475"/>
      <c r="B711" s="475"/>
      <c r="C711" s="475"/>
      <c r="D711" s="475"/>
      <c r="E711" s="475"/>
      <c r="F711" s="475"/>
      <c r="G711" s="475"/>
      <c r="H711" s="475"/>
      <c r="I711" s="475"/>
      <c r="J711" s="475"/>
      <c r="K711" s="475"/>
      <c r="L711" s="475"/>
      <c r="M711" s="475"/>
      <c r="N711" s="475"/>
      <c r="O711" s="475"/>
      <c r="P711" s="475"/>
      <c r="Q711" s="475"/>
      <c r="R711" s="475"/>
      <c r="S711" s="475"/>
      <c r="T711" s="475"/>
      <c r="U711" s="475"/>
      <c r="V711" s="475"/>
      <c r="W711" s="475"/>
      <c r="X711" s="475"/>
      <c r="Y711" s="475"/>
      <c r="Z711" s="475"/>
    </row>
    <row r="712" spans="1:26" ht="12.75" customHeight="1">
      <c r="A712" s="475"/>
      <c r="B712" s="475"/>
      <c r="C712" s="475"/>
      <c r="D712" s="475"/>
      <c r="E712" s="475"/>
      <c r="F712" s="475"/>
      <c r="G712" s="475"/>
      <c r="H712" s="475"/>
      <c r="I712" s="475"/>
      <c r="J712" s="475"/>
      <c r="K712" s="475"/>
      <c r="L712" s="475"/>
      <c r="M712" s="475"/>
      <c r="N712" s="475"/>
      <c r="O712" s="475"/>
      <c r="P712" s="475"/>
      <c r="Q712" s="475"/>
      <c r="R712" s="475"/>
      <c r="S712" s="475"/>
      <c r="T712" s="475"/>
      <c r="U712" s="475"/>
      <c r="V712" s="475"/>
      <c r="W712" s="475"/>
      <c r="X712" s="475"/>
      <c r="Y712" s="475"/>
      <c r="Z712" s="475"/>
    </row>
    <row r="713" spans="1:26" ht="12.75" customHeight="1">
      <c r="A713" s="475"/>
      <c r="B713" s="475"/>
      <c r="C713" s="475"/>
      <c r="D713" s="475"/>
      <c r="E713" s="475"/>
      <c r="F713" s="475"/>
      <c r="G713" s="475"/>
      <c r="H713" s="475"/>
      <c r="I713" s="475"/>
      <c r="J713" s="475"/>
      <c r="K713" s="475"/>
      <c r="L713" s="475"/>
      <c r="M713" s="475"/>
      <c r="N713" s="475"/>
      <c r="O713" s="475"/>
      <c r="P713" s="475"/>
      <c r="Q713" s="475"/>
      <c r="R713" s="475"/>
      <c r="S713" s="475"/>
      <c r="T713" s="475"/>
      <c r="U713" s="475"/>
      <c r="V713" s="475"/>
      <c r="W713" s="475"/>
      <c r="X713" s="475"/>
      <c r="Y713" s="475"/>
      <c r="Z713" s="475"/>
    </row>
    <row r="714" spans="1:26" ht="12.75" customHeight="1">
      <c r="A714" s="475"/>
      <c r="B714" s="475"/>
      <c r="C714" s="475"/>
      <c r="D714" s="475"/>
      <c r="E714" s="475"/>
      <c r="F714" s="475"/>
      <c r="G714" s="475"/>
      <c r="H714" s="475"/>
      <c r="I714" s="475"/>
      <c r="J714" s="475"/>
      <c r="K714" s="475"/>
      <c r="L714" s="475"/>
      <c r="M714" s="475"/>
      <c r="N714" s="475"/>
      <c r="O714" s="475"/>
      <c r="P714" s="475"/>
      <c r="Q714" s="475"/>
      <c r="R714" s="475"/>
      <c r="S714" s="475"/>
      <c r="T714" s="475"/>
      <c r="U714" s="475"/>
      <c r="V714" s="475"/>
      <c r="W714" s="475"/>
      <c r="X714" s="475"/>
      <c r="Y714" s="475"/>
      <c r="Z714" s="475"/>
    </row>
    <row r="715" spans="1:26" ht="12.75" customHeight="1">
      <c r="A715" s="475"/>
      <c r="B715" s="475"/>
      <c r="C715" s="475"/>
      <c r="D715" s="475"/>
      <c r="E715" s="475"/>
      <c r="F715" s="475"/>
      <c r="G715" s="475"/>
      <c r="H715" s="475"/>
      <c r="I715" s="475"/>
      <c r="J715" s="475"/>
      <c r="K715" s="475"/>
      <c r="L715" s="475"/>
      <c r="M715" s="475"/>
      <c r="N715" s="475"/>
      <c r="O715" s="475"/>
      <c r="P715" s="475"/>
      <c r="Q715" s="475"/>
      <c r="R715" s="475"/>
      <c r="S715" s="475"/>
      <c r="T715" s="475"/>
      <c r="U715" s="475"/>
      <c r="V715" s="475"/>
      <c r="W715" s="475"/>
      <c r="X715" s="475"/>
      <c r="Y715" s="475"/>
      <c r="Z715" s="475"/>
    </row>
    <row r="716" spans="1:26" ht="12.75" customHeight="1">
      <c r="A716" s="475"/>
      <c r="B716" s="475"/>
      <c r="C716" s="475"/>
      <c r="D716" s="475"/>
      <c r="E716" s="475"/>
      <c r="F716" s="475"/>
      <c r="G716" s="475"/>
      <c r="H716" s="475"/>
      <c r="I716" s="475"/>
      <c r="J716" s="475"/>
      <c r="K716" s="475"/>
      <c r="L716" s="475"/>
      <c r="M716" s="475"/>
      <c r="N716" s="475"/>
      <c r="O716" s="475"/>
      <c r="P716" s="475"/>
      <c r="Q716" s="475"/>
      <c r="R716" s="475"/>
      <c r="S716" s="475"/>
      <c r="T716" s="475"/>
      <c r="U716" s="475"/>
      <c r="V716" s="475"/>
      <c r="W716" s="475"/>
      <c r="X716" s="475"/>
      <c r="Y716" s="475"/>
      <c r="Z716" s="475"/>
    </row>
    <row r="717" spans="1:26" ht="12.75" customHeight="1">
      <c r="A717" s="475"/>
      <c r="B717" s="475"/>
      <c r="C717" s="475"/>
      <c r="D717" s="475"/>
      <c r="E717" s="475"/>
      <c r="F717" s="475"/>
      <c r="G717" s="475"/>
      <c r="H717" s="475"/>
      <c r="I717" s="475"/>
      <c r="J717" s="475"/>
      <c r="K717" s="475"/>
      <c r="L717" s="475"/>
      <c r="M717" s="475"/>
      <c r="N717" s="475"/>
      <c r="O717" s="475"/>
      <c r="P717" s="475"/>
      <c r="Q717" s="475"/>
      <c r="R717" s="475"/>
      <c r="S717" s="475"/>
      <c r="T717" s="475"/>
      <c r="U717" s="475"/>
      <c r="V717" s="475"/>
      <c r="W717" s="475"/>
      <c r="X717" s="475"/>
      <c r="Y717" s="475"/>
      <c r="Z717" s="475"/>
    </row>
    <row r="718" spans="1:26" ht="12.75" customHeight="1">
      <c r="A718" s="475"/>
      <c r="B718" s="475"/>
      <c r="C718" s="475"/>
      <c r="D718" s="475"/>
      <c r="E718" s="475"/>
      <c r="F718" s="475"/>
      <c r="G718" s="475"/>
      <c r="H718" s="475"/>
      <c r="I718" s="475"/>
      <c r="J718" s="475"/>
      <c r="K718" s="475"/>
      <c r="L718" s="475"/>
      <c r="M718" s="475"/>
      <c r="N718" s="475"/>
      <c r="O718" s="475"/>
      <c r="P718" s="475"/>
      <c r="Q718" s="475"/>
      <c r="R718" s="475"/>
      <c r="S718" s="475"/>
      <c r="T718" s="475"/>
      <c r="U718" s="475"/>
      <c r="V718" s="475"/>
      <c r="W718" s="475"/>
      <c r="X718" s="475"/>
      <c r="Y718" s="475"/>
      <c r="Z718" s="475"/>
    </row>
    <row r="719" spans="1:26" ht="12.75" customHeight="1">
      <c r="A719" s="475"/>
      <c r="B719" s="475"/>
      <c r="C719" s="475"/>
      <c r="D719" s="475"/>
      <c r="E719" s="475"/>
      <c r="F719" s="475"/>
      <c r="G719" s="475"/>
      <c r="H719" s="475"/>
      <c r="I719" s="475"/>
      <c r="J719" s="475"/>
      <c r="K719" s="475"/>
      <c r="L719" s="475"/>
      <c r="M719" s="475"/>
      <c r="N719" s="475"/>
      <c r="O719" s="475"/>
      <c r="P719" s="475"/>
      <c r="Q719" s="475"/>
      <c r="R719" s="475"/>
      <c r="S719" s="475"/>
      <c r="T719" s="475"/>
      <c r="U719" s="475"/>
      <c r="V719" s="475"/>
      <c r="W719" s="475"/>
      <c r="X719" s="475"/>
      <c r="Y719" s="475"/>
      <c r="Z719" s="475"/>
    </row>
    <row r="720" spans="1:26" ht="12.75" customHeight="1">
      <c r="A720" s="475"/>
      <c r="B720" s="475"/>
      <c r="C720" s="475"/>
      <c r="D720" s="475"/>
      <c r="E720" s="475"/>
      <c r="F720" s="475"/>
      <c r="G720" s="475"/>
      <c r="H720" s="475"/>
      <c r="I720" s="475"/>
      <c r="J720" s="475"/>
      <c r="K720" s="475"/>
      <c r="L720" s="475"/>
      <c r="M720" s="475"/>
      <c r="N720" s="475"/>
      <c r="O720" s="475"/>
      <c r="P720" s="475"/>
      <c r="Q720" s="475"/>
      <c r="R720" s="475"/>
      <c r="S720" s="475"/>
      <c r="T720" s="475"/>
      <c r="U720" s="475"/>
      <c r="V720" s="475"/>
      <c r="W720" s="475"/>
      <c r="X720" s="475"/>
      <c r="Y720" s="475"/>
      <c r="Z720" s="475"/>
    </row>
    <row r="721" spans="1:26" ht="12.75" customHeight="1">
      <c r="A721" s="475"/>
      <c r="B721" s="475"/>
      <c r="C721" s="475"/>
      <c r="D721" s="475"/>
      <c r="E721" s="475"/>
      <c r="F721" s="475"/>
      <c r="G721" s="475"/>
      <c r="H721" s="475"/>
      <c r="I721" s="475"/>
      <c r="J721" s="475"/>
      <c r="K721" s="475"/>
      <c r="L721" s="475"/>
      <c r="M721" s="475"/>
      <c r="N721" s="475"/>
      <c r="O721" s="475"/>
      <c r="P721" s="475"/>
      <c r="Q721" s="475"/>
      <c r="R721" s="475"/>
      <c r="S721" s="475"/>
      <c r="T721" s="475"/>
      <c r="U721" s="475"/>
      <c r="V721" s="475"/>
      <c r="W721" s="475"/>
      <c r="X721" s="475"/>
      <c r="Y721" s="475"/>
      <c r="Z721" s="475"/>
    </row>
    <row r="722" spans="1:26" ht="12.75" customHeight="1">
      <c r="A722" s="475"/>
      <c r="B722" s="475"/>
      <c r="C722" s="475"/>
      <c r="D722" s="475"/>
      <c r="E722" s="475"/>
      <c r="F722" s="475"/>
      <c r="G722" s="475"/>
      <c r="H722" s="475"/>
      <c r="I722" s="475"/>
      <c r="J722" s="475"/>
      <c r="K722" s="475"/>
      <c r="L722" s="475"/>
      <c r="M722" s="475"/>
      <c r="N722" s="475"/>
      <c r="O722" s="475"/>
      <c r="P722" s="475"/>
      <c r="Q722" s="475"/>
      <c r="R722" s="475"/>
      <c r="S722" s="475"/>
      <c r="T722" s="475"/>
      <c r="U722" s="475"/>
      <c r="V722" s="475"/>
      <c r="W722" s="475"/>
      <c r="X722" s="475"/>
      <c r="Y722" s="475"/>
      <c r="Z722" s="475"/>
    </row>
    <row r="723" spans="1:26" ht="12.75" customHeight="1">
      <c r="A723" s="475"/>
      <c r="B723" s="475"/>
      <c r="C723" s="475"/>
      <c r="D723" s="475"/>
      <c r="E723" s="475"/>
      <c r="F723" s="475"/>
      <c r="G723" s="475"/>
      <c r="H723" s="475"/>
      <c r="I723" s="475"/>
      <c r="J723" s="475"/>
      <c r="K723" s="475"/>
      <c r="L723" s="475"/>
      <c r="M723" s="475"/>
      <c r="N723" s="475"/>
      <c r="O723" s="475"/>
      <c r="P723" s="475"/>
      <c r="Q723" s="475"/>
      <c r="R723" s="475"/>
      <c r="S723" s="475"/>
      <c r="T723" s="475"/>
      <c r="U723" s="475"/>
      <c r="V723" s="475"/>
      <c r="W723" s="475"/>
      <c r="X723" s="475"/>
      <c r="Y723" s="475"/>
      <c r="Z723" s="475"/>
    </row>
    <row r="724" spans="1:26" ht="12.75" customHeight="1">
      <c r="A724" s="475"/>
      <c r="B724" s="475"/>
      <c r="C724" s="475"/>
      <c r="D724" s="475"/>
      <c r="E724" s="475"/>
      <c r="F724" s="475"/>
      <c r="G724" s="475"/>
      <c r="H724" s="475"/>
      <c r="I724" s="475"/>
      <c r="J724" s="475"/>
      <c r="K724" s="475"/>
      <c r="L724" s="475"/>
      <c r="M724" s="475"/>
      <c r="N724" s="475"/>
      <c r="O724" s="475"/>
      <c r="P724" s="475"/>
      <c r="Q724" s="475"/>
      <c r="R724" s="475"/>
      <c r="S724" s="475"/>
      <c r="T724" s="475"/>
      <c r="U724" s="475"/>
      <c r="V724" s="475"/>
      <c r="W724" s="475"/>
      <c r="X724" s="475"/>
      <c r="Y724" s="475"/>
      <c r="Z724" s="475"/>
    </row>
    <row r="725" spans="1:26" ht="12.75" customHeight="1">
      <c r="A725" s="475"/>
      <c r="B725" s="475"/>
      <c r="C725" s="475"/>
      <c r="D725" s="475"/>
      <c r="E725" s="475"/>
      <c r="F725" s="475"/>
      <c r="G725" s="475"/>
      <c r="H725" s="475"/>
      <c r="I725" s="475"/>
      <c r="J725" s="475"/>
      <c r="K725" s="475"/>
      <c r="L725" s="475"/>
      <c r="M725" s="475"/>
      <c r="N725" s="475"/>
      <c r="O725" s="475"/>
      <c r="P725" s="475"/>
      <c r="Q725" s="475"/>
      <c r="R725" s="475"/>
      <c r="S725" s="475"/>
      <c r="T725" s="475"/>
      <c r="U725" s="475"/>
      <c r="V725" s="475"/>
      <c r="W725" s="475"/>
      <c r="X725" s="475"/>
      <c r="Y725" s="475"/>
      <c r="Z725" s="475"/>
    </row>
    <row r="726" spans="1:26" ht="12.75" customHeight="1">
      <c r="A726" s="475"/>
      <c r="B726" s="475"/>
      <c r="C726" s="475"/>
      <c r="D726" s="475"/>
      <c r="E726" s="475"/>
      <c r="F726" s="475"/>
      <c r="G726" s="475"/>
      <c r="H726" s="475"/>
      <c r="I726" s="475"/>
      <c r="J726" s="475"/>
      <c r="K726" s="475"/>
      <c r="L726" s="475"/>
      <c r="M726" s="475"/>
      <c r="N726" s="475"/>
      <c r="O726" s="475"/>
      <c r="P726" s="475"/>
      <c r="Q726" s="475"/>
      <c r="R726" s="475"/>
      <c r="S726" s="475"/>
      <c r="T726" s="475"/>
      <c r="U726" s="475"/>
      <c r="V726" s="475"/>
      <c r="W726" s="475"/>
      <c r="X726" s="475"/>
      <c r="Y726" s="475"/>
      <c r="Z726" s="475"/>
    </row>
    <row r="727" spans="1:26" ht="12.75" customHeight="1">
      <c r="A727" s="475"/>
      <c r="B727" s="475"/>
      <c r="C727" s="475"/>
      <c r="D727" s="475"/>
      <c r="E727" s="475"/>
      <c r="F727" s="475"/>
      <c r="G727" s="475"/>
      <c r="H727" s="475"/>
      <c r="I727" s="475"/>
      <c r="J727" s="475"/>
      <c r="K727" s="475"/>
      <c r="L727" s="475"/>
      <c r="M727" s="475"/>
      <c r="N727" s="475"/>
      <c r="O727" s="475"/>
      <c r="P727" s="475"/>
      <c r="Q727" s="475"/>
      <c r="R727" s="475"/>
      <c r="S727" s="475"/>
      <c r="T727" s="475"/>
      <c r="U727" s="475"/>
      <c r="V727" s="475"/>
      <c r="W727" s="475"/>
      <c r="X727" s="475"/>
      <c r="Y727" s="475"/>
      <c r="Z727" s="475"/>
    </row>
    <row r="728" spans="1:26" ht="12.75" customHeight="1">
      <c r="A728" s="475"/>
      <c r="B728" s="475"/>
      <c r="C728" s="475"/>
      <c r="D728" s="475"/>
      <c r="E728" s="475"/>
      <c r="F728" s="475"/>
      <c r="G728" s="475"/>
      <c r="H728" s="475"/>
      <c r="I728" s="475"/>
      <c r="J728" s="475"/>
      <c r="K728" s="475"/>
      <c r="L728" s="475"/>
      <c r="M728" s="475"/>
      <c r="N728" s="475"/>
      <c r="O728" s="475"/>
      <c r="P728" s="475"/>
      <c r="Q728" s="475"/>
      <c r="R728" s="475"/>
      <c r="S728" s="475"/>
      <c r="T728" s="475"/>
      <c r="U728" s="475"/>
      <c r="V728" s="475"/>
      <c r="W728" s="475"/>
      <c r="X728" s="475"/>
      <c r="Y728" s="475"/>
      <c r="Z728" s="475"/>
    </row>
    <row r="729" spans="1:26" ht="12.75" customHeight="1">
      <c r="A729" s="475"/>
      <c r="B729" s="475"/>
      <c r="C729" s="475"/>
      <c r="D729" s="475"/>
      <c r="E729" s="475"/>
      <c r="F729" s="475"/>
      <c r="G729" s="475"/>
      <c r="H729" s="475"/>
      <c r="I729" s="475"/>
      <c r="J729" s="475"/>
      <c r="K729" s="475"/>
      <c r="L729" s="475"/>
      <c r="M729" s="475"/>
      <c r="N729" s="475"/>
      <c r="O729" s="475"/>
      <c r="P729" s="475"/>
      <c r="Q729" s="475"/>
      <c r="R729" s="475"/>
      <c r="S729" s="475"/>
      <c r="T729" s="475"/>
      <c r="U729" s="475"/>
      <c r="V729" s="475"/>
      <c r="W729" s="475"/>
      <c r="X729" s="475"/>
      <c r="Y729" s="475"/>
      <c r="Z729" s="475"/>
    </row>
    <row r="730" spans="1:26" ht="12.75" customHeight="1">
      <c r="A730" s="475"/>
      <c r="B730" s="475"/>
      <c r="C730" s="475"/>
      <c r="D730" s="475"/>
      <c r="E730" s="475"/>
      <c r="F730" s="475"/>
      <c r="G730" s="475"/>
      <c r="H730" s="475"/>
      <c r="I730" s="475"/>
      <c r="J730" s="475"/>
      <c r="K730" s="475"/>
      <c r="L730" s="475"/>
      <c r="M730" s="475"/>
      <c r="N730" s="475"/>
      <c r="O730" s="475"/>
      <c r="P730" s="475"/>
      <c r="Q730" s="475"/>
      <c r="R730" s="475"/>
      <c r="S730" s="475"/>
      <c r="T730" s="475"/>
      <c r="U730" s="475"/>
      <c r="V730" s="475"/>
      <c r="W730" s="475"/>
      <c r="X730" s="475"/>
      <c r="Y730" s="475"/>
      <c r="Z730" s="475"/>
    </row>
    <row r="731" spans="1:26" ht="12.75" customHeight="1">
      <c r="A731" s="475"/>
      <c r="B731" s="475"/>
      <c r="C731" s="475"/>
      <c r="D731" s="475"/>
      <c r="E731" s="475"/>
      <c r="F731" s="475"/>
      <c r="G731" s="475"/>
      <c r="H731" s="475"/>
      <c r="I731" s="475"/>
      <c r="J731" s="475"/>
      <c r="K731" s="475"/>
      <c r="L731" s="475"/>
      <c r="M731" s="475"/>
      <c r="N731" s="475"/>
      <c r="O731" s="475"/>
      <c r="P731" s="475"/>
      <c r="Q731" s="475"/>
      <c r="R731" s="475"/>
      <c r="S731" s="475"/>
      <c r="T731" s="475"/>
      <c r="U731" s="475"/>
      <c r="V731" s="475"/>
      <c r="W731" s="475"/>
      <c r="X731" s="475"/>
      <c r="Y731" s="475"/>
      <c r="Z731" s="475"/>
    </row>
    <row r="732" spans="1:26" ht="12.75" customHeight="1">
      <c r="A732" s="475"/>
      <c r="B732" s="475"/>
      <c r="C732" s="475"/>
      <c r="D732" s="475"/>
      <c r="E732" s="475"/>
      <c r="F732" s="475"/>
      <c r="G732" s="475"/>
      <c r="H732" s="475"/>
      <c r="I732" s="475"/>
      <c r="J732" s="475"/>
      <c r="K732" s="475"/>
      <c r="L732" s="475"/>
      <c r="M732" s="475"/>
      <c r="N732" s="475"/>
      <c r="O732" s="475"/>
      <c r="P732" s="475"/>
      <c r="Q732" s="475"/>
      <c r="R732" s="475"/>
      <c r="S732" s="475"/>
      <c r="T732" s="475"/>
      <c r="U732" s="475"/>
      <c r="V732" s="475"/>
      <c r="W732" s="475"/>
      <c r="X732" s="475"/>
      <c r="Y732" s="475"/>
      <c r="Z732" s="475"/>
    </row>
    <row r="733" spans="1:26" ht="12.75" customHeight="1">
      <c r="A733" s="475"/>
      <c r="B733" s="475"/>
      <c r="C733" s="475"/>
      <c r="D733" s="475"/>
      <c r="E733" s="475"/>
      <c r="F733" s="475"/>
      <c r="G733" s="475"/>
      <c r="H733" s="475"/>
      <c r="I733" s="475"/>
      <c r="J733" s="475"/>
      <c r="K733" s="475"/>
      <c r="L733" s="475"/>
      <c r="M733" s="475"/>
      <c r="N733" s="475"/>
      <c r="O733" s="475"/>
      <c r="P733" s="475"/>
      <c r="Q733" s="475"/>
      <c r="R733" s="475"/>
      <c r="S733" s="475"/>
      <c r="T733" s="475"/>
      <c r="U733" s="475"/>
      <c r="V733" s="475"/>
      <c r="W733" s="475"/>
      <c r="X733" s="475"/>
      <c r="Y733" s="475"/>
      <c r="Z733" s="475"/>
    </row>
    <row r="734" spans="1:26" ht="12.75" customHeight="1">
      <c r="A734" s="475"/>
      <c r="B734" s="475"/>
      <c r="C734" s="475"/>
      <c r="D734" s="475"/>
      <c r="E734" s="475"/>
      <c r="F734" s="475"/>
      <c r="G734" s="475"/>
      <c r="H734" s="475"/>
      <c r="I734" s="475"/>
      <c r="J734" s="475"/>
      <c r="K734" s="475"/>
      <c r="L734" s="475"/>
      <c r="M734" s="475"/>
      <c r="N734" s="475"/>
      <c r="O734" s="475"/>
      <c r="P734" s="475"/>
      <c r="Q734" s="475"/>
      <c r="R734" s="475"/>
      <c r="S734" s="475"/>
      <c r="T734" s="475"/>
      <c r="U734" s="475"/>
      <c r="V734" s="475"/>
      <c r="W734" s="475"/>
      <c r="X734" s="475"/>
      <c r="Y734" s="475"/>
      <c r="Z734" s="475"/>
    </row>
    <row r="735" spans="1:26" ht="12.75" customHeight="1">
      <c r="A735" s="475"/>
      <c r="B735" s="475"/>
      <c r="C735" s="475"/>
      <c r="D735" s="475"/>
      <c r="E735" s="475"/>
      <c r="F735" s="475"/>
      <c r="G735" s="475"/>
      <c r="H735" s="475"/>
      <c r="I735" s="475"/>
      <c r="J735" s="475"/>
      <c r="K735" s="475"/>
      <c r="L735" s="475"/>
      <c r="M735" s="475"/>
      <c r="N735" s="475"/>
      <c r="O735" s="475"/>
      <c r="P735" s="475"/>
      <c r="Q735" s="475"/>
      <c r="R735" s="475"/>
      <c r="S735" s="475"/>
      <c r="T735" s="475"/>
      <c r="U735" s="475"/>
      <c r="V735" s="475"/>
      <c r="W735" s="475"/>
      <c r="X735" s="475"/>
      <c r="Y735" s="475"/>
      <c r="Z735" s="475"/>
    </row>
    <row r="736" spans="1:26" ht="12.75" customHeight="1">
      <c r="A736" s="475"/>
      <c r="B736" s="475"/>
      <c r="C736" s="475"/>
      <c r="D736" s="475"/>
      <c r="E736" s="475"/>
      <c r="F736" s="475"/>
      <c r="G736" s="475"/>
      <c r="H736" s="475"/>
      <c r="I736" s="475"/>
      <c r="J736" s="475"/>
      <c r="K736" s="475"/>
      <c r="L736" s="475"/>
      <c r="M736" s="475"/>
      <c r="N736" s="475"/>
      <c r="O736" s="475"/>
      <c r="P736" s="475"/>
      <c r="Q736" s="475"/>
      <c r="R736" s="475"/>
      <c r="S736" s="475"/>
      <c r="T736" s="475"/>
      <c r="U736" s="475"/>
      <c r="V736" s="475"/>
      <c r="W736" s="475"/>
      <c r="X736" s="475"/>
      <c r="Y736" s="475"/>
      <c r="Z736" s="475"/>
    </row>
    <row r="737" spans="1:26" ht="12.75" customHeight="1">
      <c r="A737" s="475"/>
      <c r="B737" s="475"/>
      <c r="C737" s="475"/>
      <c r="D737" s="475"/>
      <c r="E737" s="475"/>
      <c r="F737" s="475"/>
      <c r="G737" s="475"/>
      <c r="H737" s="475"/>
      <c r="I737" s="475"/>
      <c r="J737" s="475"/>
      <c r="K737" s="475"/>
      <c r="L737" s="475"/>
      <c r="M737" s="475"/>
      <c r="N737" s="475"/>
      <c r="O737" s="475"/>
      <c r="P737" s="475"/>
      <c r="Q737" s="475"/>
      <c r="R737" s="475"/>
      <c r="S737" s="475"/>
      <c r="T737" s="475"/>
      <c r="U737" s="475"/>
      <c r="V737" s="475"/>
      <c r="W737" s="475"/>
      <c r="X737" s="475"/>
      <c r="Y737" s="475"/>
      <c r="Z737" s="475"/>
    </row>
    <row r="738" spans="1:26" ht="12.75" customHeight="1">
      <c r="A738" s="475"/>
      <c r="B738" s="475"/>
      <c r="C738" s="475"/>
      <c r="D738" s="475"/>
      <c r="E738" s="475"/>
      <c r="F738" s="475"/>
      <c r="G738" s="475"/>
      <c r="H738" s="475"/>
      <c r="I738" s="475"/>
      <c r="J738" s="475"/>
      <c r="K738" s="475"/>
      <c r="L738" s="475"/>
      <c r="M738" s="475"/>
      <c r="N738" s="475"/>
      <c r="O738" s="475"/>
      <c r="P738" s="475"/>
      <c r="Q738" s="475"/>
      <c r="R738" s="475"/>
      <c r="S738" s="475"/>
      <c r="T738" s="475"/>
      <c r="U738" s="475"/>
      <c r="V738" s="475"/>
      <c r="W738" s="475"/>
      <c r="X738" s="475"/>
      <c r="Y738" s="475"/>
      <c r="Z738" s="475"/>
    </row>
    <row r="739" spans="1:26" ht="12.75" customHeight="1">
      <c r="A739" s="475"/>
      <c r="B739" s="475"/>
      <c r="C739" s="475"/>
      <c r="D739" s="475"/>
      <c r="E739" s="475"/>
      <c r="F739" s="475"/>
      <c r="G739" s="475"/>
      <c r="H739" s="475"/>
      <c r="I739" s="475"/>
      <c r="J739" s="475"/>
      <c r="K739" s="475"/>
      <c r="L739" s="475"/>
      <c r="M739" s="475"/>
      <c r="N739" s="475"/>
      <c r="O739" s="475"/>
      <c r="P739" s="475"/>
      <c r="Q739" s="475"/>
      <c r="R739" s="475"/>
      <c r="S739" s="475"/>
      <c r="T739" s="475"/>
      <c r="U739" s="475"/>
      <c r="V739" s="475"/>
      <c r="W739" s="475"/>
      <c r="X739" s="475"/>
      <c r="Y739" s="475"/>
      <c r="Z739" s="475"/>
    </row>
    <row r="740" spans="1:26" ht="12.75" customHeight="1">
      <c r="A740" s="475"/>
      <c r="B740" s="475"/>
      <c r="C740" s="475"/>
      <c r="D740" s="475"/>
      <c r="E740" s="475"/>
      <c r="F740" s="475"/>
      <c r="G740" s="475"/>
      <c r="H740" s="475"/>
      <c r="I740" s="475"/>
      <c r="J740" s="475"/>
      <c r="K740" s="475"/>
      <c r="L740" s="475"/>
      <c r="M740" s="475"/>
      <c r="N740" s="475"/>
      <c r="O740" s="475"/>
      <c r="P740" s="475"/>
      <c r="Q740" s="475"/>
      <c r="R740" s="475"/>
      <c r="S740" s="475"/>
      <c r="T740" s="475"/>
      <c r="U740" s="475"/>
      <c r="V740" s="475"/>
      <c r="W740" s="475"/>
      <c r="X740" s="475"/>
      <c r="Y740" s="475"/>
      <c r="Z740" s="475"/>
    </row>
    <row r="741" spans="1:26" ht="12.75" customHeight="1">
      <c r="A741" s="475"/>
      <c r="B741" s="475"/>
      <c r="C741" s="475"/>
      <c r="D741" s="475"/>
      <c r="E741" s="475"/>
      <c r="F741" s="475"/>
      <c r="G741" s="475"/>
      <c r="H741" s="475"/>
      <c r="I741" s="475"/>
      <c r="J741" s="475"/>
      <c r="K741" s="475"/>
      <c r="L741" s="475"/>
      <c r="M741" s="475"/>
      <c r="N741" s="475"/>
      <c r="O741" s="475"/>
      <c r="P741" s="475"/>
      <c r="Q741" s="475"/>
      <c r="R741" s="475"/>
      <c r="S741" s="475"/>
      <c r="T741" s="475"/>
      <c r="U741" s="475"/>
      <c r="V741" s="475"/>
      <c r="W741" s="475"/>
      <c r="X741" s="475"/>
      <c r="Y741" s="475"/>
      <c r="Z741" s="475"/>
    </row>
    <row r="742" spans="1:26" ht="12.75" customHeight="1">
      <c r="A742" s="475"/>
      <c r="B742" s="475"/>
      <c r="C742" s="475"/>
      <c r="D742" s="475"/>
      <c r="E742" s="475"/>
      <c r="F742" s="475"/>
      <c r="G742" s="475"/>
      <c r="H742" s="475"/>
      <c r="I742" s="475"/>
      <c r="J742" s="475"/>
      <c r="K742" s="475"/>
      <c r="L742" s="475"/>
      <c r="M742" s="475"/>
      <c r="N742" s="475"/>
      <c r="O742" s="475"/>
      <c r="P742" s="475"/>
      <c r="Q742" s="475"/>
      <c r="R742" s="475"/>
      <c r="S742" s="475"/>
      <c r="T742" s="475"/>
      <c r="U742" s="475"/>
      <c r="V742" s="475"/>
      <c r="W742" s="475"/>
      <c r="X742" s="475"/>
      <c r="Y742" s="475"/>
      <c r="Z742" s="475"/>
    </row>
    <row r="743" spans="1:26" ht="12.75" customHeight="1">
      <c r="A743" s="475"/>
      <c r="B743" s="475"/>
      <c r="C743" s="475"/>
      <c r="D743" s="475"/>
      <c r="E743" s="475"/>
      <c r="F743" s="475"/>
      <c r="G743" s="475"/>
      <c r="H743" s="475"/>
      <c r="I743" s="475"/>
      <c r="J743" s="475"/>
      <c r="K743" s="475"/>
      <c r="L743" s="475"/>
      <c r="M743" s="475"/>
      <c r="N743" s="475"/>
      <c r="O743" s="475"/>
      <c r="P743" s="475"/>
      <c r="Q743" s="475"/>
      <c r="R743" s="475"/>
      <c r="S743" s="475"/>
      <c r="T743" s="475"/>
      <c r="U743" s="475"/>
      <c r="V743" s="475"/>
      <c r="W743" s="475"/>
      <c r="X743" s="475"/>
      <c r="Y743" s="475"/>
      <c r="Z743" s="475"/>
    </row>
    <row r="744" spans="1:26" ht="12.75" customHeight="1">
      <c r="A744" s="475"/>
      <c r="B744" s="475"/>
      <c r="C744" s="475"/>
      <c r="D744" s="475"/>
      <c r="E744" s="475"/>
      <c r="F744" s="475"/>
      <c r="G744" s="475"/>
      <c r="H744" s="475"/>
      <c r="I744" s="475"/>
      <c r="J744" s="475"/>
      <c r="K744" s="475"/>
      <c r="L744" s="475"/>
      <c r="M744" s="475"/>
      <c r="N744" s="475"/>
      <c r="O744" s="475"/>
      <c r="P744" s="475"/>
      <c r="Q744" s="475"/>
      <c r="R744" s="475"/>
      <c r="S744" s="475"/>
      <c r="T744" s="475"/>
      <c r="U744" s="475"/>
      <c r="V744" s="475"/>
      <c r="W744" s="475"/>
      <c r="X744" s="475"/>
      <c r="Y744" s="475"/>
      <c r="Z744" s="475"/>
    </row>
    <row r="745" spans="1:26" ht="12.75" customHeight="1">
      <c r="A745" s="475"/>
      <c r="B745" s="475"/>
      <c r="C745" s="475"/>
      <c r="D745" s="475"/>
      <c r="E745" s="475"/>
      <c r="F745" s="475"/>
      <c r="G745" s="475"/>
      <c r="H745" s="475"/>
      <c r="I745" s="475"/>
      <c r="J745" s="475"/>
      <c r="K745" s="475"/>
      <c r="L745" s="475"/>
      <c r="M745" s="475"/>
      <c r="N745" s="475"/>
      <c r="O745" s="475"/>
      <c r="P745" s="475"/>
      <c r="Q745" s="475"/>
      <c r="R745" s="475"/>
      <c r="S745" s="475"/>
      <c r="T745" s="475"/>
      <c r="U745" s="475"/>
      <c r="V745" s="475"/>
      <c r="W745" s="475"/>
      <c r="X745" s="475"/>
      <c r="Y745" s="475"/>
      <c r="Z745" s="475"/>
    </row>
    <row r="746" spans="1:26" ht="12.75" customHeight="1">
      <c r="A746" s="475"/>
      <c r="B746" s="475"/>
      <c r="C746" s="475"/>
      <c r="D746" s="475"/>
      <c r="E746" s="475"/>
      <c r="F746" s="475"/>
      <c r="G746" s="475"/>
      <c r="H746" s="475"/>
      <c r="I746" s="475"/>
      <c r="J746" s="475"/>
      <c r="K746" s="475"/>
      <c r="L746" s="475"/>
      <c r="M746" s="475"/>
      <c r="N746" s="475"/>
      <c r="O746" s="475"/>
      <c r="P746" s="475"/>
      <c r="Q746" s="475"/>
      <c r="R746" s="475"/>
      <c r="S746" s="475"/>
      <c r="T746" s="475"/>
      <c r="U746" s="475"/>
      <c r="V746" s="475"/>
      <c r="W746" s="475"/>
      <c r="X746" s="475"/>
      <c r="Y746" s="475"/>
      <c r="Z746" s="475"/>
    </row>
    <row r="747" spans="1:26" ht="12.75" customHeight="1">
      <c r="A747" s="475"/>
      <c r="B747" s="475"/>
      <c r="C747" s="475"/>
      <c r="D747" s="475"/>
      <c r="E747" s="475"/>
      <c r="F747" s="475"/>
      <c r="G747" s="475"/>
      <c r="H747" s="475"/>
      <c r="I747" s="475"/>
      <c r="J747" s="475"/>
      <c r="K747" s="475"/>
      <c r="L747" s="475"/>
      <c r="M747" s="475"/>
      <c r="N747" s="475"/>
      <c r="O747" s="475"/>
      <c r="P747" s="475"/>
      <c r="Q747" s="475"/>
      <c r="R747" s="475"/>
      <c r="S747" s="475"/>
      <c r="T747" s="475"/>
      <c r="U747" s="475"/>
      <c r="V747" s="475"/>
      <c r="W747" s="475"/>
      <c r="X747" s="475"/>
      <c r="Y747" s="475"/>
      <c r="Z747" s="475"/>
    </row>
    <row r="748" spans="1:26" ht="12.75" customHeight="1">
      <c r="A748" s="475"/>
      <c r="B748" s="475"/>
      <c r="C748" s="475"/>
      <c r="D748" s="475"/>
      <c r="E748" s="475"/>
      <c r="F748" s="475"/>
      <c r="G748" s="475"/>
      <c r="H748" s="475"/>
      <c r="I748" s="475"/>
      <c r="J748" s="475"/>
      <c r="K748" s="475"/>
      <c r="L748" s="475"/>
      <c r="M748" s="475"/>
      <c r="N748" s="475"/>
      <c r="O748" s="475"/>
      <c r="P748" s="475"/>
      <c r="Q748" s="475"/>
      <c r="R748" s="475"/>
      <c r="S748" s="475"/>
      <c r="T748" s="475"/>
      <c r="U748" s="475"/>
      <c r="V748" s="475"/>
      <c r="W748" s="475"/>
      <c r="X748" s="475"/>
      <c r="Y748" s="475"/>
      <c r="Z748" s="475"/>
    </row>
    <row r="749" spans="1:26" ht="12.75" customHeight="1">
      <c r="A749" s="475"/>
      <c r="B749" s="475"/>
      <c r="C749" s="475"/>
      <c r="D749" s="475"/>
      <c r="E749" s="475"/>
      <c r="F749" s="475"/>
      <c r="G749" s="475"/>
      <c r="H749" s="475"/>
      <c r="I749" s="475"/>
      <c r="J749" s="475"/>
      <c r="K749" s="475"/>
      <c r="L749" s="475"/>
      <c r="M749" s="475"/>
      <c r="N749" s="475"/>
      <c r="O749" s="475"/>
      <c r="P749" s="475"/>
      <c r="Q749" s="475"/>
      <c r="R749" s="475"/>
      <c r="S749" s="475"/>
      <c r="T749" s="475"/>
      <c r="U749" s="475"/>
      <c r="V749" s="475"/>
      <c r="W749" s="475"/>
      <c r="X749" s="475"/>
      <c r="Y749" s="475"/>
      <c r="Z749" s="475"/>
    </row>
    <row r="750" spans="1:26" ht="12.75" customHeight="1">
      <c r="A750" s="475"/>
      <c r="B750" s="475"/>
      <c r="C750" s="475"/>
      <c r="D750" s="475"/>
      <c r="E750" s="475"/>
      <c r="F750" s="475"/>
      <c r="G750" s="475"/>
      <c r="H750" s="475"/>
      <c r="I750" s="475"/>
      <c r="J750" s="475"/>
      <c r="K750" s="475"/>
      <c r="L750" s="475"/>
      <c r="M750" s="475"/>
      <c r="N750" s="475"/>
      <c r="O750" s="475"/>
      <c r="P750" s="475"/>
      <c r="Q750" s="475"/>
      <c r="R750" s="475"/>
      <c r="S750" s="475"/>
      <c r="T750" s="475"/>
      <c r="U750" s="475"/>
      <c r="V750" s="475"/>
      <c r="W750" s="475"/>
      <c r="X750" s="475"/>
      <c r="Y750" s="475"/>
      <c r="Z750" s="475"/>
    </row>
    <row r="751" spans="1:26" ht="12.75" customHeight="1">
      <c r="A751" s="475"/>
      <c r="B751" s="475"/>
      <c r="C751" s="475"/>
      <c r="D751" s="475"/>
      <c r="E751" s="475"/>
      <c r="F751" s="475"/>
      <c r="G751" s="475"/>
      <c r="H751" s="475"/>
      <c r="I751" s="475"/>
      <c r="J751" s="475"/>
      <c r="K751" s="475"/>
      <c r="L751" s="475"/>
      <c r="M751" s="475"/>
      <c r="N751" s="475"/>
      <c r="O751" s="475"/>
      <c r="P751" s="475"/>
      <c r="Q751" s="475"/>
      <c r="R751" s="475"/>
      <c r="S751" s="475"/>
      <c r="T751" s="475"/>
      <c r="U751" s="475"/>
      <c r="V751" s="475"/>
      <c r="W751" s="475"/>
      <c r="X751" s="475"/>
      <c r="Y751" s="475"/>
      <c r="Z751" s="475"/>
    </row>
    <row r="752" spans="1:26" ht="12.75" customHeight="1">
      <c r="A752" s="475"/>
      <c r="B752" s="475"/>
      <c r="C752" s="475"/>
      <c r="D752" s="475"/>
      <c r="E752" s="475"/>
      <c r="F752" s="475"/>
      <c r="G752" s="475"/>
      <c r="H752" s="475"/>
      <c r="I752" s="475"/>
      <c r="J752" s="475"/>
      <c r="K752" s="475"/>
      <c r="L752" s="475"/>
      <c r="M752" s="475"/>
      <c r="N752" s="475"/>
      <c r="O752" s="475"/>
      <c r="P752" s="475"/>
      <c r="Q752" s="475"/>
      <c r="R752" s="475"/>
      <c r="S752" s="475"/>
      <c r="T752" s="475"/>
      <c r="U752" s="475"/>
      <c r="V752" s="475"/>
      <c r="W752" s="475"/>
      <c r="X752" s="475"/>
      <c r="Y752" s="475"/>
      <c r="Z752" s="475"/>
    </row>
    <row r="753" spans="1:26" ht="12.75" customHeight="1">
      <c r="A753" s="475"/>
      <c r="B753" s="475"/>
      <c r="C753" s="475"/>
      <c r="D753" s="475"/>
      <c r="E753" s="475"/>
      <c r="F753" s="475"/>
      <c r="G753" s="475"/>
      <c r="H753" s="475"/>
      <c r="I753" s="475"/>
      <c r="J753" s="475"/>
      <c r="K753" s="475"/>
      <c r="L753" s="475"/>
      <c r="M753" s="475"/>
      <c r="N753" s="475"/>
      <c r="O753" s="475"/>
      <c r="P753" s="475"/>
      <c r="Q753" s="475"/>
      <c r="R753" s="475"/>
      <c r="S753" s="475"/>
      <c r="T753" s="475"/>
      <c r="U753" s="475"/>
      <c r="V753" s="475"/>
      <c r="W753" s="475"/>
      <c r="X753" s="475"/>
      <c r="Y753" s="475"/>
      <c r="Z753" s="475"/>
    </row>
    <row r="754" spans="1:26" ht="12.75" customHeight="1">
      <c r="A754" s="475"/>
      <c r="B754" s="475"/>
      <c r="C754" s="475"/>
      <c r="D754" s="475"/>
      <c r="E754" s="475"/>
      <c r="F754" s="475"/>
      <c r="G754" s="475"/>
      <c r="H754" s="475"/>
      <c r="I754" s="475"/>
      <c r="J754" s="475"/>
      <c r="K754" s="475"/>
      <c r="L754" s="475"/>
      <c r="M754" s="475"/>
      <c r="N754" s="475"/>
      <c r="O754" s="475"/>
      <c r="P754" s="475"/>
      <c r="Q754" s="475"/>
      <c r="R754" s="475"/>
      <c r="S754" s="475"/>
      <c r="T754" s="475"/>
      <c r="U754" s="475"/>
      <c r="V754" s="475"/>
      <c r="W754" s="475"/>
      <c r="X754" s="475"/>
      <c r="Y754" s="475"/>
      <c r="Z754" s="475"/>
    </row>
    <row r="755" spans="1:26" ht="12.75" customHeight="1">
      <c r="A755" s="475"/>
      <c r="B755" s="475"/>
      <c r="C755" s="475"/>
      <c r="D755" s="475"/>
      <c r="E755" s="475"/>
      <c r="F755" s="475"/>
      <c r="G755" s="475"/>
      <c r="H755" s="475"/>
      <c r="I755" s="475"/>
      <c r="J755" s="475"/>
      <c r="K755" s="475"/>
      <c r="L755" s="475"/>
      <c r="M755" s="475"/>
      <c r="N755" s="475"/>
      <c r="O755" s="475"/>
      <c r="P755" s="475"/>
      <c r="Q755" s="475"/>
      <c r="R755" s="475"/>
      <c r="S755" s="475"/>
      <c r="T755" s="475"/>
      <c r="U755" s="475"/>
      <c r="V755" s="475"/>
      <c r="W755" s="475"/>
      <c r="X755" s="475"/>
      <c r="Y755" s="475"/>
      <c r="Z755" s="475"/>
    </row>
    <row r="756" spans="1:26" ht="12.75" customHeight="1">
      <c r="A756" s="475"/>
      <c r="B756" s="475"/>
      <c r="C756" s="475"/>
      <c r="D756" s="475"/>
      <c r="E756" s="475"/>
      <c r="F756" s="475"/>
      <c r="G756" s="475"/>
      <c r="H756" s="475"/>
      <c r="I756" s="475"/>
      <c r="J756" s="475"/>
      <c r="K756" s="475"/>
      <c r="L756" s="475"/>
      <c r="M756" s="475"/>
      <c r="N756" s="475"/>
      <c r="O756" s="475"/>
      <c r="P756" s="475"/>
      <c r="Q756" s="475"/>
      <c r="R756" s="475"/>
      <c r="S756" s="475"/>
      <c r="T756" s="475"/>
      <c r="U756" s="475"/>
      <c r="V756" s="475"/>
      <c r="W756" s="475"/>
      <c r="X756" s="475"/>
      <c r="Y756" s="475"/>
      <c r="Z756" s="475"/>
    </row>
    <row r="757" spans="1:26" ht="12.75" customHeight="1">
      <c r="A757" s="475"/>
      <c r="B757" s="475"/>
      <c r="C757" s="475"/>
      <c r="D757" s="475"/>
      <c r="E757" s="475"/>
      <c r="F757" s="475"/>
      <c r="G757" s="475"/>
      <c r="H757" s="475"/>
      <c r="I757" s="475"/>
      <c r="J757" s="475"/>
      <c r="K757" s="475"/>
      <c r="L757" s="475"/>
      <c r="M757" s="475"/>
      <c r="N757" s="475"/>
      <c r="O757" s="475"/>
      <c r="P757" s="475"/>
      <c r="Q757" s="475"/>
      <c r="R757" s="475"/>
      <c r="S757" s="475"/>
      <c r="T757" s="475"/>
      <c r="U757" s="475"/>
      <c r="V757" s="475"/>
      <c r="W757" s="475"/>
      <c r="X757" s="475"/>
      <c r="Y757" s="475"/>
      <c r="Z757" s="475"/>
    </row>
    <row r="758" spans="1:26" ht="12.75" customHeight="1">
      <c r="A758" s="475"/>
      <c r="B758" s="475"/>
      <c r="C758" s="475"/>
      <c r="D758" s="475"/>
      <c r="E758" s="475"/>
      <c r="F758" s="475"/>
      <c r="G758" s="475"/>
      <c r="H758" s="475"/>
      <c r="I758" s="475"/>
      <c r="J758" s="475"/>
      <c r="K758" s="475"/>
      <c r="L758" s="475"/>
      <c r="M758" s="475"/>
      <c r="N758" s="475"/>
      <c r="O758" s="475"/>
      <c r="P758" s="475"/>
      <c r="Q758" s="475"/>
      <c r="R758" s="475"/>
      <c r="S758" s="475"/>
      <c r="T758" s="475"/>
      <c r="U758" s="475"/>
      <c r="V758" s="475"/>
      <c r="W758" s="475"/>
      <c r="X758" s="475"/>
      <c r="Y758" s="475"/>
      <c r="Z758" s="475"/>
    </row>
    <row r="759" spans="1:26" ht="12.75" customHeight="1">
      <c r="A759" s="475"/>
      <c r="B759" s="475"/>
      <c r="C759" s="475"/>
      <c r="D759" s="475"/>
      <c r="E759" s="475"/>
      <c r="F759" s="475"/>
      <c r="G759" s="475"/>
      <c r="H759" s="475"/>
      <c r="I759" s="475"/>
      <c r="J759" s="475"/>
      <c r="K759" s="475"/>
      <c r="L759" s="475"/>
      <c r="M759" s="475"/>
      <c r="N759" s="475"/>
      <c r="O759" s="475"/>
      <c r="P759" s="475"/>
      <c r="Q759" s="475"/>
      <c r="R759" s="475"/>
      <c r="S759" s="475"/>
      <c r="T759" s="475"/>
      <c r="U759" s="475"/>
      <c r="V759" s="475"/>
      <c r="W759" s="475"/>
      <c r="X759" s="475"/>
      <c r="Y759" s="475"/>
      <c r="Z759" s="475"/>
    </row>
    <row r="760" spans="1:26" ht="12.75" customHeight="1">
      <c r="A760" s="475"/>
      <c r="B760" s="475"/>
      <c r="C760" s="475"/>
      <c r="D760" s="475"/>
      <c r="E760" s="475"/>
      <c r="F760" s="475"/>
      <c r="G760" s="475"/>
      <c r="H760" s="475"/>
      <c r="I760" s="475"/>
      <c r="J760" s="475"/>
      <c r="K760" s="475"/>
      <c r="L760" s="475"/>
      <c r="M760" s="475"/>
      <c r="N760" s="475"/>
      <c r="O760" s="475"/>
      <c r="P760" s="475"/>
      <c r="Q760" s="475"/>
      <c r="R760" s="475"/>
      <c r="S760" s="475"/>
      <c r="T760" s="475"/>
      <c r="U760" s="475"/>
      <c r="V760" s="475"/>
      <c r="W760" s="475"/>
      <c r="X760" s="475"/>
      <c r="Y760" s="475"/>
      <c r="Z760" s="475"/>
    </row>
    <row r="761" spans="1:26" ht="12.75" customHeight="1">
      <c r="A761" s="475"/>
      <c r="B761" s="475"/>
      <c r="C761" s="475"/>
      <c r="D761" s="475"/>
      <c r="E761" s="475"/>
      <c r="F761" s="475"/>
      <c r="G761" s="475"/>
      <c r="H761" s="475"/>
      <c r="I761" s="475"/>
      <c r="J761" s="475"/>
      <c r="K761" s="475"/>
      <c r="L761" s="475"/>
      <c r="M761" s="475"/>
      <c r="N761" s="475"/>
      <c r="O761" s="475"/>
      <c r="P761" s="475"/>
      <c r="Q761" s="475"/>
      <c r="R761" s="475"/>
      <c r="S761" s="475"/>
      <c r="T761" s="475"/>
      <c r="U761" s="475"/>
      <c r="V761" s="475"/>
      <c r="W761" s="475"/>
      <c r="X761" s="475"/>
      <c r="Y761" s="475"/>
      <c r="Z761" s="475"/>
    </row>
    <row r="762" spans="1:26" ht="12.75" customHeight="1">
      <c r="A762" s="475"/>
      <c r="B762" s="475"/>
      <c r="C762" s="475"/>
      <c r="D762" s="475"/>
      <c r="E762" s="475"/>
      <c r="F762" s="475"/>
      <c r="G762" s="475"/>
      <c r="H762" s="475"/>
      <c r="I762" s="475"/>
      <c r="J762" s="475"/>
      <c r="K762" s="475"/>
      <c r="L762" s="475"/>
      <c r="M762" s="475"/>
      <c r="N762" s="475"/>
      <c r="O762" s="475"/>
      <c r="P762" s="475"/>
      <c r="Q762" s="475"/>
      <c r="R762" s="475"/>
      <c r="S762" s="475"/>
      <c r="T762" s="475"/>
      <c r="U762" s="475"/>
      <c r="V762" s="475"/>
      <c r="W762" s="475"/>
      <c r="X762" s="475"/>
      <c r="Y762" s="475"/>
      <c r="Z762" s="475"/>
    </row>
    <row r="763" spans="1:26" ht="12.75" customHeight="1">
      <c r="A763" s="475"/>
      <c r="B763" s="475"/>
      <c r="C763" s="475"/>
      <c r="D763" s="475"/>
      <c r="E763" s="475"/>
      <c r="F763" s="475"/>
      <c r="G763" s="475"/>
      <c r="H763" s="475"/>
      <c r="I763" s="475"/>
      <c r="J763" s="475"/>
      <c r="K763" s="475"/>
      <c r="L763" s="475"/>
      <c r="M763" s="475"/>
      <c r="N763" s="475"/>
      <c r="O763" s="475"/>
      <c r="P763" s="475"/>
      <c r="Q763" s="475"/>
      <c r="R763" s="475"/>
      <c r="S763" s="475"/>
      <c r="T763" s="475"/>
      <c r="U763" s="475"/>
      <c r="V763" s="475"/>
      <c r="W763" s="475"/>
      <c r="X763" s="475"/>
      <c r="Y763" s="475"/>
      <c r="Z763" s="475"/>
    </row>
    <row r="764" spans="1:26" ht="12.75" customHeight="1">
      <c r="A764" s="475"/>
      <c r="B764" s="475"/>
      <c r="C764" s="475"/>
      <c r="D764" s="475"/>
      <c r="E764" s="475"/>
      <c r="F764" s="475"/>
      <c r="G764" s="475"/>
      <c r="H764" s="475"/>
      <c r="I764" s="475"/>
      <c r="J764" s="475"/>
      <c r="K764" s="475"/>
      <c r="L764" s="475"/>
      <c r="M764" s="475"/>
      <c r="N764" s="475"/>
      <c r="O764" s="475"/>
      <c r="P764" s="475"/>
      <c r="Q764" s="475"/>
      <c r="R764" s="475"/>
      <c r="S764" s="475"/>
      <c r="T764" s="475"/>
      <c r="U764" s="475"/>
      <c r="V764" s="475"/>
      <c r="W764" s="475"/>
      <c r="X764" s="475"/>
      <c r="Y764" s="475"/>
      <c r="Z764" s="475"/>
    </row>
    <row r="765" spans="1:26" ht="12.75" customHeight="1">
      <c r="A765" s="475"/>
      <c r="B765" s="475"/>
      <c r="C765" s="475"/>
      <c r="D765" s="475"/>
      <c r="E765" s="475"/>
      <c r="F765" s="475"/>
      <c r="G765" s="475"/>
      <c r="H765" s="475"/>
      <c r="I765" s="475"/>
      <c r="J765" s="475"/>
      <c r="K765" s="475"/>
      <c r="L765" s="475"/>
      <c r="M765" s="475"/>
      <c r="N765" s="475"/>
      <c r="O765" s="475"/>
      <c r="P765" s="475"/>
      <c r="Q765" s="475"/>
      <c r="R765" s="475"/>
      <c r="S765" s="475"/>
      <c r="T765" s="475"/>
      <c r="U765" s="475"/>
      <c r="V765" s="475"/>
      <c r="W765" s="475"/>
      <c r="X765" s="475"/>
      <c r="Y765" s="475"/>
      <c r="Z765" s="475"/>
    </row>
    <row r="766" spans="1:26" ht="12.75" customHeight="1">
      <c r="A766" s="475"/>
      <c r="B766" s="475"/>
      <c r="C766" s="475"/>
      <c r="D766" s="475"/>
      <c r="E766" s="475"/>
      <c r="F766" s="475"/>
      <c r="G766" s="475"/>
      <c r="H766" s="475"/>
      <c r="I766" s="475"/>
      <c r="J766" s="475"/>
      <c r="K766" s="475"/>
      <c r="L766" s="475"/>
      <c r="M766" s="475"/>
      <c r="N766" s="475"/>
      <c r="O766" s="475"/>
      <c r="P766" s="475"/>
      <c r="Q766" s="475"/>
      <c r="R766" s="475"/>
      <c r="S766" s="475"/>
      <c r="T766" s="475"/>
      <c r="U766" s="475"/>
      <c r="V766" s="475"/>
      <c r="W766" s="475"/>
      <c r="X766" s="475"/>
      <c r="Y766" s="475"/>
      <c r="Z766" s="475"/>
    </row>
    <row r="767" spans="1:26" ht="12.75" customHeight="1">
      <c r="A767" s="475"/>
      <c r="B767" s="475"/>
      <c r="C767" s="475"/>
      <c r="D767" s="475"/>
      <c r="E767" s="475"/>
      <c r="F767" s="475"/>
      <c r="G767" s="475"/>
      <c r="H767" s="475"/>
      <c r="I767" s="475"/>
      <c r="J767" s="475"/>
      <c r="K767" s="475"/>
      <c r="L767" s="475"/>
      <c r="M767" s="475"/>
      <c r="N767" s="475"/>
      <c r="O767" s="475"/>
      <c r="P767" s="475"/>
      <c r="Q767" s="475"/>
      <c r="R767" s="475"/>
      <c r="S767" s="475"/>
      <c r="T767" s="475"/>
      <c r="U767" s="475"/>
      <c r="V767" s="475"/>
      <c r="W767" s="475"/>
      <c r="X767" s="475"/>
      <c r="Y767" s="475"/>
      <c r="Z767" s="475"/>
    </row>
    <row r="768" spans="1:26" ht="12.75" customHeight="1">
      <c r="A768" s="475"/>
      <c r="B768" s="475"/>
      <c r="C768" s="475"/>
      <c r="D768" s="475"/>
      <c r="E768" s="475"/>
      <c r="F768" s="475"/>
      <c r="G768" s="475"/>
      <c r="H768" s="475"/>
      <c r="I768" s="475"/>
      <c r="J768" s="475"/>
      <c r="K768" s="475"/>
      <c r="L768" s="475"/>
      <c r="M768" s="475"/>
      <c r="N768" s="475"/>
      <c r="O768" s="475"/>
      <c r="P768" s="475"/>
      <c r="Q768" s="475"/>
      <c r="R768" s="475"/>
      <c r="S768" s="475"/>
      <c r="T768" s="475"/>
      <c r="U768" s="475"/>
      <c r="V768" s="475"/>
      <c r="W768" s="475"/>
      <c r="X768" s="475"/>
      <c r="Y768" s="475"/>
      <c r="Z768" s="475"/>
    </row>
    <row r="769" spans="1:26" ht="12.75" customHeight="1">
      <c r="A769" s="475"/>
      <c r="B769" s="475"/>
      <c r="C769" s="475"/>
      <c r="D769" s="475"/>
      <c r="E769" s="475"/>
      <c r="F769" s="475"/>
      <c r="G769" s="475"/>
      <c r="H769" s="475"/>
      <c r="I769" s="475"/>
      <c r="J769" s="475"/>
      <c r="K769" s="475"/>
      <c r="L769" s="475"/>
      <c r="M769" s="475"/>
      <c r="N769" s="475"/>
      <c r="O769" s="475"/>
      <c r="P769" s="475"/>
      <c r="Q769" s="475"/>
      <c r="R769" s="475"/>
      <c r="S769" s="475"/>
      <c r="T769" s="475"/>
      <c r="U769" s="475"/>
      <c r="V769" s="475"/>
      <c r="W769" s="475"/>
      <c r="X769" s="475"/>
      <c r="Y769" s="475"/>
      <c r="Z769" s="475"/>
    </row>
    <row r="770" spans="1:26" ht="12.75" customHeight="1">
      <c r="A770" s="475"/>
      <c r="B770" s="475"/>
      <c r="C770" s="475"/>
      <c r="D770" s="475"/>
      <c r="E770" s="475"/>
      <c r="F770" s="475"/>
      <c r="G770" s="475"/>
      <c r="H770" s="475"/>
      <c r="I770" s="475"/>
      <c r="J770" s="475"/>
      <c r="K770" s="475"/>
      <c r="L770" s="475"/>
      <c r="M770" s="475"/>
      <c r="N770" s="475"/>
      <c r="O770" s="475"/>
      <c r="P770" s="475"/>
      <c r="Q770" s="475"/>
      <c r="R770" s="475"/>
      <c r="S770" s="475"/>
      <c r="T770" s="475"/>
      <c r="U770" s="475"/>
      <c r="V770" s="475"/>
      <c r="W770" s="475"/>
      <c r="X770" s="475"/>
      <c r="Y770" s="475"/>
      <c r="Z770" s="475"/>
    </row>
    <row r="771" spans="1:26" ht="12.75" customHeight="1">
      <c r="A771" s="475"/>
      <c r="B771" s="475"/>
      <c r="C771" s="475"/>
      <c r="D771" s="475"/>
      <c r="E771" s="475"/>
      <c r="F771" s="475"/>
      <c r="G771" s="475"/>
      <c r="H771" s="475"/>
      <c r="I771" s="475"/>
      <c r="J771" s="475"/>
      <c r="K771" s="475"/>
      <c r="L771" s="475"/>
      <c r="M771" s="475"/>
      <c r="N771" s="475"/>
      <c r="O771" s="475"/>
      <c r="P771" s="475"/>
      <c r="Q771" s="475"/>
      <c r="R771" s="475"/>
      <c r="S771" s="475"/>
      <c r="T771" s="475"/>
      <c r="U771" s="475"/>
      <c r="V771" s="475"/>
      <c r="W771" s="475"/>
      <c r="X771" s="475"/>
      <c r="Y771" s="475"/>
      <c r="Z771" s="475"/>
    </row>
    <row r="772" spans="1:26" ht="12.75" customHeight="1">
      <c r="A772" s="475"/>
      <c r="B772" s="475"/>
      <c r="C772" s="475"/>
      <c r="D772" s="475"/>
      <c r="E772" s="475"/>
      <c r="F772" s="475"/>
      <c r="G772" s="475"/>
      <c r="H772" s="475"/>
      <c r="I772" s="475"/>
      <c r="J772" s="475"/>
      <c r="K772" s="475"/>
      <c r="L772" s="475"/>
      <c r="M772" s="475"/>
      <c r="N772" s="475"/>
      <c r="O772" s="475"/>
      <c r="P772" s="475"/>
      <c r="Q772" s="475"/>
      <c r="R772" s="475"/>
      <c r="S772" s="475"/>
      <c r="T772" s="475"/>
      <c r="U772" s="475"/>
      <c r="V772" s="475"/>
      <c r="W772" s="475"/>
      <c r="X772" s="475"/>
      <c r="Y772" s="475"/>
      <c r="Z772" s="475"/>
    </row>
    <row r="773" spans="1:26" ht="12.75" customHeight="1">
      <c r="A773" s="475"/>
      <c r="B773" s="475"/>
      <c r="C773" s="475"/>
      <c r="D773" s="475"/>
      <c r="E773" s="475"/>
      <c r="F773" s="475"/>
      <c r="G773" s="475"/>
      <c r="H773" s="475"/>
      <c r="I773" s="475"/>
      <c r="J773" s="475"/>
      <c r="K773" s="475"/>
      <c r="L773" s="475"/>
      <c r="M773" s="475"/>
      <c r="N773" s="475"/>
      <c r="O773" s="475"/>
      <c r="P773" s="475"/>
      <c r="Q773" s="475"/>
      <c r="R773" s="475"/>
      <c r="S773" s="475"/>
      <c r="T773" s="475"/>
      <c r="U773" s="475"/>
      <c r="V773" s="475"/>
      <c r="W773" s="475"/>
      <c r="X773" s="475"/>
      <c r="Y773" s="475"/>
      <c r="Z773" s="475"/>
    </row>
    <row r="774" spans="1:26" ht="12.75" customHeight="1">
      <c r="A774" s="475"/>
      <c r="B774" s="475"/>
      <c r="C774" s="475"/>
      <c r="D774" s="475"/>
      <c r="E774" s="475"/>
      <c r="F774" s="475"/>
      <c r="G774" s="475"/>
      <c r="H774" s="475"/>
      <c r="I774" s="475"/>
      <c r="J774" s="475"/>
      <c r="K774" s="475"/>
      <c r="L774" s="475"/>
      <c r="M774" s="475"/>
      <c r="N774" s="475"/>
      <c r="O774" s="475"/>
      <c r="P774" s="475"/>
      <c r="Q774" s="475"/>
      <c r="R774" s="475"/>
      <c r="S774" s="475"/>
      <c r="T774" s="475"/>
      <c r="U774" s="475"/>
      <c r="V774" s="475"/>
      <c r="W774" s="475"/>
      <c r="X774" s="475"/>
      <c r="Y774" s="475"/>
      <c r="Z774" s="475"/>
    </row>
    <row r="775" spans="1:26" ht="12.75" customHeight="1">
      <c r="A775" s="475"/>
      <c r="B775" s="475"/>
      <c r="C775" s="475"/>
      <c r="D775" s="475"/>
      <c r="E775" s="475"/>
      <c r="F775" s="475"/>
      <c r="G775" s="475"/>
      <c r="H775" s="475"/>
      <c r="I775" s="475"/>
      <c r="J775" s="475"/>
      <c r="K775" s="475"/>
      <c r="L775" s="475"/>
      <c r="M775" s="475"/>
      <c r="N775" s="475"/>
      <c r="O775" s="475"/>
      <c r="P775" s="475"/>
      <c r="Q775" s="475"/>
      <c r="R775" s="475"/>
      <c r="S775" s="475"/>
      <c r="T775" s="475"/>
      <c r="U775" s="475"/>
      <c r="V775" s="475"/>
      <c r="W775" s="475"/>
      <c r="X775" s="475"/>
      <c r="Y775" s="475"/>
      <c r="Z775" s="475"/>
    </row>
    <row r="776" spans="1:26" ht="12.75" customHeight="1">
      <c r="A776" s="475"/>
      <c r="B776" s="475"/>
      <c r="C776" s="475"/>
      <c r="D776" s="475"/>
      <c r="E776" s="475"/>
      <c r="F776" s="475"/>
      <c r="G776" s="475"/>
      <c r="H776" s="475"/>
      <c r="I776" s="475"/>
      <c r="J776" s="475"/>
      <c r="K776" s="475"/>
      <c r="L776" s="475"/>
      <c r="M776" s="475"/>
      <c r="N776" s="475"/>
      <c r="O776" s="475"/>
      <c r="P776" s="475"/>
      <c r="Q776" s="475"/>
      <c r="R776" s="475"/>
      <c r="S776" s="475"/>
      <c r="T776" s="475"/>
      <c r="U776" s="475"/>
      <c r="V776" s="475"/>
      <c r="W776" s="475"/>
      <c r="X776" s="475"/>
      <c r="Y776" s="475"/>
      <c r="Z776" s="475"/>
    </row>
    <row r="777" spans="1:26" ht="12.75" customHeight="1">
      <c r="A777" s="475"/>
      <c r="B777" s="475"/>
      <c r="C777" s="475"/>
      <c r="D777" s="475"/>
      <c r="E777" s="475"/>
      <c r="F777" s="475"/>
      <c r="G777" s="475"/>
      <c r="H777" s="475"/>
      <c r="I777" s="475"/>
      <c r="J777" s="475"/>
      <c r="K777" s="475"/>
      <c r="L777" s="475"/>
      <c r="M777" s="475"/>
      <c r="N777" s="475"/>
      <c r="O777" s="475"/>
      <c r="P777" s="475"/>
      <c r="Q777" s="475"/>
      <c r="R777" s="475"/>
      <c r="S777" s="475"/>
      <c r="T777" s="475"/>
      <c r="U777" s="475"/>
      <c r="V777" s="475"/>
      <c r="W777" s="475"/>
      <c r="X777" s="475"/>
      <c r="Y777" s="475"/>
      <c r="Z777" s="475"/>
    </row>
    <row r="778" spans="1:26" ht="12.75" customHeight="1">
      <c r="A778" s="475"/>
      <c r="B778" s="475"/>
      <c r="C778" s="475"/>
      <c r="D778" s="475"/>
      <c r="E778" s="475"/>
      <c r="F778" s="475"/>
      <c r="G778" s="475"/>
      <c r="H778" s="475"/>
      <c r="I778" s="475"/>
      <c r="J778" s="475"/>
      <c r="K778" s="475"/>
      <c r="L778" s="475"/>
      <c r="M778" s="475"/>
      <c r="N778" s="475"/>
      <c r="O778" s="475"/>
      <c r="P778" s="475"/>
      <c r="Q778" s="475"/>
      <c r="R778" s="475"/>
      <c r="S778" s="475"/>
      <c r="T778" s="475"/>
      <c r="U778" s="475"/>
      <c r="V778" s="475"/>
      <c r="W778" s="475"/>
      <c r="X778" s="475"/>
      <c r="Y778" s="475"/>
      <c r="Z778" s="475"/>
    </row>
    <row r="779" spans="1:26" ht="12.75" customHeight="1">
      <c r="A779" s="475"/>
      <c r="B779" s="475"/>
      <c r="C779" s="475"/>
      <c r="D779" s="475"/>
      <c r="E779" s="475"/>
      <c r="F779" s="475"/>
      <c r="G779" s="475"/>
      <c r="H779" s="475"/>
      <c r="I779" s="475"/>
      <c r="J779" s="475"/>
      <c r="K779" s="475"/>
      <c r="L779" s="475"/>
      <c r="M779" s="475"/>
      <c r="N779" s="475"/>
      <c r="O779" s="475"/>
      <c r="P779" s="475"/>
      <c r="Q779" s="475"/>
      <c r="R779" s="475"/>
      <c r="S779" s="475"/>
      <c r="T779" s="475"/>
      <c r="U779" s="475"/>
      <c r="V779" s="475"/>
      <c r="W779" s="475"/>
      <c r="X779" s="475"/>
      <c r="Y779" s="475"/>
      <c r="Z779" s="475"/>
    </row>
    <row r="780" spans="1:26" ht="12.75" customHeight="1">
      <c r="A780" s="475"/>
      <c r="B780" s="475"/>
      <c r="C780" s="475"/>
      <c r="D780" s="475"/>
      <c r="E780" s="475"/>
      <c r="F780" s="475"/>
      <c r="G780" s="475"/>
      <c r="H780" s="475"/>
      <c r="I780" s="475"/>
      <c r="J780" s="475"/>
      <c r="K780" s="475"/>
      <c r="L780" s="475"/>
      <c r="M780" s="475"/>
      <c r="N780" s="475"/>
      <c r="O780" s="475"/>
      <c r="P780" s="475"/>
      <c r="Q780" s="475"/>
      <c r="R780" s="475"/>
      <c r="S780" s="475"/>
      <c r="T780" s="475"/>
      <c r="U780" s="475"/>
      <c r="V780" s="475"/>
      <c r="W780" s="475"/>
      <c r="X780" s="475"/>
      <c r="Y780" s="475"/>
      <c r="Z780" s="475"/>
    </row>
    <row r="781" spans="1:26" ht="12.75" customHeight="1">
      <c r="A781" s="475"/>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row>
    <row r="782" spans="1:26" ht="12.75" customHeight="1">
      <c r="A782" s="475"/>
      <c r="B782" s="475"/>
      <c r="C782" s="475"/>
      <c r="D782" s="475"/>
      <c r="E782" s="475"/>
      <c r="F782" s="475"/>
      <c r="G782" s="475"/>
      <c r="H782" s="475"/>
      <c r="I782" s="475"/>
      <c r="J782" s="475"/>
      <c r="K782" s="475"/>
      <c r="L782" s="475"/>
      <c r="M782" s="475"/>
      <c r="N782" s="475"/>
      <c r="O782" s="475"/>
      <c r="P782" s="475"/>
      <c r="Q782" s="475"/>
      <c r="R782" s="475"/>
      <c r="S782" s="475"/>
      <c r="T782" s="475"/>
      <c r="U782" s="475"/>
      <c r="V782" s="475"/>
      <c r="W782" s="475"/>
      <c r="X782" s="475"/>
      <c r="Y782" s="475"/>
      <c r="Z782" s="475"/>
    </row>
    <row r="783" spans="1:26" ht="12.75" customHeight="1">
      <c r="A783" s="475"/>
      <c r="B783" s="475"/>
      <c r="C783" s="475"/>
      <c r="D783" s="475"/>
      <c r="E783" s="475"/>
      <c r="F783" s="475"/>
      <c r="G783" s="475"/>
      <c r="H783" s="475"/>
      <c r="I783" s="475"/>
      <c r="J783" s="475"/>
      <c r="K783" s="475"/>
      <c r="L783" s="475"/>
      <c r="M783" s="475"/>
      <c r="N783" s="475"/>
      <c r="O783" s="475"/>
      <c r="P783" s="475"/>
      <c r="Q783" s="475"/>
      <c r="R783" s="475"/>
      <c r="S783" s="475"/>
      <c r="T783" s="475"/>
      <c r="U783" s="475"/>
      <c r="V783" s="475"/>
      <c r="W783" s="475"/>
      <c r="X783" s="475"/>
      <c r="Y783" s="475"/>
      <c r="Z783" s="475"/>
    </row>
    <row r="784" spans="1:26" ht="12.75" customHeight="1">
      <c r="A784" s="475"/>
      <c r="B784" s="475"/>
      <c r="C784" s="475"/>
      <c r="D784" s="475"/>
      <c r="E784" s="475"/>
      <c r="F784" s="475"/>
      <c r="G784" s="475"/>
      <c r="H784" s="475"/>
      <c r="I784" s="475"/>
      <c r="J784" s="475"/>
      <c r="K784" s="475"/>
      <c r="L784" s="475"/>
      <c r="M784" s="475"/>
      <c r="N784" s="475"/>
      <c r="O784" s="475"/>
      <c r="P784" s="475"/>
      <c r="Q784" s="475"/>
      <c r="R784" s="475"/>
      <c r="S784" s="475"/>
      <c r="T784" s="475"/>
      <c r="U784" s="475"/>
      <c r="V784" s="475"/>
      <c r="W784" s="475"/>
      <c r="X784" s="475"/>
      <c r="Y784" s="475"/>
      <c r="Z784" s="475"/>
    </row>
    <row r="785" spans="1:26" ht="12.75" customHeight="1">
      <c r="A785" s="475"/>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row>
    <row r="786" spans="1:26" ht="12.75" customHeight="1">
      <c r="A786" s="475"/>
      <c r="B786" s="475"/>
      <c r="C786" s="475"/>
      <c r="D786" s="475"/>
      <c r="E786" s="475"/>
      <c r="F786" s="475"/>
      <c r="G786" s="475"/>
      <c r="H786" s="475"/>
      <c r="I786" s="475"/>
      <c r="J786" s="475"/>
      <c r="K786" s="475"/>
      <c r="L786" s="475"/>
      <c r="M786" s="475"/>
      <c r="N786" s="475"/>
      <c r="O786" s="475"/>
      <c r="P786" s="475"/>
      <c r="Q786" s="475"/>
      <c r="R786" s="475"/>
      <c r="S786" s="475"/>
      <c r="T786" s="475"/>
      <c r="U786" s="475"/>
      <c r="V786" s="475"/>
      <c r="W786" s="475"/>
      <c r="X786" s="475"/>
      <c r="Y786" s="475"/>
      <c r="Z786" s="475"/>
    </row>
    <row r="787" spans="1:26" ht="12.75" customHeight="1">
      <c r="A787" s="475"/>
      <c r="B787" s="475"/>
      <c r="C787" s="475"/>
      <c r="D787" s="475"/>
      <c r="E787" s="475"/>
      <c r="F787" s="475"/>
      <c r="G787" s="475"/>
      <c r="H787" s="475"/>
      <c r="I787" s="475"/>
      <c r="J787" s="475"/>
      <c r="K787" s="475"/>
      <c r="L787" s="475"/>
      <c r="M787" s="475"/>
      <c r="N787" s="475"/>
      <c r="O787" s="475"/>
      <c r="P787" s="475"/>
      <c r="Q787" s="475"/>
      <c r="R787" s="475"/>
      <c r="S787" s="475"/>
      <c r="T787" s="475"/>
      <c r="U787" s="475"/>
      <c r="V787" s="475"/>
      <c r="W787" s="475"/>
      <c r="X787" s="475"/>
      <c r="Y787" s="475"/>
      <c r="Z787" s="475"/>
    </row>
    <row r="788" spans="1:26" ht="12.75" customHeight="1">
      <c r="A788" s="475"/>
      <c r="B788" s="475"/>
      <c r="C788" s="475"/>
      <c r="D788" s="475"/>
      <c r="E788" s="475"/>
      <c r="F788" s="475"/>
      <c r="G788" s="475"/>
      <c r="H788" s="475"/>
      <c r="I788" s="475"/>
      <c r="J788" s="475"/>
      <c r="K788" s="475"/>
      <c r="L788" s="475"/>
      <c r="M788" s="475"/>
      <c r="N788" s="475"/>
      <c r="O788" s="475"/>
      <c r="P788" s="475"/>
      <c r="Q788" s="475"/>
      <c r="R788" s="475"/>
      <c r="S788" s="475"/>
      <c r="T788" s="475"/>
      <c r="U788" s="475"/>
      <c r="V788" s="475"/>
      <c r="W788" s="475"/>
      <c r="X788" s="475"/>
      <c r="Y788" s="475"/>
      <c r="Z788" s="475"/>
    </row>
    <row r="789" spans="1:26" ht="12.75" customHeight="1">
      <c r="A789" s="475"/>
      <c r="B789" s="475"/>
      <c r="C789" s="475"/>
      <c r="D789" s="475"/>
      <c r="E789" s="475"/>
      <c r="F789" s="475"/>
      <c r="G789" s="475"/>
      <c r="H789" s="475"/>
      <c r="I789" s="475"/>
      <c r="J789" s="475"/>
      <c r="K789" s="475"/>
      <c r="L789" s="475"/>
      <c r="M789" s="475"/>
      <c r="N789" s="475"/>
      <c r="O789" s="475"/>
      <c r="P789" s="475"/>
      <c r="Q789" s="475"/>
      <c r="R789" s="475"/>
      <c r="S789" s="475"/>
      <c r="T789" s="475"/>
      <c r="U789" s="475"/>
      <c r="V789" s="475"/>
      <c r="W789" s="475"/>
      <c r="X789" s="475"/>
      <c r="Y789" s="475"/>
      <c r="Z789" s="475"/>
    </row>
    <row r="790" spans="1:26" ht="12.75" customHeight="1">
      <c r="A790" s="475"/>
      <c r="B790" s="475"/>
      <c r="C790" s="475"/>
      <c r="D790" s="475"/>
      <c r="E790" s="475"/>
      <c r="F790" s="475"/>
      <c r="G790" s="475"/>
      <c r="H790" s="475"/>
      <c r="I790" s="475"/>
      <c r="J790" s="475"/>
      <c r="K790" s="475"/>
      <c r="L790" s="475"/>
      <c r="M790" s="475"/>
      <c r="N790" s="475"/>
      <c r="O790" s="475"/>
      <c r="P790" s="475"/>
      <c r="Q790" s="475"/>
      <c r="R790" s="475"/>
      <c r="S790" s="475"/>
      <c r="T790" s="475"/>
      <c r="U790" s="475"/>
      <c r="V790" s="475"/>
      <c r="W790" s="475"/>
      <c r="X790" s="475"/>
      <c r="Y790" s="475"/>
      <c r="Z790" s="475"/>
    </row>
    <row r="791" spans="1:26" ht="12.75"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row>
    <row r="792" spans="1:26" ht="12.75" customHeight="1">
      <c r="A792" s="475"/>
      <c r="B792" s="475"/>
      <c r="C792" s="475"/>
      <c r="D792" s="475"/>
      <c r="E792" s="475"/>
      <c r="F792" s="475"/>
      <c r="G792" s="475"/>
      <c r="H792" s="475"/>
      <c r="I792" s="475"/>
      <c r="J792" s="475"/>
      <c r="K792" s="475"/>
      <c r="L792" s="475"/>
      <c r="M792" s="475"/>
      <c r="N792" s="475"/>
      <c r="O792" s="475"/>
      <c r="P792" s="475"/>
      <c r="Q792" s="475"/>
      <c r="R792" s="475"/>
      <c r="S792" s="475"/>
      <c r="T792" s="475"/>
      <c r="U792" s="475"/>
      <c r="V792" s="475"/>
      <c r="W792" s="475"/>
      <c r="X792" s="475"/>
      <c r="Y792" s="475"/>
      <c r="Z792" s="475"/>
    </row>
    <row r="793" spans="1:26" ht="12.75" customHeight="1">
      <c r="A793" s="475"/>
      <c r="B793" s="475"/>
      <c r="C793" s="475"/>
      <c r="D793" s="475"/>
      <c r="E793" s="475"/>
      <c r="F793" s="475"/>
      <c r="G793" s="475"/>
      <c r="H793" s="475"/>
      <c r="I793" s="475"/>
      <c r="J793" s="475"/>
      <c r="K793" s="475"/>
      <c r="L793" s="475"/>
      <c r="M793" s="475"/>
      <c r="N793" s="475"/>
      <c r="O793" s="475"/>
      <c r="P793" s="475"/>
      <c r="Q793" s="475"/>
      <c r="R793" s="475"/>
      <c r="S793" s="475"/>
      <c r="T793" s="475"/>
      <c r="U793" s="475"/>
      <c r="V793" s="475"/>
      <c r="W793" s="475"/>
      <c r="X793" s="475"/>
      <c r="Y793" s="475"/>
      <c r="Z793" s="475"/>
    </row>
    <row r="794" spans="1:26" ht="12.75" customHeight="1">
      <c r="A794" s="475"/>
      <c r="B794" s="475"/>
      <c r="C794" s="475"/>
      <c r="D794" s="475"/>
      <c r="E794" s="475"/>
      <c r="F794" s="475"/>
      <c r="G794" s="475"/>
      <c r="H794" s="475"/>
      <c r="I794" s="475"/>
      <c r="J794" s="475"/>
      <c r="K794" s="475"/>
      <c r="L794" s="475"/>
      <c r="M794" s="475"/>
      <c r="N794" s="475"/>
      <c r="O794" s="475"/>
      <c r="P794" s="475"/>
      <c r="Q794" s="475"/>
      <c r="R794" s="475"/>
      <c r="S794" s="475"/>
      <c r="T794" s="475"/>
      <c r="U794" s="475"/>
      <c r="V794" s="475"/>
      <c r="W794" s="475"/>
      <c r="X794" s="475"/>
      <c r="Y794" s="475"/>
      <c r="Z794" s="475"/>
    </row>
    <row r="795" spans="1:26" ht="12.75" customHeight="1">
      <c r="A795" s="475"/>
      <c r="B795" s="475"/>
      <c r="C795" s="475"/>
      <c r="D795" s="475"/>
      <c r="E795" s="475"/>
      <c r="F795" s="475"/>
      <c r="G795" s="475"/>
      <c r="H795" s="475"/>
      <c r="I795" s="475"/>
      <c r="J795" s="475"/>
      <c r="K795" s="475"/>
      <c r="L795" s="475"/>
      <c r="M795" s="475"/>
      <c r="N795" s="475"/>
      <c r="O795" s="475"/>
      <c r="P795" s="475"/>
      <c r="Q795" s="475"/>
      <c r="R795" s="475"/>
      <c r="S795" s="475"/>
      <c r="T795" s="475"/>
      <c r="U795" s="475"/>
      <c r="V795" s="475"/>
      <c r="W795" s="475"/>
      <c r="X795" s="475"/>
      <c r="Y795" s="475"/>
      <c r="Z795" s="475"/>
    </row>
    <row r="796" spans="1:26" ht="12.75" customHeight="1">
      <c r="A796" s="475"/>
      <c r="B796" s="475"/>
      <c r="C796" s="475"/>
      <c r="D796" s="475"/>
      <c r="E796" s="475"/>
      <c r="F796" s="475"/>
      <c r="G796" s="475"/>
      <c r="H796" s="475"/>
      <c r="I796" s="475"/>
      <c r="J796" s="475"/>
      <c r="K796" s="475"/>
      <c r="L796" s="475"/>
      <c r="M796" s="475"/>
      <c r="N796" s="475"/>
      <c r="O796" s="475"/>
      <c r="P796" s="475"/>
      <c r="Q796" s="475"/>
      <c r="R796" s="475"/>
      <c r="S796" s="475"/>
      <c r="T796" s="475"/>
      <c r="U796" s="475"/>
      <c r="V796" s="475"/>
      <c r="W796" s="475"/>
      <c r="X796" s="475"/>
      <c r="Y796" s="475"/>
      <c r="Z796" s="475"/>
    </row>
    <row r="797" spans="1:26" ht="12.75" customHeight="1">
      <c r="A797" s="475"/>
      <c r="B797" s="475"/>
      <c r="C797" s="475"/>
      <c r="D797" s="475"/>
      <c r="E797" s="475"/>
      <c r="F797" s="475"/>
      <c r="G797" s="475"/>
      <c r="H797" s="475"/>
      <c r="I797" s="475"/>
      <c r="J797" s="475"/>
      <c r="K797" s="475"/>
      <c r="L797" s="475"/>
      <c r="M797" s="475"/>
      <c r="N797" s="475"/>
      <c r="O797" s="475"/>
      <c r="P797" s="475"/>
      <c r="Q797" s="475"/>
      <c r="R797" s="475"/>
      <c r="S797" s="475"/>
      <c r="T797" s="475"/>
      <c r="U797" s="475"/>
      <c r="V797" s="475"/>
      <c r="W797" s="475"/>
      <c r="X797" s="475"/>
      <c r="Y797" s="475"/>
      <c r="Z797" s="475"/>
    </row>
    <row r="798" spans="1:26" ht="12.75" customHeight="1">
      <c r="A798" s="475"/>
      <c r="B798" s="475"/>
      <c r="C798" s="475"/>
      <c r="D798" s="475"/>
      <c r="E798" s="475"/>
      <c r="F798" s="475"/>
      <c r="G798" s="475"/>
      <c r="H798" s="475"/>
      <c r="I798" s="475"/>
      <c r="J798" s="475"/>
      <c r="K798" s="475"/>
      <c r="L798" s="475"/>
      <c r="M798" s="475"/>
      <c r="N798" s="475"/>
      <c r="O798" s="475"/>
      <c r="P798" s="475"/>
      <c r="Q798" s="475"/>
      <c r="R798" s="475"/>
      <c r="S798" s="475"/>
      <c r="T798" s="475"/>
      <c r="U798" s="475"/>
      <c r="V798" s="475"/>
      <c r="W798" s="475"/>
      <c r="X798" s="475"/>
      <c r="Y798" s="475"/>
      <c r="Z798" s="475"/>
    </row>
    <row r="799" spans="1:26" ht="12.75" customHeight="1">
      <c r="A799" s="475"/>
      <c r="B799" s="475"/>
      <c r="C799" s="475"/>
      <c r="D799" s="475"/>
      <c r="E799" s="475"/>
      <c r="F799" s="475"/>
      <c r="G799" s="475"/>
      <c r="H799" s="475"/>
      <c r="I799" s="475"/>
      <c r="J799" s="475"/>
      <c r="K799" s="475"/>
      <c r="L799" s="475"/>
      <c r="M799" s="475"/>
      <c r="N799" s="475"/>
      <c r="O799" s="475"/>
      <c r="P799" s="475"/>
      <c r="Q799" s="475"/>
      <c r="R799" s="475"/>
      <c r="S799" s="475"/>
      <c r="T799" s="475"/>
      <c r="U799" s="475"/>
      <c r="V799" s="475"/>
      <c r="W799" s="475"/>
      <c r="X799" s="475"/>
      <c r="Y799" s="475"/>
      <c r="Z799" s="475"/>
    </row>
    <row r="800" spans="1:26" ht="12.75" customHeight="1">
      <c r="A800" s="475"/>
      <c r="B800" s="475"/>
      <c r="C800" s="475"/>
      <c r="D800" s="475"/>
      <c r="E800" s="475"/>
      <c r="F800" s="475"/>
      <c r="G800" s="475"/>
      <c r="H800" s="475"/>
      <c r="I800" s="475"/>
      <c r="J800" s="475"/>
      <c r="K800" s="475"/>
      <c r="L800" s="475"/>
      <c r="M800" s="475"/>
      <c r="N800" s="475"/>
      <c r="O800" s="475"/>
      <c r="P800" s="475"/>
      <c r="Q800" s="475"/>
      <c r="R800" s="475"/>
      <c r="S800" s="475"/>
      <c r="T800" s="475"/>
      <c r="U800" s="475"/>
      <c r="V800" s="475"/>
      <c r="W800" s="475"/>
      <c r="X800" s="475"/>
      <c r="Y800" s="475"/>
      <c r="Z800" s="475"/>
    </row>
    <row r="801" spans="1:26" ht="12.75" customHeight="1">
      <c r="A801" s="475"/>
      <c r="B801" s="475"/>
      <c r="C801" s="475"/>
      <c r="D801" s="475"/>
      <c r="E801" s="475"/>
      <c r="F801" s="475"/>
      <c r="G801" s="475"/>
      <c r="H801" s="475"/>
      <c r="I801" s="475"/>
      <c r="J801" s="475"/>
      <c r="K801" s="475"/>
      <c r="L801" s="475"/>
      <c r="M801" s="475"/>
      <c r="N801" s="475"/>
      <c r="O801" s="475"/>
      <c r="P801" s="475"/>
      <c r="Q801" s="475"/>
      <c r="R801" s="475"/>
      <c r="S801" s="475"/>
      <c r="T801" s="475"/>
      <c r="U801" s="475"/>
      <c r="V801" s="475"/>
      <c r="W801" s="475"/>
      <c r="X801" s="475"/>
      <c r="Y801" s="475"/>
      <c r="Z801" s="475"/>
    </row>
    <row r="802" spans="1:26" ht="12.75" customHeight="1">
      <c r="A802" s="475"/>
      <c r="B802" s="475"/>
      <c r="C802" s="475"/>
      <c r="D802" s="475"/>
      <c r="E802" s="475"/>
      <c r="F802" s="475"/>
      <c r="G802" s="475"/>
      <c r="H802" s="475"/>
      <c r="I802" s="475"/>
      <c r="J802" s="475"/>
      <c r="K802" s="475"/>
      <c r="L802" s="475"/>
      <c r="M802" s="475"/>
      <c r="N802" s="475"/>
      <c r="O802" s="475"/>
      <c r="P802" s="475"/>
      <c r="Q802" s="475"/>
      <c r="R802" s="475"/>
      <c r="S802" s="475"/>
      <c r="T802" s="475"/>
      <c r="U802" s="475"/>
      <c r="V802" s="475"/>
      <c r="W802" s="475"/>
      <c r="X802" s="475"/>
      <c r="Y802" s="475"/>
      <c r="Z802" s="475"/>
    </row>
    <row r="803" spans="1:26" ht="12.75" customHeight="1">
      <c r="A803" s="475"/>
      <c r="B803" s="475"/>
      <c r="C803" s="475"/>
      <c r="D803" s="475"/>
      <c r="E803" s="475"/>
      <c r="F803" s="475"/>
      <c r="G803" s="475"/>
      <c r="H803" s="475"/>
      <c r="I803" s="475"/>
      <c r="J803" s="475"/>
      <c r="K803" s="475"/>
      <c r="L803" s="475"/>
      <c r="M803" s="475"/>
      <c r="N803" s="475"/>
      <c r="O803" s="475"/>
      <c r="P803" s="475"/>
      <c r="Q803" s="475"/>
      <c r="R803" s="475"/>
      <c r="S803" s="475"/>
      <c r="T803" s="475"/>
      <c r="U803" s="475"/>
      <c r="V803" s="475"/>
      <c r="W803" s="475"/>
      <c r="X803" s="475"/>
      <c r="Y803" s="475"/>
      <c r="Z803" s="475"/>
    </row>
    <row r="804" spans="1:26" ht="12.75" customHeight="1">
      <c r="A804" s="475"/>
      <c r="B804" s="475"/>
      <c r="C804" s="475"/>
      <c r="D804" s="475"/>
      <c r="E804" s="475"/>
      <c r="F804" s="475"/>
      <c r="G804" s="475"/>
      <c r="H804" s="475"/>
      <c r="I804" s="475"/>
      <c r="J804" s="475"/>
      <c r="K804" s="475"/>
      <c r="L804" s="475"/>
      <c r="M804" s="475"/>
      <c r="N804" s="475"/>
      <c r="O804" s="475"/>
      <c r="P804" s="475"/>
      <c r="Q804" s="475"/>
      <c r="R804" s="475"/>
      <c r="S804" s="475"/>
      <c r="T804" s="475"/>
      <c r="U804" s="475"/>
      <c r="V804" s="475"/>
      <c r="W804" s="475"/>
      <c r="X804" s="475"/>
      <c r="Y804" s="475"/>
      <c r="Z804" s="475"/>
    </row>
    <row r="805" spans="1:26" ht="12.75" customHeight="1">
      <c r="A805" s="475"/>
      <c r="B805" s="475"/>
      <c r="C805" s="475"/>
      <c r="D805" s="475"/>
      <c r="E805" s="475"/>
      <c r="F805" s="475"/>
      <c r="G805" s="475"/>
      <c r="H805" s="475"/>
      <c r="I805" s="475"/>
      <c r="J805" s="475"/>
      <c r="K805" s="475"/>
      <c r="L805" s="475"/>
      <c r="M805" s="475"/>
      <c r="N805" s="475"/>
      <c r="O805" s="475"/>
      <c r="P805" s="475"/>
      <c r="Q805" s="475"/>
      <c r="R805" s="475"/>
      <c r="S805" s="475"/>
      <c r="T805" s="475"/>
      <c r="U805" s="475"/>
      <c r="V805" s="475"/>
      <c r="W805" s="475"/>
      <c r="X805" s="475"/>
      <c r="Y805" s="475"/>
      <c r="Z805" s="475"/>
    </row>
    <row r="806" spans="1:26" ht="12.75" customHeight="1">
      <c r="A806" s="475"/>
      <c r="B806" s="475"/>
      <c r="C806" s="475"/>
      <c r="D806" s="475"/>
      <c r="E806" s="475"/>
      <c r="F806" s="475"/>
      <c r="G806" s="475"/>
      <c r="H806" s="475"/>
      <c r="I806" s="475"/>
      <c r="J806" s="475"/>
      <c r="K806" s="475"/>
      <c r="L806" s="475"/>
      <c r="M806" s="475"/>
      <c r="N806" s="475"/>
      <c r="O806" s="475"/>
      <c r="P806" s="475"/>
      <c r="Q806" s="475"/>
      <c r="R806" s="475"/>
      <c r="S806" s="475"/>
      <c r="T806" s="475"/>
      <c r="U806" s="475"/>
      <c r="V806" s="475"/>
      <c r="W806" s="475"/>
      <c r="X806" s="475"/>
      <c r="Y806" s="475"/>
      <c r="Z806" s="475"/>
    </row>
    <row r="807" spans="1:26" ht="12.75" customHeight="1">
      <c r="A807" s="475"/>
      <c r="B807" s="475"/>
      <c r="C807" s="475"/>
      <c r="D807" s="475"/>
      <c r="E807" s="475"/>
      <c r="F807" s="475"/>
      <c r="G807" s="475"/>
      <c r="H807" s="475"/>
      <c r="I807" s="475"/>
      <c r="J807" s="475"/>
      <c r="K807" s="475"/>
      <c r="L807" s="475"/>
      <c r="M807" s="475"/>
      <c r="N807" s="475"/>
      <c r="O807" s="475"/>
      <c r="P807" s="475"/>
      <c r="Q807" s="475"/>
      <c r="R807" s="475"/>
      <c r="S807" s="475"/>
      <c r="T807" s="475"/>
      <c r="U807" s="475"/>
      <c r="V807" s="475"/>
      <c r="W807" s="475"/>
      <c r="X807" s="475"/>
      <c r="Y807" s="475"/>
      <c r="Z807" s="475"/>
    </row>
    <row r="808" spans="1:26" ht="12.75" customHeight="1">
      <c r="A808" s="475"/>
      <c r="B808" s="475"/>
      <c r="C808" s="475"/>
      <c r="D808" s="475"/>
      <c r="E808" s="475"/>
      <c r="F808" s="475"/>
      <c r="G808" s="475"/>
      <c r="H808" s="475"/>
      <c r="I808" s="475"/>
      <c r="J808" s="475"/>
      <c r="K808" s="475"/>
      <c r="L808" s="475"/>
      <c r="M808" s="475"/>
      <c r="N808" s="475"/>
      <c r="O808" s="475"/>
      <c r="P808" s="475"/>
      <c r="Q808" s="475"/>
      <c r="R808" s="475"/>
      <c r="S808" s="475"/>
      <c r="T808" s="475"/>
      <c r="U808" s="475"/>
      <c r="V808" s="475"/>
      <c r="W808" s="475"/>
      <c r="X808" s="475"/>
      <c r="Y808" s="475"/>
      <c r="Z808" s="475"/>
    </row>
    <row r="809" spans="1:26" ht="12.75" customHeight="1">
      <c r="A809" s="475"/>
      <c r="B809" s="475"/>
      <c r="C809" s="475"/>
      <c r="D809" s="475"/>
      <c r="E809" s="475"/>
      <c r="F809" s="475"/>
      <c r="G809" s="475"/>
      <c r="H809" s="475"/>
      <c r="I809" s="475"/>
      <c r="J809" s="475"/>
      <c r="K809" s="475"/>
      <c r="L809" s="475"/>
      <c r="M809" s="475"/>
      <c r="N809" s="475"/>
      <c r="O809" s="475"/>
      <c r="P809" s="475"/>
      <c r="Q809" s="475"/>
      <c r="R809" s="475"/>
      <c r="S809" s="475"/>
      <c r="T809" s="475"/>
      <c r="U809" s="475"/>
      <c r="V809" s="475"/>
      <c r="W809" s="475"/>
      <c r="X809" s="475"/>
      <c r="Y809" s="475"/>
      <c r="Z809" s="475"/>
    </row>
    <row r="810" spans="1:26" ht="12.75" customHeight="1">
      <c r="A810" s="475"/>
      <c r="B810" s="475"/>
      <c r="C810" s="475"/>
      <c r="D810" s="475"/>
      <c r="E810" s="475"/>
      <c r="F810" s="475"/>
      <c r="G810" s="475"/>
      <c r="H810" s="475"/>
      <c r="I810" s="475"/>
      <c r="J810" s="475"/>
      <c r="K810" s="475"/>
      <c r="L810" s="475"/>
      <c r="M810" s="475"/>
      <c r="N810" s="475"/>
      <c r="O810" s="475"/>
      <c r="P810" s="475"/>
      <c r="Q810" s="475"/>
      <c r="R810" s="475"/>
      <c r="S810" s="475"/>
      <c r="T810" s="475"/>
      <c r="U810" s="475"/>
      <c r="V810" s="475"/>
      <c r="W810" s="475"/>
      <c r="X810" s="475"/>
      <c r="Y810" s="475"/>
      <c r="Z810" s="475"/>
    </row>
    <row r="811" spans="1:26" ht="12.75" customHeight="1">
      <c r="A811" s="475"/>
      <c r="B811" s="475"/>
      <c r="C811" s="475"/>
      <c r="D811" s="475"/>
      <c r="E811" s="475"/>
      <c r="F811" s="475"/>
      <c r="G811" s="475"/>
      <c r="H811" s="475"/>
      <c r="I811" s="475"/>
      <c r="J811" s="475"/>
      <c r="K811" s="475"/>
      <c r="L811" s="475"/>
      <c r="M811" s="475"/>
      <c r="N811" s="475"/>
      <c r="O811" s="475"/>
      <c r="P811" s="475"/>
      <c r="Q811" s="475"/>
      <c r="R811" s="475"/>
      <c r="S811" s="475"/>
      <c r="T811" s="475"/>
      <c r="U811" s="475"/>
      <c r="V811" s="475"/>
      <c r="W811" s="475"/>
      <c r="X811" s="475"/>
      <c r="Y811" s="475"/>
      <c r="Z811" s="475"/>
    </row>
    <row r="812" spans="1:26" ht="12.75" customHeight="1">
      <c r="A812" s="475"/>
      <c r="B812" s="475"/>
      <c r="C812" s="475"/>
      <c r="D812" s="475"/>
      <c r="E812" s="475"/>
      <c r="F812" s="475"/>
      <c r="G812" s="475"/>
      <c r="H812" s="475"/>
      <c r="I812" s="475"/>
      <c r="J812" s="475"/>
      <c r="K812" s="475"/>
      <c r="L812" s="475"/>
      <c r="M812" s="475"/>
      <c r="N812" s="475"/>
      <c r="O812" s="475"/>
      <c r="P812" s="475"/>
      <c r="Q812" s="475"/>
      <c r="R812" s="475"/>
      <c r="S812" s="475"/>
      <c r="T812" s="475"/>
      <c r="U812" s="475"/>
      <c r="V812" s="475"/>
      <c r="W812" s="475"/>
      <c r="X812" s="475"/>
      <c r="Y812" s="475"/>
      <c r="Z812" s="475"/>
    </row>
    <row r="813" spans="1:26" ht="12.75" customHeight="1">
      <c r="A813" s="475"/>
      <c r="B813" s="475"/>
      <c r="C813" s="475"/>
      <c r="D813" s="475"/>
      <c r="E813" s="475"/>
      <c r="F813" s="475"/>
      <c r="G813" s="475"/>
      <c r="H813" s="475"/>
      <c r="I813" s="475"/>
      <c r="J813" s="475"/>
      <c r="K813" s="475"/>
      <c r="L813" s="475"/>
      <c r="M813" s="475"/>
      <c r="N813" s="475"/>
      <c r="O813" s="475"/>
      <c r="P813" s="475"/>
      <c r="Q813" s="475"/>
      <c r="R813" s="475"/>
      <c r="S813" s="475"/>
      <c r="T813" s="475"/>
      <c r="U813" s="475"/>
      <c r="V813" s="475"/>
      <c r="W813" s="475"/>
      <c r="X813" s="475"/>
      <c r="Y813" s="475"/>
      <c r="Z813" s="475"/>
    </row>
    <row r="814" spans="1:26" ht="12.75" customHeight="1">
      <c r="A814" s="475"/>
      <c r="B814" s="475"/>
      <c r="C814" s="475"/>
      <c r="D814" s="475"/>
      <c r="E814" s="475"/>
      <c r="F814" s="475"/>
      <c r="G814" s="475"/>
      <c r="H814" s="475"/>
      <c r="I814" s="475"/>
      <c r="J814" s="475"/>
      <c r="K814" s="475"/>
      <c r="L814" s="475"/>
      <c r="M814" s="475"/>
      <c r="N814" s="475"/>
      <c r="O814" s="475"/>
      <c r="P814" s="475"/>
      <c r="Q814" s="475"/>
      <c r="R814" s="475"/>
      <c r="S814" s="475"/>
      <c r="T814" s="475"/>
      <c r="U814" s="475"/>
      <c r="V814" s="475"/>
      <c r="W814" s="475"/>
      <c r="X814" s="475"/>
      <c r="Y814" s="475"/>
      <c r="Z814" s="475"/>
    </row>
    <row r="815" spans="1:26" ht="12.75" customHeight="1">
      <c r="A815" s="475"/>
      <c r="B815" s="475"/>
      <c r="C815" s="475"/>
      <c r="D815" s="475"/>
      <c r="E815" s="475"/>
      <c r="F815" s="475"/>
      <c r="G815" s="475"/>
      <c r="H815" s="475"/>
      <c r="I815" s="475"/>
      <c r="J815" s="475"/>
      <c r="K815" s="475"/>
      <c r="L815" s="475"/>
      <c r="M815" s="475"/>
      <c r="N815" s="475"/>
      <c r="O815" s="475"/>
      <c r="P815" s="475"/>
      <c r="Q815" s="475"/>
      <c r="R815" s="475"/>
      <c r="S815" s="475"/>
      <c r="T815" s="475"/>
      <c r="U815" s="475"/>
      <c r="V815" s="475"/>
      <c r="W815" s="475"/>
      <c r="X815" s="475"/>
      <c r="Y815" s="475"/>
      <c r="Z815" s="475"/>
    </row>
    <row r="816" spans="1:26" ht="12.75" customHeight="1">
      <c r="A816" s="475"/>
      <c r="B816" s="475"/>
      <c r="C816" s="475"/>
      <c r="D816" s="475"/>
      <c r="E816" s="475"/>
      <c r="F816" s="475"/>
      <c r="G816" s="475"/>
      <c r="H816" s="475"/>
      <c r="I816" s="475"/>
      <c r="J816" s="475"/>
      <c r="K816" s="475"/>
      <c r="L816" s="475"/>
      <c r="M816" s="475"/>
      <c r="N816" s="475"/>
      <c r="O816" s="475"/>
      <c r="P816" s="475"/>
      <c r="Q816" s="475"/>
      <c r="R816" s="475"/>
      <c r="S816" s="475"/>
      <c r="T816" s="475"/>
      <c r="U816" s="475"/>
      <c r="V816" s="475"/>
      <c r="W816" s="475"/>
      <c r="X816" s="475"/>
      <c r="Y816" s="475"/>
      <c r="Z816" s="475"/>
    </row>
    <row r="817" spans="1:26" ht="12.75" customHeight="1">
      <c r="A817" s="475"/>
      <c r="B817" s="475"/>
      <c r="C817" s="475"/>
      <c r="D817" s="475"/>
      <c r="E817" s="475"/>
      <c r="F817" s="475"/>
      <c r="G817" s="475"/>
      <c r="H817" s="475"/>
      <c r="I817" s="475"/>
      <c r="J817" s="475"/>
      <c r="K817" s="475"/>
      <c r="L817" s="475"/>
      <c r="M817" s="475"/>
      <c r="N817" s="475"/>
      <c r="O817" s="475"/>
      <c r="P817" s="475"/>
      <c r="Q817" s="475"/>
      <c r="R817" s="475"/>
      <c r="S817" s="475"/>
      <c r="T817" s="475"/>
      <c r="U817" s="475"/>
      <c r="V817" s="475"/>
      <c r="W817" s="475"/>
      <c r="X817" s="475"/>
      <c r="Y817" s="475"/>
      <c r="Z817" s="475"/>
    </row>
    <row r="818" spans="1:26" ht="12.75" customHeight="1">
      <c r="A818" s="475"/>
      <c r="B818" s="475"/>
      <c r="C818" s="475"/>
      <c r="D818" s="475"/>
      <c r="E818" s="475"/>
      <c r="F818" s="475"/>
      <c r="G818" s="475"/>
      <c r="H818" s="475"/>
      <c r="I818" s="475"/>
      <c r="J818" s="475"/>
      <c r="K818" s="475"/>
      <c r="L818" s="475"/>
      <c r="M818" s="475"/>
      <c r="N818" s="475"/>
      <c r="O818" s="475"/>
      <c r="P818" s="475"/>
      <c r="Q818" s="475"/>
      <c r="R818" s="475"/>
      <c r="S818" s="475"/>
      <c r="T818" s="475"/>
      <c r="U818" s="475"/>
      <c r="V818" s="475"/>
      <c r="W818" s="475"/>
      <c r="X818" s="475"/>
      <c r="Y818" s="475"/>
      <c r="Z818" s="475"/>
    </row>
    <row r="819" spans="1:26" ht="12.75" customHeight="1">
      <c r="A819" s="475"/>
      <c r="B819" s="475"/>
      <c r="C819" s="475"/>
      <c r="D819" s="475"/>
      <c r="E819" s="475"/>
      <c r="F819" s="475"/>
      <c r="G819" s="475"/>
      <c r="H819" s="475"/>
      <c r="I819" s="475"/>
      <c r="J819" s="475"/>
      <c r="K819" s="475"/>
      <c r="L819" s="475"/>
      <c r="M819" s="475"/>
      <c r="N819" s="475"/>
      <c r="O819" s="475"/>
      <c r="P819" s="475"/>
      <c r="Q819" s="475"/>
      <c r="R819" s="475"/>
      <c r="S819" s="475"/>
      <c r="T819" s="475"/>
      <c r="U819" s="475"/>
      <c r="V819" s="475"/>
      <c r="W819" s="475"/>
      <c r="X819" s="475"/>
      <c r="Y819" s="475"/>
      <c r="Z819" s="475"/>
    </row>
    <row r="820" spans="1:26" ht="12.75" customHeight="1">
      <c r="A820" s="475"/>
      <c r="B820" s="475"/>
      <c r="C820" s="475"/>
      <c r="D820" s="475"/>
      <c r="E820" s="475"/>
      <c r="F820" s="475"/>
      <c r="G820" s="475"/>
      <c r="H820" s="475"/>
      <c r="I820" s="475"/>
      <c r="J820" s="475"/>
      <c r="K820" s="475"/>
      <c r="L820" s="475"/>
      <c r="M820" s="475"/>
      <c r="N820" s="475"/>
      <c r="O820" s="475"/>
      <c r="P820" s="475"/>
      <c r="Q820" s="475"/>
      <c r="R820" s="475"/>
      <c r="S820" s="475"/>
      <c r="T820" s="475"/>
      <c r="U820" s="475"/>
      <c r="V820" s="475"/>
      <c r="W820" s="475"/>
      <c r="X820" s="475"/>
      <c r="Y820" s="475"/>
      <c r="Z820" s="475"/>
    </row>
    <row r="821" spans="1:26" ht="12.75" customHeight="1">
      <c r="A821" s="475"/>
      <c r="B821" s="475"/>
      <c r="C821" s="475"/>
      <c r="D821" s="475"/>
      <c r="E821" s="475"/>
      <c r="F821" s="475"/>
      <c r="G821" s="475"/>
      <c r="H821" s="475"/>
      <c r="I821" s="475"/>
      <c r="J821" s="475"/>
      <c r="K821" s="475"/>
      <c r="L821" s="475"/>
      <c r="M821" s="475"/>
      <c r="N821" s="475"/>
      <c r="O821" s="475"/>
      <c r="P821" s="475"/>
      <c r="Q821" s="475"/>
      <c r="R821" s="475"/>
      <c r="S821" s="475"/>
      <c r="T821" s="475"/>
      <c r="U821" s="475"/>
      <c r="V821" s="475"/>
      <c r="W821" s="475"/>
      <c r="X821" s="475"/>
      <c r="Y821" s="475"/>
      <c r="Z821" s="475"/>
    </row>
    <row r="822" spans="1:26" ht="12.75" customHeight="1">
      <c r="A822" s="475"/>
      <c r="B822" s="475"/>
      <c r="C822" s="475"/>
      <c r="D822" s="475"/>
      <c r="E822" s="475"/>
      <c r="F822" s="475"/>
      <c r="G822" s="475"/>
      <c r="H822" s="475"/>
      <c r="I822" s="475"/>
      <c r="J822" s="475"/>
      <c r="K822" s="475"/>
      <c r="L822" s="475"/>
      <c r="M822" s="475"/>
      <c r="N822" s="475"/>
      <c r="O822" s="475"/>
      <c r="P822" s="475"/>
      <c r="Q822" s="475"/>
      <c r="R822" s="475"/>
      <c r="S822" s="475"/>
      <c r="T822" s="475"/>
      <c r="U822" s="475"/>
      <c r="V822" s="475"/>
      <c r="W822" s="475"/>
      <c r="X822" s="475"/>
      <c r="Y822" s="475"/>
      <c r="Z822" s="475"/>
    </row>
    <row r="823" spans="1:26" ht="12.75" customHeight="1">
      <c r="A823" s="475"/>
      <c r="B823" s="475"/>
      <c r="C823" s="475"/>
      <c r="D823" s="475"/>
      <c r="E823" s="475"/>
      <c r="F823" s="475"/>
      <c r="G823" s="475"/>
      <c r="H823" s="475"/>
      <c r="I823" s="475"/>
      <c r="J823" s="475"/>
      <c r="K823" s="475"/>
      <c r="L823" s="475"/>
      <c r="M823" s="475"/>
      <c r="N823" s="475"/>
      <c r="O823" s="475"/>
      <c r="P823" s="475"/>
      <c r="Q823" s="475"/>
      <c r="R823" s="475"/>
      <c r="S823" s="475"/>
      <c r="T823" s="475"/>
      <c r="U823" s="475"/>
      <c r="V823" s="475"/>
      <c r="W823" s="475"/>
      <c r="X823" s="475"/>
      <c r="Y823" s="475"/>
      <c r="Z823" s="475"/>
    </row>
    <row r="824" spans="1:26" ht="12.75" customHeight="1">
      <c r="A824" s="475"/>
      <c r="B824" s="475"/>
      <c r="C824" s="475"/>
      <c r="D824" s="475"/>
      <c r="E824" s="475"/>
      <c r="F824" s="475"/>
      <c r="G824" s="475"/>
      <c r="H824" s="475"/>
      <c r="I824" s="475"/>
      <c r="J824" s="475"/>
      <c r="K824" s="475"/>
      <c r="L824" s="475"/>
      <c r="M824" s="475"/>
      <c r="N824" s="475"/>
      <c r="O824" s="475"/>
      <c r="P824" s="475"/>
      <c r="Q824" s="475"/>
      <c r="R824" s="475"/>
      <c r="S824" s="475"/>
      <c r="T824" s="475"/>
      <c r="U824" s="475"/>
      <c r="V824" s="475"/>
      <c r="W824" s="475"/>
      <c r="X824" s="475"/>
      <c r="Y824" s="475"/>
      <c r="Z824" s="475"/>
    </row>
    <row r="825" spans="1:26" ht="12.75" customHeight="1">
      <c r="A825" s="475"/>
      <c r="B825" s="475"/>
      <c r="C825" s="475"/>
      <c r="D825" s="475"/>
      <c r="E825" s="475"/>
      <c r="F825" s="475"/>
      <c r="G825" s="475"/>
      <c r="H825" s="475"/>
      <c r="I825" s="475"/>
      <c r="J825" s="475"/>
      <c r="K825" s="475"/>
      <c r="L825" s="475"/>
      <c r="M825" s="475"/>
      <c r="N825" s="475"/>
      <c r="O825" s="475"/>
      <c r="P825" s="475"/>
      <c r="Q825" s="475"/>
      <c r="R825" s="475"/>
      <c r="S825" s="475"/>
      <c r="T825" s="475"/>
      <c r="U825" s="475"/>
      <c r="V825" s="475"/>
      <c r="W825" s="475"/>
      <c r="X825" s="475"/>
      <c r="Y825" s="475"/>
      <c r="Z825" s="475"/>
    </row>
    <row r="826" spans="1:26" ht="12.75" customHeight="1">
      <c r="A826" s="475"/>
      <c r="B826" s="475"/>
      <c r="C826" s="475"/>
      <c r="D826" s="475"/>
      <c r="E826" s="475"/>
      <c r="F826" s="475"/>
      <c r="G826" s="475"/>
      <c r="H826" s="475"/>
      <c r="I826" s="475"/>
      <c r="J826" s="475"/>
      <c r="K826" s="475"/>
      <c r="L826" s="475"/>
      <c r="M826" s="475"/>
      <c r="N826" s="475"/>
      <c r="O826" s="475"/>
      <c r="P826" s="475"/>
      <c r="Q826" s="475"/>
      <c r="R826" s="475"/>
      <c r="S826" s="475"/>
      <c r="T826" s="475"/>
      <c r="U826" s="475"/>
      <c r="V826" s="475"/>
      <c r="W826" s="475"/>
      <c r="X826" s="475"/>
      <c r="Y826" s="475"/>
      <c r="Z826" s="475"/>
    </row>
    <row r="827" spans="1:26" ht="12.75" customHeight="1">
      <c r="A827" s="475"/>
      <c r="B827" s="475"/>
      <c r="C827" s="475"/>
      <c r="D827" s="475"/>
      <c r="E827" s="475"/>
      <c r="F827" s="475"/>
      <c r="G827" s="475"/>
      <c r="H827" s="475"/>
      <c r="I827" s="475"/>
      <c r="J827" s="475"/>
      <c r="K827" s="475"/>
      <c r="L827" s="475"/>
      <c r="M827" s="475"/>
      <c r="N827" s="475"/>
      <c r="O827" s="475"/>
      <c r="P827" s="475"/>
      <c r="Q827" s="475"/>
      <c r="R827" s="475"/>
      <c r="S827" s="475"/>
      <c r="T827" s="475"/>
      <c r="U827" s="475"/>
      <c r="V827" s="475"/>
      <c r="W827" s="475"/>
      <c r="X827" s="475"/>
      <c r="Y827" s="475"/>
      <c r="Z827" s="475"/>
    </row>
    <row r="828" spans="1:26" ht="12.75" customHeight="1">
      <c r="A828" s="475"/>
      <c r="B828" s="475"/>
      <c r="C828" s="475"/>
      <c r="D828" s="475"/>
      <c r="E828" s="475"/>
      <c r="F828" s="475"/>
      <c r="G828" s="475"/>
      <c r="H828" s="475"/>
      <c r="I828" s="475"/>
      <c r="J828" s="475"/>
      <c r="K828" s="475"/>
      <c r="L828" s="475"/>
      <c r="M828" s="475"/>
      <c r="N828" s="475"/>
      <c r="O828" s="475"/>
      <c r="P828" s="475"/>
      <c r="Q828" s="475"/>
      <c r="R828" s="475"/>
      <c r="S828" s="475"/>
      <c r="T828" s="475"/>
      <c r="U828" s="475"/>
      <c r="V828" s="475"/>
      <c r="W828" s="475"/>
      <c r="X828" s="475"/>
      <c r="Y828" s="475"/>
      <c r="Z828" s="475"/>
    </row>
    <row r="829" spans="1:26" ht="12.75" customHeight="1">
      <c r="A829" s="475"/>
      <c r="B829" s="475"/>
      <c r="C829" s="475"/>
      <c r="D829" s="475"/>
      <c r="E829" s="475"/>
      <c r="F829" s="475"/>
      <c r="G829" s="475"/>
      <c r="H829" s="475"/>
      <c r="I829" s="475"/>
      <c r="J829" s="475"/>
      <c r="K829" s="475"/>
      <c r="L829" s="475"/>
      <c r="M829" s="475"/>
      <c r="N829" s="475"/>
      <c r="O829" s="475"/>
      <c r="P829" s="475"/>
      <c r="Q829" s="475"/>
      <c r="R829" s="475"/>
      <c r="S829" s="475"/>
      <c r="T829" s="475"/>
      <c r="U829" s="475"/>
      <c r="V829" s="475"/>
      <c r="W829" s="475"/>
      <c r="X829" s="475"/>
      <c r="Y829" s="475"/>
      <c r="Z829" s="475"/>
    </row>
    <row r="830" spans="1:26" ht="12.75" customHeight="1">
      <c r="A830" s="475"/>
      <c r="B830" s="475"/>
      <c r="C830" s="475"/>
      <c r="D830" s="475"/>
      <c r="E830" s="475"/>
      <c r="F830" s="475"/>
      <c r="G830" s="475"/>
      <c r="H830" s="475"/>
      <c r="I830" s="475"/>
      <c r="J830" s="475"/>
      <c r="K830" s="475"/>
      <c r="L830" s="475"/>
      <c r="M830" s="475"/>
      <c r="N830" s="475"/>
      <c r="O830" s="475"/>
      <c r="P830" s="475"/>
      <c r="Q830" s="475"/>
      <c r="R830" s="475"/>
      <c r="S830" s="475"/>
      <c r="T830" s="475"/>
      <c r="U830" s="475"/>
      <c r="V830" s="475"/>
      <c r="W830" s="475"/>
      <c r="X830" s="475"/>
      <c r="Y830" s="475"/>
      <c r="Z830" s="475"/>
    </row>
    <row r="831" spans="1:26" ht="12.75" customHeight="1">
      <c r="A831" s="475"/>
      <c r="B831" s="475"/>
      <c r="C831" s="475"/>
      <c r="D831" s="475"/>
      <c r="E831" s="475"/>
      <c r="F831" s="475"/>
      <c r="G831" s="475"/>
      <c r="H831" s="475"/>
      <c r="I831" s="475"/>
      <c r="J831" s="475"/>
      <c r="K831" s="475"/>
      <c r="L831" s="475"/>
      <c r="M831" s="475"/>
      <c r="N831" s="475"/>
      <c r="O831" s="475"/>
      <c r="P831" s="475"/>
      <c r="Q831" s="475"/>
      <c r="R831" s="475"/>
      <c r="S831" s="475"/>
      <c r="T831" s="475"/>
      <c r="U831" s="475"/>
      <c r="V831" s="475"/>
      <c r="W831" s="475"/>
      <c r="X831" s="475"/>
      <c r="Y831" s="475"/>
      <c r="Z831" s="475"/>
    </row>
    <row r="832" spans="1:26" ht="12.75" customHeight="1">
      <c r="A832" s="475"/>
      <c r="B832" s="475"/>
      <c r="C832" s="475"/>
      <c r="D832" s="475"/>
      <c r="E832" s="475"/>
      <c r="F832" s="475"/>
      <c r="G832" s="475"/>
      <c r="H832" s="475"/>
      <c r="I832" s="475"/>
      <c r="J832" s="475"/>
      <c r="K832" s="475"/>
      <c r="L832" s="475"/>
      <c r="M832" s="475"/>
      <c r="N832" s="475"/>
      <c r="O832" s="475"/>
      <c r="P832" s="475"/>
      <c r="Q832" s="475"/>
      <c r="R832" s="475"/>
      <c r="S832" s="475"/>
      <c r="T832" s="475"/>
      <c r="U832" s="475"/>
      <c r="V832" s="475"/>
      <c r="W832" s="475"/>
      <c r="X832" s="475"/>
      <c r="Y832" s="475"/>
      <c r="Z832" s="475"/>
    </row>
    <row r="833" spans="1:26" ht="12.75" customHeight="1">
      <c r="A833" s="475"/>
      <c r="B833" s="475"/>
      <c r="C833" s="475"/>
      <c r="D833" s="475"/>
      <c r="E833" s="475"/>
      <c r="F833" s="475"/>
      <c r="G833" s="475"/>
      <c r="H833" s="475"/>
      <c r="I833" s="475"/>
      <c r="J833" s="475"/>
      <c r="K833" s="475"/>
      <c r="L833" s="475"/>
      <c r="M833" s="475"/>
      <c r="N833" s="475"/>
      <c r="O833" s="475"/>
      <c r="P833" s="475"/>
      <c r="Q833" s="475"/>
      <c r="R833" s="475"/>
      <c r="S833" s="475"/>
      <c r="T833" s="475"/>
      <c r="U833" s="475"/>
      <c r="V833" s="475"/>
      <c r="W833" s="475"/>
      <c r="X833" s="475"/>
      <c r="Y833" s="475"/>
      <c r="Z833" s="475"/>
    </row>
    <row r="834" spans="1:26" ht="12.75" customHeight="1">
      <c r="A834" s="475"/>
      <c r="B834" s="475"/>
      <c r="C834" s="475"/>
      <c r="D834" s="475"/>
      <c r="E834" s="475"/>
      <c r="F834" s="475"/>
      <c r="G834" s="475"/>
      <c r="H834" s="475"/>
      <c r="I834" s="475"/>
      <c r="J834" s="475"/>
      <c r="K834" s="475"/>
      <c r="L834" s="475"/>
      <c r="M834" s="475"/>
      <c r="N834" s="475"/>
      <c r="O834" s="475"/>
      <c r="P834" s="475"/>
      <c r="Q834" s="475"/>
      <c r="R834" s="475"/>
      <c r="S834" s="475"/>
      <c r="T834" s="475"/>
      <c r="U834" s="475"/>
      <c r="V834" s="475"/>
      <c r="W834" s="475"/>
      <c r="X834" s="475"/>
      <c r="Y834" s="475"/>
      <c r="Z834" s="475"/>
    </row>
    <row r="835" spans="1:26" ht="12.75" customHeight="1">
      <c r="A835" s="475"/>
      <c r="B835" s="475"/>
      <c r="C835" s="475"/>
      <c r="D835" s="475"/>
      <c r="E835" s="475"/>
      <c r="F835" s="475"/>
      <c r="G835" s="475"/>
      <c r="H835" s="475"/>
      <c r="I835" s="475"/>
      <c r="J835" s="475"/>
      <c r="K835" s="475"/>
      <c r="L835" s="475"/>
      <c r="M835" s="475"/>
      <c r="N835" s="475"/>
      <c r="O835" s="475"/>
      <c r="P835" s="475"/>
      <c r="Q835" s="475"/>
      <c r="R835" s="475"/>
      <c r="S835" s="475"/>
      <c r="T835" s="475"/>
      <c r="U835" s="475"/>
      <c r="V835" s="475"/>
      <c r="W835" s="475"/>
      <c r="X835" s="475"/>
      <c r="Y835" s="475"/>
      <c r="Z835" s="475"/>
    </row>
    <row r="836" spans="1:26" ht="12.75" customHeight="1">
      <c r="A836" s="475"/>
      <c r="B836" s="475"/>
      <c r="C836" s="475"/>
      <c r="D836" s="475"/>
      <c r="E836" s="475"/>
      <c r="F836" s="475"/>
      <c r="G836" s="475"/>
      <c r="H836" s="475"/>
      <c r="I836" s="475"/>
      <c r="J836" s="475"/>
      <c r="K836" s="475"/>
      <c r="L836" s="475"/>
      <c r="M836" s="475"/>
      <c r="N836" s="475"/>
      <c r="O836" s="475"/>
      <c r="P836" s="475"/>
      <c r="Q836" s="475"/>
      <c r="R836" s="475"/>
      <c r="S836" s="475"/>
      <c r="T836" s="475"/>
      <c r="U836" s="475"/>
      <c r="V836" s="475"/>
      <c r="W836" s="475"/>
      <c r="X836" s="475"/>
      <c r="Y836" s="475"/>
      <c r="Z836" s="475"/>
    </row>
    <row r="837" spans="1:26" ht="12.75" customHeight="1">
      <c r="A837" s="475"/>
      <c r="B837" s="475"/>
      <c r="C837" s="475"/>
      <c r="D837" s="475"/>
      <c r="E837" s="475"/>
      <c r="F837" s="475"/>
      <c r="G837" s="475"/>
      <c r="H837" s="475"/>
      <c r="I837" s="475"/>
      <c r="J837" s="475"/>
      <c r="K837" s="475"/>
      <c r="L837" s="475"/>
      <c r="M837" s="475"/>
      <c r="N837" s="475"/>
      <c r="O837" s="475"/>
      <c r="P837" s="475"/>
      <c r="Q837" s="475"/>
      <c r="R837" s="475"/>
      <c r="S837" s="475"/>
      <c r="T837" s="475"/>
      <c r="U837" s="475"/>
      <c r="V837" s="475"/>
      <c r="W837" s="475"/>
      <c r="X837" s="475"/>
      <c r="Y837" s="475"/>
      <c r="Z837" s="475"/>
    </row>
    <row r="838" spans="1:26" ht="12.75" customHeight="1">
      <c r="A838" s="475"/>
      <c r="B838" s="475"/>
      <c r="C838" s="475"/>
      <c r="D838" s="475"/>
      <c r="E838" s="475"/>
      <c r="F838" s="475"/>
      <c r="G838" s="475"/>
      <c r="H838" s="475"/>
      <c r="I838" s="475"/>
      <c r="J838" s="475"/>
      <c r="K838" s="475"/>
      <c r="L838" s="475"/>
      <c r="M838" s="475"/>
      <c r="N838" s="475"/>
      <c r="O838" s="475"/>
      <c r="P838" s="475"/>
      <c r="Q838" s="475"/>
      <c r="R838" s="475"/>
      <c r="S838" s="475"/>
      <c r="T838" s="475"/>
      <c r="U838" s="475"/>
      <c r="V838" s="475"/>
      <c r="W838" s="475"/>
      <c r="X838" s="475"/>
      <c r="Y838" s="475"/>
      <c r="Z838" s="475"/>
    </row>
    <row r="839" spans="1:26" ht="12.75" customHeight="1">
      <c r="A839" s="475"/>
      <c r="B839" s="475"/>
      <c r="C839" s="475"/>
      <c r="D839" s="475"/>
      <c r="E839" s="475"/>
      <c r="F839" s="475"/>
      <c r="G839" s="475"/>
      <c r="H839" s="475"/>
      <c r="I839" s="475"/>
      <c r="J839" s="475"/>
      <c r="K839" s="475"/>
      <c r="L839" s="475"/>
      <c r="M839" s="475"/>
      <c r="N839" s="475"/>
      <c r="O839" s="475"/>
      <c r="P839" s="475"/>
      <c r="Q839" s="475"/>
      <c r="R839" s="475"/>
      <c r="S839" s="475"/>
      <c r="T839" s="475"/>
      <c r="U839" s="475"/>
      <c r="V839" s="475"/>
      <c r="W839" s="475"/>
      <c r="X839" s="475"/>
      <c r="Y839" s="475"/>
      <c r="Z839" s="475"/>
    </row>
    <row r="840" spans="1:26" ht="12.75" customHeight="1">
      <c r="A840" s="475"/>
      <c r="B840" s="475"/>
      <c r="C840" s="475"/>
      <c r="D840" s="475"/>
      <c r="E840" s="475"/>
      <c r="F840" s="475"/>
      <c r="G840" s="475"/>
      <c r="H840" s="475"/>
      <c r="I840" s="475"/>
      <c r="J840" s="475"/>
      <c r="K840" s="475"/>
      <c r="L840" s="475"/>
      <c r="M840" s="475"/>
      <c r="N840" s="475"/>
      <c r="O840" s="475"/>
      <c r="P840" s="475"/>
      <c r="Q840" s="475"/>
      <c r="R840" s="475"/>
      <c r="S840" s="475"/>
      <c r="T840" s="475"/>
      <c r="U840" s="475"/>
      <c r="V840" s="475"/>
      <c r="W840" s="475"/>
      <c r="X840" s="475"/>
      <c r="Y840" s="475"/>
      <c r="Z840" s="475"/>
    </row>
    <row r="841" spans="1:26" ht="12.75" customHeight="1">
      <c r="A841" s="475"/>
      <c r="B841" s="475"/>
      <c r="C841" s="475"/>
      <c r="D841" s="475"/>
      <c r="E841" s="475"/>
      <c r="F841" s="475"/>
      <c r="G841" s="475"/>
      <c r="H841" s="475"/>
      <c r="I841" s="475"/>
      <c r="J841" s="475"/>
      <c r="K841" s="475"/>
      <c r="L841" s="475"/>
      <c r="M841" s="475"/>
      <c r="N841" s="475"/>
      <c r="O841" s="475"/>
      <c r="P841" s="475"/>
      <c r="Q841" s="475"/>
      <c r="R841" s="475"/>
      <c r="S841" s="475"/>
      <c r="T841" s="475"/>
      <c r="U841" s="475"/>
      <c r="V841" s="475"/>
      <c r="W841" s="475"/>
      <c r="X841" s="475"/>
      <c r="Y841" s="475"/>
      <c r="Z841" s="475"/>
    </row>
    <row r="842" spans="1:26" ht="12.75" customHeight="1">
      <c r="A842" s="475"/>
      <c r="B842" s="475"/>
      <c r="C842" s="475"/>
      <c r="D842" s="475"/>
      <c r="E842" s="475"/>
      <c r="F842" s="475"/>
      <c r="G842" s="475"/>
      <c r="H842" s="475"/>
      <c r="I842" s="475"/>
      <c r="J842" s="475"/>
      <c r="K842" s="475"/>
      <c r="L842" s="475"/>
      <c r="M842" s="475"/>
      <c r="N842" s="475"/>
      <c r="O842" s="475"/>
      <c r="P842" s="475"/>
      <c r="Q842" s="475"/>
      <c r="R842" s="475"/>
      <c r="S842" s="475"/>
      <c r="T842" s="475"/>
      <c r="U842" s="475"/>
      <c r="V842" s="475"/>
      <c r="W842" s="475"/>
      <c r="X842" s="475"/>
      <c r="Y842" s="475"/>
      <c r="Z842" s="475"/>
    </row>
    <row r="843" spans="1:26" ht="12.75" customHeight="1">
      <c r="A843" s="475"/>
      <c r="B843" s="475"/>
      <c r="C843" s="475"/>
      <c r="D843" s="475"/>
      <c r="E843" s="475"/>
      <c r="F843" s="475"/>
      <c r="G843" s="475"/>
      <c r="H843" s="475"/>
      <c r="I843" s="475"/>
      <c r="J843" s="475"/>
      <c r="K843" s="475"/>
      <c r="L843" s="475"/>
      <c r="M843" s="475"/>
      <c r="N843" s="475"/>
      <c r="O843" s="475"/>
      <c r="P843" s="475"/>
      <c r="Q843" s="475"/>
      <c r="R843" s="475"/>
      <c r="S843" s="475"/>
      <c r="T843" s="475"/>
      <c r="U843" s="475"/>
      <c r="V843" s="475"/>
      <c r="W843" s="475"/>
      <c r="X843" s="475"/>
      <c r="Y843" s="475"/>
      <c r="Z843" s="475"/>
    </row>
    <row r="844" spans="1:26" ht="12.75" customHeight="1">
      <c r="A844" s="475"/>
      <c r="B844" s="475"/>
      <c r="C844" s="475"/>
      <c r="D844" s="475"/>
      <c r="E844" s="475"/>
      <c r="F844" s="475"/>
      <c r="G844" s="475"/>
      <c r="H844" s="475"/>
      <c r="I844" s="475"/>
      <c r="J844" s="475"/>
      <c r="K844" s="475"/>
      <c r="L844" s="475"/>
      <c r="M844" s="475"/>
      <c r="N844" s="475"/>
      <c r="O844" s="475"/>
      <c r="P844" s="475"/>
      <c r="Q844" s="475"/>
      <c r="R844" s="475"/>
      <c r="S844" s="475"/>
      <c r="T844" s="475"/>
      <c r="U844" s="475"/>
      <c r="V844" s="475"/>
      <c r="W844" s="475"/>
      <c r="X844" s="475"/>
      <c r="Y844" s="475"/>
      <c r="Z844" s="475"/>
    </row>
    <row r="845" spans="1:26" ht="12.75" customHeight="1">
      <c r="A845" s="475"/>
      <c r="B845" s="475"/>
      <c r="C845" s="475"/>
      <c r="D845" s="475"/>
      <c r="E845" s="475"/>
      <c r="F845" s="475"/>
      <c r="G845" s="475"/>
      <c r="H845" s="475"/>
      <c r="I845" s="475"/>
      <c r="J845" s="475"/>
      <c r="K845" s="475"/>
      <c r="L845" s="475"/>
      <c r="M845" s="475"/>
      <c r="N845" s="475"/>
      <c r="O845" s="475"/>
      <c r="P845" s="475"/>
      <c r="Q845" s="475"/>
      <c r="R845" s="475"/>
      <c r="S845" s="475"/>
      <c r="T845" s="475"/>
      <c r="U845" s="475"/>
      <c r="V845" s="475"/>
      <c r="W845" s="475"/>
      <c r="X845" s="475"/>
      <c r="Y845" s="475"/>
      <c r="Z845" s="475"/>
    </row>
    <row r="846" spans="1:26" ht="12.75" customHeight="1">
      <c r="A846" s="475"/>
      <c r="B846" s="475"/>
      <c r="C846" s="475"/>
      <c r="D846" s="475"/>
      <c r="E846" s="475"/>
      <c r="F846" s="475"/>
      <c r="G846" s="475"/>
      <c r="H846" s="475"/>
      <c r="I846" s="475"/>
      <c r="J846" s="475"/>
      <c r="K846" s="475"/>
      <c r="L846" s="475"/>
      <c r="M846" s="475"/>
      <c r="N846" s="475"/>
      <c r="O846" s="475"/>
      <c r="P846" s="475"/>
      <c r="Q846" s="475"/>
      <c r="R846" s="475"/>
      <c r="S846" s="475"/>
      <c r="T846" s="475"/>
      <c r="U846" s="475"/>
      <c r="V846" s="475"/>
      <c r="W846" s="475"/>
      <c r="X846" s="475"/>
      <c r="Y846" s="475"/>
      <c r="Z846" s="475"/>
    </row>
    <row r="847" spans="1:26" ht="12.75" customHeight="1">
      <c r="A847" s="475"/>
      <c r="B847" s="475"/>
      <c r="C847" s="475"/>
      <c r="D847" s="475"/>
      <c r="E847" s="475"/>
      <c r="F847" s="475"/>
      <c r="G847" s="475"/>
      <c r="H847" s="475"/>
      <c r="I847" s="475"/>
      <c r="J847" s="475"/>
      <c r="K847" s="475"/>
      <c r="L847" s="475"/>
      <c r="M847" s="475"/>
      <c r="N847" s="475"/>
      <c r="O847" s="475"/>
      <c r="P847" s="475"/>
      <c r="Q847" s="475"/>
      <c r="R847" s="475"/>
      <c r="S847" s="475"/>
      <c r="T847" s="475"/>
      <c r="U847" s="475"/>
      <c r="V847" s="475"/>
      <c r="W847" s="475"/>
      <c r="X847" s="475"/>
      <c r="Y847" s="475"/>
      <c r="Z847" s="475"/>
    </row>
    <row r="848" spans="1:26" ht="12.75" customHeight="1">
      <c r="A848" s="475"/>
      <c r="B848" s="475"/>
      <c r="C848" s="475"/>
      <c r="D848" s="475"/>
      <c r="E848" s="475"/>
      <c r="F848" s="475"/>
      <c r="G848" s="475"/>
      <c r="H848" s="475"/>
      <c r="I848" s="475"/>
      <c r="J848" s="475"/>
      <c r="K848" s="475"/>
      <c r="L848" s="475"/>
      <c r="M848" s="475"/>
      <c r="N848" s="475"/>
      <c r="O848" s="475"/>
      <c r="P848" s="475"/>
      <c r="Q848" s="475"/>
      <c r="R848" s="475"/>
      <c r="S848" s="475"/>
      <c r="T848" s="475"/>
      <c r="U848" s="475"/>
      <c r="V848" s="475"/>
      <c r="W848" s="475"/>
      <c r="X848" s="475"/>
      <c r="Y848" s="475"/>
      <c r="Z848" s="475"/>
    </row>
    <row r="849" spans="1:26" ht="12.75" customHeight="1">
      <c r="A849" s="475"/>
      <c r="B849" s="475"/>
      <c r="C849" s="475"/>
      <c r="D849" s="475"/>
      <c r="E849" s="475"/>
      <c r="F849" s="475"/>
      <c r="G849" s="475"/>
      <c r="H849" s="475"/>
      <c r="I849" s="475"/>
      <c r="J849" s="475"/>
      <c r="K849" s="475"/>
      <c r="L849" s="475"/>
      <c r="M849" s="475"/>
      <c r="N849" s="475"/>
      <c r="O849" s="475"/>
      <c r="P849" s="475"/>
      <c r="Q849" s="475"/>
      <c r="R849" s="475"/>
      <c r="S849" s="475"/>
      <c r="T849" s="475"/>
      <c r="U849" s="475"/>
      <c r="V849" s="475"/>
      <c r="W849" s="475"/>
      <c r="X849" s="475"/>
      <c r="Y849" s="475"/>
      <c r="Z849" s="475"/>
    </row>
    <row r="850" spans="1:26" ht="12.75" customHeight="1">
      <c r="A850" s="475"/>
      <c r="B850" s="475"/>
      <c r="C850" s="475"/>
      <c r="D850" s="475"/>
      <c r="E850" s="475"/>
      <c r="F850" s="475"/>
      <c r="G850" s="475"/>
      <c r="H850" s="475"/>
      <c r="I850" s="475"/>
      <c r="J850" s="475"/>
      <c r="K850" s="475"/>
      <c r="L850" s="475"/>
      <c r="M850" s="475"/>
      <c r="N850" s="475"/>
      <c r="O850" s="475"/>
      <c r="P850" s="475"/>
      <c r="Q850" s="475"/>
      <c r="R850" s="475"/>
      <c r="S850" s="475"/>
      <c r="T850" s="475"/>
      <c r="U850" s="475"/>
      <c r="V850" s="475"/>
      <c r="W850" s="475"/>
      <c r="X850" s="475"/>
      <c r="Y850" s="475"/>
      <c r="Z850" s="475"/>
    </row>
    <row r="851" spans="1:26" ht="12.75" customHeight="1">
      <c r="A851" s="475"/>
      <c r="B851" s="475"/>
      <c r="C851" s="475"/>
      <c r="D851" s="475"/>
      <c r="E851" s="475"/>
      <c r="F851" s="475"/>
      <c r="G851" s="475"/>
      <c r="H851" s="475"/>
      <c r="I851" s="475"/>
      <c r="J851" s="475"/>
      <c r="K851" s="475"/>
      <c r="L851" s="475"/>
      <c r="M851" s="475"/>
      <c r="N851" s="475"/>
      <c r="O851" s="475"/>
      <c r="P851" s="475"/>
      <c r="Q851" s="475"/>
      <c r="R851" s="475"/>
      <c r="S851" s="475"/>
      <c r="T851" s="475"/>
      <c r="U851" s="475"/>
      <c r="V851" s="475"/>
      <c r="W851" s="475"/>
      <c r="X851" s="475"/>
      <c r="Y851" s="475"/>
      <c r="Z851" s="475"/>
    </row>
    <row r="852" spans="1:26" ht="12.75" customHeight="1">
      <c r="A852" s="475"/>
      <c r="B852" s="475"/>
      <c r="C852" s="475"/>
      <c r="D852" s="475"/>
      <c r="E852" s="475"/>
      <c r="F852" s="475"/>
      <c r="G852" s="475"/>
      <c r="H852" s="475"/>
      <c r="I852" s="475"/>
      <c r="J852" s="475"/>
      <c r="K852" s="475"/>
      <c r="L852" s="475"/>
      <c r="M852" s="475"/>
      <c r="N852" s="475"/>
      <c r="O852" s="475"/>
      <c r="P852" s="475"/>
      <c r="Q852" s="475"/>
      <c r="R852" s="475"/>
      <c r="S852" s="475"/>
      <c r="T852" s="475"/>
      <c r="U852" s="475"/>
      <c r="V852" s="475"/>
      <c r="W852" s="475"/>
      <c r="X852" s="475"/>
      <c r="Y852" s="475"/>
      <c r="Z852" s="475"/>
    </row>
    <row r="853" spans="1:26" ht="12.75" customHeight="1">
      <c r="A853" s="475"/>
      <c r="B853" s="475"/>
      <c r="C853" s="475"/>
      <c r="D853" s="475"/>
      <c r="E853" s="475"/>
      <c r="F853" s="475"/>
      <c r="G853" s="475"/>
      <c r="H853" s="475"/>
      <c r="I853" s="475"/>
      <c r="J853" s="475"/>
      <c r="K853" s="475"/>
      <c r="L853" s="475"/>
      <c r="M853" s="475"/>
      <c r="N853" s="475"/>
      <c r="O853" s="475"/>
      <c r="P853" s="475"/>
      <c r="Q853" s="475"/>
      <c r="R853" s="475"/>
      <c r="S853" s="475"/>
      <c r="T853" s="475"/>
      <c r="U853" s="475"/>
      <c r="V853" s="475"/>
      <c r="W853" s="475"/>
      <c r="X853" s="475"/>
      <c r="Y853" s="475"/>
      <c r="Z853" s="475"/>
    </row>
    <row r="854" spans="1:26" ht="12.75" customHeight="1">
      <c r="A854" s="475"/>
      <c r="B854" s="475"/>
      <c r="C854" s="475"/>
      <c r="D854" s="475"/>
      <c r="E854" s="475"/>
      <c r="F854" s="475"/>
      <c r="G854" s="475"/>
      <c r="H854" s="475"/>
      <c r="I854" s="475"/>
      <c r="J854" s="475"/>
      <c r="K854" s="475"/>
      <c r="L854" s="475"/>
      <c r="M854" s="475"/>
      <c r="N854" s="475"/>
      <c r="O854" s="475"/>
      <c r="P854" s="475"/>
      <c r="Q854" s="475"/>
      <c r="R854" s="475"/>
      <c r="S854" s="475"/>
      <c r="T854" s="475"/>
      <c r="U854" s="475"/>
      <c r="V854" s="475"/>
      <c r="W854" s="475"/>
      <c r="X854" s="475"/>
      <c r="Y854" s="475"/>
      <c r="Z854" s="475"/>
    </row>
    <row r="855" spans="1:26" ht="12.75" customHeight="1">
      <c r="A855" s="475"/>
      <c r="B855" s="475"/>
      <c r="C855" s="475"/>
      <c r="D855" s="475"/>
      <c r="E855" s="475"/>
      <c r="F855" s="475"/>
      <c r="G855" s="475"/>
      <c r="H855" s="475"/>
      <c r="I855" s="475"/>
      <c r="J855" s="475"/>
      <c r="K855" s="475"/>
      <c r="L855" s="475"/>
      <c r="M855" s="475"/>
      <c r="N855" s="475"/>
      <c r="O855" s="475"/>
      <c r="P855" s="475"/>
      <c r="Q855" s="475"/>
      <c r="R855" s="475"/>
      <c r="S855" s="475"/>
      <c r="T855" s="475"/>
      <c r="U855" s="475"/>
      <c r="V855" s="475"/>
      <c r="W855" s="475"/>
      <c r="X855" s="475"/>
      <c r="Y855" s="475"/>
      <c r="Z855" s="475"/>
    </row>
    <row r="856" spans="1:26" ht="12.75" customHeight="1">
      <c r="A856" s="475"/>
      <c r="B856" s="475"/>
      <c r="C856" s="475"/>
      <c r="D856" s="475"/>
      <c r="E856" s="475"/>
      <c r="F856" s="475"/>
      <c r="G856" s="475"/>
      <c r="H856" s="475"/>
      <c r="I856" s="475"/>
      <c r="J856" s="475"/>
      <c r="K856" s="475"/>
      <c r="L856" s="475"/>
      <c r="M856" s="475"/>
      <c r="N856" s="475"/>
      <c r="O856" s="475"/>
      <c r="P856" s="475"/>
      <c r="Q856" s="475"/>
      <c r="R856" s="475"/>
      <c r="S856" s="475"/>
      <c r="T856" s="475"/>
      <c r="U856" s="475"/>
      <c r="V856" s="475"/>
      <c r="W856" s="475"/>
      <c r="X856" s="475"/>
      <c r="Y856" s="475"/>
      <c r="Z856" s="475"/>
    </row>
    <row r="857" spans="1:26" ht="12.75" customHeight="1">
      <c r="A857" s="475"/>
      <c r="B857" s="475"/>
      <c r="C857" s="475"/>
      <c r="D857" s="475"/>
      <c r="E857" s="475"/>
      <c r="F857" s="475"/>
      <c r="G857" s="475"/>
      <c r="H857" s="475"/>
      <c r="I857" s="475"/>
      <c r="J857" s="475"/>
      <c r="K857" s="475"/>
      <c r="L857" s="475"/>
      <c r="M857" s="475"/>
      <c r="N857" s="475"/>
      <c r="O857" s="475"/>
      <c r="P857" s="475"/>
      <c r="Q857" s="475"/>
      <c r="R857" s="475"/>
      <c r="S857" s="475"/>
      <c r="T857" s="475"/>
      <c r="U857" s="475"/>
      <c r="V857" s="475"/>
      <c r="W857" s="475"/>
      <c r="X857" s="475"/>
      <c r="Y857" s="475"/>
      <c r="Z857" s="475"/>
    </row>
    <row r="858" spans="1:26" ht="12.75" customHeight="1">
      <c r="A858" s="475"/>
      <c r="B858" s="475"/>
      <c r="C858" s="475"/>
      <c r="D858" s="475"/>
      <c r="E858" s="475"/>
      <c r="F858" s="475"/>
      <c r="G858" s="475"/>
      <c r="H858" s="475"/>
      <c r="I858" s="475"/>
      <c r="J858" s="475"/>
      <c r="K858" s="475"/>
      <c r="L858" s="475"/>
      <c r="M858" s="475"/>
      <c r="N858" s="475"/>
      <c r="O858" s="475"/>
      <c r="P858" s="475"/>
      <c r="Q858" s="475"/>
      <c r="R858" s="475"/>
      <c r="S858" s="475"/>
      <c r="T858" s="475"/>
      <c r="U858" s="475"/>
      <c r="V858" s="475"/>
      <c r="W858" s="475"/>
      <c r="X858" s="475"/>
      <c r="Y858" s="475"/>
      <c r="Z858" s="475"/>
    </row>
    <row r="859" spans="1:26" ht="12.75" customHeight="1">
      <c r="A859" s="475"/>
      <c r="B859" s="475"/>
      <c r="C859" s="475"/>
      <c r="D859" s="475"/>
      <c r="E859" s="475"/>
      <c r="F859" s="475"/>
      <c r="G859" s="475"/>
      <c r="H859" s="475"/>
      <c r="I859" s="475"/>
      <c r="J859" s="475"/>
      <c r="K859" s="475"/>
      <c r="L859" s="475"/>
      <c r="M859" s="475"/>
      <c r="N859" s="475"/>
      <c r="O859" s="475"/>
      <c r="P859" s="475"/>
      <c r="Q859" s="475"/>
      <c r="R859" s="475"/>
      <c r="S859" s="475"/>
      <c r="T859" s="475"/>
      <c r="U859" s="475"/>
      <c r="V859" s="475"/>
      <c r="W859" s="475"/>
      <c r="X859" s="475"/>
      <c r="Y859" s="475"/>
      <c r="Z859" s="475"/>
    </row>
    <row r="860" spans="1:26" ht="12.75" customHeight="1">
      <c r="A860" s="475"/>
      <c r="B860" s="475"/>
      <c r="C860" s="475"/>
      <c r="D860" s="475"/>
      <c r="E860" s="475"/>
      <c r="F860" s="475"/>
      <c r="G860" s="475"/>
      <c r="H860" s="475"/>
      <c r="I860" s="475"/>
      <c r="J860" s="475"/>
      <c r="K860" s="475"/>
      <c r="L860" s="475"/>
      <c r="M860" s="475"/>
      <c r="N860" s="475"/>
      <c r="O860" s="475"/>
      <c r="P860" s="475"/>
      <c r="Q860" s="475"/>
      <c r="R860" s="475"/>
      <c r="S860" s="475"/>
      <c r="T860" s="475"/>
      <c r="U860" s="475"/>
      <c r="V860" s="475"/>
      <c r="W860" s="475"/>
      <c r="X860" s="475"/>
      <c r="Y860" s="475"/>
      <c r="Z860" s="475"/>
    </row>
    <row r="861" spans="1:26" ht="12.75" customHeight="1">
      <c r="A861" s="475"/>
      <c r="B861" s="475"/>
      <c r="C861" s="475"/>
      <c r="D861" s="475"/>
      <c r="E861" s="475"/>
      <c r="F861" s="475"/>
      <c r="G861" s="475"/>
      <c r="H861" s="475"/>
      <c r="I861" s="475"/>
      <c r="J861" s="475"/>
      <c r="K861" s="475"/>
      <c r="L861" s="475"/>
      <c r="M861" s="475"/>
      <c r="N861" s="475"/>
      <c r="O861" s="475"/>
      <c r="P861" s="475"/>
      <c r="Q861" s="475"/>
      <c r="R861" s="475"/>
      <c r="S861" s="475"/>
      <c r="T861" s="475"/>
      <c r="U861" s="475"/>
      <c r="V861" s="475"/>
      <c r="W861" s="475"/>
      <c r="X861" s="475"/>
      <c r="Y861" s="475"/>
      <c r="Z861" s="475"/>
    </row>
    <row r="862" spans="1:26" ht="12.75" customHeight="1">
      <c r="A862" s="475"/>
      <c r="B862" s="475"/>
      <c r="C862" s="475"/>
      <c r="D862" s="475"/>
      <c r="E862" s="475"/>
      <c r="F862" s="475"/>
      <c r="G862" s="475"/>
      <c r="H862" s="475"/>
      <c r="I862" s="475"/>
      <c r="J862" s="475"/>
      <c r="K862" s="475"/>
      <c r="L862" s="475"/>
      <c r="M862" s="475"/>
      <c r="N862" s="475"/>
      <c r="O862" s="475"/>
      <c r="P862" s="475"/>
      <c r="Q862" s="475"/>
      <c r="R862" s="475"/>
      <c r="S862" s="475"/>
      <c r="T862" s="475"/>
      <c r="U862" s="475"/>
      <c r="V862" s="475"/>
      <c r="W862" s="475"/>
      <c r="X862" s="475"/>
      <c r="Y862" s="475"/>
      <c r="Z862" s="475"/>
    </row>
    <row r="863" spans="1:26" ht="12.75" customHeight="1">
      <c r="A863" s="475"/>
      <c r="B863" s="475"/>
      <c r="C863" s="475"/>
      <c r="D863" s="475"/>
      <c r="E863" s="475"/>
      <c r="F863" s="475"/>
      <c r="G863" s="475"/>
      <c r="H863" s="475"/>
      <c r="I863" s="475"/>
      <c r="J863" s="475"/>
      <c r="K863" s="475"/>
      <c r="L863" s="475"/>
      <c r="M863" s="475"/>
      <c r="N863" s="475"/>
      <c r="O863" s="475"/>
      <c r="P863" s="475"/>
      <c r="Q863" s="475"/>
      <c r="R863" s="475"/>
      <c r="S863" s="475"/>
      <c r="T863" s="475"/>
      <c r="U863" s="475"/>
      <c r="V863" s="475"/>
      <c r="W863" s="475"/>
      <c r="X863" s="475"/>
      <c r="Y863" s="475"/>
      <c r="Z863" s="475"/>
    </row>
    <row r="864" spans="1:26" ht="12.75" customHeight="1">
      <c r="A864" s="475"/>
      <c r="B864" s="475"/>
      <c r="C864" s="475"/>
      <c r="D864" s="475"/>
      <c r="E864" s="475"/>
      <c r="F864" s="475"/>
      <c r="G864" s="475"/>
      <c r="H864" s="475"/>
      <c r="I864" s="475"/>
      <c r="J864" s="475"/>
      <c r="K864" s="475"/>
      <c r="L864" s="475"/>
      <c r="M864" s="475"/>
      <c r="N864" s="475"/>
      <c r="O864" s="475"/>
      <c r="P864" s="475"/>
      <c r="Q864" s="475"/>
      <c r="R864" s="475"/>
      <c r="S864" s="475"/>
      <c r="T864" s="475"/>
      <c r="U864" s="475"/>
      <c r="V864" s="475"/>
      <c r="W864" s="475"/>
      <c r="X864" s="475"/>
      <c r="Y864" s="475"/>
      <c r="Z864" s="475"/>
    </row>
    <row r="865" spans="1:26" ht="12.75" customHeight="1">
      <c r="A865" s="475"/>
      <c r="B865" s="475"/>
      <c r="C865" s="475"/>
      <c r="D865" s="475"/>
      <c r="E865" s="475"/>
      <c r="F865" s="475"/>
      <c r="G865" s="475"/>
      <c r="H865" s="475"/>
      <c r="I865" s="475"/>
      <c r="J865" s="475"/>
      <c r="K865" s="475"/>
      <c r="L865" s="475"/>
      <c r="M865" s="475"/>
      <c r="N865" s="475"/>
      <c r="O865" s="475"/>
      <c r="P865" s="475"/>
      <c r="Q865" s="475"/>
      <c r="R865" s="475"/>
      <c r="S865" s="475"/>
      <c r="T865" s="475"/>
      <c r="U865" s="475"/>
      <c r="V865" s="475"/>
      <c r="W865" s="475"/>
      <c r="X865" s="475"/>
      <c r="Y865" s="475"/>
      <c r="Z865" s="475"/>
    </row>
    <row r="866" spans="1:26" ht="12.75" customHeight="1">
      <c r="A866" s="475"/>
      <c r="B866" s="475"/>
      <c r="C866" s="475"/>
      <c r="D866" s="475"/>
      <c r="E866" s="475"/>
      <c r="F866" s="475"/>
      <c r="G866" s="475"/>
      <c r="H866" s="475"/>
      <c r="I866" s="475"/>
      <c r="J866" s="475"/>
      <c r="K866" s="475"/>
      <c r="L866" s="475"/>
      <c r="M866" s="475"/>
      <c r="N866" s="475"/>
      <c r="O866" s="475"/>
      <c r="P866" s="475"/>
      <c r="Q866" s="475"/>
      <c r="R866" s="475"/>
      <c r="S866" s="475"/>
      <c r="T866" s="475"/>
      <c r="U866" s="475"/>
      <c r="V866" s="475"/>
      <c r="W866" s="475"/>
      <c r="X866" s="475"/>
      <c r="Y866" s="475"/>
      <c r="Z866" s="475"/>
    </row>
    <row r="867" spans="1:26" ht="12.75" customHeight="1">
      <c r="A867" s="475"/>
      <c r="B867" s="475"/>
      <c r="C867" s="475"/>
      <c r="D867" s="475"/>
      <c r="E867" s="475"/>
      <c r="F867" s="475"/>
      <c r="G867" s="475"/>
      <c r="H867" s="475"/>
      <c r="I867" s="475"/>
      <c r="J867" s="475"/>
      <c r="K867" s="475"/>
      <c r="L867" s="475"/>
      <c r="M867" s="475"/>
      <c r="N867" s="475"/>
      <c r="O867" s="475"/>
      <c r="P867" s="475"/>
      <c r="Q867" s="475"/>
      <c r="R867" s="475"/>
      <c r="S867" s="475"/>
      <c r="T867" s="475"/>
      <c r="U867" s="475"/>
      <c r="V867" s="475"/>
      <c r="W867" s="475"/>
      <c r="X867" s="475"/>
      <c r="Y867" s="475"/>
      <c r="Z867" s="475"/>
    </row>
    <row r="868" spans="1:26" ht="12.75" customHeight="1">
      <c r="A868" s="475"/>
      <c r="B868" s="475"/>
      <c r="C868" s="475"/>
      <c r="D868" s="475"/>
      <c r="E868" s="475"/>
      <c r="F868" s="475"/>
      <c r="G868" s="475"/>
      <c r="H868" s="475"/>
      <c r="I868" s="475"/>
      <c r="J868" s="475"/>
      <c r="K868" s="475"/>
      <c r="L868" s="475"/>
      <c r="M868" s="475"/>
      <c r="N868" s="475"/>
      <c r="O868" s="475"/>
      <c r="P868" s="475"/>
      <c r="Q868" s="475"/>
      <c r="R868" s="475"/>
      <c r="S868" s="475"/>
      <c r="T868" s="475"/>
      <c r="U868" s="475"/>
      <c r="V868" s="475"/>
      <c r="W868" s="475"/>
      <c r="X868" s="475"/>
      <c r="Y868" s="475"/>
      <c r="Z868" s="475"/>
    </row>
    <row r="869" spans="1:26" ht="12.75" customHeight="1">
      <c r="A869" s="475"/>
      <c r="B869" s="475"/>
      <c r="C869" s="475"/>
      <c r="D869" s="475"/>
      <c r="E869" s="475"/>
      <c r="F869" s="475"/>
      <c r="G869" s="475"/>
      <c r="H869" s="475"/>
      <c r="I869" s="475"/>
      <c r="J869" s="475"/>
      <c r="K869" s="475"/>
      <c r="L869" s="475"/>
      <c r="M869" s="475"/>
      <c r="N869" s="475"/>
      <c r="O869" s="475"/>
      <c r="P869" s="475"/>
      <c r="Q869" s="475"/>
      <c r="R869" s="475"/>
      <c r="S869" s="475"/>
      <c r="T869" s="475"/>
      <c r="U869" s="475"/>
      <c r="V869" s="475"/>
      <c r="W869" s="475"/>
      <c r="X869" s="475"/>
      <c r="Y869" s="475"/>
      <c r="Z869" s="475"/>
    </row>
    <row r="870" spans="1:26" ht="12.75" customHeight="1">
      <c r="A870" s="475"/>
      <c r="B870" s="475"/>
      <c r="C870" s="475"/>
      <c r="D870" s="475"/>
      <c r="E870" s="475"/>
      <c r="F870" s="475"/>
      <c r="G870" s="475"/>
      <c r="H870" s="475"/>
      <c r="I870" s="475"/>
      <c r="J870" s="475"/>
      <c r="K870" s="475"/>
      <c r="L870" s="475"/>
      <c r="M870" s="475"/>
      <c r="N870" s="475"/>
      <c r="O870" s="475"/>
      <c r="P870" s="475"/>
      <c r="Q870" s="475"/>
      <c r="R870" s="475"/>
      <c r="S870" s="475"/>
      <c r="T870" s="475"/>
      <c r="U870" s="475"/>
      <c r="V870" s="475"/>
      <c r="W870" s="475"/>
      <c r="X870" s="475"/>
      <c r="Y870" s="475"/>
      <c r="Z870" s="475"/>
    </row>
    <row r="871" spans="1:26" ht="12.75" customHeight="1">
      <c r="A871" s="475"/>
      <c r="B871" s="475"/>
      <c r="C871" s="475"/>
      <c r="D871" s="475"/>
      <c r="E871" s="475"/>
      <c r="F871" s="475"/>
      <c r="G871" s="475"/>
      <c r="H871" s="475"/>
      <c r="I871" s="475"/>
      <c r="J871" s="475"/>
      <c r="K871" s="475"/>
      <c r="L871" s="475"/>
      <c r="M871" s="475"/>
      <c r="N871" s="475"/>
      <c r="O871" s="475"/>
      <c r="P871" s="475"/>
      <c r="Q871" s="475"/>
      <c r="R871" s="475"/>
      <c r="S871" s="475"/>
      <c r="T871" s="475"/>
      <c r="U871" s="475"/>
      <c r="V871" s="475"/>
      <c r="W871" s="475"/>
      <c r="X871" s="475"/>
      <c r="Y871" s="475"/>
      <c r="Z871" s="475"/>
    </row>
    <row r="872" spans="1:26" ht="12.75" customHeight="1">
      <c r="A872" s="475"/>
      <c r="B872" s="475"/>
      <c r="C872" s="475"/>
      <c r="D872" s="475"/>
      <c r="E872" s="475"/>
      <c r="F872" s="475"/>
      <c r="G872" s="475"/>
      <c r="H872" s="475"/>
      <c r="I872" s="475"/>
      <c r="J872" s="475"/>
      <c r="K872" s="475"/>
      <c r="L872" s="475"/>
      <c r="M872" s="475"/>
      <c r="N872" s="475"/>
      <c r="O872" s="475"/>
      <c r="P872" s="475"/>
      <c r="Q872" s="475"/>
      <c r="R872" s="475"/>
      <c r="S872" s="475"/>
      <c r="T872" s="475"/>
      <c r="U872" s="475"/>
      <c r="V872" s="475"/>
      <c r="W872" s="475"/>
      <c r="X872" s="475"/>
      <c r="Y872" s="475"/>
      <c r="Z872" s="475"/>
    </row>
    <row r="873" spans="1:26" ht="12.75" customHeight="1">
      <c r="A873" s="475"/>
      <c r="B873" s="475"/>
      <c r="C873" s="475"/>
      <c r="D873" s="475"/>
      <c r="E873" s="475"/>
      <c r="F873" s="475"/>
      <c r="G873" s="475"/>
      <c r="H873" s="475"/>
      <c r="I873" s="475"/>
      <c r="J873" s="475"/>
      <c r="K873" s="475"/>
      <c r="L873" s="475"/>
      <c r="M873" s="475"/>
      <c r="N873" s="475"/>
      <c r="O873" s="475"/>
      <c r="P873" s="475"/>
      <c r="Q873" s="475"/>
      <c r="R873" s="475"/>
      <c r="S873" s="475"/>
      <c r="T873" s="475"/>
      <c r="U873" s="475"/>
      <c r="V873" s="475"/>
      <c r="W873" s="475"/>
      <c r="X873" s="475"/>
      <c r="Y873" s="475"/>
      <c r="Z873" s="475"/>
    </row>
    <row r="874" spans="1:26" ht="12.75" customHeight="1">
      <c r="A874" s="475"/>
      <c r="B874" s="475"/>
      <c r="C874" s="475"/>
      <c r="D874" s="475"/>
      <c r="E874" s="475"/>
      <c r="F874" s="475"/>
      <c r="G874" s="475"/>
      <c r="H874" s="475"/>
      <c r="I874" s="475"/>
      <c r="J874" s="475"/>
      <c r="K874" s="475"/>
      <c r="L874" s="475"/>
      <c r="M874" s="475"/>
      <c r="N874" s="475"/>
      <c r="O874" s="475"/>
      <c r="P874" s="475"/>
      <c r="Q874" s="475"/>
      <c r="R874" s="475"/>
      <c r="S874" s="475"/>
      <c r="T874" s="475"/>
      <c r="U874" s="475"/>
      <c r="V874" s="475"/>
      <c r="W874" s="475"/>
      <c r="X874" s="475"/>
      <c r="Y874" s="475"/>
      <c r="Z874" s="475"/>
    </row>
    <row r="875" spans="1:26" ht="12.75" customHeight="1">
      <c r="A875" s="475"/>
      <c r="B875" s="475"/>
      <c r="C875" s="475"/>
      <c r="D875" s="475"/>
      <c r="E875" s="475"/>
      <c r="F875" s="475"/>
      <c r="G875" s="475"/>
      <c r="H875" s="475"/>
      <c r="I875" s="475"/>
      <c r="J875" s="475"/>
      <c r="K875" s="475"/>
      <c r="L875" s="475"/>
      <c r="M875" s="475"/>
      <c r="N875" s="475"/>
      <c r="O875" s="475"/>
      <c r="P875" s="475"/>
      <c r="Q875" s="475"/>
      <c r="R875" s="475"/>
      <c r="S875" s="475"/>
      <c r="T875" s="475"/>
      <c r="U875" s="475"/>
      <c r="V875" s="475"/>
      <c r="W875" s="475"/>
      <c r="X875" s="475"/>
      <c r="Y875" s="475"/>
      <c r="Z875" s="475"/>
    </row>
    <row r="876" spans="1:26" ht="12.75" customHeight="1">
      <c r="A876" s="475"/>
      <c r="B876" s="475"/>
      <c r="C876" s="475"/>
      <c r="D876" s="475"/>
      <c r="E876" s="475"/>
      <c r="F876" s="475"/>
      <c r="G876" s="475"/>
      <c r="H876" s="475"/>
      <c r="I876" s="475"/>
      <c r="J876" s="475"/>
      <c r="K876" s="475"/>
      <c r="L876" s="475"/>
      <c r="M876" s="475"/>
      <c r="N876" s="475"/>
      <c r="O876" s="475"/>
      <c r="P876" s="475"/>
      <c r="Q876" s="475"/>
      <c r="R876" s="475"/>
      <c r="S876" s="475"/>
      <c r="T876" s="475"/>
      <c r="U876" s="475"/>
      <c r="V876" s="475"/>
      <c r="W876" s="475"/>
      <c r="X876" s="475"/>
      <c r="Y876" s="475"/>
      <c r="Z876" s="475"/>
    </row>
    <row r="877" spans="1:26" ht="12.75" customHeight="1">
      <c r="A877" s="475"/>
      <c r="B877" s="475"/>
      <c r="C877" s="475"/>
      <c r="D877" s="475"/>
      <c r="E877" s="475"/>
      <c r="F877" s="475"/>
      <c r="G877" s="475"/>
      <c r="H877" s="475"/>
      <c r="I877" s="475"/>
      <c r="J877" s="475"/>
      <c r="K877" s="475"/>
      <c r="L877" s="475"/>
      <c r="M877" s="475"/>
      <c r="N877" s="475"/>
      <c r="O877" s="475"/>
      <c r="P877" s="475"/>
      <c r="Q877" s="475"/>
      <c r="R877" s="475"/>
      <c r="S877" s="475"/>
      <c r="T877" s="475"/>
      <c r="U877" s="475"/>
      <c r="V877" s="475"/>
      <c r="W877" s="475"/>
      <c r="X877" s="475"/>
      <c r="Y877" s="475"/>
      <c r="Z877" s="475"/>
    </row>
    <row r="878" spans="1:26" ht="12.75" customHeight="1">
      <c r="A878" s="475"/>
      <c r="B878" s="475"/>
      <c r="C878" s="475"/>
      <c r="D878" s="475"/>
      <c r="E878" s="475"/>
      <c r="F878" s="475"/>
      <c r="G878" s="475"/>
      <c r="H878" s="475"/>
      <c r="I878" s="475"/>
      <c r="J878" s="475"/>
      <c r="K878" s="475"/>
      <c r="L878" s="475"/>
      <c r="M878" s="475"/>
      <c r="N878" s="475"/>
      <c r="O878" s="475"/>
      <c r="P878" s="475"/>
      <c r="Q878" s="475"/>
      <c r="R878" s="475"/>
      <c r="S878" s="475"/>
      <c r="T878" s="475"/>
      <c r="U878" s="475"/>
      <c r="V878" s="475"/>
      <c r="W878" s="475"/>
      <c r="X878" s="475"/>
      <c r="Y878" s="475"/>
      <c r="Z878" s="475"/>
    </row>
    <row r="879" spans="1:26" ht="12.75" customHeight="1">
      <c r="A879" s="475"/>
      <c r="B879" s="475"/>
      <c r="C879" s="475"/>
      <c r="D879" s="475"/>
      <c r="E879" s="475"/>
      <c r="F879" s="475"/>
      <c r="G879" s="475"/>
      <c r="H879" s="475"/>
      <c r="I879" s="475"/>
      <c r="J879" s="475"/>
      <c r="K879" s="475"/>
      <c r="L879" s="475"/>
      <c r="M879" s="475"/>
      <c r="N879" s="475"/>
      <c r="O879" s="475"/>
      <c r="P879" s="475"/>
      <c r="Q879" s="475"/>
      <c r="R879" s="475"/>
      <c r="S879" s="475"/>
      <c r="T879" s="475"/>
      <c r="U879" s="475"/>
      <c r="V879" s="475"/>
      <c r="W879" s="475"/>
      <c r="X879" s="475"/>
      <c r="Y879" s="475"/>
      <c r="Z879" s="475"/>
    </row>
    <row r="880" spans="1:26" ht="12.75" customHeight="1">
      <c r="A880" s="475"/>
      <c r="B880" s="475"/>
      <c r="C880" s="475"/>
      <c r="D880" s="475"/>
      <c r="E880" s="475"/>
      <c r="F880" s="475"/>
      <c r="G880" s="475"/>
      <c r="H880" s="475"/>
      <c r="I880" s="475"/>
      <c r="J880" s="475"/>
      <c r="K880" s="475"/>
      <c r="L880" s="475"/>
      <c r="M880" s="475"/>
      <c r="N880" s="475"/>
      <c r="O880" s="475"/>
      <c r="P880" s="475"/>
      <c r="Q880" s="475"/>
      <c r="R880" s="475"/>
      <c r="S880" s="475"/>
      <c r="T880" s="475"/>
      <c r="U880" s="475"/>
      <c r="V880" s="475"/>
      <c r="W880" s="475"/>
      <c r="X880" s="475"/>
      <c r="Y880" s="475"/>
      <c r="Z880" s="475"/>
    </row>
    <row r="881" spans="1:26" ht="12.75" customHeight="1">
      <c r="A881" s="475"/>
      <c r="B881" s="475"/>
      <c r="C881" s="475"/>
      <c r="D881" s="475"/>
      <c r="E881" s="475"/>
      <c r="F881" s="475"/>
      <c r="G881" s="475"/>
      <c r="H881" s="475"/>
      <c r="I881" s="475"/>
      <c r="J881" s="475"/>
      <c r="K881" s="475"/>
      <c r="L881" s="475"/>
      <c r="M881" s="475"/>
      <c r="N881" s="475"/>
      <c r="O881" s="475"/>
      <c r="P881" s="475"/>
      <c r="Q881" s="475"/>
      <c r="R881" s="475"/>
      <c r="S881" s="475"/>
      <c r="T881" s="475"/>
      <c r="U881" s="475"/>
      <c r="V881" s="475"/>
      <c r="W881" s="475"/>
      <c r="X881" s="475"/>
      <c r="Y881" s="475"/>
      <c r="Z881" s="475"/>
    </row>
    <row r="882" spans="1:26" ht="12.75" customHeight="1">
      <c r="A882" s="475"/>
      <c r="B882" s="475"/>
      <c r="C882" s="475"/>
      <c r="D882" s="475"/>
      <c r="E882" s="475"/>
      <c r="F882" s="475"/>
      <c r="G882" s="475"/>
      <c r="H882" s="475"/>
      <c r="I882" s="475"/>
      <c r="J882" s="475"/>
      <c r="K882" s="475"/>
      <c r="L882" s="475"/>
      <c r="M882" s="475"/>
      <c r="N882" s="475"/>
      <c r="O882" s="475"/>
      <c r="P882" s="475"/>
      <c r="Q882" s="475"/>
      <c r="R882" s="475"/>
      <c r="S882" s="475"/>
      <c r="T882" s="475"/>
      <c r="U882" s="475"/>
      <c r="V882" s="475"/>
      <c r="W882" s="475"/>
      <c r="X882" s="475"/>
      <c r="Y882" s="475"/>
      <c r="Z882" s="475"/>
    </row>
    <row r="883" spans="1:26" ht="12.75" customHeight="1">
      <c r="A883" s="475"/>
      <c r="B883" s="475"/>
      <c r="C883" s="475"/>
      <c r="D883" s="475"/>
      <c r="E883" s="475"/>
      <c r="F883" s="475"/>
      <c r="G883" s="475"/>
      <c r="H883" s="475"/>
      <c r="I883" s="475"/>
      <c r="J883" s="475"/>
      <c r="K883" s="475"/>
      <c r="L883" s="475"/>
      <c r="M883" s="475"/>
      <c r="N883" s="475"/>
      <c r="O883" s="475"/>
      <c r="P883" s="475"/>
      <c r="Q883" s="475"/>
      <c r="R883" s="475"/>
      <c r="S883" s="475"/>
      <c r="T883" s="475"/>
      <c r="U883" s="475"/>
      <c r="V883" s="475"/>
      <c r="W883" s="475"/>
      <c r="X883" s="475"/>
      <c r="Y883" s="475"/>
      <c r="Z883" s="475"/>
    </row>
    <row r="884" spans="1:26" ht="12.75" customHeight="1">
      <c r="A884" s="475"/>
      <c r="B884" s="475"/>
      <c r="C884" s="475"/>
      <c r="D884" s="475"/>
      <c r="E884" s="475"/>
      <c r="F884" s="475"/>
      <c r="G884" s="475"/>
      <c r="H884" s="475"/>
      <c r="I884" s="475"/>
      <c r="J884" s="475"/>
      <c r="K884" s="475"/>
      <c r="L884" s="475"/>
      <c r="M884" s="475"/>
      <c r="N884" s="475"/>
      <c r="O884" s="475"/>
      <c r="P884" s="475"/>
      <c r="Q884" s="475"/>
      <c r="R884" s="475"/>
      <c r="S884" s="475"/>
      <c r="T884" s="475"/>
      <c r="U884" s="475"/>
      <c r="V884" s="475"/>
      <c r="W884" s="475"/>
      <c r="X884" s="475"/>
      <c r="Y884" s="475"/>
      <c r="Z884" s="475"/>
    </row>
    <row r="885" spans="1:26" ht="12.75" customHeight="1">
      <c r="A885" s="475"/>
      <c r="B885" s="475"/>
      <c r="C885" s="475"/>
      <c r="D885" s="475"/>
      <c r="E885" s="475"/>
      <c r="F885" s="475"/>
      <c r="G885" s="475"/>
      <c r="H885" s="475"/>
      <c r="I885" s="475"/>
      <c r="J885" s="475"/>
      <c r="K885" s="475"/>
      <c r="L885" s="475"/>
      <c r="M885" s="475"/>
      <c r="N885" s="475"/>
      <c r="O885" s="475"/>
      <c r="P885" s="475"/>
      <c r="Q885" s="475"/>
      <c r="R885" s="475"/>
      <c r="S885" s="475"/>
      <c r="T885" s="475"/>
      <c r="U885" s="475"/>
      <c r="V885" s="475"/>
      <c r="W885" s="475"/>
      <c r="X885" s="475"/>
      <c r="Y885" s="475"/>
      <c r="Z885" s="475"/>
    </row>
    <row r="886" spans="1:26" ht="12.75" customHeight="1">
      <c r="A886" s="475"/>
      <c r="B886" s="475"/>
      <c r="C886" s="475"/>
      <c r="D886" s="475"/>
      <c r="E886" s="475"/>
      <c r="F886" s="475"/>
      <c r="G886" s="475"/>
      <c r="H886" s="475"/>
      <c r="I886" s="475"/>
      <c r="J886" s="475"/>
      <c r="K886" s="475"/>
      <c r="L886" s="475"/>
      <c r="M886" s="475"/>
      <c r="N886" s="475"/>
      <c r="O886" s="475"/>
      <c r="P886" s="475"/>
      <c r="Q886" s="475"/>
      <c r="R886" s="475"/>
      <c r="S886" s="475"/>
      <c r="T886" s="475"/>
      <c r="U886" s="475"/>
      <c r="V886" s="475"/>
      <c r="W886" s="475"/>
      <c r="X886" s="475"/>
      <c r="Y886" s="475"/>
      <c r="Z886" s="475"/>
    </row>
    <row r="887" spans="1:26" ht="12.75" customHeight="1">
      <c r="A887" s="475"/>
      <c r="B887" s="475"/>
      <c r="C887" s="475"/>
      <c r="D887" s="475"/>
      <c r="E887" s="475"/>
      <c r="F887" s="475"/>
      <c r="G887" s="475"/>
      <c r="H887" s="475"/>
      <c r="I887" s="475"/>
      <c r="J887" s="475"/>
      <c r="K887" s="475"/>
      <c r="L887" s="475"/>
      <c r="M887" s="475"/>
      <c r="N887" s="475"/>
      <c r="O887" s="475"/>
      <c r="P887" s="475"/>
      <c r="Q887" s="475"/>
      <c r="R887" s="475"/>
      <c r="S887" s="475"/>
      <c r="T887" s="475"/>
      <c r="U887" s="475"/>
      <c r="V887" s="475"/>
      <c r="W887" s="475"/>
      <c r="X887" s="475"/>
      <c r="Y887" s="475"/>
      <c r="Z887" s="475"/>
    </row>
    <row r="888" spans="1:26" ht="12.75" customHeight="1">
      <c r="A888" s="475"/>
      <c r="B888" s="475"/>
      <c r="C888" s="475"/>
      <c r="D888" s="475"/>
      <c r="E888" s="475"/>
      <c r="F888" s="475"/>
      <c r="G888" s="475"/>
      <c r="H888" s="475"/>
      <c r="I888" s="475"/>
      <c r="J888" s="475"/>
      <c r="K888" s="475"/>
      <c r="L888" s="475"/>
      <c r="M888" s="475"/>
      <c r="N888" s="475"/>
      <c r="O888" s="475"/>
      <c r="P888" s="475"/>
      <c r="Q888" s="475"/>
      <c r="R888" s="475"/>
      <c r="S888" s="475"/>
      <c r="T888" s="475"/>
      <c r="U888" s="475"/>
      <c r="V888" s="475"/>
      <c r="W888" s="475"/>
      <c r="X888" s="475"/>
      <c r="Y888" s="475"/>
      <c r="Z888" s="475"/>
    </row>
    <row r="889" spans="1:26" ht="12.75" customHeight="1">
      <c r="A889" s="475"/>
      <c r="B889" s="475"/>
      <c r="C889" s="475"/>
      <c r="D889" s="475"/>
      <c r="E889" s="475"/>
      <c r="F889" s="475"/>
      <c r="G889" s="475"/>
      <c r="H889" s="475"/>
      <c r="I889" s="475"/>
      <c r="J889" s="475"/>
      <c r="K889" s="475"/>
      <c r="L889" s="475"/>
      <c r="M889" s="475"/>
      <c r="N889" s="475"/>
      <c r="O889" s="475"/>
      <c r="P889" s="475"/>
      <c r="Q889" s="475"/>
      <c r="R889" s="475"/>
      <c r="S889" s="475"/>
      <c r="T889" s="475"/>
      <c r="U889" s="475"/>
      <c r="V889" s="475"/>
      <c r="W889" s="475"/>
      <c r="X889" s="475"/>
      <c r="Y889" s="475"/>
      <c r="Z889" s="475"/>
    </row>
    <row r="890" spans="1:26" ht="12.75" customHeight="1">
      <c r="A890" s="475"/>
      <c r="B890" s="475"/>
      <c r="C890" s="475"/>
      <c r="D890" s="475"/>
      <c r="E890" s="475"/>
      <c r="F890" s="475"/>
      <c r="G890" s="475"/>
      <c r="H890" s="475"/>
      <c r="I890" s="475"/>
      <c r="J890" s="475"/>
      <c r="K890" s="475"/>
      <c r="L890" s="475"/>
      <c r="M890" s="475"/>
      <c r="N890" s="475"/>
      <c r="O890" s="475"/>
      <c r="P890" s="475"/>
      <c r="Q890" s="475"/>
      <c r="R890" s="475"/>
      <c r="S890" s="475"/>
      <c r="T890" s="475"/>
      <c r="U890" s="475"/>
      <c r="V890" s="475"/>
      <c r="W890" s="475"/>
      <c r="X890" s="475"/>
      <c r="Y890" s="475"/>
      <c r="Z890" s="475"/>
    </row>
    <row r="891" spans="1:26" ht="12.75" customHeight="1">
      <c r="A891" s="475"/>
      <c r="B891" s="475"/>
      <c r="C891" s="475"/>
      <c r="D891" s="475"/>
      <c r="E891" s="475"/>
      <c r="F891" s="475"/>
      <c r="G891" s="475"/>
      <c r="H891" s="475"/>
      <c r="I891" s="475"/>
      <c r="J891" s="475"/>
      <c r="K891" s="475"/>
      <c r="L891" s="475"/>
      <c r="M891" s="475"/>
      <c r="N891" s="475"/>
      <c r="O891" s="475"/>
      <c r="P891" s="475"/>
      <c r="Q891" s="475"/>
      <c r="R891" s="475"/>
      <c r="S891" s="475"/>
      <c r="T891" s="475"/>
      <c r="U891" s="475"/>
      <c r="V891" s="475"/>
      <c r="W891" s="475"/>
      <c r="X891" s="475"/>
      <c r="Y891" s="475"/>
      <c r="Z891" s="475"/>
    </row>
    <row r="892" spans="1:26" ht="12.75" customHeight="1">
      <c r="A892" s="475"/>
      <c r="B892" s="475"/>
      <c r="C892" s="475"/>
      <c r="D892" s="475"/>
      <c r="E892" s="475"/>
      <c r="F892" s="475"/>
      <c r="G892" s="475"/>
      <c r="H892" s="475"/>
      <c r="I892" s="475"/>
      <c r="J892" s="475"/>
      <c r="K892" s="475"/>
      <c r="L892" s="475"/>
      <c r="M892" s="475"/>
      <c r="N892" s="475"/>
      <c r="O892" s="475"/>
      <c r="P892" s="475"/>
      <c r="Q892" s="475"/>
      <c r="R892" s="475"/>
      <c r="S892" s="475"/>
      <c r="T892" s="475"/>
      <c r="U892" s="475"/>
      <c r="V892" s="475"/>
      <c r="W892" s="475"/>
      <c r="X892" s="475"/>
      <c r="Y892" s="475"/>
      <c r="Z892" s="475"/>
    </row>
    <row r="893" spans="1:26" ht="12.75" customHeight="1">
      <c r="A893" s="475"/>
      <c r="B893" s="475"/>
      <c r="C893" s="475"/>
      <c r="D893" s="475"/>
      <c r="E893" s="475"/>
      <c r="F893" s="475"/>
      <c r="G893" s="475"/>
      <c r="H893" s="475"/>
      <c r="I893" s="475"/>
      <c r="J893" s="475"/>
      <c r="K893" s="475"/>
      <c r="L893" s="475"/>
      <c r="M893" s="475"/>
      <c r="N893" s="475"/>
      <c r="O893" s="475"/>
      <c r="P893" s="475"/>
      <c r="Q893" s="475"/>
      <c r="R893" s="475"/>
      <c r="S893" s="475"/>
      <c r="T893" s="475"/>
      <c r="U893" s="475"/>
      <c r="V893" s="475"/>
      <c r="W893" s="475"/>
      <c r="X893" s="475"/>
      <c r="Y893" s="475"/>
      <c r="Z893" s="475"/>
    </row>
    <row r="894" spans="1:26" ht="12.75" customHeight="1">
      <c r="A894" s="475"/>
      <c r="B894" s="475"/>
      <c r="C894" s="475"/>
      <c r="D894" s="475"/>
      <c r="E894" s="475"/>
      <c r="F894" s="475"/>
      <c r="G894" s="475"/>
      <c r="H894" s="475"/>
      <c r="I894" s="475"/>
      <c r="J894" s="475"/>
      <c r="K894" s="475"/>
      <c r="L894" s="475"/>
      <c r="M894" s="475"/>
      <c r="N894" s="475"/>
      <c r="O894" s="475"/>
      <c r="P894" s="475"/>
      <c r="Q894" s="475"/>
      <c r="R894" s="475"/>
      <c r="S894" s="475"/>
      <c r="T894" s="475"/>
      <c r="U894" s="475"/>
      <c r="V894" s="475"/>
      <c r="W894" s="475"/>
      <c r="X894" s="475"/>
      <c r="Y894" s="475"/>
      <c r="Z894" s="475"/>
    </row>
    <row r="895" spans="1:26" ht="12.75" customHeight="1">
      <c r="A895" s="475"/>
      <c r="B895" s="475"/>
      <c r="C895" s="475"/>
      <c r="D895" s="475"/>
      <c r="E895" s="475"/>
      <c r="F895" s="475"/>
      <c r="G895" s="475"/>
      <c r="H895" s="475"/>
      <c r="I895" s="475"/>
      <c r="J895" s="475"/>
      <c r="K895" s="475"/>
      <c r="L895" s="475"/>
      <c r="M895" s="475"/>
      <c r="N895" s="475"/>
      <c r="O895" s="475"/>
      <c r="P895" s="475"/>
      <c r="Q895" s="475"/>
      <c r="R895" s="475"/>
      <c r="S895" s="475"/>
      <c r="T895" s="475"/>
      <c r="U895" s="475"/>
      <c r="V895" s="475"/>
      <c r="W895" s="475"/>
      <c r="X895" s="475"/>
      <c r="Y895" s="475"/>
      <c r="Z895" s="475"/>
    </row>
    <row r="896" spans="1:26" ht="12.75" customHeight="1">
      <c r="A896" s="475"/>
      <c r="B896" s="475"/>
      <c r="C896" s="475"/>
      <c r="D896" s="475"/>
      <c r="E896" s="475"/>
      <c r="F896" s="475"/>
      <c r="G896" s="475"/>
      <c r="H896" s="475"/>
      <c r="I896" s="475"/>
      <c r="J896" s="475"/>
      <c r="K896" s="475"/>
      <c r="L896" s="475"/>
      <c r="M896" s="475"/>
      <c r="N896" s="475"/>
      <c r="O896" s="475"/>
      <c r="P896" s="475"/>
      <c r="Q896" s="475"/>
      <c r="R896" s="475"/>
      <c r="S896" s="475"/>
      <c r="T896" s="475"/>
      <c r="U896" s="475"/>
      <c r="V896" s="475"/>
      <c r="W896" s="475"/>
      <c r="X896" s="475"/>
      <c r="Y896" s="475"/>
      <c r="Z896" s="475"/>
    </row>
    <row r="897" spans="1:26" ht="12.75" customHeight="1">
      <c r="A897" s="475"/>
      <c r="B897" s="475"/>
      <c r="C897" s="475"/>
      <c r="D897" s="475"/>
      <c r="E897" s="475"/>
      <c r="F897" s="475"/>
      <c r="G897" s="475"/>
      <c r="H897" s="475"/>
      <c r="I897" s="475"/>
      <c r="J897" s="475"/>
      <c r="K897" s="475"/>
      <c r="L897" s="475"/>
      <c r="M897" s="475"/>
      <c r="N897" s="475"/>
      <c r="O897" s="475"/>
      <c r="P897" s="475"/>
      <c r="Q897" s="475"/>
      <c r="R897" s="475"/>
      <c r="S897" s="475"/>
      <c r="T897" s="475"/>
      <c r="U897" s="475"/>
      <c r="V897" s="475"/>
      <c r="W897" s="475"/>
      <c r="X897" s="475"/>
      <c r="Y897" s="475"/>
      <c r="Z897" s="475"/>
    </row>
    <row r="898" spans="1:26" ht="12.75" customHeight="1">
      <c r="A898" s="475"/>
      <c r="B898" s="475"/>
      <c r="C898" s="475"/>
      <c r="D898" s="475"/>
      <c r="E898" s="475"/>
      <c r="F898" s="475"/>
      <c r="G898" s="475"/>
      <c r="H898" s="475"/>
      <c r="I898" s="475"/>
      <c r="J898" s="475"/>
      <c r="K898" s="475"/>
      <c r="L898" s="475"/>
      <c r="M898" s="475"/>
      <c r="N898" s="475"/>
      <c r="O898" s="475"/>
      <c r="P898" s="475"/>
      <c r="Q898" s="475"/>
      <c r="R898" s="475"/>
      <c r="S898" s="475"/>
      <c r="T898" s="475"/>
      <c r="U898" s="475"/>
      <c r="V898" s="475"/>
      <c r="W898" s="475"/>
      <c r="X898" s="475"/>
      <c r="Y898" s="475"/>
      <c r="Z898" s="475"/>
    </row>
    <row r="899" spans="1:26" ht="12.75" customHeight="1">
      <c r="A899" s="475"/>
      <c r="B899" s="475"/>
      <c r="C899" s="475"/>
      <c r="D899" s="475"/>
      <c r="E899" s="475"/>
      <c r="F899" s="475"/>
      <c r="G899" s="475"/>
      <c r="H899" s="475"/>
      <c r="I899" s="475"/>
      <c r="J899" s="475"/>
      <c r="K899" s="475"/>
      <c r="L899" s="475"/>
      <c r="M899" s="475"/>
      <c r="N899" s="475"/>
      <c r="O899" s="475"/>
      <c r="P899" s="475"/>
      <c r="Q899" s="475"/>
      <c r="R899" s="475"/>
      <c r="S899" s="475"/>
      <c r="T899" s="475"/>
      <c r="U899" s="475"/>
      <c r="V899" s="475"/>
      <c r="W899" s="475"/>
      <c r="X899" s="475"/>
      <c r="Y899" s="475"/>
      <c r="Z899" s="475"/>
    </row>
    <row r="900" spans="1:26" ht="12.75" customHeight="1">
      <c r="A900" s="475"/>
      <c r="B900" s="475"/>
      <c r="C900" s="475"/>
      <c r="D900" s="475"/>
      <c r="E900" s="475"/>
      <c r="F900" s="475"/>
      <c r="G900" s="475"/>
      <c r="H900" s="475"/>
      <c r="I900" s="475"/>
      <c r="J900" s="475"/>
      <c r="K900" s="475"/>
      <c r="L900" s="475"/>
      <c r="M900" s="475"/>
      <c r="N900" s="475"/>
      <c r="O900" s="475"/>
      <c r="P900" s="475"/>
      <c r="Q900" s="475"/>
      <c r="R900" s="475"/>
      <c r="S900" s="475"/>
      <c r="T900" s="475"/>
      <c r="U900" s="475"/>
      <c r="V900" s="475"/>
      <c r="W900" s="475"/>
      <c r="X900" s="475"/>
      <c r="Y900" s="475"/>
      <c r="Z900" s="475"/>
    </row>
    <row r="901" spans="1:26" ht="12.75" customHeight="1">
      <c r="A901" s="475"/>
      <c r="B901" s="475"/>
      <c r="C901" s="475"/>
      <c r="D901" s="475"/>
      <c r="E901" s="475"/>
      <c r="F901" s="475"/>
      <c r="G901" s="475"/>
      <c r="H901" s="475"/>
      <c r="I901" s="475"/>
      <c r="J901" s="475"/>
      <c r="K901" s="475"/>
      <c r="L901" s="475"/>
      <c r="M901" s="475"/>
      <c r="N901" s="475"/>
      <c r="O901" s="475"/>
      <c r="P901" s="475"/>
      <c r="Q901" s="475"/>
      <c r="R901" s="475"/>
      <c r="S901" s="475"/>
      <c r="T901" s="475"/>
      <c r="U901" s="475"/>
      <c r="V901" s="475"/>
      <c r="W901" s="475"/>
      <c r="X901" s="475"/>
      <c r="Y901" s="475"/>
      <c r="Z901" s="475"/>
    </row>
    <row r="902" spans="1:26" ht="12.75" customHeight="1">
      <c r="A902" s="475"/>
      <c r="B902" s="475"/>
      <c r="C902" s="475"/>
      <c r="D902" s="475"/>
      <c r="E902" s="475"/>
      <c r="F902" s="475"/>
      <c r="G902" s="475"/>
      <c r="H902" s="475"/>
      <c r="I902" s="475"/>
      <c r="J902" s="475"/>
      <c r="K902" s="475"/>
      <c r="L902" s="475"/>
      <c r="M902" s="475"/>
      <c r="N902" s="475"/>
      <c r="O902" s="475"/>
      <c r="P902" s="475"/>
      <c r="Q902" s="475"/>
      <c r="R902" s="475"/>
      <c r="S902" s="475"/>
      <c r="T902" s="475"/>
      <c r="U902" s="475"/>
      <c r="V902" s="475"/>
      <c r="W902" s="475"/>
      <c r="X902" s="475"/>
      <c r="Y902" s="475"/>
      <c r="Z902" s="475"/>
    </row>
    <row r="903" spans="1:26" ht="12.75" customHeight="1">
      <c r="A903" s="475"/>
      <c r="B903" s="475"/>
      <c r="C903" s="475"/>
      <c r="D903" s="475"/>
      <c r="E903" s="475"/>
      <c r="F903" s="475"/>
      <c r="G903" s="475"/>
      <c r="H903" s="475"/>
      <c r="I903" s="475"/>
      <c r="J903" s="475"/>
      <c r="K903" s="475"/>
      <c r="L903" s="475"/>
      <c r="M903" s="475"/>
      <c r="N903" s="475"/>
      <c r="O903" s="475"/>
      <c r="P903" s="475"/>
      <c r="Q903" s="475"/>
      <c r="R903" s="475"/>
      <c r="S903" s="475"/>
      <c r="T903" s="475"/>
      <c r="U903" s="475"/>
      <c r="V903" s="475"/>
      <c r="W903" s="475"/>
      <c r="X903" s="475"/>
      <c r="Y903" s="475"/>
      <c r="Z903" s="475"/>
    </row>
    <row r="904" spans="1:26" ht="12.75" customHeight="1">
      <c r="A904" s="475"/>
      <c r="B904" s="475"/>
      <c r="C904" s="475"/>
      <c r="D904" s="475"/>
      <c r="E904" s="475"/>
      <c r="F904" s="475"/>
      <c r="G904" s="475"/>
      <c r="H904" s="475"/>
      <c r="I904" s="475"/>
      <c r="J904" s="475"/>
      <c r="K904" s="475"/>
      <c r="L904" s="475"/>
      <c r="M904" s="475"/>
      <c r="N904" s="475"/>
      <c r="O904" s="475"/>
      <c r="P904" s="475"/>
      <c r="Q904" s="475"/>
      <c r="R904" s="475"/>
      <c r="S904" s="475"/>
      <c r="T904" s="475"/>
      <c r="U904" s="475"/>
      <c r="V904" s="475"/>
      <c r="W904" s="475"/>
      <c r="X904" s="475"/>
      <c r="Y904" s="475"/>
      <c r="Z904" s="475"/>
    </row>
    <row r="905" spans="1:26" ht="12.75" customHeight="1">
      <c r="A905" s="475"/>
      <c r="B905" s="475"/>
      <c r="C905" s="475"/>
      <c r="D905" s="475"/>
      <c r="E905" s="475"/>
      <c r="F905" s="475"/>
      <c r="G905" s="475"/>
      <c r="H905" s="475"/>
      <c r="I905" s="475"/>
      <c r="J905" s="475"/>
      <c r="K905" s="475"/>
      <c r="L905" s="475"/>
      <c r="M905" s="475"/>
      <c r="N905" s="475"/>
      <c r="O905" s="475"/>
      <c r="P905" s="475"/>
      <c r="Q905" s="475"/>
      <c r="R905" s="475"/>
      <c r="S905" s="475"/>
      <c r="T905" s="475"/>
      <c r="U905" s="475"/>
      <c r="V905" s="475"/>
      <c r="W905" s="475"/>
      <c r="X905" s="475"/>
      <c r="Y905" s="475"/>
      <c r="Z905" s="475"/>
    </row>
    <row r="906" spans="1:26" ht="12.75" customHeight="1">
      <c r="A906" s="475"/>
      <c r="B906" s="475"/>
      <c r="C906" s="475"/>
      <c r="D906" s="475"/>
      <c r="E906" s="475"/>
      <c r="F906" s="475"/>
      <c r="G906" s="475"/>
      <c r="H906" s="475"/>
      <c r="I906" s="475"/>
      <c r="J906" s="475"/>
      <c r="K906" s="475"/>
      <c r="L906" s="475"/>
      <c r="M906" s="475"/>
      <c r="N906" s="475"/>
      <c r="O906" s="475"/>
      <c r="P906" s="475"/>
      <c r="Q906" s="475"/>
      <c r="R906" s="475"/>
      <c r="S906" s="475"/>
      <c r="T906" s="475"/>
      <c r="U906" s="475"/>
      <c r="V906" s="475"/>
      <c r="W906" s="475"/>
      <c r="X906" s="475"/>
      <c r="Y906" s="475"/>
      <c r="Z906" s="475"/>
    </row>
    <row r="907" spans="1:26" ht="12.75" customHeight="1">
      <c r="A907" s="475"/>
      <c r="B907" s="475"/>
      <c r="C907" s="475"/>
      <c r="D907" s="475"/>
      <c r="E907" s="475"/>
      <c r="F907" s="475"/>
      <c r="G907" s="475"/>
      <c r="H907" s="475"/>
      <c r="I907" s="475"/>
      <c r="J907" s="475"/>
      <c r="K907" s="475"/>
      <c r="L907" s="475"/>
      <c r="M907" s="475"/>
      <c r="N907" s="475"/>
      <c r="O907" s="475"/>
      <c r="P907" s="475"/>
      <c r="Q907" s="475"/>
      <c r="R907" s="475"/>
      <c r="S907" s="475"/>
      <c r="T907" s="475"/>
      <c r="U907" s="475"/>
      <c r="V907" s="475"/>
      <c r="W907" s="475"/>
      <c r="X907" s="475"/>
      <c r="Y907" s="475"/>
      <c r="Z907" s="475"/>
    </row>
    <row r="908" spans="1:26" ht="12.75" customHeight="1">
      <c r="A908" s="475"/>
      <c r="B908" s="475"/>
      <c r="C908" s="475"/>
      <c r="D908" s="475"/>
      <c r="E908" s="475"/>
      <c r="F908" s="475"/>
      <c r="G908" s="475"/>
      <c r="H908" s="475"/>
      <c r="I908" s="475"/>
      <c r="J908" s="475"/>
      <c r="K908" s="475"/>
      <c r="L908" s="475"/>
      <c r="M908" s="475"/>
      <c r="N908" s="475"/>
      <c r="O908" s="475"/>
      <c r="P908" s="475"/>
      <c r="Q908" s="475"/>
      <c r="R908" s="475"/>
      <c r="S908" s="475"/>
      <c r="T908" s="475"/>
      <c r="U908" s="475"/>
      <c r="V908" s="475"/>
      <c r="W908" s="475"/>
      <c r="X908" s="475"/>
      <c r="Y908" s="475"/>
      <c r="Z908" s="475"/>
    </row>
    <row r="909" spans="1:26" ht="12.75" customHeight="1">
      <c r="A909" s="475"/>
      <c r="B909" s="475"/>
      <c r="C909" s="475"/>
      <c r="D909" s="475"/>
      <c r="E909" s="475"/>
      <c r="F909" s="475"/>
      <c r="G909" s="475"/>
      <c r="H909" s="475"/>
      <c r="I909" s="475"/>
      <c r="J909" s="475"/>
      <c r="K909" s="475"/>
      <c r="L909" s="475"/>
      <c r="M909" s="475"/>
      <c r="N909" s="475"/>
      <c r="O909" s="475"/>
      <c r="P909" s="475"/>
      <c r="Q909" s="475"/>
      <c r="R909" s="475"/>
      <c r="S909" s="475"/>
      <c r="T909" s="475"/>
      <c r="U909" s="475"/>
      <c r="V909" s="475"/>
      <c r="W909" s="475"/>
      <c r="X909" s="475"/>
      <c r="Y909" s="475"/>
      <c r="Z909" s="475"/>
    </row>
    <row r="910" spans="1:26" ht="12.75" customHeight="1">
      <c r="A910" s="475"/>
      <c r="B910" s="475"/>
      <c r="C910" s="475"/>
      <c r="D910" s="475"/>
      <c r="E910" s="475"/>
      <c r="F910" s="475"/>
      <c r="G910" s="475"/>
      <c r="H910" s="475"/>
      <c r="I910" s="475"/>
      <c r="J910" s="475"/>
      <c r="K910" s="475"/>
      <c r="L910" s="475"/>
      <c r="M910" s="475"/>
      <c r="N910" s="475"/>
      <c r="O910" s="475"/>
      <c r="P910" s="475"/>
      <c r="Q910" s="475"/>
      <c r="R910" s="475"/>
      <c r="S910" s="475"/>
      <c r="T910" s="475"/>
      <c r="U910" s="475"/>
      <c r="V910" s="475"/>
      <c r="W910" s="475"/>
      <c r="X910" s="475"/>
      <c r="Y910" s="475"/>
      <c r="Z910" s="475"/>
    </row>
    <row r="911" spans="1:26" ht="12.75" customHeight="1">
      <c r="A911" s="475"/>
      <c r="B911" s="475"/>
      <c r="C911" s="475"/>
      <c r="D911" s="475"/>
      <c r="E911" s="475"/>
      <c r="F911" s="475"/>
      <c r="G911" s="475"/>
      <c r="H911" s="475"/>
      <c r="I911" s="475"/>
      <c r="J911" s="475"/>
      <c r="K911" s="475"/>
      <c r="L911" s="475"/>
      <c r="M911" s="475"/>
      <c r="N911" s="475"/>
      <c r="O911" s="475"/>
      <c r="P911" s="475"/>
      <c r="Q911" s="475"/>
      <c r="R911" s="475"/>
      <c r="S911" s="475"/>
      <c r="T911" s="475"/>
      <c r="U911" s="475"/>
      <c r="V911" s="475"/>
      <c r="W911" s="475"/>
      <c r="X911" s="475"/>
      <c r="Y911" s="475"/>
      <c r="Z911" s="475"/>
    </row>
    <row r="912" spans="1:26" ht="12.75" customHeight="1">
      <c r="A912" s="475"/>
      <c r="B912" s="475"/>
      <c r="C912" s="475"/>
      <c r="D912" s="475"/>
      <c r="E912" s="475"/>
      <c r="F912" s="475"/>
      <c r="G912" s="475"/>
      <c r="H912" s="475"/>
      <c r="I912" s="475"/>
      <c r="J912" s="475"/>
      <c r="K912" s="475"/>
      <c r="L912" s="475"/>
      <c r="M912" s="475"/>
      <c r="N912" s="475"/>
      <c r="O912" s="475"/>
      <c r="P912" s="475"/>
      <c r="Q912" s="475"/>
      <c r="R912" s="475"/>
      <c r="S912" s="475"/>
      <c r="T912" s="475"/>
      <c r="U912" s="475"/>
      <c r="V912" s="475"/>
      <c r="W912" s="475"/>
      <c r="X912" s="475"/>
      <c r="Y912" s="475"/>
      <c r="Z912" s="475"/>
    </row>
    <row r="913" spans="1:26" ht="12.75" customHeight="1">
      <c r="A913" s="475"/>
      <c r="B913" s="475"/>
      <c r="C913" s="475"/>
      <c r="D913" s="475"/>
      <c r="E913" s="475"/>
      <c r="F913" s="475"/>
      <c r="G913" s="475"/>
      <c r="H913" s="475"/>
      <c r="I913" s="475"/>
      <c r="J913" s="475"/>
      <c r="K913" s="475"/>
      <c r="L913" s="475"/>
      <c r="M913" s="475"/>
      <c r="N913" s="475"/>
      <c r="O913" s="475"/>
      <c r="P913" s="475"/>
      <c r="Q913" s="475"/>
      <c r="R913" s="475"/>
      <c r="S913" s="475"/>
      <c r="T913" s="475"/>
      <c r="U913" s="475"/>
      <c r="V913" s="475"/>
      <c r="W913" s="475"/>
      <c r="X913" s="475"/>
      <c r="Y913" s="475"/>
      <c r="Z913" s="475"/>
    </row>
    <row r="914" spans="1:26" ht="12.75" customHeight="1">
      <c r="A914" s="475"/>
      <c r="B914" s="475"/>
      <c r="C914" s="475"/>
      <c r="D914" s="475"/>
      <c r="E914" s="475"/>
      <c r="F914" s="475"/>
      <c r="G914" s="475"/>
      <c r="H914" s="475"/>
      <c r="I914" s="475"/>
      <c r="J914" s="475"/>
      <c r="K914" s="475"/>
      <c r="L914" s="475"/>
      <c r="M914" s="475"/>
      <c r="N914" s="475"/>
      <c r="O914" s="475"/>
      <c r="P914" s="475"/>
      <c r="Q914" s="475"/>
      <c r="R914" s="475"/>
      <c r="S914" s="475"/>
      <c r="T914" s="475"/>
      <c r="U914" s="475"/>
      <c r="V914" s="475"/>
      <c r="W914" s="475"/>
      <c r="X914" s="475"/>
      <c r="Y914" s="475"/>
      <c r="Z914" s="475"/>
    </row>
    <row r="915" spans="1:26" ht="12.75" customHeight="1">
      <c r="A915" s="475"/>
      <c r="B915" s="475"/>
      <c r="C915" s="475"/>
      <c r="D915" s="475"/>
      <c r="E915" s="475"/>
      <c r="F915" s="475"/>
      <c r="G915" s="475"/>
      <c r="H915" s="475"/>
      <c r="I915" s="475"/>
      <c r="J915" s="475"/>
      <c r="K915" s="475"/>
      <c r="L915" s="475"/>
      <c r="M915" s="475"/>
      <c r="N915" s="475"/>
      <c r="O915" s="475"/>
      <c r="P915" s="475"/>
      <c r="Q915" s="475"/>
      <c r="R915" s="475"/>
      <c r="S915" s="475"/>
      <c r="T915" s="475"/>
      <c r="U915" s="475"/>
      <c r="V915" s="475"/>
      <c r="W915" s="475"/>
      <c r="X915" s="475"/>
      <c r="Y915" s="475"/>
      <c r="Z915" s="475"/>
    </row>
    <row r="916" spans="1:26" ht="12.75" customHeight="1">
      <c r="A916" s="475"/>
      <c r="B916" s="475"/>
      <c r="C916" s="475"/>
      <c r="D916" s="475"/>
      <c r="E916" s="475"/>
      <c r="F916" s="475"/>
      <c r="G916" s="475"/>
      <c r="H916" s="475"/>
      <c r="I916" s="475"/>
      <c r="J916" s="475"/>
      <c r="K916" s="475"/>
      <c r="L916" s="475"/>
      <c r="M916" s="475"/>
      <c r="N916" s="475"/>
      <c r="O916" s="475"/>
      <c r="P916" s="475"/>
      <c r="Q916" s="475"/>
      <c r="R916" s="475"/>
      <c r="S916" s="475"/>
      <c r="T916" s="475"/>
      <c r="U916" s="475"/>
      <c r="V916" s="475"/>
      <c r="W916" s="475"/>
      <c r="X916" s="475"/>
      <c r="Y916" s="475"/>
      <c r="Z916" s="475"/>
    </row>
    <row r="917" spans="1:26" ht="12.75" customHeight="1">
      <c r="A917" s="475"/>
      <c r="B917" s="475"/>
      <c r="C917" s="475"/>
      <c r="D917" s="475"/>
      <c r="E917" s="475"/>
      <c r="F917" s="475"/>
      <c r="G917" s="475"/>
      <c r="H917" s="475"/>
      <c r="I917" s="475"/>
      <c r="J917" s="475"/>
      <c r="K917" s="475"/>
      <c r="L917" s="475"/>
      <c r="M917" s="475"/>
      <c r="N917" s="475"/>
      <c r="O917" s="475"/>
      <c r="P917" s="475"/>
      <c r="Q917" s="475"/>
      <c r="R917" s="475"/>
      <c r="S917" s="475"/>
      <c r="T917" s="475"/>
      <c r="U917" s="475"/>
      <c r="V917" s="475"/>
      <c r="W917" s="475"/>
      <c r="X917" s="475"/>
      <c r="Y917" s="475"/>
      <c r="Z917" s="475"/>
    </row>
    <row r="918" spans="1:26" ht="12.75" customHeight="1">
      <c r="A918" s="475"/>
      <c r="B918" s="475"/>
      <c r="C918" s="475"/>
      <c r="D918" s="475"/>
      <c r="E918" s="475"/>
      <c r="F918" s="475"/>
      <c r="G918" s="475"/>
      <c r="H918" s="475"/>
      <c r="I918" s="475"/>
      <c r="J918" s="475"/>
      <c r="K918" s="475"/>
      <c r="L918" s="475"/>
      <c r="M918" s="475"/>
      <c r="N918" s="475"/>
      <c r="O918" s="475"/>
      <c r="P918" s="475"/>
      <c r="Q918" s="475"/>
      <c r="R918" s="475"/>
      <c r="S918" s="475"/>
      <c r="T918" s="475"/>
      <c r="U918" s="475"/>
      <c r="V918" s="475"/>
      <c r="W918" s="475"/>
      <c r="X918" s="475"/>
      <c r="Y918" s="475"/>
      <c r="Z918" s="475"/>
    </row>
    <row r="919" spans="1:26" ht="12.75" customHeight="1">
      <c r="A919" s="475"/>
      <c r="B919" s="475"/>
      <c r="C919" s="475"/>
      <c r="D919" s="475"/>
      <c r="E919" s="475"/>
      <c r="F919" s="475"/>
      <c r="G919" s="475"/>
      <c r="H919" s="475"/>
      <c r="I919" s="475"/>
      <c r="J919" s="475"/>
      <c r="K919" s="475"/>
      <c r="L919" s="475"/>
      <c r="M919" s="475"/>
      <c r="N919" s="475"/>
      <c r="O919" s="475"/>
      <c r="P919" s="475"/>
      <c r="Q919" s="475"/>
      <c r="R919" s="475"/>
      <c r="S919" s="475"/>
      <c r="T919" s="475"/>
      <c r="U919" s="475"/>
      <c r="V919" s="475"/>
      <c r="W919" s="475"/>
      <c r="X919" s="475"/>
      <c r="Y919" s="475"/>
      <c r="Z919" s="475"/>
    </row>
    <row r="920" spans="1:26" ht="12.75" customHeight="1">
      <c r="A920" s="475"/>
      <c r="B920" s="475"/>
      <c r="C920" s="475"/>
      <c r="D920" s="475"/>
      <c r="E920" s="475"/>
      <c r="F920" s="475"/>
      <c r="G920" s="475"/>
      <c r="H920" s="475"/>
      <c r="I920" s="475"/>
      <c r="J920" s="475"/>
      <c r="K920" s="475"/>
      <c r="L920" s="475"/>
      <c r="M920" s="475"/>
      <c r="N920" s="475"/>
      <c r="O920" s="475"/>
      <c r="P920" s="475"/>
      <c r="Q920" s="475"/>
      <c r="R920" s="475"/>
      <c r="S920" s="475"/>
      <c r="T920" s="475"/>
      <c r="U920" s="475"/>
      <c r="V920" s="475"/>
      <c r="W920" s="475"/>
      <c r="X920" s="475"/>
      <c r="Y920" s="475"/>
      <c r="Z920" s="475"/>
    </row>
    <row r="921" spans="1:26" ht="12.75" customHeight="1">
      <c r="A921" s="475"/>
      <c r="B921" s="475"/>
      <c r="C921" s="475"/>
      <c r="D921" s="475"/>
      <c r="E921" s="475"/>
      <c r="F921" s="475"/>
      <c r="G921" s="475"/>
      <c r="H921" s="475"/>
      <c r="I921" s="475"/>
      <c r="J921" s="475"/>
      <c r="K921" s="475"/>
      <c r="L921" s="475"/>
      <c r="M921" s="475"/>
      <c r="N921" s="475"/>
      <c r="O921" s="475"/>
      <c r="P921" s="475"/>
      <c r="Q921" s="475"/>
      <c r="R921" s="475"/>
      <c r="S921" s="475"/>
      <c r="T921" s="475"/>
      <c r="U921" s="475"/>
      <c r="V921" s="475"/>
      <c r="W921" s="475"/>
      <c r="X921" s="475"/>
      <c r="Y921" s="475"/>
      <c r="Z921" s="475"/>
    </row>
    <row r="922" spans="1:26" ht="12.75" customHeight="1">
      <c r="A922" s="475"/>
      <c r="B922" s="475"/>
      <c r="C922" s="475"/>
      <c r="D922" s="475"/>
      <c r="E922" s="475"/>
      <c r="F922" s="475"/>
      <c r="G922" s="475"/>
      <c r="H922" s="475"/>
      <c r="I922" s="475"/>
      <c r="J922" s="475"/>
      <c r="K922" s="475"/>
      <c r="L922" s="475"/>
      <c r="M922" s="475"/>
      <c r="N922" s="475"/>
      <c r="O922" s="475"/>
      <c r="P922" s="475"/>
      <c r="Q922" s="475"/>
      <c r="R922" s="475"/>
      <c r="S922" s="475"/>
      <c r="T922" s="475"/>
      <c r="U922" s="475"/>
      <c r="V922" s="475"/>
      <c r="W922" s="475"/>
      <c r="X922" s="475"/>
      <c r="Y922" s="475"/>
      <c r="Z922" s="475"/>
    </row>
    <row r="923" spans="1:26" ht="12.75" customHeight="1">
      <c r="A923" s="475"/>
      <c r="B923" s="475"/>
      <c r="C923" s="475"/>
      <c r="D923" s="475"/>
      <c r="E923" s="475"/>
      <c r="F923" s="475"/>
      <c r="G923" s="475"/>
      <c r="H923" s="475"/>
      <c r="I923" s="475"/>
      <c r="J923" s="475"/>
      <c r="K923" s="475"/>
      <c r="L923" s="475"/>
      <c r="M923" s="475"/>
      <c r="N923" s="475"/>
      <c r="O923" s="475"/>
      <c r="P923" s="475"/>
      <c r="Q923" s="475"/>
      <c r="R923" s="475"/>
      <c r="S923" s="475"/>
      <c r="T923" s="475"/>
      <c r="U923" s="475"/>
      <c r="V923" s="475"/>
      <c r="W923" s="475"/>
      <c r="X923" s="475"/>
      <c r="Y923" s="475"/>
      <c r="Z923" s="475"/>
    </row>
    <row r="924" spans="1:26" ht="12.75" customHeight="1">
      <c r="A924" s="475"/>
      <c r="B924" s="475"/>
      <c r="C924" s="475"/>
      <c r="D924" s="475"/>
      <c r="E924" s="475"/>
      <c r="F924" s="475"/>
      <c r="G924" s="475"/>
      <c r="H924" s="475"/>
      <c r="I924" s="475"/>
      <c r="J924" s="475"/>
      <c r="K924" s="475"/>
      <c r="L924" s="475"/>
      <c r="M924" s="475"/>
      <c r="N924" s="475"/>
      <c r="O924" s="475"/>
      <c r="P924" s="475"/>
      <c r="Q924" s="475"/>
      <c r="R924" s="475"/>
      <c r="S924" s="475"/>
      <c r="T924" s="475"/>
      <c r="U924" s="475"/>
      <c r="V924" s="475"/>
      <c r="W924" s="475"/>
      <c r="X924" s="475"/>
      <c r="Y924" s="475"/>
      <c r="Z924" s="475"/>
    </row>
    <row r="925" spans="1:26" ht="12.75" customHeight="1">
      <c r="A925" s="475"/>
      <c r="B925" s="475"/>
      <c r="C925" s="475"/>
      <c r="D925" s="475"/>
      <c r="E925" s="475"/>
      <c r="F925" s="475"/>
      <c r="G925" s="475"/>
      <c r="H925" s="475"/>
      <c r="I925" s="475"/>
      <c r="J925" s="475"/>
      <c r="K925" s="475"/>
      <c r="L925" s="475"/>
      <c r="M925" s="475"/>
      <c r="N925" s="475"/>
      <c r="O925" s="475"/>
      <c r="P925" s="475"/>
      <c r="Q925" s="475"/>
      <c r="R925" s="475"/>
      <c r="S925" s="475"/>
      <c r="T925" s="475"/>
      <c r="U925" s="475"/>
      <c r="V925" s="475"/>
      <c r="W925" s="475"/>
      <c r="X925" s="475"/>
      <c r="Y925" s="475"/>
      <c r="Z925" s="475"/>
    </row>
    <row r="926" spans="1:26" ht="12.75" customHeight="1">
      <c r="A926" s="475"/>
      <c r="B926" s="475"/>
      <c r="C926" s="475"/>
      <c r="D926" s="475"/>
      <c r="E926" s="475"/>
      <c r="F926" s="475"/>
      <c r="G926" s="475"/>
      <c r="H926" s="475"/>
      <c r="I926" s="475"/>
      <c r="J926" s="475"/>
      <c r="K926" s="475"/>
      <c r="L926" s="475"/>
      <c r="M926" s="475"/>
      <c r="N926" s="475"/>
      <c r="O926" s="475"/>
      <c r="P926" s="475"/>
      <c r="Q926" s="475"/>
      <c r="R926" s="475"/>
      <c r="S926" s="475"/>
      <c r="T926" s="475"/>
      <c r="U926" s="475"/>
      <c r="V926" s="475"/>
      <c r="W926" s="475"/>
      <c r="X926" s="475"/>
      <c r="Y926" s="475"/>
      <c r="Z926" s="475"/>
    </row>
    <row r="927" spans="1:26" ht="12.75" customHeight="1">
      <c r="A927" s="475"/>
      <c r="B927" s="475"/>
      <c r="C927" s="475"/>
      <c r="D927" s="475"/>
      <c r="E927" s="475"/>
      <c r="F927" s="475"/>
      <c r="G927" s="475"/>
      <c r="H927" s="475"/>
      <c r="I927" s="475"/>
      <c r="J927" s="475"/>
      <c r="K927" s="475"/>
      <c r="L927" s="475"/>
      <c r="M927" s="475"/>
      <c r="N927" s="475"/>
      <c r="O927" s="475"/>
      <c r="P927" s="475"/>
      <c r="Q927" s="475"/>
      <c r="R927" s="475"/>
      <c r="S927" s="475"/>
      <c r="T927" s="475"/>
      <c r="U927" s="475"/>
      <c r="V927" s="475"/>
      <c r="W927" s="475"/>
      <c r="X927" s="475"/>
      <c r="Y927" s="475"/>
      <c r="Z927" s="475"/>
    </row>
    <row r="928" spans="1:26" ht="12.75" customHeight="1">
      <c r="A928" s="475"/>
      <c r="B928" s="475"/>
      <c r="C928" s="475"/>
      <c r="D928" s="475"/>
      <c r="E928" s="475"/>
      <c r="F928" s="475"/>
      <c r="G928" s="475"/>
      <c r="H928" s="475"/>
      <c r="I928" s="475"/>
      <c r="J928" s="475"/>
      <c r="K928" s="475"/>
      <c r="L928" s="475"/>
      <c r="M928" s="475"/>
      <c r="N928" s="475"/>
      <c r="O928" s="475"/>
      <c r="P928" s="475"/>
      <c r="Q928" s="475"/>
      <c r="R928" s="475"/>
      <c r="S928" s="475"/>
      <c r="T928" s="475"/>
      <c r="U928" s="475"/>
      <c r="V928" s="475"/>
      <c r="W928" s="475"/>
      <c r="X928" s="475"/>
      <c r="Y928" s="475"/>
      <c r="Z928" s="475"/>
    </row>
    <row r="929" spans="1:26" ht="12.75" customHeight="1">
      <c r="A929" s="475"/>
      <c r="B929" s="475"/>
      <c r="C929" s="475"/>
      <c r="D929" s="475"/>
      <c r="E929" s="475"/>
      <c r="F929" s="475"/>
      <c r="G929" s="475"/>
      <c r="H929" s="475"/>
      <c r="I929" s="475"/>
      <c r="J929" s="475"/>
      <c r="K929" s="475"/>
      <c r="L929" s="475"/>
      <c r="M929" s="475"/>
      <c r="N929" s="475"/>
      <c r="O929" s="475"/>
      <c r="P929" s="475"/>
      <c r="Q929" s="475"/>
      <c r="R929" s="475"/>
      <c r="S929" s="475"/>
      <c r="T929" s="475"/>
      <c r="U929" s="475"/>
      <c r="V929" s="475"/>
      <c r="W929" s="475"/>
      <c r="X929" s="475"/>
      <c r="Y929" s="475"/>
      <c r="Z929" s="475"/>
    </row>
    <row r="930" spans="1:26" ht="12.75" customHeight="1">
      <c r="A930" s="475"/>
      <c r="B930" s="475"/>
      <c r="C930" s="475"/>
      <c r="D930" s="475"/>
      <c r="E930" s="475"/>
      <c r="F930" s="475"/>
      <c r="G930" s="475"/>
      <c r="H930" s="475"/>
      <c r="I930" s="475"/>
      <c r="J930" s="475"/>
      <c r="K930" s="475"/>
      <c r="L930" s="475"/>
      <c r="M930" s="475"/>
      <c r="N930" s="475"/>
      <c r="O930" s="475"/>
      <c r="P930" s="475"/>
      <c r="Q930" s="475"/>
      <c r="R930" s="475"/>
      <c r="S930" s="475"/>
      <c r="T930" s="475"/>
      <c r="U930" s="475"/>
      <c r="V930" s="475"/>
      <c r="W930" s="475"/>
      <c r="X930" s="475"/>
      <c r="Y930" s="475"/>
      <c r="Z930" s="475"/>
    </row>
    <row r="931" spans="1:26" ht="12.75" customHeight="1">
      <c r="A931" s="475"/>
      <c r="B931" s="475"/>
      <c r="C931" s="475"/>
      <c r="D931" s="475"/>
      <c r="E931" s="475"/>
      <c r="F931" s="475"/>
      <c r="G931" s="475"/>
      <c r="H931" s="475"/>
      <c r="I931" s="475"/>
      <c r="J931" s="475"/>
      <c r="K931" s="475"/>
      <c r="L931" s="475"/>
      <c r="M931" s="475"/>
      <c r="N931" s="475"/>
      <c r="O931" s="475"/>
      <c r="P931" s="475"/>
      <c r="Q931" s="475"/>
      <c r="R931" s="475"/>
      <c r="S931" s="475"/>
      <c r="T931" s="475"/>
      <c r="U931" s="475"/>
      <c r="V931" s="475"/>
      <c r="W931" s="475"/>
      <c r="X931" s="475"/>
      <c r="Y931" s="475"/>
      <c r="Z931" s="475"/>
    </row>
    <row r="932" spans="1:26" ht="12.75" customHeight="1">
      <c r="A932" s="475"/>
      <c r="B932" s="475"/>
      <c r="C932" s="475"/>
      <c r="D932" s="475"/>
      <c r="E932" s="475"/>
      <c r="F932" s="475"/>
      <c r="G932" s="475"/>
      <c r="H932" s="475"/>
      <c r="I932" s="475"/>
      <c r="J932" s="475"/>
      <c r="K932" s="475"/>
      <c r="L932" s="475"/>
      <c r="M932" s="475"/>
      <c r="N932" s="475"/>
      <c r="O932" s="475"/>
      <c r="P932" s="475"/>
      <c r="Q932" s="475"/>
      <c r="R932" s="475"/>
      <c r="S932" s="475"/>
      <c r="T932" s="475"/>
      <c r="U932" s="475"/>
      <c r="V932" s="475"/>
      <c r="W932" s="475"/>
      <c r="X932" s="475"/>
      <c r="Y932" s="475"/>
      <c r="Z932" s="475"/>
    </row>
    <row r="933" spans="1:26" ht="12.75" customHeight="1">
      <c r="A933" s="475"/>
      <c r="B933" s="475"/>
      <c r="C933" s="475"/>
      <c r="D933" s="475"/>
      <c r="E933" s="475"/>
      <c r="F933" s="475"/>
      <c r="G933" s="475"/>
      <c r="H933" s="475"/>
      <c r="I933" s="475"/>
      <c r="J933" s="475"/>
      <c r="K933" s="475"/>
      <c r="L933" s="475"/>
      <c r="M933" s="475"/>
      <c r="N933" s="475"/>
      <c r="O933" s="475"/>
      <c r="P933" s="475"/>
      <c r="Q933" s="475"/>
      <c r="R933" s="475"/>
      <c r="S933" s="475"/>
      <c r="T933" s="475"/>
      <c r="U933" s="475"/>
      <c r="V933" s="475"/>
      <c r="W933" s="475"/>
      <c r="X933" s="475"/>
      <c r="Y933" s="475"/>
      <c r="Z933" s="475"/>
    </row>
    <row r="934" spans="1:26" ht="12.75" customHeight="1">
      <c r="A934" s="475"/>
      <c r="B934" s="475"/>
      <c r="C934" s="475"/>
      <c r="D934" s="475"/>
      <c r="E934" s="475"/>
      <c r="F934" s="475"/>
      <c r="G934" s="475"/>
      <c r="H934" s="475"/>
      <c r="I934" s="475"/>
      <c r="J934" s="475"/>
      <c r="K934" s="475"/>
      <c r="L934" s="475"/>
      <c r="M934" s="475"/>
      <c r="N934" s="475"/>
      <c r="O934" s="475"/>
      <c r="P934" s="475"/>
      <c r="Q934" s="475"/>
      <c r="R934" s="475"/>
      <c r="S934" s="475"/>
      <c r="T934" s="475"/>
      <c r="U934" s="475"/>
      <c r="V934" s="475"/>
      <c r="W934" s="475"/>
      <c r="X934" s="475"/>
      <c r="Y934" s="475"/>
      <c r="Z934" s="475"/>
    </row>
    <row r="935" spans="1:26" ht="12.75" customHeight="1">
      <c r="A935" s="475"/>
      <c r="B935" s="475"/>
      <c r="C935" s="475"/>
      <c r="D935" s="475"/>
      <c r="E935" s="475"/>
      <c r="F935" s="475"/>
      <c r="G935" s="475"/>
      <c r="H935" s="475"/>
      <c r="I935" s="475"/>
      <c r="J935" s="475"/>
      <c r="K935" s="475"/>
      <c r="L935" s="475"/>
      <c r="M935" s="475"/>
      <c r="N935" s="475"/>
      <c r="O935" s="475"/>
      <c r="P935" s="475"/>
      <c r="Q935" s="475"/>
      <c r="R935" s="475"/>
      <c r="S935" s="475"/>
      <c r="T935" s="475"/>
      <c r="U935" s="475"/>
      <c r="V935" s="475"/>
      <c r="W935" s="475"/>
      <c r="X935" s="475"/>
      <c r="Y935" s="475"/>
      <c r="Z935" s="475"/>
    </row>
    <row r="936" spans="1:26" ht="12.75" customHeight="1">
      <c r="A936" s="475"/>
      <c r="B936" s="475"/>
      <c r="C936" s="475"/>
      <c r="D936" s="475"/>
      <c r="E936" s="475"/>
      <c r="F936" s="475"/>
      <c r="G936" s="475"/>
      <c r="H936" s="475"/>
      <c r="I936" s="475"/>
      <c r="J936" s="475"/>
      <c r="K936" s="475"/>
      <c r="L936" s="475"/>
      <c r="M936" s="475"/>
      <c r="N936" s="475"/>
      <c r="O936" s="475"/>
      <c r="P936" s="475"/>
      <c r="Q936" s="475"/>
      <c r="R936" s="475"/>
      <c r="S936" s="475"/>
      <c r="T936" s="475"/>
      <c r="U936" s="475"/>
      <c r="V936" s="475"/>
      <c r="W936" s="475"/>
      <c r="X936" s="475"/>
      <c r="Y936" s="475"/>
      <c r="Z936" s="475"/>
    </row>
    <row r="937" spans="1:26" ht="12.75" customHeight="1">
      <c r="A937" s="475"/>
      <c r="B937" s="475"/>
      <c r="C937" s="475"/>
      <c r="D937" s="475"/>
      <c r="E937" s="475"/>
      <c r="F937" s="475"/>
      <c r="G937" s="475"/>
      <c r="H937" s="475"/>
      <c r="I937" s="475"/>
      <c r="J937" s="475"/>
      <c r="K937" s="475"/>
      <c r="L937" s="475"/>
      <c r="M937" s="475"/>
      <c r="N937" s="475"/>
      <c r="O937" s="475"/>
      <c r="P937" s="475"/>
      <c r="Q937" s="475"/>
      <c r="R937" s="475"/>
      <c r="S937" s="475"/>
      <c r="T937" s="475"/>
      <c r="U937" s="475"/>
      <c r="V937" s="475"/>
      <c r="W937" s="475"/>
      <c r="X937" s="475"/>
      <c r="Y937" s="475"/>
      <c r="Z937" s="475"/>
    </row>
    <row r="938" spans="1:26" ht="12.75" customHeight="1">
      <c r="A938" s="475"/>
      <c r="B938" s="475"/>
      <c r="C938" s="475"/>
      <c r="D938" s="475"/>
      <c r="E938" s="475"/>
      <c r="F938" s="475"/>
      <c r="G938" s="475"/>
      <c r="H938" s="475"/>
      <c r="I938" s="475"/>
      <c r="J938" s="475"/>
      <c r="K938" s="475"/>
      <c r="L938" s="475"/>
      <c r="M938" s="475"/>
      <c r="N938" s="475"/>
      <c r="O938" s="475"/>
      <c r="P938" s="475"/>
      <c r="Q938" s="475"/>
      <c r="R938" s="475"/>
      <c r="S938" s="475"/>
      <c r="T938" s="475"/>
      <c r="U938" s="475"/>
      <c r="V938" s="475"/>
      <c r="W938" s="475"/>
      <c r="X938" s="475"/>
      <c r="Y938" s="475"/>
      <c r="Z938" s="475"/>
    </row>
    <row r="939" spans="1:26" ht="12.75" customHeight="1">
      <c r="A939" s="475"/>
      <c r="B939" s="475"/>
      <c r="C939" s="475"/>
      <c r="D939" s="475"/>
      <c r="E939" s="475"/>
      <c r="F939" s="475"/>
      <c r="G939" s="475"/>
      <c r="H939" s="475"/>
      <c r="I939" s="475"/>
      <c r="J939" s="475"/>
      <c r="K939" s="475"/>
      <c r="L939" s="475"/>
      <c r="M939" s="475"/>
      <c r="N939" s="475"/>
      <c r="O939" s="475"/>
      <c r="P939" s="475"/>
      <c r="Q939" s="475"/>
      <c r="R939" s="475"/>
      <c r="S939" s="475"/>
      <c r="T939" s="475"/>
      <c r="U939" s="475"/>
      <c r="V939" s="475"/>
      <c r="W939" s="475"/>
      <c r="X939" s="475"/>
      <c r="Y939" s="475"/>
      <c r="Z939" s="475"/>
    </row>
    <row r="940" spans="1:26" ht="12.75" customHeight="1">
      <c r="A940" s="475"/>
      <c r="B940" s="475"/>
      <c r="C940" s="475"/>
      <c r="D940" s="475"/>
      <c r="E940" s="475"/>
      <c r="F940" s="475"/>
      <c r="G940" s="475"/>
      <c r="H940" s="475"/>
      <c r="I940" s="475"/>
      <c r="J940" s="475"/>
      <c r="K940" s="475"/>
      <c r="L940" s="475"/>
      <c r="M940" s="475"/>
      <c r="N940" s="475"/>
      <c r="O940" s="475"/>
      <c r="P940" s="475"/>
      <c r="Q940" s="475"/>
      <c r="R940" s="475"/>
      <c r="S940" s="475"/>
      <c r="T940" s="475"/>
      <c r="U940" s="475"/>
      <c r="V940" s="475"/>
      <c r="W940" s="475"/>
      <c r="X940" s="475"/>
      <c r="Y940" s="475"/>
      <c r="Z940" s="475"/>
    </row>
    <row r="941" spans="1:26" ht="12.75" customHeight="1">
      <c r="A941" s="475"/>
      <c r="B941" s="475"/>
      <c r="C941" s="475"/>
      <c r="D941" s="475"/>
      <c r="E941" s="475"/>
      <c r="F941" s="475"/>
      <c r="G941" s="475"/>
      <c r="H941" s="475"/>
      <c r="I941" s="475"/>
      <c r="J941" s="475"/>
      <c r="K941" s="475"/>
      <c r="L941" s="475"/>
      <c r="M941" s="475"/>
      <c r="N941" s="475"/>
      <c r="O941" s="475"/>
      <c r="P941" s="475"/>
      <c r="Q941" s="475"/>
      <c r="R941" s="475"/>
      <c r="S941" s="475"/>
      <c r="T941" s="475"/>
      <c r="U941" s="475"/>
      <c r="V941" s="475"/>
      <c r="W941" s="475"/>
      <c r="X941" s="475"/>
      <c r="Y941" s="475"/>
      <c r="Z941" s="475"/>
    </row>
    <row r="942" spans="1:26" ht="12.75" customHeight="1">
      <c r="A942" s="475"/>
      <c r="B942" s="475"/>
      <c r="C942" s="475"/>
      <c r="D942" s="475"/>
      <c r="E942" s="475"/>
      <c r="F942" s="475"/>
      <c r="G942" s="475"/>
      <c r="H942" s="475"/>
      <c r="I942" s="475"/>
      <c r="J942" s="475"/>
      <c r="K942" s="475"/>
      <c r="L942" s="475"/>
      <c r="M942" s="475"/>
      <c r="N942" s="475"/>
      <c r="O942" s="475"/>
      <c r="P942" s="475"/>
      <c r="Q942" s="475"/>
      <c r="R942" s="475"/>
      <c r="S942" s="475"/>
      <c r="T942" s="475"/>
      <c r="U942" s="475"/>
      <c r="V942" s="475"/>
      <c r="W942" s="475"/>
      <c r="X942" s="475"/>
      <c r="Y942" s="475"/>
      <c r="Z942" s="475"/>
    </row>
    <row r="943" spans="1:26" ht="12.75" customHeight="1">
      <c r="A943" s="475"/>
      <c r="B943" s="475"/>
      <c r="C943" s="475"/>
      <c r="D943" s="475"/>
      <c r="E943" s="475"/>
      <c r="F943" s="475"/>
      <c r="G943" s="475"/>
      <c r="H943" s="475"/>
      <c r="I943" s="475"/>
      <c r="J943" s="475"/>
      <c r="K943" s="475"/>
      <c r="L943" s="475"/>
      <c r="M943" s="475"/>
      <c r="N943" s="475"/>
      <c r="O943" s="475"/>
      <c r="P943" s="475"/>
      <c r="Q943" s="475"/>
      <c r="R943" s="475"/>
      <c r="S943" s="475"/>
      <c r="T943" s="475"/>
      <c r="U943" s="475"/>
      <c r="V943" s="475"/>
      <c r="W943" s="475"/>
      <c r="X943" s="475"/>
      <c r="Y943" s="475"/>
      <c r="Z943" s="475"/>
    </row>
    <row r="944" spans="1:26" ht="12.75" customHeight="1">
      <c r="A944" s="475"/>
      <c r="B944" s="475"/>
      <c r="C944" s="475"/>
      <c r="D944" s="475"/>
      <c r="E944" s="475"/>
      <c r="F944" s="475"/>
      <c r="G944" s="475"/>
      <c r="H944" s="475"/>
      <c r="I944" s="475"/>
      <c r="J944" s="475"/>
      <c r="K944" s="475"/>
      <c r="L944" s="475"/>
      <c r="M944" s="475"/>
      <c r="N944" s="475"/>
      <c r="O944" s="475"/>
      <c r="P944" s="475"/>
      <c r="Q944" s="475"/>
      <c r="R944" s="475"/>
      <c r="S944" s="475"/>
      <c r="T944" s="475"/>
      <c r="U944" s="475"/>
      <c r="V944" s="475"/>
      <c r="W944" s="475"/>
      <c r="X944" s="475"/>
      <c r="Y944" s="475"/>
      <c r="Z944" s="475"/>
    </row>
    <row r="945" spans="1:26" ht="12.75" customHeight="1">
      <c r="A945" s="475"/>
      <c r="B945" s="475"/>
      <c r="C945" s="475"/>
      <c r="D945" s="475"/>
      <c r="E945" s="475"/>
      <c r="F945" s="475"/>
      <c r="G945" s="475"/>
      <c r="H945" s="475"/>
      <c r="I945" s="475"/>
      <c r="J945" s="475"/>
      <c r="K945" s="475"/>
      <c r="L945" s="475"/>
      <c r="M945" s="475"/>
      <c r="N945" s="475"/>
      <c r="O945" s="475"/>
      <c r="P945" s="475"/>
      <c r="Q945" s="475"/>
      <c r="R945" s="475"/>
      <c r="S945" s="475"/>
      <c r="T945" s="475"/>
      <c r="U945" s="475"/>
      <c r="V945" s="475"/>
      <c r="W945" s="475"/>
      <c r="X945" s="475"/>
      <c r="Y945" s="475"/>
      <c r="Z945" s="475"/>
    </row>
    <row r="946" spans="1:26" ht="12.75" customHeight="1">
      <c r="A946" s="475"/>
      <c r="B946" s="475"/>
      <c r="C946" s="475"/>
      <c r="D946" s="475"/>
      <c r="E946" s="475"/>
      <c r="F946" s="475"/>
      <c r="G946" s="475"/>
      <c r="H946" s="475"/>
      <c r="I946" s="475"/>
      <c r="J946" s="475"/>
      <c r="K946" s="475"/>
      <c r="L946" s="475"/>
      <c r="M946" s="475"/>
      <c r="N946" s="475"/>
      <c r="O946" s="475"/>
      <c r="P946" s="475"/>
      <c r="Q946" s="475"/>
      <c r="R946" s="475"/>
      <c r="S946" s="475"/>
      <c r="T946" s="475"/>
      <c r="U946" s="475"/>
      <c r="V946" s="475"/>
      <c r="W946" s="475"/>
      <c r="X946" s="475"/>
      <c r="Y946" s="475"/>
      <c r="Z946" s="475"/>
    </row>
    <row r="947" spans="1:26" ht="12.75" customHeight="1">
      <c r="A947" s="475"/>
      <c r="B947" s="475"/>
      <c r="C947" s="475"/>
      <c r="D947" s="475"/>
      <c r="E947" s="475"/>
      <c r="F947" s="475"/>
      <c r="G947" s="475"/>
      <c r="H947" s="475"/>
      <c r="I947" s="475"/>
      <c r="J947" s="475"/>
      <c r="K947" s="475"/>
      <c r="L947" s="475"/>
      <c r="M947" s="475"/>
      <c r="N947" s="475"/>
      <c r="O947" s="475"/>
      <c r="P947" s="475"/>
      <c r="Q947" s="475"/>
      <c r="R947" s="475"/>
      <c r="S947" s="475"/>
      <c r="T947" s="475"/>
      <c r="U947" s="475"/>
      <c r="V947" s="475"/>
      <c r="W947" s="475"/>
      <c r="X947" s="475"/>
      <c r="Y947" s="475"/>
      <c r="Z947" s="475"/>
    </row>
    <row r="948" spans="1:26" ht="12.75" customHeight="1">
      <c r="A948" s="475"/>
      <c r="B948" s="475"/>
      <c r="C948" s="475"/>
      <c r="D948" s="475"/>
      <c r="E948" s="475"/>
      <c r="F948" s="475"/>
      <c r="G948" s="475"/>
      <c r="H948" s="475"/>
      <c r="I948" s="475"/>
      <c r="J948" s="475"/>
      <c r="K948" s="475"/>
      <c r="L948" s="475"/>
      <c r="M948" s="475"/>
      <c r="N948" s="475"/>
      <c r="O948" s="475"/>
      <c r="P948" s="475"/>
      <c r="Q948" s="475"/>
      <c r="R948" s="475"/>
      <c r="S948" s="475"/>
      <c r="T948" s="475"/>
      <c r="U948" s="475"/>
      <c r="V948" s="475"/>
      <c r="W948" s="475"/>
      <c r="X948" s="475"/>
      <c r="Y948" s="475"/>
      <c r="Z948" s="475"/>
    </row>
    <row r="949" spans="1:26" ht="12.75" customHeight="1">
      <c r="A949" s="475"/>
      <c r="B949" s="475"/>
      <c r="C949" s="475"/>
      <c r="D949" s="475"/>
      <c r="E949" s="475"/>
      <c r="F949" s="475"/>
      <c r="G949" s="475"/>
      <c r="H949" s="475"/>
      <c r="I949" s="475"/>
      <c r="J949" s="475"/>
      <c r="K949" s="475"/>
      <c r="L949" s="475"/>
      <c r="M949" s="475"/>
      <c r="N949" s="475"/>
      <c r="O949" s="475"/>
      <c r="P949" s="475"/>
      <c r="Q949" s="475"/>
      <c r="R949" s="475"/>
      <c r="S949" s="475"/>
      <c r="T949" s="475"/>
      <c r="U949" s="475"/>
      <c r="V949" s="475"/>
      <c r="W949" s="475"/>
      <c r="X949" s="475"/>
      <c r="Y949" s="475"/>
      <c r="Z949" s="475"/>
    </row>
    <row r="950" spans="1:26" ht="12.75" customHeight="1">
      <c r="A950" s="475"/>
      <c r="B950" s="475"/>
      <c r="C950" s="475"/>
      <c r="D950" s="475"/>
      <c r="E950" s="475"/>
      <c r="F950" s="475"/>
      <c r="G950" s="475"/>
      <c r="H950" s="475"/>
      <c r="I950" s="475"/>
      <c r="J950" s="475"/>
      <c r="K950" s="475"/>
      <c r="L950" s="475"/>
      <c r="M950" s="475"/>
      <c r="N950" s="475"/>
      <c r="O950" s="475"/>
      <c r="P950" s="475"/>
      <c r="Q950" s="475"/>
      <c r="R950" s="475"/>
      <c r="S950" s="475"/>
      <c r="T950" s="475"/>
      <c r="U950" s="475"/>
      <c r="V950" s="475"/>
      <c r="W950" s="475"/>
      <c r="X950" s="475"/>
      <c r="Y950" s="475"/>
      <c r="Z950" s="475"/>
    </row>
    <row r="951" spans="1:26" ht="12.75" customHeight="1">
      <c r="A951" s="475"/>
      <c r="B951" s="475"/>
      <c r="C951" s="475"/>
      <c r="D951" s="475"/>
      <c r="E951" s="475"/>
      <c r="F951" s="475"/>
      <c r="G951" s="475"/>
      <c r="H951" s="475"/>
      <c r="I951" s="475"/>
      <c r="J951" s="475"/>
      <c r="K951" s="475"/>
      <c r="L951" s="475"/>
      <c r="M951" s="475"/>
      <c r="N951" s="475"/>
      <c r="O951" s="475"/>
      <c r="P951" s="475"/>
      <c r="Q951" s="475"/>
      <c r="R951" s="475"/>
      <c r="S951" s="475"/>
      <c r="T951" s="475"/>
      <c r="U951" s="475"/>
      <c r="V951" s="475"/>
      <c r="W951" s="475"/>
      <c r="X951" s="475"/>
      <c r="Y951" s="475"/>
      <c r="Z951" s="475"/>
    </row>
    <row r="952" spans="1:26" ht="12.75" customHeight="1">
      <c r="A952" s="475"/>
      <c r="B952" s="475"/>
      <c r="C952" s="475"/>
      <c r="D952" s="475"/>
      <c r="E952" s="475"/>
      <c r="F952" s="475"/>
      <c r="G952" s="475"/>
      <c r="H952" s="475"/>
      <c r="I952" s="475"/>
      <c r="J952" s="475"/>
      <c r="K952" s="475"/>
      <c r="L952" s="475"/>
      <c r="M952" s="475"/>
      <c r="N952" s="475"/>
      <c r="O952" s="475"/>
      <c r="P952" s="475"/>
      <c r="Q952" s="475"/>
      <c r="R952" s="475"/>
      <c r="S952" s="475"/>
      <c r="T952" s="475"/>
      <c r="U952" s="475"/>
      <c r="V952" s="475"/>
      <c r="W952" s="475"/>
      <c r="X952" s="475"/>
      <c r="Y952" s="475"/>
      <c r="Z952" s="475"/>
    </row>
    <row r="953" spans="1:26" ht="12.75" customHeight="1">
      <c r="A953" s="475"/>
      <c r="B953" s="475"/>
      <c r="C953" s="475"/>
      <c r="D953" s="475"/>
      <c r="E953" s="475"/>
      <c r="F953" s="475"/>
      <c r="G953" s="475"/>
      <c r="H953" s="475"/>
      <c r="I953" s="475"/>
      <c r="J953" s="475"/>
      <c r="K953" s="475"/>
      <c r="L953" s="475"/>
      <c r="M953" s="475"/>
      <c r="N953" s="475"/>
      <c r="O953" s="475"/>
      <c r="P953" s="475"/>
      <c r="Q953" s="475"/>
      <c r="R953" s="475"/>
      <c r="S953" s="475"/>
      <c r="T953" s="475"/>
      <c r="U953" s="475"/>
      <c r="V953" s="475"/>
      <c r="W953" s="475"/>
      <c r="X953" s="475"/>
      <c r="Y953" s="475"/>
      <c r="Z953" s="475"/>
    </row>
    <row r="954" spans="1:26" ht="12.75" customHeight="1">
      <c r="A954" s="475"/>
      <c r="B954" s="475"/>
      <c r="C954" s="475"/>
      <c r="D954" s="475"/>
      <c r="E954" s="475"/>
      <c r="F954" s="475"/>
      <c r="G954" s="475"/>
      <c r="H954" s="475"/>
      <c r="I954" s="475"/>
      <c r="J954" s="475"/>
      <c r="K954" s="475"/>
      <c r="L954" s="475"/>
      <c r="M954" s="475"/>
      <c r="N954" s="475"/>
      <c r="O954" s="475"/>
      <c r="P954" s="475"/>
      <c r="Q954" s="475"/>
      <c r="R954" s="475"/>
      <c r="S954" s="475"/>
      <c r="T954" s="475"/>
      <c r="U954" s="475"/>
      <c r="V954" s="475"/>
      <c r="W954" s="475"/>
      <c r="X954" s="475"/>
      <c r="Y954" s="475"/>
      <c r="Z954" s="475"/>
    </row>
    <row r="955" spans="1:26" ht="12.75" customHeight="1">
      <c r="A955" s="475"/>
      <c r="B955" s="475"/>
      <c r="C955" s="475"/>
      <c r="D955" s="475"/>
      <c r="E955" s="475"/>
      <c r="F955" s="475"/>
      <c r="G955" s="475"/>
      <c r="H955" s="475"/>
      <c r="I955" s="475"/>
      <c r="J955" s="475"/>
      <c r="K955" s="475"/>
      <c r="L955" s="475"/>
      <c r="M955" s="475"/>
      <c r="N955" s="475"/>
      <c r="O955" s="475"/>
      <c r="P955" s="475"/>
      <c r="Q955" s="475"/>
      <c r="R955" s="475"/>
      <c r="S955" s="475"/>
      <c r="T955" s="475"/>
      <c r="U955" s="475"/>
      <c r="V955" s="475"/>
      <c r="W955" s="475"/>
      <c r="X955" s="475"/>
      <c r="Y955" s="475"/>
      <c r="Z955" s="475"/>
    </row>
    <row r="956" spans="1:26" ht="12.75" customHeight="1">
      <c r="A956" s="475"/>
      <c r="B956" s="475"/>
      <c r="C956" s="475"/>
      <c r="D956" s="475"/>
      <c r="E956" s="475"/>
      <c r="F956" s="475"/>
      <c r="G956" s="475"/>
      <c r="H956" s="475"/>
      <c r="I956" s="475"/>
      <c r="J956" s="475"/>
      <c r="K956" s="475"/>
      <c r="L956" s="475"/>
      <c r="M956" s="475"/>
      <c r="N956" s="475"/>
      <c r="O956" s="475"/>
      <c r="P956" s="475"/>
      <c r="Q956" s="475"/>
      <c r="R956" s="475"/>
      <c r="S956" s="475"/>
      <c r="T956" s="475"/>
      <c r="U956" s="475"/>
      <c r="V956" s="475"/>
      <c r="W956" s="475"/>
      <c r="X956" s="475"/>
      <c r="Y956" s="475"/>
      <c r="Z956" s="475"/>
    </row>
    <row r="957" spans="1:26" ht="12.75" customHeight="1">
      <c r="A957" s="475"/>
      <c r="B957" s="475"/>
      <c r="C957" s="475"/>
      <c r="D957" s="475"/>
      <c r="E957" s="475"/>
      <c r="F957" s="475"/>
      <c r="G957" s="475"/>
      <c r="H957" s="475"/>
      <c r="I957" s="475"/>
      <c r="J957" s="475"/>
      <c r="K957" s="475"/>
      <c r="L957" s="475"/>
      <c r="M957" s="475"/>
      <c r="N957" s="475"/>
      <c r="O957" s="475"/>
      <c r="P957" s="475"/>
      <c r="Q957" s="475"/>
      <c r="R957" s="475"/>
      <c r="S957" s="475"/>
      <c r="T957" s="475"/>
      <c r="U957" s="475"/>
      <c r="V957" s="475"/>
      <c r="W957" s="475"/>
      <c r="X957" s="475"/>
      <c r="Y957" s="475"/>
      <c r="Z957" s="475"/>
    </row>
    <row r="958" spans="1:26" ht="12.75" customHeight="1">
      <c r="A958" s="475"/>
      <c r="B958" s="475"/>
      <c r="C958" s="475"/>
      <c r="D958" s="475"/>
      <c r="E958" s="475"/>
      <c r="F958" s="475"/>
      <c r="G958" s="475"/>
      <c r="H958" s="475"/>
      <c r="I958" s="475"/>
      <c r="J958" s="475"/>
      <c r="K958" s="475"/>
      <c r="L958" s="475"/>
      <c r="M958" s="475"/>
      <c r="N958" s="475"/>
      <c r="O958" s="475"/>
      <c r="P958" s="475"/>
      <c r="Q958" s="475"/>
      <c r="R958" s="475"/>
      <c r="S958" s="475"/>
      <c r="T958" s="475"/>
      <c r="U958" s="475"/>
      <c r="V958" s="475"/>
      <c r="W958" s="475"/>
      <c r="X958" s="475"/>
      <c r="Y958" s="475"/>
      <c r="Z958" s="475"/>
    </row>
    <row r="959" spans="1:26" ht="12.75" customHeight="1">
      <c r="A959" s="475"/>
      <c r="B959" s="475"/>
      <c r="C959" s="475"/>
      <c r="D959" s="475"/>
      <c r="E959" s="475"/>
      <c r="F959" s="475"/>
      <c r="G959" s="475"/>
      <c r="H959" s="475"/>
      <c r="I959" s="475"/>
      <c r="J959" s="475"/>
      <c r="K959" s="475"/>
      <c r="L959" s="475"/>
      <c r="M959" s="475"/>
      <c r="N959" s="475"/>
      <c r="O959" s="475"/>
      <c r="P959" s="475"/>
      <c r="Q959" s="475"/>
      <c r="R959" s="475"/>
      <c r="S959" s="475"/>
      <c r="T959" s="475"/>
      <c r="U959" s="475"/>
      <c r="V959" s="475"/>
      <c r="W959" s="475"/>
      <c r="X959" s="475"/>
      <c r="Y959" s="475"/>
      <c r="Z959" s="475"/>
    </row>
    <row r="960" spans="1:26" ht="12.75" customHeight="1">
      <c r="A960" s="475"/>
      <c r="B960" s="475"/>
      <c r="C960" s="475"/>
      <c r="D960" s="475"/>
      <c r="E960" s="475"/>
      <c r="F960" s="475"/>
      <c r="G960" s="475"/>
      <c r="H960" s="475"/>
      <c r="I960" s="475"/>
      <c r="J960" s="475"/>
      <c r="K960" s="475"/>
      <c r="L960" s="475"/>
      <c r="M960" s="475"/>
      <c r="N960" s="475"/>
      <c r="O960" s="475"/>
      <c r="P960" s="475"/>
      <c r="Q960" s="475"/>
      <c r="R960" s="475"/>
      <c r="S960" s="475"/>
      <c r="T960" s="475"/>
      <c r="U960" s="475"/>
      <c r="V960" s="475"/>
      <c r="W960" s="475"/>
      <c r="X960" s="475"/>
      <c r="Y960" s="475"/>
      <c r="Z960" s="475"/>
    </row>
    <row r="961" spans="1:26" ht="12.75" customHeight="1">
      <c r="A961" s="475"/>
      <c r="B961" s="475"/>
      <c r="C961" s="475"/>
      <c r="D961" s="475"/>
      <c r="E961" s="475"/>
      <c r="F961" s="475"/>
      <c r="G961" s="475"/>
      <c r="H961" s="475"/>
      <c r="I961" s="475"/>
      <c r="J961" s="475"/>
      <c r="K961" s="475"/>
      <c r="L961" s="475"/>
      <c r="M961" s="475"/>
      <c r="N961" s="475"/>
      <c r="O961" s="475"/>
      <c r="P961" s="475"/>
      <c r="Q961" s="475"/>
      <c r="R961" s="475"/>
      <c r="S961" s="475"/>
      <c r="T961" s="475"/>
      <c r="U961" s="475"/>
      <c r="V961" s="475"/>
      <c r="W961" s="475"/>
      <c r="X961" s="475"/>
      <c r="Y961" s="475"/>
      <c r="Z961" s="475"/>
    </row>
    <row r="962" spans="1:26" ht="12.75" customHeight="1">
      <c r="A962" s="475"/>
      <c r="B962" s="475"/>
      <c r="C962" s="475"/>
      <c r="D962" s="475"/>
      <c r="E962" s="475"/>
      <c r="F962" s="475"/>
      <c r="G962" s="475"/>
      <c r="H962" s="475"/>
      <c r="I962" s="475"/>
      <c r="J962" s="475"/>
      <c r="K962" s="475"/>
      <c r="L962" s="475"/>
      <c r="M962" s="475"/>
      <c r="N962" s="475"/>
      <c r="O962" s="475"/>
      <c r="P962" s="475"/>
      <c r="Q962" s="475"/>
      <c r="R962" s="475"/>
      <c r="S962" s="475"/>
      <c r="T962" s="475"/>
      <c r="U962" s="475"/>
      <c r="V962" s="475"/>
      <c r="W962" s="475"/>
      <c r="X962" s="475"/>
      <c r="Y962" s="475"/>
      <c r="Z962" s="475"/>
    </row>
    <row r="963" spans="1:26" ht="12.75" customHeight="1">
      <c r="A963" s="475"/>
      <c r="B963" s="475"/>
      <c r="C963" s="475"/>
      <c r="D963" s="475"/>
      <c r="E963" s="475"/>
      <c r="F963" s="475"/>
      <c r="G963" s="475"/>
      <c r="H963" s="475"/>
      <c r="I963" s="475"/>
      <c r="J963" s="475"/>
      <c r="K963" s="475"/>
      <c r="L963" s="475"/>
      <c r="M963" s="475"/>
      <c r="N963" s="475"/>
      <c r="O963" s="475"/>
      <c r="P963" s="475"/>
      <c r="Q963" s="475"/>
      <c r="R963" s="475"/>
      <c r="S963" s="475"/>
      <c r="T963" s="475"/>
      <c r="U963" s="475"/>
      <c r="V963" s="475"/>
      <c r="W963" s="475"/>
      <c r="X963" s="475"/>
      <c r="Y963" s="475"/>
      <c r="Z963" s="475"/>
    </row>
    <row r="964" spans="1:26" ht="12.75" customHeight="1">
      <c r="A964" s="475"/>
      <c r="B964" s="475"/>
      <c r="C964" s="475"/>
      <c r="D964" s="475"/>
      <c r="E964" s="475"/>
      <c r="F964" s="475"/>
      <c r="G964" s="475"/>
      <c r="H964" s="475"/>
      <c r="I964" s="475"/>
      <c r="J964" s="475"/>
      <c r="K964" s="475"/>
      <c r="L964" s="475"/>
      <c r="M964" s="475"/>
      <c r="N964" s="475"/>
      <c r="O964" s="475"/>
      <c r="P964" s="475"/>
      <c r="Q964" s="475"/>
      <c r="R964" s="475"/>
      <c r="S964" s="475"/>
      <c r="T964" s="475"/>
      <c r="U964" s="475"/>
      <c r="V964" s="475"/>
      <c r="W964" s="475"/>
      <c r="X964" s="475"/>
      <c r="Y964" s="475"/>
      <c r="Z964" s="475"/>
    </row>
    <row r="965" spans="1:26" ht="12.75" customHeight="1">
      <c r="A965" s="475"/>
      <c r="B965" s="475"/>
      <c r="C965" s="475"/>
      <c r="D965" s="475"/>
      <c r="E965" s="475"/>
      <c r="F965" s="475"/>
      <c r="G965" s="475"/>
      <c r="H965" s="475"/>
      <c r="I965" s="475"/>
      <c r="J965" s="475"/>
      <c r="K965" s="475"/>
      <c r="L965" s="475"/>
      <c r="M965" s="475"/>
      <c r="N965" s="475"/>
      <c r="O965" s="475"/>
      <c r="P965" s="475"/>
      <c r="Q965" s="475"/>
      <c r="R965" s="475"/>
      <c r="S965" s="475"/>
      <c r="T965" s="475"/>
      <c r="U965" s="475"/>
      <c r="V965" s="475"/>
      <c r="W965" s="475"/>
      <c r="X965" s="475"/>
      <c r="Y965" s="475"/>
      <c r="Z965" s="475"/>
    </row>
    <row r="966" spans="1:26" ht="12.75" customHeight="1">
      <c r="A966" s="475"/>
      <c r="B966" s="475"/>
      <c r="C966" s="475"/>
      <c r="D966" s="475"/>
      <c r="E966" s="475"/>
      <c r="F966" s="475"/>
      <c r="G966" s="475"/>
      <c r="H966" s="475"/>
      <c r="I966" s="475"/>
      <c r="J966" s="475"/>
      <c r="K966" s="475"/>
      <c r="L966" s="475"/>
      <c r="M966" s="475"/>
      <c r="N966" s="475"/>
      <c r="O966" s="475"/>
      <c r="P966" s="475"/>
      <c r="Q966" s="475"/>
      <c r="R966" s="475"/>
      <c r="S966" s="475"/>
      <c r="T966" s="475"/>
      <c r="U966" s="475"/>
      <c r="V966" s="475"/>
      <c r="W966" s="475"/>
      <c r="X966" s="475"/>
      <c r="Y966" s="475"/>
      <c r="Z966" s="475"/>
    </row>
    <row r="967" spans="1:26" ht="12.75" customHeight="1">
      <c r="A967" s="475"/>
      <c r="B967" s="475"/>
      <c r="C967" s="475"/>
      <c r="D967" s="475"/>
      <c r="E967" s="475"/>
      <c r="F967" s="475"/>
      <c r="G967" s="475"/>
      <c r="H967" s="475"/>
      <c r="I967" s="475"/>
      <c r="J967" s="475"/>
      <c r="K967" s="475"/>
      <c r="L967" s="475"/>
      <c r="M967" s="475"/>
      <c r="N967" s="475"/>
      <c r="O967" s="475"/>
      <c r="P967" s="475"/>
      <c r="Q967" s="475"/>
      <c r="R967" s="475"/>
      <c r="S967" s="475"/>
      <c r="T967" s="475"/>
      <c r="U967" s="475"/>
      <c r="V967" s="475"/>
      <c r="W967" s="475"/>
      <c r="X967" s="475"/>
      <c r="Y967" s="475"/>
      <c r="Z967" s="475"/>
    </row>
    <row r="968" spans="1:26" ht="12.75" customHeight="1">
      <c r="A968" s="475"/>
      <c r="B968" s="475"/>
      <c r="C968" s="475"/>
      <c r="D968" s="475"/>
      <c r="E968" s="475"/>
      <c r="F968" s="475"/>
      <c r="G968" s="475"/>
      <c r="H968" s="475"/>
      <c r="I968" s="475"/>
      <c r="J968" s="475"/>
      <c r="K968" s="475"/>
      <c r="L968" s="475"/>
      <c r="M968" s="475"/>
      <c r="N968" s="475"/>
      <c r="O968" s="475"/>
      <c r="P968" s="475"/>
      <c r="Q968" s="475"/>
      <c r="R968" s="475"/>
      <c r="S968" s="475"/>
      <c r="T968" s="475"/>
      <c r="U968" s="475"/>
      <c r="V968" s="475"/>
      <c r="W968" s="475"/>
      <c r="X968" s="475"/>
      <c r="Y968" s="475"/>
      <c r="Z968" s="475"/>
    </row>
    <row r="969" spans="1:26" ht="12.75" customHeight="1">
      <c r="A969" s="475"/>
      <c r="B969" s="475"/>
      <c r="C969" s="475"/>
      <c r="D969" s="475"/>
      <c r="E969" s="475"/>
      <c r="F969" s="475"/>
      <c r="G969" s="475"/>
      <c r="H969" s="475"/>
      <c r="I969" s="475"/>
      <c r="J969" s="475"/>
      <c r="K969" s="475"/>
      <c r="L969" s="475"/>
      <c r="M969" s="475"/>
      <c r="N969" s="475"/>
      <c r="O969" s="475"/>
      <c r="P969" s="475"/>
      <c r="Q969" s="475"/>
      <c r="R969" s="475"/>
      <c r="S969" s="475"/>
      <c r="T969" s="475"/>
      <c r="U969" s="475"/>
      <c r="V969" s="475"/>
      <c r="W969" s="475"/>
      <c r="X969" s="475"/>
      <c r="Y969" s="475"/>
      <c r="Z969" s="475"/>
    </row>
    <row r="970" spans="1:26" ht="12.75" customHeight="1">
      <c r="A970" s="475"/>
      <c r="B970" s="475"/>
      <c r="C970" s="475"/>
      <c r="D970" s="475"/>
      <c r="E970" s="475"/>
      <c r="F970" s="475"/>
      <c r="G970" s="475"/>
      <c r="H970" s="475"/>
      <c r="I970" s="475"/>
      <c r="J970" s="475"/>
      <c r="K970" s="475"/>
      <c r="L970" s="475"/>
      <c r="M970" s="475"/>
      <c r="N970" s="475"/>
      <c r="O970" s="475"/>
      <c r="P970" s="475"/>
      <c r="Q970" s="475"/>
      <c r="R970" s="475"/>
      <c r="S970" s="475"/>
      <c r="T970" s="475"/>
      <c r="U970" s="475"/>
      <c r="V970" s="475"/>
      <c r="W970" s="475"/>
      <c r="X970" s="475"/>
      <c r="Y970" s="475"/>
      <c r="Z970" s="475"/>
    </row>
    <row r="971" spans="1:26" ht="12.75" customHeight="1">
      <c r="A971" s="475"/>
      <c r="B971" s="475"/>
      <c r="C971" s="475"/>
      <c r="D971" s="475"/>
      <c r="E971" s="475"/>
      <c r="F971" s="475"/>
      <c r="G971" s="475"/>
      <c r="H971" s="475"/>
      <c r="I971" s="475"/>
      <c r="J971" s="475"/>
      <c r="K971" s="475"/>
      <c r="L971" s="475"/>
      <c r="M971" s="475"/>
      <c r="N971" s="475"/>
      <c r="O971" s="475"/>
      <c r="P971" s="475"/>
      <c r="Q971" s="475"/>
      <c r="R971" s="475"/>
      <c r="S971" s="475"/>
      <c r="T971" s="475"/>
      <c r="U971" s="475"/>
      <c r="V971" s="475"/>
      <c r="W971" s="475"/>
      <c r="X971" s="475"/>
      <c r="Y971" s="475"/>
      <c r="Z971" s="475"/>
    </row>
    <row r="972" spans="1:26" ht="12.75" customHeight="1">
      <c r="A972" s="475"/>
      <c r="B972" s="475"/>
      <c r="C972" s="475"/>
      <c r="D972" s="475"/>
      <c r="E972" s="475"/>
      <c r="F972" s="475"/>
      <c r="G972" s="475"/>
      <c r="H972" s="475"/>
      <c r="I972" s="475"/>
      <c r="J972" s="475"/>
      <c r="K972" s="475"/>
      <c r="L972" s="475"/>
      <c r="M972" s="475"/>
      <c r="N972" s="475"/>
      <c r="O972" s="475"/>
      <c r="P972" s="475"/>
      <c r="Q972" s="475"/>
      <c r="R972" s="475"/>
      <c r="S972" s="475"/>
      <c r="T972" s="475"/>
      <c r="U972" s="475"/>
      <c r="V972" s="475"/>
      <c r="W972" s="475"/>
      <c r="X972" s="475"/>
      <c r="Y972" s="475"/>
      <c r="Z972" s="475"/>
    </row>
    <row r="973" spans="1:26" ht="12.75" customHeight="1">
      <c r="A973" s="475"/>
      <c r="B973" s="475"/>
      <c r="C973" s="475"/>
      <c r="D973" s="475"/>
      <c r="E973" s="475"/>
      <c r="F973" s="475"/>
      <c r="G973" s="475"/>
      <c r="H973" s="475"/>
      <c r="I973" s="475"/>
      <c r="J973" s="475"/>
      <c r="K973" s="475"/>
      <c r="L973" s="475"/>
      <c r="M973" s="475"/>
      <c r="N973" s="475"/>
      <c r="O973" s="475"/>
      <c r="P973" s="475"/>
      <c r="Q973" s="475"/>
      <c r="R973" s="475"/>
      <c r="S973" s="475"/>
      <c r="T973" s="475"/>
      <c r="U973" s="475"/>
      <c r="V973" s="475"/>
      <c r="W973" s="475"/>
      <c r="X973" s="475"/>
      <c r="Y973" s="475"/>
      <c r="Z973" s="475"/>
    </row>
    <row r="974" spans="1:26" ht="12.75" customHeight="1">
      <c r="A974" s="475"/>
      <c r="B974" s="475"/>
      <c r="C974" s="475"/>
      <c r="D974" s="475"/>
      <c r="E974" s="475"/>
      <c r="F974" s="475"/>
      <c r="G974" s="475"/>
      <c r="H974" s="475"/>
      <c r="I974" s="475"/>
      <c r="J974" s="475"/>
      <c r="K974" s="475"/>
      <c r="L974" s="475"/>
      <c r="M974" s="475"/>
      <c r="N974" s="475"/>
      <c r="O974" s="475"/>
      <c r="P974" s="475"/>
      <c r="Q974" s="475"/>
      <c r="R974" s="475"/>
      <c r="S974" s="475"/>
      <c r="T974" s="475"/>
      <c r="U974" s="475"/>
      <c r="V974" s="475"/>
      <c r="W974" s="475"/>
      <c r="X974" s="475"/>
      <c r="Y974" s="475"/>
      <c r="Z974" s="475"/>
    </row>
    <row r="975" spans="1:26" ht="12.75" customHeight="1">
      <c r="A975" s="475"/>
      <c r="B975" s="475"/>
      <c r="C975" s="475"/>
      <c r="D975" s="475"/>
      <c r="E975" s="475"/>
      <c r="F975" s="475"/>
      <c r="G975" s="475"/>
      <c r="H975" s="475"/>
      <c r="I975" s="475"/>
      <c r="J975" s="475"/>
      <c r="K975" s="475"/>
      <c r="L975" s="475"/>
      <c r="M975" s="475"/>
      <c r="N975" s="475"/>
      <c r="O975" s="475"/>
      <c r="P975" s="475"/>
      <c r="Q975" s="475"/>
      <c r="R975" s="475"/>
      <c r="S975" s="475"/>
      <c r="T975" s="475"/>
      <c r="U975" s="475"/>
      <c r="V975" s="475"/>
      <c r="W975" s="475"/>
      <c r="X975" s="475"/>
      <c r="Y975" s="475"/>
      <c r="Z975" s="475"/>
    </row>
    <row r="976" spans="1:26" ht="12.75" customHeight="1">
      <c r="A976" s="475"/>
      <c r="B976" s="475"/>
      <c r="C976" s="475"/>
      <c r="D976" s="475"/>
      <c r="E976" s="475"/>
      <c r="F976" s="475"/>
      <c r="G976" s="475"/>
      <c r="H976" s="475"/>
      <c r="I976" s="475"/>
      <c r="J976" s="475"/>
      <c r="K976" s="475"/>
      <c r="L976" s="475"/>
      <c r="M976" s="475"/>
      <c r="N976" s="475"/>
      <c r="O976" s="475"/>
      <c r="P976" s="475"/>
      <c r="Q976" s="475"/>
      <c r="R976" s="475"/>
      <c r="S976" s="475"/>
      <c r="T976" s="475"/>
      <c r="U976" s="475"/>
      <c r="V976" s="475"/>
      <c r="W976" s="475"/>
      <c r="X976" s="475"/>
      <c r="Y976" s="475"/>
      <c r="Z976" s="475"/>
    </row>
    <row r="977" spans="1:26" ht="12.75" customHeight="1">
      <c r="A977" s="475"/>
      <c r="B977" s="475"/>
      <c r="C977" s="475"/>
      <c r="D977" s="475"/>
      <c r="E977" s="475"/>
      <c r="F977" s="475"/>
      <c r="G977" s="475"/>
      <c r="H977" s="475"/>
      <c r="I977" s="475"/>
      <c r="J977" s="475"/>
      <c r="K977" s="475"/>
      <c r="L977" s="475"/>
      <c r="M977" s="475"/>
      <c r="N977" s="475"/>
      <c r="O977" s="475"/>
      <c r="P977" s="475"/>
      <c r="Q977" s="475"/>
      <c r="R977" s="475"/>
      <c r="S977" s="475"/>
      <c r="T977" s="475"/>
      <c r="U977" s="475"/>
      <c r="V977" s="475"/>
      <c r="W977" s="475"/>
      <c r="X977" s="475"/>
      <c r="Y977" s="475"/>
      <c r="Z977" s="475"/>
    </row>
    <row r="978" spans="1:26" ht="12.75" customHeight="1">
      <c r="A978" s="475"/>
      <c r="B978" s="475"/>
      <c r="C978" s="475"/>
      <c r="D978" s="475"/>
      <c r="E978" s="475"/>
      <c r="F978" s="475"/>
      <c r="G978" s="475"/>
      <c r="H978" s="475"/>
      <c r="I978" s="475"/>
      <c r="J978" s="475"/>
      <c r="K978" s="475"/>
      <c r="L978" s="475"/>
      <c r="M978" s="475"/>
      <c r="N978" s="475"/>
      <c r="O978" s="475"/>
      <c r="P978" s="475"/>
      <c r="Q978" s="475"/>
      <c r="R978" s="475"/>
      <c r="S978" s="475"/>
      <c r="T978" s="475"/>
      <c r="U978" s="475"/>
      <c r="V978" s="475"/>
      <c r="W978" s="475"/>
      <c r="X978" s="475"/>
      <c r="Y978" s="475"/>
      <c r="Z978" s="475"/>
    </row>
    <row r="979" spans="1:26" ht="12.75" customHeight="1">
      <c r="A979" s="475"/>
      <c r="B979" s="475"/>
      <c r="C979" s="475"/>
      <c r="D979" s="475"/>
      <c r="E979" s="475"/>
      <c r="F979" s="475"/>
      <c r="G979" s="475"/>
      <c r="H979" s="475"/>
      <c r="I979" s="475"/>
      <c r="J979" s="475"/>
      <c r="K979" s="475"/>
      <c r="L979" s="475"/>
      <c r="M979" s="475"/>
      <c r="N979" s="475"/>
      <c r="O979" s="475"/>
      <c r="P979" s="475"/>
      <c r="Q979" s="475"/>
      <c r="R979" s="475"/>
      <c r="S979" s="475"/>
      <c r="T979" s="475"/>
      <c r="U979" s="475"/>
      <c r="V979" s="475"/>
      <c r="W979" s="475"/>
      <c r="X979" s="475"/>
      <c r="Y979" s="475"/>
      <c r="Z979" s="475"/>
    </row>
    <row r="980" spans="1:26" ht="12.75" customHeight="1">
      <c r="A980" s="475"/>
      <c r="B980" s="475"/>
      <c r="C980" s="475"/>
      <c r="D980" s="475"/>
      <c r="E980" s="475"/>
      <c r="F980" s="475"/>
      <c r="G980" s="475"/>
      <c r="H980" s="475"/>
      <c r="I980" s="475"/>
      <c r="J980" s="475"/>
      <c r="K980" s="475"/>
      <c r="L980" s="475"/>
      <c r="M980" s="475"/>
      <c r="N980" s="475"/>
      <c r="O980" s="475"/>
      <c r="P980" s="475"/>
      <c r="Q980" s="475"/>
      <c r="R980" s="475"/>
      <c r="S980" s="475"/>
      <c r="T980" s="475"/>
      <c r="U980" s="475"/>
      <c r="V980" s="475"/>
      <c r="W980" s="475"/>
      <c r="X980" s="475"/>
      <c r="Y980" s="475"/>
      <c r="Z980" s="475"/>
    </row>
    <row r="981" spans="1:26" ht="12.75" customHeight="1">
      <c r="A981" s="475"/>
      <c r="B981" s="475"/>
      <c r="C981" s="475"/>
      <c r="D981" s="475"/>
      <c r="E981" s="475"/>
      <c r="F981" s="475"/>
      <c r="G981" s="475"/>
      <c r="H981" s="475"/>
      <c r="I981" s="475"/>
      <c r="J981" s="475"/>
      <c r="K981" s="475"/>
      <c r="L981" s="475"/>
      <c r="M981" s="475"/>
      <c r="N981" s="475"/>
      <c r="O981" s="475"/>
      <c r="P981" s="475"/>
      <c r="Q981" s="475"/>
      <c r="R981" s="475"/>
      <c r="S981" s="475"/>
      <c r="T981" s="475"/>
      <c r="U981" s="475"/>
      <c r="V981" s="475"/>
      <c r="W981" s="475"/>
      <c r="X981" s="475"/>
      <c r="Y981" s="475"/>
      <c r="Z981" s="475"/>
    </row>
    <row r="982" spans="1:26" ht="12.75" customHeight="1">
      <c r="A982" s="475"/>
      <c r="B982" s="475"/>
      <c r="C982" s="475"/>
      <c r="D982" s="475"/>
      <c r="E982" s="475"/>
      <c r="F982" s="475"/>
      <c r="G982" s="475"/>
      <c r="H982" s="475"/>
      <c r="I982" s="475"/>
      <c r="J982" s="475"/>
      <c r="K982" s="475"/>
      <c r="L982" s="475"/>
      <c r="M982" s="475"/>
      <c r="N982" s="475"/>
      <c r="O982" s="475"/>
      <c r="P982" s="475"/>
      <c r="Q982" s="475"/>
      <c r="R982" s="475"/>
      <c r="S982" s="475"/>
      <c r="T982" s="475"/>
      <c r="U982" s="475"/>
      <c r="V982" s="475"/>
      <c r="W982" s="475"/>
      <c r="X982" s="475"/>
      <c r="Y982" s="475"/>
      <c r="Z982" s="475"/>
    </row>
    <row r="983" spans="1:26" ht="12.75" customHeight="1">
      <c r="A983" s="475"/>
      <c r="B983" s="475"/>
      <c r="C983" s="475"/>
      <c r="D983" s="475"/>
      <c r="E983" s="475"/>
      <c r="F983" s="475"/>
      <c r="G983" s="475"/>
      <c r="H983" s="475"/>
      <c r="I983" s="475"/>
      <c r="J983" s="475"/>
      <c r="K983" s="475"/>
      <c r="L983" s="475"/>
      <c r="M983" s="475"/>
      <c r="N983" s="475"/>
      <c r="O983" s="475"/>
      <c r="P983" s="475"/>
      <c r="Q983" s="475"/>
      <c r="R983" s="475"/>
      <c r="S983" s="475"/>
      <c r="T983" s="475"/>
      <c r="U983" s="475"/>
      <c r="V983" s="475"/>
      <c r="W983" s="475"/>
      <c r="X983" s="475"/>
      <c r="Y983" s="475"/>
      <c r="Z983" s="475"/>
    </row>
    <row r="984" spans="1:26" ht="12.75" customHeight="1">
      <c r="A984" s="475"/>
      <c r="B984" s="475"/>
      <c r="C984" s="475"/>
      <c r="D984" s="475"/>
      <c r="E984" s="475"/>
      <c r="F984" s="475"/>
      <c r="G984" s="475"/>
      <c r="H984" s="475"/>
      <c r="I984" s="475"/>
      <c r="J984" s="475"/>
      <c r="K984" s="475"/>
      <c r="L984" s="475"/>
      <c r="M984" s="475"/>
      <c r="N984" s="475"/>
      <c r="O984" s="475"/>
      <c r="P984" s="475"/>
      <c r="Q984" s="475"/>
      <c r="R984" s="475"/>
      <c r="S984" s="475"/>
      <c r="T984" s="475"/>
      <c r="U984" s="475"/>
      <c r="V984" s="475"/>
      <c r="W984" s="475"/>
      <c r="X984" s="475"/>
      <c r="Y984" s="475"/>
      <c r="Z984" s="475"/>
    </row>
    <row r="985" spans="1:26" ht="12.75" customHeight="1">
      <c r="A985" s="475"/>
      <c r="B985" s="475"/>
      <c r="C985" s="475"/>
      <c r="D985" s="475"/>
      <c r="E985" s="475"/>
      <c r="F985" s="475"/>
      <c r="G985" s="475"/>
      <c r="H985" s="475"/>
      <c r="I985" s="475"/>
      <c r="J985" s="475"/>
      <c r="K985" s="475"/>
      <c r="L985" s="475"/>
      <c r="M985" s="475"/>
      <c r="N985" s="475"/>
      <c r="O985" s="475"/>
      <c r="P985" s="475"/>
      <c r="Q985" s="475"/>
      <c r="R985" s="475"/>
      <c r="S985" s="475"/>
      <c r="T985" s="475"/>
      <c r="U985" s="475"/>
      <c r="V985" s="475"/>
      <c r="W985" s="475"/>
      <c r="X985" s="475"/>
      <c r="Y985" s="475"/>
      <c r="Z985" s="475"/>
    </row>
    <row r="986" spans="1:26" ht="12.75" customHeight="1">
      <c r="A986" s="475"/>
      <c r="B986" s="475"/>
      <c r="C986" s="475"/>
      <c r="D986" s="475"/>
      <c r="E986" s="475"/>
      <c r="F986" s="475"/>
      <c r="G986" s="475"/>
      <c r="H986" s="475"/>
      <c r="I986" s="475"/>
      <c r="J986" s="475"/>
      <c r="K986" s="475"/>
      <c r="L986" s="475"/>
      <c r="M986" s="475"/>
      <c r="N986" s="475"/>
      <c r="O986" s="475"/>
      <c r="P986" s="475"/>
      <c r="Q986" s="475"/>
      <c r="R986" s="475"/>
      <c r="S986" s="475"/>
      <c r="T986" s="475"/>
      <c r="U986" s="475"/>
      <c r="V986" s="475"/>
      <c r="W986" s="475"/>
      <c r="X986" s="475"/>
      <c r="Y986" s="475"/>
      <c r="Z986" s="475"/>
    </row>
    <row r="987" spans="1:26" ht="12.75" customHeight="1">
      <c r="A987" s="475"/>
      <c r="B987" s="475"/>
      <c r="C987" s="475"/>
      <c r="D987" s="475"/>
      <c r="E987" s="475"/>
      <c r="F987" s="475"/>
      <c r="G987" s="475"/>
      <c r="H987" s="475"/>
      <c r="I987" s="475"/>
      <c r="J987" s="475"/>
      <c r="K987" s="475"/>
      <c r="L987" s="475"/>
      <c r="M987" s="475"/>
      <c r="N987" s="475"/>
      <c r="O987" s="475"/>
      <c r="P987" s="475"/>
      <c r="Q987" s="475"/>
      <c r="R987" s="475"/>
      <c r="S987" s="475"/>
      <c r="T987" s="475"/>
      <c r="U987" s="475"/>
      <c r="V987" s="475"/>
      <c r="W987" s="475"/>
      <c r="X987" s="475"/>
      <c r="Y987" s="475"/>
      <c r="Z987" s="475"/>
    </row>
    <row r="988" spans="1:26" ht="12.75" customHeight="1">
      <c r="A988" s="475"/>
      <c r="B988" s="475"/>
      <c r="C988" s="475"/>
      <c r="D988" s="475"/>
      <c r="E988" s="475"/>
      <c r="F988" s="475"/>
      <c r="G988" s="475"/>
      <c r="H988" s="475"/>
      <c r="I988" s="475"/>
      <c r="J988" s="475"/>
      <c r="K988" s="475"/>
      <c r="L988" s="475"/>
      <c r="M988" s="475"/>
      <c r="N988" s="475"/>
      <c r="O988" s="475"/>
      <c r="P988" s="475"/>
      <c r="Q988" s="475"/>
      <c r="R988" s="475"/>
      <c r="S988" s="475"/>
      <c r="T988" s="475"/>
      <c r="U988" s="475"/>
      <c r="V988" s="475"/>
      <c r="W988" s="475"/>
      <c r="X988" s="475"/>
      <c r="Y988" s="475"/>
      <c r="Z988" s="475"/>
    </row>
    <row r="989" spans="1:26" ht="12.75" customHeight="1">
      <c r="A989" s="475"/>
      <c r="B989" s="475"/>
      <c r="C989" s="475"/>
      <c r="D989" s="475"/>
      <c r="E989" s="475"/>
      <c r="F989" s="475"/>
      <c r="G989" s="475"/>
      <c r="H989" s="475"/>
      <c r="I989" s="475"/>
      <c r="J989" s="475"/>
      <c r="K989" s="475"/>
      <c r="L989" s="475"/>
      <c r="M989" s="475"/>
      <c r="N989" s="475"/>
      <c r="O989" s="475"/>
      <c r="P989" s="475"/>
      <c r="Q989" s="475"/>
      <c r="R989" s="475"/>
      <c r="S989" s="475"/>
      <c r="T989" s="475"/>
      <c r="U989" s="475"/>
      <c r="V989" s="475"/>
      <c r="W989" s="475"/>
      <c r="X989" s="475"/>
      <c r="Y989" s="475"/>
      <c r="Z989" s="475"/>
    </row>
    <row r="990" spans="1:26" ht="12.75" customHeight="1">
      <c r="A990" s="475"/>
      <c r="B990" s="475"/>
      <c r="C990" s="475"/>
      <c r="D990" s="475"/>
      <c r="E990" s="475"/>
      <c r="F990" s="475"/>
      <c r="G990" s="475"/>
      <c r="H990" s="475"/>
      <c r="I990" s="475"/>
      <c r="J990" s="475"/>
      <c r="K990" s="475"/>
      <c r="L990" s="475"/>
      <c r="M990" s="475"/>
      <c r="N990" s="475"/>
      <c r="O990" s="475"/>
      <c r="P990" s="475"/>
      <c r="Q990" s="475"/>
      <c r="R990" s="475"/>
      <c r="S990" s="475"/>
      <c r="T990" s="475"/>
      <c r="U990" s="475"/>
      <c r="V990" s="475"/>
      <c r="W990" s="475"/>
      <c r="X990" s="475"/>
      <c r="Y990" s="475"/>
      <c r="Z990" s="475"/>
    </row>
    <row r="991" spans="1:26" ht="12.75" customHeight="1">
      <c r="A991" s="475"/>
      <c r="B991" s="475"/>
      <c r="C991" s="475"/>
      <c r="D991" s="475"/>
      <c r="E991" s="475"/>
      <c r="F991" s="475"/>
      <c r="G991" s="475"/>
      <c r="H991" s="475"/>
      <c r="I991" s="475"/>
      <c r="J991" s="475"/>
      <c r="K991" s="475"/>
      <c r="L991" s="475"/>
      <c r="M991" s="475"/>
      <c r="N991" s="475"/>
      <c r="O991" s="475"/>
      <c r="P991" s="475"/>
      <c r="Q991" s="475"/>
      <c r="R991" s="475"/>
      <c r="S991" s="475"/>
      <c r="T991" s="475"/>
      <c r="U991" s="475"/>
      <c r="V991" s="475"/>
      <c r="W991" s="475"/>
      <c r="X991" s="475"/>
      <c r="Y991" s="475"/>
      <c r="Z991" s="475"/>
    </row>
    <row r="992" spans="1:26" ht="12.75" customHeight="1">
      <c r="A992" s="475"/>
      <c r="B992" s="475"/>
      <c r="C992" s="475"/>
      <c r="D992" s="475"/>
      <c r="E992" s="475"/>
      <c r="F992" s="475"/>
      <c r="G992" s="475"/>
      <c r="H992" s="475"/>
      <c r="I992" s="475"/>
      <c r="J992" s="475"/>
      <c r="K992" s="475"/>
      <c r="L992" s="475"/>
      <c r="M992" s="475"/>
      <c r="N992" s="475"/>
      <c r="O992" s="475"/>
      <c r="P992" s="475"/>
      <c r="Q992" s="475"/>
      <c r="R992" s="475"/>
      <c r="S992" s="475"/>
      <c r="T992" s="475"/>
      <c r="U992" s="475"/>
      <c r="V992" s="475"/>
      <c r="W992" s="475"/>
      <c r="X992" s="475"/>
      <c r="Y992" s="475"/>
      <c r="Z992" s="475"/>
    </row>
    <row r="993" spans="1:26" ht="12.75" customHeight="1">
      <c r="A993" s="475"/>
      <c r="B993" s="475"/>
      <c r="C993" s="475"/>
      <c r="D993" s="475"/>
      <c r="E993" s="475"/>
      <c r="F993" s="475"/>
      <c r="G993" s="475"/>
      <c r="H993" s="475"/>
      <c r="I993" s="475"/>
      <c r="J993" s="475"/>
      <c r="K993" s="475"/>
      <c r="L993" s="475"/>
      <c r="M993" s="475"/>
      <c r="N993" s="475"/>
      <c r="O993" s="475"/>
      <c r="P993" s="475"/>
      <c r="Q993" s="475"/>
      <c r="R993" s="475"/>
      <c r="S993" s="475"/>
      <c r="T993" s="475"/>
      <c r="U993" s="475"/>
      <c r="V993" s="475"/>
      <c r="W993" s="475"/>
      <c r="X993" s="475"/>
      <c r="Y993" s="475"/>
      <c r="Z993" s="475"/>
    </row>
    <row r="994" spans="1:26" ht="12.75" customHeight="1">
      <c r="A994" s="475"/>
      <c r="B994" s="475"/>
      <c r="C994" s="475"/>
      <c r="D994" s="475"/>
      <c r="E994" s="475"/>
      <c r="F994" s="475"/>
      <c r="G994" s="475"/>
      <c r="H994" s="475"/>
      <c r="I994" s="475"/>
      <c r="J994" s="475"/>
      <c r="K994" s="475"/>
      <c r="L994" s="475"/>
      <c r="M994" s="475"/>
      <c r="N994" s="475"/>
      <c r="O994" s="475"/>
      <c r="P994" s="475"/>
      <c r="Q994" s="475"/>
      <c r="R994" s="475"/>
      <c r="S994" s="475"/>
      <c r="T994" s="475"/>
      <c r="U994" s="475"/>
      <c r="V994" s="475"/>
      <c r="W994" s="475"/>
      <c r="X994" s="475"/>
      <c r="Y994" s="475"/>
      <c r="Z994" s="475"/>
    </row>
    <row r="995" spans="1:26" ht="12.75" customHeight="1">
      <c r="A995" s="475"/>
      <c r="B995" s="475"/>
      <c r="C995" s="475"/>
      <c r="D995" s="475"/>
      <c r="E995" s="475"/>
      <c r="F995" s="475"/>
      <c r="G995" s="475"/>
      <c r="H995" s="475"/>
      <c r="I995" s="475"/>
      <c r="J995" s="475"/>
      <c r="K995" s="475"/>
      <c r="L995" s="475"/>
      <c r="M995" s="475"/>
      <c r="N995" s="475"/>
      <c r="O995" s="475"/>
      <c r="P995" s="475"/>
      <c r="Q995" s="475"/>
      <c r="R995" s="475"/>
      <c r="S995" s="475"/>
      <c r="T995" s="475"/>
      <c r="U995" s="475"/>
      <c r="V995" s="475"/>
      <c r="W995" s="475"/>
      <c r="X995" s="475"/>
      <c r="Y995" s="475"/>
      <c r="Z995" s="475"/>
    </row>
    <row r="996" spans="1:26" ht="12.75" customHeight="1">
      <c r="A996" s="475"/>
      <c r="B996" s="475"/>
      <c r="C996" s="475"/>
      <c r="D996" s="475"/>
      <c r="E996" s="475"/>
      <c r="F996" s="475"/>
      <c r="G996" s="475"/>
      <c r="H996" s="475"/>
      <c r="I996" s="475"/>
      <c r="J996" s="475"/>
      <c r="K996" s="475"/>
      <c r="L996" s="475"/>
      <c r="M996" s="475"/>
      <c r="N996" s="475"/>
      <c r="O996" s="475"/>
      <c r="P996" s="475"/>
      <c r="Q996" s="475"/>
      <c r="R996" s="475"/>
      <c r="S996" s="475"/>
      <c r="T996" s="475"/>
      <c r="U996" s="475"/>
      <c r="V996" s="475"/>
      <c r="W996" s="475"/>
      <c r="X996" s="475"/>
      <c r="Y996" s="475"/>
      <c r="Z996" s="475"/>
    </row>
    <row r="997" spans="1:26" ht="12.75" customHeight="1">
      <c r="A997" s="475"/>
      <c r="B997" s="475"/>
      <c r="C997" s="475"/>
      <c r="D997" s="475"/>
      <c r="E997" s="475"/>
      <c r="F997" s="475"/>
      <c r="G997" s="475"/>
      <c r="H997" s="475"/>
      <c r="I997" s="475"/>
      <c r="J997" s="475"/>
      <c r="K997" s="475"/>
      <c r="L997" s="475"/>
      <c r="M997" s="475"/>
      <c r="N997" s="475"/>
      <c r="O997" s="475"/>
      <c r="P997" s="475"/>
      <c r="Q997" s="475"/>
      <c r="R997" s="475"/>
      <c r="S997" s="475"/>
      <c r="T997" s="475"/>
      <c r="U997" s="475"/>
      <c r="V997" s="475"/>
      <c r="W997" s="475"/>
      <c r="X997" s="475"/>
      <c r="Y997" s="475"/>
      <c r="Z997" s="475"/>
    </row>
    <row r="998" spans="1:26" ht="12.75" customHeight="1">
      <c r="A998" s="475"/>
      <c r="B998" s="475"/>
      <c r="C998" s="475"/>
      <c r="D998" s="475"/>
      <c r="E998" s="475"/>
      <c r="F998" s="475"/>
      <c r="G998" s="475"/>
      <c r="H998" s="475"/>
      <c r="I998" s="475"/>
      <c r="J998" s="475"/>
      <c r="K998" s="475"/>
      <c r="L998" s="475"/>
      <c r="M998" s="475"/>
      <c r="N998" s="475"/>
      <c r="O998" s="475"/>
      <c r="P998" s="475"/>
      <c r="Q998" s="475"/>
      <c r="R998" s="475"/>
      <c r="S998" s="475"/>
      <c r="T998" s="475"/>
      <c r="U998" s="475"/>
      <c r="V998" s="475"/>
      <c r="W998" s="475"/>
      <c r="X998" s="475"/>
      <c r="Y998" s="475"/>
      <c r="Z998" s="475"/>
    </row>
    <row r="999" spans="1:26" ht="12.75" customHeight="1">
      <c r="A999" s="475"/>
      <c r="B999" s="475"/>
      <c r="C999" s="475"/>
      <c r="D999" s="475"/>
      <c r="E999" s="475"/>
      <c r="F999" s="475"/>
      <c r="G999" s="475"/>
      <c r="H999" s="475"/>
      <c r="I999" s="475"/>
      <c r="J999" s="475"/>
      <c r="K999" s="475"/>
      <c r="L999" s="475"/>
      <c r="M999" s="475"/>
      <c r="N999" s="475"/>
      <c r="O999" s="475"/>
      <c r="P999" s="475"/>
      <c r="Q999" s="475"/>
      <c r="R999" s="475"/>
      <c r="S999" s="475"/>
      <c r="T999" s="475"/>
      <c r="U999" s="475"/>
      <c r="V999" s="475"/>
      <c r="W999" s="475"/>
      <c r="X999" s="475"/>
      <c r="Y999" s="475"/>
      <c r="Z999" s="475"/>
    </row>
    <row r="1000" spans="1:26" ht="12.75" customHeight="1">
      <c r="A1000" s="475"/>
      <c r="B1000" s="475"/>
      <c r="C1000" s="475"/>
      <c r="D1000" s="475"/>
      <c r="E1000" s="475"/>
      <c r="F1000" s="475"/>
      <c r="G1000" s="475"/>
      <c r="H1000" s="475"/>
      <c r="I1000" s="475"/>
      <c r="J1000" s="475"/>
      <c r="K1000" s="475"/>
      <c r="L1000" s="475"/>
      <c r="M1000" s="475"/>
      <c r="N1000" s="475"/>
      <c r="O1000" s="475"/>
      <c r="P1000" s="475"/>
      <c r="Q1000" s="475"/>
      <c r="R1000" s="475"/>
      <c r="S1000" s="475"/>
      <c r="T1000" s="475"/>
      <c r="U1000" s="475"/>
      <c r="V1000" s="475"/>
      <c r="W1000" s="475"/>
      <c r="X1000" s="475"/>
      <c r="Y1000" s="475"/>
      <c r="Z1000" s="475"/>
    </row>
  </sheetData>
  <mergeCells count="7">
    <mergeCell ref="D43:Q43"/>
    <mergeCell ref="C5:Q5"/>
    <mergeCell ref="C6:Q6"/>
    <mergeCell ref="C7:Q7"/>
    <mergeCell ref="D24:Q24"/>
    <mergeCell ref="D9:Q9"/>
    <mergeCell ref="D20:Q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6.85546875" customWidth="1"/>
    <col min="2" max="3" width="17.28515625" customWidth="1"/>
    <col min="4" max="4" width="6.5703125" customWidth="1"/>
    <col min="5" max="5" width="6.140625" customWidth="1"/>
    <col min="6" max="6" width="6.42578125" customWidth="1"/>
    <col min="7" max="7" width="6.140625" customWidth="1"/>
    <col min="8" max="8" width="6.28515625" customWidth="1"/>
    <col min="9" max="9" width="6.42578125" customWidth="1"/>
    <col min="10" max="10" width="6.140625" customWidth="1"/>
    <col min="11" max="11" width="6.42578125" customWidth="1"/>
    <col min="12" max="12" width="6.140625" customWidth="1"/>
    <col min="13" max="15" width="6.28515625" customWidth="1"/>
    <col min="16" max="16" width="6.5703125" customWidth="1"/>
    <col min="17" max="17" width="9" customWidth="1"/>
    <col min="18" max="26" width="7.5703125" customWidth="1"/>
  </cols>
  <sheetData>
    <row r="1" spans="1:26">
      <c r="A1" s="474"/>
      <c r="B1" s="474"/>
      <c r="C1" s="474"/>
      <c r="D1" s="474"/>
      <c r="E1" s="474"/>
      <c r="F1" s="474"/>
      <c r="G1" s="474"/>
      <c r="H1" s="474"/>
      <c r="I1" s="474"/>
      <c r="J1" s="474"/>
      <c r="K1" s="474"/>
      <c r="L1" s="474"/>
      <c r="M1" s="474"/>
      <c r="N1" s="474"/>
      <c r="O1" s="474"/>
      <c r="P1" s="474"/>
      <c r="Q1" s="474"/>
      <c r="R1" s="474"/>
      <c r="S1" s="474"/>
      <c r="T1" s="474"/>
      <c r="U1" s="474"/>
      <c r="V1" s="474"/>
      <c r="W1" s="474"/>
      <c r="X1" s="474"/>
      <c r="Y1" s="474"/>
      <c r="Z1" s="474"/>
    </row>
    <row r="2" spans="1:26" ht="15.75" customHeight="1">
      <c r="A2" s="474"/>
      <c r="B2" s="474"/>
      <c r="C2" s="481"/>
      <c r="D2" s="481"/>
      <c r="E2" s="481"/>
      <c r="F2" s="481"/>
      <c r="G2" s="481"/>
      <c r="H2" s="481"/>
      <c r="I2" s="481"/>
      <c r="J2" s="481"/>
      <c r="K2" s="481"/>
      <c r="L2" s="481"/>
      <c r="M2" s="481"/>
      <c r="N2" s="481"/>
      <c r="O2" s="481"/>
      <c r="P2" s="481"/>
      <c r="Q2" s="474"/>
      <c r="R2" s="474"/>
      <c r="S2" s="474"/>
      <c r="T2" s="474"/>
      <c r="U2" s="474"/>
      <c r="V2" s="474"/>
      <c r="W2" s="474"/>
      <c r="X2" s="474"/>
      <c r="Y2" s="474"/>
      <c r="Z2" s="474"/>
    </row>
    <row r="3" spans="1:26" ht="12.75" customHeight="1">
      <c r="A3" s="474"/>
      <c r="B3" s="486"/>
      <c r="C3" s="487"/>
      <c r="D3" s="487"/>
      <c r="E3" s="487"/>
      <c r="F3" s="487"/>
      <c r="G3" s="487"/>
      <c r="H3" s="487"/>
      <c r="I3" s="487"/>
      <c r="J3" s="487"/>
      <c r="K3" s="487"/>
      <c r="L3" s="487"/>
      <c r="M3" s="487"/>
      <c r="N3" s="487"/>
      <c r="O3" s="487"/>
      <c r="P3" s="488"/>
      <c r="Q3" s="474"/>
      <c r="R3" s="474"/>
      <c r="S3" s="474"/>
      <c r="T3" s="474"/>
      <c r="U3" s="474"/>
      <c r="V3" s="474"/>
      <c r="W3" s="474"/>
      <c r="X3" s="474"/>
      <c r="Y3" s="474"/>
      <c r="Z3" s="474"/>
    </row>
    <row r="4" spans="1:26">
      <c r="A4" s="474"/>
      <c r="B4" s="486"/>
      <c r="C4" s="490"/>
      <c r="D4" s="490"/>
      <c r="E4" s="490"/>
      <c r="F4" s="490"/>
      <c r="G4" s="490"/>
      <c r="H4" s="490"/>
      <c r="I4" s="490"/>
      <c r="J4" s="490"/>
      <c r="K4" s="490"/>
      <c r="L4" s="490"/>
      <c r="M4" s="490"/>
      <c r="N4" s="490"/>
      <c r="O4" s="490"/>
      <c r="P4" s="488"/>
      <c r="Q4" s="474"/>
      <c r="R4" s="474"/>
      <c r="S4" s="474"/>
      <c r="T4" s="474"/>
      <c r="U4" s="474"/>
      <c r="V4" s="474"/>
      <c r="W4" s="474"/>
      <c r="X4" s="474"/>
      <c r="Y4" s="474"/>
      <c r="Z4" s="474"/>
    </row>
    <row r="5" spans="1:26" ht="15.75" customHeight="1">
      <c r="A5" s="474"/>
      <c r="B5" s="486"/>
      <c r="C5" s="989" t="s">
        <v>286</v>
      </c>
      <c r="D5" s="825"/>
      <c r="E5" s="825"/>
      <c r="F5" s="825"/>
      <c r="G5" s="825"/>
      <c r="H5" s="825"/>
      <c r="I5" s="825"/>
      <c r="J5" s="825"/>
      <c r="K5" s="825"/>
      <c r="L5" s="825"/>
      <c r="M5" s="825"/>
      <c r="N5" s="825"/>
      <c r="O5" s="825"/>
      <c r="P5" s="488"/>
      <c r="Q5" s="474"/>
      <c r="R5" s="474"/>
      <c r="S5" s="474"/>
      <c r="T5" s="474"/>
      <c r="U5" s="474"/>
      <c r="V5" s="474"/>
      <c r="W5" s="474"/>
      <c r="X5" s="474"/>
      <c r="Y5" s="474"/>
      <c r="Z5" s="474"/>
    </row>
    <row r="6" spans="1:26" ht="15.75" customHeight="1">
      <c r="A6" s="474"/>
      <c r="B6" s="486"/>
      <c r="C6" s="989" t="s">
        <v>287</v>
      </c>
      <c r="D6" s="825"/>
      <c r="E6" s="825"/>
      <c r="F6" s="825"/>
      <c r="G6" s="825"/>
      <c r="H6" s="825"/>
      <c r="I6" s="825"/>
      <c r="J6" s="825"/>
      <c r="K6" s="825"/>
      <c r="L6" s="825"/>
      <c r="M6" s="825"/>
      <c r="N6" s="825"/>
      <c r="O6" s="825"/>
      <c r="P6" s="488"/>
      <c r="Q6" s="474"/>
      <c r="R6" s="474"/>
      <c r="S6" s="474"/>
      <c r="T6" s="474"/>
      <c r="U6" s="474"/>
      <c r="V6" s="474"/>
      <c r="W6" s="474"/>
      <c r="X6" s="474"/>
      <c r="Y6" s="474"/>
      <c r="Z6" s="474"/>
    </row>
    <row r="7" spans="1:26" ht="14.25" customHeight="1">
      <c r="A7" s="474"/>
      <c r="B7" s="486"/>
      <c r="C7" s="989" t="s">
        <v>289</v>
      </c>
      <c r="D7" s="825"/>
      <c r="E7" s="825"/>
      <c r="F7" s="825"/>
      <c r="G7" s="825"/>
      <c r="H7" s="825"/>
      <c r="I7" s="825"/>
      <c r="J7" s="825"/>
      <c r="K7" s="825"/>
      <c r="L7" s="825"/>
      <c r="M7" s="825"/>
      <c r="N7" s="825"/>
      <c r="O7" s="825"/>
      <c r="P7" s="488"/>
      <c r="Q7" s="474"/>
      <c r="R7" s="474"/>
      <c r="S7" s="474"/>
      <c r="T7" s="474"/>
      <c r="U7" s="474"/>
      <c r="V7" s="474"/>
      <c r="W7" s="474"/>
      <c r="X7" s="474"/>
      <c r="Y7" s="474"/>
      <c r="Z7" s="474"/>
    </row>
    <row r="8" spans="1:26" ht="14.25" customHeight="1">
      <c r="A8" s="474"/>
      <c r="B8" s="486"/>
      <c r="C8" s="492"/>
      <c r="D8" s="492"/>
      <c r="E8" s="492"/>
      <c r="F8" s="492"/>
      <c r="G8" s="492"/>
      <c r="H8" s="492"/>
      <c r="I8" s="492"/>
      <c r="J8" s="492"/>
      <c r="K8" s="492"/>
      <c r="L8" s="492"/>
      <c r="M8" s="492"/>
      <c r="N8" s="492"/>
      <c r="O8" s="492"/>
      <c r="P8" s="488"/>
      <c r="Q8" s="474"/>
      <c r="R8" s="474"/>
      <c r="S8" s="474"/>
      <c r="T8" s="474"/>
      <c r="U8" s="474"/>
      <c r="V8" s="474"/>
      <c r="W8" s="474"/>
      <c r="X8" s="474"/>
      <c r="Y8" s="474"/>
      <c r="Z8" s="474"/>
    </row>
    <row r="9" spans="1:26" ht="28.5" customHeight="1">
      <c r="A9" s="474"/>
      <c r="B9" s="486"/>
      <c r="C9" s="990" t="s">
        <v>290</v>
      </c>
      <c r="D9" s="849"/>
      <c r="E9" s="849"/>
      <c r="F9" s="849"/>
      <c r="G9" s="849"/>
      <c r="H9" s="849"/>
      <c r="I9" s="849"/>
      <c r="J9" s="849"/>
      <c r="K9" s="849"/>
      <c r="L9" s="849"/>
      <c r="M9" s="849"/>
      <c r="N9" s="849"/>
      <c r="O9" s="849"/>
      <c r="P9" s="850"/>
      <c r="Q9" s="474"/>
      <c r="R9" s="474"/>
      <c r="S9" s="474"/>
      <c r="T9" s="474"/>
      <c r="U9" s="474"/>
      <c r="V9" s="474"/>
      <c r="W9" s="474"/>
      <c r="X9" s="474"/>
      <c r="Y9" s="474"/>
      <c r="Z9" s="474"/>
    </row>
    <row r="10" spans="1:26" ht="9" customHeight="1">
      <c r="A10" s="474"/>
      <c r="B10" s="474"/>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4"/>
    </row>
    <row r="11" spans="1:26" ht="21.75" customHeight="1">
      <c r="A11" s="474"/>
      <c r="B11" s="474"/>
      <c r="C11" s="494" t="s">
        <v>291</v>
      </c>
      <c r="D11" s="495" t="s">
        <v>292</v>
      </c>
      <c r="E11" s="496" t="s">
        <v>293</v>
      </c>
      <c r="F11" s="495" t="s">
        <v>294</v>
      </c>
      <c r="G11" s="496" t="s">
        <v>295</v>
      </c>
      <c r="H11" s="495" t="s">
        <v>296</v>
      </c>
      <c r="I11" s="496" t="s">
        <v>297</v>
      </c>
      <c r="J11" s="495" t="s">
        <v>298</v>
      </c>
      <c r="K11" s="496" t="s">
        <v>299</v>
      </c>
      <c r="L11" s="495" t="s">
        <v>300</v>
      </c>
      <c r="M11" s="496" t="s">
        <v>301</v>
      </c>
      <c r="N11" s="495" t="s">
        <v>302</v>
      </c>
      <c r="O11" s="496" t="s">
        <v>303</v>
      </c>
      <c r="P11" s="497" t="s">
        <v>28</v>
      </c>
      <c r="Q11" s="474"/>
      <c r="R11" s="474"/>
      <c r="S11" s="474"/>
      <c r="T11" s="474"/>
      <c r="U11" s="474"/>
      <c r="V11" s="474"/>
      <c r="W11" s="474"/>
      <c r="X11" s="474"/>
      <c r="Y11" s="474"/>
      <c r="Z11" s="474"/>
    </row>
    <row r="12" spans="1:26">
      <c r="A12" s="474"/>
      <c r="B12" s="6" t="s">
        <v>0</v>
      </c>
      <c r="C12" s="498" t="s">
        <v>304</v>
      </c>
      <c r="D12" s="499">
        <v>40</v>
      </c>
      <c r="E12" s="500">
        <v>17</v>
      </c>
      <c r="F12" s="528">
        <v>16</v>
      </c>
      <c r="G12" s="500">
        <v>17</v>
      </c>
      <c r="H12" s="528">
        <v>19</v>
      </c>
      <c r="I12" s="500">
        <v>27</v>
      </c>
      <c r="J12" s="528">
        <v>22</v>
      </c>
      <c r="K12" s="500">
        <v>23</v>
      </c>
      <c r="L12" s="528">
        <v>43</v>
      </c>
      <c r="M12" s="500">
        <v>35</v>
      </c>
      <c r="N12" s="528">
        <v>24</v>
      </c>
      <c r="O12" s="500">
        <v>22</v>
      </c>
      <c r="P12" s="587">
        <v>305</v>
      </c>
      <c r="Q12" s="474"/>
      <c r="R12" s="474"/>
      <c r="S12" s="474"/>
      <c r="T12" s="474"/>
      <c r="U12" s="474"/>
      <c r="V12" s="474"/>
      <c r="W12" s="474"/>
      <c r="X12" s="474"/>
      <c r="Y12" s="474"/>
      <c r="Z12" s="474"/>
    </row>
    <row r="13" spans="1:26">
      <c r="A13" s="474"/>
      <c r="B13" s="6" t="s">
        <v>5</v>
      </c>
      <c r="C13" s="588" t="s">
        <v>345</v>
      </c>
      <c r="D13" s="589">
        <v>23</v>
      </c>
      <c r="E13" s="590">
        <v>16</v>
      </c>
      <c r="F13" s="589">
        <v>13</v>
      </c>
      <c r="G13" s="590">
        <v>22</v>
      </c>
      <c r="H13" s="589">
        <v>20</v>
      </c>
      <c r="I13" s="590">
        <v>24</v>
      </c>
      <c r="J13" s="592">
        <v>25</v>
      </c>
      <c r="K13" s="593">
        <v>16</v>
      </c>
      <c r="L13" s="592">
        <v>20</v>
      </c>
      <c r="M13" s="593">
        <v>12</v>
      </c>
      <c r="N13" s="592">
        <v>17</v>
      </c>
      <c r="O13" s="593">
        <v>28</v>
      </c>
      <c r="P13" s="598">
        <v>236</v>
      </c>
      <c r="Q13" s="474"/>
      <c r="R13" s="474"/>
      <c r="S13" s="474"/>
      <c r="T13" s="474"/>
      <c r="U13" s="474"/>
      <c r="V13" s="474"/>
      <c r="W13" s="474"/>
      <c r="X13" s="474"/>
      <c r="Y13" s="474"/>
      <c r="Z13" s="474"/>
    </row>
    <row r="14" spans="1:26">
      <c r="A14" s="474"/>
      <c r="B14" s="6" t="s">
        <v>6</v>
      </c>
      <c r="C14" s="601" t="s">
        <v>346</v>
      </c>
      <c r="D14" s="654">
        <v>16</v>
      </c>
      <c r="E14" s="655">
        <v>12</v>
      </c>
      <c r="F14" s="656">
        <v>13</v>
      </c>
      <c r="G14" s="655">
        <v>11</v>
      </c>
      <c r="H14" s="656">
        <v>10</v>
      </c>
      <c r="I14" s="655">
        <v>18</v>
      </c>
      <c r="J14" s="656">
        <v>14</v>
      </c>
      <c r="K14" s="655">
        <v>15</v>
      </c>
      <c r="L14" s="656">
        <v>10</v>
      </c>
      <c r="M14" s="655">
        <v>16</v>
      </c>
      <c r="N14" s="656">
        <v>14</v>
      </c>
      <c r="O14" s="655">
        <v>13</v>
      </c>
      <c r="P14" s="657">
        <v>162</v>
      </c>
      <c r="Q14" s="474"/>
      <c r="R14" s="474"/>
      <c r="S14" s="474"/>
      <c r="T14" s="474"/>
      <c r="U14" s="474"/>
      <c r="V14" s="474"/>
      <c r="W14" s="474"/>
      <c r="X14" s="474"/>
      <c r="Y14" s="474"/>
      <c r="Z14" s="474"/>
    </row>
    <row r="15" spans="1:26">
      <c r="A15" s="474"/>
      <c r="B15" s="474"/>
      <c r="C15" s="588" t="s">
        <v>391</v>
      </c>
      <c r="D15" s="589">
        <v>11</v>
      </c>
      <c r="E15" s="590">
        <v>13</v>
      </c>
      <c r="F15" s="589">
        <v>9</v>
      </c>
      <c r="G15" s="590">
        <v>8</v>
      </c>
      <c r="H15" s="589">
        <v>14</v>
      </c>
      <c r="I15" s="590">
        <v>13</v>
      </c>
      <c r="J15" s="592">
        <v>17</v>
      </c>
      <c r="K15" s="593">
        <v>14</v>
      </c>
      <c r="L15" s="592">
        <v>13</v>
      </c>
      <c r="M15" s="593">
        <v>18</v>
      </c>
      <c r="N15" s="592">
        <v>14</v>
      </c>
      <c r="O15" s="593">
        <v>28</v>
      </c>
      <c r="P15" s="598">
        <v>172</v>
      </c>
      <c r="Q15" s="474"/>
      <c r="R15" s="474"/>
      <c r="S15" s="474"/>
      <c r="T15" s="474"/>
      <c r="U15" s="474"/>
      <c r="V15" s="474"/>
      <c r="W15" s="474"/>
      <c r="X15" s="474"/>
      <c r="Y15" s="474"/>
      <c r="Z15" s="474"/>
    </row>
    <row r="16" spans="1:26">
      <c r="A16" s="474"/>
      <c r="B16" s="474"/>
      <c r="C16" s="601" t="s">
        <v>392</v>
      </c>
      <c r="D16" s="654">
        <v>19</v>
      </c>
      <c r="E16" s="655">
        <v>18</v>
      </c>
      <c r="F16" s="656">
        <v>15</v>
      </c>
      <c r="G16" s="655">
        <v>18</v>
      </c>
      <c r="H16" s="656">
        <v>16</v>
      </c>
      <c r="I16" s="655">
        <v>19</v>
      </c>
      <c r="J16" s="656">
        <v>22</v>
      </c>
      <c r="K16" s="655">
        <v>17</v>
      </c>
      <c r="L16" s="656">
        <v>18</v>
      </c>
      <c r="M16" s="655">
        <v>18</v>
      </c>
      <c r="N16" s="656">
        <v>13</v>
      </c>
      <c r="O16" s="655">
        <v>19</v>
      </c>
      <c r="P16" s="657">
        <v>212</v>
      </c>
      <c r="Q16" s="474"/>
      <c r="R16" s="474"/>
      <c r="S16" s="474"/>
      <c r="T16" s="474"/>
      <c r="U16" s="474"/>
      <c r="V16" s="474"/>
      <c r="W16" s="474"/>
      <c r="X16" s="474"/>
      <c r="Y16" s="474"/>
      <c r="Z16" s="474"/>
    </row>
    <row r="17" spans="1:26">
      <c r="A17" s="474"/>
      <c r="B17" s="474"/>
      <c r="C17" s="588" t="s">
        <v>393</v>
      </c>
      <c r="D17" s="589">
        <v>11</v>
      </c>
      <c r="E17" s="590">
        <v>12</v>
      </c>
      <c r="F17" s="589">
        <v>15</v>
      </c>
      <c r="G17" s="590">
        <v>16</v>
      </c>
      <c r="H17" s="589">
        <v>17</v>
      </c>
      <c r="I17" s="590">
        <v>19</v>
      </c>
      <c r="J17" s="592">
        <v>14</v>
      </c>
      <c r="K17" s="593">
        <v>16</v>
      </c>
      <c r="L17" s="592">
        <v>25</v>
      </c>
      <c r="M17" s="593">
        <v>13</v>
      </c>
      <c r="N17" s="592">
        <v>16</v>
      </c>
      <c r="O17" s="593">
        <v>20</v>
      </c>
      <c r="P17" s="598">
        <v>194</v>
      </c>
      <c r="Q17" s="474"/>
      <c r="R17" s="474"/>
      <c r="S17" s="474"/>
      <c r="T17" s="474"/>
      <c r="U17" s="474"/>
      <c r="V17" s="474"/>
      <c r="W17" s="474"/>
      <c r="X17" s="474"/>
      <c r="Y17" s="474"/>
      <c r="Z17" s="474"/>
    </row>
    <row r="18" spans="1:26">
      <c r="A18" s="474"/>
      <c r="B18" s="474"/>
      <c r="C18" s="601" t="s">
        <v>394</v>
      </c>
      <c r="D18" s="654">
        <v>23</v>
      </c>
      <c r="E18" s="655">
        <v>18</v>
      </c>
      <c r="F18" s="656">
        <v>30</v>
      </c>
      <c r="G18" s="655">
        <v>20</v>
      </c>
      <c r="H18" s="656">
        <v>30</v>
      </c>
      <c r="I18" s="655">
        <v>34</v>
      </c>
      <c r="J18" s="656">
        <v>22</v>
      </c>
      <c r="K18" s="655">
        <v>28</v>
      </c>
      <c r="L18" s="656">
        <v>18</v>
      </c>
      <c r="M18" s="655">
        <v>23</v>
      </c>
      <c r="N18" s="656">
        <v>20</v>
      </c>
      <c r="O18" s="655">
        <v>30</v>
      </c>
      <c r="P18" s="657">
        <v>296</v>
      </c>
      <c r="Q18" s="474"/>
      <c r="R18" s="474"/>
      <c r="S18" s="474"/>
      <c r="T18" s="474"/>
      <c r="U18" s="474"/>
      <c r="V18" s="474"/>
      <c r="W18" s="474"/>
      <c r="X18" s="474"/>
      <c r="Y18" s="474"/>
      <c r="Z18" s="474"/>
    </row>
    <row r="19" spans="1:26">
      <c r="A19" s="474"/>
      <c r="B19" s="474"/>
      <c r="C19" s="588" t="s">
        <v>395</v>
      </c>
      <c r="D19" s="589">
        <v>47</v>
      </c>
      <c r="E19" s="590">
        <v>40</v>
      </c>
      <c r="F19" s="589">
        <v>63</v>
      </c>
      <c r="G19" s="590">
        <v>62</v>
      </c>
      <c r="H19" s="589">
        <v>94</v>
      </c>
      <c r="I19" s="590">
        <v>83</v>
      </c>
      <c r="J19" s="592">
        <v>77</v>
      </c>
      <c r="K19" s="593">
        <v>85</v>
      </c>
      <c r="L19" s="592">
        <v>70</v>
      </c>
      <c r="M19" s="593">
        <v>86</v>
      </c>
      <c r="N19" s="592">
        <v>80</v>
      </c>
      <c r="O19" s="593">
        <v>55</v>
      </c>
      <c r="P19" s="598">
        <v>842</v>
      </c>
      <c r="Q19" s="474"/>
      <c r="R19" s="474"/>
      <c r="S19" s="474"/>
      <c r="T19" s="474"/>
      <c r="U19" s="474"/>
      <c r="V19" s="474"/>
      <c r="W19" s="474"/>
      <c r="X19" s="474"/>
      <c r="Y19" s="474"/>
      <c r="Z19" s="474"/>
    </row>
    <row r="20" spans="1:26">
      <c r="A20" s="474"/>
      <c r="B20" s="474"/>
      <c r="C20" s="498" t="s">
        <v>396</v>
      </c>
      <c r="D20" s="658">
        <v>57</v>
      </c>
      <c r="E20" s="659">
        <v>58</v>
      </c>
      <c r="F20" s="660">
        <v>73</v>
      </c>
      <c r="G20" s="659">
        <v>62</v>
      </c>
      <c r="H20" s="660">
        <v>79</v>
      </c>
      <c r="I20" s="659">
        <v>89</v>
      </c>
      <c r="J20" s="660">
        <v>93</v>
      </c>
      <c r="K20" s="659">
        <v>81</v>
      </c>
      <c r="L20" s="660">
        <v>73</v>
      </c>
      <c r="M20" s="659">
        <v>82</v>
      </c>
      <c r="N20" s="660">
        <v>71</v>
      </c>
      <c r="O20" s="659">
        <v>79</v>
      </c>
      <c r="P20" s="661">
        <v>897</v>
      </c>
      <c r="Q20" s="474"/>
      <c r="R20" s="474"/>
      <c r="S20" s="474"/>
      <c r="T20" s="474"/>
      <c r="U20" s="474"/>
      <c r="V20" s="474"/>
      <c r="W20" s="474"/>
      <c r="X20" s="474"/>
      <c r="Y20" s="474"/>
      <c r="Z20" s="474"/>
    </row>
    <row r="21" spans="1:26">
      <c r="A21" s="474"/>
      <c r="B21" s="474"/>
      <c r="C21" s="588" t="s">
        <v>397</v>
      </c>
      <c r="D21" s="589">
        <v>78</v>
      </c>
      <c r="E21" s="590">
        <v>60</v>
      </c>
      <c r="F21" s="589">
        <v>71</v>
      </c>
      <c r="G21" s="590">
        <v>79</v>
      </c>
      <c r="H21" s="589">
        <v>84</v>
      </c>
      <c r="I21" s="590">
        <v>79</v>
      </c>
      <c r="J21" s="592">
        <v>90</v>
      </c>
      <c r="K21" s="593">
        <v>84</v>
      </c>
      <c r="L21" s="592">
        <v>90</v>
      </c>
      <c r="M21" s="593">
        <v>80</v>
      </c>
      <c r="N21" s="592">
        <v>80</v>
      </c>
      <c r="O21" s="593">
        <v>92</v>
      </c>
      <c r="P21" s="598">
        <v>967</v>
      </c>
      <c r="Q21" s="474"/>
      <c r="R21" s="474"/>
      <c r="S21" s="474"/>
      <c r="T21" s="474"/>
      <c r="U21" s="474"/>
      <c r="V21" s="474"/>
      <c r="W21" s="474"/>
      <c r="X21" s="474"/>
      <c r="Y21" s="474"/>
      <c r="Z21" s="474"/>
    </row>
    <row r="22" spans="1:26">
      <c r="A22" s="474"/>
      <c r="B22" s="474"/>
      <c r="C22" s="601" t="s">
        <v>398</v>
      </c>
      <c r="D22" s="654">
        <v>74</v>
      </c>
      <c r="E22" s="655">
        <v>61</v>
      </c>
      <c r="F22" s="656">
        <v>78</v>
      </c>
      <c r="G22" s="655">
        <v>77</v>
      </c>
      <c r="H22" s="656">
        <v>100</v>
      </c>
      <c r="I22" s="655">
        <v>94</v>
      </c>
      <c r="J22" s="656">
        <v>93</v>
      </c>
      <c r="K22" s="655">
        <v>107</v>
      </c>
      <c r="L22" s="656">
        <v>90</v>
      </c>
      <c r="M22" s="655">
        <v>113</v>
      </c>
      <c r="N22" s="656">
        <v>75</v>
      </c>
      <c r="O22" s="655">
        <v>83</v>
      </c>
      <c r="P22" s="657">
        <v>1045</v>
      </c>
      <c r="Q22" s="474"/>
      <c r="R22" s="474"/>
      <c r="S22" s="474"/>
      <c r="T22" s="474"/>
      <c r="U22" s="474"/>
      <c r="V22" s="474"/>
      <c r="W22" s="474"/>
      <c r="X22" s="474"/>
      <c r="Y22" s="474"/>
      <c r="Z22" s="474"/>
    </row>
    <row r="23" spans="1:26">
      <c r="A23" s="474"/>
      <c r="B23" s="474"/>
      <c r="C23" s="588" t="s">
        <v>399</v>
      </c>
      <c r="D23" s="589">
        <v>90</v>
      </c>
      <c r="E23" s="590">
        <v>91</v>
      </c>
      <c r="F23" s="589">
        <v>101</v>
      </c>
      <c r="G23" s="590">
        <v>90</v>
      </c>
      <c r="H23" s="589">
        <v>106</v>
      </c>
      <c r="I23" s="590">
        <v>107</v>
      </c>
      <c r="J23" s="592">
        <v>118</v>
      </c>
      <c r="K23" s="593">
        <v>111</v>
      </c>
      <c r="L23" s="592">
        <v>93</v>
      </c>
      <c r="M23" s="593">
        <v>120</v>
      </c>
      <c r="N23" s="592">
        <v>84</v>
      </c>
      <c r="O23" s="593">
        <v>121</v>
      </c>
      <c r="P23" s="598">
        <v>1232</v>
      </c>
      <c r="Q23" s="474"/>
      <c r="R23" s="474"/>
      <c r="S23" s="474"/>
      <c r="T23" s="474"/>
      <c r="U23" s="474"/>
      <c r="V23" s="474"/>
      <c r="W23" s="474"/>
      <c r="X23" s="474"/>
      <c r="Y23" s="474"/>
      <c r="Z23" s="474"/>
    </row>
    <row r="24" spans="1:26">
      <c r="A24" s="474"/>
      <c r="B24" s="474"/>
      <c r="C24" s="601" t="s">
        <v>400</v>
      </c>
      <c r="D24" s="654">
        <v>71</v>
      </c>
      <c r="E24" s="655">
        <v>85</v>
      </c>
      <c r="F24" s="656">
        <v>93</v>
      </c>
      <c r="G24" s="655">
        <v>73</v>
      </c>
      <c r="H24" s="656">
        <v>90</v>
      </c>
      <c r="I24" s="655">
        <v>89</v>
      </c>
      <c r="J24" s="656">
        <v>100</v>
      </c>
      <c r="K24" s="655">
        <v>111</v>
      </c>
      <c r="L24" s="656">
        <v>75</v>
      </c>
      <c r="M24" s="655">
        <v>92</v>
      </c>
      <c r="N24" s="656">
        <v>68</v>
      </c>
      <c r="O24" s="655">
        <v>73</v>
      </c>
      <c r="P24" s="657">
        <v>1020</v>
      </c>
      <c r="Q24" s="474"/>
      <c r="R24" s="474"/>
      <c r="S24" s="474"/>
      <c r="T24" s="474"/>
      <c r="U24" s="474"/>
      <c r="V24" s="474"/>
      <c r="W24" s="474"/>
      <c r="X24" s="474"/>
      <c r="Y24" s="474"/>
      <c r="Z24" s="474"/>
    </row>
    <row r="25" spans="1:26">
      <c r="A25" s="474"/>
      <c r="B25" s="474"/>
      <c r="C25" s="588" t="s">
        <v>401</v>
      </c>
      <c r="D25" s="589">
        <v>74</v>
      </c>
      <c r="E25" s="590">
        <v>62</v>
      </c>
      <c r="F25" s="589">
        <v>77</v>
      </c>
      <c r="G25" s="590">
        <v>63</v>
      </c>
      <c r="H25" s="589">
        <v>76</v>
      </c>
      <c r="I25" s="590">
        <v>84</v>
      </c>
      <c r="J25" s="592">
        <v>89</v>
      </c>
      <c r="K25" s="593">
        <v>86</v>
      </c>
      <c r="L25" s="592">
        <v>79</v>
      </c>
      <c r="M25" s="593">
        <v>75</v>
      </c>
      <c r="N25" s="592">
        <v>90</v>
      </c>
      <c r="O25" s="593">
        <v>77</v>
      </c>
      <c r="P25" s="598">
        <v>932</v>
      </c>
      <c r="Q25" s="474"/>
      <c r="R25" s="474"/>
      <c r="S25" s="474"/>
      <c r="T25" s="474"/>
      <c r="U25" s="474"/>
      <c r="V25" s="474"/>
      <c r="W25" s="474"/>
      <c r="X25" s="474"/>
      <c r="Y25" s="474"/>
      <c r="Z25" s="474"/>
    </row>
    <row r="26" spans="1:26">
      <c r="A26" s="474"/>
      <c r="B26" s="474"/>
      <c r="C26" s="601" t="s">
        <v>402</v>
      </c>
      <c r="D26" s="654">
        <v>81</v>
      </c>
      <c r="E26" s="655">
        <v>70</v>
      </c>
      <c r="F26" s="656">
        <v>78</v>
      </c>
      <c r="G26" s="655">
        <v>67</v>
      </c>
      <c r="H26" s="656">
        <v>88</v>
      </c>
      <c r="I26" s="655">
        <v>90</v>
      </c>
      <c r="J26" s="656">
        <v>94</v>
      </c>
      <c r="K26" s="655">
        <v>95</v>
      </c>
      <c r="L26" s="656">
        <v>79</v>
      </c>
      <c r="M26" s="655">
        <v>88</v>
      </c>
      <c r="N26" s="656">
        <v>73</v>
      </c>
      <c r="O26" s="655">
        <v>93</v>
      </c>
      <c r="P26" s="657">
        <v>996</v>
      </c>
      <c r="Q26" s="474"/>
      <c r="R26" s="474"/>
      <c r="S26" s="474"/>
      <c r="T26" s="474"/>
      <c r="U26" s="474"/>
      <c r="V26" s="474"/>
      <c r="W26" s="474"/>
      <c r="X26" s="474"/>
      <c r="Y26" s="474"/>
      <c r="Z26" s="474"/>
    </row>
    <row r="27" spans="1:26">
      <c r="A27" s="474"/>
      <c r="B27" s="474"/>
      <c r="C27" s="588" t="s">
        <v>403</v>
      </c>
      <c r="D27" s="589">
        <v>80</v>
      </c>
      <c r="E27" s="590">
        <v>73</v>
      </c>
      <c r="F27" s="589">
        <v>80</v>
      </c>
      <c r="G27" s="590">
        <v>72</v>
      </c>
      <c r="H27" s="589">
        <v>84</v>
      </c>
      <c r="I27" s="590">
        <v>95</v>
      </c>
      <c r="J27" s="592">
        <v>74</v>
      </c>
      <c r="K27" s="593">
        <v>91</v>
      </c>
      <c r="L27" s="592">
        <v>68</v>
      </c>
      <c r="M27" s="593">
        <v>107</v>
      </c>
      <c r="N27" s="592">
        <v>73</v>
      </c>
      <c r="O27" s="593">
        <v>83</v>
      </c>
      <c r="P27" s="598">
        <v>980</v>
      </c>
      <c r="Q27" s="474"/>
      <c r="R27" s="474"/>
      <c r="S27" s="474"/>
      <c r="T27" s="474"/>
      <c r="U27" s="474"/>
      <c r="V27" s="474"/>
      <c r="W27" s="474"/>
      <c r="X27" s="474"/>
      <c r="Y27" s="474"/>
      <c r="Z27" s="474"/>
    </row>
    <row r="28" spans="1:26">
      <c r="A28" s="474"/>
      <c r="B28" s="474"/>
      <c r="C28" s="498" t="s">
        <v>404</v>
      </c>
      <c r="D28" s="658">
        <v>77</v>
      </c>
      <c r="E28" s="659">
        <v>50</v>
      </c>
      <c r="F28" s="660">
        <v>71</v>
      </c>
      <c r="G28" s="659">
        <v>80</v>
      </c>
      <c r="H28" s="660">
        <v>82</v>
      </c>
      <c r="I28" s="659">
        <v>87</v>
      </c>
      <c r="J28" s="660">
        <v>105</v>
      </c>
      <c r="K28" s="659">
        <v>91</v>
      </c>
      <c r="L28" s="660">
        <v>83</v>
      </c>
      <c r="M28" s="659">
        <v>89</v>
      </c>
      <c r="N28" s="660">
        <v>76</v>
      </c>
      <c r="O28" s="659">
        <v>90</v>
      </c>
      <c r="P28" s="661">
        <v>981</v>
      </c>
      <c r="Q28" s="474"/>
      <c r="R28" s="474"/>
      <c r="S28" s="474"/>
      <c r="T28" s="474"/>
      <c r="U28" s="474"/>
      <c r="V28" s="474"/>
      <c r="W28" s="474"/>
      <c r="X28" s="474"/>
      <c r="Y28" s="474"/>
      <c r="Z28" s="474"/>
    </row>
    <row r="29" spans="1:26">
      <c r="A29" s="474"/>
      <c r="B29" s="474"/>
      <c r="C29" s="588" t="s">
        <v>405</v>
      </c>
      <c r="D29" s="589">
        <v>100</v>
      </c>
      <c r="E29" s="590">
        <v>76</v>
      </c>
      <c r="F29" s="589">
        <v>98</v>
      </c>
      <c r="G29" s="590">
        <v>84</v>
      </c>
      <c r="H29" s="589">
        <v>95</v>
      </c>
      <c r="I29" s="590">
        <v>112</v>
      </c>
      <c r="J29" s="592">
        <v>129</v>
      </c>
      <c r="K29" s="593">
        <v>120</v>
      </c>
      <c r="L29" s="592">
        <v>92</v>
      </c>
      <c r="M29" s="593">
        <v>110</v>
      </c>
      <c r="N29" s="592">
        <v>104</v>
      </c>
      <c r="O29" s="593">
        <v>109</v>
      </c>
      <c r="P29" s="598">
        <v>1229</v>
      </c>
      <c r="Q29" s="474"/>
      <c r="R29" s="474"/>
      <c r="S29" s="474"/>
      <c r="T29" s="474"/>
      <c r="U29" s="474"/>
      <c r="V29" s="474"/>
      <c r="W29" s="474"/>
      <c r="X29" s="474"/>
      <c r="Y29" s="474"/>
      <c r="Z29" s="474"/>
    </row>
    <row r="30" spans="1:26">
      <c r="A30" s="474"/>
      <c r="B30" s="474"/>
      <c r="C30" s="601" t="s">
        <v>406</v>
      </c>
      <c r="D30" s="654">
        <v>68</v>
      </c>
      <c r="E30" s="655">
        <v>77</v>
      </c>
      <c r="F30" s="656">
        <v>103</v>
      </c>
      <c r="G30" s="655">
        <v>101</v>
      </c>
      <c r="H30" s="656">
        <v>142</v>
      </c>
      <c r="I30" s="655">
        <v>119</v>
      </c>
      <c r="J30" s="656">
        <v>110</v>
      </c>
      <c r="K30" s="655">
        <v>117</v>
      </c>
      <c r="L30" s="656">
        <v>106</v>
      </c>
      <c r="M30" s="655">
        <v>139</v>
      </c>
      <c r="N30" s="656">
        <v>104</v>
      </c>
      <c r="O30" s="655">
        <v>113</v>
      </c>
      <c r="P30" s="657">
        <v>1299</v>
      </c>
      <c r="Q30" s="474"/>
      <c r="R30" s="474"/>
      <c r="S30" s="474"/>
      <c r="T30" s="474"/>
      <c r="U30" s="474"/>
      <c r="V30" s="474"/>
      <c r="W30" s="474"/>
      <c r="X30" s="474"/>
      <c r="Y30" s="474"/>
      <c r="Z30" s="474"/>
    </row>
    <row r="31" spans="1:26">
      <c r="A31" s="474"/>
      <c r="B31" s="474"/>
      <c r="C31" s="588" t="s">
        <v>407</v>
      </c>
      <c r="D31" s="589">
        <v>92</v>
      </c>
      <c r="E31" s="590">
        <v>89</v>
      </c>
      <c r="F31" s="589">
        <v>102</v>
      </c>
      <c r="G31" s="590">
        <v>97</v>
      </c>
      <c r="H31" s="589">
        <v>102</v>
      </c>
      <c r="I31" s="590">
        <v>99</v>
      </c>
      <c r="J31" s="592">
        <v>115</v>
      </c>
      <c r="K31" s="593">
        <v>114</v>
      </c>
      <c r="L31" s="592">
        <v>136</v>
      </c>
      <c r="M31" s="593">
        <v>109</v>
      </c>
      <c r="N31" s="592">
        <v>99</v>
      </c>
      <c r="O31" s="593">
        <v>128</v>
      </c>
      <c r="P31" s="598">
        <v>1282</v>
      </c>
      <c r="Q31" s="474"/>
      <c r="R31" s="474"/>
      <c r="S31" s="474"/>
      <c r="T31" s="474"/>
      <c r="U31" s="474"/>
      <c r="V31" s="474"/>
      <c r="W31" s="474"/>
      <c r="X31" s="474"/>
      <c r="Y31" s="474"/>
      <c r="Z31" s="474"/>
    </row>
    <row r="32" spans="1:26">
      <c r="A32" s="474"/>
      <c r="B32" s="474"/>
      <c r="C32" s="601" t="s">
        <v>408</v>
      </c>
      <c r="D32" s="654">
        <v>60</v>
      </c>
      <c r="E32" s="655">
        <v>41</v>
      </c>
      <c r="F32" s="656">
        <v>69</v>
      </c>
      <c r="G32" s="655">
        <v>49</v>
      </c>
      <c r="H32" s="656">
        <v>46</v>
      </c>
      <c r="I32" s="655">
        <v>77</v>
      </c>
      <c r="J32" s="656">
        <v>97</v>
      </c>
      <c r="K32" s="655">
        <v>64</v>
      </c>
      <c r="L32" s="656">
        <v>72</v>
      </c>
      <c r="M32" s="655">
        <v>70</v>
      </c>
      <c r="N32" s="656">
        <v>74</v>
      </c>
      <c r="O32" s="655">
        <v>83</v>
      </c>
      <c r="P32" s="657">
        <v>802</v>
      </c>
      <c r="Q32" s="474"/>
      <c r="R32" s="474"/>
      <c r="S32" s="474"/>
      <c r="T32" s="474"/>
      <c r="U32" s="474"/>
      <c r="V32" s="474"/>
      <c r="W32" s="474"/>
      <c r="X32" s="474"/>
      <c r="Y32" s="474"/>
      <c r="Z32" s="474"/>
    </row>
    <row r="33" spans="1:26">
      <c r="A33" s="474"/>
      <c r="B33" s="474"/>
      <c r="C33" s="588" t="s">
        <v>409</v>
      </c>
      <c r="D33" s="589">
        <v>52</v>
      </c>
      <c r="E33" s="590">
        <v>38</v>
      </c>
      <c r="F33" s="589">
        <v>61</v>
      </c>
      <c r="G33" s="590">
        <v>40</v>
      </c>
      <c r="H33" s="589">
        <v>54</v>
      </c>
      <c r="I33" s="590">
        <v>61</v>
      </c>
      <c r="J33" s="592">
        <v>59</v>
      </c>
      <c r="K33" s="593">
        <v>50</v>
      </c>
      <c r="L33" s="592">
        <v>51</v>
      </c>
      <c r="M33" s="593">
        <v>41</v>
      </c>
      <c r="N33" s="592">
        <v>53</v>
      </c>
      <c r="O33" s="593">
        <v>73</v>
      </c>
      <c r="P33" s="598">
        <v>633</v>
      </c>
      <c r="Q33" s="474"/>
      <c r="R33" s="474"/>
      <c r="S33" s="474"/>
      <c r="T33" s="474"/>
      <c r="U33" s="474"/>
      <c r="V33" s="474"/>
      <c r="W33" s="474"/>
      <c r="X33" s="474"/>
      <c r="Y33" s="474"/>
      <c r="Z33" s="474"/>
    </row>
    <row r="34" spans="1:26">
      <c r="A34" s="474"/>
      <c r="B34" s="474"/>
      <c r="C34" s="601" t="s">
        <v>410</v>
      </c>
      <c r="D34" s="654">
        <v>35</v>
      </c>
      <c r="E34" s="655">
        <v>28</v>
      </c>
      <c r="F34" s="656">
        <v>41</v>
      </c>
      <c r="G34" s="655">
        <v>44</v>
      </c>
      <c r="H34" s="656">
        <v>35</v>
      </c>
      <c r="I34" s="655">
        <v>47</v>
      </c>
      <c r="J34" s="656">
        <v>42</v>
      </c>
      <c r="K34" s="655">
        <v>51</v>
      </c>
      <c r="L34" s="656">
        <v>63</v>
      </c>
      <c r="M34" s="655">
        <v>40</v>
      </c>
      <c r="N34" s="656">
        <v>48</v>
      </c>
      <c r="O34" s="655">
        <v>55</v>
      </c>
      <c r="P34" s="657">
        <v>529</v>
      </c>
      <c r="Q34" s="474"/>
      <c r="R34" s="474"/>
      <c r="S34" s="474"/>
      <c r="T34" s="474"/>
      <c r="U34" s="474"/>
      <c r="V34" s="474"/>
      <c r="W34" s="474"/>
      <c r="X34" s="474"/>
      <c r="Y34" s="474"/>
      <c r="Z34" s="474"/>
    </row>
    <row r="35" spans="1:26">
      <c r="A35" s="474"/>
      <c r="B35" s="474"/>
      <c r="C35" s="588" t="s">
        <v>411</v>
      </c>
      <c r="D35" s="589">
        <v>33</v>
      </c>
      <c r="E35" s="590">
        <v>36</v>
      </c>
      <c r="F35" s="589">
        <v>25</v>
      </c>
      <c r="G35" s="590">
        <v>32</v>
      </c>
      <c r="H35" s="589">
        <v>39</v>
      </c>
      <c r="I35" s="590">
        <v>42</v>
      </c>
      <c r="J35" s="592">
        <v>38</v>
      </c>
      <c r="K35" s="593">
        <v>40</v>
      </c>
      <c r="L35" s="592">
        <v>26</v>
      </c>
      <c r="M35" s="593">
        <v>26</v>
      </c>
      <c r="N35" s="592">
        <v>33</v>
      </c>
      <c r="O35" s="593">
        <v>43</v>
      </c>
      <c r="P35" s="598">
        <v>413</v>
      </c>
      <c r="Q35" s="474"/>
      <c r="R35" s="474"/>
      <c r="S35" s="474"/>
      <c r="T35" s="474"/>
      <c r="U35" s="474"/>
      <c r="V35" s="474"/>
      <c r="W35" s="474"/>
      <c r="X35" s="474"/>
      <c r="Y35" s="474"/>
      <c r="Z35" s="474"/>
    </row>
    <row r="36" spans="1:26" ht="15.75" customHeight="1">
      <c r="A36" s="474"/>
      <c r="B36" s="474"/>
      <c r="C36" s="498" t="s">
        <v>412</v>
      </c>
      <c r="D36" s="658">
        <v>59</v>
      </c>
      <c r="E36" s="662">
        <v>96</v>
      </c>
      <c r="F36" s="660">
        <v>54</v>
      </c>
      <c r="G36" s="662">
        <v>82</v>
      </c>
      <c r="H36" s="660">
        <v>59</v>
      </c>
      <c r="I36" s="662">
        <v>76</v>
      </c>
      <c r="J36" s="660">
        <v>45</v>
      </c>
      <c r="K36" s="662">
        <v>34</v>
      </c>
      <c r="L36" s="660">
        <v>84</v>
      </c>
      <c r="M36" s="662">
        <v>50</v>
      </c>
      <c r="N36" s="660">
        <v>40</v>
      </c>
      <c r="O36" s="662">
        <v>93</v>
      </c>
      <c r="P36" s="661">
        <v>772</v>
      </c>
      <c r="Q36" s="474"/>
      <c r="R36" s="474"/>
      <c r="S36" s="474"/>
      <c r="T36" s="474"/>
      <c r="U36" s="474"/>
      <c r="V36" s="474"/>
      <c r="W36" s="474"/>
      <c r="X36" s="474"/>
      <c r="Y36" s="474"/>
      <c r="Z36" s="474"/>
    </row>
    <row r="37" spans="1:26" ht="23.25" customHeight="1">
      <c r="A37" s="474"/>
      <c r="B37" s="474"/>
      <c r="C37" s="663" t="s">
        <v>28</v>
      </c>
      <c r="D37" s="664">
        <v>1371</v>
      </c>
      <c r="E37" s="665">
        <v>1237</v>
      </c>
      <c r="F37" s="664">
        <v>1449</v>
      </c>
      <c r="G37" s="665">
        <v>1366</v>
      </c>
      <c r="H37" s="664">
        <v>1581</v>
      </c>
      <c r="I37" s="665">
        <v>1684</v>
      </c>
      <c r="J37" s="664">
        <v>1704</v>
      </c>
      <c r="K37" s="665">
        <v>1661</v>
      </c>
      <c r="L37" s="664">
        <v>1577</v>
      </c>
      <c r="M37" s="665">
        <v>1652</v>
      </c>
      <c r="N37" s="664">
        <v>1443</v>
      </c>
      <c r="O37" s="665">
        <v>1703</v>
      </c>
      <c r="P37" s="666">
        <v>18428</v>
      </c>
      <c r="Q37" s="474"/>
      <c r="R37" s="474"/>
      <c r="S37" s="474"/>
      <c r="T37" s="474"/>
      <c r="U37" s="474"/>
      <c r="V37" s="474"/>
      <c r="W37" s="474"/>
      <c r="X37" s="474"/>
      <c r="Y37" s="474"/>
      <c r="Z37" s="474"/>
    </row>
    <row r="38" spans="1:26" ht="15.75" customHeight="1">
      <c r="A38" s="474"/>
      <c r="B38" s="474"/>
      <c r="C38" s="667" t="s">
        <v>413</v>
      </c>
      <c r="D38" s="474"/>
      <c r="E38" s="474"/>
      <c r="F38" s="474"/>
      <c r="G38" s="474"/>
      <c r="H38" s="474"/>
      <c r="I38" s="474"/>
      <c r="J38" s="474"/>
      <c r="K38" s="474"/>
      <c r="L38" s="474"/>
      <c r="M38" s="474"/>
      <c r="N38" s="474"/>
      <c r="O38" s="474"/>
      <c r="P38" s="474"/>
      <c r="Q38" s="474"/>
      <c r="R38" s="474"/>
      <c r="S38" s="474"/>
      <c r="T38" s="474"/>
      <c r="U38" s="474"/>
      <c r="V38" s="474"/>
      <c r="W38" s="474"/>
      <c r="X38" s="474"/>
      <c r="Y38" s="474"/>
      <c r="Z38" s="474"/>
    </row>
    <row r="39" spans="1:26">
      <c r="A39" s="474"/>
      <c r="B39" s="474"/>
      <c r="C39" s="668"/>
      <c r="D39" s="474"/>
      <c r="E39" s="474"/>
      <c r="F39" s="474"/>
      <c r="G39" s="474"/>
      <c r="H39" s="474"/>
      <c r="I39" s="474"/>
      <c r="J39" s="474"/>
      <c r="K39" s="474"/>
      <c r="L39" s="474"/>
      <c r="M39" s="474"/>
      <c r="N39" s="474"/>
      <c r="O39" s="474"/>
      <c r="P39" s="474"/>
      <c r="Q39" s="474"/>
      <c r="R39" s="474"/>
      <c r="S39" s="474"/>
      <c r="T39" s="474"/>
      <c r="U39" s="474"/>
      <c r="V39" s="474"/>
      <c r="W39" s="474"/>
      <c r="X39" s="474"/>
      <c r="Y39" s="474"/>
      <c r="Z39" s="474"/>
    </row>
    <row r="40" spans="1:26">
      <c r="A40" s="474"/>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row>
    <row r="41" spans="1:26">
      <c r="A41" s="474"/>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row>
    <row r="42" spans="1:26">
      <c r="A42" s="474"/>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row>
    <row r="43" spans="1:26">
      <c r="A43" s="474"/>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row>
    <row r="44" spans="1:26">
      <c r="A44" s="474"/>
      <c r="B44" s="474"/>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row>
    <row r="45" spans="1:26">
      <c r="A45" s="474"/>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row>
    <row r="46" spans="1:26">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row>
    <row r="47" spans="1:26">
      <c r="A47" s="474"/>
      <c r="B47" s="474"/>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row>
    <row r="48" spans="1:26">
      <c r="A48" s="474"/>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row>
    <row r="49" spans="1:26">
      <c r="A49" s="474"/>
      <c r="B49" s="474"/>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row>
    <row r="50" spans="1:26">
      <c r="A50" s="474"/>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row>
    <row r="51" spans="1:26">
      <c r="A51" s="474"/>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row>
    <row r="52" spans="1:26">
      <c r="A52" s="474"/>
      <c r="B52" s="474"/>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row>
    <row r="53" spans="1:26">
      <c r="A53" s="474"/>
      <c r="B53" s="474"/>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row>
    <row r="54" spans="1:26">
      <c r="A54" s="474"/>
      <c r="B54" s="474"/>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row>
    <row r="55" spans="1:26">
      <c r="A55" s="474"/>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row>
    <row r="56" spans="1:26">
      <c r="A56" s="474"/>
      <c r="B56" s="474"/>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row>
    <row r="57" spans="1:26">
      <c r="A57" s="474"/>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row>
    <row r="58" spans="1:26">
      <c r="A58" s="474"/>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row>
    <row r="59" spans="1:26">
      <c r="A59" s="474"/>
      <c r="B59" s="474"/>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row>
    <row r="60" spans="1:26">
      <c r="A60" s="474"/>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row>
    <row r="61" spans="1:26">
      <c r="A61" s="474"/>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row>
    <row r="62" spans="1:26">
      <c r="A62" s="474"/>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row>
    <row r="63" spans="1:26">
      <c r="A63" s="474"/>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row>
    <row r="64" spans="1:26">
      <c r="A64" s="474"/>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row>
    <row r="65" spans="1:26">
      <c r="A65" s="474"/>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row>
    <row r="66" spans="1:26">
      <c r="A66" s="474"/>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row>
    <row r="67" spans="1:26">
      <c r="A67" s="474"/>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row>
    <row r="68" spans="1:26">
      <c r="A68" s="474"/>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row>
    <row r="69" spans="1:26">
      <c r="A69" s="474"/>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row>
    <row r="70" spans="1:26">
      <c r="A70" s="474"/>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row>
    <row r="71" spans="1:26">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row>
    <row r="72" spans="1:26">
      <c r="A72" s="474"/>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row>
    <row r="73" spans="1:26" ht="16.5" customHeight="1">
      <c r="A73" s="236"/>
      <c r="B73" s="236"/>
      <c r="C73" s="122"/>
      <c r="D73" s="122"/>
      <c r="E73" s="122"/>
      <c r="F73" s="122"/>
      <c r="G73" s="122"/>
      <c r="H73" s="122"/>
      <c r="I73" s="6" t="s">
        <v>0</v>
      </c>
      <c r="J73" s="122"/>
      <c r="K73" s="122"/>
      <c r="L73" s="122"/>
      <c r="M73" s="122"/>
      <c r="N73" s="122"/>
      <c r="O73" s="122"/>
      <c r="P73" s="122"/>
      <c r="Q73" s="122"/>
      <c r="R73" s="236"/>
      <c r="S73" s="236"/>
      <c r="T73" s="236"/>
      <c r="U73" s="236"/>
      <c r="V73" s="236"/>
      <c r="W73" s="236"/>
      <c r="X73" s="236"/>
      <c r="Y73" s="236"/>
      <c r="Z73" s="236"/>
    </row>
    <row r="74" spans="1:26" ht="16.5" customHeight="1">
      <c r="A74" s="236"/>
      <c r="B74" s="236"/>
      <c r="C74" s="122"/>
      <c r="D74" s="122"/>
      <c r="E74" s="122"/>
      <c r="F74" s="122"/>
      <c r="G74" s="122"/>
      <c r="H74" s="122"/>
      <c r="I74" s="6" t="s">
        <v>5</v>
      </c>
      <c r="J74" s="122"/>
      <c r="K74" s="122"/>
      <c r="L74" s="122"/>
      <c r="M74" s="122"/>
      <c r="N74" s="122"/>
      <c r="O74" s="122"/>
      <c r="P74" s="122"/>
      <c r="Q74" s="122"/>
      <c r="R74" s="236"/>
      <c r="S74" s="236"/>
      <c r="T74" s="236"/>
      <c r="U74" s="236"/>
      <c r="V74" s="236"/>
      <c r="W74" s="236"/>
      <c r="X74" s="236"/>
      <c r="Y74" s="236"/>
      <c r="Z74" s="236"/>
    </row>
    <row r="75" spans="1:26" ht="16.5" customHeight="1">
      <c r="A75" s="236"/>
      <c r="B75" s="236"/>
      <c r="C75" s="122"/>
      <c r="D75" s="122"/>
      <c r="E75" s="122"/>
      <c r="F75" s="122"/>
      <c r="G75" s="122"/>
      <c r="H75" s="122"/>
      <c r="I75" s="6" t="s">
        <v>6</v>
      </c>
      <c r="J75" s="122"/>
      <c r="K75" s="122"/>
      <c r="L75" s="122"/>
      <c r="M75" s="122"/>
      <c r="N75" s="122"/>
      <c r="O75" s="122"/>
      <c r="P75" s="122"/>
      <c r="Q75" s="122"/>
      <c r="R75" s="236"/>
      <c r="S75" s="236"/>
      <c r="T75" s="236"/>
      <c r="U75" s="236"/>
      <c r="V75" s="236"/>
      <c r="W75" s="236"/>
      <c r="X75" s="236"/>
      <c r="Y75" s="236"/>
      <c r="Z75" s="236"/>
    </row>
    <row r="76" spans="1:26">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row>
    <row r="77" spans="1:26">
      <c r="A77" s="474"/>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row>
    <row r="78" spans="1:26">
      <c r="A78" s="474"/>
      <c r="B78" s="474"/>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row>
    <row r="79" spans="1:26">
      <c r="A79" s="474"/>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row>
    <row r="80" spans="1:26">
      <c r="A80" s="474"/>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row>
    <row r="81" spans="1:26">
      <c r="A81" s="474"/>
      <c r="B81" s="474"/>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row>
    <row r="82" spans="1:26">
      <c r="A82" s="474"/>
      <c r="B82" s="474"/>
      <c r="C82" s="474"/>
      <c r="D82" s="474"/>
      <c r="E82" s="474"/>
      <c r="F82" s="474"/>
      <c r="G82" s="474"/>
      <c r="H82" s="474"/>
      <c r="I82" s="474"/>
      <c r="J82" s="474"/>
      <c r="K82" s="474"/>
      <c r="L82" s="474"/>
      <c r="M82" s="474"/>
      <c r="N82" s="474"/>
      <c r="O82" s="474"/>
      <c r="P82" s="474"/>
      <c r="Q82" s="474"/>
      <c r="R82" s="474"/>
      <c r="S82" s="474"/>
      <c r="T82" s="474"/>
      <c r="U82" s="474"/>
      <c r="V82" s="474"/>
      <c r="W82" s="474"/>
      <c r="X82" s="474"/>
      <c r="Y82" s="474"/>
      <c r="Z82" s="474"/>
    </row>
    <row r="83" spans="1:26">
      <c r="A83" s="474"/>
      <c r="B83" s="474"/>
      <c r="C83" s="474"/>
      <c r="D83" s="474"/>
      <c r="E83" s="474"/>
      <c r="F83" s="474"/>
      <c r="G83" s="474"/>
      <c r="H83" s="474"/>
      <c r="I83" s="474"/>
      <c r="J83" s="474"/>
      <c r="K83" s="474"/>
      <c r="L83" s="474"/>
      <c r="M83" s="474"/>
      <c r="N83" s="474"/>
      <c r="O83" s="474"/>
      <c r="P83" s="474"/>
      <c r="Q83" s="474"/>
      <c r="R83" s="474"/>
      <c r="S83" s="474"/>
      <c r="T83" s="474"/>
      <c r="U83" s="474"/>
      <c r="V83" s="474"/>
      <c r="W83" s="474"/>
      <c r="X83" s="474"/>
      <c r="Y83" s="474"/>
      <c r="Z83" s="474"/>
    </row>
    <row r="84" spans="1:26">
      <c r="A84" s="474"/>
      <c r="B84" s="474"/>
      <c r="C84" s="474"/>
      <c r="D84" s="474"/>
      <c r="E84" s="474"/>
      <c r="F84" s="474"/>
      <c r="G84" s="474"/>
      <c r="H84" s="474"/>
      <c r="I84" s="474"/>
      <c r="J84" s="474"/>
      <c r="K84" s="474"/>
      <c r="L84" s="474"/>
      <c r="M84" s="474"/>
      <c r="N84" s="474"/>
      <c r="O84" s="474"/>
      <c r="P84" s="474"/>
      <c r="Q84" s="474"/>
      <c r="R84" s="474"/>
      <c r="S84" s="474"/>
      <c r="T84" s="474"/>
      <c r="U84" s="474"/>
      <c r="V84" s="474"/>
      <c r="W84" s="474"/>
      <c r="X84" s="474"/>
      <c r="Y84" s="474"/>
      <c r="Z84" s="474"/>
    </row>
    <row r="85" spans="1:26">
      <c r="A85" s="474"/>
      <c r="B85" s="474"/>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row>
    <row r="86" spans="1:26">
      <c r="A86" s="474"/>
      <c r="B86" s="474"/>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row>
    <row r="87" spans="1:26">
      <c r="A87" s="474"/>
      <c r="B87" s="474"/>
      <c r="C87" s="474"/>
      <c r="D87" s="474"/>
      <c r="E87" s="474"/>
      <c r="F87" s="474"/>
      <c r="G87" s="474"/>
      <c r="H87" s="474"/>
      <c r="I87" s="474"/>
      <c r="J87" s="474"/>
      <c r="K87" s="474"/>
      <c r="L87" s="474"/>
      <c r="M87" s="474"/>
      <c r="N87" s="474"/>
      <c r="O87" s="474"/>
      <c r="P87" s="474"/>
      <c r="Q87" s="474"/>
      <c r="R87" s="474"/>
      <c r="S87" s="474"/>
      <c r="T87" s="474"/>
      <c r="U87" s="474"/>
      <c r="V87" s="474"/>
      <c r="W87" s="474"/>
      <c r="X87" s="474"/>
      <c r="Y87" s="474"/>
      <c r="Z87" s="474"/>
    </row>
    <row r="88" spans="1:26">
      <c r="A88" s="474"/>
      <c r="B88" s="474"/>
      <c r="C88" s="474"/>
      <c r="D88" s="474"/>
      <c r="E88" s="474"/>
      <c r="F88" s="474"/>
      <c r="G88" s="474"/>
      <c r="H88" s="474"/>
      <c r="I88" s="474"/>
      <c r="J88" s="474"/>
      <c r="K88" s="474"/>
      <c r="L88" s="474"/>
      <c r="M88" s="474"/>
      <c r="N88" s="474"/>
      <c r="O88" s="474"/>
      <c r="P88" s="474"/>
      <c r="Q88" s="474"/>
      <c r="R88" s="474"/>
      <c r="S88" s="474"/>
      <c r="T88" s="474"/>
      <c r="U88" s="474"/>
      <c r="V88" s="474"/>
      <c r="W88" s="474"/>
      <c r="X88" s="474"/>
      <c r="Y88" s="474"/>
      <c r="Z88" s="474"/>
    </row>
    <row r="89" spans="1:26">
      <c r="A89" s="474"/>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row>
    <row r="90" spans="1:26">
      <c r="A90" s="474"/>
      <c r="B90" s="474"/>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row>
    <row r="91" spans="1:26">
      <c r="A91" s="474"/>
      <c r="B91" s="474"/>
      <c r="C91" s="474"/>
      <c r="D91" s="474"/>
      <c r="E91" s="474"/>
      <c r="F91" s="474"/>
      <c r="G91" s="474"/>
      <c r="H91" s="474"/>
      <c r="I91" s="474"/>
      <c r="J91" s="474"/>
      <c r="K91" s="474"/>
      <c r="L91" s="474"/>
      <c r="M91" s="474"/>
      <c r="N91" s="474"/>
      <c r="O91" s="474"/>
      <c r="P91" s="474"/>
      <c r="Q91" s="474"/>
      <c r="R91" s="474"/>
      <c r="S91" s="474"/>
      <c r="T91" s="474"/>
      <c r="U91" s="474"/>
      <c r="V91" s="474"/>
      <c r="W91" s="474"/>
      <c r="X91" s="474"/>
      <c r="Y91" s="474"/>
      <c r="Z91" s="474"/>
    </row>
    <row r="92" spans="1:26">
      <c r="A92" s="474"/>
      <c r="B92" s="474"/>
      <c r="C92" s="474"/>
      <c r="D92" s="474"/>
      <c r="E92" s="474"/>
      <c r="F92" s="474"/>
      <c r="G92" s="474"/>
      <c r="H92" s="474"/>
      <c r="I92" s="474"/>
      <c r="J92" s="474"/>
      <c r="K92" s="474"/>
      <c r="L92" s="474"/>
      <c r="M92" s="474"/>
      <c r="N92" s="474"/>
      <c r="O92" s="474"/>
      <c r="P92" s="474"/>
      <c r="Q92" s="474"/>
      <c r="R92" s="474"/>
      <c r="S92" s="474"/>
      <c r="T92" s="474"/>
      <c r="U92" s="474"/>
      <c r="V92" s="474"/>
      <c r="W92" s="474"/>
      <c r="X92" s="474"/>
      <c r="Y92" s="474"/>
      <c r="Z92" s="474"/>
    </row>
    <row r="93" spans="1:26">
      <c r="A93" s="474"/>
      <c r="B93" s="474"/>
      <c r="C93" s="474"/>
      <c r="D93" s="474"/>
      <c r="E93" s="474"/>
      <c r="F93" s="474"/>
      <c r="G93" s="474"/>
      <c r="H93" s="474"/>
      <c r="I93" s="474"/>
      <c r="J93" s="474"/>
      <c r="K93" s="474"/>
      <c r="L93" s="474"/>
      <c r="M93" s="474"/>
      <c r="N93" s="474"/>
      <c r="O93" s="474"/>
      <c r="P93" s="474"/>
      <c r="Q93" s="474"/>
      <c r="R93" s="474"/>
      <c r="S93" s="474"/>
      <c r="T93" s="474"/>
      <c r="U93" s="474"/>
      <c r="V93" s="474"/>
      <c r="W93" s="474"/>
      <c r="X93" s="474"/>
      <c r="Y93" s="474"/>
      <c r="Z93" s="474"/>
    </row>
    <row r="94" spans="1:26">
      <c r="A94" s="474"/>
      <c r="B94" s="474"/>
      <c r="C94" s="474"/>
      <c r="D94" s="474"/>
      <c r="E94" s="474"/>
      <c r="F94" s="474"/>
      <c r="G94" s="474"/>
      <c r="H94" s="474"/>
      <c r="I94" s="474"/>
      <c r="J94" s="474"/>
      <c r="K94" s="474"/>
      <c r="L94" s="474"/>
      <c r="M94" s="474"/>
      <c r="N94" s="474"/>
      <c r="O94" s="474"/>
      <c r="P94" s="474"/>
      <c r="Q94" s="474"/>
      <c r="R94" s="474"/>
      <c r="S94" s="474"/>
      <c r="T94" s="474"/>
      <c r="U94" s="474"/>
      <c r="V94" s="474"/>
      <c r="W94" s="474"/>
      <c r="X94" s="474"/>
      <c r="Y94" s="474"/>
      <c r="Z94" s="474"/>
    </row>
    <row r="95" spans="1:26">
      <c r="A95" s="474"/>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474"/>
      <c r="Z95" s="474"/>
    </row>
    <row r="96" spans="1:26">
      <c r="A96" s="474"/>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474"/>
      <c r="Z96" s="474"/>
    </row>
    <row r="97" spans="1:26">
      <c r="A97" s="474"/>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row>
    <row r="98" spans="1:26">
      <c r="A98" s="474"/>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row>
    <row r="99" spans="1:26">
      <c r="A99" s="474"/>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4"/>
      <c r="Z99" s="474"/>
    </row>
    <row r="100" spans="1:26">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row>
    <row r="101" spans="1:26">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row>
    <row r="102" spans="1:26">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row>
    <row r="103" spans="1:26">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row>
    <row r="104" spans="1:26">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row>
    <row r="105" spans="1:26">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row>
    <row r="106" spans="1:26">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row>
    <row r="107" spans="1:26">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row>
    <row r="108" spans="1:26">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row>
    <row r="109" spans="1:26">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row>
    <row r="110" spans="1:26">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c r="W110" s="474"/>
      <c r="X110" s="474"/>
      <c r="Y110" s="474"/>
      <c r="Z110" s="474"/>
    </row>
    <row r="111" spans="1:26">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c r="W111" s="474"/>
      <c r="X111" s="474"/>
      <c r="Y111" s="474"/>
      <c r="Z111" s="474"/>
    </row>
    <row r="112" spans="1:26">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c r="W112" s="474"/>
      <c r="X112" s="474"/>
      <c r="Y112" s="474"/>
      <c r="Z112" s="474"/>
    </row>
    <row r="113" spans="1:26">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c r="W113" s="474"/>
      <c r="X113" s="474"/>
      <c r="Y113" s="474"/>
      <c r="Z113" s="474"/>
    </row>
    <row r="114" spans="1:26">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c r="W114" s="474"/>
      <c r="X114" s="474"/>
      <c r="Y114" s="474"/>
      <c r="Z114" s="474"/>
    </row>
    <row r="115" spans="1:26">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474"/>
    </row>
    <row r="116" spans="1:26">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474"/>
    </row>
    <row r="117" spans="1:26">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c r="W117" s="474"/>
      <c r="X117" s="474"/>
      <c r="Y117" s="474"/>
      <c r="Z117" s="474"/>
    </row>
    <row r="118" spans="1:26">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c r="W118" s="474"/>
      <c r="X118" s="474"/>
      <c r="Y118" s="474"/>
      <c r="Z118" s="474"/>
    </row>
    <row r="119" spans="1:26">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c r="W119" s="474"/>
      <c r="X119" s="474"/>
      <c r="Y119" s="474"/>
      <c r="Z119" s="474"/>
    </row>
    <row r="120" spans="1:26">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c r="W120" s="474"/>
      <c r="X120" s="474"/>
      <c r="Y120" s="474"/>
      <c r="Z120" s="474"/>
    </row>
    <row r="121" spans="1:26">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c r="W121" s="474"/>
      <c r="X121" s="474"/>
      <c r="Y121" s="474"/>
      <c r="Z121" s="474"/>
    </row>
    <row r="122" spans="1:26">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c r="W122" s="474"/>
      <c r="X122" s="474"/>
      <c r="Y122" s="474"/>
      <c r="Z122" s="474"/>
    </row>
    <row r="123" spans="1:26">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row>
    <row r="124" spans="1:26">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c r="W124" s="474"/>
      <c r="X124" s="474"/>
      <c r="Y124" s="474"/>
      <c r="Z124" s="474"/>
    </row>
    <row r="125" spans="1:26">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c r="W125" s="474"/>
      <c r="X125" s="474"/>
      <c r="Y125" s="474"/>
      <c r="Z125" s="474"/>
    </row>
    <row r="126" spans="1:26">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c r="W126" s="474"/>
      <c r="X126" s="474"/>
      <c r="Y126" s="474"/>
      <c r="Z126" s="474"/>
    </row>
    <row r="127" spans="1:26">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c r="W127" s="474"/>
      <c r="X127" s="474"/>
      <c r="Y127" s="474"/>
      <c r="Z127" s="474"/>
    </row>
    <row r="128" spans="1:26">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c r="W128" s="474"/>
      <c r="X128" s="474"/>
      <c r="Y128" s="474"/>
      <c r="Z128" s="474"/>
    </row>
    <row r="129" spans="1:26">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c r="W129" s="474"/>
      <c r="X129" s="474"/>
      <c r="Y129" s="474"/>
      <c r="Z129" s="474"/>
    </row>
    <row r="130" spans="1:26">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c r="W130" s="474"/>
      <c r="X130" s="474"/>
      <c r="Y130" s="474"/>
      <c r="Z130" s="474"/>
    </row>
    <row r="131" spans="1:26">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c r="W131" s="474"/>
      <c r="X131" s="474"/>
      <c r="Y131" s="474"/>
      <c r="Z131" s="474"/>
    </row>
    <row r="132" spans="1:26">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row>
    <row r="133" spans="1:26">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c r="W133" s="474"/>
      <c r="X133" s="474"/>
      <c r="Y133" s="474"/>
      <c r="Z133" s="474"/>
    </row>
    <row r="134" spans="1:26">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c r="W134" s="474"/>
      <c r="X134" s="474"/>
      <c r="Y134" s="474"/>
      <c r="Z134" s="474"/>
    </row>
    <row r="135" spans="1:26">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c r="W135" s="474"/>
      <c r="X135" s="474"/>
      <c r="Y135" s="474"/>
      <c r="Z135" s="474"/>
    </row>
    <row r="136" spans="1:26">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row>
    <row r="137" spans="1:26">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row>
    <row r="138" spans="1:26">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row>
    <row r="139" spans="1:26">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c r="W139" s="474"/>
      <c r="X139" s="474"/>
      <c r="Y139" s="474"/>
      <c r="Z139" s="474"/>
    </row>
    <row r="140" spans="1:26">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row>
    <row r="141" spans="1:26">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c r="W141" s="474"/>
      <c r="X141" s="474"/>
      <c r="Y141" s="474"/>
      <c r="Z141" s="474"/>
    </row>
    <row r="142" spans="1:26">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row>
    <row r="143" spans="1:26">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row>
    <row r="144" spans="1:26">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row>
    <row r="145" spans="1:26">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c r="W145" s="474"/>
      <c r="X145" s="474"/>
      <c r="Y145" s="474"/>
      <c r="Z145" s="474"/>
    </row>
    <row r="146" spans="1:26">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c r="W146" s="474"/>
      <c r="X146" s="474"/>
      <c r="Y146" s="474"/>
      <c r="Z146" s="474"/>
    </row>
    <row r="147" spans="1:26">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c r="W147" s="474"/>
      <c r="X147" s="474"/>
      <c r="Y147" s="474"/>
      <c r="Z147" s="474"/>
    </row>
    <row r="148" spans="1:26">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c r="W148" s="474"/>
      <c r="X148" s="474"/>
      <c r="Y148" s="474"/>
      <c r="Z148" s="474"/>
    </row>
    <row r="149" spans="1:26">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row>
    <row r="150" spans="1:26">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row>
    <row r="151" spans="1:26">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c r="W151" s="474"/>
      <c r="X151" s="474"/>
      <c r="Y151" s="474"/>
      <c r="Z151" s="474"/>
    </row>
    <row r="152" spans="1:26">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c r="W152" s="474"/>
      <c r="X152" s="474"/>
      <c r="Y152" s="474"/>
      <c r="Z152" s="474"/>
    </row>
    <row r="153" spans="1:26">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row>
    <row r="154" spans="1:26">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c r="W154" s="474"/>
      <c r="X154" s="474"/>
      <c r="Y154" s="474"/>
      <c r="Z154" s="474"/>
    </row>
    <row r="155" spans="1:26">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c r="W155" s="474"/>
      <c r="X155" s="474"/>
      <c r="Y155" s="474"/>
      <c r="Z155" s="474"/>
    </row>
    <row r="156" spans="1:26">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c r="W156" s="474"/>
      <c r="X156" s="474"/>
      <c r="Y156" s="474"/>
      <c r="Z156" s="474"/>
    </row>
    <row r="157" spans="1:26">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c r="W157" s="474"/>
      <c r="X157" s="474"/>
      <c r="Y157" s="474"/>
      <c r="Z157" s="474"/>
    </row>
    <row r="158" spans="1:26">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c r="W158" s="474"/>
      <c r="X158" s="474"/>
      <c r="Y158" s="474"/>
      <c r="Z158" s="474"/>
    </row>
    <row r="159" spans="1:26">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c r="W159" s="474"/>
      <c r="X159" s="474"/>
      <c r="Y159" s="474"/>
      <c r="Z159" s="474"/>
    </row>
    <row r="160" spans="1:26">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c r="W160" s="474"/>
      <c r="X160" s="474"/>
      <c r="Y160" s="474"/>
      <c r="Z160" s="474"/>
    </row>
    <row r="161" spans="1:26">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c r="W161" s="474"/>
      <c r="X161" s="474"/>
      <c r="Y161" s="474"/>
      <c r="Z161" s="474"/>
    </row>
    <row r="162" spans="1:26">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c r="W162" s="474"/>
      <c r="X162" s="474"/>
      <c r="Y162" s="474"/>
      <c r="Z162" s="474"/>
    </row>
    <row r="163" spans="1:26">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c r="W163" s="474"/>
      <c r="X163" s="474"/>
      <c r="Y163" s="474"/>
      <c r="Z163" s="474"/>
    </row>
    <row r="164" spans="1:26">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c r="W164" s="474"/>
      <c r="X164" s="474"/>
      <c r="Y164" s="474"/>
      <c r="Z164" s="474"/>
    </row>
    <row r="165" spans="1:26">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c r="W165" s="474"/>
      <c r="X165" s="474"/>
      <c r="Y165" s="474"/>
      <c r="Z165" s="474"/>
    </row>
    <row r="166" spans="1:26">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c r="W166" s="474"/>
      <c r="X166" s="474"/>
      <c r="Y166" s="474"/>
      <c r="Z166" s="474"/>
    </row>
    <row r="167" spans="1:26">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c r="W167" s="474"/>
      <c r="X167" s="474"/>
      <c r="Y167" s="474"/>
      <c r="Z167" s="474"/>
    </row>
    <row r="168" spans="1:26">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474"/>
      <c r="Z168" s="474"/>
    </row>
    <row r="169" spans="1:26">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c r="W169" s="474"/>
      <c r="X169" s="474"/>
      <c r="Y169" s="474"/>
      <c r="Z169" s="474"/>
    </row>
    <row r="170" spans="1:26">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c r="W170" s="474"/>
      <c r="X170" s="474"/>
      <c r="Y170" s="474"/>
      <c r="Z170" s="474"/>
    </row>
    <row r="171" spans="1:26">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c r="W171" s="474"/>
      <c r="X171" s="474"/>
      <c r="Y171" s="474"/>
      <c r="Z171" s="474"/>
    </row>
    <row r="172" spans="1:26">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c r="W172" s="474"/>
      <c r="X172" s="474"/>
      <c r="Y172" s="474"/>
      <c r="Z172" s="474"/>
    </row>
    <row r="173" spans="1:26">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4"/>
      <c r="Z173" s="474"/>
    </row>
    <row r="174" spans="1:26">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c r="W174" s="474"/>
      <c r="X174" s="474"/>
      <c r="Y174" s="474"/>
      <c r="Z174" s="474"/>
    </row>
    <row r="175" spans="1:26">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c r="W175" s="474"/>
      <c r="X175" s="474"/>
      <c r="Y175" s="474"/>
      <c r="Z175" s="474"/>
    </row>
    <row r="176" spans="1:26">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c r="W176" s="474"/>
      <c r="X176" s="474"/>
      <c r="Y176" s="474"/>
      <c r="Z176" s="474"/>
    </row>
    <row r="177" spans="1:26">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c r="W177" s="474"/>
      <c r="X177" s="474"/>
      <c r="Y177" s="474"/>
      <c r="Z177" s="474"/>
    </row>
    <row r="178" spans="1:26">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c r="W178" s="474"/>
      <c r="X178" s="474"/>
      <c r="Y178" s="474"/>
      <c r="Z178" s="474"/>
    </row>
    <row r="179" spans="1:26">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c r="W179" s="474"/>
      <c r="X179" s="474"/>
      <c r="Y179" s="474"/>
      <c r="Z179" s="474"/>
    </row>
    <row r="180" spans="1:26">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c r="W180" s="474"/>
      <c r="X180" s="474"/>
      <c r="Y180" s="474"/>
      <c r="Z180" s="474"/>
    </row>
    <row r="181" spans="1:26">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row>
    <row r="182" spans="1:26">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row>
    <row r="183" spans="1:26">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c r="W183" s="474"/>
      <c r="X183" s="474"/>
      <c r="Y183" s="474"/>
      <c r="Z183" s="474"/>
    </row>
    <row r="184" spans="1:26">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c r="W184" s="474"/>
      <c r="X184" s="474"/>
      <c r="Y184" s="474"/>
      <c r="Z184" s="474"/>
    </row>
    <row r="185" spans="1:26">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c r="W185" s="474"/>
      <c r="X185" s="474"/>
      <c r="Y185" s="474"/>
      <c r="Z185" s="474"/>
    </row>
    <row r="186" spans="1:26">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c r="W186" s="474"/>
      <c r="X186" s="474"/>
      <c r="Y186" s="474"/>
      <c r="Z186" s="474"/>
    </row>
    <row r="187" spans="1:26">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c r="W187" s="474"/>
      <c r="X187" s="474"/>
      <c r="Y187" s="474"/>
      <c r="Z187" s="474"/>
    </row>
    <row r="188" spans="1:26">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c r="W188" s="474"/>
      <c r="X188" s="474"/>
      <c r="Y188" s="474"/>
      <c r="Z188" s="474"/>
    </row>
    <row r="189" spans="1:26">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c r="W189" s="474"/>
      <c r="X189" s="474"/>
      <c r="Y189" s="474"/>
      <c r="Z189" s="474"/>
    </row>
    <row r="190" spans="1:26">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c r="W190" s="474"/>
      <c r="X190" s="474"/>
      <c r="Y190" s="474"/>
      <c r="Z190" s="474"/>
    </row>
    <row r="191" spans="1:26">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c r="W191" s="474"/>
      <c r="X191" s="474"/>
      <c r="Y191" s="474"/>
      <c r="Z191" s="474"/>
    </row>
    <row r="192" spans="1:26">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c r="W192" s="474"/>
      <c r="X192" s="474"/>
      <c r="Y192" s="474"/>
      <c r="Z192" s="474"/>
    </row>
    <row r="193" spans="1:26">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c r="W193" s="474"/>
      <c r="X193" s="474"/>
      <c r="Y193" s="474"/>
      <c r="Z193" s="474"/>
    </row>
    <row r="194" spans="1:26">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c r="W194" s="474"/>
      <c r="X194" s="474"/>
      <c r="Y194" s="474"/>
      <c r="Z194" s="474"/>
    </row>
    <row r="195" spans="1:26">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c r="W195" s="474"/>
      <c r="X195" s="474"/>
      <c r="Y195" s="474"/>
      <c r="Z195" s="474"/>
    </row>
    <row r="196" spans="1:26">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c r="W196" s="474"/>
      <c r="X196" s="474"/>
      <c r="Y196" s="474"/>
      <c r="Z196" s="474"/>
    </row>
    <row r="197" spans="1:26">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c r="W197" s="474"/>
      <c r="X197" s="474"/>
      <c r="Y197" s="474"/>
      <c r="Z197" s="474"/>
    </row>
    <row r="198" spans="1:26">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c r="W198" s="474"/>
      <c r="X198" s="474"/>
      <c r="Y198" s="474"/>
      <c r="Z198" s="474"/>
    </row>
    <row r="199" spans="1:26">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c r="W199" s="474"/>
      <c r="X199" s="474"/>
      <c r="Y199" s="474"/>
      <c r="Z199" s="474"/>
    </row>
    <row r="200" spans="1:26">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c r="W200" s="474"/>
      <c r="X200" s="474"/>
      <c r="Y200" s="474"/>
      <c r="Z200" s="474"/>
    </row>
    <row r="201" spans="1:26">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c r="W201" s="474"/>
      <c r="X201" s="474"/>
      <c r="Y201" s="474"/>
      <c r="Z201" s="474"/>
    </row>
    <row r="202" spans="1:26">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c r="W202" s="474"/>
      <c r="X202" s="474"/>
      <c r="Y202" s="474"/>
      <c r="Z202" s="474"/>
    </row>
    <row r="203" spans="1:26">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c r="W203" s="474"/>
      <c r="X203" s="474"/>
      <c r="Y203" s="474"/>
      <c r="Z203" s="474"/>
    </row>
    <row r="204" spans="1:26">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c r="W204" s="474"/>
      <c r="X204" s="474"/>
      <c r="Y204" s="474"/>
      <c r="Z204" s="474"/>
    </row>
    <row r="205" spans="1:26">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c r="W205" s="474"/>
      <c r="X205" s="474"/>
      <c r="Y205" s="474"/>
      <c r="Z205" s="474"/>
    </row>
    <row r="206" spans="1:26">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c r="W206" s="474"/>
      <c r="X206" s="474"/>
      <c r="Y206" s="474"/>
      <c r="Z206" s="474"/>
    </row>
    <row r="207" spans="1:26">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c r="W207" s="474"/>
      <c r="X207" s="474"/>
      <c r="Y207" s="474"/>
      <c r="Z207" s="474"/>
    </row>
    <row r="208" spans="1:26">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c r="W208" s="474"/>
      <c r="X208" s="474"/>
      <c r="Y208" s="474"/>
      <c r="Z208" s="474"/>
    </row>
    <row r="209" spans="1:26">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c r="W209" s="474"/>
      <c r="X209" s="474"/>
      <c r="Y209" s="474"/>
      <c r="Z209" s="474"/>
    </row>
    <row r="210" spans="1:26">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c r="W210" s="474"/>
      <c r="X210" s="474"/>
      <c r="Y210" s="474"/>
      <c r="Z210" s="474"/>
    </row>
    <row r="211" spans="1:26">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c r="W211" s="474"/>
      <c r="X211" s="474"/>
      <c r="Y211" s="474"/>
      <c r="Z211" s="474"/>
    </row>
    <row r="212" spans="1:26">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c r="W212" s="474"/>
      <c r="X212" s="474"/>
      <c r="Y212" s="474"/>
      <c r="Z212" s="474"/>
    </row>
    <row r="213" spans="1:26">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c r="W213" s="474"/>
      <c r="X213" s="474"/>
      <c r="Y213" s="474"/>
      <c r="Z213" s="474"/>
    </row>
    <row r="214" spans="1:26">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c r="W214" s="474"/>
      <c r="X214" s="474"/>
      <c r="Y214" s="474"/>
      <c r="Z214" s="474"/>
    </row>
    <row r="215" spans="1:26">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c r="W215" s="474"/>
      <c r="X215" s="474"/>
      <c r="Y215" s="474"/>
      <c r="Z215" s="474"/>
    </row>
    <row r="216" spans="1:26">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c r="W216" s="474"/>
      <c r="X216" s="474"/>
      <c r="Y216" s="474"/>
      <c r="Z216" s="474"/>
    </row>
    <row r="217" spans="1:26">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c r="W217" s="474"/>
      <c r="X217" s="474"/>
      <c r="Y217" s="474"/>
      <c r="Z217" s="474"/>
    </row>
    <row r="218" spans="1:26">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c r="W218" s="474"/>
      <c r="X218" s="474"/>
      <c r="Y218" s="474"/>
      <c r="Z218" s="474"/>
    </row>
    <row r="219" spans="1:26">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c r="W219" s="474"/>
      <c r="X219" s="474"/>
      <c r="Y219" s="474"/>
      <c r="Z219" s="474"/>
    </row>
    <row r="220" spans="1:26">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c r="W220" s="474"/>
      <c r="X220" s="474"/>
      <c r="Y220" s="474"/>
      <c r="Z220" s="474"/>
    </row>
    <row r="221" spans="1:26">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c r="W221" s="474"/>
      <c r="X221" s="474"/>
      <c r="Y221" s="474"/>
      <c r="Z221" s="474"/>
    </row>
    <row r="222" spans="1:26">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c r="W222" s="474"/>
      <c r="X222" s="474"/>
      <c r="Y222" s="474"/>
      <c r="Z222" s="474"/>
    </row>
    <row r="223" spans="1:26">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c r="W223" s="474"/>
      <c r="X223" s="474"/>
      <c r="Y223" s="474"/>
      <c r="Z223" s="474"/>
    </row>
    <row r="224" spans="1:26">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c r="W224" s="474"/>
      <c r="X224" s="474"/>
      <c r="Y224" s="474"/>
      <c r="Z224" s="474"/>
    </row>
    <row r="225" spans="1:26">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row>
    <row r="226" spans="1:26">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c r="W226" s="474"/>
      <c r="X226" s="474"/>
      <c r="Y226" s="474"/>
      <c r="Z226" s="474"/>
    </row>
    <row r="227" spans="1:26">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c r="W227" s="474"/>
      <c r="X227" s="474"/>
      <c r="Y227" s="474"/>
      <c r="Z227" s="474"/>
    </row>
    <row r="228" spans="1:26">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c r="W228" s="474"/>
      <c r="X228" s="474"/>
      <c r="Y228" s="474"/>
      <c r="Z228" s="474"/>
    </row>
    <row r="229" spans="1:26">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c r="W229" s="474"/>
      <c r="X229" s="474"/>
      <c r="Y229" s="474"/>
      <c r="Z229" s="474"/>
    </row>
    <row r="230" spans="1:26">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row>
    <row r="231" spans="1:26">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c r="W231" s="474"/>
      <c r="X231" s="474"/>
      <c r="Y231" s="474"/>
      <c r="Z231" s="474"/>
    </row>
    <row r="232" spans="1:26">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c r="W232" s="474"/>
      <c r="X232" s="474"/>
      <c r="Y232" s="474"/>
      <c r="Z232" s="474"/>
    </row>
    <row r="233" spans="1:26">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c r="W233" s="474"/>
      <c r="X233" s="474"/>
      <c r="Y233" s="474"/>
      <c r="Z233" s="474"/>
    </row>
    <row r="234" spans="1:26">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c r="W234" s="474"/>
      <c r="X234" s="474"/>
      <c r="Y234" s="474"/>
      <c r="Z234" s="474"/>
    </row>
    <row r="235" spans="1:26">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c r="W235" s="474"/>
      <c r="X235" s="474"/>
      <c r="Y235" s="474"/>
      <c r="Z235" s="474"/>
    </row>
    <row r="236" spans="1:26">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c r="W236" s="474"/>
      <c r="X236" s="474"/>
      <c r="Y236" s="474"/>
      <c r="Z236" s="474"/>
    </row>
    <row r="237" spans="1:26">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c r="W237" s="474"/>
      <c r="X237" s="474"/>
      <c r="Y237" s="474"/>
      <c r="Z237" s="474"/>
    </row>
    <row r="238" spans="1:26">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c r="W238" s="474"/>
      <c r="X238" s="474"/>
      <c r="Y238" s="474"/>
      <c r="Z238" s="474"/>
    </row>
    <row r="239" spans="1:26">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c r="W239" s="474"/>
      <c r="X239" s="474"/>
      <c r="Y239" s="474"/>
      <c r="Z239" s="474"/>
    </row>
    <row r="240" spans="1:26">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c r="W240" s="474"/>
      <c r="X240" s="474"/>
      <c r="Y240" s="474"/>
      <c r="Z240" s="474"/>
    </row>
    <row r="241" spans="1:26">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c r="W241" s="474"/>
      <c r="X241" s="474"/>
      <c r="Y241" s="474"/>
      <c r="Z241" s="474"/>
    </row>
    <row r="242" spans="1:26">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c r="W242" s="474"/>
      <c r="X242" s="474"/>
      <c r="Y242" s="474"/>
      <c r="Z242" s="474"/>
    </row>
    <row r="243" spans="1:26">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c r="W243" s="474"/>
      <c r="X243" s="474"/>
      <c r="Y243" s="474"/>
      <c r="Z243" s="474"/>
    </row>
    <row r="244" spans="1:26">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c r="W244" s="474"/>
      <c r="X244" s="474"/>
      <c r="Y244" s="474"/>
      <c r="Z244" s="474"/>
    </row>
    <row r="245" spans="1:26">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c r="W245" s="474"/>
      <c r="X245" s="474"/>
      <c r="Y245" s="474"/>
      <c r="Z245" s="474"/>
    </row>
    <row r="246" spans="1:26">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c r="W246" s="474"/>
      <c r="X246" s="474"/>
      <c r="Y246" s="474"/>
      <c r="Z246" s="474"/>
    </row>
    <row r="247" spans="1:26">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c r="W247" s="474"/>
      <c r="X247" s="474"/>
      <c r="Y247" s="474"/>
      <c r="Z247" s="474"/>
    </row>
    <row r="248" spans="1:26">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c r="W248" s="474"/>
      <c r="X248" s="474"/>
      <c r="Y248" s="474"/>
      <c r="Z248" s="474"/>
    </row>
    <row r="249" spans="1:26">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c r="W249" s="474"/>
      <c r="X249" s="474"/>
      <c r="Y249" s="474"/>
      <c r="Z249" s="474"/>
    </row>
    <row r="250" spans="1:26">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c r="W250" s="474"/>
      <c r="X250" s="474"/>
      <c r="Y250" s="474"/>
      <c r="Z250" s="474"/>
    </row>
    <row r="251" spans="1:26">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c r="W251" s="474"/>
      <c r="X251" s="474"/>
      <c r="Y251" s="474"/>
      <c r="Z251" s="474"/>
    </row>
    <row r="252" spans="1:26">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c r="W252" s="474"/>
      <c r="X252" s="474"/>
      <c r="Y252" s="474"/>
      <c r="Z252" s="474"/>
    </row>
    <row r="253" spans="1:26">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c r="W253" s="474"/>
      <c r="X253" s="474"/>
      <c r="Y253" s="474"/>
      <c r="Z253" s="474"/>
    </row>
    <row r="254" spans="1:26">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c r="W254" s="474"/>
      <c r="X254" s="474"/>
      <c r="Y254" s="474"/>
      <c r="Z254" s="474"/>
    </row>
    <row r="255" spans="1:26">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c r="W255" s="474"/>
      <c r="X255" s="474"/>
      <c r="Y255" s="474"/>
      <c r="Z255" s="474"/>
    </row>
    <row r="256" spans="1:26">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c r="W256" s="474"/>
      <c r="X256" s="474"/>
      <c r="Y256" s="474"/>
      <c r="Z256" s="474"/>
    </row>
    <row r="257" spans="1:26">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c r="W257" s="474"/>
      <c r="X257" s="474"/>
      <c r="Y257" s="474"/>
      <c r="Z257" s="474"/>
    </row>
    <row r="258" spans="1:26">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c r="W258" s="474"/>
      <c r="X258" s="474"/>
      <c r="Y258" s="474"/>
      <c r="Z258" s="474"/>
    </row>
    <row r="259" spans="1:26">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c r="W259" s="474"/>
      <c r="X259" s="474"/>
      <c r="Y259" s="474"/>
      <c r="Z259" s="474"/>
    </row>
    <row r="260" spans="1:26">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c r="W260" s="474"/>
      <c r="X260" s="474"/>
      <c r="Y260" s="474"/>
      <c r="Z260" s="474"/>
    </row>
    <row r="261" spans="1:26">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c r="W261" s="474"/>
      <c r="X261" s="474"/>
      <c r="Y261" s="474"/>
      <c r="Z261" s="474"/>
    </row>
    <row r="262" spans="1:26">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c r="W262" s="474"/>
      <c r="X262" s="474"/>
      <c r="Y262" s="474"/>
      <c r="Z262" s="474"/>
    </row>
    <row r="263" spans="1:26">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c r="W263" s="474"/>
      <c r="X263" s="474"/>
      <c r="Y263" s="474"/>
      <c r="Z263" s="474"/>
    </row>
    <row r="264" spans="1:26">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c r="W264" s="474"/>
      <c r="X264" s="474"/>
      <c r="Y264" s="474"/>
      <c r="Z264" s="474"/>
    </row>
    <row r="265" spans="1:26">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c r="W265" s="474"/>
      <c r="X265" s="474"/>
      <c r="Y265" s="474"/>
      <c r="Z265" s="474"/>
    </row>
    <row r="266" spans="1:26">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c r="W266" s="474"/>
      <c r="X266" s="474"/>
      <c r="Y266" s="474"/>
      <c r="Z266" s="474"/>
    </row>
    <row r="267" spans="1:26">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c r="W267" s="474"/>
      <c r="X267" s="474"/>
      <c r="Y267" s="474"/>
      <c r="Z267" s="474"/>
    </row>
    <row r="268" spans="1:26">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c r="W268" s="474"/>
      <c r="X268" s="474"/>
      <c r="Y268" s="474"/>
      <c r="Z268" s="474"/>
    </row>
    <row r="269" spans="1:26">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c r="W269" s="474"/>
      <c r="X269" s="474"/>
      <c r="Y269" s="474"/>
      <c r="Z269" s="474"/>
    </row>
    <row r="270" spans="1:26">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c r="W270" s="474"/>
      <c r="X270" s="474"/>
      <c r="Y270" s="474"/>
      <c r="Z270" s="474"/>
    </row>
    <row r="271" spans="1:26">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c r="W271" s="474"/>
      <c r="X271" s="474"/>
      <c r="Y271" s="474"/>
      <c r="Z271" s="474"/>
    </row>
    <row r="272" spans="1:26">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c r="W272" s="474"/>
      <c r="X272" s="474"/>
      <c r="Y272" s="474"/>
      <c r="Z272" s="474"/>
    </row>
    <row r="273" spans="1:26">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c r="W273" s="474"/>
      <c r="X273" s="474"/>
      <c r="Y273" s="474"/>
      <c r="Z273" s="474"/>
    </row>
    <row r="274" spans="1:26">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c r="W274" s="474"/>
      <c r="X274" s="474"/>
      <c r="Y274" s="474"/>
      <c r="Z274" s="474"/>
    </row>
    <row r="275" spans="1:26">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c r="W275" s="474"/>
      <c r="X275" s="474"/>
      <c r="Y275" s="474"/>
      <c r="Z275" s="474"/>
    </row>
    <row r="276" spans="1:26">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c r="W276" s="474"/>
      <c r="X276" s="474"/>
      <c r="Y276" s="474"/>
      <c r="Z276" s="474"/>
    </row>
    <row r="277" spans="1:26">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c r="W277" s="474"/>
      <c r="X277" s="474"/>
      <c r="Y277" s="474"/>
      <c r="Z277" s="474"/>
    </row>
    <row r="278" spans="1:26">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c r="W278" s="474"/>
      <c r="X278" s="474"/>
      <c r="Y278" s="474"/>
      <c r="Z278" s="474"/>
    </row>
    <row r="279" spans="1:26">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c r="W279" s="474"/>
      <c r="X279" s="474"/>
      <c r="Y279" s="474"/>
      <c r="Z279" s="474"/>
    </row>
    <row r="280" spans="1:26">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row>
    <row r="281" spans="1:26">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c r="W281" s="474"/>
      <c r="X281" s="474"/>
      <c r="Y281" s="474"/>
      <c r="Z281" s="474"/>
    </row>
    <row r="282" spans="1:26">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c r="W282" s="474"/>
      <c r="X282" s="474"/>
      <c r="Y282" s="474"/>
      <c r="Z282" s="474"/>
    </row>
    <row r="283" spans="1:26">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c r="W283" s="474"/>
      <c r="X283" s="474"/>
      <c r="Y283" s="474"/>
      <c r="Z283" s="474"/>
    </row>
    <row r="284" spans="1:26">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c r="W284" s="474"/>
      <c r="X284" s="474"/>
      <c r="Y284" s="474"/>
      <c r="Z284" s="474"/>
    </row>
    <row r="285" spans="1:26">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c r="W285" s="474"/>
      <c r="X285" s="474"/>
      <c r="Y285" s="474"/>
      <c r="Z285" s="474"/>
    </row>
    <row r="286" spans="1:26">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c r="W286" s="474"/>
      <c r="X286" s="474"/>
      <c r="Y286" s="474"/>
      <c r="Z286" s="474"/>
    </row>
    <row r="287" spans="1:26">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c r="W287" s="474"/>
      <c r="X287" s="474"/>
      <c r="Y287" s="474"/>
      <c r="Z287" s="474"/>
    </row>
    <row r="288" spans="1:26">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c r="W288" s="474"/>
      <c r="X288" s="474"/>
      <c r="Y288" s="474"/>
      <c r="Z288" s="474"/>
    </row>
    <row r="289" spans="1:26">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c r="W289" s="474"/>
      <c r="X289" s="474"/>
      <c r="Y289" s="474"/>
      <c r="Z289" s="474"/>
    </row>
    <row r="290" spans="1:26">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c r="W290" s="474"/>
      <c r="X290" s="474"/>
      <c r="Y290" s="474"/>
      <c r="Z290" s="474"/>
    </row>
    <row r="291" spans="1:26">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c r="W291" s="474"/>
      <c r="X291" s="474"/>
      <c r="Y291" s="474"/>
      <c r="Z291" s="474"/>
    </row>
    <row r="292" spans="1:26">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c r="W292" s="474"/>
      <c r="X292" s="474"/>
      <c r="Y292" s="474"/>
      <c r="Z292" s="474"/>
    </row>
    <row r="293" spans="1:26">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c r="W293" s="474"/>
      <c r="X293" s="474"/>
      <c r="Y293" s="474"/>
      <c r="Z293" s="474"/>
    </row>
    <row r="294" spans="1:26">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c r="W294" s="474"/>
      <c r="X294" s="474"/>
      <c r="Y294" s="474"/>
      <c r="Z294" s="474"/>
    </row>
    <row r="295" spans="1:26">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c r="W295" s="474"/>
      <c r="X295" s="474"/>
      <c r="Y295" s="474"/>
      <c r="Z295" s="474"/>
    </row>
    <row r="296" spans="1:26">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c r="W296" s="474"/>
      <c r="X296" s="474"/>
      <c r="Y296" s="474"/>
      <c r="Z296" s="474"/>
    </row>
    <row r="297" spans="1:26">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c r="W297" s="474"/>
      <c r="X297" s="474"/>
      <c r="Y297" s="474"/>
      <c r="Z297" s="474"/>
    </row>
    <row r="298" spans="1:26">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c r="W298" s="474"/>
      <c r="X298" s="474"/>
      <c r="Y298" s="474"/>
      <c r="Z298" s="474"/>
    </row>
    <row r="299" spans="1:26">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c r="W299" s="474"/>
      <c r="X299" s="474"/>
      <c r="Y299" s="474"/>
      <c r="Z299" s="474"/>
    </row>
    <row r="300" spans="1:26">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c r="W300" s="474"/>
      <c r="X300" s="474"/>
      <c r="Y300" s="474"/>
      <c r="Z300" s="474"/>
    </row>
    <row r="301" spans="1:26">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c r="W301" s="474"/>
      <c r="X301" s="474"/>
      <c r="Y301" s="474"/>
      <c r="Z301" s="474"/>
    </row>
    <row r="302" spans="1:26">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c r="W302" s="474"/>
      <c r="X302" s="474"/>
      <c r="Y302" s="474"/>
      <c r="Z302" s="474"/>
    </row>
    <row r="303" spans="1:26">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c r="W303" s="474"/>
      <c r="X303" s="474"/>
      <c r="Y303" s="474"/>
      <c r="Z303" s="474"/>
    </row>
    <row r="304" spans="1:26">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c r="W304" s="474"/>
      <c r="X304" s="474"/>
      <c r="Y304" s="474"/>
      <c r="Z304" s="474"/>
    </row>
    <row r="305" spans="1:26">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c r="W305" s="474"/>
      <c r="X305" s="474"/>
      <c r="Y305" s="474"/>
      <c r="Z305" s="474"/>
    </row>
    <row r="306" spans="1:26">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c r="W306" s="474"/>
      <c r="X306" s="474"/>
      <c r="Y306" s="474"/>
      <c r="Z306" s="474"/>
    </row>
    <row r="307" spans="1:26">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c r="W307" s="474"/>
      <c r="X307" s="474"/>
      <c r="Y307" s="474"/>
      <c r="Z307" s="474"/>
    </row>
    <row r="308" spans="1:26">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c r="W308" s="474"/>
      <c r="X308" s="474"/>
      <c r="Y308" s="474"/>
      <c r="Z308" s="474"/>
    </row>
    <row r="309" spans="1:26">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c r="W309" s="474"/>
      <c r="X309" s="474"/>
      <c r="Y309" s="474"/>
      <c r="Z309" s="474"/>
    </row>
    <row r="310" spans="1:26">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c r="W310" s="474"/>
      <c r="X310" s="474"/>
      <c r="Y310" s="474"/>
      <c r="Z310" s="474"/>
    </row>
    <row r="311" spans="1:26">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c r="W311" s="474"/>
      <c r="X311" s="474"/>
      <c r="Y311" s="474"/>
      <c r="Z311" s="474"/>
    </row>
    <row r="312" spans="1:26">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c r="W312" s="474"/>
      <c r="X312" s="474"/>
      <c r="Y312" s="474"/>
      <c r="Z312" s="474"/>
    </row>
    <row r="313" spans="1:26">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c r="W313" s="474"/>
      <c r="X313" s="474"/>
      <c r="Y313" s="474"/>
      <c r="Z313" s="474"/>
    </row>
    <row r="314" spans="1:26">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c r="W314" s="474"/>
      <c r="X314" s="474"/>
      <c r="Y314" s="474"/>
      <c r="Z314" s="474"/>
    </row>
    <row r="315" spans="1:26">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c r="W315" s="474"/>
      <c r="X315" s="474"/>
      <c r="Y315" s="474"/>
      <c r="Z315" s="474"/>
    </row>
    <row r="316" spans="1:26">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c r="W316" s="474"/>
      <c r="X316" s="474"/>
      <c r="Y316" s="474"/>
      <c r="Z316" s="474"/>
    </row>
    <row r="317" spans="1:26">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c r="W317" s="474"/>
      <c r="X317" s="474"/>
      <c r="Y317" s="474"/>
      <c r="Z317" s="474"/>
    </row>
    <row r="318" spans="1:26">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c r="W318" s="474"/>
      <c r="X318" s="474"/>
      <c r="Y318" s="474"/>
      <c r="Z318" s="474"/>
    </row>
    <row r="319" spans="1:26">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c r="W319" s="474"/>
      <c r="X319" s="474"/>
      <c r="Y319" s="474"/>
      <c r="Z319" s="474"/>
    </row>
    <row r="320" spans="1:26">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c r="W320" s="474"/>
      <c r="X320" s="474"/>
      <c r="Y320" s="474"/>
      <c r="Z320" s="474"/>
    </row>
    <row r="321" spans="1:26">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c r="W321" s="474"/>
      <c r="X321" s="474"/>
      <c r="Y321" s="474"/>
      <c r="Z321" s="474"/>
    </row>
    <row r="322" spans="1:26">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c r="W322" s="474"/>
      <c r="X322" s="474"/>
      <c r="Y322" s="474"/>
      <c r="Z322" s="474"/>
    </row>
    <row r="323" spans="1:26">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c r="W323" s="474"/>
      <c r="X323" s="474"/>
      <c r="Y323" s="474"/>
      <c r="Z323" s="474"/>
    </row>
    <row r="324" spans="1:26">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c r="W324" s="474"/>
      <c r="X324" s="474"/>
      <c r="Y324" s="474"/>
      <c r="Z324" s="474"/>
    </row>
    <row r="325" spans="1:26">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c r="W325" s="474"/>
      <c r="X325" s="474"/>
      <c r="Y325" s="474"/>
      <c r="Z325" s="474"/>
    </row>
    <row r="326" spans="1:26">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c r="W326" s="474"/>
      <c r="X326" s="474"/>
      <c r="Y326" s="474"/>
      <c r="Z326" s="474"/>
    </row>
    <row r="327" spans="1:26">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c r="W327" s="474"/>
      <c r="X327" s="474"/>
      <c r="Y327" s="474"/>
      <c r="Z327" s="474"/>
    </row>
    <row r="328" spans="1:26">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c r="W328" s="474"/>
      <c r="X328" s="474"/>
      <c r="Y328" s="474"/>
      <c r="Z328" s="474"/>
    </row>
    <row r="329" spans="1:26">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c r="W329" s="474"/>
      <c r="X329" s="474"/>
      <c r="Y329" s="474"/>
      <c r="Z329" s="474"/>
    </row>
    <row r="330" spans="1:26">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c r="W330" s="474"/>
      <c r="X330" s="474"/>
      <c r="Y330" s="474"/>
      <c r="Z330" s="474"/>
    </row>
    <row r="331" spans="1:26">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c r="W331" s="474"/>
      <c r="X331" s="474"/>
      <c r="Y331" s="474"/>
      <c r="Z331" s="474"/>
    </row>
    <row r="332" spans="1:26">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c r="W332" s="474"/>
      <c r="X332" s="474"/>
      <c r="Y332" s="474"/>
      <c r="Z332" s="474"/>
    </row>
    <row r="333" spans="1:26">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c r="W333" s="474"/>
      <c r="X333" s="474"/>
      <c r="Y333" s="474"/>
      <c r="Z333" s="474"/>
    </row>
    <row r="334" spans="1:26">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c r="W334" s="474"/>
      <c r="X334" s="474"/>
      <c r="Y334" s="474"/>
      <c r="Z334" s="474"/>
    </row>
    <row r="335" spans="1:26">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c r="W335" s="474"/>
      <c r="X335" s="474"/>
      <c r="Y335" s="474"/>
      <c r="Z335" s="474"/>
    </row>
    <row r="336" spans="1:26">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c r="W336" s="474"/>
      <c r="X336" s="474"/>
      <c r="Y336" s="474"/>
      <c r="Z336" s="474"/>
    </row>
    <row r="337" spans="1:26">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c r="W337" s="474"/>
      <c r="X337" s="474"/>
      <c r="Y337" s="474"/>
      <c r="Z337" s="474"/>
    </row>
    <row r="338" spans="1:26">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c r="W338" s="474"/>
      <c r="X338" s="474"/>
      <c r="Y338" s="474"/>
      <c r="Z338" s="474"/>
    </row>
    <row r="339" spans="1:26">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c r="W339" s="474"/>
      <c r="X339" s="474"/>
      <c r="Y339" s="474"/>
      <c r="Z339" s="474"/>
    </row>
    <row r="340" spans="1:26">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c r="W340" s="474"/>
      <c r="X340" s="474"/>
      <c r="Y340" s="474"/>
      <c r="Z340" s="474"/>
    </row>
    <row r="341" spans="1:26">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c r="W341" s="474"/>
      <c r="X341" s="474"/>
      <c r="Y341" s="474"/>
      <c r="Z341" s="474"/>
    </row>
    <row r="342" spans="1:26">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c r="W342" s="474"/>
      <c r="X342" s="474"/>
      <c r="Y342" s="474"/>
      <c r="Z342" s="474"/>
    </row>
    <row r="343" spans="1:26">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c r="W343" s="474"/>
      <c r="X343" s="474"/>
      <c r="Y343" s="474"/>
      <c r="Z343" s="474"/>
    </row>
    <row r="344" spans="1:26">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c r="W344" s="474"/>
      <c r="X344" s="474"/>
      <c r="Y344" s="474"/>
      <c r="Z344" s="474"/>
    </row>
    <row r="345" spans="1:26">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c r="W345" s="474"/>
      <c r="X345" s="474"/>
      <c r="Y345" s="474"/>
      <c r="Z345" s="474"/>
    </row>
    <row r="346" spans="1:26">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c r="W346" s="474"/>
      <c r="X346" s="474"/>
      <c r="Y346" s="474"/>
      <c r="Z346" s="474"/>
    </row>
    <row r="347" spans="1:26">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c r="W347" s="474"/>
      <c r="X347" s="474"/>
      <c r="Y347" s="474"/>
      <c r="Z347" s="474"/>
    </row>
    <row r="348" spans="1:26">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c r="W348" s="474"/>
      <c r="X348" s="474"/>
      <c r="Y348" s="474"/>
      <c r="Z348" s="474"/>
    </row>
    <row r="349" spans="1:26">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c r="W349" s="474"/>
      <c r="X349" s="474"/>
      <c r="Y349" s="474"/>
      <c r="Z349" s="474"/>
    </row>
    <row r="350" spans="1:26">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c r="W350" s="474"/>
      <c r="X350" s="474"/>
      <c r="Y350" s="474"/>
      <c r="Z350" s="474"/>
    </row>
    <row r="351" spans="1:26">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c r="W351" s="474"/>
      <c r="X351" s="474"/>
      <c r="Y351" s="474"/>
      <c r="Z351" s="474"/>
    </row>
    <row r="352" spans="1:26">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c r="W352" s="474"/>
      <c r="X352" s="474"/>
      <c r="Y352" s="474"/>
      <c r="Z352" s="474"/>
    </row>
    <row r="353" spans="1:26">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c r="W353" s="474"/>
      <c r="X353" s="474"/>
      <c r="Y353" s="474"/>
      <c r="Z353" s="474"/>
    </row>
    <row r="354" spans="1:26">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c r="W354" s="474"/>
      <c r="X354" s="474"/>
      <c r="Y354" s="474"/>
      <c r="Z354" s="474"/>
    </row>
    <row r="355" spans="1:26">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c r="W355" s="474"/>
      <c r="X355" s="474"/>
      <c r="Y355" s="474"/>
      <c r="Z355" s="474"/>
    </row>
    <row r="356" spans="1:26">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c r="W356" s="474"/>
      <c r="X356" s="474"/>
      <c r="Y356" s="474"/>
      <c r="Z356" s="474"/>
    </row>
    <row r="357" spans="1:26">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c r="W357" s="474"/>
      <c r="X357" s="474"/>
      <c r="Y357" s="474"/>
      <c r="Z357" s="474"/>
    </row>
    <row r="358" spans="1:26">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c r="W358" s="474"/>
      <c r="X358" s="474"/>
      <c r="Y358" s="474"/>
      <c r="Z358" s="474"/>
    </row>
    <row r="359" spans="1:26">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c r="W359" s="474"/>
      <c r="X359" s="474"/>
      <c r="Y359" s="474"/>
      <c r="Z359" s="474"/>
    </row>
    <row r="360" spans="1:26">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c r="W360" s="474"/>
      <c r="X360" s="474"/>
      <c r="Y360" s="474"/>
      <c r="Z360" s="474"/>
    </row>
    <row r="361" spans="1:26">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c r="W361" s="474"/>
      <c r="X361" s="474"/>
      <c r="Y361" s="474"/>
      <c r="Z361" s="474"/>
    </row>
    <row r="362" spans="1:26">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c r="W362" s="474"/>
      <c r="X362" s="474"/>
      <c r="Y362" s="474"/>
      <c r="Z362" s="474"/>
    </row>
    <row r="363" spans="1:26">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c r="W363" s="474"/>
      <c r="X363" s="474"/>
      <c r="Y363" s="474"/>
      <c r="Z363" s="474"/>
    </row>
    <row r="364" spans="1:26">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c r="W364" s="474"/>
      <c r="X364" s="474"/>
      <c r="Y364" s="474"/>
      <c r="Z364" s="474"/>
    </row>
    <row r="365" spans="1:26">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c r="W365" s="474"/>
      <c r="X365" s="474"/>
      <c r="Y365" s="474"/>
      <c r="Z365" s="474"/>
    </row>
    <row r="366" spans="1:26">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c r="W366" s="474"/>
      <c r="X366" s="474"/>
      <c r="Y366" s="474"/>
      <c r="Z366" s="474"/>
    </row>
    <row r="367" spans="1:26">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c r="W367" s="474"/>
      <c r="X367" s="474"/>
      <c r="Y367" s="474"/>
      <c r="Z367" s="474"/>
    </row>
    <row r="368" spans="1:26">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c r="W368" s="474"/>
      <c r="X368" s="474"/>
      <c r="Y368" s="474"/>
      <c r="Z368" s="474"/>
    </row>
    <row r="369" spans="1:26">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c r="W369" s="474"/>
      <c r="X369" s="474"/>
      <c r="Y369" s="474"/>
      <c r="Z369" s="474"/>
    </row>
    <row r="370" spans="1:26">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c r="W370" s="474"/>
      <c r="X370" s="474"/>
      <c r="Y370" s="474"/>
      <c r="Z370" s="474"/>
    </row>
    <row r="371" spans="1:26">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c r="W371" s="474"/>
      <c r="X371" s="474"/>
      <c r="Y371" s="474"/>
      <c r="Z371" s="474"/>
    </row>
    <row r="372" spans="1:26">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c r="W372" s="474"/>
      <c r="X372" s="474"/>
      <c r="Y372" s="474"/>
      <c r="Z372" s="474"/>
    </row>
    <row r="373" spans="1:26">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c r="W373" s="474"/>
      <c r="X373" s="474"/>
      <c r="Y373" s="474"/>
      <c r="Z373" s="474"/>
    </row>
    <row r="374" spans="1:26">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c r="W374" s="474"/>
      <c r="X374" s="474"/>
      <c r="Y374" s="474"/>
      <c r="Z374" s="474"/>
    </row>
    <row r="375" spans="1:26">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c r="W375" s="474"/>
      <c r="X375" s="474"/>
      <c r="Y375" s="474"/>
      <c r="Z375" s="474"/>
    </row>
    <row r="376" spans="1:26">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c r="W376" s="474"/>
      <c r="X376" s="474"/>
      <c r="Y376" s="474"/>
      <c r="Z376" s="474"/>
    </row>
    <row r="377" spans="1:26">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c r="W377" s="474"/>
      <c r="X377" s="474"/>
      <c r="Y377" s="474"/>
      <c r="Z377" s="474"/>
    </row>
    <row r="378" spans="1:26">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c r="W378" s="474"/>
      <c r="X378" s="474"/>
      <c r="Y378" s="474"/>
      <c r="Z378" s="474"/>
    </row>
    <row r="379" spans="1:26">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c r="W379" s="474"/>
      <c r="X379" s="474"/>
      <c r="Y379" s="474"/>
      <c r="Z379" s="474"/>
    </row>
    <row r="380" spans="1:26">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c r="W380" s="474"/>
      <c r="X380" s="474"/>
      <c r="Y380" s="474"/>
      <c r="Z380" s="474"/>
    </row>
    <row r="381" spans="1:26">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c r="W381" s="474"/>
      <c r="X381" s="474"/>
      <c r="Y381" s="474"/>
      <c r="Z381" s="474"/>
    </row>
    <row r="382" spans="1:26">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c r="W382" s="474"/>
      <c r="X382" s="474"/>
      <c r="Y382" s="474"/>
      <c r="Z382" s="474"/>
    </row>
    <row r="383" spans="1:26">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c r="W383" s="474"/>
      <c r="X383" s="474"/>
      <c r="Y383" s="474"/>
      <c r="Z383" s="474"/>
    </row>
    <row r="384" spans="1:26">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c r="W384" s="474"/>
      <c r="X384" s="474"/>
      <c r="Y384" s="474"/>
      <c r="Z384" s="474"/>
    </row>
    <row r="385" spans="1:26">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c r="W385" s="474"/>
      <c r="X385" s="474"/>
      <c r="Y385" s="474"/>
      <c r="Z385" s="474"/>
    </row>
    <row r="386" spans="1:26">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c r="W386" s="474"/>
      <c r="X386" s="474"/>
      <c r="Y386" s="474"/>
      <c r="Z386" s="474"/>
    </row>
    <row r="387" spans="1:26">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c r="W387" s="474"/>
      <c r="X387" s="474"/>
      <c r="Y387" s="474"/>
      <c r="Z387" s="474"/>
    </row>
    <row r="388" spans="1:26">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c r="W388" s="474"/>
      <c r="X388" s="474"/>
      <c r="Y388" s="474"/>
      <c r="Z388" s="474"/>
    </row>
    <row r="389" spans="1:26">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c r="W389" s="474"/>
      <c r="X389" s="474"/>
      <c r="Y389" s="474"/>
      <c r="Z389" s="474"/>
    </row>
    <row r="390" spans="1:26">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c r="W390" s="474"/>
      <c r="X390" s="474"/>
      <c r="Y390" s="474"/>
      <c r="Z390" s="474"/>
    </row>
    <row r="391" spans="1:26">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c r="W391" s="474"/>
      <c r="X391" s="474"/>
      <c r="Y391" s="474"/>
      <c r="Z391" s="474"/>
    </row>
    <row r="392" spans="1:26">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c r="W392" s="474"/>
      <c r="X392" s="474"/>
      <c r="Y392" s="474"/>
      <c r="Z392" s="474"/>
    </row>
    <row r="393" spans="1:26">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c r="W393" s="474"/>
      <c r="X393" s="474"/>
      <c r="Y393" s="474"/>
      <c r="Z393" s="474"/>
    </row>
    <row r="394" spans="1:26">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c r="W394" s="474"/>
      <c r="X394" s="474"/>
      <c r="Y394" s="474"/>
      <c r="Z394" s="474"/>
    </row>
    <row r="395" spans="1:26">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c r="W395" s="474"/>
      <c r="X395" s="474"/>
      <c r="Y395" s="474"/>
      <c r="Z395" s="474"/>
    </row>
    <row r="396" spans="1:26">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c r="W396" s="474"/>
      <c r="X396" s="474"/>
      <c r="Y396" s="474"/>
      <c r="Z396" s="474"/>
    </row>
    <row r="397" spans="1:26">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c r="W397" s="474"/>
      <c r="X397" s="474"/>
      <c r="Y397" s="474"/>
      <c r="Z397" s="474"/>
    </row>
    <row r="398" spans="1:26">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c r="W398" s="474"/>
      <c r="X398" s="474"/>
      <c r="Y398" s="474"/>
      <c r="Z398" s="474"/>
    </row>
    <row r="399" spans="1:26">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c r="W399" s="474"/>
      <c r="X399" s="474"/>
      <c r="Y399" s="474"/>
      <c r="Z399" s="474"/>
    </row>
    <row r="400" spans="1:26">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c r="W400" s="474"/>
      <c r="X400" s="474"/>
      <c r="Y400" s="474"/>
      <c r="Z400" s="474"/>
    </row>
    <row r="401" spans="1:26">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c r="W401" s="474"/>
      <c r="X401" s="474"/>
      <c r="Y401" s="474"/>
      <c r="Z401" s="474"/>
    </row>
    <row r="402" spans="1:26">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c r="W402" s="474"/>
      <c r="X402" s="474"/>
      <c r="Y402" s="474"/>
      <c r="Z402" s="474"/>
    </row>
    <row r="403" spans="1:26">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c r="W403" s="474"/>
      <c r="X403" s="474"/>
      <c r="Y403" s="474"/>
      <c r="Z403" s="474"/>
    </row>
    <row r="404" spans="1:26">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c r="W404" s="474"/>
      <c r="X404" s="474"/>
      <c r="Y404" s="474"/>
      <c r="Z404" s="474"/>
    </row>
    <row r="405" spans="1:26">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c r="W405" s="474"/>
      <c r="X405" s="474"/>
      <c r="Y405" s="474"/>
      <c r="Z405" s="474"/>
    </row>
    <row r="406" spans="1:26">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c r="W406" s="474"/>
      <c r="X406" s="474"/>
      <c r="Y406" s="474"/>
      <c r="Z406" s="474"/>
    </row>
    <row r="407" spans="1:26">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c r="W407" s="474"/>
      <c r="X407" s="474"/>
      <c r="Y407" s="474"/>
      <c r="Z407" s="474"/>
    </row>
    <row r="408" spans="1:26">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c r="W408" s="474"/>
      <c r="X408" s="474"/>
      <c r="Y408" s="474"/>
      <c r="Z408" s="474"/>
    </row>
    <row r="409" spans="1:26">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c r="W409" s="474"/>
      <c r="X409" s="474"/>
      <c r="Y409" s="474"/>
      <c r="Z409" s="474"/>
    </row>
    <row r="410" spans="1:26">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c r="W410" s="474"/>
      <c r="X410" s="474"/>
      <c r="Y410" s="474"/>
      <c r="Z410" s="474"/>
    </row>
    <row r="411" spans="1:26">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c r="W411" s="474"/>
      <c r="X411" s="474"/>
      <c r="Y411" s="474"/>
      <c r="Z411" s="474"/>
    </row>
    <row r="412" spans="1:26">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c r="W412" s="474"/>
      <c r="X412" s="474"/>
      <c r="Y412" s="474"/>
      <c r="Z412" s="474"/>
    </row>
    <row r="413" spans="1:26">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c r="W413" s="474"/>
      <c r="X413" s="474"/>
      <c r="Y413" s="474"/>
      <c r="Z413" s="474"/>
    </row>
    <row r="414" spans="1:26">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c r="W414" s="474"/>
      <c r="X414" s="474"/>
      <c r="Y414" s="474"/>
      <c r="Z414" s="474"/>
    </row>
    <row r="415" spans="1:26">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c r="W415" s="474"/>
      <c r="X415" s="474"/>
      <c r="Y415" s="474"/>
      <c r="Z415" s="474"/>
    </row>
    <row r="416" spans="1:26">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row>
    <row r="417" spans="1:26">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c r="W417" s="474"/>
      <c r="X417" s="474"/>
      <c r="Y417" s="474"/>
      <c r="Z417" s="474"/>
    </row>
    <row r="418" spans="1:26">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c r="W418" s="474"/>
      <c r="X418" s="474"/>
      <c r="Y418" s="474"/>
      <c r="Z418" s="474"/>
    </row>
    <row r="419" spans="1:26">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c r="W419" s="474"/>
      <c r="X419" s="474"/>
      <c r="Y419" s="474"/>
      <c r="Z419" s="474"/>
    </row>
    <row r="420" spans="1:26">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c r="W420" s="474"/>
      <c r="X420" s="474"/>
      <c r="Y420" s="474"/>
      <c r="Z420" s="474"/>
    </row>
    <row r="421" spans="1:26">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c r="W421" s="474"/>
      <c r="X421" s="474"/>
      <c r="Y421" s="474"/>
      <c r="Z421" s="474"/>
    </row>
    <row r="422" spans="1:26">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c r="W422" s="474"/>
      <c r="X422" s="474"/>
      <c r="Y422" s="474"/>
      <c r="Z422" s="474"/>
    </row>
    <row r="423" spans="1:26">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c r="W423" s="474"/>
      <c r="X423" s="474"/>
      <c r="Y423" s="474"/>
      <c r="Z423" s="474"/>
    </row>
    <row r="424" spans="1:26">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c r="W424" s="474"/>
      <c r="X424" s="474"/>
      <c r="Y424" s="474"/>
      <c r="Z424" s="474"/>
    </row>
    <row r="425" spans="1:26">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c r="W425" s="474"/>
      <c r="X425" s="474"/>
      <c r="Y425" s="474"/>
      <c r="Z425" s="474"/>
    </row>
    <row r="426" spans="1:26">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c r="W426" s="474"/>
      <c r="X426" s="474"/>
      <c r="Y426" s="474"/>
      <c r="Z426" s="474"/>
    </row>
    <row r="427" spans="1:26">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c r="W427" s="474"/>
      <c r="X427" s="474"/>
      <c r="Y427" s="474"/>
      <c r="Z427" s="474"/>
    </row>
    <row r="428" spans="1:26">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c r="W428" s="474"/>
      <c r="X428" s="474"/>
      <c r="Y428" s="474"/>
      <c r="Z428" s="474"/>
    </row>
    <row r="429" spans="1:26">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c r="W429" s="474"/>
      <c r="X429" s="474"/>
      <c r="Y429" s="474"/>
      <c r="Z429" s="474"/>
    </row>
    <row r="430" spans="1:26">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c r="W430" s="474"/>
      <c r="X430" s="474"/>
      <c r="Y430" s="474"/>
      <c r="Z430" s="474"/>
    </row>
    <row r="431" spans="1:26">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c r="W431" s="474"/>
      <c r="X431" s="474"/>
      <c r="Y431" s="474"/>
      <c r="Z431" s="474"/>
    </row>
    <row r="432" spans="1:26">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c r="W432" s="474"/>
      <c r="X432" s="474"/>
      <c r="Y432" s="474"/>
      <c r="Z432" s="474"/>
    </row>
    <row r="433" spans="1:26">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c r="W433" s="474"/>
      <c r="X433" s="474"/>
      <c r="Y433" s="474"/>
      <c r="Z433" s="474"/>
    </row>
    <row r="434" spans="1:26">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c r="W434" s="474"/>
      <c r="X434" s="474"/>
      <c r="Y434" s="474"/>
      <c r="Z434" s="474"/>
    </row>
    <row r="435" spans="1:26">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c r="W435" s="474"/>
      <c r="X435" s="474"/>
      <c r="Y435" s="474"/>
      <c r="Z435" s="474"/>
    </row>
    <row r="436" spans="1:26">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c r="W436" s="474"/>
      <c r="X436" s="474"/>
      <c r="Y436" s="474"/>
      <c r="Z436" s="474"/>
    </row>
    <row r="437" spans="1:26">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c r="W437" s="474"/>
      <c r="X437" s="474"/>
      <c r="Y437" s="474"/>
      <c r="Z437" s="474"/>
    </row>
    <row r="438" spans="1:26">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c r="W438" s="474"/>
      <c r="X438" s="474"/>
      <c r="Y438" s="474"/>
      <c r="Z438" s="474"/>
    </row>
    <row r="439" spans="1:26">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c r="W439" s="474"/>
      <c r="X439" s="474"/>
      <c r="Y439" s="474"/>
      <c r="Z439" s="474"/>
    </row>
    <row r="440" spans="1:26">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c r="W440" s="474"/>
      <c r="X440" s="474"/>
      <c r="Y440" s="474"/>
      <c r="Z440" s="474"/>
    </row>
    <row r="441" spans="1:26">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c r="W441" s="474"/>
      <c r="X441" s="474"/>
      <c r="Y441" s="474"/>
      <c r="Z441" s="474"/>
    </row>
    <row r="442" spans="1:26">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c r="W442" s="474"/>
      <c r="X442" s="474"/>
      <c r="Y442" s="474"/>
      <c r="Z442" s="474"/>
    </row>
    <row r="443" spans="1:26">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c r="W443" s="474"/>
      <c r="X443" s="474"/>
      <c r="Y443" s="474"/>
      <c r="Z443" s="474"/>
    </row>
    <row r="444" spans="1:26">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c r="W444" s="474"/>
      <c r="X444" s="474"/>
      <c r="Y444" s="474"/>
      <c r="Z444" s="474"/>
    </row>
    <row r="445" spans="1:26">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c r="W445" s="474"/>
      <c r="X445" s="474"/>
      <c r="Y445" s="474"/>
      <c r="Z445" s="474"/>
    </row>
    <row r="446" spans="1:26">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c r="W446" s="474"/>
      <c r="X446" s="474"/>
      <c r="Y446" s="474"/>
      <c r="Z446" s="474"/>
    </row>
    <row r="447" spans="1:26">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c r="W447" s="474"/>
      <c r="X447" s="474"/>
      <c r="Y447" s="474"/>
      <c r="Z447" s="474"/>
    </row>
    <row r="448" spans="1:26">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c r="W448" s="474"/>
      <c r="X448" s="474"/>
      <c r="Y448" s="474"/>
      <c r="Z448" s="474"/>
    </row>
    <row r="449" spans="1:26">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c r="W449" s="474"/>
      <c r="X449" s="474"/>
      <c r="Y449" s="474"/>
      <c r="Z449" s="474"/>
    </row>
    <row r="450" spans="1:26">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c r="W450" s="474"/>
      <c r="X450" s="474"/>
      <c r="Y450" s="474"/>
      <c r="Z450" s="474"/>
    </row>
    <row r="451" spans="1:26">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c r="W451" s="474"/>
      <c r="X451" s="474"/>
      <c r="Y451" s="474"/>
      <c r="Z451" s="474"/>
    </row>
    <row r="452" spans="1:26">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c r="W452" s="474"/>
      <c r="X452" s="474"/>
      <c r="Y452" s="474"/>
      <c r="Z452" s="474"/>
    </row>
    <row r="453" spans="1:26">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c r="W453" s="474"/>
      <c r="X453" s="474"/>
      <c r="Y453" s="474"/>
      <c r="Z453" s="474"/>
    </row>
    <row r="454" spans="1:26">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c r="W454" s="474"/>
      <c r="X454" s="474"/>
      <c r="Y454" s="474"/>
      <c r="Z454" s="474"/>
    </row>
    <row r="455" spans="1:26">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c r="W455" s="474"/>
      <c r="X455" s="474"/>
      <c r="Y455" s="474"/>
      <c r="Z455" s="474"/>
    </row>
    <row r="456" spans="1:26">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c r="W456" s="474"/>
      <c r="X456" s="474"/>
      <c r="Y456" s="474"/>
      <c r="Z456" s="474"/>
    </row>
    <row r="457" spans="1:26">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c r="W457" s="474"/>
      <c r="X457" s="474"/>
      <c r="Y457" s="474"/>
      <c r="Z457" s="474"/>
    </row>
    <row r="458" spans="1:26">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c r="W458" s="474"/>
      <c r="X458" s="474"/>
      <c r="Y458" s="474"/>
      <c r="Z458" s="474"/>
    </row>
    <row r="459" spans="1:26">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c r="W459" s="474"/>
      <c r="X459" s="474"/>
      <c r="Y459" s="474"/>
      <c r="Z459" s="474"/>
    </row>
    <row r="460" spans="1:26">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c r="W460" s="474"/>
      <c r="X460" s="474"/>
      <c r="Y460" s="474"/>
      <c r="Z460" s="474"/>
    </row>
    <row r="461" spans="1:26">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c r="W461" s="474"/>
      <c r="X461" s="474"/>
      <c r="Y461" s="474"/>
      <c r="Z461" s="474"/>
    </row>
    <row r="462" spans="1:26">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c r="W462" s="474"/>
      <c r="X462" s="474"/>
      <c r="Y462" s="474"/>
      <c r="Z462" s="474"/>
    </row>
    <row r="463" spans="1:26">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c r="W463" s="474"/>
      <c r="X463" s="474"/>
      <c r="Y463" s="474"/>
      <c r="Z463" s="474"/>
    </row>
    <row r="464" spans="1:26">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c r="W464" s="474"/>
      <c r="X464" s="474"/>
      <c r="Y464" s="474"/>
      <c r="Z464" s="474"/>
    </row>
    <row r="465" spans="1:26">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c r="W465" s="474"/>
      <c r="X465" s="474"/>
      <c r="Y465" s="474"/>
      <c r="Z465" s="474"/>
    </row>
    <row r="466" spans="1:26">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c r="W466" s="474"/>
      <c r="X466" s="474"/>
      <c r="Y466" s="474"/>
      <c r="Z466" s="474"/>
    </row>
    <row r="467" spans="1:26">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c r="W467" s="474"/>
      <c r="X467" s="474"/>
      <c r="Y467" s="474"/>
      <c r="Z467" s="474"/>
    </row>
    <row r="468" spans="1:26">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c r="W468" s="474"/>
      <c r="X468" s="474"/>
      <c r="Y468" s="474"/>
      <c r="Z468" s="474"/>
    </row>
    <row r="469" spans="1:26">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c r="W469" s="474"/>
      <c r="X469" s="474"/>
      <c r="Y469" s="474"/>
      <c r="Z469" s="474"/>
    </row>
    <row r="470" spans="1:26">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c r="W470" s="474"/>
      <c r="X470" s="474"/>
      <c r="Y470" s="474"/>
      <c r="Z470" s="474"/>
    </row>
    <row r="471" spans="1:26">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c r="W471" s="474"/>
      <c r="X471" s="474"/>
      <c r="Y471" s="474"/>
      <c r="Z471" s="474"/>
    </row>
    <row r="472" spans="1:26">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c r="W472" s="474"/>
      <c r="X472" s="474"/>
      <c r="Y472" s="474"/>
      <c r="Z472" s="474"/>
    </row>
    <row r="473" spans="1:26">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c r="W473" s="474"/>
      <c r="X473" s="474"/>
      <c r="Y473" s="474"/>
      <c r="Z473" s="474"/>
    </row>
    <row r="474" spans="1:26">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c r="W474" s="474"/>
      <c r="X474" s="474"/>
      <c r="Y474" s="474"/>
      <c r="Z474" s="474"/>
    </row>
    <row r="475" spans="1:26">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c r="W475" s="474"/>
      <c r="X475" s="474"/>
      <c r="Y475" s="474"/>
      <c r="Z475" s="474"/>
    </row>
    <row r="476" spans="1:26">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c r="W476" s="474"/>
      <c r="X476" s="474"/>
      <c r="Y476" s="474"/>
      <c r="Z476" s="474"/>
    </row>
    <row r="477" spans="1:26">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c r="W477" s="474"/>
      <c r="X477" s="474"/>
      <c r="Y477" s="474"/>
      <c r="Z477" s="474"/>
    </row>
    <row r="478" spans="1:26">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c r="W478" s="474"/>
      <c r="X478" s="474"/>
      <c r="Y478" s="474"/>
      <c r="Z478" s="474"/>
    </row>
    <row r="479" spans="1:26">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c r="W479" s="474"/>
      <c r="X479" s="474"/>
      <c r="Y479" s="474"/>
      <c r="Z479" s="474"/>
    </row>
    <row r="480" spans="1:26">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c r="W480" s="474"/>
      <c r="X480" s="474"/>
      <c r="Y480" s="474"/>
      <c r="Z480" s="474"/>
    </row>
    <row r="481" spans="1:26">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c r="W481" s="474"/>
      <c r="X481" s="474"/>
      <c r="Y481" s="474"/>
      <c r="Z481" s="474"/>
    </row>
    <row r="482" spans="1:26">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c r="W482" s="474"/>
      <c r="X482" s="474"/>
      <c r="Y482" s="474"/>
      <c r="Z482" s="474"/>
    </row>
    <row r="483" spans="1:26">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c r="W483" s="474"/>
      <c r="X483" s="474"/>
      <c r="Y483" s="474"/>
      <c r="Z483" s="474"/>
    </row>
    <row r="484" spans="1:26">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c r="W484" s="474"/>
      <c r="X484" s="474"/>
      <c r="Y484" s="474"/>
      <c r="Z484" s="474"/>
    </row>
    <row r="485" spans="1:26">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c r="W485" s="474"/>
      <c r="X485" s="474"/>
      <c r="Y485" s="474"/>
      <c r="Z485" s="474"/>
    </row>
    <row r="486" spans="1:26">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c r="W486" s="474"/>
      <c r="X486" s="474"/>
      <c r="Y486" s="474"/>
      <c r="Z486" s="474"/>
    </row>
    <row r="487" spans="1:26">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c r="W487" s="474"/>
      <c r="X487" s="474"/>
      <c r="Y487" s="474"/>
      <c r="Z487" s="474"/>
    </row>
    <row r="488" spans="1:26">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c r="W488" s="474"/>
      <c r="X488" s="474"/>
      <c r="Y488" s="474"/>
      <c r="Z488" s="474"/>
    </row>
    <row r="489" spans="1:26">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c r="W489" s="474"/>
      <c r="X489" s="474"/>
      <c r="Y489" s="474"/>
      <c r="Z489" s="474"/>
    </row>
    <row r="490" spans="1:26">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c r="W490" s="474"/>
      <c r="X490" s="474"/>
      <c r="Y490" s="474"/>
      <c r="Z490" s="474"/>
    </row>
    <row r="491" spans="1:26">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c r="W491" s="474"/>
      <c r="X491" s="474"/>
      <c r="Y491" s="474"/>
      <c r="Z491" s="474"/>
    </row>
    <row r="492" spans="1:26">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c r="W492" s="474"/>
      <c r="X492" s="474"/>
      <c r="Y492" s="474"/>
      <c r="Z492" s="474"/>
    </row>
    <row r="493" spans="1:26">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c r="W493" s="474"/>
      <c r="X493" s="474"/>
      <c r="Y493" s="474"/>
      <c r="Z493" s="474"/>
    </row>
    <row r="494" spans="1:26">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c r="W494" s="474"/>
      <c r="X494" s="474"/>
      <c r="Y494" s="474"/>
      <c r="Z494" s="474"/>
    </row>
    <row r="495" spans="1:26">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c r="W495" s="474"/>
      <c r="X495" s="474"/>
      <c r="Y495" s="474"/>
      <c r="Z495" s="474"/>
    </row>
    <row r="496" spans="1:26">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c r="W496" s="474"/>
      <c r="X496" s="474"/>
      <c r="Y496" s="474"/>
      <c r="Z496" s="474"/>
    </row>
    <row r="497" spans="1:26">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c r="W497" s="474"/>
      <c r="X497" s="474"/>
      <c r="Y497" s="474"/>
      <c r="Z497" s="474"/>
    </row>
    <row r="498" spans="1:26">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c r="W498" s="474"/>
      <c r="X498" s="474"/>
      <c r="Y498" s="474"/>
      <c r="Z498" s="474"/>
    </row>
    <row r="499" spans="1:26">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c r="W499" s="474"/>
      <c r="X499" s="474"/>
      <c r="Y499" s="474"/>
      <c r="Z499" s="474"/>
    </row>
    <row r="500" spans="1:26">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c r="W500" s="474"/>
      <c r="X500" s="474"/>
      <c r="Y500" s="474"/>
      <c r="Z500" s="474"/>
    </row>
    <row r="501" spans="1:26">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c r="W501" s="474"/>
      <c r="X501" s="474"/>
      <c r="Y501" s="474"/>
      <c r="Z501" s="474"/>
    </row>
    <row r="502" spans="1:26">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c r="W502" s="474"/>
      <c r="X502" s="474"/>
      <c r="Y502" s="474"/>
      <c r="Z502" s="474"/>
    </row>
    <row r="503" spans="1:26">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c r="W503" s="474"/>
      <c r="X503" s="474"/>
      <c r="Y503" s="474"/>
      <c r="Z503" s="474"/>
    </row>
    <row r="504" spans="1:26">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c r="W504" s="474"/>
      <c r="X504" s="474"/>
      <c r="Y504" s="474"/>
      <c r="Z504" s="474"/>
    </row>
    <row r="505" spans="1:26">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c r="W505" s="474"/>
      <c r="X505" s="474"/>
      <c r="Y505" s="474"/>
      <c r="Z505" s="474"/>
    </row>
    <row r="506" spans="1:26">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c r="W506" s="474"/>
      <c r="X506" s="474"/>
      <c r="Y506" s="474"/>
      <c r="Z506" s="474"/>
    </row>
    <row r="507" spans="1:26">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c r="W507" s="474"/>
      <c r="X507" s="474"/>
      <c r="Y507" s="474"/>
      <c r="Z507" s="474"/>
    </row>
    <row r="508" spans="1:26">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c r="W508" s="474"/>
      <c r="X508" s="474"/>
      <c r="Y508" s="474"/>
      <c r="Z508" s="474"/>
    </row>
    <row r="509" spans="1:26">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c r="W509" s="474"/>
      <c r="X509" s="474"/>
      <c r="Y509" s="474"/>
      <c r="Z509" s="474"/>
    </row>
    <row r="510" spans="1:26">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c r="W510" s="474"/>
      <c r="X510" s="474"/>
      <c r="Y510" s="474"/>
      <c r="Z510" s="474"/>
    </row>
    <row r="511" spans="1:26">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c r="W511" s="474"/>
      <c r="X511" s="474"/>
      <c r="Y511" s="474"/>
      <c r="Z511" s="474"/>
    </row>
    <row r="512" spans="1:26">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c r="W512" s="474"/>
      <c r="X512" s="474"/>
      <c r="Y512" s="474"/>
      <c r="Z512" s="474"/>
    </row>
    <row r="513" spans="1:26">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c r="W513" s="474"/>
      <c r="X513" s="474"/>
      <c r="Y513" s="474"/>
      <c r="Z513" s="474"/>
    </row>
    <row r="514" spans="1:26">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c r="W514" s="474"/>
      <c r="X514" s="474"/>
      <c r="Y514" s="474"/>
      <c r="Z514" s="474"/>
    </row>
    <row r="515" spans="1:26">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c r="W515" s="474"/>
      <c r="X515" s="474"/>
      <c r="Y515" s="474"/>
      <c r="Z515" s="474"/>
    </row>
    <row r="516" spans="1:26">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c r="W516" s="474"/>
      <c r="X516" s="474"/>
      <c r="Y516" s="474"/>
      <c r="Z516" s="474"/>
    </row>
    <row r="517" spans="1:26">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c r="W517" s="474"/>
      <c r="X517" s="474"/>
      <c r="Y517" s="474"/>
      <c r="Z517" s="474"/>
    </row>
    <row r="518" spans="1:26">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c r="W518" s="474"/>
      <c r="X518" s="474"/>
      <c r="Y518" s="474"/>
      <c r="Z518" s="474"/>
    </row>
    <row r="519" spans="1:26">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c r="W519" s="474"/>
      <c r="X519" s="474"/>
      <c r="Y519" s="474"/>
      <c r="Z519" s="474"/>
    </row>
    <row r="520" spans="1:26">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c r="W520" s="474"/>
      <c r="X520" s="474"/>
      <c r="Y520" s="474"/>
      <c r="Z520" s="474"/>
    </row>
    <row r="521" spans="1:26">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c r="W521" s="474"/>
      <c r="X521" s="474"/>
      <c r="Y521" s="474"/>
      <c r="Z521" s="474"/>
    </row>
    <row r="522" spans="1:26">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c r="W522" s="474"/>
      <c r="X522" s="474"/>
      <c r="Y522" s="474"/>
      <c r="Z522" s="474"/>
    </row>
    <row r="523" spans="1:26">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c r="W523" s="474"/>
      <c r="X523" s="474"/>
      <c r="Y523" s="474"/>
      <c r="Z523" s="474"/>
    </row>
    <row r="524" spans="1:26">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c r="W524" s="474"/>
      <c r="X524" s="474"/>
      <c r="Y524" s="474"/>
      <c r="Z524" s="474"/>
    </row>
    <row r="525" spans="1:26">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c r="W525" s="474"/>
      <c r="X525" s="474"/>
      <c r="Y525" s="474"/>
      <c r="Z525" s="474"/>
    </row>
    <row r="526" spans="1:26">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c r="W526" s="474"/>
      <c r="X526" s="474"/>
      <c r="Y526" s="474"/>
      <c r="Z526" s="474"/>
    </row>
    <row r="527" spans="1:26">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c r="W527" s="474"/>
      <c r="X527" s="474"/>
      <c r="Y527" s="474"/>
      <c r="Z527" s="474"/>
    </row>
    <row r="528" spans="1:26">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c r="W528" s="474"/>
      <c r="X528" s="474"/>
      <c r="Y528" s="474"/>
      <c r="Z528" s="474"/>
    </row>
    <row r="529" spans="1:26">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c r="W529" s="474"/>
      <c r="X529" s="474"/>
      <c r="Y529" s="474"/>
      <c r="Z529" s="474"/>
    </row>
    <row r="530" spans="1:26">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c r="W530" s="474"/>
      <c r="X530" s="474"/>
      <c r="Y530" s="474"/>
      <c r="Z530" s="474"/>
    </row>
    <row r="531" spans="1:26">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c r="W531" s="474"/>
      <c r="X531" s="474"/>
      <c r="Y531" s="474"/>
      <c r="Z531" s="474"/>
    </row>
    <row r="532" spans="1:26">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c r="W532" s="474"/>
      <c r="X532" s="474"/>
      <c r="Y532" s="474"/>
      <c r="Z532" s="474"/>
    </row>
    <row r="533" spans="1:26">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c r="W533" s="474"/>
      <c r="X533" s="474"/>
      <c r="Y533" s="474"/>
      <c r="Z533" s="474"/>
    </row>
    <row r="534" spans="1:26">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c r="W534" s="474"/>
      <c r="X534" s="474"/>
      <c r="Y534" s="474"/>
      <c r="Z534" s="474"/>
    </row>
    <row r="535" spans="1:26">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c r="W535" s="474"/>
      <c r="X535" s="474"/>
      <c r="Y535" s="474"/>
      <c r="Z535" s="474"/>
    </row>
    <row r="536" spans="1:26">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c r="W536" s="474"/>
      <c r="X536" s="474"/>
      <c r="Y536" s="474"/>
      <c r="Z536" s="474"/>
    </row>
    <row r="537" spans="1:26">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c r="W537" s="474"/>
      <c r="X537" s="474"/>
      <c r="Y537" s="474"/>
      <c r="Z537" s="474"/>
    </row>
    <row r="538" spans="1:26">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c r="W538" s="474"/>
      <c r="X538" s="474"/>
      <c r="Y538" s="474"/>
      <c r="Z538" s="474"/>
    </row>
    <row r="539" spans="1:26">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c r="W539" s="474"/>
      <c r="X539" s="474"/>
      <c r="Y539" s="474"/>
      <c r="Z539" s="474"/>
    </row>
    <row r="540" spans="1:26">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c r="W540" s="474"/>
      <c r="X540" s="474"/>
      <c r="Y540" s="474"/>
      <c r="Z540" s="474"/>
    </row>
    <row r="541" spans="1:26">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c r="W541" s="474"/>
      <c r="X541" s="474"/>
      <c r="Y541" s="474"/>
      <c r="Z541" s="474"/>
    </row>
    <row r="542" spans="1:26">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c r="W542" s="474"/>
      <c r="X542" s="474"/>
      <c r="Y542" s="474"/>
      <c r="Z542" s="474"/>
    </row>
    <row r="543" spans="1:26">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c r="W543" s="474"/>
      <c r="X543" s="474"/>
      <c r="Y543" s="474"/>
      <c r="Z543" s="474"/>
    </row>
    <row r="544" spans="1:26">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c r="W544" s="474"/>
      <c r="X544" s="474"/>
      <c r="Y544" s="474"/>
      <c r="Z544" s="474"/>
    </row>
    <row r="545" spans="1:26">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c r="W545" s="474"/>
      <c r="X545" s="474"/>
      <c r="Y545" s="474"/>
      <c r="Z545" s="474"/>
    </row>
    <row r="546" spans="1:26">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c r="W546" s="474"/>
      <c r="X546" s="474"/>
      <c r="Y546" s="474"/>
      <c r="Z546" s="474"/>
    </row>
    <row r="547" spans="1:26">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c r="W547" s="474"/>
      <c r="X547" s="474"/>
      <c r="Y547" s="474"/>
      <c r="Z547" s="474"/>
    </row>
    <row r="548" spans="1:26">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c r="W548" s="474"/>
      <c r="X548" s="474"/>
      <c r="Y548" s="474"/>
      <c r="Z548" s="474"/>
    </row>
    <row r="549" spans="1:26">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c r="W549" s="474"/>
      <c r="X549" s="474"/>
      <c r="Y549" s="474"/>
      <c r="Z549" s="474"/>
    </row>
    <row r="550" spans="1:26">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c r="W550" s="474"/>
      <c r="X550" s="474"/>
      <c r="Y550" s="474"/>
      <c r="Z550" s="474"/>
    </row>
    <row r="551" spans="1:26">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c r="W551" s="474"/>
      <c r="X551" s="474"/>
      <c r="Y551" s="474"/>
      <c r="Z551" s="474"/>
    </row>
    <row r="552" spans="1:26">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c r="W552" s="474"/>
      <c r="X552" s="474"/>
      <c r="Y552" s="474"/>
      <c r="Z552" s="474"/>
    </row>
    <row r="553" spans="1:26">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c r="W553" s="474"/>
      <c r="X553" s="474"/>
      <c r="Y553" s="474"/>
      <c r="Z553" s="474"/>
    </row>
    <row r="554" spans="1:26">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c r="W554" s="474"/>
      <c r="X554" s="474"/>
      <c r="Y554" s="474"/>
      <c r="Z554" s="474"/>
    </row>
    <row r="555" spans="1:26">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c r="W555" s="474"/>
      <c r="X555" s="474"/>
      <c r="Y555" s="474"/>
      <c r="Z555" s="474"/>
    </row>
    <row r="556" spans="1:26">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c r="W556" s="474"/>
      <c r="X556" s="474"/>
      <c r="Y556" s="474"/>
      <c r="Z556" s="474"/>
    </row>
    <row r="557" spans="1:26">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c r="W557" s="474"/>
      <c r="X557" s="474"/>
      <c r="Y557" s="474"/>
      <c r="Z557" s="474"/>
    </row>
    <row r="558" spans="1:26">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c r="W558" s="474"/>
      <c r="X558" s="474"/>
      <c r="Y558" s="474"/>
      <c r="Z558" s="474"/>
    </row>
    <row r="559" spans="1:26">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c r="W559" s="474"/>
      <c r="X559" s="474"/>
      <c r="Y559" s="474"/>
      <c r="Z559" s="474"/>
    </row>
    <row r="560" spans="1:26">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c r="W560" s="474"/>
      <c r="X560" s="474"/>
      <c r="Y560" s="474"/>
      <c r="Z560" s="474"/>
    </row>
    <row r="561" spans="1:26">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c r="W561" s="474"/>
      <c r="X561" s="474"/>
      <c r="Y561" s="474"/>
      <c r="Z561" s="474"/>
    </row>
    <row r="562" spans="1:26">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c r="W562" s="474"/>
      <c r="X562" s="474"/>
      <c r="Y562" s="474"/>
      <c r="Z562" s="474"/>
    </row>
    <row r="563" spans="1:26">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c r="W563" s="474"/>
      <c r="X563" s="474"/>
      <c r="Y563" s="474"/>
      <c r="Z563" s="474"/>
    </row>
    <row r="564" spans="1:26">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c r="W564" s="474"/>
      <c r="X564" s="474"/>
      <c r="Y564" s="474"/>
      <c r="Z564" s="474"/>
    </row>
    <row r="565" spans="1:26">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c r="W565" s="474"/>
      <c r="X565" s="474"/>
      <c r="Y565" s="474"/>
      <c r="Z565" s="474"/>
    </row>
    <row r="566" spans="1:26">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c r="W566" s="474"/>
      <c r="X566" s="474"/>
      <c r="Y566" s="474"/>
      <c r="Z566" s="474"/>
    </row>
    <row r="567" spans="1:26">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c r="W567" s="474"/>
      <c r="X567" s="474"/>
      <c r="Y567" s="474"/>
      <c r="Z567" s="474"/>
    </row>
    <row r="568" spans="1:26">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c r="W568" s="474"/>
      <c r="X568" s="474"/>
      <c r="Y568" s="474"/>
      <c r="Z568" s="474"/>
    </row>
    <row r="569" spans="1:26">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c r="W569" s="474"/>
      <c r="X569" s="474"/>
      <c r="Y569" s="474"/>
      <c r="Z569" s="474"/>
    </row>
    <row r="570" spans="1:26">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c r="W570" s="474"/>
      <c r="X570" s="474"/>
      <c r="Y570" s="474"/>
      <c r="Z570" s="474"/>
    </row>
    <row r="571" spans="1:26">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c r="W571" s="474"/>
      <c r="X571" s="474"/>
      <c r="Y571" s="474"/>
      <c r="Z571" s="474"/>
    </row>
    <row r="572" spans="1:26">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c r="W572" s="474"/>
      <c r="X572" s="474"/>
      <c r="Y572" s="474"/>
      <c r="Z572" s="474"/>
    </row>
    <row r="573" spans="1:26">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c r="W573" s="474"/>
      <c r="X573" s="474"/>
      <c r="Y573" s="474"/>
      <c r="Z573" s="474"/>
    </row>
    <row r="574" spans="1:26">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c r="W574" s="474"/>
      <c r="X574" s="474"/>
      <c r="Y574" s="474"/>
      <c r="Z574" s="474"/>
    </row>
    <row r="575" spans="1:26">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row>
    <row r="576" spans="1:26">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row>
    <row r="577" spans="1:26">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c r="W577" s="474"/>
      <c r="X577" s="474"/>
      <c r="Y577" s="474"/>
      <c r="Z577" s="474"/>
    </row>
    <row r="578" spans="1:26">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c r="W578" s="474"/>
      <c r="X578" s="474"/>
      <c r="Y578" s="474"/>
      <c r="Z578" s="474"/>
    </row>
    <row r="579" spans="1:26">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c r="W579" s="474"/>
      <c r="X579" s="474"/>
      <c r="Y579" s="474"/>
      <c r="Z579" s="474"/>
    </row>
    <row r="580" spans="1:26">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c r="W580" s="474"/>
      <c r="X580" s="474"/>
      <c r="Y580" s="474"/>
      <c r="Z580" s="474"/>
    </row>
    <row r="581" spans="1:26">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c r="W581" s="474"/>
      <c r="X581" s="474"/>
      <c r="Y581" s="474"/>
      <c r="Z581" s="474"/>
    </row>
    <row r="582" spans="1:26">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c r="W582" s="474"/>
      <c r="X582" s="474"/>
      <c r="Y582" s="474"/>
      <c r="Z582" s="474"/>
    </row>
    <row r="583" spans="1:26">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c r="W583" s="474"/>
      <c r="X583" s="474"/>
      <c r="Y583" s="474"/>
      <c r="Z583" s="474"/>
    </row>
    <row r="584" spans="1:26">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c r="W584" s="474"/>
      <c r="X584" s="474"/>
      <c r="Y584" s="474"/>
      <c r="Z584" s="474"/>
    </row>
    <row r="585" spans="1:26">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c r="W585" s="474"/>
      <c r="X585" s="474"/>
      <c r="Y585" s="474"/>
      <c r="Z585" s="474"/>
    </row>
    <row r="586" spans="1:26">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c r="W586" s="474"/>
      <c r="X586" s="474"/>
      <c r="Y586" s="474"/>
      <c r="Z586" s="474"/>
    </row>
    <row r="587" spans="1:26">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c r="W587" s="474"/>
      <c r="X587" s="474"/>
      <c r="Y587" s="474"/>
      <c r="Z587" s="474"/>
    </row>
    <row r="588" spans="1:26">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c r="W588" s="474"/>
      <c r="X588" s="474"/>
      <c r="Y588" s="474"/>
      <c r="Z588" s="474"/>
    </row>
    <row r="589" spans="1:26">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c r="W589" s="474"/>
      <c r="X589" s="474"/>
      <c r="Y589" s="474"/>
      <c r="Z589" s="474"/>
    </row>
    <row r="590" spans="1:26">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c r="W590" s="474"/>
      <c r="X590" s="474"/>
      <c r="Y590" s="474"/>
      <c r="Z590" s="474"/>
    </row>
    <row r="591" spans="1:26">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c r="W591" s="474"/>
      <c r="X591" s="474"/>
      <c r="Y591" s="474"/>
      <c r="Z591" s="474"/>
    </row>
    <row r="592" spans="1:26">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c r="W592" s="474"/>
      <c r="X592" s="474"/>
      <c r="Y592" s="474"/>
      <c r="Z592" s="474"/>
    </row>
    <row r="593" spans="1:26">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c r="W593" s="474"/>
      <c r="X593" s="474"/>
      <c r="Y593" s="474"/>
      <c r="Z593" s="474"/>
    </row>
    <row r="594" spans="1:26">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c r="W594" s="474"/>
      <c r="X594" s="474"/>
      <c r="Y594" s="474"/>
      <c r="Z594" s="474"/>
    </row>
    <row r="595" spans="1:26">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c r="W595" s="474"/>
      <c r="X595" s="474"/>
      <c r="Y595" s="474"/>
      <c r="Z595" s="474"/>
    </row>
    <row r="596" spans="1:26">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c r="W596" s="474"/>
      <c r="X596" s="474"/>
      <c r="Y596" s="474"/>
      <c r="Z596" s="474"/>
    </row>
    <row r="597" spans="1:26">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c r="W597" s="474"/>
      <c r="X597" s="474"/>
      <c r="Y597" s="474"/>
      <c r="Z597" s="474"/>
    </row>
    <row r="598" spans="1:26">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c r="W598" s="474"/>
      <c r="X598" s="474"/>
      <c r="Y598" s="474"/>
      <c r="Z598" s="474"/>
    </row>
    <row r="599" spans="1:26">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c r="W599" s="474"/>
      <c r="X599" s="474"/>
      <c r="Y599" s="474"/>
      <c r="Z599" s="474"/>
    </row>
    <row r="600" spans="1:26">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c r="W600" s="474"/>
      <c r="X600" s="474"/>
      <c r="Y600" s="474"/>
      <c r="Z600" s="474"/>
    </row>
    <row r="601" spans="1:26">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c r="W601" s="474"/>
      <c r="X601" s="474"/>
      <c r="Y601" s="474"/>
      <c r="Z601" s="474"/>
    </row>
    <row r="602" spans="1:26">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c r="W602" s="474"/>
      <c r="X602" s="474"/>
      <c r="Y602" s="474"/>
      <c r="Z602" s="474"/>
    </row>
    <row r="603" spans="1:26">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c r="W603" s="474"/>
      <c r="X603" s="474"/>
      <c r="Y603" s="474"/>
      <c r="Z603" s="474"/>
    </row>
    <row r="604" spans="1:26">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c r="W604" s="474"/>
      <c r="X604" s="474"/>
      <c r="Y604" s="474"/>
      <c r="Z604" s="474"/>
    </row>
    <row r="605" spans="1:26">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c r="W605" s="474"/>
      <c r="X605" s="474"/>
      <c r="Y605" s="474"/>
      <c r="Z605" s="474"/>
    </row>
    <row r="606" spans="1:26">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c r="W606" s="474"/>
      <c r="X606" s="474"/>
      <c r="Y606" s="474"/>
      <c r="Z606" s="474"/>
    </row>
    <row r="607" spans="1:26">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c r="W607" s="474"/>
      <c r="X607" s="474"/>
      <c r="Y607" s="474"/>
      <c r="Z607" s="474"/>
    </row>
    <row r="608" spans="1:26">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c r="W608" s="474"/>
      <c r="X608" s="474"/>
      <c r="Y608" s="474"/>
      <c r="Z608" s="474"/>
    </row>
    <row r="609" spans="1:26">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c r="W609" s="474"/>
      <c r="X609" s="474"/>
      <c r="Y609" s="474"/>
      <c r="Z609" s="474"/>
    </row>
    <row r="610" spans="1:26">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c r="W610" s="474"/>
      <c r="X610" s="474"/>
      <c r="Y610" s="474"/>
      <c r="Z610" s="474"/>
    </row>
    <row r="611" spans="1:26">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c r="W611" s="474"/>
      <c r="X611" s="474"/>
      <c r="Y611" s="474"/>
      <c r="Z611" s="474"/>
    </row>
    <row r="612" spans="1:26">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c r="W612" s="474"/>
      <c r="X612" s="474"/>
      <c r="Y612" s="474"/>
      <c r="Z612" s="474"/>
    </row>
    <row r="613" spans="1:26">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c r="W613" s="474"/>
      <c r="X613" s="474"/>
      <c r="Y613" s="474"/>
      <c r="Z613" s="474"/>
    </row>
    <row r="614" spans="1:26">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c r="W614" s="474"/>
      <c r="X614" s="474"/>
      <c r="Y614" s="474"/>
      <c r="Z614" s="474"/>
    </row>
    <row r="615" spans="1:26">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c r="W615" s="474"/>
      <c r="X615" s="474"/>
      <c r="Y615" s="474"/>
      <c r="Z615" s="474"/>
    </row>
    <row r="616" spans="1:26">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c r="W616" s="474"/>
      <c r="X616" s="474"/>
      <c r="Y616" s="474"/>
      <c r="Z616" s="474"/>
    </row>
    <row r="617" spans="1:26">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c r="W617" s="474"/>
      <c r="X617" s="474"/>
      <c r="Y617" s="474"/>
      <c r="Z617" s="474"/>
    </row>
    <row r="618" spans="1:26">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c r="W618" s="474"/>
      <c r="X618" s="474"/>
      <c r="Y618" s="474"/>
      <c r="Z618" s="474"/>
    </row>
    <row r="619" spans="1:26">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c r="W619" s="474"/>
      <c r="X619" s="474"/>
      <c r="Y619" s="474"/>
      <c r="Z619" s="474"/>
    </row>
    <row r="620" spans="1:26">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c r="W620" s="474"/>
      <c r="X620" s="474"/>
      <c r="Y620" s="474"/>
      <c r="Z620" s="474"/>
    </row>
    <row r="621" spans="1:26">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c r="W621" s="474"/>
      <c r="X621" s="474"/>
      <c r="Y621" s="474"/>
      <c r="Z621" s="474"/>
    </row>
    <row r="622" spans="1:26">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c r="W622" s="474"/>
      <c r="X622" s="474"/>
      <c r="Y622" s="474"/>
      <c r="Z622" s="474"/>
    </row>
    <row r="623" spans="1:26">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c r="W623" s="474"/>
      <c r="X623" s="474"/>
      <c r="Y623" s="474"/>
      <c r="Z623" s="474"/>
    </row>
    <row r="624" spans="1:26">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c r="W624" s="474"/>
      <c r="X624" s="474"/>
      <c r="Y624" s="474"/>
      <c r="Z624" s="474"/>
    </row>
    <row r="625" spans="1:26">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c r="W625" s="474"/>
      <c r="X625" s="474"/>
      <c r="Y625" s="474"/>
      <c r="Z625" s="474"/>
    </row>
    <row r="626" spans="1:26">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c r="W626" s="474"/>
      <c r="X626" s="474"/>
      <c r="Y626" s="474"/>
      <c r="Z626" s="474"/>
    </row>
    <row r="627" spans="1:26">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c r="W627" s="474"/>
      <c r="X627" s="474"/>
      <c r="Y627" s="474"/>
      <c r="Z627" s="474"/>
    </row>
    <row r="628" spans="1:26">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c r="W628" s="474"/>
      <c r="X628" s="474"/>
      <c r="Y628" s="474"/>
      <c r="Z628" s="474"/>
    </row>
    <row r="629" spans="1:26">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c r="W629" s="474"/>
      <c r="X629" s="474"/>
      <c r="Y629" s="474"/>
      <c r="Z629" s="474"/>
    </row>
    <row r="630" spans="1:26">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c r="W630" s="474"/>
      <c r="X630" s="474"/>
      <c r="Y630" s="474"/>
      <c r="Z630" s="474"/>
    </row>
    <row r="631" spans="1:26">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c r="W631" s="474"/>
      <c r="X631" s="474"/>
      <c r="Y631" s="474"/>
      <c r="Z631" s="474"/>
    </row>
    <row r="632" spans="1:26">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c r="W632" s="474"/>
      <c r="X632" s="474"/>
      <c r="Y632" s="474"/>
      <c r="Z632" s="474"/>
    </row>
    <row r="633" spans="1:26">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c r="W633" s="474"/>
      <c r="X633" s="474"/>
      <c r="Y633" s="474"/>
      <c r="Z633" s="474"/>
    </row>
    <row r="634" spans="1:26">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c r="W634" s="474"/>
      <c r="X634" s="474"/>
      <c r="Y634" s="474"/>
      <c r="Z634" s="474"/>
    </row>
    <row r="635" spans="1:26">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c r="W635" s="474"/>
      <c r="X635" s="474"/>
      <c r="Y635" s="474"/>
      <c r="Z635" s="474"/>
    </row>
    <row r="636" spans="1:26">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c r="W636" s="474"/>
      <c r="X636" s="474"/>
      <c r="Y636" s="474"/>
      <c r="Z636" s="474"/>
    </row>
    <row r="637" spans="1:26">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c r="W637" s="474"/>
      <c r="X637" s="474"/>
      <c r="Y637" s="474"/>
      <c r="Z637" s="474"/>
    </row>
    <row r="638" spans="1:26">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c r="W638" s="474"/>
      <c r="X638" s="474"/>
      <c r="Y638" s="474"/>
      <c r="Z638" s="474"/>
    </row>
    <row r="639" spans="1:26">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c r="W639" s="474"/>
      <c r="X639" s="474"/>
      <c r="Y639" s="474"/>
      <c r="Z639" s="474"/>
    </row>
    <row r="640" spans="1:26">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c r="W640" s="474"/>
      <c r="X640" s="474"/>
      <c r="Y640" s="474"/>
      <c r="Z640" s="474"/>
    </row>
    <row r="641" spans="1:26">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c r="W641" s="474"/>
      <c r="X641" s="474"/>
      <c r="Y641" s="474"/>
      <c r="Z641" s="474"/>
    </row>
    <row r="642" spans="1:26">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c r="W642" s="474"/>
      <c r="X642" s="474"/>
      <c r="Y642" s="474"/>
      <c r="Z642" s="474"/>
    </row>
    <row r="643" spans="1:26">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c r="W643" s="474"/>
      <c r="X643" s="474"/>
      <c r="Y643" s="474"/>
      <c r="Z643" s="474"/>
    </row>
    <row r="644" spans="1:26">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c r="W644" s="474"/>
      <c r="X644" s="474"/>
      <c r="Y644" s="474"/>
      <c r="Z644" s="474"/>
    </row>
    <row r="645" spans="1:26">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c r="W645" s="474"/>
      <c r="X645" s="474"/>
      <c r="Y645" s="474"/>
      <c r="Z645" s="474"/>
    </row>
    <row r="646" spans="1:26">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c r="W646" s="474"/>
      <c r="X646" s="474"/>
      <c r="Y646" s="474"/>
      <c r="Z646" s="474"/>
    </row>
    <row r="647" spans="1:26">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c r="W647" s="474"/>
      <c r="X647" s="474"/>
      <c r="Y647" s="474"/>
      <c r="Z647" s="474"/>
    </row>
    <row r="648" spans="1:26">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c r="W648" s="474"/>
      <c r="X648" s="474"/>
      <c r="Y648" s="474"/>
      <c r="Z648" s="474"/>
    </row>
    <row r="649" spans="1:26">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c r="W649" s="474"/>
      <c r="X649" s="474"/>
      <c r="Y649" s="474"/>
      <c r="Z649" s="474"/>
    </row>
    <row r="650" spans="1:26">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c r="W650" s="474"/>
      <c r="X650" s="474"/>
      <c r="Y650" s="474"/>
      <c r="Z650" s="474"/>
    </row>
    <row r="651" spans="1:26">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c r="W651" s="474"/>
      <c r="X651" s="474"/>
      <c r="Y651" s="474"/>
      <c r="Z651" s="474"/>
    </row>
    <row r="652" spans="1:26">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c r="W652" s="474"/>
      <c r="X652" s="474"/>
      <c r="Y652" s="474"/>
      <c r="Z652" s="474"/>
    </row>
    <row r="653" spans="1:26">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c r="W653" s="474"/>
      <c r="X653" s="474"/>
      <c r="Y653" s="474"/>
      <c r="Z653" s="474"/>
    </row>
    <row r="654" spans="1:26">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c r="W654" s="474"/>
      <c r="X654" s="474"/>
      <c r="Y654" s="474"/>
      <c r="Z654" s="474"/>
    </row>
    <row r="655" spans="1:26">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c r="W655" s="474"/>
      <c r="X655" s="474"/>
      <c r="Y655" s="474"/>
      <c r="Z655" s="474"/>
    </row>
    <row r="656" spans="1:26">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c r="W656" s="474"/>
      <c r="X656" s="474"/>
      <c r="Y656" s="474"/>
      <c r="Z656" s="474"/>
    </row>
    <row r="657" spans="1:26">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c r="W657" s="474"/>
      <c r="X657" s="474"/>
      <c r="Y657" s="474"/>
      <c r="Z657" s="474"/>
    </row>
    <row r="658" spans="1:26">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c r="W658" s="474"/>
      <c r="X658" s="474"/>
      <c r="Y658" s="474"/>
      <c r="Z658" s="474"/>
    </row>
    <row r="659" spans="1:26">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c r="W659" s="474"/>
      <c r="X659" s="474"/>
      <c r="Y659" s="474"/>
      <c r="Z659" s="474"/>
    </row>
    <row r="660" spans="1:26">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c r="W660" s="474"/>
      <c r="X660" s="474"/>
      <c r="Y660" s="474"/>
      <c r="Z660" s="474"/>
    </row>
    <row r="661" spans="1:26">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c r="W661" s="474"/>
      <c r="X661" s="474"/>
      <c r="Y661" s="474"/>
      <c r="Z661" s="474"/>
    </row>
    <row r="662" spans="1:26">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c r="W662" s="474"/>
      <c r="X662" s="474"/>
      <c r="Y662" s="474"/>
      <c r="Z662" s="474"/>
    </row>
    <row r="663" spans="1:26">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c r="W663" s="474"/>
      <c r="X663" s="474"/>
      <c r="Y663" s="474"/>
      <c r="Z663" s="474"/>
    </row>
    <row r="664" spans="1:26">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c r="W664" s="474"/>
      <c r="X664" s="474"/>
      <c r="Y664" s="474"/>
      <c r="Z664" s="474"/>
    </row>
    <row r="665" spans="1:26">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c r="W665" s="474"/>
      <c r="X665" s="474"/>
      <c r="Y665" s="474"/>
      <c r="Z665" s="474"/>
    </row>
    <row r="666" spans="1:26">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c r="W666" s="474"/>
      <c r="X666" s="474"/>
      <c r="Y666" s="474"/>
      <c r="Z666" s="474"/>
    </row>
    <row r="667" spans="1:26">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c r="W667" s="474"/>
      <c r="X667" s="474"/>
      <c r="Y667" s="474"/>
      <c r="Z667" s="474"/>
    </row>
    <row r="668" spans="1:26">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c r="W668" s="474"/>
      <c r="X668" s="474"/>
      <c r="Y668" s="474"/>
      <c r="Z668" s="474"/>
    </row>
    <row r="669" spans="1:26">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c r="W669" s="474"/>
      <c r="X669" s="474"/>
      <c r="Y669" s="474"/>
      <c r="Z669" s="474"/>
    </row>
    <row r="670" spans="1:26">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c r="W670" s="474"/>
      <c r="X670" s="474"/>
      <c r="Y670" s="474"/>
      <c r="Z670" s="474"/>
    </row>
    <row r="671" spans="1:26">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c r="W671" s="474"/>
      <c r="X671" s="474"/>
      <c r="Y671" s="474"/>
      <c r="Z671" s="474"/>
    </row>
    <row r="672" spans="1:26">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c r="W672" s="474"/>
      <c r="X672" s="474"/>
      <c r="Y672" s="474"/>
      <c r="Z672" s="474"/>
    </row>
    <row r="673" spans="1:26">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474"/>
    </row>
    <row r="674" spans="1:26">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c r="W674" s="474"/>
      <c r="X674" s="474"/>
      <c r="Y674" s="474"/>
      <c r="Z674" s="474"/>
    </row>
    <row r="675" spans="1:26">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c r="W675" s="474"/>
      <c r="X675" s="474"/>
      <c r="Y675" s="474"/>
      <c r="Z675" s="474"/>
    </row>
    <row r="676" spans="1:26">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c r="W676" s="474"/>
      <c r="X676" s="474"/>
      <c r="Y676" s="474"/>
      <c r="Z676" s="474"/>
    </row>
    <row r="677" spans="1:26">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c r="W677" s="474"/>
      <c r="X677" s="474"/>
      <c r="Y677" s="474"/>
      <c r="Z677" s="474"/>
    </row>
    <row r="678" spans="1:26">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c r="W678" s="474"/>
      <c r="X678" s="474"/>
      <c r="Y678" s="474"/>
      <c r="Z678" s="474"/>
    </row>
    <row r="679" spans="1:26">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c r="W679" s="474"/>
      <c r="X679" s="474"/>
      <c r="Y679" s="474"/>
      <c r="Z679" s="474"/>
    </row>
    <row r="680" spans="1:26">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c r="W680" s="474"/>
      <c r="X680" s="474"/>
      <c r="Y680" s="474"/>
      <c r="Z680" s="474"/>
    </row>
    <row r="681" spans="1:26">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c r="W681" s="474"/>
      <c r="X681" s="474"/>
      <c r="Y681" s="474"/>
      <c r="Z681" s="474"/>
    </row>
    <row r="682" spans="1:26">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c r="W682" s="474"/>
      <c r="X682" s="474"/>
      <c r="Y682" s="474"/>
      <c r="Z682" s="474"/>
    </row>
    <row r="683" spans="1:26">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c r="W683" s="474"/>
      <c r="X683" s="474"/>
      <c r="Y683" s="474"/>
      <c r="Z683" s="474"/>
    </row>
    <row r="684" spans="1:26">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c r="W684" s="474"/>
      <c r="X684" s="474"/>
      <c r="Y684" s="474"/>
      <c r="Z684" s="474"/>
    </row>
    <row r="685" spans="1:26">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c r="W685" s="474"/>
      <c r="X685" s="474"/>
      <c r="Y685" s="474"/>
      <c r="Z685" s="474"/>
    </row>
    <row r="686" spans="1:26">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c r="W686" s="474"/>
      <c r="X686" s="474"/>
      <c r="Y686" s="474"/>
      <c r="Z686" s="474"/>
    </row>
    <row r="687" spans="1:26">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c r="W687" s="474"/>
      <c r="X687" s="474"/>
      <c r="Y687" s="474"/>
      <c r="Z687" s="474"/>
    </row>
    <row r="688" spans="1:26">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c r="W688" s="474"/>
      <c r="X688" s="474"/>
      <c r="Y688" s="474"/>
      <c r="Z688" s="474"/>
    </row>
    <row r="689" spans="1:26">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c r="W689" s="474"/>
      <c r="X689" s="474"/>
      <c r="Y689" s="474"/>
      <c r="Z689" s="474"/>
    </row>
    <row r="690" spans="1:26">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c r="W690" s="474"/>
      <c r="X690" s="474"/>
      <c r="Y690" s="474"/>
      <c r="Z690" s="474"/>
    </row>
    <row r="691" spans="1:26">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c r="W691" s="474"/>
      <c r="X691" s="474"/>
      <c r="Y691" s="474"/>
      <c r="Z691" s="474"/>
    </row>
    <row r="692" spans="1:26">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c r="W692" s="474"/>
      <c r="X692" s="474"/>
      <c r="Y692" s="474"/>
      <c r="Z692" s="474"/>
    </row>
    <row r="693" spans="1:26">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c r="W693" s="474"/>
      <c r="X693" s="474"/>
      <c r="Y693" s="474"/>
      <c r="Z693" s="474"/>
    </row>
    <row r="694" spans="1:26">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c r="W694" s="474"/>
      <c r="X694" s="474"/>
      <c r="Y694" s="474"/>
      <c r="Z694" s="474"/>
    </row>
    <row r="695" spans="1:26">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c r="W695" s="474"/>
      <c r="X695" s="474"/>
      <c r="Y695" s="474"/>
      <c r="Z695" s="474"/>
    </row>
    <row r="696" spans="1:26">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c r="W696" s="474"/>
      <c r="X696" s="474"/>
      <c r="Y696" s="474"/>
      <c r="Z696" s="474"/>
    </row>
    <row r="697" spans="1:26">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c r="W697" s="474"/>
      <c r="X697" s="474"/>
      <c r="Y697" s="474"/>
      <c r="Z697" s="474"/>
    </row>
    <row r="698" spans="1:26">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c r="W698" s="474"/>
      <c r="X698" s="474"/>
      <c r="Y698" s="474"/>
      <c r="Z698" s="474"/>
    </row>
    <row r="699" spans="1:26">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c r="W699" s="474"/>
      <c r="X699" s="474"/>
      <c r="Y699" s="474"/>
      <c r="Z699" s="474"/>
    </row>
    <row r="700" spans="1:26">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c r="W700" s="474"/>
      <c r="X700" s="474"/>
      <c r="Y700" s="474"/>
      <c r="Z700" s="474"/>
    </row>
    <row r="701" spans="1:26">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c r="W701" s="474"/>
      <c r="X701" s="474"/>
      <c r="Y701" s="474"/>
      <c r="Z701" s="474"/>
    </row>
    <row r="702" spans="1:26">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c r="W702" s="474"/>
      <c r="X702" s="474"/>
      <c r="Y702" s="474"/>
      <c r="Z702" s="474"/>
    </row>
    <row r="703" spans="1:26">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c r="W703" s="474"/>
      <c r="X703" s="474"/>
      <c r="Y703" s="474"/>
      <c r="Z703" s="474"/>
    </row>
    <row r="704" spans="1:26">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c r="W704" s="474"/>
      <c r="X704" s="474"/>
      <c r="Y704" s="474"/>
      <c r="Z704" s="474"/>
    </row>
    <row r="705" spans="1:26">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c r="W705" s="474"/>
      <c r="X705" s="474"/>
      <c r="Y705" s="474"/>
      <c r="Z705" s="474"/>
    </row>
    <row r="706" spans="1:26">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c r="W706" s="474"/>
      <c r="X706" s="474"/>
      <c r="Y706" s="474"/>
      <c r="Z706" s="474"/>
    </row>
    <row r="707" spans="1:26">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c r="W707" s="474"/>
      <c r="X707" s="474"/>
      <c r="Y707" s="474"/>
      <c r="Z707" s="474"/>
    </row>
    <row r="708" spans="1:26">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c r="W708" s="474"/>
      <c r="X708" s="474"/>
      <c r="Y708" s="474"/>
      <c r="Z708" s="474"/>
    </row>
    <row r="709" spans="1:26">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c r="W709" s="474"/>
      <c r="X709" s="474"/>
      <c r="Y709" s="474"/>
      <c r="Z709" s="474"/>
    </row>
    <row r="710" spans="1:26">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c r="W710" s="474"/>
      <c r="X710" s="474"/>
      <c r="Y710" s="474"/>
      <c r="Z710" s="474"/>
    </row>
    <row r="711" spans="1:26">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c r="W711" s="474"/>
      <c r="X711" s="474"/>
      <c r="Y711" s="474"/>
      <c r="Z711" s="474"/>
    </row>
    <row r="712" spans="1:26">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c r="W712" s="474"/>
      <c r="X712" s="474"/>
      <c r="Y712" s="474"/>
      <c r="Z712" s="474"/>
    </row>
    <row r="713" spans="1:26">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c r="W713" s="474"/>
      <c r="X713" s="474"/>
      <c r="Y713" s="474"/>
      <c r="Z713" s="474"/>
    </row>
    <row r="714" spans="1:26">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c r="W714" s="474"/>
      <c r="X714" s="474"/>
      <c r="Y714" s="474"/>
      <c r="Z714" s="474"/>
    </row>
    <row r="715" spans="1:26">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c r="W715" s="474"/>
      <c r="X715" s="474"/>
      <c r="Y715" s="474"/>
      <c r="Z715" s="474"/>
    </row>
    <row r="716" spans="1:26">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c r="W716" s="474"/>
      <c r="X716" s="474"/>
      <c r="Y716" s="474"/>
      <c r="Z716" s="474"/>
    </row>
    <row r="717" spans="1:26">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c r="W717" s="474"/>
      <c r="X717" s="474"/>
      <c r="Y717" s="474"/>
      <c r="Z717" s="474"/>
    </row>
    <row r="718" spans="1:26">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c r="W718" s="474"/>
      <c r="X718" s="474"/>
      <c r="Y718" s="474"/>
      <c r="Z718" s="474"/>
    </row>
    <row r="719" spans="1:26">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c r="W719" s="474"/>
      <c r="X719" s="474"/>
      <c r="Y719" s="474"/>
      <c r="Z719" s="474"/>
    </row>
    <row r="720" spans="1:26">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c r="W720" s="474"/>
      <c r="X720" s="474"/>
      <c r="Y720" s="474"/>
      <c r="Z720" s="474"/>
    </row>
    <row r="721" spans="1:26">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c r="W721" s="474"/>
      <c r="X721" s="474"/>
      <c r="Y721" s="474"/>
      <c r="Z721" s="474"/>
    </row>
    <row r="722" spans="1:26">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c r="W722" s="474"/>
      <c r="X722" s="474"/>
      <c r="Y722" s="474"/>
      <c r="Z722" s="474"/>
    </row>
    <row r="723" spans="1:26">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c r="W723" s="474"/>
      <c r="X723" s="474"/>
      <c r="Y723" s="474"/>
      <c r="Z723" s="474"/>
    </row>
    <row r="724" spans="1:26">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c r="W724" s="474"/>
      <c r="X724" s="474"/>
      <c r="Y724" s="474"/>
      <c r="Z724" s="474"/>
    </row>
    <row r="725" spans="1:26">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c r="W725" s="474"/>
      <c r="X725" s="474"/>
      <c r="Y725" s="474"/>
      <c r="Z725" s="474"/>
    </row>
    <row r="726" spans="1:26">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c r="W726" s="474"/>
      <c r="X726" s="474"/>
      <c r="Y726" s="474"/>
      <c r="Z726" s="474"/>
    </row>
    <row r="727" spans="1:26">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c r="W727" s="474"/>
      <c r="X727" s="474"/>
      <c r="Y727" s="474"/>
      <c r="Z727" s="474"/>
    </row>
    <row r="728" spans="1:26">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c r="W728" s="474"/>
      <c r="X728" s="474"/>
      <c r="Y728" s="474"/>
      <c r="Z728" s="474"/>
    </row>
    <row r="729" spans="1:26">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c r="W729" s="474"/>
      <c r="X729" s="474"/>
      <c r="Y729" s="474"/>
      <c r="Z729" s="474"/>
    </row>
    <row r="730" spans="1:26">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c r="W730" s="474"/>
      <c r="X730" s="474"/>
      <c r="Y730" s="474"/>
      <c r="Z730" s="474"/>
    </row>
    <row r="731" spans="1:26">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c r="W731" s="474"/>
      <c r="X731" s="474"/>
      <c r="Y731" s="474"/>
      <c r="Z731" s="474"/>
    </row>
    <row r="732" spans="1:26">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c r="W732" s="474"/>
      <c r="X732" s="474"/>
      <c r="Y732" s="474"/>
      <c r="Z732" s="474"/>
    </row>
    <row r="733" spans="1:26">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c r="W733" s="474"/>
      <c r="X733" s="474"/>
      <c r="Y733" s="474"/>
      <c r="Z733" s="474"/>
    </row>
    <row r="734" spans="1:26">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c r="W734" s="474"/>
      <c r="X734" s="474"/>
      <c r="Y734" s="474"/>
      <c r="Z734" s="474"/>
    </row>
    <row r="735" spans="1:26">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c r="W735" s="474"/>
      <c r="X735" s="474"/>
      <c r="Y735" s="474"/>
      <c r="Z735" s="474"/>
    </row>
    <row r="736" spans="1:26">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c r="W736" s="474"/>
      <c r="X736" s="474"/>
      <c r="Y736" s="474"/>
      <c r="Z736" s="474"/>
    </row>
    <row r="737" spans="1:26">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c r="W737" s="474"/>
      <c r="X737" s="474"/>
      <c r="Y737" s="474"/>
      <c r="Z737" s="474"/>
    </row>
    <row r="738" spans="1:26">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c r="W738" s="474"/>
      <c r="X738" s="474"/>
      <c r="Y738" s="474"/>
      <c r="Z738" s="474"/>
    </row>
    <row r="739" spans="1:26">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c r="W739" s="474"/>
      <c r="X739" s="474"/>
      <c r="Y739" s="474"/>
      <c r="Z739" s="474"/>
    </row>
    <row r="740" spans="1:26">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c r="W740" s="474"/>
      <c r="X740" s="474"/>
      <c r="Y740" s="474"/>
      <c r="Z740" s="474"/>
    </row>
    <row r="741" spans="1:26">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c r="W741" s="474"/>
      <c r="X741" s="474"/>
      <c r="Y741" s="474"/>
      <c r="Z741" s="474"/>
    </row>
    <row r="742" spans="1:26">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c r="W742" s="474"/>
      <c r="X742" s="474"/>
      <c r="Y742" s="474"/>
      <c r="Z742" s="474"/>
    </row>
    <row r="743" spans="1:26">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c r="W743" s="474"/>
      <c r="X743" s="474"/>
      <c r="Y743" s="474"/>
      <c r="Z743" s="474"/>
    </row>
    <row r="744" spans="1:26">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c r="W744" s="474"/>
      <c r="X744" s="474"/>
      <c r="Y744" s="474"/>
      <c r="Z744" s="474"/>
    </row>
    <row r="745" spans="1:26">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c r="W745" s="474"/>
      <c r="X745" s="474"/>
      <c r="Y745" s="474"/>
      <c r="Z745" s="474"/>
    </row>
    <row r="746" spans="1:26">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c r="W746" s="474"/>
      <c r="X746" s="474"/>
      <c r="Y746" s="474"/>
      <c r="Z746" s="474"/>
    </row>
    <row r="747" spans="1:26">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c r="W747" s="474"/>
      <c r="X747" s="474"/>
      <c r="Y747" s="474"/>
      <c r="Z747" s="474"/>
    </row>
    <row r="748" spans="1:26">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c r="W748" s="474"/>
      <c r="X748" s="474"/>
      <c r="Y748" s="474"/>
      <c r="Z748" s="474"/>
    </row>
    <row r="749" spans="1:26">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c r="W749" s="474"/>
      <c r="X749" s="474"/>
      <c r="Y749" s="474"/>
      <c r="Z749" s="474"/>
    </row>
    <row r="750" spans="1:26">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c r="W750" s="474"/>
      <c r="X750" s="474"/>
      <c r="Y750" s="474"/>
      <c r="Z750" s="474"/>
    </row>
    <row r="751" spans="1:26">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c r="W751" s="474"/>
      <c r="X751" s="474"/>
      <c r="Y751" s="474"/>
      <c r="Z751" s="474"/>
    </row>
    <row r="752" spans="1:26">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c r="W752" s="474"/>
      <c r="X752" s="474"/>
      <c r="Y752" s="474"/>
      <c r="Z752" s="474"/>
    </row>
    <row r="753" spans="1:26">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c r="W753" s="474"/>
      <c r="X753" s="474"/>
      <c r="Y753" s="474"/>
      <c r="Z753" s="474"/>
    </row>
    <row r="754" spans="1:26">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c r="W754" s="474"/>
      <c r="X754" s="474"/>
      <c r="Y754" s="474"/>
      <c r="Z754" s="474"/>
    </row>
    <row r="755" spans="1:26">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c r="W755" s="474"/>
      <c r="X755" s="474"/>
      <c r="Y755" s="474"/>
      <c r="Z755" s="474"/>
    </row>
    <row r="756" spans="1:26">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c r="W756" s="474"/>
      <c r="X756" s="474"/>
      <c r="Y756" s="474"/>
      <c r="Z756" s="474"/>
    </row>
    <row r="757" spans="1:26">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c r="W757" s="474"/>
      <c r="X757" s="474"/>
      <c r="Y757" s="474"/>
      <c r="Z757" s="474"/>
    </row>
    <row r="758" spans="1:26">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c r="W758" s="474"/>
      <c r="X758" s="474"/>
      <c r="Y758" s="474"/>
      <c r="Z758" s="474"/>
    </row>
    <row r="759" spans="1:26">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c r="W759" s="474"/>
      <c r="X759" s="474"/>
      <c r="Y759" s="474"/>
      <c r="Z759" s="474"/>
    </row>
    <row r="760" spans="1:26">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c r="W760" s="474"/>
      <c r="X760" s="474"/>
      <c r="Y760" s="474"/>
      <c r="Z760" s="474"/>
    </row>
    <row r="761" spans="1:26">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c r="W761" s="474"/>
      <c r="X761" s="474"/>
      <c r="Y761" s="474"/>
      <c r="Z761" s="474"/>
    </row>
    <row r="762" spans="1:26">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c r="W762" s="474"/>
      <c r="X762" s="474"/>
      <c r="Y762" s="474"/>
      <c r="Z762" s="474"/>
    </row>
    <row r="763" spans="1:26">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c r="W763" s="474"/>
      <c r="X763" s="474"/>
      <c r="Y763" s="474"/>
      <c r="Z763" s="474"/>
    </row>
    <row r="764" spans="1:26">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c r="W764" s="474"/>
      <c r="X764" s="474"/>
      <c r="Y764" s="474"/>
      <c r="Z764" s="474"/>
    </row>
    <row r="765" spans="1:26">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c r="W765" s="474"/>
      <c r="X765" s="474"/>
      <c r="Y765" s="474"/>
      <c r="Z765" s="474"/>
    </row>
    <row r="766" spans="1:26">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c r="W766" s="474"/>
      <c r="X766" s="474"/>
      <c r="Y766" s="474"/>
      <c r="Z766" s="474"/>
    </row>
    <row r="767" spans="1:26">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c r="W767" s="474"/>
      <c r="X767" s="474"/>
      <c r="Y767" s="474"/>
      <c r="Z767" s="474"/>
    </row>
    <row r="768" spans="1:26">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c r="W768" s="474"/>
      <c r="X768" s="474"/>
      <c r="Y768" s="474"/>
      <c r="Z768" s="474"/>
    </row>
    <row r="769" spans="1:26">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c r="W769" s="474"/>
      <c r="X769" s="474"/>
      <c r="Y769" s="474"/>
      <c r="Z769" s="474"/>
    </row>
    <row r="770" spans="1:26">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c r="W770" s="474"/>
      <c r="X770" s="474"/>
      <c r="Y770" s="474"/>
      <c r="Z770" s="474"/>
    </row>
    <row r="771" spans="1:26">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c r="W771" s="474"/>
      <c r="X771" s="474"/>
      <c r="Y771" s="474"/>
      <c r="Z771" s="474"/>
    </row>
    <row r="772" spans="1:26">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c r="W772" s="474"/>
      <c r="X772" s="474"/>
      <c r="Y772" s="474"/>
      <c r="Z772" s="474"/>
    </row>
    <row r="773" spans="1:26">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c r="W773" s="474"/>
      <c r="X773" s="474"/>
      <c r="Y773" s="474"/>
      <c r="Z773" s="474"/>
    </row>
    <row r="774" spans="1:26">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c r="W774" s="474"/>
      <c r="X774" s="474"/>
      <c r="Y774" s="474"/>
      <c r="Z774" s="474"/>
    </row>
    <row r="775" spans="1:26">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c r="W775" s="474"/>
      <c r="X775" s="474"/>
      <c r="Y775" s="474"/>
      <c r="Z775" s="474"/>
    </row>
    <row r="776" spans="1:26">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c r="W776" s="474"/>
      <c r="X776" s="474"/>
      <c r="Y776" s="474"/>
      <c r="Z776" s="474"/>
    </row>
    <row r="777" spans="1:26">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c r="W777" s="474"/>
      <c r="X777" s="474"/>
      <c r="Y777" s="474"/>
      <c r="Z777" s="474"/>
    </row>
    <row r="778" spans="1:26">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c r="W778" s="474"/>
      <c r="X778" s="474"/>
      <c r="Y778" s="474"/>
      <c r="Z778" s="474"/>
    </row>
    <row r="779" spans="1:26">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c r="W779" s="474"/>
      <c r="X779" s="474"/>
      <c r="Y779" s="474"/>
      <c r="Z779" s="474"/>
    </row>
    <row r="780" spans="1:26">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c r="W780" s="474"/>
      <c r="X780" s="474"/>
      <c r="Y780" s="474"/>
      <c r="Z780" s="474"/>
    </row>
    <row r="781" spans="1:26">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c r="W781" s="474"/>
      <c r="X781" s="474"/>
      <c r="Y781" s="474"/>
      <c r="Z781" s="474"/>
    </row>
    <row r="782" spans="1:26">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c r="W782" s="474"/>
      <c r="X782" s="474"/>
      <c r="Y782" s="474"/>
      <c r="Z782" s="474"/>
    </row>
    <row r="783" spans="1:26">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c r="W783" s="474"/>
      <c r="X783" s="474"/>
      <c r="Y783" s="474"/>
      <c r="Z783" s="474"/>
    </row>
    <row r="784" spans="1:26">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c r="W784" s="474"/>
      <c r="X784" s="474"/>
      <c r="Y784" s="474"/>
      <c r="Z784" s="474"/>
    </row>
    <row r="785" spans="1:26">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c r="W785" s="474"/>
      <c r="X785" s="474"/>
      <c r="Y785" s="474"/>
      <c r="Z785" s="474"/>
    </row>
    <row r="786" spans="1:26">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c r="W786" s="474"/>
      <c r="X786" s="474"/>
      <c r="Y786" s="474"/>
      <c r="Z786" s="474"/>
    </row>
    <row r="787" spans="1:26">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c r="W787" s="474"/>
      <c r="X787" s="474"/>
      <c r="Y787" s="474"/>
      <c r="Z787" s="474"/>
    </row>
    <row r="788" spans="1:26">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c r="W788" s="474"/>
      <c r="X788" s="474"/>
      <c r="Y788" s="474"/>
      <c r="Z788" s="474"/>
    </row>
    <row r="789" spans="1:26">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c r="W789" s="474"/>
      <c r="X789" s="474"/>
      <c r="Y789" s="474"/>
      <c r="Z789" s="474"/>
    </row>
    <row r="790" spans="1:26">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c r="W790" s="474"/>
      <c r="X790" s="474"/>
      <c r="Y790" s="474"/>
      <c r="Z790" s="474"/>
    </row>
    <row r="791" spans="1:26">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c r="W791" s="474"/>
      <c r="X791" s="474"/>
      <c r="Y791" s="474"/>
      <c r="Z791" s="474"/>
    </row>
    <row r="792" spans="1:26">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c r="W792" s="474"/>
      <c r="X792" s="474"/>
      <c r="Y792" s="474"/>
      <c r="Z792" s="474"/>
    </row>
    <row r="793" spans="1:26">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c r="W793" s="474"/>
      <c r="X793" s="474"/>
      <c r="Y793" s="474"/>
      <c r="Z793" s="474"/>
    </row>
    <row r="794" spans="1:26">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c r="W794" s="474"/>
      <c r="X794" s="474"/>
      <c r="Y794" s="474"/>
      <c r="Z794" s="474"/>
    </row>
    <row r="795" spans="1:26">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c r="W795" s="474"/>
      <c r="X795" s="474"/>
      <c r="Y795" s="474"/>
      <c r="Z795" s="474"/>
    </row>
    <row r="796" spans="1:26">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c r="W796" s="474"/>
      <c r="X796" s="474"/>
      <c r="Y796" s="474"/>
      <c r="Z796" s="474"/>
    </row>
    <row r="797" spans="1:26">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c r="W797" s="474"/>
      <c r="X797" s="474"/>
      <c r="Y797" s="474"/>
      <c r="Z797" s="474"/>
    </row>
    <row r="798" spans="1:26">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c r="W798" s="474"/>
      <c r="X798" s="474"/>
      <c r="Y798" s="474"/>
      <c r="Z798" s="474"/>
    </row>
    <row r="799" spans="1:26">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c r="W799" s="474"/>
      <c r="X799" s="474"/>
      <c r="Y799" s="474"/>
      <c r="Z799" s="474"/>
    </row>
    <row r="800" spans="1:26">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c r="W800" s="474"/>
      <c r="X800" s="474"/>
      <c r="Y800" s="474"/>
      <c r="Z800" s="474"/>
    </row>
    <row r="801" spans="1:26">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c r="W801" s="474"/>
      <c r="X801" s="474"/>
      <c r="Y801" s="474"/>
      <c r="Z801" s="474"/>
    </row>
    <row r="802" spans="1:26">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c r="W802" s="474"/>
      <c r="X802" s="474"/>
      <c r="Y802" s="474"/>
      <c r="Z802" s="474"/>
    </row>
    <row r="803" spans="1:26">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c r="W803" s="474"/>
      <c r="X803" s="474"/>
      <c r="Y803" s="474"/>
      <c r="Z803" s="474"/>
    </row>
    <row r="804" spans="1:26">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c r="W804" s="474"/>
      <c r="X804" s="474"/>
      <c r="Y804" s="474"/>
      <c r="Z804" s="474"/>
    </row>
    <row r="805" spans="1:26">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c r="W805" s="474"/>
      <c r="X805" s="474"/>
      <c r="Y805" s="474"/>
      <c r="Z805" s="474"/>
    </row>
    <row r="806" spans="1:26">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c r="W806" s="474"/>
      <c r="X806" s="474"/>
      <c r="Y806" s="474"/>
      <c r="Z806" s="474"/>
    </row>
    <row r="807" spans="1:26">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c r="W807" s="474"/>
      <c r="X807" s="474"/>
      <c r="Y807" s="474"/>
      <c r="Z807" s="474"/>
    </row>
    <row r="808" spans="1:26">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c r="W808" s="474"/>
      <c r="X808" s="474"/>
      <c r="Y808" s="474"/>
      <c r="Z808" s="474"/>
    </row>
    <row r="809" spans="1:26">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c r="W809" s="474"/>
      <c r="X809" s="474"/>
      <c r="Y809" s="474"/>
      <c r="Z809" s="474"/>
    </row>
    <row r="810" spans="1:26">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c r="W810" s="474"/>
      <c r="X810" s="474"/>
      <c r="Y810" s="474"/>
      <c r="Z810" s="474"/>
    </row>
    <row r="811" spans="1:26">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c r="W811" s="474"/>
      <c r="X811" s="474"/>
      <c r="Y811" s="474"/>
      <c r="Z811" s="474"/>
    </row>
    <row r="812" spans="1:26">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c r="W812" s="474"/>
      <c r="X812" s="474"/>
      <c r="Y812" s="474"/>
      <c r="Z812" s="474"/>
    </row>
    <row r="813" spans="1:26">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c r="W813" s="474"/>
      <c r="X813" s="474"/>
      <c r="Y813" s="474"/>
      <c r="Z813" s="474"/>
    </row>
    <row r="814" spans="1:26">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c r="W814" s="474"/>
      <c r="X814" s="474"/>
      <c r="Y814" s="474"/>
      <c r="Z814" s="474"/>
    </row>
    <row r="815" spans="1:26">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c r="W815" s="474"/>
      <c r="X815" s="474"/>
      <c r="Y815" s="474"/>
      <c r="Z815" s="474"/>
    </row>
    <row r="816" spans="1:26">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c r="W816" s="474"/>
      <c r="X816" s="474"/>
      <c r="Y816" s="474"/>
      <c r="Z816" s="474"/>
    </row>
    <row r="817" spans="1:26">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c r="W817" s="474"/>
      <c r="X817" s="474"/>
      <c r="Y817" s="474"/>
      <c r="Z817" s="474"/>
    </row>
    <row r="818" spans="1:26">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c r="W818" s="474"/>
      <c r="X818" s="474"/>
      <c r="Y818" s="474"/>
      <c r="Z818" s="474"/>
    </row>
    <row r="819" spans="1:26">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c r="W819" s="474"/>
      <c r="X819" s="474"/>
      <c r="Y819" s="474"/>
      <c r="Z819" s="474"/>
    </row>
    <row r="820" spans="1:26">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c r="W820" s="474"/>
      <c r="X820" s="474"/>
      <c r="Y820" s="474"/>
      <c r="Z820" s="474"/>
    </row>
    <row r="821" spans="1:26">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c r="W821" s="474"/>
      <c r="X821" s="474"/>
      <c r="Y821" s="474"/>
      <c r="Z821" s="474"/>
    </row>
    <row r="822" spans="1:26">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c r="W822" s="474"/>
      <c r="X822" s="474"/>
      <c r="Y822" s="474"/>
      <c r="Z822" s="474"/>
    </row>
    <row r="823" spans="1:26">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c r="W823" s="474"/>
      <c r="X823" s="474"/>
      <c r="Y823" s="474"/>
      <c r="Z823" s="474"/>
    </row>
    <row r="824" spans="1:26">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c r="W824" s="474"/>
      <c r="X824" s="474"/>
      <c r="Y824" s="474"/>
      <c r="Z824" s="474"/>
    </row>
    <row r="825" spans="1:26">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c r="W825" s="474"/>
      <c r="X825" s="474"/>
      <c r="Y825" s="474"/>
      <c r="Z825" s="474"/>
    </row>
    <row r="826" spans="1:26">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c r="W826" s="474"/>
      <c r="X826" s="474"/>
      <c r="Y826" s="474"/>
      <c r="Z826" s="474"/>
    </row>
    <row r="827" spans="1:26">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c r="W827" s="474"/>
      <c r="X827" s="474"/>
      <c r="Y827" s="474"/>
      <c r="Z827" s="474"/>
    </row>
    <row r="828" spans="1:26">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c r="W828" s="474"/>
      <c r="X828" s="474"/>
      <c r="Y828" s="474"/>
      <c r="Z828" s="474"/>
    </row>
    <row r="829" spans="1:26">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c r="W829" s="474"/>
      <c r="X829" s="474"/>
      <c r="Y829" s="474"/>
      <c r="Z829" s="474"/>
    </row>
    <row r="830" spans="1:26">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c r="W830" s="474"/>
      <c r="X830" s="474"/>
      <c r="Y830" s="474"/>
      <c r="Z830" s="474"/>
    </row>
    <row r="831" spans="1:26">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c r="W831" s="474"/>
      <c r="X831" s="474"/>
      <c r="Y831" s="474"/>
      <c r="Z831" s="474"/>
    </row>
    <row r="832" spans="1:26">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c r="W832" s="474"/>
      <c r="X832" s="474"/>
      <c r="Y832" s="474"/>
      <c r="Z832" s="474"/>
    </row>
    <row r="833" spans="1:26">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c r="W833" s="474"/>
      <c r="X833" s="474"/>
      <c r="Y833" s="474"/>
      <c r="Z833" s="474"/>
    </row>
    <row r="834" spans="1:26">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c r="W834" s="474"/>
      <c r="X834" s="474"/>
      <c r="Y834" s="474"/>
      <c r="Z834" s="474"/>
    </row>
    <row r="835" spans="1:26">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c r="W835" s="474"/>
      <c r="X835" s="474"/>
      <c r="Y835" s="474"/>
      <c r="Z835" s="474"/>
    </row>
    <row r="836" spans="1:26">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c r="W836" s="474"/>
      <c r="X836" s="474"/>
      <c r="Y836" s="474"/>
      <c r="Z836" s="474"/>
    </row>
    <row r="837" spans="1:26">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c r="W837" s="474"/>
      <c r="X837" s="474"/>
      <c r="Y837" s="474"/>
      <c r="Z837" s="474"/>
    </row>
    <row r="838" spans="1:26">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c r="W838" s="474"/>
      <c r="X838" s="474"/>
      <c r="Y838" s="474"/>
      <c r="Z838" s="474"/>
    </row>
    <row r="839" spans="1:26">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c r="W839" s="474"/>
      <c r="X839" s="474"/>
      <c r="Y839" s="474"/>
      <c r="Z839" s="474"/>
    </row>
    <row r="840" spans="1:26">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c r="W840" s="474"/>
      <c r="X840" s="474"/>
      <c r="Y840" s="474"/>
      <c r="Z840" s="474"/>
    </row>
    <row r="841" spans="1:26">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c r="W841" s="474"/>
      <c r="X841" s="474"/>
      <c r="Y841" s="474"/>
      <c r="Z841" s="474"/>
    </row>
    <row r="842" spans="1:26">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c r="W842" s="474"/>
      <c r="X842" s="474"/>
      <c r="Y842" s="474"/>
      <c r="Z842" s="474"/>
    </row>
    <row r="843" spans="1:26">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c r="W843" s="474"/>
      <c r="X843" s="474"/>
      <c r="Y843" s="474"/>
      <c r="Z843" s="474"/>
    </row>
    <row r="844" spans="1:26">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c r="W844" s="474"/>
      <c r="X844" s="474"/>
      <c r="Y844" s="474"/>
      <c r="Z844" s="474"/>
    </row>
    <row r="845" spans="1:26">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c r="W845" s="474"/>
      <c r="X845" s="474"/>
      <c r="Y845" s="474"/>
      <c r="Z845" s="474"/>
    </row>
    <row r="846" spans="1:26">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c r="W846" s="474"/>
      <c r="X846" s="474"/>
      <c r="Y846" s="474"/>
      <c r="Z846" s="474"/>
    </row>
    <row r="847" spans="1:26">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c r="W847" s="474"/>
      <c r="X847" s="474"/>
      <c r="Y847" s="474"/>
      <c r="Z847" s="474"/>
    </row>
    <row r="848" spans="1:26">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c r="W848" s="474"/>
      <c r="X848" s="474"/>
      <c r="Y848" s="474"/>
      <c r="Z848" s="474"/>
    </row>
    <row r="849" spans="1:26">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c r="W849" s="474"/>
      <c r="X849" s="474"/>
      <c r="Y849" s="474"/>
      <c r="Z849" s="474"/>
    </row>
    <row r="850" spans="1:26">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c r="W850" s="474"/>
      <c r="X850" s="474"/>
      <c r="Y850" s="474"/>
      <c r="Z850" s="474"/>
    </row>
    <row r="851" spans="1:26">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c r="W851" s="474"/>
      <c r="X851" s="474"/>
      <c r="Y851" s="474"/>
      <c r="Z851" s="474"/>
    </row>
    <row r="852" spans="1:26">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c r="W852" s="474"/>
      <c r="X852" s="474"/>
      <c r="Y852" s="474"/>
      <c r="Z852" s="474"/>
    </row>
    <row r="853" spans="1:26">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c r="W853" s="474"/>
      <c r="X853" s="474"/>
      <c r="Y853" s="474"/>
      <c r="Z853" s="474"/>
    </row>
    <row r="854" spans="1:26">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c r="W854" s="474"/>
      <c r="X854" s="474"/>
      <c r="Y854" s="474"/>
      <c r="Z854" s="474"/>
    </row>
    <row r="855" spans="1:26">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c r="W855" s="474"/>
      <c r="X855" s="474"/>
      <c r="Y855" s="474"/>
      <c r="Z855" s="474"/>
    </row>
    <row r="856" spans="1:26">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c r="W856" s="474"/>
      <c r="X856" s="474"/>
      <c r="Y856" s="474"/>
      <c r="Z856" s="474"/>
    </row>
    <row r="857" spans="1:26">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c r="W857" s="474"/>
      <c r="X857" s="474"/>
      <c r="Y857" s="474"/>
      <c r="Z857" s="474"/>
    </row>
    <row r="858" spans="1:26">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c r="W858" s="474"/>
      <c r="X858" s="474"/>
      <c r="Y858" s="474"/>
      <c r="Z858" s="474"/>
    </row>
    <row r="859" spans="1:26">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c r="W859" s="474"/>
      <c r="X859" s="474"/>
      <c r="Y859" s="474"/>
      <c r="Z859" s="474"/>
    </row>
    <row r="860" spans="1:26">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c r="W860" s="474"/>
      <c r="X860" s="474"/>
      <c r="Y860" s="474"/>
      <c r="Z860" s="474"/>
    </row>
    <row r="861" spans="1:26">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c r="W861" s="474"/>
      <c r="X861" s="474"/>
      <c r="Y861" s="474"/>
      <c r="Z861" s="474"/>
    </row>
    <row r="862" spans="1:26">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c r="W862" s="474"/>
      <c r="X862" s="474"/>
      <c r="Y862" s="474"/>
      <c r="Z862" s="474"/>
    </row>
    <row r="863" spans="1:26">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c r="W863" s="474"/>
      <c r="X863" s="474"/>
      <c r="Y863" s="474"/>
      <c r="Z863" s="474"/>
    </row>
    <row r="864" spans="1:26">
      <c r="A864" s="474"/>
      <c r="B864" s="474"/>
      <c r="C864" s="474"/>
      <c r="D864" s="474"/>
      <c r="E864" s="474"/>
      <c r="F864" s="474"/>
      <c r="G864" s="474"/>
      <c r="H864" s="474"/>
      <c r="I864" s="474"/>
      <c r="J864" s="474"/>
      <c r="K864" s="474"/>
      <c r="L864" s="474"/>
      <c r="M864" s="474"/>
      <c r="N864" s="474"/>
      <c r="O864" s="474"/>
      <c r="P864" s="474"/>
      <c r="Q864" s="474"/>
      <c r="R864" s="474"/>
      <c r="S864" s="474"/>
      <c r="T864" s="474"/>
      <c r="U864" s="474"/>
      <c r="V864" s="474"/>
      <c r="W864" s="474"/>
      <c r="X864" s="474"/>
      <c r="Y864" s="474"/>
      <c r="Z864" s="474"/>
    </row>
    <row r="865" spans="1:26">
      <c r="A865" s="474"/>
      <c r="B865" s="474"/>
      <c r="C865" s="474"/>
      <c r="D865" s="474"/>
      <c r="E865" s="474"/>
      <c r="F865" s="474"/>
      <c r="G865" s="474"/>
      <c r="H865" s="474"/>
      <c r="I865" s="474"/>
      <c r="J865" s="474"/>
      <c r="K865" s="474"/>
      <c r="L865" s="474"/>
      <c r="M865" s="474"/>
      <c r="N865" s="474"/>
      <c r="O865" s="474"/>
      <c r="P865" s="474"/>
      <c r="Q865" s="474"/>
      <c r="R865" s="474"/>
      <c r="S865" s="474"/>
      <c r="T865" s="474"/>
      <c r="U865" s="474"/>
      <c r="V865" s="474"/>
      <c r="W865" s="474"/>
      <c r="X865" s="474"/>
      <c r="Y865" s="474"/>
      <c r="Z865" s="474"/>
    </row>
    <row r="866" spans="1:26">
      <c r="A866" s="474"/>
      <c r="B866" s="474"/>
      <c r="C866" s="474"/>
      <c r="D866" s="474"/>
      <c r="E866" s="474"/>
      <c r="F866" s="474"/>
      <c r="G866" s="474"/>
      <c r="H866" s="474"/>
      <c r="I866" s="474"/>
      <c r="J866" s="474"/>
      <c r="K866" s="474"/>
      <c r="L866" s="474"/>
      <c r="M866" s="474"/>
      <c r="N866" s="474"/>
      <c r="O866" s="474"/>
      <c r="P866" s="474"/>
      <c r="Q866" s="474"/>
      <c r="R866" s="474"/>
      <c r="S866" s="474"/>
      <c r="T866" s="474"/>
      <c r="U866" s="474"/>
      <c r="V866" s="474"/>
      <c r="W866" s="474"/>
      <c r="X866" s="474"/>
      <c r="Y866" s="474"/>
      <c r="Z866" s="474"/>
    </row>
    <row r="867" spans="1:26">
      <c r="A867" s="474"/>
      <c r="B867" s="474"/>
      <c r="C867" s="474"/>
      <c r="D867" s="474"/>
      <c r="E867" s="474"/>
      <c r="F867" s="474"/>
      <c r="G867" s="474"/>
      <c r="H867" s="474"/>
      <c r="I867" s="474"/>
      <c r="J867" s="474"/>
      <c r="K867" s="474"/>
      <c r="L867" s="474"/>
      <c r="M867" s="474"/>
      <c r="N867" s="474"/>
      <c r="O867" s="474"/>
      <c r="P867" s="474"/>
      <c r="Q867" s="474"/>
      <c r="R867" s="474"/>
      <c r="S867" s="474"/>
      <c r="T867" s="474"/>
      <c r="U867" s="474"/>
      <c r="V867" s="474"/>
      <c r="W867" s="474"/>
      <c r="X867" s="474"/>
      <c r="Y867" s="474"/>
      <c r="Z867" s="474"/>
    </row>
    <row r="868" spans="1:26">
      <c r="A868" s="474"/>
      <c r="B868" s="474"/>
      <c r="C868" s="474"/>
      <c r="D868" s="474"/>
      <c r="E868" s="474"/>
      <c r="F868" s="474"/>
      <c r="G868" s="474"/>
      <c r="H868" s="474"/>
      <c r="I868" s="474"/>
      <c r="J868" s="474"/>
      <c r="K868" s="474"/>
      <c r="L868" s="474"/>
      <c r="M868" s="474"/>
      <c r="N868" s="474"/>
      <c r="O868" s="474"/>
      <c r="P868" s="474"/>
      <c r="Q868" s="474"/>
      <c r="R868" s="474"/>
      <c r="S868" s="474"/>
      <c r="T868" s="474"/>
      <c r="U868" s="474"/>
      <c r="V868" s="474"/>
      <c r="W868" s="474"/>
      <c r="X868" s="474"/>
      <c r="Y868" s="474"/>
      <c r="Z868" s="474"/>
    </row>
    <row r="869" spans="1:26">
      <c r="A869" s="474"/>
      <c r="B869" s="474"/>
      <c r="C869" s="474"/>
      <c r="D869" s="474"/>
      <c r="E869" s="474"/>
      <c r="F869" s="474"/>
      <c r="G869" s="474"/>
      <c r="H869" s="474"/>
      <c r="I869" s="474"/>
      <c r="J869" s="474"/>
      <c r="K869" s="474"/>
      <c r="L869" s="474"/>
      <c r="M869" s="474"/>
      <c r="N869" s="474"/>
      <c r="O869" s="474"/>
      <c r="P869" s="474"/>
      <c r="Q869" s="474"/>
      <c r="R869" s="474"/>
      <c r="S869" s="474"/>
      <c r="T869" s="474"/>
      <c r="U869" s="474"/>
      <c r="V869" s="474"/>
      <c r="W869" s="474"/>
      <c r="X869" s="474"/>
      <c r="Y869" s="474"/>
      <c r="Z869" s="474"/>
    </row>
    <row r="870" spans="1:26">
      <c r="A870" s="474"/>
      <c r="B870" s="474"/>
      <c r="C870" s="474"/>
      <c r="D870" s="474"/>
      <c r="E870" s="474"/>
      <c r="F870" s="474"/>
      <c r="G870" s="474"/>
      <c r="H870" s="474"/>
      <c r="I870" s="474"/>
      <c r="J870" s="474"/>
      <c r="K870" s="474"/>
      <c r="L870" s="474"/>
      <c r="M870" s="474"/>
      <c r="N870" s="474"/>
      <c r="O870" s="474"/>
      <c r="P870" s="474"/>
      <c r="Q870" s="474"/>
      <c r="R870" s="474"/>
      <c r="S870" s="474"/>
      <c r="T870" s="474"/>
      <c r="U870" s="474"/>
      <c r="V870" s="474"/>
      <c r="W870" s="474"/>
      <c r="X870" s="474"/>
      <c r="Y870" s="474"/>
      <c r="Z870" s="474"/>
    </row>
    <row r="871" spans="1:26">
      <c r="A871" s="474"/>
      <c r="B871" s="474"/>
      <c r="C871" s="474"/>
      <c r="D871" s="474"/>
      <c r="E871" s="474"/>
      <c r="F871" s="474"/>
      <c r="G871" s="474"/>
      <c r="H871" s="474"/>
      <c r="I871" s="474"/>
      <c r="J871" s="474"/>
      <c r="K871" s="474"/>
      <c r="L871" s="474"/>
      <c r="M871" s="474"/>
      <c r="N871" s="474"/>
      <c r="O871" s="474"/>
      <c r="P871" s="474"/>
      <c r="Q871" s="474"/>
      <c r="R871" s="474"/>
      <c r="S871" s="474"/>
      <c r="T871" s="474"/>
      <c r="U871" s="474"/>
      <c r="V871" s="474"/>
      <c r="W871" s="474"/>
      <c r="X871" s="474"/>
      <c r="Y871" s="474"/>
      <c r="Z871" s="474"/>
    </row>
    <row r="872" spans="1:26">
      <c r="A872" s="474"/>
      <c r="B872" s="474"/>
      <c r="C872" s="474"/>
      <c r="D872" s="474"/>
      <c r="E872" s="474"/>
      <c r="F872" s="474"/>
      <c r="G872" s="474"/>
      <c r="H872" s="474"/>
      <c r="I872" s="474"/>
      <c r="J872" s="474"/>
      <c r="K872" s="474"/>
      <c r="L872" s="474"/>
      <c r="M872" s="474"/>
      <c r="N872" s="474"/>
      <c r="O872" s="474"/>
      <c r="P872" s="474"/>
      <c r="Q872" s="474"/>
      <c r="R872" s="474"/>
      <c r="S872" s="474"/>
      <c r="T872" s="474"/>
      <c r="U872" s="474"/>
      <c r="V872" s="474"/>
      <c r="W872" s="474"/>
      <c r="X872" s="474"/>
      <c r="Y872" s="474"/>
      <c r="Z872" s="474"/>
    </row>
    <row r="873" spans="1:26">
      <c r="A873" s="474"/>
      <c r="B873" s="474"/>
      <c r="C873" s="474"/>
      <c r="D873" s="474"/>
      <c r="E873" s="474"/>
      <c r="F873" s="474"/>
      <c r="G873" s="474"/>
      <c r="H873" s="474"/>
      <c r="I873" s="474"/>
      <c r="J873" s="474"/>
      <c r="K873" s="474"/>
      <c r="L873" s="474"/>
      <c r="M873" s="474"/>
      <c r="N873" s="474"/>
      <c r="O873" s="474"/>
      <c r="P873" s="474"/>
      <c r="Q873" s="474"/>
      <c r="R873" s="474"/>
      <c r="S873" s="474"/>
      <c r="T873" s="474"/>
      <c r="U873" s="474"/>
      <c r="V873" s="474"/>
      <c r="W873" s="474"/>
      <c r="X873" s="474"/>
      <c r="Y873" s="474"/>
      <c r="Z873" s="474"/>
    </row>
    <row r="874" spans="1:26">
      <c r="A874" s="474"/>
      <c r="B874" s="474"/>
      <c r="C874" s="474"/>
      <c r="D874" s="474"/>
      <c r="E874" s="474"/>
      <c r="F874" s="474"/>
      <c r="G874" s="474"/>
      <c r="H874" s="474"/>
      <c r="I874" s="474"/>
      <c r="J874" s="474"/>
      <c r="K874" s="474"/>
      <c r="L874" s="474"/>
      <c r="M874" s="474"/>
      <c r="N874" s="474"/>
      <c r="O874" s="474"/>
      <c r="P874" s="474"/>
      <c r="Q874" s="474"/>
      <c r="R874" s="474"/>
      <c r="S874" s="474"/>
      <c r="T874" s="474"/>
      <c r="U874" s="474"/>
      <c r="V874" s="474"/>
      <c r="W874" s="474"/>
      <c r="X874" s="474"/>
      <c r="Y874" s="474"/>
      <c r="Z874" s="474"/>
    </row>
    <row r="875" spans="1:26">
      <c r="A875" s="474"/>
      <c r="B875" s="474"/>
      <c r="C875" s="474"/>
      <c r="D875" s="474"/>
      <c r="E875" s="474"/>
      <c r="F875" s="474"/>
      <c r="G875" s="474"/>
      <c r="H875" s="474"/>
      <c r="I875" s="474"/>
      <c r="J875" s="474"/>
      <c r="K875" s="474"/>
      <c r="L875" s="474"/>
      <c r="M875" s="474"/>
      <c r="N875" s="474"/>
      <c r="O875" s="474"/>
      <c r="P875" s="474"/>
      <c r="Q875" s="474"/>
      <c r="R875" s="474"/>
      <c r="S875" s="474"/>
      <c r="T875" s="474"/>
      <c r="U875" s="474"/>
      <c r="V875" s="474"/>
      <c r="W875" s="474"/>
      <c r="X875" s="474"/>
      <c r="Y875" s="474"/>
      <c r="Z875" s="474"/>
    </row>
    <row r="876" spans="1:26">
      <c r="A876" s="474"/>
      <c r="B876" s="474"/>
      <c r="C876" s="474"/>
      <c r="D876" s="474"/>
      <c r="E876" s="474"/>
      <c r="F876" s="474"/>
      <c r="G876" s="474"/>
      <c r="H876" s="474"/>
      <c r="I876" s="474"/>
      <c r="J876" s="474"/>
      <c r="K876" s="474"/>
      <c r="L876" s="474"/>
      <c r="M876" s="474"/>
      <c r="N876" s="474"/>
      <c r="O876" s="474"/>
      <c r="P876" s="474"/>
      <c r="Q876" s="474"/>
      <c r="R876" s="474"/>
      <c r="S876" s="474"/>
      <c r="T876" s="474"/>
      <c r="U876" s="474"/>
      <c r="V876" s="474"/>
      <c r="W876" s="474"/>
      <c r="X876" s="474"/>
      <c r="Y876" s="474"/>
      <c r="Z876" s="474"/>
    </row>
    <row r="877" spans="1:26">
      <c r="A877" s="474"/>
      <c r="B877" s="474"/>
      <c r="C877" s="474"/>
      <c r="D877" s="474"/>
      <c r="E877" s="474"/>
      <c r="F877" s="474"/>
      <c r="G877" s="474"/>
      <c r="H877" s="474"/>
      <c r="I877" s="474"/>
      <c r="J877" s="474"/>
      <c r="K877" s="474"/>
      <c r="L877" s="474"/>
      <c r="M877" s="474"/>
      <c r="N877" s="474"/>
      <c r="O877" s="474"/>
      <c r="P877" s="474"/>
      <c r="Q877" s="474"/>
      <c r="R877" s="474"/>
      <c r="S877" s="474"/>
      <c r="T877" s="474"/>
      <c r="U877" s="474"/>
      <c r="V877" s="474"/>
      <c r="W877" s="474"/>
      <c r="X877" s="474"/>
      <c r="Y877" s="474"/>
      <c r="Z877" s="474"/>
    </row>
    <row r="878" spans="1:26">
      <c r="A878" s="474"/>
      <c r="B878" s="474"/>
      <c r="C878" s="474"/>
      <c r="D878" s="474"/>
      <c r="E878" s="474"/>
      <c r="F878" s="474"/>
      <c r="G878" s="474"/>
      <c r="H878" s="474"/>
      <c r="I878" s="474"/>
      <c r="J878" s="474"/>
      <c r="K878" s="474"/>
      <c r="L878" s="474"/>
      <c r="M878" s="474"/>
      <c r="N878" s="474"/>
      <c r="O878" s="474"/>
      <c r="P878" s="474"/>
      <c r="Q878" s="474"/>
      <c r="R878" s="474"/>
      <c r="S878" s="474"/>
      <c r="T878" s="474"/>
      <c r="U878" s="474"/>
      <c r="V878" s="474"/>
      <c r="W878" s="474"/>
      <c r="X878" s="474"/>
      <c r="Y878" s="474"/>
      <c r="Z878" s="474"/>
    </row>
    <row r="879" spans="1:26">
      <c r="A879" s="474"/>
      <c r="B879" s="474"/>
      <c r="C879" s="474"/>
      <c r="D879" s="474"/>
      <c r="E879" s="474"/>
      <c r="F879" s="474"/>
      <c r="G879" s="474"/>
      <c r="H879" s="474"/>
      <c r="I879" s="474"/>
      <c r="J879" s="474"/>
      <c r="K879" s="474"/>
      <c r="L879" s="474"/>
      <c r="M879" s="474"/>
      <c r="N879" s="474"/>
      <c r="O879" s="474"/>
      <c r="P879" s="474"/>
      <c r="Q879" s="474"/>
      <c r="R879" s="474"/>
      <c r="S879" s="474"/>
      <c r="T879" s="474"/>
      <c r="U879" s="474"/>
      <c r="V879" s="474"/>
      <c r="W879" s="474"/>
      <c r="X879" s="474"/>
      <c r="Y879" s="474"/>
      <c r="Z879" s="474"/>
    </row>
    <row r="880" spans="1:26">
      <c r="A880" s="474"/>
      <c r="B880" s="474"/>
      <c r="C880" s="474"/>
      <c r="D880" s="474"/>
      <c r="E880" s="474"/>
      <c r="F880" s="474"/>
      <c r="G880" s="474"/>
      <c r="H880" s="474"/>
      <c r="I880" s="474"/>
      <c r="J880" s="474"/>
      <c r="K880" s="474"/>
      <c r="L880" s="474"/>
      <c r="M880" s="474"/>
      <c r="N880" s="474"/>
      <c r="O880" s="474"/>
      <c r="P880" s="474"/>
      <c r="Q880" s="474"/>
      <c r="R880" s="474"/>
      <c r="S880" s="474"/>
      <c r="T880" s="474"/>
      <c r="U880" s="474"/>
      <c r="V880" s="474"/>
      <c r="W880" s="474"/>
      <c r="X880" s="474"/>
      <c r="Y880" s="474"/>
      <c r="Z880" s="474"/>
    </row>
    <row r="881" spans="1:26">
      <c r="A881" s="474"/>
      <c r="B881" s="474"/>
      <c r="C881" s="474"/>
      <c r="D881" s="474"/>
      <c r="E881" s="474"/>
      <c r="F881" s="474"/>
      <c r="G881" s="474"/>
      <c r="H881" s="474"/>
      <c r="I881" s="474"/>
      <c r="J881" s="474"/>
      <c r="K881" s="474"/>
      <c r="L881" s="474"/>
      <c r="M881" s="474"/>
      <c r="N881" s="474"/>
      <c r="O881" s="474"/>
      <c r="P881" s="474"/>
      <c r="Q881" s="474"/>
      <c r="R881" s="474"/>
      <c r="S881" s="474"/>
      <c r="T881" s="474"/>
      <c r="U881" s="474"/>
      <c r="V881" s="474"/>
      <c r="W881" s="474"/>
      <c r="X881" s="474"/>
      <c r="Y881" s="474"/>
      <c r="Z881" s="474"/>
    </row>
    <row r="882" spans="1:26">
      <c r="A882" s="474"/>
      <c r="B882" s="474"/>
      <c r="C882" s="474"/>
      <c r="D882" s="474"/>
      <c r="E882" s="474"/>
      <c r="F882" s="474"/>
      <c r="G882" s="474"/>
      <c r="H882" s="474"/>
      <c r="I882" s="474"/>
      <c r="J882" s="474"/>
      <c r="K882" s="474"/>
      <c r="L882" s="474"/>
      <c r="M882" s="474"/>
      <c r="N882" s="474"/>
      <c r="O882" s="474"/>
      <c r="P882" s="474"/>
      <c r="Q882" s="474"/>
      <c r="R882" s="474"/>
      <c r="S882" s="474"/>
      <c r="T882" s="474"/>
      <c r="U882" s="474"/>
      <c r="V882" s="474"/>
      <c r="W882" s="474"/>
      <c r="X882" s="474"/>
      <c r="Y882" s="474"/>
      <c r="Z882" s="474"/>
    </row>
    <row r="883" spans="1:26">
      <c r="A883" s="474"/>
      <c r="B883" s="474"/>
      <c r="C883" s="474"/>
      <c r="D883" s="474"/>
      <c r="E883" s="474"/>
      <c r="F883" s="474"/>
      <c r="G883" s="474"/>
      <c r="H883" s="474"/>
      <c r="I883" s="474"/>
      <c r="J883" s="474"/>
      <c r="K883" s="474"/>
      <c r="L883" s="474"/>
      <c r="M883" s="474"/>
      <c r="N883" s="474"/>
      <c r="O883" s="474"/>
      <c r="P883" s="474"/>
      <c r="Q883" s="474"/>
      <c r="R883" s="474"/>
      <c r="S883" s="474"/>
      <c r="T883" s="474"/>
      <c r="U883" s="474"/>
      <c r="V883" s="474"/>
      <c r="W883" s="474"/>
      <c r="X883" s="474"/>
      <c r="Y883" s="474"/>
      <c r="Z883" s="474"/>
    </row>
    <row r="884" spans="1:26">
      <c r="A884" s="474"/>
      <c r="B884" s="474"/>
      <c r="C884" s="474"/>
      <c r="D884" s="474"/>
      <c r="E884" s="474"/>
      <c r="F884" s="474"/>
      <c r="G884" s="474"/>
      <c r="H884" s="474"/>
      <c r="I884" s="474"/>
      <c r="J884" s="474"/>
      <c r="K884" s="474"/>
      <c r="L884" s="474"/>
      <c r="M884" s="474"/>
      <c r="N884" s="474"/>
      <c r="O884" s="474"/>
      <c r="P884" s="474"/>
      <c r="Q884" s="474"/>
      <c r="R884" s="474"/>
      <c r="S884" s="474"/>
      <c r="T884" s="474"/>
      <c r="U884" s="474"/>
      <c r="V884" s="474"/>
      <c r="W884" s="474"/>
      <c r="X884" s="474"/>
      <c r="Y884" s="474"/>
      <c r="Z884" s="474"/>
    </row>
    <row r="885" spans="1:26">
      <c r="A885" s="474"/>
      <c r="B885" s="474"/>
      <c r="C885" s="474"/>
      <c r="D885" s="474"/>
      <c r="E885" s="474"/>
      <c r="F885" s="474"/>
      <c r="G885" s="474"/>
      <c r="H885" s="474"/>
      <c r="I885" s="474"/>
      <c r="J885" s="474"/>
      <c r="K885" s="474"/>
      <c r="L885" s="474"/>
      <c r="M885" s="474"/>
      <c r="N885" s="474"/>
      <c r="O885" s="474"/>
      <c r="P885" s="474"/>
      <c r="Q885" s="474"/>
      <c r="R885" s="474"/>
      <c r="S885" s="474"/>
      <c r="T885" s="474"/>
      <c r="U885" s="474"/>
      <c r="V885" s="474"/>
      <c r="W885" s="474"/>
      <c r="X885" s="474"/>
      <c r="Y885" s="474"/>
      <c r="Z885" s="474"/>
    </row>
    <row r="886" spans="1:26">
      <c r="A886" s="474"/>
      <c r="B886" s="474"/>
      <c r="C886" s="474"/>
      <c r="D886" s="474"/>
      <c r="E886" s="474"/>
      <c r="F886" s="474"/>
      <c r="G886" s="474"/>
      <c r="H886" s="474"/>
      <c r="I886" s="474"/>
      <c r="J886" s="474"/>
      <c r="K886" s="474"/>
      <c r="L886" s="474"/>
      <c r="M886" s="474"/>
      <c r="N886" s="474"/>
      <c r="O886" s="474"/>
      <c r="P886" s="474"/>
      <c r="Q886" s="474"/>
      <c r="R886" s="474"/>
      <c r="S886" s="474"/>
      <c r="T886" s="474"/>
      <c r="U886" s="474"/>
      <c r="V886" s="474"/>
      <c r="W886" s="474"/>
      <c r="X886" s="474"/>
      <c r="Y886" s="474"/>
      <c r="Z886" s="474"/>
    </row>
    <row r="887" spans="1:26">
      <c r="A887" s="474"/>
      <c r="B887" s="474"/>
      <c r="C887" s="474"/>
      <c r="D887" s="474"/>
      <c r="E887" s="474"/>
      <c r="F887" s="474"/>
      <c r="G887" s="474"/>
      <c r="H887" s="474"/>
      <c r="I887" s="474"/>
      <c r="J887" s="474"/>
      <c r="K887" s="474"/>
      <c r="L887" s="474"/>
      <c r="M887" s="474"/>
      <c r="N887" s="474"/>
      <c r="O887" s="474"/>
      <c r="P887" s="474"/>
      <c r="Q887" s="474"/>
      <c r="R887" s="474"/>
      <c r="S887" s="474"/>
      <c r="T887" s="474"/>
      <c r="U887" s="474"/>
      <c r="V887" s="474"/>
      <c r="W887" s="474"/>
      <c r="X887" s="474"/>
      <c r="Y887" s="474"/>
      <c r="Z887" s="474"/>
    </row>
    <row r="888" spans="1:26">
      <c r="A888" s="474"/>
      <c r="B888" s="474"/>
      <c r="C888" s="474"/>
      <c r="D888" s="474"/>
      <c r="E888" s="474"/>
      <c r="F888" s="474"/>
      <c r="G888" s="474"/>
      <c r="H888" s="474"/>
      <c r="I888" s="474"/>
      <c r="J888" s="474"/>
      <c r="K888" s="474"/>
      <c r="L888" s="474"/>
      <c r="M888" s="474"/>
      <c r="N888" s="474"/>
      <c r="O888" s="474"/>
      <c r="P888" s="474"/>
      <c r="Q888" s="474"/>
      <c r="R888" s="474"/>
      <c r="S888" s="474"/>
      <c r="T888" s="474"/>
      <c r="U888" s="474"/>
      <c r="V888" s="474"/>
      <c r="W888" s="474"/>
      <c r="X888" s="474"/>
      <c r="Y888" s="474"/>
      <c r="Z888" s="474"/>
    </row>
    <row r="889" spans="1:26">
      <c r="A889" s="474"/>
      <c r="B889" s="474"/>
      <c r="C889" s="474"/>
      <c r="D889" s="474"/>
      <c r="E889" s="474"/>
      <c r="F889" s="474"/>
      <c r="G889" s="474"/>
      <c r="H889" s="474"/>
      <c r="I889" s="474"/>
      <c r="J889" s="474"/>
      <c r="K889" s="474"/>
      <c r="L889" s="474"/>
      <c r="M889" s="474"/>
      <c r="N889" s="474"/>
      <c r="O889" s="474"/>
      <c r="P889" s="474"/>
      <c r="Q889" s="474"/>
      <c r="R889" s="474"/>
      <c r="S889" s="474"/>
      <c r="T889" s="474"/>
      <c r="U889" s="474"/>
      <c r="V889" s="474"/>
      <c r="W889" s="474"/>
      <c r="X889" s="474"/>
      <c r="Y889" s="474"/>
      <c r="Z889" s="474"/>
    </row>
    <row r="890" spans="1:26">
      <c r="A890" s="474"/>
      <c r="B890" s="474"/>
      <c r="C890" s="474"/>
      <c r="D890" s="474"/>
      <c r="E890" s="474"/>
      <c r="F890" s="474"/>
      <c r="G890" s="474"/>
      <c r="H890" s="474"/>
      <c r="I890" s="474"/>
      <c r="J890" s="474"/>
      <c r="K890" s="474"/>
      <c r="L890" s="474"/>
      <c r="M890" s="474"/>
      <c r="N890" s="474"/>
      <c r="O890" s="474"/>
      <c r="P890" s="474"/>
      <c r="Q890" s="474"/>
      <c r="R890" s="474"/>
      <c r="S890" s="474"/>
      <c r="T890" s="474"/>
      <c r="U890" s="474"/>
      <c r="V890" s="474"/>
      <c r="W890" s="474"/>
      <c r="X890" s="474"/>
      <c r="Y890" s="474"/>
      <c r="Z890" s="474"/>
    </row>
    <row r="891" spans="1:26">
      <c r="A891" s="474"/>
      <c r="B891" s="474"/>
      <c r="C891" s="474"/>
      <c r="D891" s="474"/>
      <c r="E891" s="474"/>
      <c r="F891" s="474"/>
      <c r="G891" s="474"/>
      <c r="H891" s="474"/>
      <c r="I891" s="474"/>
      <c r="J891" s="474"/>
      <c r="K891" s="474"/>
      <c r="L891" s="474"/>
      <c r="M891" s="474"/>
      <c r="N891" s="474"/>
      <c r="O891" s="474"/>
      <c r="P891" s="474"/>
      <c r="Q891" s="474"/>
      <c r="R891" s="474"/>
      <c r="S891" s="474"/>
      <c r="T891" s="474"/>
      <c r="U891" s="474"/>
      <c r="V891" s="474"/>
      <c r="W891" s="474"/>
      <c r="X891" s="474"/>
      <c r="Y891" s="474"/>
      <c r="Z891" s="474"/>
    </row>
    <row r="892" spans="1:26">
      <c r="A892" s="474"/>
      <c r="B892" s="474"/>
      <c r="C892" s="474"/>
      <c r="D892" s="474"/>
      <c r="E892" s="474"/>
      <c r="F892" s="474"/>
      <c r="G892" s="474"/>
      <c r="H892" s="474"/>
      <c r="I892" s="474"/>
      <c r="J892" s="474"/>
      <c r="K892" s="474"/>
      <c r="L892" s="474"/>
      <c r="M892" s="474"/>
      <c r="N892" s="474"/>
      <c r="O892" s="474"/>
      <c r="P892" s="474"/>
      <c r="Q892" s="474"/>
      <c r="R892" s="474"/>
      <c r="S892" s="474"/>
      <c r="T892" s="474"/>
      <c r="U892" s="474"/>
      <c r="V892" s="474"/>
      <c r="W892" s="474"/>
      <c r="X892" s="474"/>
      <c r="Y892" s="474"/>
      <c r="Z892" s="474"/>
    </row>
    <row r="893" spans="1:26">
      <c r="A893" s="474"/>
      <c r="B893" s="474"/>
      <c r="C893" s="474"/>
      <c r="D893" s="474"/>
      <c r="E893" s="474"/>
      <c r="F893" s="474"/>
      <c r="G893" s="474"/>
      <c r="H893" s="474"/>
      <c r="I893" s="474"/>
      <c r="J893" s="474"/>
      <c r="K893" s="474"/>
      <c r="L893" s="474"/>
      <c r="M893" s="474"/>
      <c r="N893" s="474"/>
      <c r="O893" s="474"/>
      <c r="P893" s="474"/>
      <c r="Q893" s="474"/>
      <c r="R893" s="474"/>
      <c r="S893" s="474"/>
      <c r="T893" s="474"/>
      <c r="U893" s="474"/>
      <c r="V893" s="474"/>
      <c r="W893" s="474"/>
      <c r="X893" s="474"/>
      <c r="Y893" s="474"/>
      <c r="Z893" s="474"/>
    </row>
    <row r="894" spans="1:26">
      <c r="A894" s="474"/>
      <c r="B894" s="474"/>
      <c r="C894" s="474"/>
      <c r="D894" s="474"/>
      <c r="E894" s="474"/>
      <c r="F894" s="474"/>
      <c r="G894" s="474"/>
      <c r="H894" s="474"/>
      <c r="I894" s="474"/>
      <c r="J894" s="474"/>
      <c r="K894" s="474"/>
      <c r="L894" s="474"/>
      <c r="M894" s="474"/>
      <c r="N894" s="474"/>
      <c r="O894" s="474"/>
      <c r="P894" s="474"/>
      <c r="Q894" s="474"/>
      <c r="R894" s="474"/>
      <c r="S894" s="474"/>
      <c r="T894" s="474"/>
      <c r="U894" s="474"/>
      <c r="V894" s="474"/>
      <c r="W894" s="474"/>
      <c r="X894" s="474"/>
      <c r="Y894" s="474"/>
      <c r="Z894" s="474"/>
    </row>
    <row r="895" spans="1:26">
      <c r="A895" s="474"/>
      <c r="B895" s="474"/>
      <c r="C895" s="474"/>
      <c r="D895" s="474"/>
      <c r="E895" s="474"/>
      <c r="F895" s="474"/>
      <c r="G895" s="474"/>
      <c r="H895" s="474"/>
      <c r="I895" s="474"/>
      <c r="J895" s="474"/>
      <c r="K895" s="474"/>
      <c r="L895" s="474"/>
      <c r="M895" s="474"/>
      <c r="N895" s="474"/>
      <c r="O895" s="474"/>
      <c r="P895" s="474"/>
      <c r="Q895" s="474"/>
      <c r="R895" s="474"/>
      <c r="S895" s="474"/>
      <c r="T895" s="474"/>
      <c r="U895" s="474"/>
      <c r="V895" s="474"/>
      <c r="W895" s="474"/>
      <c r="X895" s="474"/>
      <c r="Y895" s="474"/>
      <c r="Z895" s="474"/>
    </row>
    <row r="896" spans="1:26">
      <c r="A896" s="474"/>
      <c r="B896" s="474"/>
      <c r="C896" s="474"/>
      <c r="D896" s="474"/>
      <c r="E896" s="474"/>
      <c r="F896" s="474"/>
      <c r="G896" s="474"/>
      <c r="H896" s="474"/>
      <c r="I896" s="474"/>
      <c r="J896" s="474"/>
      <c r="K896" s="474"/>
      <c r="L896" s="474"/>
      <c r="M896" s="474"/>
      <c r="N896" s="474"/>
      <c r="O896" s="474"/>
      <c r="P896" s="474"/>
      <c r="Q896" s="474"/>
      <c r="R896" s="474"/>
      <c r="S896" s="474"/>
      <c r="T896" s="474"/>
      <c r="U896" s="474"/>
      <c r="V896" s="474"/>
      <c r="W896" s="474"/>
      <c r="X896" s="474"/>
      <c r="Y896" s="474"/>
      <c r="Z896" s="474"/>
    </row>
    <row r="897" spans="1:26">
      <c r="A897" s="474"/>
      <c r="B897" s="474"/>
      <c r="C897" s="474"/>
      <c r="D897" s="474"/>
      <c r="E897" s="474"/>
      <c r="F897" s="474"/>
      <c r="G897" s="474"/>
      <c r="H897" s="474"/>
      <c r="I897" s="474"/>
      <c r="J897" s="474"/>
      <c r="K897" s="474"/>
      <c r="L897" s="474"/>
      <c r="M897" s="474"/>
      <c r="N897" s="474"/>
      <c r="O897" s="474"/>
      <c r="P897" s="474"/>
      <c r="Q897" s="474"/>
      <c r="R897" s="474"/>
      <c r="S897" s="474"/>
      <c r="T897" s="474"/>
      <c r="U897" s="474"/>
      <c r="V897" s="474"/>
      <c r="W897" s="474"/>
      <c r="X897" s="474"/>
      <c r="Y897" s="474"/>
      <c r="Z897" s="474"/>
    </row>
    <row r="898" spans="1:26">
      <c r="A898" s="474"/>
      <c r="B898" s="474"/>
      <c r="C898" s="474"/>
      <c r="D898" s="474"/>
      <c r="E898" s="474"/>
      <c r="F898" s="474"/>
      <c r="G898" s="474"/>
      <c r="H898" s="474"/>
      <c r="I898" s="474"/>
      <c r="J898" s="474"/>
      <c r="K898" s="474"/>
      <c r="L898" s="474"/>
      <c r="M898" s="474"/>
      <c r="N898" s="474"/>
      <c r="O898" s="474"/>
      <c r="P898" s="474"/>
      <c r="Q898" s="474"/>
      <c r="R898" s="474"/>
      <c r="S898" s="474"/>
      <c r="T898" s="474"/>
      <c r="U898" s="474"/>
      <c r="V898" s="474"/>
      <c r="W898" s="474"/>
      <c r="X898" s="474"/>
      <c r="Y898" s="474"/>
      <c r="Z898" s="474"/>
    </row>
    <row r="899" spans="1:26">
      <c r="A899" s="474"/>
      <c r="B899" s="474"/>
      <c r="C899" s="474"/>
      <c r="D899" s="474"/>
      <c r="E899" s="474"/>
      <c r="F899" s="474"/>
      <c r="G899" s="474"/>
      <c r="H899" s="474"/>
      <c r="I899" s="474"/>
      <c r="J899" s="474"/>
      <c r="K899" s="474"/>
      <c r="L899" s="474"/>
      <c r="M899" s="474"/>
      <c r="N899" s="474"/>
      <c r="O899" s="474"/>
      <c r="P899" s="474"/>
      <c r="Q899" s="474"/>
      <c r="R899" s="474"/>
      <c r="S899" s="474"/>
      <c r="T899" s="474"/>
      <c r="U899" s="474"/>
      <c r="V899" s="474"/>
      <c r="W899" s="474"/>
      <c r="X899" s="474"/>
      <c r="Y899" s="474"/>
      <c r="Z899" s="474"/>
    </row>
    <row r="900" spans="1:26">
      <c r="A900" s="474"/>
      <c r="B900" s="474"/>
      <c r="C900" s="474"/>
      <c r="D900" s="474"/>
      <c r="E900" s="474"/>
      <c r="F900" s="474"/>
      <c r="G900" s="474"/>
      <c r="H900" s="474"/>
      <c r="I900" s="474"/>
      <c r="J900" s="474"/>
      <c r="K900" s="474"/>
      <c r="L900" s="474"/>
      <c r="M900" s="474"/>
      <c r="N900" s="474"/>
      <c r="O900" s="474"/>
      <c r="P900" s="474"/>
      <c r="Q900" s="474"/>
      <c r="R900" s="474"/>
      <c r="S900" s="474"/>
      <c r="T900" s="474"/>
      <c r="U900" s="474"/>
      <c r="V900" s="474"/>
      <c r="W900" s="474"/>
      <c r="X900" s="474"/>
      <c r="Y900" s="474"/>
      <c r="Z900" s="474"/>
    </row>
    <row r="901" spans="1:26">
      <c r="A901" s="474"/>
      <c r="B901" s="474"/>
      <c r="C901" s="474"/>
      <c r="D901" s="474"/>
      <c r="E901" s="474"/>
      <c r="F901" s="474"/>
      <c r="G901" s="474"/>
      <c r="H901" s="474"/>
      <c r="I901" s="474"/>
      <c r="J901" s="474"/>
      <c r="K901" s="474"/>
      <c r="L901" s="474"/>
      <c r="M901" s="474"/>
      <c r="N901" s="474"/>
      <c r="O901" s="474"/>
      <c r="P901" s="474"/>
      <c r="Q901" s="474"/>
      <c r="R901" s="474"/>
      <c r="S901" s="474"/>
      <c r="T901" s="474"/>
      <c r="U901" s="474"/>
      <c r="V901" s="474"/>
      <c r="W901" s="474"/>
      <c r="X901" s="474"/>
      <c r="Y901" s="474"/>
      <c r="Z901" s="474"/>
    </row>
    <row r="902" spans="1:26">
      <c r="A902" s="474"/>
      <c r="B902" s="474"/>
      <c r="C902" s="474"/>
      <c r="D902" s="474"/>
      <c r="E902" s="474"/>
      <c r="F902" s="474"/>
      <c r="G902" s="474"/>
      <c r="H902" s="474"/>
      <c r="I902" s="474"/>
      <c r="J902" s="474"/>
      <c r="K902" s="474"/>
      <c r="L902" s="474"/>
      <c r="M902" s="474"/>
      <c r="N902" s="474"/>
      <c r="O902" s="474"/>
      <c r="P902" s="474"/>
      <c r="Q902" s="474"/>
      <c r="R902" s="474"/>
      <c r="S902" s="474"/>
      <c r="T902" s="474"/>
      <c r="U902" s="474"/>
      <c r="V902" s="474"/>
      <c r="W902" s="474"/>
      <c r="X902" s="474"/>
      <c r="Y902" s="474"/>
      <c r="Z902" s="474"/>
    </row>
    <row r="903" spans="1:26">
      <c r="A903" s="474"/>
      <c r="B903" s="474"/>
      <c r="C903" s="474"/>
      <c r="D903" s="474"/>
      <c r="E903" s="474"/>
      <c r="F903" s="474"/>
      <c r="G903" s="474"/>
      <c r="H903" s="474"/>
      <c r="I903" s="474"/>
      <c r="J903" s="474"/>
      <c r="K903" s="474"/>
      <c r="L903" s="474"/>
      <c r="M903" s="474"/>
      <c r="N903" s="474"/>
      <c r="O903" s="474"/>
      <c r="P903" s="474"/>
      <c r="Q903" s="474"/>
      <c r="R903" s="474"/>
      <c r="S903" s="474"/>
      <c r="T903" s="474"/>
      <c r="U903" s="474"/>
      <c r="V903" s="474"/>
      <c r="W903" s="474"/>
      <c r="X903" s="474"/>
      <c r="Y903" s="474"/>
      <c r="Z903" s="474"/>
    </row>
    <row r="904" spans="1:26">
      <c r="A904" s="474"/>
      <c r="B904" s="474"/>
      <c r="C904" s="474"/>
      <c r="D904" s="474"/>
      <c r="E904" s="474"/>
      <c r="F904" s="474"/>
      <c r="G904" s="474"/>
      <c r="H904" s="474"/>
      <c r="I904" s="474"/>
      <c r="J904" s="474"/>
      <c r="K904" s="474"/>
      <c r="L904" s="474"/>
      <c r="M904" s="474"/>
      <c r="N904" s="474"/>
      <c r="O904" s="474"/>
      <c r="P904" s="474"/>
      <c r="Q904" s="474"/>
      <c r="R904" s="474"/>
      <c r="S904" s="474"/>
      <c r="T904" s="474"/>
      <c r="U904" s="474"/>
      <c r="V904" s="474"/>
      <c r="W904" s="474"/>
      <c r="X904" s="474"/>
      <c r="Y904" s="474"/>
      <c r="Z904" s="474"/>
    </row>
    <row r="905" spans="1:26">
      <c r="A905" s="474"/>
      <c r="B905" s="474"/>
      <c r="C905" s="474"/>
      <c r="D905" s="474"/>
      <c r="E905" s="474"/>
      <c r="F905" s="474"/>
      <c r="G905" s="474"/>
      <c r="H905" s="474"/>
      <c r="I905" s="474"/>
      <c r="J905" s="474"/>
      <c r="K905" s="474"/>
      <c r="L905" s="474"/>
      <c r="M905" s="474"/>
      <c r="N905" s="474"/>
      <c r="O905" s="474"/>
      <c r="P905" s="474"/>
      <c r="Q905" s="474"/>
      <c r="R905" s="474"/>
      <c r="S905" s="474"/>
      <c r="T905" s="474"/>
      <c r="U905" s="474"/>
      <c r="V905" s="474"/>
      <c r="W905" s="474"/>
      <c r="X905" s="474"/>
      <c r="Y905" s="474"/>
      <c r="Z905" s="474"/>
    </row>
    <row r="906" spans="1:26">
      <c r="A906" s="474"/>
      <c r="B906" s="474"/>
      <c r="C906" s="474"/>
      <c r="D906" s="474"/>
      <c r="E906" s="474"/>
      <c r="F906" s="474"/>
      <c r="G906" s="474"/>
      <c r="H906" s="474"/>
      <c r="I906" s="474"/>
      <c r="J906" s="474"/>
      <c r="K906" s="474"/>
      <c r="L906" s="474"/>
      <c r="M906" s="474"/>
      <c r="N906" s="474"/>
      <c r="O906" s="474"/>
      <c r="P906" s="474"/>
      <c r="Q906" s="474"/>
      <c r="R906" s="474"/>
      <c r="S906" s="474"/>
      <c r="T906" s="474"/>
      <c r="U906" s="474"/>
      <c r="V906" s="474"/>
      <c r="W906" s="474"/>
      <c r="X906" s="474"/>
      <c r="Y906" s="474"/>
      <c r="Z906" s="474"/>
    </row>
    <row r="907" spans="1:26">
      <c r="A907" s="474"/>
      <c r="B907" s="474"/>
      <c r="C907" s="474"/>
      <c r="D907" s="474"/>
      <c r="E907" s="474"/>
      <c r="F907" s="474"/>
      <c r="G907" s="474"/>
      <c r="H907" s="474"/>
      <c r="I907" s="474"/>
      <c r="J907" s="474"/>
      <c r="K907" s="474"/>
      <c r="L907" s="474"/>
      <c r="M907" s="474"/>
      <c r="N907" s="474"/>
      <c r="O907" s="474"/>
      <c r="P907" s="474"/>
      <c r="Q907" s="474"/>
      <c r="R907" s="474"/>
      <c r="S907" s="474"/>
      <c r="T907" s="474"/>
      <c r="U907" s="474"/>
      <c r="V907" s="474"/>
      <c r="W907" s="474"/>
      <c r="X907" s="474"/>
      <c r="Y907" s="474"/>
      <c r="Z907" s="474"/>
    </row>
    <row r="908" spans="1:26">
      <c r="A908" s="474"/>
      <c r="B908" s="474"/>
      <c r="C908" s="474"/>
      <c r="D908" s="474"/>
      <c r="E908" s="474"/>
      <c r="F908" s="474"/>
      <c r="G908" s="474"/>
      <c r="H908" s="474"/>
      <c r="I908" s="474"/>
      <c r="J908" s="474"/>
      <c r="K908" s="474"/>
      <c r="L908" s="474"/>
      <c r="M908" s="474"/>
      <c r="N908" s="474"/>
      <c r="O908" s="474"/>
      <c r="P908" s="474"/>
      <c r="Q908" s="474"/>
      <c r="R908" s="474"/>
      <c r="S908" s="474"/>
      <c r="T908" s="474"/>
      <c r="U908" s="474"/>
      <c r="V908" s="474"/>
      <c r="W908" s="474"/>
      <c r="X908" s="474"/>
      <c r="Y908" s="474"/>
      <c r="Z908" s="474"/>
    </row>
    <row r="909" spans="1:26">
      <c r="A909" s="474"/>
      <c r="B909" s="474"/>
      <c r="C909" s="474"/>
      <c r="D909" s="474"/>
      <c r="E909" s="474"/>
      <c r="F909" s="474"/>
      <c r="G909" s="474"/>
      <c r="H909" s="474"/>
      <c r="I909" s="474"/>
      <c r="J909" s="474"/>
      <c r="K909" s="474"/>
      <c r="L909" s="474"/>
      <c r="M909" s="474"/>
      <c r="N909" s="474"/>
      <c r="O909" s="474"/>
      <c r="P909" s="474"/>
      <c r="Q909" s="474"/>
      <c r="R909" s="474"/>
      <c r="S909" s="474"/>
      <c r="T909" s="474"/>
      <c r="U909" s="474"/>
      <c r="V909" s="474"/>
      <c r="W909" s="474"/>
      <c r="X909" s="474"/>
      <c r="Y909" s="474"/>
      <c r="Z909" s="474"/>
    </row>
    <row r="910" spans="1:26">
      <c r="A910" s="474"/>
      <c r="B910" s="474"/>
      <c r="C910" s="474"/>
      <c r="D910" s="474"/>
      <c r="E910" s="474"/>
      <c r="F910" s="474"/>
      <c r="G910" s="474"/>
      <c r="H910" s="474"/>
      <c r="I910" s="474"/>
      <c r="J910" s="474"/>
      <c r="K910" s="474"/>
      <c r="L910" s="474"/>
      <c r="M910" s="474"/>
      <c r="N910" s="474"/>
      <c r="O910" s="474"/>
      <c r="P910" s="474"/>
      <c r="Q910" s="474"/>
      <c r="R910" s="474"/>
      <c r="S910" s="474"/>
      <c r="T910" s="474"/>
      <c r="U910" s="474"/>
      <c r="V910" s="474"/>
      <c r="W910" s="474"/>
      <c r="X910" s="474"/>
      <c r="Y910" s="474"/>
      <c r="Z910" s="474"/>
    </row>
    <row r="911" spans="1:26">
      <c r="A911" s="474"/>
      <c r="B911" s="474"/>
      <c r="C911" s="474"/>
      <c r="D911" s="474"/>
      <c r="E911" s="474"/>
      <c r="F911" s="474"/>
      <c r="G911" s="474"/>
      <c r="H911" s="474"/>
      <c r="I911" s="474"/>
      <c r="J911" s="474"/>
      <c r="K911" s="474"/>
      <c r="L911" s="474"/>
      <c r="M911" s="474"/>
      <c r="N911" s="474"/>
      <c r="O911" s="474"/>
      <c r="P911" s="474"/>
      <c r="Q911" s="474"/>
      <c r="R911" s="474"/>
      <c r="S911" s="474"/>
      <c r="T911" s="474"/>
      <c r="U911" s="474"/>
      <c r="V911" s="474"/>
      <c r="W911" s="474"/>
      <c r="X911" s="474"/>
      <c r="Y911" s="474"/>
      <c r="Z911" s="474"/>
    </row>
    <row r="912" spans="1:26">
      <c r="A912" s="474"/>
      <c r="B912" s="474"/>
      <c r="C912" s="474"/>
      <c r="D912" s="474"/>
      <c r="E912" s="474"/>
      <c r="F912" s="474"/>
      <c r="G912" s="474"/>
      <c r="H912" s="474"/>
      <c r="I912" s="474"/>
      <c r="J912" s="474"/>
      <c r="K912" s="474"/>
      <c r="L912" s="474"/>
      <c r="M912" s="474"/>
      <c r="N912" s="474"/>
      <c r="O912" s="474"/>
      <c r="P912" s="474"/>
      <c r="Q912" s="474"/>
      <c r="R912" s="474"/>
      <c r="S912" s="474"/>
      <c r="T912" s="474"/>
      <c r="U912" s="474"/>
      <c r="V912" s="474"/>
      <c r="W912" s="474"/>
      <c r="X912" s="474"/>
      <c r="Y912" s="474"/>
      <c r="Z912" s="474"/>
    </row>
    <row r="913" spans="1:26">
      <c r="A913" s="474"/>
      <c r="B913" s="474"/>
      <c r="C913" s="474"/>
      <c r="D913" s="474"/>
      <c r="E913" s="474"/>
      <c r="F913" s="474"/>
      <c r="G913" s="474"/>
      <c r="H913" s="474"/>
      <c r="I913" s="474"/>
      <c r="J913" s="474"/>
      <c r="K913" s="474"/>
      <c r="L913" s="474"/>
      <c r="M913" s="474"/>
      <c r="N913" s="474"/>
      <c r="O913" s="474"/>
      <c r="P913" s="474"/>
      <c r="Q913" s="474"/>
      <c r="R913" s="474"/>
      <c r="S913" s="474"/>
      <c r="T913" s="474"/>
      <c r="U913" s="474"/>
      <c r="V913" s="474"/>
      <c r="W913" s="474"/>
      <c r="X913" s="474"/>
      <c r="Y913" s="474"/>
      <c r="Z913" s="474"/>
    </row>
    <row r="914" spans="1:26">
      <c r="A914" s="474"/>
      <c r="B914" s="474"/>
      <c r="C914" s="474"/>
      <c r="D914" s="474"/>
      <c r="E914" s="474"/>
      <c r="F914" s="474"/>
      <c r="G914" s="474"/>
      <c r="H914" s="474"/>
      <c r="I914" s="474"/>
      <c r="J914" s="474"/>
      <c r="K914" s="474"/>
      <c r="L914" s="474"/>
      <c r="M914" s="474"/>
      <c r="N914" s="474"/>
      <c r="O914" s="474"/>
      <c r="P914" s="474"/>
      <c r="Q914" s="474"/>
      <c r="R914" s="474"/>
      <c r="S914" s="474"/>
      <c r="T914" s="474"/>
      <c r="U914" s="474"/>
      <c r="V914" s="474"/>
      <c r="W914" s="474"/>
      <c r="X914" s="474"/>
      <c r="Y914" s="474"/>
      <c r="Z914" s="474"/>
    </row>
    <row r="915" spans="1:26">
      <c r="A915" s="474"/>
      <c r="B915" s="474"/>
      <c r="C915" s="474"/>
      <c r="D915" s="474"/>
      <c r="E915" s="474"/>
      <c r="F915" s="474"/>
      <c r="G915" s="474"/>
      <c r="H915" s="474"/>
      <c r="I915" s="474"/>
      <c r="J915" s="474"/>
      <c r="K915" s="474"/>
      <c r="L915" s="474"/>
      <c r="M915" s="474"/>
      <c r="N915" s="474"/>
      <c r="O915" s="474"/>
      <c r="P915" s="474"/>
      <c r="Q915" s="474"/>
      <c r="R915" s="474"/>
      <c r="S915" s="474"/>
      <c r="T915" s="474"/>
      <c r="U915" s="474"/>
      <c r="V915" s="474"/>
      <c r="W915" s="474"/>
      <c r="X915" s="474"/>
      <c r="Y915" s="474"/>
      <c r="Z915" s="474"/>
    </row>
    <row r="916" spans="1:26">
      <c r="A916" s="474"/>
      <c r="B916" s="474"/>
      <c r="C916" s="474"/>
      <c r="D916" s="474"/>
      <c r="E916" s="474"/>
      <c r="F916" s="474"/>
      <c r="G916" s="474"/>
      <c r="H916" s="474"/>
      <c r="I916" s="474"/>
      <c r="J916" s="474"/>
      <c r="K916" s="474"/>
      <c r="L916" s="474"/>
      <c r="M916" s="474"/>
      <c r="N916" s="474"/>
      <c r="O916" s="474"/>
      <c r="P916" s="474"/>
      <c r="Q916" s="474"/>
      <c r="R916" s="474"/>
      <c r="S916" s="474"/>
      <c r="T916" s="474"/>
      <c r="U916" s="474"/>
      <c r="V916" s="474"/>
      <c r="W916" s="474"/>
      <c r="X916" s="474"/>
      <c r="Y916" s="474"/>
      <c r="Z916" s="474"/>
    </row>
    <row r="917" spans="1:26">
      <c r="A917" s="474"/>
      <c r="B917" s="474"/>
      <c r="C917" s="474"/>
      <c r="D917" s="474"/>
      <c r="E917" s="474"/>
      <c r="F917" s="474"/>
      <c r="G917" s="474"/>
      <c r="H917" s="474"/>
      <c r="I917" s="474"/>
      <c r="J917" s="474"/>
      <c r="K917" s="474"/>
      <c r="L917" s="474"/>
      <c r="M917" s="474"/>
      <c r="N917" s="474"/>
      <c r="O917" s="474"/>
      <c r="P917" s="474"/>
      <c r="Q917" s="474"/>
      <c r="R917" s="474"/>
      <c r="S917" s="474"/>
      <c r="T917" s="474"/>
      <c r="U917" s="474"/>
      <c r="V917" s="474"/>
      <c r="W917" s="474"/>
      <c r="X917" s="474"/>
      <c r="Y917" s="474"/>
      <c r="Z917" s="474"/>
    </row>
    <row r="918" spans="1:26">
      <c r="A918" s="474"/>
      <c r="B918" s="474"/>
      <c r="C918" s="474"/>
      <c r="D918" s="474"/>
      <c r="E918" s="474"/>
      <c r="F918" s="474"/>
      <c r="G918" s="474"/>
      <c r="H918" s="474"/>
      <c r="I918" s="474"/>
      <c r="J918" s="474"/>
      <c r="K918" s="474"/>
      <c r="L918" s="474"/>
      <c r="M918" s="474"/>
      <c r="N918" s="474"/>
      <c r="O918" s="474"/>
      <c r="P918" s="474"/>
      <c r="Q918" s="474"/>
      <c r="R918" s="474"/>
      <c r="S918" s="474"/>
      <c r="T918" s="474"/>
      <c r="U918" s="474"/>
      <c r="V918" s="474"/>
      <c r="W918" s="474"/>
      <c r="X918" s="474"/>
      <c r="Y918" s="474"/>
      <c r="Z918" s="474"/>
    </row>
    <row r="919" spans="1:26">
      <c r="A919" s="474"/>
      <c r="B919" s="474"/>
      <c r="C919" s="474"/>
      <c r="D919" s="474"/>
      <c r="E919" s="474"/>
      <c r="F919" s="474"/>
      <c r="G919" s="474"/>
      <c r="H919" s="474"/>
      <c r="I919" s="474"/>
      <c r="J919" s="474"/>
      <c r="K919" s="474"/>
      <c r="L919" s="474"/>
      <c r="M919" s="474"/>
      <c r="N919" s="474"/>
      <c r="O919" s="474"/>
      <c r="P919" s="474"/>
      <c r="Q919" s="474"/>
      <c r="R919" s="474"/>
      <c r="S919" s="474"/>
      <c r="T919" s="474"/>
      <c r="U919" s="474"/>
      <c r="V919" s="474"/>
      <c r="W919" s="474"/>
      <c r="X919" s="474"/>
      <c r="Y919" s="474"/>
      <c r="Z919" s="474"/>
    </row>
    <row r="920" spans="1:26">
      <c r="A920" s="474"/>
      <c r="B920" s="474"/>
      <c r="C920" s="474"/>
      <c r="D920" s="474"/>
      <c r="E920" s="474"/>
      <c r="F920" s="474"/>
      <c r="G920" s="474"/>
      <c r="H920" s="474"/>
      <c r="I920" s="474"/>
      <c r="J920" s="474"/>
      <c r="K920" s="474"/>
      <c r="L920" s="474"/>
      <c r="M920" s="474"/>
      <c r="N920" s="474"/>
      <c r="O920" s="474"/>
      <c r="P920" s="474"/>
      <c r="Q920" s="474"/>
      <c r="R920" s="474"/>
      <c r="S920" s="474"/>
      <c r="T920" s="474"/>
      <c r="U920" s="474"/>
      <c r="V920" s="474"/>
      <c r="W920" s="474"/>
      <c r="X920" s="474"/>
      <c r="Y920" s="474"/>
      <c r="Z920" s="474"/>
    </row>
    <row r="921" spans="1:26">
      <c r="A921" s="474"/>
      <c r="B921" s="474"/>
      <c r="C921" s="474"/>
      <c r="D921" s="474"/>
      <c r="E921" s="474"/>
      <c r="F921" s="474"/>
      <c r="G921" s="474"/>
      <c r="H921" s="474"/>
      <c r="I921" s="474"/>
      <c r="J921" s="474"/>
      <c r="K921" s="474"/>
      <c r="L921" s="474"/>
      <c r="M921" s="474"/>
      <c r="N921" s="474"/>
      <c r="O921" s="474"/>
      <c r="P921" s="474"/>
      <c r="Q921" s="474"/>
      <c r="R921" s="474"/>
      <c r="S921" s="474"/>
      <c r="T921" s="474"/>
      <c r="U921" s="474"/>
      <c r="V921" s="474"/>
      <c r="W921" s="474"/>
      <c r="X921" s="474"/>
      <c r="Y921" s="474"/>
      <c r="Z921" s="474"/>
    </row>
    <row r="922" spans="1:26">
      <c r="A922" s="474"/>
      <c r="B922" s="474"/>
      <c r="C922" s="474"/>
      <c r="D922" s="474"/>
      <c r="E922" s="474"/>
      <c r="F922" s="474"/>
      <c r="G922" s="474"/>
      <c r="H922" s="474"/>
      <c r="I922" s="474"/>
      <c r="J922" s="474"/>
      <c r="K922" s="474"/>
      <c r="L922" s="474"/>
      <c r="M922" s="474"/>
      <c r="N922" s="474"/>
      <c r="O922" s="474"/>
      <c r="P922" s="474"/>
      <c r="Q922" s="474"/>
      <c r="R922" s="474"/>
      <c r="S922" s="474"/>
      <c r="T922" s="474"/>
      <c r="U922" s="474"/>
      <c r="V922" s="474"/>
      <c r="W922" s="474"/>
      <c r="X922" s="474"/>
      <c r="Y922" s="474"/>
      <c r="Z922" s="474"/>
    </row>
    <row r="923" spans="1:26">
      <c r="A923" s="474"/>
      <c r="B923" s="474"/>
      <c r="C923" s="474"/>
      <c r="D923" s="474"/>
      <c r="E923" s="474"/>
      <c r="F923" s="474"/>
      <c r="G923" s="474"/>
      <c r="H923" s="474"/>
      <c r="I923" s="474"/>
      <c r="J923" s="474"/>
      <c r="K923" s="474"/>
      <c r="L923" s="474"/>
      <c r="M923" s="474"/>
      <c r="N923" s="474"/>
      <c r="O923" s="474"/>
      <c r="P923" s="474"/>
      <c r="Q923" s="474"/>
      <c r="R923" s="474"/>
      <c r="S923" s="474"/>
      <c r="T923" s="474"/>
      <c r="U923" s="474"/>
      <c r="V923" s="474"/>
      <c r="W923" s="474"/>
      <c r="X923" s="474"/>
      <c r="Y923" s="474"/>
      <c r="Z923" s="474"/>
    </row>
    <row r="924" spans="1:26">
      <c r="A924" s="474"/>
      <c r="B924" s="474"/>
      <c r="C924" s="474"/>
      <c r="D924" s="474"/>
      <c r="E924" s="474"/>
      <c r="F924" s="474"/>
      <c r="G924" s="474"/>
      <c r="H924" s="474"/>
      <c r="I924" s="474"/>
      <c r="J924" s="474"/>
      <c r="K924" s="474"/>
      <c r="L924" s="474"/>
      <c r="M924" s="474"/>
      <c r="N924" s="474"/>
      <c r="O924" s="474"/>
      <c r="P924" s="474"/>
      <c r="Q924" s="474"/>
      <c r="R924" s="474"/>
      <c r="S924" s="474"/>
      <c r="T924" s="474"/>
      <c r="U924" s="474"/>
      <c r="V924" s="474"/>
      <c r="W924" s="474"/>
      <c r="X924" s="474"/>
      <c r="Y924" s="474"/>
      <c r="Z924" s="474"/>
    </row>
    <row r="925" spans="1:26">
      <c r="A925" s="474"/>
      <c r="B925" s="474"/>
      <c r="C925" s="474"/>
      <c r="D925" s="474"/>
      <c r="E925" s="474"/>
      <c r="F925" s="474"/>
      <c r="G925" s="474"/>
      <c r="H925" s="474"/>
      <c r="I925" s="474"/>
      <c r="J925" s="474"/>
      <c r="K925" s="474"/>
      <c r="L925" s="474"/>
      <c r="M925" s="474"/>
      <c r="N925" s="474"/>
      <c r="O925" s="474"/>
      <c r="P925" s="474"/>
      <c r="Q925" s="474"/>
      <c r="R925" s="474"/>
      <c r="S925" s="474"/>
      <c r="T925" s="474"/>
      <c r="U925" s="474"/>
      <c r="V925" s="474"/>
      <c r="W925" s="474"/>
      <c r="X925" s="474"/>
      <c r="Y925" s="474"/>
      <c r="Z925" s="474"/>
    </row>
    <row r="926" spans="1:26">
      <c r="A926" s="474"/>
      <c r="B926" s="474"/>
      <c r="C926" s="474"/>
      <c r="D926" s="474"/>
      <c r="E926" s="474"/>
      <c r="F926" s="474"/>
      <c r="G926" s="474"/>
      <c r="H926" s="474"/>
      <c r="I926" s="474"/>
      <c r="J926" s="474"/>
      <c r="K926" s="474"/>
      <c r="L926" s="474"/>
      <c r="M926" s="474"/>
      <c r="N926" s="474"/>
      <c r="O926" s="474"/>
      <c r="P926" s="474"/>
      <c r="Q926" s="474"/>
      <c r="R926" s="474"/>
      <c r="S926" s="474"/>
      <c r="T926" s="474"/>
      <c r="U926" s="474"/>
      <c r="V926" s="474"/>
      <c r="W926" s="474"/>
      <c r="X926" s="474"/>
      <c r="Y926" s="474"/>
      <c r="Z926" s="474"/>
    </row>
    <row r="927" spans="1:26">
      <c r="A927" s="474"/>
      <c r="B927" s="474"/>
      <c r="C927" s="474"/>
      <c r="D927" s="474"/>
      <c r="E927" s="474"/>
      <c r="F927" s="474"/>
      <c r="G927" s="474"/>
      <c r="H927" s="474"/>
      <c r="I927" s="474"/>
      <c r="J927" s="474"/>
      <c r="K927" s="474"/>
      <c r="L927" s="474"/>
      <c r="M927" s="474"/>
      <c r="N927" s="474"/>
      <c r="O927" s="474"/>
      <c r="P927" s="474"/>
      <c r="Q927" s="474"/>
      <c r="R927" s="474"/>
      <c r="S927" s="474"/>
      <c r="T927" s="474"/>
      <c r="U927" s="474"/>
      <c r="V927" s="474"/>
      <c r="W927" s="474"/>
      <c r="X927" s="474"/>
      <c r="Y927" s="474"/>
      <c r="Z927" s="474"/>
    </row>
    <row r="928" spans="1:26">
      <c r="A928" s="474"/>
      <c r="B928" s="474"/>
      <c r="C928" s="474"/>
      <c r="D928" s="474"/>
      <c r="E928" s="474"/>
      <c r="F928" s="474"/>
      <c r="G928" s="474"/>
      <c r="H928" s="474"/>
      <c r="I928" s="474"/>
      <c r="J928" s="474"/>
      <c r="K928" s="474"/>
      <c r="L928" s="474"/>
      <c r="M928" s="474"/>
      <c r="N928" s="474"/>
      <c r="O928" s="474"/>
      <c r="P928" s="474"/>
      <c r="Q928" s="474"/>
      <c r="R928" s="474"/>
      <c r="S928" s="474"/>
      <c r="T928" s="474"/>
      <c r="U928" s="474"/>
      <c r="V928" s="474"/>
      <c r="W928" s="474"/>
      <c r="X928" s="474"/>
      <c r="Y928" s="474"/>
      <c r="Z928" s="474"/>
    </row>
    <row r="929" spans="1:26">
      <c r="A929" s="474"/>
      <c r="B929" s="474"/>
      <c r="C929" s="474"/>
      <c r="D929" s="474"/>
      <c r="E929" s="474"/>
      <c r="F929" s="474"/>
      <c r="G929" s="474"/>
      <c r="H929" s="474"/>
      <c r="I929" s="474"/>
      <c r="J929" s="474"/>
      <c r="K929" s="474"/>
      <c r="L929" s="474"/>
      <c r="M929" s="474"/>
      <c r="N929" s="474"/>
      <c r="O929" s="474"/>
      <c r="P929" s="474"/>
      <c r="Q929" s="474"/>
      <c r="R929" s="474"/>
      <c r="S929" s="474"/>
      <c r="T929" s="474"/>
      <c r="U929" s="474"/>
      <c r="V929" s="474"/>
      <c r="W929" s="474"/>
      <c r="X929" s="474"/>
      <c r="Y929" s="474"/>
      <c r="Z929" s="474"/>
    </row>
    <row r="930" spans="1:26">
      <c r="A930" s="474"/>
      <c r="B930" s="474"/>
      <c r="C930" s="474"/>
      <c r="D930" s="474"/>
      <c r="E930" s="474"/>
      <c r="F930" s="474"/>
      <c r="G930" s="474"/>
      <c r="H930" s="474"/>
      <c r="I930" s="474"/>
      <c r="J930" s="474"/>
      <c r="K930" s="474"/>
      <c r="L930" s="474"/>
      <c r="M930" s="474"/>
      <c r="N930" s="474"/>
      <c r="O930" s="474"/>
      <c r="P930" s="474"/>
      <c r="Q930" s="474"/>
      <c r="R930" s="474"/>
      <c r="S930" s="474"/>
      <c r="T930" s="474"/>
      <c r="U930" s="474"/>
      <c r="V930" s="474"/>
      <c r="W930" s="474"/>
      <c r="X930" s="474"/>
      <c r="Y930" s="474"/>
      <c r="Z930" s="474"/>
    </row>
    <row r="931" spans="1:26">
      <c r="A931" s="474"/>
      <c r="B931" s="474"/>
      <c r="C931" s="474"/>
      <c r="D931" s="474"/>
      <c r="E931" s="474"/>
      <c r="F931" s="474"/>
      <c r="G931" s="474"/>
      <c r="H931" s="474"/>
      <c r="I931" s="474"/>
      <c r="J931" s="474"/>
      <c r="K931" s="474"/>
      <c r="L931" s="474"/>
      <c r="M931" s="474"/>
      <c r="N931" s="474"/>
      <c r="O931" s="474"/>
      <c r="P931" s="474"/>
      <c r="Q931" s="474"/>
      <c r="R931" s="474"/>
      <c r="S931" s="474"/>
      <c r="T931" s="474"/>
      <c r="U931" s="474"/>
      <c r="V931" s="474"/>
      <c r="W931" s="474"/>
      <c r="X931" s="474"/>
      <c r="Y931" s="474"/>
      <c r="Z931" s="474"/>
    </row>
    <row r="932" spans="1:26">
      <c r="A932" s="474"/>
      <c r="B932" s="474"/>
      <c r="C932" s="474"/>
      <c r="D932" s="474"/>
      <c r="E932" s="474"/>
      <c r="F932" s="474"/>
      <c r="G932" s="474"/>
      <c r="H932" s="474"/>
      <c r="I932" s="474"/>
      <c r="J932" s="474"/>
      <c r="K932" s="474"/>
      <c r="L932" s="474"/>
      <c r="M932" s="474"/>
      <c r="N932" s="474"/>
      <c r="O932" s="474"/>
      <c r="P932" s="474"/>
      <c r="Q932" s="474"/>
      <c r="R932" s="474"/>
      <c r="S932" s="474"/>
      <c r="T932" s="474"/>
      <c r="U932" s="474"/>
      <c r="V932" s="474"/>
      <c r="W932" s="474"/>
      <c r="X932" s="474"/>
      <c r="Y932" s="474"/>
      <c r="Z932" s="474"/>
    </row>
    <row r="933" spans="1:26">
      <c r="A933" s="474"/>
      <c r="B933" s="474"/>
      <c r="C933" s="474"/>
      <c r="D933" s="474"/>
      <c r="E933" s="474"/>
      <c r="F933" s="474"/>
      <c r="G933" s="474"/>
      <c r="H933" s="474"/>
      <c r="I933" s="474"/>
      <c r="J933" s="474"/>
      <c r="K933" s="474"/>
      <c r="L933" s="474"/>
      <c r="M933" s="474"/>
      <c r="N933" s="474"/>
      <c r="O933" s="474"/>
      <c r="P933" s="474"/>
      <c r="Q933" s="474"/>
      <c r="R933" s="474"/>
      <c r="S933" s="474"/>
      <c r="T933" s="474"/>
      <c r="U933" s="474"/>
      <c r="V933" s="474"/>
      <c r="W933" s="474"/>
      <c r="X933" s="474"/>
      <c r="Y933" s="474"/>
      <c r="Z933" s="474"/>
    </row>
    <row r="934" spans="1:26">
      <c r="A934" s="474"/>
      <c r="B934" s="474"/>
      <c r="C934" s="474"/>
      <c r="D934" s="474"/>
      <c r="E934" s="474"/>
      <c r="F934" s="474"/>
      <c r="G934" s="474"/>
      <c r="H934" s="474"/>
      <c r="I934" s="474"/>
      <c r="J934" s="474"/>
      <c r="K934" s="474"/>
      <c r="L934" s="474"/>
      <c r="M934" s="474"/>
      <c r="N934" s="474"/>
      <c r="O934" s="474"/>
      <c r="P934" s="474"/>
      <c r="Q934" s="474"/>
      <c r="R934" s="474"/>
      <c r="S934" s="474"/>
      <c r="T934" s="474"/>
      <c r="U934" s="474"/>
      <c r="V934" s="474"/>
      <c r="W934" s="474"/>
      <c r="X934" s="474"/>
      <c r="Y934" s="474"/>
      <c r="Z934" s="474"/>
    </row>
    <row r="935" spans="1:26">
      <c r="A935" s="474"/>
      <c r="B935" s="474"/>
      <c r="C935" s="474"/>
      <c r="D935" s="474"/>
      <c r="E935" s="474"/>
      <c r="F935" s="474"/>
      <c r="G935" s="474"/>
      <c r="H935" s="474"/>
      <c r="I935" s="474"/>
      <c r="J935" s="474"/>
      <c r="K935" s="474"/>
      <c r="L935" s="474"/>
      <c r="M935" s="474"/>
      <c r="N935" s="474"/>
      <c r="O935" s="474"/>
      <c r="P935" s="474"/>
      <c r="Q935" s="474"/>
      <c r="R935" s="474"/>
      <c r="S935" s="474"/>
      <c r="T935" s="474"/>
      <c r="U935" s="474"/>
      <c r="V935" s="474"/>
      <c r="W935" s="474"/>
      <c r="X935" s="474"/>
      <c r="Y935" s="474"/>
      <c r="Z935" s="474"/>
    </row>
    <row r="936" spans="1:26">
      <c r="A936" s="474"/>
      <c r="B936" s="474"/>
      <c r="C936" s="474"/>
      <c r="D936" s="474"/>
      <c r="E936" s="474"/>
      <c r="F936" s="474"/>
      <c r="G936" s="474"/>
      <c r="H936" s="474"/>
      <c r="I936" s="474"/>
      <c r="J936" s="474"/>
      <c r="K936" s="474"/>
      <c r="L936" s="474"/>
      <c r="M936" s="474"/>
      <c r="N936" s="474"/>
      <c r="O936" s="474"/>
      <c r="P936" s="474"/>
      <c r="Q936" s="474"/>
      <c r="R936" s="474"/>
      <c r="S936" s="474"/>
      <c r="T936" s="474"/>
      <c r="U936" s="474"/>
      <c r="V936" s="474"/>
      <c r="W936" s="474"/>
      <c r="X936" s="474"/>
      <c r="Y936" s="474"/>
      <c r="Z936" s="474"/>
    </row>
    <row r="937" spans="1:26">
      <c r="A937" s="474"/>
      <c r="B937" s="474"/>
      <c r="C937" s="474"/>
      <c r="D937" s="474"/>
      <c r="E937" s="474"/>
      <c r="F937" s="474"/>
      <c r="G937" s="474"/>
      <c r="H937" s="474"/>
      <c r="I937" s="474"/>
      <c r="J937" s="474"/>
      <c r="K937" s="474"/>
      <c r="L937" s="474"/>
      <c r="M937" s="474"/>
      <c r="N937" s="474"/>
      <c r="O937" s="474"/>
      <c r="P937" s="474"/>
      <c r="Q937" s="474"/>
      <c r="R937" s="474"/>
      <c r="S937" s="474"/>
      <c r="T937" s="474"/>
      <c r="U937" s="474"/>
      <c r="V937" s="474"/>
      <c r="W937" s="474"/>
      <c r="X937" s="474"/>
      <c r="Y937" s="474"/>
      <c r="Z937" s="474"/>
    </row>
    <row r="938" spans="1:26">
      <c r="A938" s="474"/>
      <c r="B938" s="474"/>
      <c r="C938" s="474"/>
      <c r="D938" s="474"/>
      <c r="E938" s="474"/>
      <c r="F938" s="474"/>
      <c r="G938" s="474"/>
      <c r="H938" s="474"/>
      <c r="I938" s="474"/>
      <c r="J938" s="474"/>
      <c r="K938" s="474"/>
      <c r="L938" s="474"/>
      <c r="M938" s="474"/>
      <c r="N938" s="474"/>
      <c r="O938" s="474"/>
      <c r="P938" s="474"/>
      <c r="Q938" s="474"/>
      <c r="R938" s="474"/>
      <c r="S938" s="474"/>
      <c r="T938" s="474"/>
      <c r="U938" s="474"/>
      <c r="V938" s="474"/>
      <c r="W938" s="474"/>
      <c r="X938" s="474"/>
      <c r="Y938" s="474"/>
      <c r="Z938" s="474"/>
    </row>
    <row r="939" spans="1:26">
      <c r="A939" s="474"/>
      <c r="B939" s="474"/>
      <c r="C939" s="474"/>
      <c r="D939" s="474"/>
      <c r="E939" s="474"/>
      <c r="F939" s="474"/>
      <c r="G939" s="474"/>
      <c r="H939" s="474"/>
      <c r="I939" s="474"/>
      <c r="J939" s="474"/>
      <c r="K939" s="474"/>
      <c r="L939" s="474"/>
      <c r="M939" s="474"/>
      <c r="N939" s="474"/>
      <c r="O939" s="474"/>
      <c r="P939" s="474"/>
      <c r="Q939" s="474"/>
      <c r="R939" s="474"/>
      <c r="S939" s="474"/>
      <c r="T939" s="474"/>
      <c r="U939" s="474"/>
      <c r="V939" s="474"/>
      <c r="W939" s="474"/>
      <c r="X939" s="474"/>
      <c r="Y939" s="474"/>
      <c r="Z939" s="474"/>
    </row>
    <row r="940" spans="1:26">
      <c r="A940" s="474"/>
      <c r="B940" s="474"/>
      <c r="C940" s="474"/>
      <c r="D940" s="474"/>
      <c r="E940" s="474"/>
      <c r="F940" s="474"/>
      <c r="G940" s="474"/>
      <c r="H940" s="474"/>
      <c r="I940" s="474"/>
      <c r="J940" s="474"/>
      <c r="K940" s="474"/>
      <c r="L940" s="474"/>
      <c r="M940" s="474"/>
      <c r="N940" s="474"/>
      <c r="O940" s="474"/>
      <c r="P940" s="474"/>
      <c r="Q940" s="474"/>
      <c r="R940" s="474"/>
      <c r="S940" s="474"/>
      <c r="T940" s="474"/>
      <c r="U940" s="474"/>
      <c r="V940" s="474"/>
      <c r="W940" s="474"/>
      <c r="X940" s="474"/>
      <c r="Y940" s="474"/>
      <c r="Z940" s="474"/>
    </row>
    <row r="941" spans="1:26">
      <c r="A941" s="474"/>
      <c r="B941" s="474"/>
      <c r="C941" s="474"/>
      <c r="D941" s="474"/>
      <c r="E941" s="474"/>
      <c r="F941" s="474"/>
      <c r="G941" s="474"/>
      <c r="H941" s="474"/>
      <c r="I941" s="474"/>
      <c r="J941" s="474"/>
      <c r="K941" s="474"/>
      <c r="L941" s="474"/>
      <c r="M941" s="474"/>
      <c r="N941" s="474"/>
      <c r="O941" s="474"/>
      <c r="P941" s="474"/>
      <c r="Q941" s="474"/>
      <c r="R941" s="474"/>
      <c r="S941" s="474"/>
      <c r="T941" s="474"/>
      <c r="U941" s="474"/>
      <c r="V941" s="474"/>
      <c r="W941" s="474"/>
      <c r="X941" s="474"/>
      <c r="Y941" s="474"/>
      <c r="Z941" s="474"/>
    </row>
    <row r="942" spans="1:26">
      <c r="A942" s="474"/>
      <c r="B942" s="474"/>
      <c r="C942" s="474"/>
      <c r="D942" s="474"/>
      <c r="E942" s="474"/>
      <c r="F942" s="474"/>
      <c r="G942" s="474"/>
      <c r="H942" s="474"/>
      <c r="I942" s="474"/>
      <c r="J942" s="474"/>
      <c r="K942" s="474"/>
      <c r="L942" s="474"/>
      <c r="M942" s="474"/>
      <c r="N942" s="474"/>
      <c r="O942" s="474"/>
      <c r="P942" s="474"/>
      <c r="Q942" s="474"/>
      <c r="R942" s="474"/>
      <c r="S942" s="474"/>
      <c r="T942" s="474"/>
      <c r="U942" s="474"/>
      <c r="V942" s="474"/>
      <c r="W942" s="474"/>
      <c r="X942" s="474"/>
      <c r="Y942" s="474"/>
      <c r="Z942" s="474"/>
    </row>
    <row r="943" spans="1:26">
      <c r="A943" s="474"/>
      <c r="B943" s="474"/>
      <c r="C943" s="474"/>
      <c r="D943" s="474"/>
      <c r="E943" s="474"/>
      <c r="F943" s="474"/>
      <c r="G943" s="474"/>
      <c r="H943" s="474"/>
      <c r="I943" s="474"/>
      <c r="J943" s="474"/>
      <c r="K943" s="474"/>
      <c r="L943" s="474"/>
      <c r="M943" s="474"/>
      <c r="N943" s="474"/>
      <c r="O943" s="474"/>
      <c r="P943" s="474"/>
      <c r="Q943" s="474"/>
      <c r="R943" s="474"/>
      <c r="S943" s="474"/>
      <c r="T943" s="474"/>
      <c r="U943" s="474"/>
      <c r="V943" s="474"/>
      <c r="W943" s="474"/>
      <c r="X943" s="474"/>
      <c r="Y943" s="474"/>
      <c r="Z943" s="474"/>
    </row>
    <row r="944" spans="1:26">
      <c r="A944" s="474"/>
      <c r="B944" s="474"/>
      <c r="C944" s="474"/>
      <c r="D944" s="474"/>
      <c r="E944" s="474"/>
      <c r="F944" s="474"/>
      <c r="G944" s="474"/>
      <c r="H944" s="474"/>
      <c r="I944" s="474"/>
      <c r="J944" s="474"/>
      <c r="K944" s="474"/>
      <c r="L944" s="474"/>
      <c r="M944" s="474"/>
      <c r="N944" s="474"/>
      <c r="O944" s="474"/>
      <c r="P944" s="474"/>
      <c r="Q944" s="474"/>
      <c r="R944" s="474"/>
      <c r="S944" s="474"/>
      <c r="T944" s="474"/>
      <c r="U944" s="474"/>
      <c r="V944" s="474"/>
      <c r="W944" s="474"/>
      <c r="X944" s="474"/>
      <c r="Y944" s="474"/>
      <c r="Z944" s="474"/>
    </row>
    <row r="945" spans="1:26">
      <c r="A945" s="474"/>
      <c r="B945" s="474"/>
      <c r="C945" s="474"/>
      <c r="D945" s="474"/>
      <c r="E945" s="474"/>
      <c r="F945" s="474"/>
      <c r="G945" s="474"/>
      <c r="H945" s="474"/>
      <c r="I945" s="474"/>
      <c r="J945" s="474"/>
      <c r="K945" s="474"/>
      <c r="L945" s="474"/>
      <c r="M945" s="474"/>
      <c r="N945" s="474"/>
      <c r="O945" s="474"/>
      <c r="P945" s="474"/>
      <c r="Q945" s="474"/>
      <c r="R945" s="474"/>
      <c r="S945" s="474"/>
      <c r="T945" s="474"/>
      <c r="U945" s="474"/>
      <c r="V945" s="474"/>
      <c r="W945" s="474"/>
      <c r="X945" s="474"/>
      <c r="Y945" s="474"/>
      <c r="Z945" s="474"/>
    </row>
    <row r="946" spans="1:26">
      <c r="A946" s="474"/>
      <c r="B946" s="474"/>
      <c r="C946" s="474"/>
      <c r="D946" s="474"/>
      <c r="E946" s="474"/>
      <c r="F946" s="474"/>
      <c r="G946" s="474"/>
      <c r="H946" s="474"/>
      <c r="I946" s="474"/>
      <c r="J946" s="474"/>
      <c r="K946" s="474"/>
      <c r="L946" s="474"/>
      <c r="M946" s="474"/>
      <c r="N946" s="474"/>
      <c r="O946" s="474"/>
      <c r="P946" s="474"/>
      <c r="Q946" s="474"/>
      <c r="R946" s="474"/>
      <c r="S946" s="474"/>
      <c r="T946" s="474"/>
      <c r="U946" s="474"/>
      <c r="V946" s="474"/>
      <c r="W946" s="474"/>
      <c r="X946" s="474"/>
      <c r="Y946" s="474"/>
      <c r="Z946" s="474"/>
    </row>
    <row r="947" spans="1:26">
      <c r="A947" s="474"/>
      <c r="B947" s="474"/>
      <c r="C947" s="474"/>
      <c r="D947" s="474"/>
      <c r="E947" s="474"/>
      <c r="F947" s="474"/>
      <c r="G947" s="474"/>
      <c r="H947" s="474"/>
      <c r="I947" s="474"/>
      <c r="J947" s="474"/>
      <c r="K947" s="474"/>
      <c r="L947" s="474"/>
      <c r="M947" s="474"/>
      <c r="N947" s="474"/>
      <c r="O947" s="474"/>
      <c r="P947" s="474"/>
      <c r="Q947" s="474"/>
      <c r="R947" s="474"/>
      <c r="S947" s="474"/>
      <c r="T947" s="474"/>
      <c r="U947" s="474"/>
      <c r="V947" s="474"/>
      <c r="W947" s="474"/>
      <c r="X947" s="474"/>
      <c r="Y947" s="474"/>
      <c r="Z947" s="474"/>
    </row>
    <row r="948" spans="1:26">
      <c r="A948" s="474"/>
      <c r="B948" s="474"/>
      <c r="C948" s="474"/>
      <c r="D948" s="474"/>
      <c r="E948" s="474"/>
      <c r="F948" s="474"/>
      <c r="G948" s="474"/>
      <c r="H948" s="474"/>
      <c r="I948" s="474"/>
      <c r="J948" s="474"/>
      <c r="K948" s="474"/>
      <c r="L948" s="474"/>
      <c r="M948" s="474"/>
      <c r="N948" s="474"/>
      <c r="O948" s="474"/>
      <c r="P948" s="474"/>
      <c r="Q948" s="474"/>
      <c r="R948" s="474"/>
      <c r="S948" s="474"/>
      <c r="T948" s="474"/>
      <c r="U948" s="474"/>
      <c r="V948" s="474"/>
      <c r="W948" s="474"/>
      <c r="X948" s="474"/>
      <c r="Y948" s="474"/>
      <c r="Z948" s="474"/>
    </row>
    <row r="949" spans="1:26">
      <c r="A949" s="474"/>
      <c r="B949" s="474"/>
      <c r="C949" s="474"/>
      <c r="D949" s="474"/>
      <c r="E949" s="474"/>
      <c r="F949" s="474"/>
      <c r="G949" s="474"/>
      <c r="H949" s="474"/>
      <c r="I949" s="474"/>
      <c r="J949" s="474"/>
      <c r="K949" s="474"/>
      <c r="L949" s="474"/>
      <c r="M949" s="474"/>
      <c r="N949" s="474"/>
      <c r="O949" s="474"/>
      <c r="P949" s="474"/>
      <c r="Q949" s="474"/>
      <c r="R949" s="474"/>
      <c r="S949" s="474"/>
      <c r="T949" s="474"/>
      <c r="U949" s="474"/>
      <c r="V949" s="474"/>
      <c r="W949" s="474"/>
      <c r="X949" s="474"/>
      <c r="Y949" s="474"/>
      <c r="Z949" s="474"/>
    </row>
    <row r="950" spans="1:26">
      <c r="A950" s="474"/>
      <c r="B950" s="474"/>
      <c r="C950" s="474"/>
      <c r="D950" s="474"/>
      <c r="E950" s="474"/>
      <c r="F950" s="474"/>
      <c r="G950" s="474"/>
      <c r="H950" s="474"/>
      <c r="I950" s="474"/>
      <c r="J950" s="474"/>
      <c r="K950" s="474"/>
      <c r="L950" s="474"/>
      <c r="M950" s="474"/>
      <c r="N950" s="474"/>
      <c r="O950" s="474"/>
      <c r="P950" s="474"/>
      <c r="Q950" s="474"/>
      <c r="R950" s="474"/>
      <c r="S950" s="474"/>
      <c r="T950" s="474"/>
      <c r="U950" s="474"/>
      <c r="V950" s="474"/>
      <c r="W950" s="474"/>
      <c r="X950" s="474"/>
      <c r="Y950" s="474"/>
      <c r="Z950" s="474"/>
    </row>
    <row r="951" spans="1:26">
      <c r="A951" s="474"/>
      <c r="B951" s="474"/>
      <c r="C951" s="474"/>
      <c r="D951" s="474"/>
      <c r="E951" s="474"/>
      <c r="F951" s="474"/>
      <c r="G951" s="474"/>
      <c r="H951" s="474"/>
      <c r="I951" s="474"/>
      <c r="J951" s="474"/>
      <c r="K951" s="474"/>
      <c r="L951" s="474"/>
      <c r="M951" s="474"/>
      <c r="N951" s="474"/>
      <c r="O951" s="474"/>
      <c r="P951" s="474"/>
      <c r="Q951" s="474"/>
      <c r="R951" s="474"/>
      <c r="S951" s="474"/>
      <c r="T951" s="474"/>
      <c r="U951" s="474"/>
      <c r="V951" s="474"/>
      <c r="W951" s="474"/>
      <c r="X951" s="474"/>
      <c r="Y951" s="474"/>
      <c r="Z951" s="474"/>
    </row>
    <row r="952" spans="1:26">
      <c r="A952" s="474"/>
      <c r="B952" s="474"/>
      <c r="C952" s="474"/>
      <c r="D952" s="474"/>
      <c r="E952" s="474"/>
      <c r="F952" s="474"/>
      <c r="G952" s="474"/>
      <c r="H952" s="474"/>
      <c r="I952" s="474"/>
      <c r="J952" s="474"/>
      <c r="K952" s="474"/>
      <c r="L952" s="474"/>
      <c r="M952" s="474"/>
      <c r="N952" s="474"/>
      <c r="O952" s="474"/>
      <c r="P952" s="474"/>
      <c r="Q952" s="474"/>
      <c r="R952" s="474"/>
      <c r="S952" s="474"/>
      <c r="T952" s="474"/>
      <c r="U952" s="474"/>
      <c r="V952" s="474"/>
      <c r="W952" s="474"/>
      <c r="X952" s="474"/>
      <c r="Y952" s="474"/>
      <c r="Z952" s="474"/>
    </row>
    <row r="953" spans="1:26">
      <c r="A953" s="474"/>
      <c r="B953" s="474"/>
      <c r="C953" s="474"/>
      <c r="D953" s="474"/>
      <c r="E953" s="474"/>
      <c r="F953" s="474"/>
      <c r="G953" s="474"/>
      <c r="H953" s="474"/>
      <c r="I953" s="474"/>
      <c r="J953" s="474"/>
      <c r="K953" s="474"/>
      <c r="L953" s="474"/>
      <c r="M953" s="474"/>
      <c r="N953" s="474"/>
      <c r="O953" s="474"/>
      <c r="P953" s="474"/>
      <c r="Q953" s="474"/>
      <c r="R953" s="474"/>
      <c r="S953" s="474"/>
      <c r="T953" s="474"/>
      <c r="U953" s="474"/>
      <c r="V953" s="474"/>
      <c r="W953" s="474"/>
      <c r="X953" s="474"/>
      <c r="Y953" s="474"/>
      <c r="Z953" s="474"/>
    </row>
    <row r="954" spans="1:26">
      <c r="A954" s="474"/>
      <c r="B954" s="474"/>
      <c r="C954" s="474"/>
      <c r="D954" s="474"/>
      <c r="E954" s="474"/>
      <c r="F954" s="474"/>
      <c r="G954" s="474"/>
      <c r="H954" s="474"/>
      <c r="I954" s="474"/>
      <c r="J954" s="474"/>
      <c r="K954" s="474"/>
      <c r="L954" s="474"/>
      <c r="M954" s="474"/>
      <c r="N954" s="474"/>
      <c r="O954" s="474"/>
      <c r="P954" s="474"/>
      <c r="Q954" s="474"/>
      <c r="R954" s="474"/>
      <c r="S954" s="474"/>
      <c r="T954" s="474"/>
      <c r="U954" s="474"/>
      <c r="V954" s="474"/>
      <c r="W954" s="474"/>
      <c r="X954" s="474"/>
      <c r="Y954" s="474"/>
      <c r="Z954" s="474"/>
    </row>
    <row r="955" spans="1:26">
      <c r="A955" s="474"/>
      <c r="B955" s="474"/>
      <c r="C955" s="474"/>
      <c r="D955" s="474"/>
      <c r="E955" s="474"/>
      <c r="F955" s="474"/>
      <c r="G955" s="474"/>
      <c r="H955" s="474"/>
      <c r="I955" s="474"/>
      <c r="J955" s="474"/>
      <c r="K955" s="474"/>
      <c r="L955" s="474"/>
      <c r="M955" s="474"/>
      <c r="N955" s="474"/>
      <c r="O955" s="474"/>
      <c r="P955" s="474"/>
      <c r="Q955" s="474"/>
      <c r="R955" s="474"/>
      <c r="S955" s="474"/>
      <c r="T955" s="474"/>
      <c r="U955" s="474"/>
      <c r="V955" s="474"/>
      <c r="W955" s="474"/>
      <c r="X955" s="474"/>
      <c r="Y955" s="474"/>
      <c r="Z955" s="474"/>
    </row>
    <row r="956" spans="1:26">
      <c r="A956" s="474"/>
      <c r="B956" s="474"/>
      <c r="C956" s="474"/>
      <c r="D956" s="474"/>
      <c r="E956" s="474"/>
      <c r="F956" s="474"/>
      <c r="G956" s="474"/>
      <c r="H956" s="474"/>
      <c r="I956" s="474"/>
      <c r="J956" s="474"/>
      <c r="K956" s="474"/>
      <c r="L956" s="474"/>
      <c r="M956" s="474"/>
      <c r="N956" s="474"/>
      <c r="O956" s="474"/>
      <c r="P956" s="474"/>
      <c r="Q956" s="474"/>
      <c r="R956" s="474"/>
      <c r="S956" s="474"/>
      <c r="T956" s="474"/>
      <c r="U956" s="474"/>
      <c r="V956" s="474"/>
      <c r="W956" s="474"/>
      <c r="X956" s="474"/>
      <c r="Y956" s="474"/>
      <c r="Z956" s="474"/>
    </row>
    <row r="957" spans="1:26">
      <c r="A957" s="474"/>
      <c r="B957" s="474"/>
      <c r="C957" s="474"/>
      <c r="D957" s="474"/>
      <c r="E957" s="474"/>
      <c r="F957" s="474"/>
      <c r="G957" s="474"/>
      <c r="H957" s="474"/>
      <c r="I957" s="474"/>
      <c r="J957" s="474"/>
      <c r="K957" s="474"/>
      <c r="L957" s="474"/>
      <c r="M957" s="474"/>
      <c r="N957" s="474"/>
      <c r="O957" s="474"/>
      <c r="P957" s="474"/>
      <c r="Q957" s="474"/>
      <c r="R957" s="474"/>
      <c r="S957" s="474"/>
      <c r="T957" s="474"/>
      <c r="U957" s="474"/>
      <c r="V957" s="474"/>
      <c r="W957" s="474"/>
      <c r="X957" s="474"/>
      <c r="Y957" s="474"/>
      <c r="Z957" s="474"/>
    </row>
    <row r="958" spans="1:26">
      <c r="A958" s="474"/>
      <c r="B958" s="474"/>
      <c r="C958" s="474"/>
      <c r="D958" s="474"/>
      <c r="E958" s="474"/>
      <c r="F958" s="474"/>
      <c r="G958" s="474"/>
      <c r="H958" s="474"/>
      <c r="I958" s="474"/>
      <c r="J958" s="474"/>
      <c r="K958" s="474"/>
      <c r="L958" s="474"/>
      <c r="M958" s="474"/>
      <c r="N958" s="474"/>
      <c r="O958" s="474"/>
      <c r="P958" s="474"/>
      <c r="Q958" s="474"/>
      <c r="R958" s="474"/>
      <c r="S958" s="474"/>
      <c r="T958" s="474"/>
      <c r="U958" s="474"/>
      <c r="V958" s="474"/>
      <c r="W958" s="474"/>
      <c r="X958" s="474"/>
      <c r="Y958" s="474"/>
      <c r="Z958" s="474"/>
    </row>
    <row r="959" spans="1:26">
      <c r="A959" s="474"/>
      <c r="B959" s="474"/>
      <c r="C959" s="474"/>
      <c r="D959" s="474"/>
      <c r="E959" s="474"/>
      <c r="F959" s="474"/>
      <c r="G959" s="474"/>
      <c r="H959" s="474"/>
      <c r="I959" s="474"/>
      <c r="J959" s="474"/>
      <c r="K959" s="474"/>
      <c r="L959" s="474"/>
      <c r="M959" s="474"/>
      <c r="N959" s="474"/>
      <c r="O959" s="474"/>
      <c r="P959" s="474"/>
      <c r="Q959" s="474"/>
      <c r="R959" s="474"/>
      <c r="S959" s="474"/>
      <c r="T959" s="474"/>
      <c r="U959" s="474"/>
      <c r="V959" s="474"/>
      <c r="W959" s="474"/>
      <c r="X959" s="474"/>
      <c r="Y959" s="474"/>
      <c r="Z959" s="474"/>
    </row>
    <row r="960" spans="1:26">
      <c r="A960" s="474"/>
      <c r="B960" s="474"/>
      <c r="C960" s="474"/>
      <c r="D960" s="474"/>
      <c r="E960" s="474"/>
      <c r="F960" s="474"/>
      <c r="G960" s="474"/>
      <c r="H960" s="474"/>
      <c r="I960" s="474"/>
      <c r="J960" s="474"/>
      <c r="K960" s="474"/>
      <c r="L960" s="474"/>
      <c r="M960" s="474"/>
      <c r="N960" s="474"/>
      <c r="O960" s="474"/>
      <c r="P960" s="474"/>
      <c r="Q960" s="474"/>
      <c r="R960" s="474"/>
      <c r="S960" s="474"/>
      <c r="T960" s="474"/>
      <c r="U960" s="474"/>
      <c r="V960" s="474"/>
      <c r="W960" s="474"/>
      <c r="X960" s="474"/>
      <c r="Y960" s="474"/>
      <c r="Z960" s="474"/>
    </row>
    <row r="961" spans="1:26">
      <c r="A961" s="474"/>
      <c r="B961" s="474"/>
      <c r="C961" s="474"/>
      <c r="D961" s="474"/>
      <c r="E961" s="474"/>
      <c r="F961" s="474"/>
      <c r="G961" s="474"/>
      <c r="H961" s="474"/>
      <c r="I961" s="474"/>
      <c r="J961" s="474"/>
      <c r="K961" s="474"/>
      <c r="L961" s="474"/>
      <c r="M961" s="474"/>
      <c r="N961" s="474"/>
      <c r="O961" s="474"/>
      <c r="P961" s="474"/>
      <c r="Q961" s="474"/>
      <c r="R961" s="474"/>
      <c r="S961" s="474"/>
      <c r="T961" s="474"/>
      <c r="U961" s="474"/>
      <c r="V961" s="474"/>
      <c r="W961" s="474"/>
      <c r="X961" s="474"/>
      <c r="Y961" s="474"/>
      <c r="Z961" s="474"/>
    </row>
    <row r="962" spans="1:26">
      <c r="A962" s="474"/>
      <c r="B962" s="474"/>
      <c r="C962" s="474"/>
      <c r="D962" s="474"/>
      <c r="E962" s="474"/>
      <c r="F962" s="474"/>
      <c r="G962" s="474"/>
      <c r="H962" s="474"/>
      <c r="I962" s="474"/>
      <c r="J962" s="474"/>
      <c r="K962" s="474"/>
      <c r="L962" s="474"/>
      <c r="M962" s="474"/>
      <c r="N962" s="474"/>
      <c r="O962" s="474"/>
      <c r="P962" s="474"/>
      <c r="Q962" s="474"/>
      <c r="R962" s="474"/>
      <c r="S962" s="474"/>
      <c r="T962" s="474"/>
      <c r="U962" s="474"/>
      <c r="V962" s="474"/>
      <c r="W962" s="474"/>
      <c r="X962" s="474"/>
      <c r="Y962" s="474"/>
      <c r="Z962" s="474"/>
    </row>
    <row r="963" spans="1:26">
      <c r="A963" s="474"/>
      <c r="B963" s="474"/>
      <c r="C963" s="474"/>
      <c r="D963" s="474"/>
      <c r="E963" s="474"/>
      <c r="F963" s="474"/>
      <c r="G963" s="474"/>
      <c r="H963" s="474"/>
      <c r="I963" s="474"/>
      <c r="J963" s="474"/>
      <c r="K963" s="474"/>
      <c r="L963" s="474"/>
      <c r="M963" s="474"/>
      <c r="N963" s="474"/>
      <c r="O963" s="474"/>
      <c r="P963" s="474"/>
      <c r="Q963" s="474"/>
      <c r="R963" s="474"/>
      <c r="S963" s="474"/>
      <c r="T963" s="474"/>
      <c r="U963" s="474"/>
      <c r="V963" s="474"/>
      <c r="W963" s="474"/>
      <c r="X963" s="474"/>
      <c r="Y963" s="474"/>
      <c r="Z963" s="474"/>
    </row>
    <row r="964" spans="1:26">
      <c r="A964" s="474"/>
      <c r="B964" s="474"/>
      <c r="C964" s="474"/>
      <c r="D964" s="474"/>
      <c r="E964" s="474"/>
      <c r="F964" s="474"/>
      <c r="G964" s="474"/>
      <c r="H964" s="474"/>
      <c r="I964" s="474"/>
      <c r="J964" s="474"/>
      <c r="K964" s="474"/>
      <c r="L964" s="474"/>
      <c r="M964" s="474"/>
      <c r="N964" s="474"/>
      <c r="O964" s="474"/>
      <c r="P964" s="474"/>
      <c r="Q964" s="474"/>
      <c r="R964" s="474"/>
      <c r="S964" s="474"/>
      <c r="T964" s="474"/>
      <c r="U964" s="474"/>
      <c r="V964" s="474"/>
      <c r="W964" s="474"/>
      <c r="X964" s="474"/>
      <c r="Y964" s="474"/>
      <c r="Z964" s="474"/>
    </row>
    <row r="965" spans="1:26">
      <c r="A965" s="474"/>
      <c r="B965" s="474"/>
      <c r="C965" s="474"/>
      <c r="D965" s="474"/>
      <c r="E965" s="474"/>
      <c r="F965" s="474"/>
      <c r="G965" s="474"/>
      <c r="H965" s="474"/>
      <c r="I965" s="474"/>
      <c r="J965" s="474"/>
      <c r="K965" s="474"/>
      <c r="L965" s="474"/>
      <c r="M965" s="474"/>
      <c r="N965" s="474"/>
      <c r="O965" s="474"/>
      <c r="P965" s="474"/>
      <c r="Q965" s="474"/>
      <c r="R965" s="474"/>
      <c r="S965" s="474"/>
      <c r="T965" s="474"/>
      <c r="U965" s="474"/>
      <c r="V965" s="474"/>
      <c r="W965" s="474"/>
      <c r="X965" s="474"/>
      <c r="Y965" s="474"/>
      <c r="Z965" s="474"/>
    </row>
    <row r="966" spans="1:26">
      <c r="A966" s="474"/>
      <c r="B966" s="474"/>
      <c r="C966" s="474"/>
      <c r="D966" s="474"/>
      <c r="E966" s="474"/>
      <c r="F966" s="474"/>
      <c r="G966" s="474"/>
      <c r="H966" s="474"/>
      <c r="I966" s="474"/>
      <c r="J966" s="474"/>
      <c r="K966" s="474"/>
      <c r="L966" s="474"/>
      <c r="M966" s="474"/>
      <c r="N966" s="474"/>
      <c r="O966" s="474"/>
      <c r="P966" s="474"/>
      <c r="Q966" s="474"/>
      <c r="R966" s="474"/>
      <c r="S966" s="474"/>
      <c r="T966" s="474"/>
      <c r="U966" s="474"/>
      <c r="V966" s="474"/>
      <c r="W966" s="474"/>
      <c r="X966" s="474"/>
      <c r="Y966" s="474"/>
      <c r="Z966" s="474"/>
    </row>
    <row r="967" spans="1:26">
      <c r="A967" s="474"/>
      <c r="B967" s="474"/>
      <c r="C967" s="474"/>
      <c r="D967" s="474"/>
      <c r="E967" s="474"/>
      <c r="F967" s="474"/>
      <c r="G967" s="474"/>
      <c r="H967" s="474"/>
      <c r="I967" s="474"/>
      <c r="J967" s="474"/>
      <c r="K967" s="474"/>
      <c r="L967" s="474"/>
      <c r="M967" s="474"/>
      <c r="N967" s="474"/>
      <c r="O967" s="474"/>
      <c r="P967" s="474"/>
      <c r="Q967" s="474"/>
      <c r="R967" s="474"/>
      <c r="S967" s="474"/>
      <c r="T967" s="474"/>
      <c r="U967" s="474"/>
      <c r="V967" s="474"/>
      <c r="W967" s="474"/>
      <c r="X967" s="474"/>
      <c r="Y967" s="474"/>
      <c r="Z967" s="474"/>
    </row>
    <row r="968" spans="1:26">
      <c r="A968" s="474"/>
      <c r="B968" s="474"/>
      <c r="C968" s="474"/>
      <c r="D968" s="474"/>
      <c r="E968" s="474"/>
      <c r="F968" s="474"/>
      <c r="G968" s="474"/>
      <c r="H968" s="474"/>
      <c r="I968" s="474"/>
      <c r="J968" s="474"/>
      <c r="K968" s="474"/>
      <c r="L968" s="474"/>
      <c r="M968" s="474"/>
      <c r="N968" s="474"/>
      <c r="O968" s="474"/>
      <c r="P968" s="474"/>
      <c r="Q968" s="474"/>
      <c r="R968" s="474"/>
      <c r="S968" s="474"/>
      <c r="T968" s="474"/>
      <c r="U968" s="474"/>
      <c r="V968" s="474"/>
      <c r="W968" s="474"/>
      <c r="X968" s="474"/>
      <c r="Y968" s="474"/>
      <c r="Z968" s="474"/>
    </row>
    <row r="969" spans="1:26">
      <c r="A969" s="474"/>
      <c r="B969" s="474"/>
      <c r="C969" s="474"/>
      <c r="D969" s="474"/>
      <c r="E969" s="474"/>
      <c r="F969" s="474"/>
      <c r="G969" s="474"/>
      <c r="H969" s="474"/>
      <c r="I969" s="474"/>
      <c r="J969" s="474"/>
      <c r="K969" s="474"/>
      <c r="L969" s="474"/>
      <c r="M969" s="474"/>
      <c r="N969" s="474"/>
      <c r="O969" s="474"/>
      <c r="P969" s="474"/>
      <c r="Q969" s="474"/>
      <c r="R969" s="474"/>
      <c r="S969" s="474"/>
      <c r="T969" s="474"/>
      <c r="U969" s="474"/>
      <c r="V969" s="474"/>
      <c r="W969" s="474"/>
      <c r="X969" s="474"/>
      <c r="Y969" s="474"/>
      <c r="Z969" s="474"/>
    </row>
    <row r="970" spans="1:26">
      <c r="A970" s="474"/>
      <c r="B970" s="474"/>
      <c r="C970" s="474"/>
      <c r="D970" s="474"/>
      <c r="E970" s="474"/>
      <c r="F970" s="474"/>
      <c r="G970" s="474"/>
      <c r="H970" s="474"/>
      <c r="I970" s="474"/>
      <c r="J970" s="474"/>
      <c r="K970" s="474"/>
      <c r="L970" s="474"/>
      <c r="M970" s="474"/>
      <c r="N970" s="474"/>
      <c r="O970" s="474"/>
      <c r="P970" s="474"/>
      <c r="Q970" s="474"/>
      <c r="R970" s="474"/>
      <c r="S970" s="474"/>
      <c r="T970" s="474"/>
      <c r="U970" s="474"/>
      <c r="V970" s="474"/>
      <c r="W970" s="474"/>
      <c r="X970" s="474"/>
      <c r="Y970" s="474"/>
      <c r="Z970" s="474"/>
    </row>
    <row r="971" spans="1:26">
      <c r="A971" s="474"/>
      <c r="B971" s="474"/>
      <c r="C971" s="474"/>
      <c r="D971" s="474"/>
      <c r="E971" s="474"/>
      <c r="F971" s="474"/>
      <c r="G971" s="474"/>
      <c r="H971" s="474"/>
      <c r="I971" s="474"/>
      <c r="J971" s="474"/>
      <c r="K971" s="474"/>
      <c r="L971" s="474"/>
      <c r="M971" s="474"/>
      <c r="N971" s="474"/>
      <c r="O971" s="474"/>
      <c r="P971" s="474"/>
      <c r="Q971" s="474"/>
      <c r="R971" s="474"/>
      <c r="S971" s="474"/>
      <c r="T971" s="474"/>
      <c r="U971" s="474"/>
      <c r="V971" s="474"/>
      <c r="W971" s="474"/>
      <c r="X971" s="474"/>
      <c r="Y971" s="474"/>
      <c r="Z971" s="474"/>
    </row>
    <row r="972" spans="1:26">
      <c r="A972" s="474"/>
      <c r="B972" s="474"/>
      <c r="C972" s="474"/>
      <c r="D972" s="474"/>
      <c r="E972" s="474"/>
      <c r="F972" s="474"/>
      <c r="G972" s="474"/>
      <c r="H972" s="474"/>
      <c r="I972" s="474"/>
      <c r="J972" s="474"/>
      <c r="K972" s="474"/>
      <c r="L972" s="474"/>
      <c r="M972" s="474"/>
      <c r="N972" s="474"/>
      <c r="O972" s="474"/>
      <c r="P972" s="474"/>
      <c r="Q972" s="474"/>
      <c r="R972" s="474"/>
      <c r="S972" s="474"/>
      <c r="T972" s="474"/>
      <c r="U972" s="474"/>
      <c r="V972" s="474"/>
      <c r="W972" s="474"/>
      <c r="X972" s="474"/>
      <c r="Y972" s="474"/>
      <c r="Z972" s="474"/>
    </row>
    <row r="973" spans="1:26">
      <c r="A973" s="474"/>
      <c r="B973" s="474"/>
      <c r="C973" s="474"/>
      <c r="D973" s="474"/>
      <c r="E973" s="474"/>
      <c r="F973" s="474"/>
      <c r="G973" s="474"/>
      <c r="H973" s="474"/>
      <c r="I973" s="474"/>
      <c r="J973" s="474"/>
      <c r="K973" s="474"/>
      <c r="L973" s="474"/>
      <c r="M973" s="474"/>
      <c r="N973" s="474"/>
      <c r="O973" s="474"/>
      <c r="P973" s="474"/>
      <c r="Q973" s="474"/>
      <c r="R973" s="474"/>
      <c r="S973" s="474"/>
      <c r="T973" s="474"/>
      <c r="U973" s="474"/>
      <c r="V973" s="474"/>
      <c r="W973" s="474"/>
      <c r="X973" s="474"/>
      <c r="Y973" s="474"/>
      <c r="Z973" s="474"/>
    </row>
    <row r="974" spans="1:26">
      <c r="A974" s="474"/>
      <c r="B974" s="474"/>
      <c r="C974" s="474"/>
      <c r="D974" s="474"/>
      <c r="E974" s="474"/>
      <c r="F974" s="474"/>
      <c r="G974" s="474"/>
      <c r="H974" s="474"/>
      <c r="I974" s="474"/>
      <c r="J974" s="474"/>
      <c r="K974" s="474"/>
      <c r="L974" s="474"/>
      <c r="M974" s="474"/>
      <c r="N974" s="474"/>
      <c r="O974" s="474"/>
      <c r="P974" s="474"/>
      <c r="Q974" s="474"/>
      <c r="R974" s="474"/>
      <c r="S974" s="474"/>
      <c r="T974" s="474"/>
      <c r="U974" s="474"/>
      <c r="V974" s="474"/>
      <c r="W974" s="474"/>
      <c r="X974" s="474"/>
      <c r="Y974" s="474"/>
      <c r="Z974" s="474"/>
    </row>
    <row r="975" spans="1:26">
      <c r="A975" s="474"/>
      <c r="B975" s="474"/>
      <c r="C975" s="474"/>
      <c r="D975" s="474"/>
      <c r="E975" s="474"/>
      <c r="F975" s="474"/>
      <c r="G975" s="474"/>
      <c r="H975" s="474"/>
      <c r="I975" s="474"/>
      <c r="J975" s="474"/>
      <c r="K975" s="474"/>
      <c r="L975" s="474"/>
      <c r="M975" s="474"/>
      <c r="N975" s="474"/>
      <c r="O975" s="474"/>
      <c r="P975" s="474"/>
      <c r="Q975" s="474"/>
      <c r="R975" s="474"/>
      <c r="S975" s="474"/>
      <c r="T975" s="474"/>
      <c r="U975" s="474"/>
      <c r="V975" s="474"/>
      <c r="W975" s="474"/>
      <c r="X975" s="474"/>
      <c r="Y975" s="474"/>
      <c r="Z975" s="474"/>
    </row>
    <row r="976" spans="1:26">
      <c r="A976" s="474"/>
      <c r="B976" s="474"/>
      <c r="C976" s="474"/>
      <c r="D976" s="474"/>
      <c r="E976" s="474"/>
      <c r="F976" s="474"/>
      <c r="G976" s="474"/>
      <c r="H976" s="474"/>
      <c r="I976" s="474"/>
      <c r="J976" s="474"/>
      <c r="K976" s="474"/>
      <c r="L976" s="474"/>
      <c r="M976" s="474"/>
      <c r="N976" s="474"/>
      <c r="O976" s="474"/>
      <c r="P976" s="474"/>
      <c r="Q976" s="474"/>
      <c r="R976" s="474"/>
      <c r="S976" s="474"/>
      <c r="T976" s="474"/>
      <c r="U976" s="474"/>
      <c r="V976" s="474"/>
      <c r="W976" s="474"/>
      <c r="X976" s="474"/>
      <c r="Y976" s="474"/>
      <c r="Z976" s="474"/>
    </row>
    <row r="977" spans="1:26">
      <c r="A977" s="474"/>
      <c r="B977" s="474"/>
      <c r="C977" s="474"/>
      <c r="D977" s="474"/>
      <c r="E977" s="474"/>
      <c r="F977" s="474"/>
      <c r="G977" s="474"/>
      <c r="H977" s="474"/>
      <c r="I977" s="474"/>
      <c r="J977" s="474"/>
      <c r="K977" s="474"/>
      <c r="L977" s="474"/>
      <c r="M977" s="474"/>
      <c r="N977" s="474"/>
      <c r="O977" s="474"/>
      <c r="P977" s="474"/>
      <c r="Q977" s="474"/>
      <c r="R977" s="474"/>
      <c r="S977" s="474"/>
      <c r="T977" s="474"/>
      <c r="U977" s="474"/>
      <c r="V977" s="474"/>
      <c r="W977" s="474"/>
      <c r="X977" s="474"/>
      <c r="Y977" s="474"/>
      <c r="Z977" s="474"/>
    </row>
    <row r="978" spans="1:26">
      <c r="A978" s="474"/>
      <c r="B978" s="474"/>
      <c r="C978" s="474"/>
      <c r="D978" s="474"/>
      <c r="E978" s="474"/>
      <c r="F978" s="474"/>
      <c r="G978" s="474"/>
      <c r="H978" s="474"/>
      <c r="I978" s="474"/>
      <c r="J978" s="474"/>
      <c r="K978" s="474"/>
      <c r="L978" s="474"/>
      <c r="M978" s="474"/>
      <c r="N978" s="474"/>
      <c r="O978" s="474"/>
      <c r="P978" s="474"/>
      <c r="Q978" s="474"/>
      <c r="R978" s="474"/>
      <c r="S978" s="474"/>
      <c r="T978" s="474"/>
      <c r="U978" s="474"/>
      <c r="V978" s="474"/>
      <c r="W978" s="474"/>
      <c r="X978" s="474"/>
      <c r="Y978" s="474"/>
      <c r="Z978" s="474"/>
    </row>
    <row r="979" spans="1:26">
      <c r="A979" s="474"/>
      <c r="B979" s="474"/>
      <c r="C979" s="474"/>
      <c r="D979" s="474"/>
      <c r="E979" s="474"/>
      <c r="F979" s="474"/>
      <c r="G979" s="474"/>
      <c r="H979" s="474"/>
      <c r="I979" s="474"/>
      <c r="J979" s="474"/>
      <c r="K979" s="474"/>
      <c r="L979" s="474"/>
      <c r="M979" s="474"/>
      <c r="N979" s="474"/>
      <c r="O979" s="474"/>
      <c r="P979" s="474"/>
      <c r="Q979" s="474"/>
      <c r="R979" s="474"/>
      <c r="S979" s="474"/>
      <c r="T979" s="474"/>
      <c r="U979" s="474"/>
      <c r="V979" s="474"/>
      <c r="W979" s="474"/>
      <c r="X979" s="474"/>
      <c r="Y979" s="474"/>
      <c r="Z979" s="474"/>
    </row>
    <row r="980" spans="1:26">
      <c r="A980" s="474"/>
      <c r="B980" s="474"/>
      <c r="C980" s="474"/>
      <c r="D980" s="474"/>
      <c r="E980" s="474"/>
      <c r="F980" s="474"/>
      <c r="G980" s="474"/>
      <c r="H980" s="474"/>
      <c r="I980" s="474"/>
      <c r="J980" s="474"/>
      <c r="K980" s="474"/>
      <c r="L980" s="474"/>
      <c r="M980" s="474"/>
      <c r="N980" s="474"/>
      <c r="O980" s="474"/>
      <c r="P980" s="474"/>
      <c r="Q980" s="474"/>
      <c r="R980" s="474"/>
      <c r="S980" s="474"/>
      <c r="T980" s="474"/>
      <c r="U980" s="474"/>
      <c r="V980" s="474"/>
      <c r="W980" s="474"/>
      <c r="X980" s="474"/>
      <c r="Y980" s="474"/>
      <c r="Z980" s="474"/>
    </row>
    <row r="981" spans="1:26">
      <c r="A981" s="474"/>
      <c r="B981" s="474"/>
      <c r="C981" s="474"/>
      <c r="D981" s="474"/>
      <c r="E981" s="474"/>
      <c r="F981" s="474"/>
      <c r="G981" s="474"/>
      <c r="H981" s="474"/>
      <c r="I981" s="474"/>
      <c r="J981" s="474"/>
      <c r="K981" s="474"/>
      <c r="L981" s="474"/>
      <c r="M981" s="474"/>
      <c r="N981" s="474"/>
      <c r="O981" s="474"/>
      <c r="P981" s="474"/>
      <c r="Q981" s="474"/>
      <c r="R981" s="474"/>
      <c r="S981" s="474"/>
      <c r="T981" s="474"/>
      <c r="U981" s="474"/>
      <c r="V981" s="474"/>
      <c r="W981" s="474"/>
      <c r="X981" s="474"/>
      <c r="Y981" s="474"/>
      <c r="Z981" s="474"/>
    </row>
    <row r="982" spans="1:26">
      <c r="A982" s="474"/>
      <c r="B982" s="474"/>
      <c r="C982" s="474"/>
      <c r="D982" s="474"/>
      <c r="E982" s="474"/>
      <c r="F982" s="474"/>
      <c r="G982" s="474"/>
      <c r="H982" s="474"/>
      <c r="I982" s="474"/>
      <c r="J982" s="474"/>
      <c r="K982" s="474"/>
      <c r="L982" s="474"/>
      <c r="M982" s="474"/>
      <c r="N982" s="474"/>
      <c r="O982" s="474"/>
      <c r="P982" s="474"/>
      <c r="Q982" s="474"/>
      <c r="R982" s="474"/>
      <c r="S982" s="474"/>
      <c r="T982" s="474"/>
      <c r="U982" s="474"/>
      <c r="V982" s="474"/>
      <c r="W982" s="474"/>
      <c r="X982" s="474"/>
      <c r="Y982" s="474"/>
      <c r="Z982" s="474"/>
    </row>
    <row r="983" spans="1:26">
      <c r="A983" s="474"/>
      <c r="B983" s="474"/>
      <c r="C983" s="474"/>
      <c r="D983" s="474"/>
      <c r="E983" s="474"/>
      <c r="F983" s="474"/>
      <c r="G983" s="474"/>
      <c r="H983" s="474"/>
      <c r="I983" s="474"/>
      <c r="J983" s="474"/>
      <c r="K983" s="474"/>
      <c r="L983" s="474"/>
      <c r="M983" s="474"/>
      <c r="N983" s="474"/>
      <c r="O983" s="474"/>
      <c r="P983" s="474"/>
      <c r="Q983" s="474"/>
      <c r="R983" s="474"/>
      <c r="S983" s="474"/>
      <c r="T983" s="474"/>
      <c r="U983" s="474"/>
      <c r="V983" s="474"/>
      <c r="W983" s="474"/>
      <c r="X983" s="474"/>
      <c r="Y983" s="474"/>
      <c r="Z983" s="474"/>
    </row>
    <row r="984" spans="1:26">
      <c r="A984" s="474"/>
      <c r="B984" s="474"/>
      <c r="C984" s="474"/>
      <c r="D984" s="474"/>
      <c r="E984" s="474"/>
      <c r="F984" s="474"/>
      <c r="G984" s="474"/>
      <c r="H984" s="474"/>
      <c r="I984" s="474"/>
      <c r="J984" s="474"/>
      <c r="K984" s="474"/>
      <c r="L984" s="474"/>
      <c r="M984" s="474"/>
      <c r="N984" s="474"/>
      <c r="O984" s="474"/>
      <c r="P984" s="474"/>
      <c r="Q984" s="474"/>
      <c r="R984" s="474"/>
      <c r="S984" s="474"/>
      <c r="T984" s="474"/>
      <c r="U984" s="474"/>
      <c r="V984" s="474"/>
      <c r="W984" s="474"/>
      <c r="X984" s="474"/>
      <c r="Y984" s="474"/>
      <c r="Z984" s="474"/>
    </row>
    <row r="985" spans="1:26">
      <c r="A985" s="474"/>
      <c r="B985" s="474"/>
      <c r="C985" s="474"/>
      <c r="D985" s="474"/>
      <c r="E985" s="474"/>
      <c r="F985" s="474"/>
      <c r="G985" s="474"/>
      <c r="H985" s="474"/>
      <c r="I985" s="474"/>
      <c r="J985" s="474"/>
      <c r="K985" s="474"/>
      <c r="L985" s="474"/>
      <c r="M985" s="474"/>
      <c r="N985" s="474"/>
      <c r="O985" s="474"/>
      <c r="P985" s="474"/>
      <c r="Q985" s="474"/>
      <c r="R985" s="474"/>
      <c r="S985" s="474"/>
      <c r="T985" s="474"/>
      <c r="U985" s="474"/>
      <c r="V985" s="474"/>
      <c r="W985" s="474"/>
      <c r="X985" s="474"/>
      <c r="Y985" s="474"/>
      <c r="Z985" s="474"/>
    </row>
    <row r="986" spans="1:26">
      <c r="A986" s="474"/>
      <c r="B986" s="474"/>
      <c r="C986" s="474"/>
      <c r="D986" s="474"/>
      <c r="E986" s="474"/>
      <c r="F986" s="474"/>
      <c r="G986" s="474"/>
      <c r="H986" s="474"/>
      <c r="I986" s="474"/>
      <c r="J986" s="474"/>
      <c r="K986" s="474"/>
      <c r="L986" s="474"/>
      <c r="M986" s="474"/>
      <c r="N986" s="474"/>
      <c r="O986" s="474"/>
      <c r="P986" s="474"/>
      <c r="Q986" s="474"/>
      <c r="R986" s="474"/>
      <c r="S986" s="474"/>
      <c r="T986" s="474"/>
      <c r="U986" s="474"/>
      <c r="V986" s="474"/>
      <c r="W986" s="474"/>
      <c r="X986" s="474"/>
      <c r="Y986" s="474"/>
      <c r="Z986" s="474"/>
    </row>
    <row r="987" spans="1:26">
      <c r="A987" s="474"/>
      <c r="B987" s="474"/>
      <c r="C987" s="474"/>
      <c r="D987" s="474"/>
      <c r="E987" s="474"/>
      <c r="F987" s="474"/>
      <c r="G987" s="474"/>
      <c r="H987" s="474"/>
      <c r="I987" s="474"/>
      <c r="J987" s="474"/>
      <c r="K987" s="474"/>
      <c r="L987" s="474"/>
      <c r="M987" s="474"/>
      <c r="N987" s="474"/>
      <c r="O987" s="474"/>
      <c r="P987" s="474"/>
      <c r="Q987" s="474"/>
      <c r="R987" s="474"/>
      <c r="S987" s="474"/>
      <c r="T987" s="474"/>
      <c r="U987" s="474"/>
      <c r="V987" s="474"/>
      <c r="W987" s="474"/>
      <c r="X987" s="474"/>
      <c r="Y987" s="474"/>
      <c r="Z987" s="474"/>
    </row>
    <row r="988" spans="1:26">
      <c r="A988" s="474"/>
      <c r="B988" s="474"/>
      <c r="C988" s="474"/>
      <c r="D988" s="474"/>
      <c r="E988" s="474"/>
      <c r="F988" s="474"/>
      <c r="G988" s="474"/>
      <c r="H988" s="474"/>
      <c r="I988" s="474"/>
      <c r="J988" s="474"/>
      <c r="K988" s="474"/>
      <c r="L988" s="474"/>
      <c r="M988" s="474"/>
      <c r="N988" s="474"/>
      <c r="O988" s="474"/>
      <c r="P988" s="474"/>
      <c r="Q988" s="474"/>
      <c r="R988" s="474"/>
      <c r="S988" s="474"/>
      <c r="T988" s="474"/>
      <c r="U988" s="474"/>
      <c r="V988" s="474"/>
      <c r="W988" s="474"/>
      <c r="X988" s="474"/>
      <c r="Y988" s="474"/>
      <c r="Z988" s="474"/>
    </row>
    <row r="989" spans="1:26">
      <c r="A989" s="474"/>
      <c r="B989" s="474"/>
      <c r="C989" s="474"/>
      <c r="D989" s="474"/>
      <c r="E989" s="474"/>
      <c r="F989" s="474"/>
      <c r="G989" s="474"/>
      <c r="H989" s="474"/>
      <c r="I989" s="474"/>
      <c r="J989" s="474"/>
      <c r="K989" s="474"/>
      <c r="L989" s="474"/>
      <c r="M989" s="474"/>
      <c r="N989" s="474"/>
      <c r="O989" s="474"/>
      <c r="P989" s="474"/>
      <c r="Q989" s="474"/>
      <c r="R989" s="474"/>
      <c r="S989" s="474"/>
      <c r="T989" s="474"/>
      <c r="U989" s="474"/>
      <c r="V989" s="474"/>
      <c r="W989" s="474"/>
      <c r="X989" s="474"/>
      <c r="Y989" s="474"/>
      <c r="Z989" s="474"/>
    </row>
    <row r="990" spans="1:26">
      <c r="A990" s="474"/>
      <c r="B990" s="474"/>
      <c r="C990" s="474"/>
      <c r="D990" s="474"/>
      <c r="E990" s="474"/>
      <c r="F990" s="474"/>
      <c r="G990" s="474"/>
      <c r="H990" s="474"/>
      <c r="I990" s="474"/>
      <c r="J990" s="474"/>
      <c r="K990" s="474"/>
      <c r="L990" s="474"/>
      <c r="M990" s="474"/>
      <c r="N990" s="474"/>
      <c r="O990" s="474"/>
      <c r="P990" s="474"/>
      <c r="Q990" s="474"/>
      <c r="R990" s="474"/>
      <c r="S990" s="474"/>
      <c r="T990" s="474"/>
      <c r="U990" s="474"/>
      <c r="V990" s="474"/>
      <c r="W990" s="474"/>
      <c r="X990" s="474"/>
      <c r="Y990" s="474"/>
      <c r="Z990" s="474"/>
    </row>
    <row r="991" spans="1:26">
      <c r="A991" s="474"/>
      <c r="B991" s="474"/>
      <c r="C991" s="474"/>
      <c r="D991" s="474"/>
      <c r="E991" s="474"/>
      <c r="F991" s="474"/>
      <c r="G991" s="474"/>
      <c r="H991" s="474"/>
      <c r="I991" s="474"/>
      <c r="J991" s="474"/>
      <c r="K991" s="474"/>
      <c r="L991" s="474"/>
      <c r="M991" s="474"/>
      <c r="N991" s="474"/>
      <c r="O991" s="474"/>
      <c r="P991" s="474"/>
      <c r="Q991" s="474"/>
      <c r="R991" s="474"/>
      <c r="S991" s="474"/>
      <c r="T991" s="474"/>
      <c r="U991" s="474"/>
      <c r="V991" s="474"/>
      <c r="W991" s="474"/>
      <c r="X991" s="474"/>
      <c r="Y991" s="474"/>
      <c r="Z991" s="474"/>
    </row>
    <row r="992" spans="1:26">
      <c r="A992" s="474"/>
      <c r="B992" s="474"/>
      <c r="C992" s="474"/>
      <c r="D992" s="474"/>
      <c r="E992" s="474"/>
      <c r="F992" s="474"/>
      <c r="G992" s="474"/>
      <c r="H992" s="474"/>
      <c r="I992" s="474"/>
      <c r="J992" s="474"/>
      <c r="K992" s="474"/>
      <c r="L992" s="474"/>
      <c r="M992" s="474"/>
      <c r="N992" s="474"/>
      <c r="O992" s="474"/>
      <c r="P992" s="474"/>
      <c r="Q992" s="474"/>
      <c r="R992" s="474"/>
      <c r="S992" s="474"/>
      <c r="T992" s="474"/>
      <c r="U992" s="474"/>
      <c r="V992" s="474"/>
      <c r="W992" s="474"/>
      <c r="X992" s="474"/>
      <c r="Y992" s="474"/>
      <c r="Z992" s="474"/>
    </row>
    <row r="993" spans="1:26">
      <c r="A993" s="474"/>
      <c r="B993" s="474"/>
      <c r="C993" s="474"/>
      <c r="D993" s="474"/>
      <c r="E993" s="474"/>
      <c r="F993" s="474"/>
      <c r="G993" s="474"/>
      <c r="H993" s="474"/>
      <c r="I993" s="474"/>
      <c r="J993" s="474"/>
      <c r="K993" s="474"/>
      <c r="L993" s="474"/>
      <c r="M993" s="474"/>
      <c r="N993" s="474"/>
      <c r="O993" s="474"/>
      <c r="P993" s="474"/>
      <c r="Q993" s="474"/>
      <c r="R993" s="474"/>
      <c r="S993" s="474"/>
      <c r="T993" s="474"/>
      <c r="U993" s="474"/>
      <c r="V993" s="474"/>
      <c r="W993" s="474"/>
      <c r="X993" s="474"/>
      <c r="Y993" s="474"/>
      <c r="Z993" s="474"/>
    </row>
    <row r="994" spans="1:26">
      <c r="A994" s="474"/>
      <c r="B994" s="474"/>
      <c r="C994" s="474"/>
      <c r="D994" s="474"/>
      <c r="E994" s="474"/>
      <c r="F994" s="474"/>
      <c r="G994" s="474"/>
      <c r="H994" s="474"/>
      <c r="I994" s="474"/>
      <c r="J994" s="474"/>
      <c r="K994" s="474"/>
      <c r="L994" s="474"/>
      <c r="M994" s="474"/>
      <c r="N994" s="474"/>
      <c r="O994" s="474"/>
      <c r="P994" s="474"/>
      <c r="Q994" s="474"/>
      <c r="R994" s="474"/>
      <c r="S994" s="474"/>
      <c r="T994" s="474"/>
      <c r="U994" s="474"/>
      <c r="V994" s="474"/>
      <c r="W994" s="474"/>
      <c r="X994" s="474"/>
      <c r="Y994" s="474"/>
      <c r="Z994" s="474"/>
    </row>
    <row r="995" spans="1:26">
      <c r="A995" s="474"/>
      <c r="B995" s="474"/>
      <c r="C995" s="474"/>
      <c r="D995" s="474"/>
      <c r="E995" s="474"/>
      <c r="F995" s="474"/>
      <c r="G995" s="474"/>
      <c r="H995" s="474"/>
      <c r="I995" s="474"/>
      <c r="J995" s="474"/>
      <c r="K995" s="474"/>
      <c r="L995" s="474"/>
      <c r="M995" s="474"/>
      <c r="N995" s="474"/>
      <c r="O995" s="474"/>
      <c r="P995" s="474"/>
      <c r="Q995" s="474"/>
      <c r="R995" s="474"/>
      <c r="S995" s="474"/>
      <c r="T995" s="474"/>
      <c r="U995" s="474"/>
      <c r="V995" s="474"/>
      <c r="W995" s="474"/>
      <c r="X995" s="474"/>
      <c r="Y995" s="474"/>
      <c r="Z995" s="474"/>
    </row>
    <row r="996" spans="1:26">
      <c r="A996" s="474"/>
      <c r="B996" s="474"/>
      <c r="C996" s="474"/>
      <c r="D996" s="474"/>
      <c r="E996" s="474"/>
      <c r="F996" s="474"/>
      <c r="G996" s="474"/>
      <c r="H996" s="474"/>
      <c r="I996" s="474"/>
      <c r="J996" s="474"/>
      <c r="K996" s="474"/>
      <c r="L996" s="474"/>
      <c r="M996" s="474"/>
      <c r="N996" s="474"/>
      <c r="O996" s="474"/>
      <c r="P996" s="474"/>
      <c r="Q996" s="474"/>
      <c r="R996" s="474"/>
      <c r="S996" s="474"/>
      <c r="T996" s="474"/>
      <c r="U996" s="474"/>
      <c r="V996" s="474"/>
      <c r="W996" s="474"/>
      <c r="X996" s="474"/>
      <c r="Y996" s="474"/>
      <c r="Z996" s="474"/>
    </row>
    <row r="997" spans="1:26">
      <c r="A997" s="474"/>
      <c r="B997" s="474"/>
      <c r="C997" s="474"/>
      <c r="D997" s="474"/>
      <c r="E997" s="474"/>
      <c r="F997" s="474"/>
      <c r="G997" s="474"/>
      <c r="H997" s="474"/>
      <c r="I997" s="474"/>
      <c r="J997" s="474"/>
      <c r="K997" s="474"/>
      <c r="L997" s="474"/>
      <c r="M997" s="474"/>
      <c r="N997" s="474"/>
      <c r="O997" s="474"/>
      <c r="P997" s="474"/>
      <c r="Q997" s="474"/>
      <c r="R997" s="474"/>
      <c r="S997" s="474"/>
      <c r="T997" s="474"/>
      <c r="U997" s="474"/>
      <c r="V997" s="474"/>
      <c r="W997" s="474"/>
      <c r="X997" s="474"/>
      <c r="Y997" s="474"/>
      <c r="Z997" s="474"/>
    </row>
    <row r="998" spans="1:26">
      <c r="A998" s="474"/>
      <c r="B998" s="474"/>
      <c r="C998" s="474"/>
      <c r="D998" s="474"/>
      <c r="E998" s="474"/>
      <c r="F998" s="474"/>
      <c r="G998" s="474"/>
      <c r="H998" s="474"/>
      <c r="I998" s="474"/>
      <c r="J998" s="474"/>
      <c r="K998" s="474"/>
      <c r="L998" s="474"/>
      <c r="M998" s="474"/>
      <c r="N998" s="474"/>
      <c r="O998" s="474"/>
      <c r="P998" s="474"/>
      <c r="Q998" s="474"/>
      <c r="R998" s="474"/>
      <c r="S998" s="474"/>
      <c r="T998" s="474"/>
      <c r="U998" s="474"/>
      <c r="V998" s="474"/>
      <c r="W998" s="474"/>
      <c r="X998" s="474"/>
      <c r="Y998" s="474"/>
      <c r="Z998" s="474"/>
    </row>
    <row r="999" spans="1:26">
      <c r="A999" s="474"/>
      <c r="B999" s="474"/>
      <c r="C999" s="474"/>
      <c r="D999" s="474"/>
      <c r="E999" s="474"/>
      <c r="F999" s="474"/>
      <c r="G999" s="474"/>
      <c r="H999" s="474"/>
      <c r="I999" s="474"/>
      <c r="J999" s="474"/>
      <c r="K999" s="474"/>
      <c r="L999" s="474"/>
      <c r="M999" s="474"/>
      <c r="N999" s="474"/>
      <c r="O999" s="474"/>
      <c r="P999" s="474"/>
      <c r="Q999" s="474"/>
      <c r="R999" s="474"/>
      <c r="S999" s="474"/>
      <c r="T999" s="474"/>
      <c r="U999" s="474"/>
      <c r="V999" s="474"/>
      <c r="W999" s="474"/>
      <c r="X999" s="474"/>
      <c r="Y999" s="474"/>
      <c r="Z999" s="474"/>
    </row>
    <row r="1000" spans="1:26">
      <c r="A1000" s="474"/>
      <c r="B1000" s="474"/>
      <c r="C1000" s="474"/>
      <c r="D1000" s="474"/>
      <c r="E1000" s="474"/>
      <c r="F1000" s="474"/>
      <c r="G1000" s="474"/>
      <c r="H1000" s="474"/>
      <c r="I1000" s="474"/>
      <c r="J1000" s="474"/>
      <c r="K1000" s="474"/>
      <c r="L1000" s="474"/>
      <c r="M1000" s="474"/>
      <c r="N1000" s="474"/>
      <c r="O1000" s="474"/>
      <c r="P1000" s="474"/>
      <c r="Q1000" s="474"/>
      <c r="R1000" s="474"/>
      <c r="S1000" s="474"/>
      <c r="T1000" s="474"/>
      <c r="U1000" s="474"/>
      <c r="V1000" s="474"/>
      <c r="W1000" s="474"/>
      <c r="X1000" s="474"/>
      <c r="Y1000" s="474"/>
      <c r="Z1000" s="474"/>
    </row>
  </sheetData>
  <mergeCells count="4">
    <mergeCell ref="C5:O5"/>
    <mergeCell ref="C6:O6"/>
    <mergeCell ref="C7:O7"/>
    <mergeCell ref="C9:P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showGridLines="0" workbookViewId="0"/>
  </sheetViews>
  <sheetFormatPr baseColWidth="10" defaultColWidth="15.140625" defaultRowHeight="15" customHeight="1"/>
  <cols>
    <col min="1" max="1" width="4.140625" customWidth="1"/>
    <col min="2" max="2" width="10.85546875" customWidth="1"/>
    <col min="3" max="3" width="6.140625" customWidth="1"/>
    <col min="4" max="4" width="6.42578125" customWidth="1"/>
    <col min="5" max="5" width="6.85546875" customWidth="1"/>
    <col min="6" max="6" width="6.28515625" customWidth="1"/>
    <col min="7" max="7" width="7" customWidth="1"/>
    <col min="8" max="8" width="6.28515625" customWidth="1"/>
    <col min="9" max="9" width="7.28515625" customWidth="1"/>
    <col min="10" max="10" width="6.28515625" customWidth="1"/>
    <col min="11" max="11" width="6.85546875" customWidth="1"/>
    <col min="12" max="12" width="6.28515625" customWidth="1"/>
    <col min="13" max="13" width="6.85546875" customWidth="1"/>
    <col min="14" max="14" width="6.28515625" customWidth="1"/>
    <col min="15" max="16" width="7.140625" customWidth="1"/>
    <col min="17" max="17" width="7.42578125" customWidth="1"/>
    <col min="18" max="18" width="7.140625" customWidth="1"/>
    <col min="19" max="20" width="7" customWidth="1"/>
    <col min="21" max="22" width="7.42578125" customWidth="1"/>
    <col min="23" max="26" width="7.5703125" customWidth="1"/>
  </cols>
  <sheetData>
    <row r="1" spans="1:22">
      <c r="A1" s="10"/>
      <c r="B1" s="10"/>
      <c r="C1" s="10"/>
      <c r="D1" s="10"/>
      <c r="E1" s="10"/>
      <c r="F1" s="10"/>
      <c r="G1" s="10"/>
      <c r="H1" s="10"/>
      <c r="I1" s="10"/>
      <c r="J1" s="10"/>
      <c r="K1" s="10"/>
      <c r="L1" s="10"/>
      <c r="M1" s="10"/>
      <c r="N1" s="10"/>
      <c r="O1" s="10"/>
      <c r="P1" s="10"/>
      <c r="Q1" s="10"/>
      <c r="R1" s="10"/>
      <c r="S1" s="10"/>
      <c r="T1" s="10"/>
      <c r="U1" s="3"/>
      <c r="V1" s="3"/>
    </row>
    <row r="2" spans="1:22" ht="15.75" customHeight="1">
      <c r="A2" s="10"/>
      <c r="B2" s="10"/>
      <c r="C2" s="10"/>
      <c r="D2" s="10"/>
      <c r="E2" s="10"/>
      <c r="F2" s="10"/>
      <c r="G2" s="10"/>
      <c r="H2" s="10"/>
      <c r="I2" s="10"/>
      <c r="J2" s="10"/>
      <c r="K2" s="10"/>
      <c r="L2" s="10"/>
      <c r="M2" s="10"/>
      <c r="N2" s="10"/>
      <c r="O2" s="10"/>
      <c r="P2" s="10"/>
      <c r="Q2" s="10"/>
      <c r="R2" s="10"/>
      <c r="S2" s="10"/>
      <c r="T2" s="10"/>
      <c r="U2" s="3"/>
      <c r="V2" s="3"/>
    </row>
    <row r="3" spans="1:22" ht="16.5" customHeight="1">
      <c r="A3" s="10"/>
      <c r="B3" s="10"/>
      <c r="C3" s="10"/>
      <c r="D3" s="502"/>
      <c r="E3" s="503"/>
      <c r="F3" s="42"/>
      <c r="G3" s="480"/>
      <c r="H3" s="480"/>
      <c r="I3" s="480"/>
      <c r="J3" s="480"/>
      <c r="K3" s="480"/>
      <c r="L3" s="480"/>
      <c r="M3" s="480"/>
      <c r="N3" s="483"/>
      <c r="O3" s="480"/>
      <c r="P3" s="483"/>
      <c r="Q3" s="483"/>
      <c r="R3" s="483"/>
      <c r="S3" s="504"/>
      <c r="T3" s="502"/>
      <c r="U3" s="502"/>
      <c r="V3" s="502"/>
    </row>
    <row r="4" spans="1:22" ht="15.75" customHeight="1">
      <c r="A4" s="10"/>
      <c r="B4" s="10"/>
      <c r="C4" s="10"/>
      <c r="D4" s="502"/>
      <c r="E4" s="503"/>
      <c r="F4" s="42"/>
      <c r="G4" s="505"/>
      <c r="H4" s="505"/>
      <c r="I4" s="505"/>
      <c r="J4" s="505"/>
      <c r="K4" s="505"/>
      <c r="L4" s="505"/>
      <c r="M4" s="505"/>
      <c r="N4" s="506"/>
      <c r="O4" s="505"/>
      <c r="P4" s="506"/>
      <c r="Q4" s="506"/>
      <c r="R4" s="506"/>
      <c r="S4" s="507"/>
      <c r="T4" s="502"/>
      <c r="U4" s="502"/>
      <c r="V4" s="502"/>
    </row>
    <row r="5" spans="1:22" ht="15.75" customHeight="1">
      <c r="A5" s="10"/>
      <c r="B5" s="10"/>
      <c r="C5" s="10"/>
      <c r="D5" s="250"/>
      <c r="E5" s="250"/>
      <c r="F5" s="42"/>
      <c r="G5" s="989" t="s">
        <v>2</v>
      </c>
      <c r="H5" s="825"/>
      <c r="I5" s="825"/>
      <c r="J5" s="825"/>
      <c r="K5" s="825"/>
      <c r="L5" s="825"/>
      <c r="M5" s="825"/>
      <c r="N5" s="825"/>
      <c r="O5" s="825"/>
      <c r="P5" s="825"/>
      <c r="Q5" s="825"/>
      <c r="R5" s="825"/>
      <c r="S5" s="844"/>
      <c r="T5" s="3"/>
      <c r="U5" s="3"/>
      <c r="V5" s="3"/>
    </row>
    <row r="6" spans="1:22" ht="15.75" customHeight="1">
      <c r="A6" s="10"/>
      <c r="B6" s="10"/>
      <c r="C6" s="10"/>
      <c r="D6" s="250"/>
      <c r="E6" s="250"/>
      <c r="F6" s="42"/>
      <c r="G6" s="989" t="s">
        <v>3</v>
      </c>
      <c r="H6" s="825"/>
      <c r="I6" s="825"/>
      <c r="J6" s="825"/>
      <c r="K6" s="825"/>
      <c r="L6" s="825"/>
      <c r="M6" s="825"/>
      <c r="N6" s="825"/>
      <c r="O6" s="825"/>
      <c r="P6" s="825"/>
      <c r="Q6" s="825"/>
      <c r="R6" s="825"/>
      <c r="S6" s="844"/>
      <c r="T6" s="3"/>
      <c r="U6" s="3"/>
      <c r="V6" s="3"/>
    </row>
    <row r="7" spans="1:22" ht="15.75" customHeight="1">
      <c r="A7" s="10"/>
      <c r="B7" s="10"/>
      <c r="C7" s="10"/>
      <c r="D7" s="250"/>
      <c r="E7" s="250"/>
      <c r="F7" s="42"/>
      <c r="G7" s="989" t="s">
        <v>4</v>
      </c>
      <c r="H7" s="825"/>
      <c r="I7" s="825"/>
      <c r="J7" s="825"/>
      <c r="K7" s="825"/>
      <c r="L7" s="825"/>
      <c r="M7" s="825"/>
      <c r="N7" s="825"/>
      <c r="O7" s="825"/>
      <c r="P7" s="825"/>
      <c r="Q7" s="825"/>
      <c r="R7" s="825"/>
      <c r="S7" s="844"/>
      <c r="T7" s="3"/>
      <c r="U7" s="3"/>
      <c r="V7" s="3"/>
    </row>
    <row r="8" spans="1:22" ht="15.75" customHeight="1">
      <c r="A8" s="10"/>
      <c r="B8" s="10"/>
      <c r="C8" s="10"/>
      <c r="D8" s="508"/>
      <c r="E8" s="508"/>
      <c r="F8" s="42"/>
      <c r="G8" s="492"/>
      <c r="H8" s="492"/>
      <c r="I8" s="492"/>
      <c r="J8" s="492"/>
      <c r="K8" s="492"/>
      <c r="L8" s="492"/>
      <c r="M8" s="492"/>
      <c r="N8" s="492"/>
      <c r="O8" s="492"/>
      <c r="P8" s="492"/>
      <c r="Q8" s="492"/>
      <c r="R8" s="492"/>
      <c r="S8" s="509"/>
      <c r="T8" s="508"/>
      <c r="U8" s="508"/>
      <c r="V8" s="508"/>
    </row>
    <row r="9" spans="1:22" ht="29.25" customHeight="1">
      <c r="A9" s="10"/>
      <c r="B9" s="10"/>
      <c r="C9" s="10"/>
      <c r="D9" s="510"/>
      <c r="E9" s="510"/>
      <c r="F9" s="42"/>
      <c r="G9" s="1000" t="s">
        <v>305</v>
      </c>
      <c r="H9" s="849"/>
      <c r="I9" s="849"/>
      <c r="J9" s="849"/>
      <c r="K9" s="849"/>
      <c r="L9" s="849"/>
      <c r="M9" s="849"/>
      <c r="N9" s="849"/>
      <c r="O9" s="849"/>
      <c r="P9" s="849"/>
      <c r="Q9" s="849"/>
      <c r="R9" s="849"/>
      <c r="S9" s="850"/>
      <c r="T9" s="3"/>
      <c r="U9" s="3"/>
      <c r="V9" s="3"/>
    </row>
    <row r="10" spans="1:22" ht="15.75" customHeight="1">
      <c r="A10" s="10"/>
      <c r="B10" s="10"/>
      <c r="C10" s="10"/>
      <c r="D10" s="10"/>
      <c r="E10" s="10"/>
      <c r="F10" s="10"/>
      <c r="G10" s="10"/>
      <c r="H10" s="10"/>
      <c r="I10" s="10"/>
      <c r="J10" s="10"/>
      <c r="K10" s="10"/>
      <c r="L10" s="10"/>
      <c r="M10" s="10"/>
      <c r="N10" s="10"/>
      <c r="O10" s="10"/>
      <c r="P10" s="10"/>
      <c r="Q10" s="10"/>
      <c r="R10" s="10"/>
      <c r="S10" s="10"/>
      <c r="T10" s="10"/>
      <c r="U10" s="3"/>
      <c r="V10" s="3"/>
    </row>
    <row r="11" spans="1:22" ht="21.75" customHeight="1">
      <c r="A11" s="10"/>
      <c r="B11" s="10"/>
      <c r="C11" s="10"/>
      <c r="D11" s="976" t="s">
        <v>306</v>
      </c>
      <c r="E11" s="825"/>
      <c r="F11" s="825"/>
      <c r="G11" s="825"/>
      <c r="H11" s="825"/>
      <c r="I11" s="825"/>
      <c r="J11" s="825"/>
      <c r="K11" s="825"/>
      <c r="L11" s="825"/>
      <c r="M11" s="825"/>
      <c r="N11" s="825"/>
      <c r="O11" s="825"/>
      <c r="P11" s="825"/>
      <c r="Q11" s="825"/>
      <c r="R11" s="825"/>
      <c r="S11" s="825"/>
      <c r="T11" s="825"/>
      <c r="U11" s="511"/>
      <c r="V11" s="511"/>
    </row>
    <row r="12" spans="1:22" ht="9" customHeight="1">
      <c r="A12" s="10"/>
      <c r="B12" s="10"/>
      <c r="C12" s="10"/>
      <c r="D12" s="10"/>
      <c r="E12" s="10"/>
      <c r="F12" s="10"/>
      <c r="G12" s="10"/>
      <c r="H12" s="10"/>
      <c r="I12" s="10"/>
      <c r="J12" s="10"/>
      <c r="K12" s="10"/>
      <c r="L12" s="10"/>
      <c r="M12" s="10"/>
      <c r="N12" s="10"/>
      <c r="O12" s="10"/>
      <c r="P12" s="10"/>
      <c r="Q12" s="10"/>
      <c r="R12" s="10"/>
      <c r="S12" s="237"/>
      <c r="T12" s="237"/>
      <c r="U12" s="237"/>
      <c r="V12" s="237"/>
    </row>
    <row r="13" spans="1:22" ht="15.75" customHeight="1">
      <c r="A13" s="10"/>
      <c r="B13" s="10"/>
      <c r="C13" s="997" t="s">
        <v>307</v>
      </c>
      <c r="D13" s="992" t="s">
        <v>308</v>
      </c>
      <c r="E13" s="991">
        <v>2004</v>
      </c>
      <c r="F13" s="934"/>
      <c r="G13" s="996">
        <v>2005</v>
      </c>
      <c r="H13" s="973"/>
      <c r="I13" s="991">
        <v>2006</v>
      </c>
      <c r="J13" s="934"/>
      <c r="K13" s="996">
        <v>2007</v>
      </c>
      <c r="L13" s="973"/>
      <c r="M13" s="991">
        <v>2008</v>
      </c>
      <c r="N13" s="934"/>
      <c r="O13" s="991">
        <v>2009</v>
      </c>
      <c r="P13" s="934"/>
      <c r="Q13" s="991">
        <v>2010</v>
      </c>
      <c r="R13" s="934"/>
      <c r="S13" s="994">
        <v>2011</v>
      </c>
      <c r="T13" s="883"/>
      <c r="U13" s="994">
        <v>2012</v>
      </c>
      <c r="V13" s="879"/>
    </row>
    <row r="14" spans="1:22" ht="15.75" customHeight="1">
      <c r="A14" s="10"/>
      <c r="B14" s="10"/>
      <c r="C14" s="998"/>
      <c r="D14" s="825"/>
      <c r="E14" s="512" t="s">
        <v>309</v>
      </c>
      <c r="F14" s="513" t="s">
        <v>310</v>
      </c>
      <c r="G14" s="514" t="s">
        <v>309</v>
      </c>
      <c r="H14" s="515" t="s">
        <v>310</v>
      </c>
      <c r="I14" s="512" t="s">
        <v>309</v>
      </c>
      <c r="J14" s="513" t="s">
        <v>310</v>
      </c>
      <c r="K14" s="514" t="s">
        <v>309</v>
      </c>
      <c r="L14" s="513" t="s">
        <v>310</v>
      </c>
      <c r="M14" s="516" t="s">
        <v>309</v>
      </c>
      <c r="N14" s="517" t="s">
        <v>310</v>
      </c>
      <c r="O14" s="516" t="s">
        <v>309</v>
      </c>
      <c r="P14" s="517" t="s">
        <v>310</v>
      </c>
      <c r="Q14" s="516" t="s">
        <v>309</v>
      </c>
      <c r="R14" s="513" t="s">
        <v>310</v>
      </c>
      <c r="S14" s="516" t="s">
        <v>309</v>
      </c>
      <c r="T14" s="517" t="s">
        <v>310</v>
      </c>
      <c r="U14" s="516" t="s">
        <v>309</v>
      </c>
      <c r="V14" s="518" t="s">
        <v>310</v>
      </c>
    </row>
    <row r="15" spans="1:22">
      <c r="A15" s="10"/>
      <c r="B15" s="6" t="s">
        <v>0</v>
      </c>
      <c r="C15" s="998"/>
      <c r="D15" s="519" t="s">
        <v>311</v>
      </c>
      <c r="E15" s="520">
        <v>308</v>
      </c>
      <c r="F15" s="521">
        <v>79</v>
      </c>
      <c r="G15" s="522">
        <v>392</v>
      </c>
      <c r="H15" s="523">
        <v>105</v>
      </c>
      <c r="I15" s="520">
        <v>459</v>
      </c>
      <c r="J15" s="521">
        <v>140</v>
      </c>
      <c r="K15" s="522">
        <v>551</v>
      </c>
      <c r="L15" s="523">
        <v>189</v>
      </c>
      <c r="M15" s="520">
        <v>652</v>
      </c>
      <c r="N15" s="521">
        <v>249</v>
      </c>
      <c r="O15" s="522">
        <v>706</v>
      </c>
      <c r="P15" s="521">
        <v>319</v>
      </c>
      <c r="Q15" s="522">
        <v>731</v>
      </c>
      <c r="R15" s="521">
        <v>350</v>
      </c>
      <c r="S15" s="522">
        <v>768</v>
      </c>
      <c r="T15" s="521">
        <v>394</v>
      </c>
      <c r="U15" s="522">
        <v>787</v>
      </c>
      <c r="V15" s="524">
        <v>441</v>
      </c>
    </row>
    <row r="16" spans="1:22">
      <c r="A16" s="10"/>
      <c r="B16" s="6" t="s">
        <v>5</v>
      </c>
      <c r="C16" s="998"/>
      <c r="D16" s="525" t="s">
        <v>312</v>
      </c>
      <c r="E16" s="526">
        <v>1211</v>
      </c>
      <c r="F16" s="527">
        <v>387</v>
      </c>
      <c r="G16" s="532">
        <v>1446</v>
      </c>
      <c r="H16" s="534">
        <v>482</v>
      </c>
      <c r="I16" s="526">
        <v>1807</v>
      </c>
      <c r="J16" s="527">
        <v>596</v>
      </c>
      <c r="K16" s="532">
        <v>2241</v>
      </c>
      <c r="L16" s="534">
        <v>801</v>
      </c>
      <c r="M16" s="526">
        <v>2737</v>
      </c>
      <c r="N16" s="527">
        <v>1037</v>
      </c>
      <c r="O16" s="532">
        <v>3137</v>
      </c>
      <c r="P16" s="527">
        <v>1288</v>
      </c>
      <c r="Q16" s="532">
        <v>3422</v>
      </c>
      <c r="R16" s="527">
        <v>1447</v>
      </c>
      <c r="S16" s="532">
        <v>3725</v>
      </c>
      <c r="T16" s="527">
        <v>1645</v>
      </c>
      <c r="U16" s="532">
        <v>4021</v>
      </c>
      <c r="V16" s="536">
        <v>1906</v>
      </c>
    </row>
    <row r="17" spans="1:22">
      <c r="A17" s="10"/>
      <c r="B17" s="6" t="s">
        <v>6</v>
      </c>
      <c r="C17" s="998"/>
      <c r="D17" s="538" t="s">
        <v>324</v>
      </c>
      <c r="E17" s="540">
        <v>615</v>
      </c>
      <c r="F17" s="542">
        <v>9</v>
      </c>
      <c r="G17" s="543">
        <v>651</v>
      </c>
      <c r="H17" s="545">
        <v>9</v>
      </c>
      <c r="I17" s="540">
        <v>660</v>
      </c>
      <c r="J17" s="542">
        <v>9</v>
      </c>
      <c r="K17" s="543">
        <v>670</v>
      </c>
      <c r="L17" s="545">
        <v>9</v>
      </c>
      <c r="M17" s="540">
        <v>697</v>
      </c>
      <c r="N17" s="542">
        <v>9</v>
      </c>
      <c r="O17" s="543">
        <v>707</v>
      </c>
      <c r="P17" s="542">
        <v>9</v>
      </c>
      <c r="Q17" s="543">
        <v>704</v>
      </c>
      <c r="R17" s="542">
        <v>10</v>
      </c>
      <c r="S17" s="543">
        <v>700</v>
      </c>
      <c r="T17" s="542">
        <v>10</v>
      </c>
      <c r="U17" s="543">
        <v>705</v>
      </c>
      <c r="V17" s="547">
        <v>10</v>
      </c>
    </row>
    <row r="18" spans="1:22">
      <c r="A18" s="10"/>
      <c r="B18" s="10"/>
      <c r="C18" s="998"/>
      <c r="D18" s="525" t="s">
        <v>328</v>
      </c>
      <c r="E18" s="526">
        <v>260</v>
      </c>
      <c r="F18" s="527">
        <v>4</v>
      </c>
      <c r="G18" s="532">
        <v>272</v>
      </c>
      <c r="H18" s="534">
        <v>4</v>
      </c>
      <c r="I18" s="526">
        <v>282</v>
      </c>
      <c r="J18" s="527">
        <v>5</v>
      </c>
      <c r="K18" s="532">
        <v>296</v>
      </c>
      <c r="L18" s="534">
        <v>5</v>
      </c>
      <c r="M18" s="526">
        <v>306</v>
      </c>
      <c r="N18" s="527">
        <v>5</v>
      </c>
      <c r="O18" s="532">
        <v>316</v>
      </c>
      <c r="P18" s="527">
        <v>5</v>
      </c>
      <c r="Q18" s="532">
        <v>315</v>
      </c>
      <c r="R18" s="527">
        <v>5</v>
      </c>
      <c r="S18" s="532">
        <v>324</v>
      </c>
      <c r="T18" s="527">
        <v>6</v>
      </c>
      <c r="U18" s="532">
        <v>333</v>
      </c>
      <c r="V18" s="536">
        <v>6</v>
      </c>
    </row>
    <row r="19" spans="1:22">
      <c r="A19" s="10"/>
      <c r="B19" s="10"/>
      <c r="C19" s="998"/>
      <c r="D19" s="538" t="s">
        <v>329</v>
      </c>
      <c r="E19" s="540">
        <v>106</v>
      </c>
      <c r="F19" s="542">
        <v>0</v>
      </c>
      <c r="G19" s="543">
        <v>114</v>
      </c>
      <c r="H19" s="545">
        <v>0</v>
      </c>
      <c r="I19" s="540">
        <v>117</v>
      </c>
      <c r="J19" s="542">
        <v>0</v>
      </c>
      <c r="K19" s="543">
        <v>120</v>
      </c>
      <c r="L19" s="545">
        <v>0</v>
      </c>
      <c r="M19" s="540">
        <v>123</v>
      </c>
      <c r="N19" s="542">
        <v>0</v>
      </c>
      <c r="O19" s="543">
        <v>124</v>
      </c>
      <c r="P19" s="542">
        <v>0</v>
      </c>
      <c r="Q19" s="543">
        <v>123</v>
      </c>
      <c r="R19" s="542">
        <v>0</v>
      </c>
      <c r="S19" s="543">
        <v>125</v>
      </c>
      <c r="T19" s="542">
        <v>0</v>
      </c>
      <c r="U19" s="543">
        <v>125</v>
      </c>
      <c r="V19" s="547">
        <v>0</v>
      </c>
    </row>
    <row r="20" spans="1:22">
      <c r="A20" s="10"/>
      <c r="B20" s="10"/>
      <c r="C20" s="998"/>
      <c r="D20" s="525" t="s">
        <v>330</v>
      </c>
      <c r="E20" s="526">
        <v>100</v>
      </c>
      <c r="F20" s="527">
        <v>68</v>
      </c>
      <c r="G20" s="532">
        <v>118</v>
      </c>
      <c r="H20" s="534">
        <v>84</v>
      </c>
      <c r="I20" s="526">
        <v>126</v>
      </c>
      <c r="J20" s="527">
        <v>101</v>
      </c>
      <c r="K20" s="532">
        <v>134</v>
      </c>
      <c r="L20" s="534">
        <v>110</v>
      </c>
      <c r="M20" s="526">
        <v>153</v>
      </c>
      <c r="N20" s="527">
        <v>130</v>
      </c>
      <c r="O20" s="532">
        <v>172</v>
      </c>
      <c r="P20" s="527">
        <v>154</v>
      </c>
      <c r="Q20" s="532">
        <v>182</v>
      </c>
      <c r="R20" s="527">
        <v>171</v>
      </c>
      <c r="S20" s="532">
        <v>199</v>
      </c>
      <c r="T20" s="527">
        <v>190</v>
      </c>
      <c r="U20" s="532">
        <v>209</v>
      </c>
      <c r="V20" s="536">
        <v>216</v>
      </c>
    </row>
    <row r="21" spans="1:22">
      <c r="A21" s="10"/>
      <c r="B21" s="10"/>
      <c r="C21" s="998"/>
      <c r="D21" s="538" t="s">
        <v>331</v>
      </c>
      <c r="E21" s="540">
        <v>171</v>
      </c>
      <c r="F21" s="542">
        <v>2</v>
      </c>
      <c r="G21" s="543">
        <v>196</v>
      </c>
      <c r="H21" s="545">
        <v>2</v>
      </c>
      <c r="I21" s="540">
        <v>203</v>
      </c>
      <c r="J21" s="542">
        <v>2</v>
      </c>
      <c r="K21" s="543">
        <v>207</v>
      </c>
      <c r="L21" s="545">
        <v>2</v>
      </c>
      <c r="M21" s="540">
        <v>213</v>
      </c>
      <c r="N21" s="542">
        <v>2</v>
      </c>
      <c r="O21" s="543">
        <v>226</v>
      </c>
      <c r="P21" s="542">
        <v>2</v>
      </c>
      <c r="Q21" s="543">
        <v>223</v>
      </c>
      <c r="R21" s="542">
        <v>3</v>
      </c>
      <c r="S21" s="543">
        <v>226</v>
      </c>
      <c r="T21" s="542">
        <v>4</v>
      </c>
      <c r="U21" s="543">
        <v>228</v>
      </c>
      <c r="V21" s="547">
        <v>4</v>
      </c>
    </row>
    <row r="22" spans="1:22">
      <c r="A22" s="10"/>
      <c r="B22" s="10"/>
      <c r="C22" s="998"/>
      <c r="D22" s="525" t="s">
        <v>332</v>
      </c>
      <c r="E22" s="526">
        <v>77</v>
      </c>
      <c r="F22" s="527">
        <v>0</v>
      </c>
      <c r="G22" s="532">
        <v>86</v>
      </c>
      <c r="H22" s="534">
        <v>0</v>
      </c>
      <c r="I22" s="526">
        <v>87</v>
      </c>
      <c r="J22" s="527">
        <v>0</v>
      </c>
      <c r="K22" s="532">
        <v>89</v>
      </c>
      <c r="L22" s="534">
        <v>1</v>
      </c>
      <c r="M22" s="526">
        <v>90</v>
      </c>
      <c r="N22" s="527">
        <v>1</v>
      </c>
      <c r="O22" s="532">
        <v>91</v>
      </c>
      <c r="P22" s="527">
        <v>1</v>
      </c>
      <c r="Q22" s="532">
        <v>102</v>
      </c>
      <c r="R22" s="527">
        <v>1</v>
      </c>
      <c r="S22" s="532">
        <v>104</v>
      </c>
      <c r="T22" s="527">
        <v>2</v>
      </c>
      <c r="U22" s="532">
        <v>104</v>
      </c>
      <c r="V22" s="536">
        <v>1</v>
      </c>
    </row>
    <row r="23" spans="1:22">
      <c r="A23" s="10"/>
      <c r="B23" s="10"/>
      <c r="C23" s="998"/>
      <c r="D23" s="538" t="s">
        <v>333</v>
      </c>
      <c r="E23" s="540">
        <v>29</v>
      </c>
      <c r="F23" s="542">
        <v>0</v>
      </c>
      <c r="G23" s="543">
        <v>29</v>
      </c>
      <c r="H23" s="545">
        <v>0</v>
      </c>
      <c r="I23" s="540">
        <v>31</v>
      </c>
      <c r="J23" s="542">
        <v>0</v>
      </c>
      <c r="K23" s="543">
        <v>31</v>
      </c>
      <c r="L23" s="545">
        <v>0</v>
      </c>
      <c r="M23" s="540">
        <v>31</v>
      </c>
      <c r="N23" s="542">
        <v>0</v>
      </c>
      <c r="O23" s="543">
        <v>31</v>
      </c>
      <c r="P23" s="542">
        <v>0</v>
      </c>
      <c r="Q23" s="543">
        <v>29</v>
      </c>
      <c r="R23" s="542">
        <v>0</v>
      </c>
      <c r="S23" s="543">
        <v>27</v>
      </c>
      <c r="T23" s="542">
        <v>0</v>
      </c>
      <c r="U23" s="543">
        <v>27</v>
      </c>
      <c r="V23" s="547">
        <v>0</v>
      </c>
    </row>
    <row r="24" spans="1:22" ht="15.75" customHeight="1">
      <c r="A24" s="10"/>
      <c r="B24" s="10"/>
      <c r="C24" s="998"/>
      <c r="D24" s="552" t="s">
        <v>28</v>
      </c>
      <c r="E24" s="554">
        <f t="shared" ref="E24:V24" si="0">SUM(E15:E23)</f>
        <v>2877</v>
      </c>
      <c r="F24" s="556">
        <f t="shared" si="0"/>
        <v>549</v>
      </c>
      <c r="G24" s="557">
        <f t="shared" si="0"/>
        <v>3304</v>
      </c>
      <c r="H24" s="558">
        <f t="shared" si="0"/>
        <v>686</v>
      </c>
      <c r="I24" s="554">
        <f t="shared" si="0"/>
        <v>3772</v>
      </c>
      <c r="J24" s="556">
        <f t="shared" si="0"/>
        <v>853</v>
      </c>
      <c r="K24" s="557">
        <f t="shared" si="0"/>
        <v>4339</v>
      </c>
      <c r="L24" s="558">
        <f t="shared" si="0"/>
        <v>1117</v>
      </c>
      <c r="M24" s="554">
        <f t="shared" si="0"/>
        <v>5002</v>
      </c>
      <c r="N24" s="556">
        <f t="shared" si="0"/>
        <v>1433</v>
      </c>
      <c r="O24" s="557">
        <f t="shared" si="0"/>
        <v>5510</v>
      </c>
      <c r="P24" s="556">
        <f t="shared" si="0"/>
        <v>1778</v>
      </c>
      <c r="Q24" s="557">
        <f t="shared" si="0"/>
        <v>5831</v>
      </c>
      <c r="R24" s="556">
        <f t="shared" si="0"/>
        <v>1987</v>
      </c>
      <c r="S24" s="557">
        <f t="shared" si="0"/>
        <v>6198</v>
      </c>
      <c r="T24" s="556">
        <f t="shared" si="0"/>
        <v>2251</v>
      </c>
      <c r="U24" s="557">
        <f t="shared" si="0"/>
        <v>6539</v>
      </c>
      <c r="V24" s="559">
        <f t="shared" si="0"/>
        <v>2584</v>
      </c>
    </row>
    <row r="25" spans="1:22" ht="30.75" customHeight="1">
      <c r="A25" s="10"/>
      <c r="B25" s="10"/>
      <c r="C25" s="978"/>
      <c r="D25" s="560" t="s">
        <v>336</v>
      </c>
      <c r="E25" s="995">
        <f>E24+F24</f>
        <v>3426</v>
      </c>
      <c r="F25" s="858"/>
      <c r="G25" s="995">
        <f>G24+H24</f>
        <v>3990</v>
      </c>
      <c r="H25" s="858"/>
      <c r="I25" s="995">
        <f>I24+J24</f>
        <v>4625</v>
      </c>
      <c r="J25" s="858"/>
      <c r="K25" s="995">
        <f>K24+L24</f>
        <v>5456</v>
      </c>
      <c r="L25" s="858"/>
      <c r="M25" s="995">
        <f>M24+N24</f>
        <v>6435</v>
      </c>
      <c r="N25" s="858"/>
      <c r="O25" s="995">
        <f>O24+P24</f>
        <v>7288</v>
      </c>
      <c r="P25" s="858"/>
      <c r="Q25" s="993">
        <f>Q24+R24</f>
        <v>7818</v>
      </c>
      <c r="R25" s="908"/>
      <c r="S25" s="993">
        <f>S24+T24</f>
        <v>8449</v>
      </c>
      <c r="T25" s="908"/>
      <c r="U25" s="993">
        <f>U24+V24</f>
        <v>9123</v>
      </c>
      <c r="V25" s="999"/>
    </row>
    <row r="26" spans="1:22" ht="15.75" customHeight="1">
      <c r="A26" s="10"/>
      <c r="B26" s="10"/>
      <c r="C26" s="997" t="s">
        <v>148</v>
      </c>
      <c r="D26" s="992" t="str">
        <f>D13</f>
        <v>CATEG.</v>
      </c>
      <c r="E26" s="991">
        <v>2004</v>
      </c>
      <c r="F26" s="934"/>
      <c r="G26" s="996">
        <v>2005</v>
      </c>
      <c r="H26" s="973"/>
      <c r="I26" s="991">
        <v>2006</v>
      </c>
      <c r="J26" s="934"/>
      <c r="K26" s="996">
        <v>2007</v>
      </c>
      <c r="L26" s="973"/>
      <c r="M26" s="991">
        <v>2008</v>
      </c>
      <c r="N26" s="934"/>
      <c r="O26" s="991">
        <v>2009</v>
      </c>
      <c r="P26" s="934"/>
      <c r="Q26" s="991">
        <v>2010</v>
      </c>
      <c r="R26" s="934"/>
      <c r="S26" s="994">
        <v>2011</v>
      </c>
      <c r="T26" s="883"/>
      <c r="U26" s="994">
        <v>2012</v>
      </c>
      <c r="V26" s="879"/>
    </row>
    <row r="27" spans="1:22" ht="15.75" customHeight="1">
      <c r="A27" s="10"/>
      <c r="B27" s="10"/>
      <c r="C27" s="998"/>
      <c r="D27" s="825"/>
      <c r="E27" s="512" t="s">
        <v>309</v>
      </c>
      <c r="F27" s="513" t="s">
        <v>310</v>
      </c>
      <c r="G27" s="514" t="s">
        <v>309</v>
      </c>
      <c r="H27" s="515" t="s">
        <v>310</v>
      </c>
      <c r="I27" s="512" t="s">
        <v>309</v>
      </c>
      <c r="J27" s="513" t="s">
        <v>310</v>
      </c>
      <c r="K27" s="514" t="s">
        <v>309</v>
      </c>
      <c r="L27" s="513" t="s">
        <v>310</v>
      </c>
      <c r="M27" s="516" t="s">
        <v>309</v>
      </c>
      <c r="N27" s="517" t="s">
        <v>310</v>
      </c>
      <c r="O27" s="516" t="s">
        <v>309</v>
      </c>
      <c r="P27" s="517" t="s">
        <v>310</v>
      </c>
      <c r="Q27" s="516" t="s">
        <v>309</v>
      </c>
      <c r="R27" s="513" t="s">
        <v>310</v>
      </c>
      <c r="S27" s="516" t="s">
        <v>309</v>
      </c>
      <c r="T27" s="517" t="s">
        <v>310</v>
      </c>
      <c r="U27" s="516" t="s">
        <v>309</v>
      </c>
      <c r="V27" s="518" t="s">
        <v>310</v>
      </c>
    </row>
    <row r="28" spans="1:22">
      <c r="A28" s="10"/>
      <c r="B28" s="10"/>
      <c r="C28" s="998"/>
      <c r="D28" s="519" t="s">
        <v>311</v>
      </c>
      <c r="E28" s="520">
        <v>101</v>
      </c>
      <c r="F28" s="521">
        <v>13</v>
      </c>
      <c r="G28" s="522">
        <v>113</v>
      </c>
      <c r="H28" s="523">
        <v>14</v>
      </c>
      <c r="I28" s="520">
        <v>137</v>
      </c>
      <c r="J28" s="521">
        <v>17</v>
      </c>
      <c r="K28" s="522">
        <v>171</v>
      </c>
      <c r="L28" s="523">
        <v>33</v>
      </c>
      <c r="M28" s="520">
        <v>216</v>
      </c>
      <c r="N28" s="521">
        <v>48</v>
      </c>
      <c r="O28" s="522">
        <v>236</v>
      </c>
      <c r="P28" s="521">
        <v>61</v>
      </c>
      <c r="Q28" s="522">
        <v>241</v>
      </c>
      <c r="R28" s="521">
        <v>67</v>
      </c>
      <c r="S28" s="522">
        <v>249</v>
      </c>
      <c r="T28" s="521">
        <v>72</v>
      </c>
      <c r="U28" s="522">
        <v>255</v>
      </c>
      <c r="V28" s="524">
        <v>78</v>
      </c>
    </row>
    <row r="29" spans="1:22">
      <c r="A29" s="10"/>
      <c r="B29" s="10"/>
      <c r="C29" s="998"/>
      <c r="D29" s="525" t="s">
        <v>312</v>
      </c>
      <c r="E29" s="526">
        <v>414</v>
      </c>
      <c r="F29" s="527">
        <v>50</v>
      </c>
      <c r="G29" s="532">
        <v>485</v>
      </c>
      <c r="H29" s="534">
        <v>71</v>
      </c>
      <c r="I29" s="526">
        <v>645</v>
      </c>
      <c r="J29" s="527">
        <v>112</v>
      </c>
      <c r="K29" s="532">
        <v>940</v>
      </c>
      <c r="L29" s="534">
        <v>151</v>
      </c>
      <c r="M29" s="526">
        <v>1201</v>
      </c>
      <c r="N29" s="527">
        <v>203</v>
      </c>
      <c r="O29" s="532">
        <v>1405</v>
      </c>
      <c r="P29" s="527">
        <v>261</v>
      </c>
      <c r="Q29" s="532">
        <v>1495</v>
      </c>
      <c r="R29" s="527">
        <v>335</v>
      </c>
      <c r="S29" s="532">
        <v>1663</v>
      </c>
      <c r="T29" s="527">
        <v>412</v>
      </c>
      <c r="U29" s="532">
        <v>1830</v>
      </c>
      <c r="V29" s="536">
        <v>500</v>
      </c>
    </row>
    <row r="30" spans="1:22">
      <c r="A30" s="10"/>
      <c r="B30" s="10"/>
      <c r="C30" s="998"/>
      <c r="D30" s="538" t="s">
        <v>324</v>
      </c>
      <c r="E30" s="540">
        <v>187</v>
      </c>
      <c r="F30" s="542">
        <v>2</v>
      </c>
      <c r="G30" s="543">
        <v>200</v>
      </c>
      <c r="H30" s="545">
        <v>2</v>
      </c>
      <c r="I30" s="540">
        <v>210</v>
      </c>
      <c r="J30" s="542">
        <v>2</v>
      </c>
      <c r="K30" s="543">
        <v>218</v>
      </c>
      <c r="L30" s="545">
        <v>2</v>
      </c>
      <c r="M30" s="540">
        <v>221</v>
      </c>
      <c r="N30" s="542">
        <v>3</v>
      </c>
      <c r="O30" s="543">
        <v>223</v>
      </c>
      <c r="P30" s="542">
        <v>3</v>
      </c>
      <c r="Q30" s="543">
        <v>229</v>
      </c>
      <c r="R30" s="542">
        <v>4</v>
      </c>
      <c r="S30" s="543">
        <v>236</v>
      </c>
      <c r="T30" s="542">
        <v>4</v>
      </c>
      <c r="U30" s="543">
        <v>233</v>
      </c>
      <c r="V30" s="547">
        <v>4</v>
      </c>
    </row>
    <row r="31" spans="1:22">
      <c r="A31" s="10"/>
      <c r="B31" s="10"/>
      <c r="C31" s="998"/>
      <c r="D31" s="525" t="s">
        <v>328</v>
      </c>
      <c r="E31" s="526">
        <v>67</v>
      </c>
      <c r="F31" s="527">
        <v>0</v>
      </c>
      <c r="G31" s="532">
        <v>71</v>
      </c>
      <c r="H31" s="534">
        <v>0</v>
      </c>
      <c r="I31" s="526">
        <v>76</v>
      </c>
      <c r="J31" s="527">
        <v>0</v>
      </c>
      <c r="K31" s="532">
        <v>86</v>
      </c>
      <c r="L31" s="534">
        <v>0</v>
      </c>
      <c r="M31" s="526">
        <v>90</v>
      </c>
      <c r="N31" s="527">
        <v>0</v>
      </c>
      <c r="O31" s="532">
        <v>91</v>
      </c>
      <c r="P31" s="527">
        <v>0</v>
      </c>
      <c r="Q31" s="532">
        <v>93</v>
      </c>
      <c r="R31" s="527">
        <v>1</v>
      </c>
      <c r="S31" s="532">
        <v>94</v>
      </c>
      <c r="T31" s="527">
        <v>1</v>
      </c>
      <c r="U31" s="532">
        <v>101</v>
      </c>
      <c r="V31" s="536">
        <v>1</v>
      </c>
    </row>
    <row r="32" spans="1:22">
      <c r="A32" s="10"/>
      <c r="B32" s="10"/>
      <c r="C32" s="998"/>
      <c r="D32" s="538" t="s">
        <v>329</v>
      </c>
      <c r="E32" s="540">
        <v>18</v>
      </c>
      <c r="F32" s="542">
        <v>0</v>
      </c>
      <c r="G32" s="543">
        <v>19</v>
      </c>
      <c r="H32" s="545">
        <v>0</v>
      </c>
      <c r="I32" s="540">
        <v>20</v>
      </c>
      <c r="J32" s="542">
        <v>0</v>
      </c>
      <c r="K32" s="543">
        <v>20</v>
      </c>
      <c r="L32" s="545">
        <v>0</v>
      </c>
      <c r="M32" s="540">
        <v>21</v>
      </c>
      <c r="N32" s="542">
        <v>0</v>
      </c>
      <c r="O32" s="543">
        <v>21</v>
      </c>
      <c r="P32" s="542">
        <v>0</v>
      </c>
      <c r="Q32" s="543">
        <v>23</v>
      </c>
      <c r="R32" s="542">
        <v>0</v>
      </c>
      <c r="S32" s="543">
        <v>24</v>
      </c>
      <c r="T32" s="542">
        <v>0</v>
      </c>
      <c r="U32" s="543">
        <v>29</v>
      </c>
      <c r="V32" s="547">
        <v>0</v>
      </c>
    </row>
    <row r="33" spans="1:22">
      <c r="A33" s="10"/>
      <c r="B33" s="10"/>
      <c r="C33" s="998"/>
      <c r="D33" s="525" t="s">
        <v>330</v>
      </c>
      <c r="E33" s="526">
        <v>22</v>
      </c>
      <c r="F33" s="527">
        <v>12</v>
      </c>
      <c r="G33" s="532">
        <v>29</v>
      </c>
      <c r="H33" s="534">
        <v>14</v>
      </c>
      <c r="I33" s="526">
        <v>32</v>
      </c>
      <c r="J33" s="527">
        <v>21</v>
      </c>
      <c r="K33" s="532">
        <v>37</v>
      </c>
      <c r="L33" s="534">
        <v>25</v>
      </c>
      <c r="M33" s="526">
        <v>47</v>
      </c>
      <c r="N33" s="527">
        <v>29</v>
      </c>
      <c r="O33" s="532">
        <v>53</v>
      </c>
      <c r="P33" s="527">
        <v>42</v>
      </c>
      <c r="Q33" s="532">
        <v>59</v>
      </c>
      <c r="R33" s="527">
        <v>47</v>
      </c>
      <c r="S33" s="532">
        <v>64</v>
      </c>
      <c r="T33" s="527">
        <v>58</v>
      </c>
      <c r="U33" s="532">
        <v>72</v>
      </c>
      <c r="V33" s="536">
        <v>59</v>
      </c>
    </row>
    <row r="34" spans="1:22">
      <c r="A34" s="10"/>
      <c r="B34" s="10"/>
      <c r="C34" s="998"/>
      <c r="D34" s="538" t="s">
        <v>331</v>
      </c>
      <c r="E34" s="540">
        <v>53</v>
      </c>
      <c r="F34" s="542">
        <v>2</v>
      </c>
      <c r="G34" s="543">
        <v>56</v>
      </c>
      <c r="H34" s="545">
        <v>2</v>
      </c>
      <c r="I34" s="540">
        <v>58</v>
      </c>
      <c r="J34" s="542">
        <v>2</v>
      </c>
      <c r="K34" s="543">
        <v>61</v>
      </c>
      <c r="L34" s="545">
        <v>2</v>
      </c>
      <c r="M34" s="540">
        <v>64</v>
      </c>
      <c r="N34" s="542">
        <v>3</v>
      </c>
      <c r="O34" s="543">
        <v>66</v>
      </c>
      <c r="P34" s="542">
        <v>3</v>
      </c>
      <c r="Q34" s="543">
        <v>66</v>
      </c>
      <c r="R34" s="542">
        <v>3</v>
      </c>
      <c r="S34" s="543">
        <v>69</v>
      </c>
      <c r="T34" s="542">
        <v>3</v>
      </c>
      <c r="U34" s="543">
        <v>72</v>
      </c>
      <c r="V34" s="547">
        <v>3</v>
      </c>
    </row>
    <row r="35" spans="1:22">
      <c r="A35" s="10"/>
      <c r="B35" s="10"/>
      <c r="C35" s="998"/>
      <c r="D35" s="525" t="s">
        <v>332</v>
      </c>
      <c r="E35" s="526">
        <v>18</v>
      </c>
      <c r="F35" s="527">
        <v>0</v>
      </c>
      <c r="G35" s="532">
        <v>22</v>
      </c>
      <c r="H35" s="534">
        <v>0</v>
      </c>
      <c r="I35" s="526">
        <v>23</v>
      </c>
      <c r="J35" s="527">
        <v>0</v>
      </c>
      <c r="K35" s="532">
        <v>24</v>
      </c>
      <c r="L35" s="534">
        <v>1</v>
      </c>
      <c r="M35" s="526">
        <v>26</v>
      </c>
      <c r="N35" s="527">
        <v>1</v>
      </c>
      <c r="O35" s="532">
        <v>26</v>
      </c>
      <c r="P35" s="527">
        <v>1</v>
      </c>
      <c r="Q35" s="532">
        <v>29</v>
      </c>
      <c r="R35" s="527">
        <v>1</v>
      </c>
      <c r="S35" s="532">
        <v>31</v>
      </c>
      <c r="T35" s="527">
        <v>1</v>
      </c>
      <c r="U35" s="532">
        <v>33</v>
      </c>
      <c r="V35" s="536">
        <v>1</v>
      </c>
    </row>
    <row r="36" spans="1:22">
      <c r="A36" s="10"/>
      <c r="B36" s="10"/>
      <c r="C36" s="998"/>
      <c r="D36" s="538" t="s">
        <v>333</v>
      </c>
      <c r="E36" s="540">
        <v>2</v>
      </c>
      <c r="F36" s="542">
        <v>0</v>
      </c>
      <c r="G36" s="543">
        <v>2</v>
      </c>
      <c r="H36" s="545">
        <v>0</v>
      </c>
      <c r="I36" s="540">
        <v>2</v>
      </c>
      <c r="J36" s="542">
        <v>0</v>
      </c>
      <c r="K36" s="543">
        <v>2</v>
      </c>
      <c r="L36" s="545">
        <v>0</v>
      </c>
      <c r="M36" s="540">
        <v>2</v>
      </c>
      <c r="N36" s="542">
        <v>0</v>
      </c>
      <c r="O36" s="543">
        <v>2</v>
      </c>
      <c r="P36" s="542">
        <v>0</v>
      </c>
      <c r="Q36" s="543">
        <v>4</v>
      </c>
      <c r="R36" s="542">
        <v>0</v>
      </c>
      <c r="S36" s="543">
        <v>4</v>
      </c>
      <c r="T36" s="542">
        <v>0</v>
      </c>
      <c r="U36" s="543">
        <v>4</v>
      </c>
      <c r="V36" s="547">
        <v>0</v>
      </c>
    </row>
    <row r="37" spans="1:22" ht="15.75" customHeight="1">
      <c r="A37" s="10"/>
      <c r="B37" s="10"/>
      <c r="C37" s="998"/>
      <c r="D37" s="552" t="s">
        <v>28</v>
      </c>
      <c r="E37" s="554">
        <f t="shared" ref="E37:V37" si="1">SUM(E28:E36)</f>
        <v>882</v>
      </c>
      <c r="F37" s="556">
        <f t="shared" si="1"/>
        <v>79</v>
      </c>
      <c r="G37" s="557">
        <f t="shared" si="1"/>
        <v>997</v>
      </c>
      <c r="H37" s="558">
        <f t="shared" si="1"/>
        <v>103</v>
      </c>
      <c r="I37" s="554">
        <f t="shared" si="1"/>
        <v>1203</v>
      </c>
      <c r="J37" s="556">
        <f t="shared" si="1"/>
        <v>154</v>
      </c>
      <c r="K37" s="557">
        <f t="shared" si="1"/>
        <v>1559</v>
      </c>
      <c r="L37" s="558">
        <f t="shared" si="1"/>
        <v>214</v>
      </c>
      <c r="M37" s="554">
        <f t="shared" si="1"/>
        <v>1888</v>
      </c>
      <c r="N37" s="556">
        <f t="shared" si="1"/>
        <v>287</v>
      </c>
      <c r="O37" s="557">
        <f t="shared" si="1"/>
        <v>2123</v>
      </c>
      <c r="P37" s="556">
        <f t="shared" si="1"/>
        <v>371</v>
      </c>
      <c r="Q37" s="557">
        <f t="shared" si="1"/>
        <v>2239</v>
      </c>
      <c r="R37" s="556">
        <f t="shared" si="1"/>
        <v>458</v>
      </c>
      <c r="S37" s="557">
        <f t="shared" si="1"/>
        <v>2434</v>
      </c>
      <c r="T37" s="556">
        <f t="shared" si="1"/>
        <v>551</v>
      </c>
      <c r="U37" s="557">
        <f t="shared" si="1"/>
        <v>2629</v>
      </c>
      <c r="V37" s="559">
        <f t="shared" si="1"/>
        <v>646</v>
      </c>
    </row>
    <row r="38" spans="1:22" ht="30.75" customHeight="1">
      <c r="A38" s="10"/>
      <c r="B38" s="10"/>
      <c r="C38" s="978"/>
      <c r="D38" s="560" t="s">
        <v>336</v>
      </c>
      <c r="E38" s="995">
        <f>E37+F37</f>
        <v>961</v>
      </c>
      <c r="F38" s="858"/>
      <c r="G38" s="995">
        <f>G37+H37</f>
        <v>1100</v>
      </c>
      <c r="H38" s="858"/>
      <c r="I38" s="995">
        <f>I37+J37</f>
        <v>1357</v>
      </c>
      <c r="J38" s="858"/>
      <c r="K38" s="995">
        <f>K37+L37</f>
        <v>1773</v>
      </c>
      <c r="L38" s="858"/>
      <c r="M38" s="995">
        <f>M37+N37</f>
        <v>2175</v>
      </c>
      <c r="N38" s="858"/>
      <c r="O38" s="995">
        <f>O37+P37</f>
        <v>2494</v>
      </c>
      <c r="P38" s="858"/>
      <c r="Q38" s="993">
        <f>Q37+R37</f>
        <v>2697</v>
      </c>
      <c r="R38" s="908"/>
      <c r="S38" s="993">
        <f>S37+T37</f>
        <v>2985</v>
      </c>
      <c r="T38" s="908"/>
      <c r="U38" s="993">
        <f>U37+V37</f>
        <v>3275</v>
      </c>
      <c r="V38" s="999"/>
    </row>
    <row r="39" spans="1:22" ht="15.75" customHeight="1">
      <c r="A39" s="10"/>
      <c r="B39" s="10"/>
      <c r="C39" s="997" t="s">
        <v>338</v>
      </c>
      <c r="D39" s="992" t="str">
        <f>D26</f>
        <v>CATEG.</v>
      </c>
      <c r="E39" s="991">
        <v>2004</v>
      </c>
      <c r="F39" s="934"/>
      <c r="G39" s="996">
        <v>2005</v>
      </c>
      <c r="H39" s="973"/>
      <c r="I39" s="991">
        <v>2006</v>
      </c>
      <c r="J39" s="934"/>
      <c r="K39" s="996">
        <v>2007</v>
      </c>
      <c r="L39" s="973"/>
      <c r="M39" s="991">
        <v>2008</v>
      </c>
      <c r="N39" s="934"/>
      <c r="O39" s="991">
        <v>2009</v>
      </c>
      <c r="P39" s="934"/>
      <c r="Q39" s="991">
        <v>2010</v>
      </c>
      <c r="R39" s="934"/>
      <c r="S39" s="994">
        <v>2011</v>
      </c>
      <c r="T39" s="883"/>
      <c r="U39" s="994">
        <v>2012</v>
      </c>
      <c r="V39" s="879"/>
    </row>
    <row r="40" spans="1:22" ht="15.75" customHeight="1">
      <c r="A40" s="10"/>
      <c r="B40" s="10"/>
      <c r="C40" s="998"/>
      <c r="D40" s="825"/>
      <c r="E40" s="512" t="s">
        <v>309</v>
      </c>
      <c r="F40" s="513" t="s">
        <v>310</v>
      </c>
      <c r="G40" s="514" t="s">
        <v>309</v>
      </c>
      <c r="H40" s="515" t="s">
        <v>310</v>
      </c>
      <c r="I40" s="512" t="s">
        <v>309</v>
      </c>
      <c r="J40" s="513" t="s">
        <v>310</v>
      </c>
      <c r="K40" s="514" t="s">
        <v>309</v>
      </c>
      <c r="L40" s="513" t="s">
        <v>310</v>
      </c>
      <c r="M40" s="516" t="s">
        <v>309</v>
      </c>
      <c r="N40" s="517" t="s">
        <v>310</v>
      </c>
      <c r="O40" s="516" t="s">
        <v>309</v>
      </c>
      <c r="P40" s="517" t="s">
        <v>310</v>
      </c>
      <c r="Q40" s="516" t="s">
        <v>309</v>
      </c>
      <c r="R40" s="513" t="s">
        <v>310</v>
      </c>
      <c r="S40" s="516" t="s">
        <v>309</v>
      </c>
      <c r="T40" s="517" t="s">
        <v>310</v>
      </c>
      <c r="U40" s="516" t="s">
        <v>309</v>
      </c>
      <c r="V40" s="518" t="s">
        <v>310</v>
      </c>
    </row>
    <row r="41" spans="1:22">
      <c r="A41" s="10"/>
      <c r="B41" s="10"/>
      <c r="C41" s="998"/>
      <c r="D41" s="519" t="s">
        <v>311</v>
      </c>
      <c r="E41" s="520">
        <v>24</v>
      </c>
      <c r="F41" s="521">
        <v>0</v>
      </c>
      <c r="G41" s="522">
        <v>28</v>
      </c>
      <c r="H41" s="523">
        <v>2</v>
      </c>
      <c r="I41" s="520">
        <v>33</v>
      </c>
      <c r="J41" s="521">
        <v>4</v>
      </c>
      <c r="K41" s="522">
        <v>37</v>
      </c>
      <c r="L41" s="523">
        <v>6</v>
      </c>
      <c r="M41" s="520">
        <v>40</v>
      </c>
      <c r="N41" s="521">
        <v>7</v>
      </c>
      <c r="O41" s="522">
        <v>54</v>
      </c>
      <c r="P41" s="521">
        <v>15</v>
      </c>
      <c r="Q41" s="522">
        <v>54</v>
      </c>
      <c r="R41" s="521">
        <v>24</v>
      </c>
      <c r="S41" s="522">
        <v>66</v>
      </c>
      <c r="T41" s="521">
        <v>25</v>
      </c>
      <c r="U41" s="522">
        <v>70</v>
      </c>
      <c r="V41" s="524">
        <v>31</v>
      </c>
    </row>
    <row r="42" spans="1:22">
      <c r="A42" s="10"/>
      <c r="B42" s="10"/>
      <c r="C42" s="998"/>
      <c r="D42" s="525" t="s">
        <v>312</v>
      </c>
      <c r="E42" s="526">
        <v>366</v>
      </c>
      <c r="F42" s="527">
        <v>95</v>
      </c>
      <c r="G42" s="532">
        <v>508</v>
      </c>
      <c r="H42" s="534">
        <v>138</v>
      </c>
      <c r="I42" s="526">
        <v>685</v>
      </c>
      <c r="J42" s="527">
        <v>174</v>
      </c>
      <c r="K42" s="532">
        <v>861</v>
      </c>
      <c r="L42" s="534">
        <v>208</v>
      </c>
      <c r="M42" s="526">
        <v>1199</v>
      </c>
      <c r="N42" s="527">
        <v>285</v>
      </c>
      <c r="O42" s="532">
        <v>1706</v>
      </c>
      <c r="P42" s="527">
        <v>424</v>
      </c>
      <c r="Q42" s="532">
        <v>1974</v>
      </c>
      <c r="R42" s="527">
        <v>535</v>
      </c>
      <c r="S42" s="532">
        <v>2176</v>
      </c>
      <c r="T42" s="527">
        <v>639</v>
      </c>
      <c r="U42" s="532">
        <v>2432</v>
      </c>
      <c r="V42" s="536">
        <v>747</v>
      </c>
    </row>
    <row r="43" spans="1:22">
      <c r="A43" s="10"/>
      <c r="B43" s="10"/>
      <c r="C43" s="998"/>
      <c r="D43" s="538" t="s">
        <v>324</v>
      </c>
      <c r="E43" s="540">
        <v>103</v>
      </c>
      <c r="F43" s="542">
        <v>0</v>
      </c>
      <c r="G43" s="543">
        <v>112</v>
      </c>
      <c r="H43" s="545">
        <v>0</v>
      </c>
      <c r="I43" s="540">
        <v>114</v>
      </c>
      <c r="J43" s="542">
        <v>1</v>
      </c>
      <c r="K43" s="543">
        <v>115</v>
      </c>
      <c r="L43" s="545">
        <v>1</v>
      </c>
      <c r="M43" s="540">
        <v>120</v>
      </c>
      <c r="N43" s="542">
        <v>1</v>
      </c>
      <c r="O43" s="543">
        <v>124</v>
      </c>
      <c r="P43" s="542">
        <v>1</v>
      </c>
      <c r="Q43" s="543">
        <v>140</v>
      </c>
      <c r="R43" s="542">
        <v>0</v>
      </c>
      <c r="S43" s="543">
        <v>145</v>
      </c>
      <c r="T43" s="542">
        <v>0</v>
      </c>
      <c r="U43" s="543">
        <v>153</v>
      </c>
      <c r="V43" s="547">
        <v>1</v>
      </c>
    </row>
    <row r="44" spans="1:22">
      <c r="A44" s="10"/>
      <c r="B44" s="10"/>
      <c r="C44" s="998"/>
      <c r="D44" s="525" t="s">
        <v>328</v>
      </c>
      <c r="E44" s="526">
        <v>56</v>
      </c>
      <c r="F44" s="527">
        <v>0</v>
      </c>
      <c r="G44" s="532">
        <v>59</v>
      </c>
      <c r="H44" s="534">
        <v>0</v>
      </c>
      <c r="I44" s="526">
        <v>59</v>
      </c>
      <c r="J44" s="527">
        <v>0</v>
      </c>
      <c r="K44" s="532">
        <v>62</v>
      </c>
      <c r="L44" s="534">
        <v>0</v>
      </c>
      <c r="M44" s="526">
        <v>65</v>
      </c>
      <c r="N44" s="527">
        <v>0</v>
      </c>
      <c r="O44" s="532">
        <v>71</v>
      </c>
      <c r="P44" s="527">
        <v>0</v>
      </c>
      <c r="Q44" s="532">
        <v>81</v>
      </c>
      <c r="R44" s="527">
        <v>0</v>
      </c>
      <c r="S44" s="532">
        <v>92</v>
      </c>
      <c r="T44" s="527">
        <v>1</v>
      </c>
      <c r="U44" s="532">
        <v>105</v>
      </c>
      <c r="V44" s="536">
        <v>1</v>
      </c>
    </row>
    <row r="45" spans="1:22">
      <c r="A45" s="10"/>
      <c r="B45" s="10"/>
      <c r="C45" s="998"/>
      <c r="D45" s="538" t="s">
        <v>329</v>
      </c>
      <c r="E45" s="540">
        <v>27</v>
      </c>
      <c r="F45" s="542">
        <v>0</v>
      </c>
      <c r="G45" s="543">
        <v>29</v>
      </c>
      <c r="H45" s="545">
        <v>0</v>
      </c>
      <c r="I45" s="540">
        <v>32</v>
      </c>
      <c r="J45" s="542">
        <v>0</v>
      </c>
      <c r="K45" s="543">
        <v>34</v>
      </c>
      <c r="L45" s="545">
        <v>0</v>
      </c>
      <c r="M45" s="540">
        <v>35</v>
      </c>
      <c r="N45" s="542">
        <v>0</v>
      </c>
      <c r="O45" s="543">
        <v>37</v>
      </c>
      <c r="P45" s="542">
        <v>0</v>
      </c>
      <c r="Q45" s="543">
        <v>42</v>
      </c>
      <c r="R45" s="542">
        <v>1</v>
      </c>
      <c r="S45" s="543">
        <v>44</v>
      </c>
      <c r="T45" s="542">
        <v>1</v>
      </c>
      <c r="U45" s="543">
        <v>47</v>
      </c>
      <c r="V45" s="547">
        <v>1</v>
      </c>
    </row>
    <row r="46" spans="1:22">
      <c r="A46" s="10"/>
      <c r="B46" s="10"/>
      <c r="C46" s="998"/>
      <c r="D46" s="525" t="s">
        <v>330</v>
      </c>
      <c r="E46" s="526">
        <v>43</v>
      </c>
      <c r="F46" s="527">
        <v>12</v>
      </c>
      <c r="G46" s="532">
        <v>54</v>
      </c>
      <c r="H46" s="534">
        <v>21</v>
      </c>
      <c r="I46" s="526">
        <v>64</v>
      </c>
      <c r="J46" s="527">
        <v>27</v>
      </c>
      <c r="K46" s="532">
        <v>71</v>
      </c>
      <c r="L46" s="534">
        <v>31</v>
      </c>
      <c r="M46" s="526">
        <v>84</v>
      </c>
      <c r="N46" s="527">
        <v>37</v>
      </c>
      <c r="O46" s="532">
        <v>97</v>
      </c>
      <c r="P46" s="527">
        <v>50</v>
      </c>
      <c r="Q46" s="532">
        <v>103</v>
      </c>
      <c r="R46" s="527">
        <v>59</v>
      </c>
      <c r="S46" s="532">
        <v>113</v>
      </c>
      <c r="T46" s="527">
        <v>69</v>
      </c>
      <c r="U46" s="532">
        <v>122</v>
      </c>
      <c r="V46" s="536">
        <v>77</v>
      </c>
    </row>
    <row r="47" spans="1:22">
      <c r="A47" s="10"/>
      <c r="B47" s="10"/>
      <c r="C47" s="998"/>
      <c r="D47" s="538" t="s">
        <v>331</v>
      </c>
      <c r="E47" s="540">
        <v>50</v>
      </c>
      <c r="F47" s="542">
        <v>2</v>
      </c>
      <c r="G47" s="543">
        <v>60</v>
      </c>
      <c r="H47" s="545">
        <v>2</v>
      </c>
      <c r="I47" s="540">
        <v>62</v>
      </c>
      <c r="J47" s="542">
        <v>2</v>
      </c>
      <c r="K47" s="543">
        <v>64</v>
      </c>
      <c r="L47" s="545">
        <v>2</v>
      </c>
      <c r="M47" s="540">
        <v>68</v>
      </c>
      <c r="N47" s="542">
        <v>2</v>
      </c>
      <c r="O47" s="543">
        <v>78</v>
      </c>
      <c r="P47" s="542">
        <v>2</v>
      </c>
      <c r="Q47" s="543">
        <v>91</v>
      </c>
      <c r="R47" s="542">
        <v>2</v>
      </c>
      <c r="S47" s="543">
        <v>95</v>
      </c>
      <c r="T47" s="542">
        <v>2</v>
      </c>
      <c r="U47" s="543">
        <v>104</v>
      </c>
      <c r="V47" s="547">
        <v>2</v>
      </c>
    </row>
    <row r="48" spans="1:22">
      <c r="A48" s="10"/>
      <c r="B48" s="10"/>
      <c r="C48" s="998"/>
      <c r="D48" s="525" t="s">
        <v>332</v>
      </c>
      <c r="E48" s="526">
        <v>30</v>
      </c>
      <c r="F48" s="527">
        <v>0</v>
      </c>
      <c r="G48" s="532">
        <v>34</v>
      </c>
      <c r="H48" s="534">
        <v>0</v>
      </c>
      <c r="I48" s="526">
        <v>35</v>
      </c>
      <c r="J48" s="527">
        <v>0</v>
      </c>
      <c r="K48" s="532">
        <v>36</v>
      </c>
      <c r="L48" s="534">
        <v>0</v>
      </c>
      <c r="M48" s="526">
        <v>40</v>
      </c>
      <c r="N48" s="527">
        <v>0</v>
      </c>
      <c r="O48" s="532">
        <v>43</v>
      </c>
      <c r="P48" s="527">
        <v>0</v>
      </c>
      <c r="Q48" s="532">
        <v>49</v>
      </c>
      <c r="R48" s="527">
        <v>0</v>
      </c>
      <c r="S48" s="532">
        <v>48</v>
      </c>
      <c r="T48" s="527">
        <v>0</v>
      </c>
      <c r="U48" s="532">
        <v>56</v>
      </c>
      <c r="V48" s="536">
        <v>0</v>
      </c>
    </row>
    <row r="49" spans="1:22">
      <c r="A49" s="10"/>
      <c r="B49" s="10"/>
      <c r="C49" s="998"/>
      <c r="D49" s="538" t="s">
        <v>333</v>
      </c>
      <c r="E49" s="540">
        <v>13</v>
      </c>
      <c r="F49" s="542">
        <v>0</v>
      </c>
      <c r="G49" s="543">
        <v>13</v>
      </c>
      <c r="H49" s="545">
        <v>0</v>
      </c>
      <c r="I49" s="540">
        <v>14</v>
      </c>
      <c r="J49" s="542">
        <v>0</v>
      </c>
      <c r="K49" s="543">
        <v>14</v>
      </c>
      <c r="L49" s="545">
        <v>0</v>
      </c>
      <c r="M49" s="540">
        <v>14</v>
      </c>
      <c r="N49" s="542">
        <v>0</v>
      </c>
      <c r="O49" s="543">
        <v>14</v>
      </c>
      <c r="P49" s="542">
        <v>0</v>
      </c>
      <c r="Q49" s="543">
        <v>17</v>
      </c>
      <c r="R49" s="542">
        <v>0</v>
      </c>
      <c r="S49" s="543">
        <v>19</v>
      </c>
      <c r="T49" s="542">
        <v>0</v>
      </c>
      <c r="U49" s="543">
        <v>24</v>
      </c>
      <c r="V49" s="547">
        <v>0</v>
      </c>
    </row>
    <row r="50" spans="1:22" ht="15.75" customHeight="1">
      <c r="A50" s="10"/>
      <c r="B50" s="10"/>
      <c r="C50" s="998"/>
      <c r="D50" s="552" t="s">
        <v>28</v>
      </c>
      <c r="E50" s="554">
        <f t="shared" ref="E50:V50" si="2">SUM(E41:E49)</f>
        <v>712</v>
      </c>
      <c r="F50" s="556">
        <f t="shared" si="2"/>
        <v>109</v>
      </c>
      <c r="G50" s="557">
        <f t="shared" si="2"/>
        <v>897</v>
      </c>
      <c r="H50" s="558">
        <f t="shared" si="2"/>
        <v>163</v>
      </c>
      <c r="I50" s="554">
        <f t="shared" si="2"/>
        <v>1098</v>
      </c>
      <c r="J50" s="556">
        <f t="shared" si="2"/>
        <v>208</v>
      </c>
      <c r="K50" s="557">
        <f t="shared" si="2"/>
        <v>1294</v>
      </c>
      <c r="L50" s="558">
        <f t="shared" si="2"/>
        <v>248</v>
      </c>
      <c r="M50" s="554">
        <f t="shared" si="2"/>
        <v>1665</v>
      </c>
      <c r="N50" s="556">
        <f t="shared" si="2"/>
        <v>332</v>
      </c>
      <c r="O50" s="557">
        <f t="shared" si="2"/>
        <v>2224</v>
      </c>
      <c r="P50" s="556">
        <f t="shared" si="2"/>
        <v>492</v>
      </c>
      <c r="Q50" s="557">
        <f t="shared" si="2"/>
        <v>2551</v>
      </c>
      <c r="R50" s="556">
        <f t="shared" si="2"/>
        <v>621</v>
      </c>
      <c r="S50" s="557">
        <f t="shared" si="2"/>
        <v>2798</v>
      </c>
      <c r="T50" s="556">
        <f t="shared" si="2"/>
        <v>737</v>
      </c>
      <c r="U50" s="557">
        <f t="shared" si="2"/>
        <v>3113</v>
      </c>
      <c r="V50" s="559">
        <f t="shared" si="2"/>
        <v>860</v>
      </c>
    </row>
    <row r="51" spans="1:22" ht="30.75" customHeight="1">
      <c r="A51" s="10"/>
      <c r="B51" s="10"/>
      <c r="C51" s="978"/>
      <c r="D51" s="560" t="s">
        <v>336</v>
      </c>
      <c r="E51" s="995">
        <f>E50+F50</f>
        <v>821</v>
      </c>
      <c r="F51" s="858"/>
      <c r="G51" s="995">
        <f>G50+H50</f>
        <v>1060</v>
      </c>
      <c r="H51" s="858"/>
      <c r="I51" s="995">
        <f>I50+J50</f>
        <v>1306</v>
      </c>
      <c r="J51" s="858"/>
      <c r="K51" s="995">
        <f>K50+L50</f>
        <v>1542</v>
      </c>
      <c r="L51" s="858"/>
      <c r="M51" s="995">
        <f>M50+N50</f>
        <v>1997</v>
      </c>
      <c r="N51" s="858"/>
      <c r="O51" s="995">
        <f>O50+P50</f>
        <v>2716</v>
      </c>
      <c r="P51" s="858"/>
      <c r="Q51" s="993">
        <f>Q50+R50</f>
        <v>3172</v>
      </c>
      <c r="R51" s="908"/>
      <c r="S51" s="993">
        <f>S50+T50</f>
        <v>3535</v>
      </c>
      <c r="T51" s="908"/>
      <c r="U51" s="993">
        <f>U50+V50</f>
        <v>3973</v>
      </c>
      <c r="V51" s="999"/>
    </row>
    <row r="52" spans="1:22" ht="15.75" customHeight="1">
      <c r="A52" s="10"/>
      <c r="B52" s="10"/>
      <c r="C52" s="997" t="s">
        <v>339</v>
      </c>
      <c r="D52" s="992" t="str">
        <f>D39</f>
        <v>CATEG.</v>
      </c>
      <c r="E52" s="991">
        <v>2004</v>
      </c>
      <c r="F52" s="934"/>
      <c r="G52" s="996">
        <v>2005</v>
      </c>
      <c r="H52" s="973"/>
      <c r="I52" s="991">
        <v>2006</v>
      </c>
      <c r="J52" s="934"/>
      <c r="K52" s="996">
        <v>2007</v>
      </c>
      <c r="L52" s="973"/>
      <c r="M52" s="991">
        <v>2008</v>
      </c>
      <c r="N52" s="934"/>
      <c r="O52" s="991">
        <v>2009</v>
      </c>
      <c r="P52" s="934"/>
      <c r="Q52" s="991">
        <v>2010</v>
      </c>
      <c r="R52" s="934"/>
      <c r="S52" s="994">
        <v>2011</v>
      </c>
      <c r="T52" s="883"/>
      <c r="U52" s="994">
        <v>2012</v>
      </c>
      <c r="V52" s="879"/>
    </row>
    <row r="53" spans="1:22" ht="15.75" customHeight="1">
      <c r="A53" s="10"/>
      <c r="B53" s="10"/>
      <c r="C53" s="998"/>
      <c r="D53" s="825"/>
      <c r="E53" s="512" t="s">
        <v>309</v>
      </c>
      <c r="F53" s="513" t="s">
        <v>310</v>
      </c>
      <c r="G53" s="514" t="s">
        <v>309</v>
      </c>
      <c r="H53" s="515" t="s">
        <v>310</v>
      </c>
      <c r="I53" s="512" t="s">
        <v>309</v>
      </c>
      <c r="J53" s="513" t="s">
        <v>310</v>
      </c>
      <c r="K53" s="514" t="s">
        <v>309</v>
      </c>
      <c r="L53" s="513" t="s">
        <v>310</v>
      </c>
      <c r="M53" s="516" t="s">
        <v>309</v>
      </c>
      <c r="N53" s="517" t="s">
        <v>310</v>
      </c>
      <c r="O53" s="516" t="s">
        <v>309</v>
      </c>
      <c r="P53" s="517" t="s">
        <v>310</v>
      </c>
      <c r="Q53" s="516" t="s">
        <v>309</v>
      </c>
      <c r="R53" s="513" t="s">
        <v>310</v>
      </c>
      <c r="S53" s="516" t="s">
        <v>309</v>
      </c>
      <c r="T53" s="517" t="s">
        <v>310</v>
      </c>
      <c r="U53" s="516" t="s">
        <v>309</v>
      </c>
      <c r="V53" s="518" t="s">
        <v>310</v>
      </c>
    </row>
    <row r="54" spans="1:22">
      <c r="A54" s="10"/>
      <c r="B54" s="10"/>
      <c r="C54" s="998"/>
      <c r="D54" s="519" t="s">
        <v>311</v>
      </c>
      <c r="E54" s="520">
        <v>164</v>
      </c>
      <c r="F54" s="521">
        <v>41</v>
      </c>
      <c r="G54" s="522">
        <v>206</v>
      </c>
      <c r="H54" s="523">
        <v>53</v>
      </c>
      <c r="I54" s="520">
        <v>235</v>
      </c>
      <c r="J54" s="521">
        <v>63</v>
      </c>
      <c r="K54" s="522">
        <v>263</v>
      </c>
      <c r="L54" s="523">
        <v>71</v>
      </c>
      <c r="M54" s="520">
        <v>313</v>
      </c>
      <c r="N54" s="521">
        <v>88</v>
      </c>
      <c r="O54" s="522">
        <v>359</v>
      </c>
      <c r="P54" s="521">
        <v>120</v>
      </c>
      <c r="Q54" s="522">
        <v>380</v>
      </c>
      <c r="R54" s="521">
        <v>133</v>
      </c>
      <c r="S54" s="522">
        <v>388</v>
      </c>
      <c r="T54" s="521">
        <v>146</v>
      </c>
      <c r="U54" s="522">
        <v>407</v>
      </c>
      <c r="V54" s="524">
        <v>158</v>
      </c>
    </row>
    <row r="55" spans="1:22">
      <c r="A55" s="10"/>
      <c r="B55" s="10"/>
      <c r="C55" s="998"/>
      <c r="D55" s="525" t="s">
        <v>312</v>
      </c>
      <c r="E55" s="526">
        <v>1148</v>
      </c>
      <c r="F55" s="527">
        <v>273</v>
      </c>
      <c r="G55" s="532">
        <v>1373</v>
      </c>
      <c r="H55" s="534">
        <v>334</v>
      </c>
      <c r="I55" s="526">
        <v>1568</v>
      </c>
      <c r="J55" s="527">
        <v>404</v>
      </c>
      <c r="K55" s="532">
        <v>1724</v>
      </c>
      <c r="L55" s="534">
        <v>479</v>
      </c>
      <c r="M55" s="526">
        <v>1935</v>
      </c>
      <c r="N55" s="527">
        <v>588</v>
      </c>
      <c r="O55" s="532">
        <v>2250</v>
      </c>
      <c r="P55" s="527">
        <v>784</v>
      </c>
      <c r="Q55" s="532">
        <v>2447</v>
      </c>
      <c r="R55" s="527">
        <v>886</v>
      </c>
      <c r="S55" s="532">
        <v>2567</v>
      </c>
      <c r="T55" s="527">
        <v>999</v>
      </c>
      <c r="U55" s="532">
        <v>2649</v>
      </c>
      <c r="V55" s="536">
        <v>1105</v>
      </c>
    </row>
    <row r="56" spans="1:22">
      <c r="A56" s="10"/>
      <c r="B56" s="10"/>
      <c r="C56" s="998"/>
      <c r="D56" s="538" t="s">
        <v>324</v>
      </c>
      <c r="E56" s="540">
        <v>484</v>
      </c>
      <c r="F56" s="542">
        <v>13</v>
      </c>
      <c r="G56" s="543">
        <v>495</v>
      </c>
      <c r="H56" s="545">
        <v>13</v>
      </c>
      <c r="I56" s="540">
        <v>510</v>
      </c>
      <c r="J56" s="542">
        <v>13</v>
      </c>
      <c r="K56" s="543">
        <v>521</v>
      </c>
      <c r="L56" s="545">
        <v>13</v>
      </c>
      <c r="M56" s="540">
        <v>525</v>
      </c>
      <c r="N56" s="542">
        <v>14</v>
      </c>
      <c r="O56" s="543">
        <v>528</v>
      </c>
      <c r="P56" s="542">
        <v>14</v>
      </c>
      <c r="Q56" s="543">
        <v>520</v>
      </c>
      <c r="R56" s="542">
        <v>14</v>
      </c>
      <c r="S56" s="543">
        <v>515</v>
      </c>
      <c r="T56" s="542">
        <v>14</v>
      </c>
      <c r="U56" s="543">
        <v>504</v>
      </c>
      <c r="V56" s="547">
        <v>14</v>
      </c>
    </row>
    <row r="57" spans="1:22">
      <c r="A57" s="10"/>
      <c r="B57" s="10"/>
      <c r="C57" s="998"/>
      <c r="D57" s="525" t="s">
        <v>328</v>
      </c>
      <c r="E57" s="526">
        <v>225</v>
      </c>
      <c r="F57" s="527">
        <v>2</v>
      </c>
      <c r="G57" s="532">
        <v>233</v>
      </c>
      <c r="H57" s="534">
        <v>2</v>
      </c>
      <c r="I57" s="526">
        <v>240</v>
      </c>
      <c r="J57" s="527">
        <v>2</v>
      </c>
      <c r="K57" s="532">
        <v>245</v>
      </c>
      <c r="L57" s="534">
        <v>2</v>
      </c>
      <c r="M57" s="526">
        <v>249</v>
      </c>
      <c r="N57" s="527">
        <v>2</v>
      </c>
      <c r="O57" s="532">
        <v>253</v>
      </c>
      <c r="P57" s="527">
        <v>2</v>
      </c>
      <c r="Q57" s="532">
        <v>254</v>
      </c>
      <c r="R57" s="527">
        <v>2</v>
      </c>
      <c r="S57" s="532">
        <v>259</v>
      </c>
      <c r="T57" s="527">
        <v>2</v>
      </c>
      <c r="U57" s="532">
        <v>254</v>
      </c>
      <c r="V57" s="536">
        <v>1</v>
      </c>
    </row>
    <row r="58" spans="1:22">
      <c r="A58" s="10"/>
      <c r="B58" s="10"/>
      <c r="C58" s="998"/>
      <c r="D58" s="538" t="s">
        <v>329</v>
      </c>
      <c r="E58" s="540">
        <v>111</v>
      </c>
      <c r="F58" s="542">
        <v>0</v>
      </c>
      <c r="G58" s="543">
        <v>115</v>
      </c>
      <c r="H58" s="545">
        <v>0</v>
      </c>
      <c r="I58" s="540">
        <v>117</v>
      </c>
      <c r="J58" s="542">
        <v>0</v>
      </c>
      <c r="K58" s="543">
        <v>120</v>
      </c>
      <c r="L58" s="545">
        <v>0</v>
      </c>
      <c r="M58" s="540">
        <v>122</v>
      </c>
      <c r="N58" s="542">
        <v>0</v>
      </c>
      <c r="O58" s="543">
        <v>129</v>
      </c>
      <c r="P58" s="542">
        <v>0</v>
      </c>
      <c r="Q58" s="543">
        <v>124</v>
      </c>
      <c r="R58" s="542">
        <v>0</v>
      </c>
      <c r="S58" s="543">
        <v>122</v>
      </c>
      <c r="T58" s="542">
        <v>0</v>
      </c>
      <c r="U58" s="543">
        <v>116</v>
      </c>
      <c r="V58" s="547">
        <v>0</v>
      </c>
    </row>
    <row r="59" spans="1:22">
      <c r="A59" s="10"/>
      <c r="B59" s="10"/>
      <c r="C59" s="998"/>
      <c r="D59" s="525" t="s">
        <v>330</v>
      </c>
      <c r="E59" s="526">
        <v>79</v>
      </c>
      <c r="F59" s="527">
        <v>48</v>
      </c>
      <c r="G59" s="532">
        <v>88</v>
      </c>
      <c r="H59" s="534">
        <v>55</v>
      </c>
      <c r="I59" s="526">
        <v>99</v>
      </c>
      <c r="J59" s="527">
        <v>65</v>
      </c>
      <c r="K59" s="532">
        <v>108</v>
      </c>
      <c r="L59" s="534">
        <v>68</v>
      </c>
      <c r="M59" s="526">
        <v>115</v>
      </c>
      <c r="N59" s="527">
        <v>78</v>
      </c>
      <c r="O59" s="532">
        <v>128</v>
      </c>
      <c r="P59" s="527">
        <v>99</v>
      </c>
      <c r="Q59" s="532">
        <v>138</v>
      </c>
      <c r="R59" s="527">
        <v>114</v>
      </c>
      <c r="S59" s="532">
        <v>137</v>
      </c>
      <c r="T59" s="527">
        <v>120</v>
      </c>
      <c r="U59" s="532">
        <v>139</v>
      </c>
      <c r="V59" s="536">
        <v>135</v>
      </c>
    </row>
    <row r="60" spans="1:22">
      <c r="A60" s="10"/>
      <c r="B60" s="10"/>
      <c r="C60" s="998"/>
      <c r="D60" s="538" t="s">
        <v>331</v>
      </c>
      <c r="E60" s="540">
        <v>103</v>
      </c>
      <c r="F60" s="542">
        <v>1</v>
      </c>
      <c r="G60" s="543">
        <v>108</v>
      </c>
      <c r="H60" s="545">
        <v>2</v>
      </c>
      <c r="I60" s="540">
        <v>111</v>
      </c>
      <c r="J60" s="542">
        <v>2</v>
      </c>
      <c r="K60" s="543">
        <v>115</v>
      </c>
      <c r="L60" s="545">
        <v>2</v>
      </c>
      <c r="M60" s="540">
        <v>120</v>
      </c>
      <c r="N60" s="542">
        <v>2</v>
      </c>
      <c r="O60" s="543">
        <v>124</v>
      </c>
      <c r="P60" s="542">
        <v>2</v>
      </c>
      <c r="Q60" s="543">
        <v>125</v>
      </c>
      <c r="R60" s="542">
        <v>2</v>
      </c>
      <c r="S60" s="543">
        <v>128</v>
      </c>
      <c r="T60" s="542">
        <v>1</v>
      </c>
      <c r="U60" s="543">
        <v>129</v>
      </c>
      <c r="V60" s="547">
        <v>1</v>
      </c>
    </row>
    <row r="61" spans="1:22">
      <c r="A61" s="10"/>
      <c r="B61" s="10"/>
      <c r="C61" s="998"/>
      <c r="D61" s="525" t="s">
        <v>332</v>
      </c>
      <c r="E61" s="526">
        <v>56</v>
      </c>
      <c r="F61" s="527">
        <v>0</v>
      </c>
      <c r="G61" s="532">
        <v>60</v>
      </c>
      <c r="H61" s="534">
        <v>0</v>
      </c>
      <c r="I61" s="526">
        <v>62</v>
      </c>
      <c r="J61" s="527">
        <v>0</v>
      </c>
      <c r="K61" s="532">
        <v>65</v>
      </c>
      <c r="L61" s="534">
        <v>0</v>
      </c>
      <c r="M61" s="526">
        <v>68</v>
      </c>
      <c r="N61" s="527">
        <v>0</v>
      </c>
      <c r="O61" s="532">
        <v>71</v>
      </c>
      <c r="P61" s="527">
        <v>0</v>
      </c>
      <c r="Q61" s="532">
        <v>76</v>
      </c>
      <c r="R61" s="527">
        <v>0</v>
      </c>
      <c r="S61" s="532">
        <v>78</v>
      </c>
      <c r="T61" s="527">
        <v>0</v>
      </c>
      <c r="U61" s="532">
        <v>81</v>
      </c>
      <c r="V61" s="536">
        <v>0</v>
      </c>
    </row>
    <row r="62" spans="1:22">
      <c r="A62" s="10"/>
      <c r="B62" s="10"/>
      <c r="C62" s="998"/>
      <c r="D62" s="538" t="s">
        <v>333</v>
      </c>
      <c r="E62" s="540">
        <v>25</v>
      </c>
      <c r="F62" s="542">
        <v>0</v>
      </c>
      <c r="G62" s="543">
        <v>26</v>
      </c>
      <c r="H62" s="545">
        <v>0</v>
      </c>
      <c r="I62" s="540">
        <v>26</v>
      </c>
      <c r="J62" s="542">
        <v>0</v>
      </c>
      <c r="K62" s="543">
        <v>26</v>
      </c>
      <c r="L62" s="545">
        <v>0</v>
      </c>
      <c r="M62" s="540">
        <v>26</v>
      </c>
      <c r="N62" s="542">
        <v>0</v>
      </c>
      <c r="O62" s="543">
        <v>27</v>
      </c>
      <c r="P62" s="542">
        <v>0</v>
      </c>
      <c r="Q62" s="543">
        <v>25</v>
      </c>
      <c r="R62" s="542">
        <v>0</v>
      </c>
      <c r="S62" s="543">
        <v>24</v>
      </c>
      <c r="T62" s="542">
        <v>0</v>
      </c>
      <c r="U62" s="543">
        <v>25</v>
      </c>
      <c r="V62" s="547">
        <v>0</v>
      </c>
    </row>
    <row r="63" spans="1:22" ht="15.75" customHeight="1">
      <c r="A63" s="10"/>
      <c r="B63" s="10"/>
      <c r="C63" s="998"/>
      <c r="D63" s="552" t="s">
        <v>28</v>
      </c>
      <c r="E63" s="554">
        <f t="shared" ref="E63:V63" si="3">SUM(E54:E62)</f>
        <v>2395</v>
      </c>
      <c r="F63" s="556">
        <f t="shared" si="3"/>
        <v>378</v>
      </c>
      <c r="G63" s="557">
        <f t="shared" si="3"/>
        <v>2704</v>
      </c>
      <c r="H63" s="558">
        <f t="shared" si="3"/>
        <v>459</v>
      </c>
      <c r="I63" s="554">
        <f t="shared" si="3"/>
        <v>2968</v>
      </c>
      <c r="J63" s="556">
        <f t="shared" si="3"/>
        <v>549</v>
      </c>
      <c r="K63" s="557">
        <f t="shared" si="3"/>
        <v>3187</v>
      </c>
      <c r="L63" s="558">
        <f t="shared" si="3"/>
        <v>635</v>
      </c>
      <c r="M63" s="554">
        <f t="shared" si="3"/>
        <v>3473</v>
      </c>
      <c r="N63" s="556">
        <f t="shared" si="3"/>
        <v>772</v>
      </c>
      <c r="O63" s="557">
        <f t="shared" si="3"/>
        <v>3869</v>
      </c>
      <c r="P63" s="556">
        <f t="shared" si="3"/>
        <v>1021</v>
      </c>
      <c r="Q63" s="557">
        <f t="shared" si="3"/>
        <v>4089</v>
      </c>
      <c r="R63" s="556">
        <f t="shared" si="3"/>
        <v>1151</v>
      </c>
      <c r="S63" s="557">
        <f t="shared" si="3"/>
        <v>4218</v>
      </c>
      <c r="T63" s="556">
        <f t="shared" si="3"/>
        <v>1282</v>
      </c>
      <c r="U63" s="557">
        <f t="shared" si="3"/>
        <v>4304</v>
      </c>
      <c r="V63" s="559">
        <f t="shared" si="3"/>
        <v>1414</v>
      </c>
    </row>
    <row r="64" spans="1:22" ht="30.75" customHeight="1">
      <c r="A64" s="10"/>
      <c r="B64" s="10"/>
      <c r="C64" s="978"/>
      <c r="D64" s="560" t="s">
        <v>336</v>
      </c>
      <c r="E64" s="995">
        <f>E63+F63</f>
        <v>2773</v>
      </c>
      <c r="F64" s="858"/>
      <c r="G64" s="995">
        <f>G63+H63</f>
        <v>3163</v>
      </c>
      <c r="H64" s="858"/>
      <c r="I64" s="995">
        <f>I63+J63</f>
        <v>3517</v>
      </c>
      <c r="J64" s="858"/>
      <c r="K64" s="995">
        <f>K63+L63</f>
        <v>3822</v>
      </c>
      <c r="L64" s="858"/>
      <c r="M64" s="995">
        <f>M63+N63</f>
        <v>4245</v>
      </c>
      <c r="N64" s="858"/>
      <c r="O64" s="995">
        <f>O63+P63</f>
        <v>4890</v>
      </c>
      <c r="P64" s="858"/>
      <c r="Q64" s="993">
        <f>Q63+R63</f>
        <v>5240</v>
      </c>
      <c r="R64" s="908"/>
      <c r="S64" s="993">
        <f>S63+T63</f>
        <v>5500</v>
      </c>
      <c r="T64" s="908"/>
      <c r="U64" s="993">
        <f>U63+V63</f>
        <v>5718</v>
      </c>
      <c r="V64" s="999"/>
    </row>
    <row r="65" spans="1:22" ht="15.75" customHeight="1">
      <c r="A65" s="10"/>
      <c r="B65" s="10"/>
      <c r="C65" s="997" t="s">
        <v>152</v>
      </c>
      <c r="D65" s="992" t="str">
        <f>D52</f>
        <v>CATEG.</v>
      </c>
      <c r="E65" s="991">
        <v>2004</v>
      </c>
      <c r="F65" s="934"/>
      <c r="G65" s="996">
        <v>2005</v>
      </c>
      <c r="H65" s="973"/>
      <c r="I65" s="991">
        <v>2006</v>
      </c>
      <c r="J65" s="934"/>
      <c r="K65" s="996">
        <v>2007</v>
      </c>
      <c r="L65" s="973"/>
      <c r="M65" s="991">
        <v>2008</v>
      </c>
      <c r="N65" s="934"/>
      <c r="O65" s="991">
        <v>2009</v>
      </c>
      <c r="P65" s="934"/>
      <c r="Q65" s="991">
        <v>2010</v>
      </c>
      <c r="R65" s="934"/>
      <c r="S65" s="994">
        <v>2011</v>
      </c>
      <c r="T65" s="883"/>
      <c r="U65" s="994">
        <v>2012</v>
      </c>
      <c r="V65" s="879"/>
    </row>
    <row r="66" spans="1:22" ht="15.75" customHeight="1">
      <c r="A66" s="10"/>
      <c r="B66" s="10"/>
      <c r="C66" s="998"/>
      <c r="D66" s="825"/>
      <c r="E66" s="512" t="s">
        <v>309</v>
      </c>
      <c r="F66" s="513" t="s">
        <v>310</v>
      </c>
      <c r="G66" s="514" t="s">
        <v>309</v>
      </c>
      <c r="H66" s="515" t="s">
        <v>310</v>
      </c>
      <c r="I66" s="512" t="s">
        <v>309</v>
      </c>
      <c r="J66" s="513" t="s">
        <v>310</v>
      </c>
      <c r="K66" s="514" t="s">
        <v>309</v>
      </c>
      <c r="L66" s="513" t="s">
        <v>310</v>
      </c>
      <c r="M66" s="516" t="s">
        <v>309</v>
      </c>
      <c r="N66" s="517" t="s">
        <v>310</v>
      </c>
      <c r="O66" s="516" t="s">
        <v>309</v>
      </c>
      <c r="P66" s="517" t="s">
        <v>310</v>
      </c>
      <c r="Q66" s="516" t="s">
        <v>309</v>
      </c>
      <c r="R66" s="513" t="s">
        <v>310</v>
      </c>
      <c r="S66" s="516" t="s">
        <v>309</v>
      </c>
      <c r="T66" s="517" t="s">
        <v>310</v>
      </c>
      <c r="U66" s="516" t="s">
        <v>309</v>
      </c>
      <c r="V66" s="518" t="s">
        <v>310</v>
      </c>
    </row>
    <row r="67" spans="1:22">
      <c r="A67" s="10"/>
      <c r="B67" s="10"/>
      <c r="C67" s="998"/>
      <c r="D67" s="519" t="s">
        <v>311</v>
      </c>
      <c r="E67" s="520">
        <v>256</v>
      </c>
      <c r="F67" s="521">
        <v>174</v>
      </c>
      <c r="G67" s="522">
        <v>313</v>
      </c>
      <c r="H67" s="523">
        <v>238</v>
      </c>
      <c r="I67" s="520">
        <v>372</v>
      </c>
      <c r="J67" s="521">
        <v>358</v>
      </c>
      <c r="K67" s="522">
        <v>424</v>
      </c>
      <c r="L67" s="523">
        <v>478</v>
      </c>
      <c r="M67" s="520">
        <v>481</v>
      </c>
      <c r="N67" s="521">
        <v>586</v>
      </c>
      <c r="O67" s="522">
        <v>549</v>
      </c>
      <c r="P67" s="521">
        <v>743</v>
      </c>
      <c r="Q67" s="522">
        <v>571</v>
      </c>
      <c r="R67" s="521">
        <v>793</v>
      </c>
      <c r="S67" s="522">
        <v>603</v>
      </c>
      <c r="T67" s="521">
        <v>891</v>
      </c>
      <c r="U67" s="522">
        <v>620</v>
      </c>
      <c r="V67" s="524">
        <v>1024</v>
      </c>
    </row>
    <row r="68" spans="1:22">
      <c r="A68" s="10"/>
      <c r="B68" s="10"/>
      <c r="C68" s="998"/>
      <c r="D68" s="525" t="s">
        <v>312</v>
      </c>
      <c r="E68" s="526">
        <v>5466</v>
      </c>
      <c r="F68" s="527">
        <v>2366</v>
      </c>
      <c r="G68" s="532">
        <v>6513</v>
      </c>
      <c r="H68" s="534">
        <v>2930</v>
      </c>
      <c r="I68" s="526">
        <v>7835</v>
      </c>
      <c r="J68" s="527">
        <v>3691</v>
      </c>
      <c r="K68" s="532">
        <v>9186</v>
      </c>
      <c r="L68" s="534">
        <v>4484</v>
      </c>
      <c r="M68" s="526">
        <v>10566</v>
      </c>
      <c r="N68" s="527">
        <v>5339</v>
      </c>
      <c r="O68" s="532">
        <v>12131</v>
      </c>
      <c r="P68" s="527">
        <v>6518</v>
      </c>
      <c r="Q68" s="532">
        <v>13013</v>
      </c>
      <c r="R68" s="527">
        <v>7375</v>
      </c>
      <c r="S68" s="532">
        <v>14007</v>
      </c>
      <c r="T68" s="527">
        <v>8305</v>
      </c>
      <c r="U68" s="532">
        <v>14959</v>
      </c>
      <c r="V68" s="536">
        <v>9290</v>
      </c>
    </row>
    <row r="69" spans="1:22">
      <c r="A69" s="10"/>
      <c r="B69" s="10"/>
      <c r="C69" s="998"/>
      <c r="D69" s="538" t="s">
        <v>324</v>
      </c>
      <c r="E69" s="540">
        <v>1850</v>
      </c>
      <c r="F69" s="542">
        <v>66</v>
      </c>
      <c r="G69" s="543">
        <v>1941</v>
      </c>
      <c r="H69" s="545">
        <v>67</v>
      </c>
      <c r="I69" s="540">
        <v>2014</v>
      </c>
      <c r="J69" s="542">
        <v>69</v>
      </c>
      <c r="K69" s="543">
        <v>2067</v>
      </c>
      <c r="L69" s="545">
        <v>70</v>
      </c>
      <c r="M69" s="540">
        <v>2130</v>
      </c>
      <c r="N69" s="542">
        <v>71</v>
      </c>
      <c r="O69" s="543">
        <v>2152</v>
      </c>
      <c r="P69" s="542">
        <v>73</v>
      </c>
      <c r="Q69" s="543">
        <v>2145</v>
      </c>
      <c r="R69" s="542">
        <v>73</v>
      </c>
      <c r="S69" s="543">
        <v>2139</v>
      </c>
      <c r="T69" s="542">
        <v>74</v>
      </c>
      <c r="U69" s="543">
        <v>2138</v>
      </c>
      <c r="V69" s="547">
        <v>72</v>
      </c>
    </row>
    <row r="70" spans="1:22">
      <c r="A70" s="10"/>
      <c r="B70" s="6" t="s">
        <v>0</v>
      </c>
      <c r="C70" s="998"/>
      <c r="D70" s="525" t="s">
        <v>328</v>
      </c>
      <c r="E70" s="526">
        <v>913</v>
      </c>
      <c r="F70" s="527">
        <v>9</v>
      </c>
      <c r="G70" s="532">
        <v>966</v>
      </c>
      <c r="H70" s="534">
        <v>9</v>
      </c>
      <c r="I70" s="526">
        <v>1002</v>
      </c>
      <c r="J70" s="527">
        <v>9</v>
      </c>
      <c r="K70" s="532">
        <v>1051</v>
      </c>
      <c r="L70" s="534">
        <v>11</v>
      </c>
      <c r="M70" s="526">
        <v>1083</v>
      </c>
      <c r="N70" s="527">
        <v>11</v>
      </c>
      <c r="O70" s="532">
        <v>1109</v>
      </c>
      <c r="P70" s="527">
        <v>11</v>
      </c>
      <c r="Q70" s="532">
        <v>1126</v>
      </c>
      <c r="R70" s="527">
        <v>14</v>
      </c>
      <c r="S70" s="532">
        <v>1150</v>
      </c>
      <c r="T70" s="527">
        <v>15</v>
      </c>
      <c r="U70" s="532">
        <v>1172</v>
      </c>
      <c r="V70" s="536">
        <v>17</v>
      </c>
    </row>
    <row r="71" spans="1:22">
      <c r="A71" s="10"/>
      <c r="B71" s="6" t="s">
        <v>5</v>
      </c>
      <c r="C71" s="998"/>
      <c r="D71" s="538" t="s">
        <v>329</v>
      </c>
      <c r="E71" s="540">
        <v>752</v>
      </c>
      <c r="F71" s="542">
        <v>8</v>
      </c>
      <c r="G71" s="543">
        <v>775</v>
      </c>
      <c r="H71" s="545">
        <v>9</v>
      </c>
      <c r="I71" s="540">
        <v>798</v>
      </c>
      <c r="J71" s="542">
        <v>9</v>
      </c>
      <c r="K71" s="543">
        <v>814</v>
      </c>
      <c r="L71" s="545">
        <v>9</v>
      </c>
      <c r="M71" s="540">
        <v>843</v>
      </c>
      <c r="N71" s="542">
        <v>10</v>
      </c>
      <c r="O71" s="543">
        <v>862</v>
      </c>
      <c r="P71" s="542">
        <v>10</v>
      </c>
      <c r="Q71" s="543">
        <v>857</v>
      </c>
      <c r="R71" s="542">
        <v>8</v>
      </c>
      <c r="S71" s="543">
        <v>861</v>
      </c>
      <c r="T71" s="542">
        <v>8</v>
      </c>
      <c r="U71" s="543">
        <v>871</v>
      </c>
      <c r="V71" s="547">
        <v>8</v>
      </c>
    </row>
    <row r="72" spans="1:22">
      <c r="A72" s="10"/>
      <c r="B72" s="6" t="s">
        <v>6</v>
      </c>
      <c r="C72" s="998"/>
      <c r="D72" s="525" t="s">
        <v>330</v>
      </c>
      <c r="E72" s="526">
        <v>959</v>
      </c>
      <c r="F72" s="527">
        <v>896</v>
      </c>
      <c r="G72" s="532">
        <v>1075</v>
      </c>
      <c r="H72" s="534">
        <v>1007</v>
      </c>
      <c r="I72" s="526">
        <v>1186</v>
      </c>
      <c r="J72" s="527">
        <v>1129</v>
      </c>
      <c r="K72" s="532">
        <v>1260</v>
      </c>
      <c r="L72" s="534">
        <v>1274</v>
      </c>
      <c r="M72" s="526">
        <v>1349</v>
      </c>
      <c r="N72" s="527">
        <v>1391</v>
      </c>
      <c r="O72" s="532">
        <v>1455</v>
      </c>
      <c r="P72" s="527">
        <v>1524</v>
      </c>
      <c r="Q72" s="532">
        <v>1503</v>
      </c>
      <c r="R72" s="527">
        <v>1622</v>
      </c>
      <c r="S72" s="532">
        <v>1543</v>
      </c>
      <c r="T72" s="527">
        <v>1706</v>
      </c>
      <c r="U72" s="532">
        <v>1569</v>
      </c>
      <c r="V72" s="536">
        <v>1809</v>
      </c>
    </row>
    <row r="73" spans="1:22">
      <c r="A73" s="10"/>
      <c r="B73" s="10"/>
      <c r="C73" s="998"/>
      <c r="D73" s="538" t="s">
        <v>331</v>
      </c>
      <c r="E73" s="540">
        <v>1008</v>
      </c>
      <c r="F73" s="542">
        <v>21</v>
      </c>
      <c r="G73" s="543">
        <v>1078</v>
      </c>
      <c r="H73" s="545">
        <v>24</v>
      </c>
      <c r="I73" s="540">
        <v>1122</v>
      </c>
      <c r="J73" s="542">
        <v>27</v>
      </c>
      <c r="K73" s="543">
        <v>1149</v>
      </c>
      <c r="L73" s="545">
        <v>27</v>
      </c>
      <c r="M73" s="540">
        <v>1193</v>
      </c>
      <c r="N73" s="542">
        <v>28</v>
      </c>
      <c r="O73" s="543">
        <v>1222</v>
      </c>
      <c r="P73" s="542">
        <v>28</v>
      </c>
      <c r="Q73" s="543">
        <v>1221</v>
      </c>
      <c r="R73" s="542">
        <v>27</v>
      </c>
      <c r="S73" s="543">
        <v>1227</v>
      </c>
      <c r="T73" s="542">
        <v>26</v>
      </c>
      <c r="U73" s="543">
        <v>1221</v>
      </c>
      <c r="V73" s="547">
        <v>26</v>
      </c>
    </row>
    <row r="74" spans="1:22">
      <c r="A74" s="10"/>
      <c r="B74" s="10"/>
      <c r="C74" s="998"/>
      <c r="D74" s="525" t="s">
        <v>332</v>
      </c>
      <c r="E74" s="526">
        <v>522</v>
      </c>
      <c r="F74" s="527">
        <v>3</v>
      </c>
      <c r="G74" s="532">
        <v>564</v>
      </c>
      <c r="H74" s="534">
        <v>4</v>
      </c>
      <c r="I74" s="526">
        <v>587</v>
      </c>
      <c r="J74" s="527">
        <v>4</v>
      </c>
      <c r="K74" s="532">
        <v>619</v>
      </c>
      <c r="L74" s="534">
        <v>4</v>
      </c>
      <c r="M74" s="526">
        <v>634</v>
      </c>
      <c r="N74" s="527">
        <v>4</v>
      </c>
      <c r="O74" s="532">
        <v>653</v>
      </c>
      <c r="P74" s="527">
        <v>4</v>
      </c>
      <c r="Q74" s="532">
        <v>646</v>
      </c>
      <c r="R74" s="527">
        <v>4</v>
      </c>
      <c r="S74" s="532">
        <v>647</v>
      </c>
      <c r="T74" s="527">
        <v>5</v>
      </c>
      <c r="U74" s="532">
        <v>658</v>
      </c>
      <c r="V74" s="536">
        <v>5</v>
      </c>
    </row>
    <row r="75" spans="1:22">
      <c r="A75" s="10"/>
      <c r="B75" s="10"/>
      <c r="C75" s="998"/>
      <c r="D75" s="538" t="s">
        <v>333</v>
      </c>
      <c r="E75" s="540">
        <v>461</v>
      </c>
      <c r="F75" s="542">
        <v>3</v>
      </c>
      <c r="G75" s="543">
        <v>481</v>
      </c>
      <c r="H75" s="545">
        <v>3</v>
      </c>
      <c r="I75" s="540">
        <v>497</v>
      </c>
      <c r="J75" s="542">
        <v>3</v>
      </c>
      <c r="K75" s="543">
        <v>513</v>
      </c>
      <c r="L75" s="545">
        <v>3</v>
      </c>
      <c r="M75" s="540">
        <v>525</v>
      </c>
      <c r="N75" s="542">
        <v>3</v>
      </c>
      <c r="O75" s="543">
        <v>533</v>
      </c>
      <c r="P75" s="542">
        <v>3</v>
      </c>
      <c r="Q75" s="543">
        <v>516</v>
      </c>
      <c r="R75" s="542">
        <v>3</v>
      </c>
      <c r="S75" s="543">
        <v>518</v>
      </c>
      <c r="T75" s="542">
        <v>3</v>
      </c>
      <c r="U75" s="543">
        <v>525</v>
      </c>
      <c r="V75" s="547">
        <v>3</v>
      </c>
    </row>
    <row r="76" spans="1:22" ht="15.75" customHeight="1">
      <c r="A76" s="10"/>
      <c r="B76" s="10"/>
      <c r="C76" s="998"/>
      <c r="D76" s="552" t="s">
        <v>28</v>
      </c>
      <c r="E76" s="554">
        <f t="shared" ref="E76:V76" si="4">SUM(E67:E75)</f>
        <v>12187</v>
      </c>
      <c r="F76" s="556">
        <f t="shared" si="4"/>
        <v>3546</v>
      </c>
      <c r="G76" s="557">
        <f t="shared" si="4"/>
        <v>13706</v>
      </c>
      <c r="H76" s="558">
        <f t="shared" si="4"/>
        <v>4291</v>
      </c>
      <c r="I76" s="554">
        <f t="shared" si="4"/>
        <v>15413</v>
      </c>
      <c r="J76" s="556">
        <f t="shared" si="4"/>
        <v>5299</v>
      </c>
      <c r="K76" s="557">
        <f t="shared" si="4"/>
        <v>17083</v>
      </c>
      <c r="L76" s="558">
        <f t="shared" si="4"/>
        <v>6360</v>
      </c>
      <c r="M76" s="554">
        <f t="shared" si="4"/>
        <v>18804</v>
      </c>
      <c r="N76" s="556">
        <f t="shared" si="4"/>
        <v>7443</v>
      </c>
      <c r="O76" s="557">
        <f t="shared" si="4"/>
        <v>20666</v>
      </c>
      <c r="P76" s="556">
        <f t="shared" si="4"/>
        <v>8914</v>
      </c>
      <c r="Q76" s="557">
        <f t="shared" si="4"/>
        <v>21598</v>
      </c>
      <c r="R76" s="556">
        <f t="shared" si="4"/>
        <v>9919</v>
      </c>
      <c r="S76" s="557">
        <f t="shared" si="4"/>
        <v>22695</v>
      </c>
      <c r="T76" s="556">
        <f t="shared" si="4"/>
        <v>11033</v>
      </c>
      <c r="U76" s="557">
        <f t="shared" si="4"/>
        <v>23733</v>
      </c>
      <c r="V76" s="559">
        <f t="shared" si="4"/>
        <v>12254</v>
      </c>
    </row>
    <row r="77" spans="1:22" ht="30.75" customHeight="1">
      <c r="A77" s="10"/>
      <c r="B77" s="10"/>
      <c r="C77" s="978"/>
      <c r="D77" s="560" t="s">
        <v>336</v>
      </c>
      <c r="E77" s="995">
        <f>E76+F76</f>
        <v>15733</v>
      </c>
      <c r="F77" s="858"/>
      <c r="G77" s="995">
        <f>G76+H76</f>
        <v>17997</v>
      </c>
      <c r="H77" s="858"/>
      <c r="I77" s="995">
        <f>I76+J76</f>
        <v>20712</v>
      </c>
      <c r="J77" s="858"/>
      <c r="K77" s="995">
        <f>K76+L76</f>
        <v>23443</v>
      </c>
      <c r="L77" s="858"/>
      <c r="M77" s="995">
        <f>M76+N76</f>
        <v>26247</v>
      </c>
      <c r="N77" s="858"/>
      <c r="O77" s="995">
        <f>O76+P76</f>
        <v>29580</v>
      </c>
      <c r="P77" s="858"/>
      <c r="Q77" s="993">
        <f>Q76+R76</f>
        <v>31517</v>
      </c>
      <c r="R77" s="908"/>
      <c r="S77" s="993">
        <f>S76+T76</f>
        <v>33728</v>
      </c>
      <c r="T77" s="908"/>
      <c r="U77" s="993">
        <f>U76+V76</f>
        <v>35987</v>
      </c>
      <c r="V77" s="999"/>
    </row>
    <row r="78" spans="1:22" ht="15.75" customHeight="1">
      <c r="A78" s="10"/>
      <c r="B78" s="10"/>
      <c r="C78" s="997" t="s">
        <v>154</v>
      </c>
      <c r="D78" s="992" t="str">
        <f>D65</f>
        <v>CATEG.</v>
      </c>
      <c r="E78" s="991">
        <v>2004</v>
      </c>
      <c r="F78" s="934"/>
      <c r="G78" s="996">
        <v>2005</v>
      </c>
      <c r="H78" s="973"/>
      <c r="I78" s="991">
        <v>2006</v>
      </c>
      <c r="J78" s="934"/>
      <c r="K78" s="996">
        <v>2007</v>
      </c>
      <c r="L78" s="973"/>
      <c r="M78" s="991">
        <v>2008</v>
      </c>
      <c r="N78" s="934"/>
      <c r="O78" s="991">
        <v>2009</v>
      </c>
      <c r="P78" s="934"/>
      <c r="Q78" s="991">
        <v>2010</v>
      </c>
      <c r="R78" s="934"/>
      <c r="S78" s="994">
        <v>2011</v>
      </c>
      <c r="T78" s="883"/>
      <c r="U78" s="994">
        <v>2012</v>
      </c>
      <c r="V78" s="879"/>
    </row>
    <row r="79" spans="1:22" ht="15.75" customHeight="1">
      <c r="A79" s="10"/>
      <c r="B79" s="10"/>
      <c r="C79" s="998"/>
      <c r="D79" s="825"/>
      <c r="E79" s="512" t="s">
        <v>309</v>
      </c>
      <c r="F79" s="513" t="s">
        <v>310</v>
      </c>
      <c r="G79" s="514" t="s">
        <v>309</v>
      </c>
      <c r="H79" s="515" t="s">
        <v>310</v>
      </c>
      <c r="I79" s="512" t="s">
        <v>309</v>
      </c>
      <c r="J79" s="513" t="s">
        <v>310</v>
      </c>
      <c r="K79" s="514" t="s">
        <v>309</v>
      </c>
      <c r="L79" s="513" t="s">
        <v>310</v>
      </c>
      <c r="M79" s="516" t="s">
        <v>309</v>
      </c>
      <c r="N79" s="517" t="s">
        <v>310</v>
      </c>
      <c r="O79" s="516" t="s">
        <v>309</v>
      </c>
      <c r="P79" s="517" t="s">
        <v>310</v>
      </c>
      <c r="Q79" s="516" t="s">
        <v>309</v>
      </c>
      <c r="R79" s="513" t="s">
        <v>310</v>
      </c>
      <c r="S79" s="516" t="s">
        <v>309</v>
      </c>
      <c r="T79" s="517" t="s">
        <v>310</v>
      </c>
      <c r="U79" s="516" t="s">
        <v>309</v>
      </c>
      <c r="V79" s="518" t="s">
        <v>310</v>
      </c>
    </row>
    <row r="80" spans="1:22">
      <c r="A80" s="10"/>
      <c r="B80" s="10"/>
      <c r="C80" s="998"/>
      <c r="D80" s="519" t="s">
        <v>311</v>
      </c>
      <c r="E80" s="520">
        <v>186</v>
      </c>
      <c r="F80" s="521">
        <v>32</v>
      </c>
      <c r="G80" s="522">
        <v>225</v>
      </c>
      <c r="H80" s="523">
        <v>41</v>
      </c>
      <c r="I80" s="520">
        <v>258</v>
      </c>
      <c r="J80" s="521">
        <v>62</v>
      </c>
      <c r="K80" s="522">
        <v>302</v>
      </c>
      <c r="L80" s="523">
        <v>80</v>
      </c>
      <c r="M80" s="520">
        <v>354</v>
      </c>
      <c r="N80" s="521">
        <v>97</v>
      </c>
      <c r="O80" s="522">
        <v>402</v>
      </c>
      <c r="P80" s="521">
        <v>115</v>
      </c>
      <c r="Q80" s="522">
        <v>422</v>
      </c>
      <c r="R80" s="521">
        <v>135</v>
      </c>
      <c r="S80" s="522">
        <v>441</v>
      </c>
      <c r="T80" s="521">
        <v>164</v>
      </c>
      <c r="U80" s="522">
        <v>459</v>
      </c>
      <c r="V80" s="524">
        <v>199</v>
      </c>
    </row>
    <row r="81" spans="1:22">
      <c r="A81" s="10"/>
      <c r="B81" s="10"/>
      <c r="C81" s="998"/>
      <c r="D81" s="525" t="s">
        <v>312</v>
      </c>
      <c r="E81" s="526">
        <v>1671</v>
      </c>
      <c r="F81" s="527">
        <v>307</v>
      </c>
      <c r="G81" s="532">
        <v>2102</v>
      </c>
      <c r="H81" s="534">
        <v>404</v>
      </c>
      <c r="I81" s="526">
        <v>2691</v>
      </c>
      <c r="J81" s="527">
        <v>559</v>
      </c>
      <c r="K81" s="532">
        <v>3196</v>
      </c>
      <c r="L81" s="534">
        <v>731</v>
      </c>
      <c r="M81" s="526">
        <v>3975</v>
      </c>
      <c r="N81" s="527">
        <v>995</v>
      </c>
      <c r="O81" s="532">
        <v>4982</v>
      </c>
      <c r="P81" s="527">
        <v>1407</v>
      </c>
      <c r="Q81" s="532">
        <v>5526</v>
      </c>
      <c r="R81" s="527">
        <v>1711</v>
      </c>
      <c r="S81" s="532">
        <v>6138</v>
      </c>
      <c r="T81" s="527">
        <v>2021</v>
      </c>
      <c r="U81" s="532">
        <v>6606</v>
      </c>
      <c r="V81" s="536">
        <v>2277</v>
      </c>
    </row>
    <row r="82" spans="1:22">
      <c r="A82" s="10"/>
      <c r="B82" s="10"/>
      <c r="C82" s="998"/>
      <c r="D82" s="538" t="s">
        <v>324</v>
      </c>
      <c r="E82" s="540">
        <v>530</v>
      </c>
      <c r="F82" s="542">
        <v>12</v>
      </c>
      <c r="G82" s="543">
        <v>565</v>
      </c>
      <c r="H82" s="545">
        <v>12</v>
      </c>
      <c r="I82" s="540">
        <v>593</v>
      </c>
      <c r="J82" s="542">
        <v>12</v>
      </c>
      <c r="K82" s="543">
        <v>626</v>
      </c>
      <c r="L82" s="545">
        <v>12</v>
      </c>
      <c r="M82" s="540">
        <v>662</v>
      </c>
      <c r="N82" s="542">
        <v>13</v>
      </c>
      <c r="O82" s="543">
        <v>679</v>
      </c>
      <c r="P82" s="542">
        <v>13</v>
      </c>
      <c r="Q82" s="543">
        <v>685</v>
      </c>
      <c r="R82" s="542">
        <v>15</v>
      </c>
      <c r="S82" s="543">
        <v>686</v>
      </c>
      <c r="T82" s="542">
        <v>16</v>
      </c>
      <c r="U82" s="543">
        <v>701</v>
      </c>
      <c r="V82" s="547">
        <v>16</v>
      </c>
    </row>
    <row r="83" spans="1:22">
      <c r="A83" s="10"/>
      <c r="B83" s="10"/>
      <c r="C83" s="998"/>
      <c r="D83" s="525" t="s">
        <v>328</v>
      </c>
      <c r="E83" s="526">
        <v>246</v>
      </c>
      <c r="F83" s="527">
        <v>2</v>
      </c>
      <c r="G83" s="532">
        <v>264</v>
      </c>
      <c r="H83" s="534">
        <v>2</v>
      </c>
      <c r="I83" s="526">
        <v>280</v>
      </c>
      <c r="J83" s="527">
        <v>2</v>
      </c>
      <c r="K83" s="532">
        <v>303</v>
      </c>
      <c r="L83" s="534">
        <v>2</v>
      </c>
      <c r="M83" s="526">
        <v>326</v>
      </c>
      <c r="N83" s="527">
        <v>4</v>
      </c>
      <c r="O83" s="532">
        <v>345</v>
      </c>
      <c r="P83" s="527">
        <v>4</v>
      </c>
      <c r="Q83" s="532">
        <v>361</v>
      </c>
      <c r="R83" s="527">
        <v>4</v>
      </c>
      <c r="S83" s="532">
        <v>374</v>
      </c>
      <c r="T83" s="527">
        <v>5</v>
      </c>
      <c r="U83" s="532">
        <v>383</v>
      </c>
      <c r="V83" s="536">
        <v>6</v>
      </c>
    </row>
    <row r="84" spans="1:22">
      <c r="A84" s="10"/>
      <c r="B84" s="10"/>
      <c r="C84" s="998"/>
      <c r="D84" s="538" t="s">
        <v>329</v>
      </c>
      <c r="E84" s="540">
        <v>104</v>
      </c>
      <c r="F84" s="542">
        <v>0</v>
      </c>
      <c r="G84" s="543">
        <v>111</v>
      </c>
      <c r="H84" s="545">
        <v>0</v>
      </c>
      <c r="I84" s="540">
        <v>111</v>
      </c>
      <c r="J84" s="542">
        <v>0</v>
      </c>
      <c r="K84" s="543">
        <v>119</v>
      </c>
      <c r="L84" s="545">
        <v>0</v>
      </c>
      <c r="M84" s="540">
        <v>126</v>
      </c>
      <c r="N84" s="542">
        <v>0</v>
      </c>
      <c r="O84" s="543">
        <v>131</v>
      </c>
      <c r="P84" s="542">
        <v>0</v>
      </c>
      <c r="Q84" s="543">
        <v>134</v>
      </c>
      <c r="R84" s="542">
        <v>0</v>
      </c>
      <c r="S84" s="543">
        <v>133</v>
      </c>
      <c r="T84" s="542">
        <v>0</v>
      </c>
      <c r="U84" s="543">
        <v>141</v>
      </c>
      <c r="V84" s="547">
        <v>0</v>
      </c>
    </row>
    <row r="85" spans="1:22">
      <c r="A85" s="10"/>
      <c r="B85" s="10"/>
      <c r="C85" s="998"/>
      <c r="D85" s="525" t="s">
        <v>330</v>
      </c>
      <c r="E85" s="526">
        <v>104</v>
      </c>
      <c r="F85" s="527">
        <v>50</v>
      </c>
      <c r="G85" s="532">
        <v>134</v>
      </c>
      <c r="H85" s="534">
        <v>73</v>
      </c>
      <c r="I85" s="526">
        <v>157</v>
      </c>
      <c r="J85" s="527">
        <v>92</v>
      </c>
      <c r="K85" s="532">
        <v>174</v>
      </c>
      <c r="L85" s="534">
        <v>113</v>
      </c>
      <c r="M85" s="526">
        <v>203</v>
      </c>
      <c r="N85" s="527">
        <v>137</v>
      </c>
      <c r="O85" s="532">
        <v>235</v>
      </c>
      <c r="P85" s="527">
        <v>178</v>
      </c>
      <c r="Q85" s="532">
        <v>260</v>
      </c>
      <c r="R85" s="527">
        <v>205</v>
      </c>
      <c r="S85" s="532">
        <v>280</v>
      </c>
      <c r="T85" s="527">
        <v>240</v>
      </c>
      <c r="U85" s="532">
        <v>307</v>
      </c>
      <c r="V85" s="536">
        <v>268</v>
      </c>
    </row>
    <row r="86" spans="1:22">
      <c r="A86" s="10"/>
      <c r="B86" s="10"/>
      <c r="C86" s="998"/>
      <c r="D86" s="538" t="s">
        <v>331</v>
      </c>
      <c r="E86" s="540">
        <v>111</v>
      </c>
      <c r="F86" s="542">
        <v>0</v>
      </c>
      <c r="G86" s="543">
        <v>134</v>
      </c>
      <c r="H86" s="545">
        <v>0</v>
      </c>
      <c r="I86" s="540">
        <v>142</v>
      </c>
      <c r="J86" s="542">
        <v>0</v>
      </c>
      <c r="K86" s="543">
        <v>153</v>
      </c>
      <c r="L86" s="545">
        <v>0</v>
      </c>
      <c r="M86" s="540">
        <v>171</v>
      </c>
      <c r="N86" s="542">
        <v>0</v>
      </c>
      <c r="O86" s="543">
        <v>187</v>
      </c>
      <c r="P86" s="542">
        <v>1</v>
      </c>
      <c r="Q86" s="543">
        <v>203</v>
      </c>
      <c r="R86" s="542">
        <v>1</v>
      </c>
      <c r="S86" s="543">
        <v>210</v>
      </c>
      <c r="T86" s="542">
        <v>1</v>
      </c>
      <c r="U86" s="543">
        <v>216</v>
      </c>
      <c r="V86" s="547">
        <v>2</v>
      </c>
    </row>
    <row r="87" spans="1:22">
      <c r="A87" s="10"/>
      <c r="B87" s="10"/>
      <c r="C87" s="998"/>
      <c r="D87" s="525" t="s">
        <v>332</v>
      </c>
      <c r="E87" s="526">
        <v>85</v>
      </c>
      <c r="F87" s="527">
        <v>1</v>
      </c>
      <c r="G87" s="532">
        <v>94</v>
      </c>
      <c r="H87" s="534">
        <v>2</v>
      </c>
      <c r="I87" s="526">
        <v>99</v>
      </c>
      <c r="J87" s="527">
        <v>2</v>
      </c>
      <c r="K87" s="532">
        <v>111</v>
      </c>
      <c r="L87" s="534">
        <v>3</v>
      </c>
      <c r="M87" s="526">
        <v>126</v>
      </c>
      <c r="N87" s="527">
        <v>3</v>
      </c>
      <c r="O87" s="532">
        <v>134</v>
      </c>
      <c r="P87" s="527">
        <v>3</v>
      </c>
      <c r="Q87" s="532">
        <v>149</v>
      </c>
      <c r="R87" s="527">
        <v>0</v>
      </c>
      <c r="S87" s="532">
        <v>156</v>
      </c>
      <c r="T87" s="527">
        <v>3</v>
      </c>
      <c r="U87" s="532">
        <v>163</v>
      </c>
      <c r="V87" s="536">
        <v>3</v>
      </c>
    </row>
    <row r="88" spans="1:22">
      <c r="A88" s="10"/>
      <c r="B88" s="10"/>
      <c r="C88" s="998"/>
      <c r="D88" s="538" t="s">
        <v>333</v>
      </c>
      <c r="E88" s="540">
        <v>23</v>
      </c>
      <c r="F88" s="542">
        <v>0</v>
      </c>
      <c r="G88" s="543">
        <v>26</v>
      </c>
      <c r="H88" s="545">
        <v>0</v>
      </c>
      <c r="I88" s="540">
        <v>31</v>
      </c>
      <c r="J88" s="542">
        <v>0</v>
      </c>
      <c r="K88" s="543">
        <v>33</v>
      </c>
      <c r="L88" s="545">
        <v>0</v>
      </c>
      <c r="M88" s="540">
        <v>36</v>
      </c>
      <c r="N88" s="542">
        <v>0</v>
      </c>
      <c r="O88" s="543">
        <v>39</v>
      </c>
      <c r="P88" s="542">
        <v>0</v>
      </c>
      <c r="Q88" s="543">
        <v>38</v>
      </c>
      <c r="R88" s="542">
        <v>3</v>
      </c>
      <c r="S88" s="543">
        <v>37</v>
      </c>
      <c r="T88" s="542">
        <v>0</v>
      </c>
      <c r="U88" s="543">
        <v>37</v>
      </c>
      <c r="V88" s="547">
        <v>0</v>
      </c>
    </row>
    <row r="89" spans="1:22" ht="15.75" customHeight="1">
      <c r="A89" s="10"/>
      <c r="B89" s="10"/>
      <c r="C89" s="998"/>
      <c r="D89" s="552" t="s">
        <v>28</v>
      </c>
      <c r="E89" s="554">
        <f t="shared" ref="E89:V89" si="5">SUM(E80:E88)</f>
        <v>3060</v>
      </c>
      <c r="F89" s="556">
        <f t="shared" si="5"/>
        <v>404</v>
      </c>
      <c r="G89" s="557">
        <f t="shared" si="5"/>
        <v>3655</v>
      </c>
      <c r="H89" s="558">
        <f t="shared" si="5"/>
        <v>534</v>
      </c>
      <c r="I89" s="554">
        <f t="shared" si="5"/>
        <v>4362</v>
      </c>
      <c r="J89" s="556">
        <f t="shared" si="5"/>
        <v>729</v>
      </c>
      <c r="K89" s="557">
        <f t="shared" si="5"/>
        <v>5017</v>
      </c>
      <c r="L89" s="558">
        <f t="shared" si="5"/>
        <v>941</v>
      </c>
      <c r="M89" s="554">
        <f t="shared" si="5"/>
        <v>5979</v>
      </c>
      <c r="N89" s="556">
        <f t="shared" si="5"/>
        <v>1249</v>
      </c>
      <c r="O89" s="557">
        <f t="shared" si="5"/>
        <v>7134</v>
      </c>
      <c r="P89" s="556">
        <f t="shared" si="5"/>
        <v>1721</v>
      </c>
      <c r="Q89" s="557">
        <f t="shared" si="5"/>
        <v>7778</v>
      </c>
      <c r="R89" s="556">
        <f t="shared" si="5"/>
        <v>2074</v>
      </c>
      <c r="S89" s="557">
        <f t="shared" si="5"/>
        <v>8455</v>
      </c>
      <c r="T89" s="556">
        <f t="shared" si="5"/>
        <v>2450</v>
      </c>
      <c r="U89" s="557">
        <f t="shared" si="5"/>
        <v>9013</v>
      </c>
      <c r="V89" s="559">
        <f t="shared" si="5"/>
        <v>2771</v>
      </c>
    </row>
    <row r="90" spans="1:22" ht="30.75" customHeight="1">
      <c r="A90" s="10"/>
      <c r="B90" s="10"/>
      <c r="C90" s="978"/>
      <c r="D90" s="560" t="s">
        <v>336</v>
      </c>
      <c r="E90" s="995">
        <f>E89+F89</f>
        <v>3464</v>
      </c>
      <c r="F90" s="858"/>
      <c r="G90" s="995">
        <f>G89+H89</f>
        <v>4189</v>
      </c>
      <c r="H90" s="858"/>
      <c r="I90" s="995">
        <f>I89+J89</f>
        <v>5091</v>
      </c>
      <c r="J90" s="858"/>
      <c r="K90" s="995">
        <f>K89+L89</f>
        <v>5958</v>
      </c>
      <c r="L90" s="858"/>
      <c r="M90" s="995">
        <f>M89+N89</f>
        <v>7228</v>
      </c>
      <c r="N90" s="858"/>
      <c r="O90" s="995">
        <f>O89+P89</f>
        <v>8855</v>
      </c>
      <c r="P90" s="858"/>
      <c r="Q90" s="993">
        <f>Q89+R89</f>
        <v>9852</v>
      </c>
      <c r="R90" s="908"/>
      <c r="S90" s="993">
        <f>S89+T89</f>
        <v>10905</v>
      </c>
      <c r="T90" s="908"/>
      <c r="U90" s="993">
        <f>U89+V89</f>
        <v>11784</v>
      </c>
      <c r="V90" s="999"/>
    </row>
    <row r="91" spans="1:22" ht="15.75" customHeight="1">
      <c r="A91" s="10"/>
      <c r="B91" s="10"/>
      <c r="C91" s="997" t="s">
        <v>155</v>
      </c>
      <c r="D91" s="992" t="str">
        <f>D78</f>
        <v>CATEG.</v>
      </c>
      <c r="E91" s="991">
        <v>2004</v>
      </c>
      <c r="F91" s="934"/>
      <c r="G91" s="996">
        <v>2005</v>
      </c>
      <c r="H91" s="973"/>
      <c r="I91" s="991">
        <v>2006</v>
      </c>
      <c r="J91" s="934"/>
      <c r="K91" s="996">
        <v>2007</v>
      </c>
      <c r="L91" s="973"/>
      <c r="M91" s="991">
        <v>2008</v>
      </c>
      <c r="N91" s="934"/>
      <c r="O91" s="991">
        <v>2009</v>
      </c>
      <c r="P91" s="934"/>
      <c r="Q91" s="991">
        <v>2010</v>
      </c>
      <c r="R91" s="934"/>
      <c r="S91" s="994">
        <v>2011</v>
      </c>
      <c r="T91" s="883"/>
      <c r="U91" s="994">
        <v>2012</v>
      </c>
      <c r="V91" s="879"/>
    </row>
    <row r="92" spans="1:22" ht="15.75" customHeight="1">
      <c r="A92" s="10"/>
      <c r="B92" s="10"/>
      <c r="C92" s="998"/>
      <c r="D92" s="825"/>
      <c r="E92" s="512" t="s">
        <v>309</v>
      </c>
      <c r="F92" s="513" t="s">
        <v>310</v>
      </c>
      <c r="G92" s="514" t="s">
        <v>309</v>
      </c>
      <c r="H92" s="515" t="s">
        <v>310</v>
      </c>
      <c r="I92" s="512" t="s">
        <v>309</v>
      </c>
      <c r="J92" s="513" t="s">
        <v>310</v>
      </c>
      <c r="K92" s="514" t="s">
        <v>309</v>
      </c>
      <c r="L92" s="513" t="s">
        <v>310</v>
      </c>
      <c r="M92" s="516" t="s">
        <v>309</v>
      </c>
      <c r="N92" s="517" t="s">
        <v>310</v>
      </c>
      <c r="O92" s="516" t="s">
        <v>309</v>
      </c>
      <c r="P92" s="517" t="s">
        <v>310</v>
      </c>
      <c r="Q92" s="516" t="s">
        <v>309</v>
      </c>
      <c r="R92" s="513" t="s">
        <v>310</v>
      </c>
      <c r="S92" s="516" t="s">
        <v>309</v>
      </c>
      <c r="T92" s="517" t="s">
        <v>310</v>
      </c>
      <c r="U92" s="516" t="s">
        <v>309</v>
      </c>
      <c r="V92" s="518" t="s">
        <v>310</v>
      </c>
    </row>
    <row r="93" spans="1:22">
      <c r="A93" s="10"/>
      <c r="B93" s="10"/>
      <c r="C93" s="998"/>
      <c r="D93" s="519" t="s">
        <v>311</v>
      </c>
      <c r="E93" s="520">
        <v>70</v>
      </c>
      <c r="F93" s="521">
        <v>9</v>
      </c>
      <c r="G93" s="522">
        <v>75</v>
      </c>
      <c r="H93" s="523">
        <v>10</v>
      </c>
      <c r="I93" s="520">
        <v>81</v>
      </c>
      <c r="J93" s="521">
        <v>14</v>
      </c>
      <c r="K93" s="522">
        <v>87</v>
      </c>
      <c r="L93" s="523">
        <v>19</v>
      </c>
      <c r="M93" s="520">
        <v>91</v>
      </c>
      <c r="N93" s="521">
        <v>20</v>
      </c>
      <c r="O93" s="522">
        <v>99</v>
      </c>
      <c r="P93" s="521">
        <v>30</v>
      </c>
      <c r="Q93" s="522">
        <v>109</v>
      </c>
      <c r="R93" s="521">
        <v>42</v>
      </c>
      <c r="S93" s="522">
        <v>116</v>
      </c>
      <c r="T93" s="521">
        <v>45</v>
      </c>
      <c r="U93" s="522">
        <v>122</v>
      </c>
      <c r="V93" s="524">
        <v>51</v>
      </c>
    </row>
    <row r="94" spans="1:22">
      <c r="A94" s="10"/>
      <c r="B94" s="10"/>
      <c r="C94" s="998"/>
      <c r="D94" s="525" t="s">
        <v>312</v>
      </c>
      <c r="E94" s="526">
        <v>533</v>
      </c>
      <c r="F94" s="527">
        <v>87</v>
      </c>
      <c r="G94" s="532">
        <v>582</v>
      </c>
      <c r="H94" s="534">
        <v>106</v>
      </c>
      <c r="I94" s="526">
        <v>642</v>
      </c>
      <c r="J94" s="527">
        <v>123</v>
      </c>
      <c r="K94" s="532">
        <v>714</v>
      </c>
      <c r="L94" s="534">
        <v>144</v>
      </c>
      <c r="M94" s="526">
        <v>806</v>
      </c>
      <c r="N94" s="527">
        <v>173</v>
      </c>
      <c r="O94" s="532">
        <v>876</v>
      </c>
      <c r="P94" s="527">
        <v>213</v>
      </c>
      <c r="Q94" s="532">
        <v>935</v>
      </c>
      <c r="R94" s="527">
        <v>227</v>
      </c>
      <c r="S94" s="532">
        <v>1002</v>
      </c>
      <c r="T94" s="527">
        <v>291</v>
      </c>
      <c r="U94" s="532">
        <v>1064</v>
      </c>
      <c r="V94" s="536">
        <v>318</v>
      </c>
    </row>
    <row r="95" spans="1:22">
      <c r="A95" s="10"/>
      <c r="B95" s="10"/>
      <c r="C95" s="998"/>
      <c r="D95" s="538" t="s">
        <v>324</v>
      </c>
      <c r="E95" s="540">
        <v>75</v>
      </c>
      <c r="F95" s="542">
        <v>0</v>
      </c>
      <c r="G95" s="543">
        <v>78</v>
      </c>
      <c r="H95" s="545">
        <v>0</v>
      </c>
      <c r="I95" s="540">
        <v>82</v>
      </c>
      <c r="J95" s="542">
        <v>0</v>
      </c>
      <c r="K95" s="543">
        <v>82</v>
      </c>
      <c r="L95" s="545">
        <v>0</v>
      </c>
      <c r="M95" s="540">
        <v>85</v>
      </c>
      <c r="N95" s="542">
        <v>0</v>
      </c>
      <c r="O95" s="543">
        <v>89</v>
      </c>
      <c r="P95" s="542">
        <v>0</v>
      </c>
      <c r="Q95" s="543">
        <v>90</v>
      </c>
      <c r="R95" s="542">
        <v>0</v>
      </c>
      <c r="S95" s="543">
        <v>89</v>
      </c>
      <c r="T95" s="542">
        <v>0</v>
      </c>
      <c r="U95" s="543">
        <v>91</v>
      </c>
      <c r="V95" s="547">
        <v>0</v>
      </c>
    </row>
    <row r="96" spans="1:22">
      <c r="A96" s="10"/>
      <c r="B96" s="10"/>
      <c r="C96" s="998"/>
      <c r="D96" s="525" t="s">
        <v>328</v>
      </c>
      <c r="E96" s="526">
        <v>58</v>
      </c>
      <c r="F96" s="527">
        <v>1</v>
      </c>
      <c r="G96" s="532">
        <v>59</v>
      </c>
      <c r="H96" s="534">
        <v>2</v>
      </c>
      <c r="I96" s="526">
        <v>59</v>
      </c>
      <c r="J96" s="527">
        <v>2</v>
      </c>
      <c r="K96" s="532">
        <v>60</v>
      </c>
      <c r="L96" s="534">
        <v>2</v>
      </c>
      <c r="M96" s="526">
        <v>60</v>
      </c>
      <c r="N96" s="527">
        <v>2</v>
      </c>
      <c r="O96" s="532">
        <v>61</v>
      </c>
      <c r="P96" s="527">
        <v>2</v>
      </c>
      <c r="Q96" s="532">
        <v>64</v>
      </c>
      <c r="R96" s="527">
        <v>2</v>
      </c>
      <c r="S96" s="532">
        <v>65</v>
      </c>
      <c r="T96" s="527">
        <v>2</v>
      </c>
      <c r="U96" s="532">
        <v>67</v>
      </c>
      <c r="V96" s="536">
        <v>2</v>
      </c>
    </row>
    <row r="97" spans="1:22">
      <c r="A97" s="10"/>
      <c r="B97" s="10"/>
      <c r="C97" s="998"/>
      <c r="D97" s="538" t="s">
        <v>329</v>
      </c>
      <c r="E97" s="540">
        <v>25</v>
      </c>
      <c r="F97" s="542">
        <v>0</v>
      </c>
      <c r="G97" s="543">
        <v>27</v>
      </c>
      <c r="H97" s="545">
        <v>0</v>
      </c>
      <c r="I97" s="540">
        <v>28</v>
      </c>
      <c r="J97" s="542">
        <v>0</v>
      </c>
      <c r="K97" s="543">
        <v>28</v>
      </c>
      <c r="L97" s="545">
        <v>0</v>
      </c>
      <c r="M97" s="540">
        <v>28</v>
      </c>
      <c r="N97" s="542">
        <v>0</v>
      </c>
      <c r="O97" s="543">
        <v>28</v>
      </c>
      <c r="P97" s="542">
        <v>0</v>
      </c>
      <c r="Q97" s="543">
        <v>29</v>
      </c>
      <c r="R97" s="542">
        <v>0</v>
      </c>
      <c r="S97" s="543">
        <v>29</v>
      </c>
      <c r="T97" s="542">
        <v>0</v>
      </c>
      <c r="U97" s="543">
        <v>33</v>
      </c>
      <c r="V97" s="547">
        <v>0</v>
      </c>
    </row>
    <row r="98" spans="1:22">
      <c r="A98" s="10"/>
      <c r="B98" s="10"/>
      <c r="C98" s="998"/>
      <c r="D98" s="525" t="s">
        <v>330</v>
      </c>
      <c r="E98" s="526">
        <v>38</v>
      </c>
      <c r="F98" s="527">
        <v>19</v>
      </c>
      <c r="G98" s="532">
        <v>43</v>
      </c>
      <c r="H98" s="534">
        <v>22</v>
      </c>
      <c r="I98" s="526">
        <v>50</v>
      </c>
      <c r="J98" s="527">
        <v>28</v>
      </c>
      <c r="K98" s="532">
        <v>55</v>
      </c>
      <c r="L98" s="534">
        <v>33</v>
      </c>
      <c r="M98" s="526">
        <v>58</v>
      </c>
      <c r="N98" s="527">
        <v>38</v>
      </c>
      <c r="O98" s="532">
        <v>64</v>
      </c>
      <c r="P98" s="527">
        <v>42</v>
      </c>
      <c r="Q98" s="532">
        <v>66</v>
      </c>
      <c r="R98" s="527">
        <v>44</v>
      </c>
      <c r="S98" s="532">
        <v>71</v>
      </c>
      <c r="T98" s="527">
        <v>48</v>
      </c>
      <c r="U98" s="532">
        <v>72</v>
      </c>
      <c r="V98" s="536">
        <v>55</v>
      </c>
    </row>
    <row r="99" spans="1:22">
      <c r="A99" s="10"/>
      <c r="B99" s="10"/>
      <c r="C99" s="998"/>
      <c r="D99" s="538" t="s">
        <v>331</v>
      </c>
      <c r="E99" s="540">
        <v>42</v>
      </c>
      <c r="F99" s="542">
        <v>0</v>
      </c>
      <c r="G99" s="543">
        <v>43</v>
      </c>
      <c r="H99" s="545">
        <v>0</v>
      </c>
      <c r="I99" s="540">
        <v>43</v>
      </c>
      <c r="J99" s="542">
        <v>0</v>
      </c>
      <c r="K99" s="543">
        <v>45</v>
      </c>
      <c r="L99" s="545">
        <v>0</v>
      </c>
      <c r="M99" s="540">
        <v>50</v>
      </c>
      <c r="N99" s="542">
        <v>0</v>
      </c>
      <c r="O99" s="543">
        <v>50</v>
      </c>
      <c r="P99" s="542">
        <v>0</v>
      </c>
      <c r="Q99" s="543">
        <v>49</v>
      </c>
      <c r="R99" s="542">
        <v>0</v>
      </c>
      <c r="S99" s="543">
        <v>51</v>
      </c>
      <c r="T99" s="542">
        <v>0</v>
      </c>
      <c r="U99" s="543">
        <v>53</v>
      </c>
      <c r="V99" s="547">
        <v>0</v>
      </c>
    </row>
    <row r="100" spans="1:22">
      <c r="A100" s="10"/>
      <c r="B100" s="10"/>
      <c r="C100" s="998"/>
      <c r="D100" s="525" t="s">
        <v>332</v>
      </c>
      <c r="E100" s="526">
        <v>19</v>
      </c>
      <c r="F100" s="527">
        <v>0</v>
      </c>
      <c r="G100" s="532">
        <v>22</v>
      </c>
      <c r="H100" s="534">
        <v>0</v>
      </c>
      <c r="I100" s="526">
        <v>23</v>
      </c>
      <c r="J100" s="527">
        <v>0</v>
      </c>
      <c r="K100" s="532">
        <v>23</v>
      </c>
      <c r="L100" s="534">
        <v>0</v>
      </c>
      <c r="M100" s="526">
        <v>23</v>
      </c>
      <c r="N100" s="527">
        <v>0</v>
      </c>
      <c r="O100" s="532">
        <v>25</v>
      </c>
      <c r="P100" s="527">
        <v>1</v>
      </c>
      <c r="Q100" s="532">
        <v>27</v>
      </c>
      <c r="R100" s="527">
        <v>1</v>
      </c>
      <c r="S100" s="532">
        <v>27</v>
      </c>
      <c r="T100" s="527">
        <v>1</v>
      </c>
      <c r="U100" s="532">
        <v>30</v>
      </c>
      <c r="V100" s="536">
        <v>1</v>
      </c>
    </row>
    <row r="101" spans="1:22">
      <c r="A101" s="10"/>
      <c r="B101" s="10"/>
      <c r="C101" s="998"/>
      <c r="D101" s="538" t="s">
        <v>333</v>
      </c>
      <c r="E101" s="540">
        <v>14</v>
      </c>
      <c r="F101" s="542">
        <v>0</v>
      </c>
      <c r="G101" s="543">
        <v>15</v>
      </c>
      <c r="H101" s="545">
        <v>0</v>
      </c>
      <c r="I101" s="540">
        <v>15</v>
      </c>
      <c r="J101" s="542">
        <v>0</v>
      </c>
      <c r="K101" s="543">
        <v>15</v>
      </c>
      <c r="L101" s="545">
        <v>0</v>
      </c>
      <c r="M101" s="540">
        <v>15</v>
      </c>
      <c r="N101" s="542">
        <v>0</v>
      </c>
      <c r="O101" s="543">
        <v>15</v>
      </c>
      <c r="P101" s="542">
        <v>0</v>
      </c>
      <c r="Q101" s="543">
        <v>16</v>
      </c>
      <c r="R101" s="542">
        <v>0</v>
      </c>
      <c r="S101" s="543">
        <v>16</v>
      </c>
      <c r="T101" s="542">
        <v>0</v>
      </c>
      <c r="U101" s="543">
        <v>15</v>
      </c>
      <c r="V101" s="547">
        <v>0</v>
      </c>
    </row>
    <row r="102" spans="1:22" ht="15.75" customHeight="1">
      <c r="A102" s="10"/>
      <c r="B102" s="10"/>
      <c r="C102" s="998"/>
      <c r="D102" s="552" t="s">
        <v>28</v>
      </c>
      <c r="E102" s="554">
        <f t="shared" ref="E102:V102" si="6">SUM(E93:E101)</f>
        <v>874</v>
      </c>
      <c r="F102" s="556">
        <f t="shared" si="6"/>
        <v>116</v>
      </c>
      <c r="G102" s="557">
        <f t="shared" si="6"/>
        <v>944</v>
      </c>
      <c r="H102" s="558">
        <f t="shared" si="6"/>
        <v>140</v>
      </c>
      <c r="I102" s="554">
        <f t="shared" si="6"/>
        <v>1023</v>
      </c>
      <c r="J102" s="556">
        <f t="shared" si="6"/>
        <v>167</v>
      </c>
      <c r="K102" s="557">
        <f t="shared" si="6"/>
        <v>1109</v>
      </c>
      <c r="L102" s="558">
        <f t="shared" si="6"/>
        <v>198</v>
      </c>
      <c r="M102" s="554">
        <f t="shared" si="6"/>
        <v>1216</v>
      </c>
      <c r="N102" s="556">
        <f t="shared" si="6"/>
        <v>233</v>
      </c>
      <c r="O102" s="557">
        <f t="shared" si="6"/>
        <v>1307</v>
      </c>
      <c r="P102" s="556">
        <f t="shared" si="6"/>
        <v>288</v>
      </c>
      <c r="Q102" s="557">
        <f t="shared" si="6"/>
        <v>1385</v>
      </c>
      <c r="R102" s="556">
        <f t="shared" si="6"/>
        <v>316</v>
      </c>
      <c r="S102" s="557">
        <f t="shared" si="6"/>
        <v>1466</v>
      </c>
      <c r="T102" s="556">
        <f t="shared" si="6"/>
        <v>387</v>
      </c>
      <c r="U102" s="557">
        <f t="shared" si="6"/>
        <v>1547</v>
      </c>
      <c r="V102" s="559">
        <f t="shared" si="6"/>
        <v>427</v>
      </c>
    </row>
    <row r="103" spans="1:22" ht="30.75" customHeight="1">
      <c r="A103" s="10"/>
      <c r="B103" s="10"/>
      <c r="C103" s="978"/>
      <c r="D103" s="560" t="s">
        <v>336</v>
      </c>
      <c r="E103" s="995">
        <f>E102+F102</f>
        <v>990</v>
      </c>
      <c r="F103" s="858"/>
      <c r="G103" s="995">
        <f>G102+H102</f>
        <v>1084</v>
      </c>
      <c r="H103" s="858"/>
      <c r="I103" s="995">
        <f>I102+J102</f>
        <v>1190</v>
      </c>
      <c r="J103" s="858"/>
      <c r="K103" s="995">
        <f>K102+L102</f>
        <v>1307</v>
      </c>
      <c r="L103" s="858"/>
      <c r="M103" s="995">
        <f>M102+N102</f>
        <v>1449</v>
      </c>
      <c r="N103" s="858"/>
      <c r="O103" s="995">
        <f>O102+P102</f>
        <v>1595</v>
      </c>
      <c r="P103" s="858"/>
      <c r="Q103" s="993">
        <f>Q102+R102</f>
        <v>1701</v>
      </c>
      <c r="R103" s="908"/>
      <c r="S103" s="993">
        <f>S102+T102</f>
        <v>1853</v>
      </c>
      <c r="T103" s="908"/>
      <c r="U103" s="993">
        <f>U102+V102</f>
        <v>1974</v>
      </c>
      <c r="V103" s="999"/>
    </row>
    <row r="104" spans="1:22" ht="15.75" customHeight="1">
      <c r="A104" s="10"/>
      <c r="B104" s="10"/>
      <c r="C104" s="997" t="s">
        <v>156</v>
      </c>
      <c r="D104" s="992" t="str">
        <f>D91</f>
        <v>CATEG.</v>
      </c>
      <c r="E104" s="991">
        <v>2004</v>
      </c>
      <c r="F104" s="934"/>
      <c r="G104" s="996">
        <v>2005</v>
      </c>
      <c r="H104" s="973"/>
      <c r="I104" s="991">
        <v>2006</v>
      </c>
      <c r="J104" s="934"/>
      <c r="K104" s="996">
        <v>2007</v>
      </c>
      <c r="L104" s="973"/>
      <c r="M104" s="991">
        <v>2008</v>
      </c>
      <c r="N104" s="934"/>
      <c r="O104" s="991">
        <v>2009</v>
      </c>
      <c r="P104" s="934"/>
      <c r="Q104" s="991">
        <v>2010</v>
      </c>
      <c r="R104" s="934"/>
      <c r="S104" s="994">
        <v>2011</v>
      </c>
      <c r="T104" s="883"/>
      <c r="U104" s="994">
        <v>2012</v>
      </c>
      <c r="V104" s="879"/>
    </row>
    <row r="105" spans="1:22" ht="15.75" customHeight="1">
      <c r="A105" s="10"/>
      <c r="B105" s="10"/>
      <c r="C105" s="998"/>
      <c r="D105" s="825"/>
      <c r="E105" s="512" t="s">
        <v>309</v>
      </c>
      <c r="F105" s="513" t="s">
        <v>310</v>
      </c>
      <c r="G105" s="514" t="s">
        <v>309</v>
      </c>
      <c r="H105" s="515" t="s">
        <v>310</v>
      </c>
      <c r="I105" s="512" t="s">
        <v>309</v>
      </c>
      <c r="J105" s="513" t="s">
        <v>310</v>
      </c>
      <c r="K105" s="514" t="s">
        <v>309</v>
      </c>
      <c r="L105" s="513" t="s">
        <v>310</v>
      </c>
      <c r="M105" s="516" t="s">
        <v>309</v>
      </c>
      <c r="N105" s="517" t="s">
        <v>310</v>
      </c>
      <c r="O105" s="516" t="s">
        <v>309</v>
      </c>
      <c r="P105" s="517" t="s">
        <v>310</v>
      </c>
      <c r="Q105" s="516" t="s">
        <v>309</v>
      </c>
      <c r="R105" s="513" t="s">
        <v>310</v>
      </c>
      <c r="S105" s="516" t="s">
        <v>309</v>
      </c>
      <c r="T105" s="517" t="s">
        <v>310</v>
      </c>
      <c r="U105" s="516" t="s">
        <v>309</v>
      </c>
      <c r="V105" s="518" t="s">
        <v>310</v>
      </c>
    </row>
    <row r="106" spans="1:22">
      <c r="A106" s="10"/>
      <c r="B106" s="10"/>
      <c r="C106" s="998"/>
      <c r="D106" s="519" t="s">
        <v>311</v>
      </c>
      <c r="E106" s="520">
        <v>12</v>
      </c>
      <c r="F106" s="521">
        <v>3</v>
      </c>
      <c r="G106" s="522">
        <v>14</v>
      </c>
      <c r="H106" s="523">
        <v>3</v>
      </c>
      <c r="I106" s="520">
        <v>14</v>
      </c>
      <c r="J106" s="521">
        <v>3</v>
      </c>
      <c r="K106" s="522">
        <v>19</v>
      </c>
      <c r="L106" s="523">
        <v>7</v>
      </c>
      <c r="M106" s="520">
        <v>21</v>
      </c>
      <c r="N106" s="521">
        <v>7</v>
      </c>
      <c r="O106" s="522">
        <v>30</v>
      </c>
      <c r="P106" s="521">
        <v>12</v>
      </c>
      <c r="Q106" s="522">
        <v>31</v>
      </c>
      <c r="R106" s="521">
        <v>11</v>
      </c>
      <c r="S106" s="522">
        <v>31</v>
      </c>
      <c r="T106" s="521">
        <v>13</v>
      </c>
      <c r="U106" s="522">
        <v>31</v>
      </c>
      <c r="V106" s="524">
        <v>12</v>
      </c>
    </row>
    <row r="107" spans="1:22">
      <c r="A107" s="10"/>
      <c r="B107" s="10"/>
      <c r="C107" s="998"/>
      <c r="D107" s="525" t="s">
        <v>312</v>
      </c>
      <c r="E107" s="526">
        <v>150</v>
      </c>
      <c r="F107" s="527">
        <v>24</v>
      </c>
      <c r="G107" s="532">
        <v>187</v>
      </c>
      <c r="H107" s="534">
        <v>33</v>
      </c>
      <c r="I107" s="526">
        <v>291</v>
      </c>
      <c r="J107" s="527">
        <v>60</v>
      </c>
      <c r="K107" s="532">
        <v>374</v>
      </c>
      <c r="L107" s="534">
        <v>76</v>
      </c>
      <c r="M107" s="526">
        <v>457</v>
      </c>
      <c r="N107" s="527">
        <v>108</v>
      </c>
      <c r="O107" s="532">
        <v>554</v>
      </c>
      <c r="P107" s="527">
        <v>152</v>
      </c>
      <c r="Q107" s="532">
        <v>591</v>
      </c>
      <c r="R107" s="527">
        <v>183</v>
      </c>
      <c r="S107" s="532">
        <v>636</v>
      </c>
      <c r="T107" s="527">
        <v>208</v>
      </c>
      <c r="U107" s="532">
        <v>663</v>
      </c>
      <c r="V107" s="536">
        <v>226</v>
      </c>
    </row>
    <row r="108" spans="1:22">
      <c r="A108" s="10"/>
      <c r="B108" s="10"/>
      <c r="C108" s="998"/>
      <c r="D108" s="538" t="s">
        <v>324</v>
      </c>
      <c r="E108" s="540">
        <v>40</v>
      </c>
      <c r="F108" s="542">
        <v>3</v>
      </c>
      <c r="G108" s="543">
        <v>44</v>
      </c>
      <c r="H108" s="545">
        <v>3</v>
      </c>
      <c r="I108" s="540">
        <v>45</v>
      </c>
      <c r="J108" s="542">
        <v>3</v>
      </c>
      <c r="K108" s="543">
        <v>48</v>
      </c>
      <c r="L108" s="545">
        <v>4</v>
      </c>
      <c r="M108" s="540">
        <v>49</v>
      </c>
      <c r="N108" s="542">
        <v>4</v>
      </c>
      <c r="O108" s="543">
        <v>51</v>
      </c>
      <c r="P108" s="542">
        <v>4</v>
      </c>
      <c r="Q108" s="543">
        <v>53</v>
      </c>
      <c r="R108" s="542">
        <v>4</v>
      </c>
      <c r="S108" s="543">
        <v>57</v>
      </c>
      <c r="T108" s="542">
        <v>3</v>
      </c>
      <c r="U108" s="543">
        <v>61</v>
      </c>
      <c r="V108" s="547">
        <v>2</v>
      </c>
    </row>
    <row r="109" spans="1:22">
      <c r="A109" s="10"/>
      <c r="B109" s="10"/>
      <c r="C109" s="998"/>
      <c r="D109" s="525" t="s">
        <v>328</v>
      </c>
      <c r="E109" s="526">
        <v>21</v>
      </c>
      <c r="F109" s="527">
        <v>1</v>
      </c>
      <c r="G109" s="532">
        <v>22</v>
      </c>
      <c r="H109" s="534">
        <v>1</v>
      </c>
      <c r="I109" s="526">
        <v>25</v>
      </c>
      <c r="J109" s="527">
        <v>1</v>
      </c>
      <c r="K109" s="532">
        <v>26</v>
      </c>
      <c r="L109" s="534">
        <v>1</v>
      </c>
      <c r="M109" s="526">
        <v>28</v>
      </c>
      <c r="N109" s="527">
        <v>1</v>
      </c>
      <c r="O109" s="532">
        <v>29</v>
      </c>
      <c r="P109" s="527">
        <v>1</v>
      </c>
      <c r="Q109" s="532">
        <v>33</v>
      </c>
      <c r="R109" s="527">
        <v>1</v>
      </c>
      <c r="S109" s="532">
        <v>36</v>
      </c>
      <c r="T109" s="527">
        <v>1</v>
      </c>
      <c r="U109" s="532">
        <v>38</v>
      </c>
      <c r="V109" s="536">
        <v>1</v>
      </c>
    </row>
    <row r="110" spans="1:22">
      <c r="A110" s="10"/>
      <c r="B110" s="10"/>
      <c r="C110" s="998"/>
      <c r="D110" s="538" t="s">
        <v>329</v>
      </c>
      <c r="E110" s="540">
        <v>9</v>
      </c>
      <c r="F110" s="542">
        <v>0</v>
      </c>
      <c r="G110" s="543">
        <v>9</v>
      </c>
      <c r="H110" s="545">
        <v>0</v>
      </c>
      <c r="I110" s="540">
        <v>9</v>
      </c>
      <c r="J110" s="542">
        <v>0</v>
      </c>
      <c r="K110" s="543">
        <v>9</v>
      </c>
      <c r="L110" s="545">
        <v>0</v>
      </c>
      <c r="M110" s="540">
        <v>9</v>
      </c>
      <c r="N110" s="542">
        <v>0</v>
      </c>
      <c r="O110" s="543">
        <v>9</v>
      </c>
      <c r="P110" s="542">
        <v>0</v>
      </c>
      <c r="Q110" s="543">
        <v>9</v>
      </c>
      <c r="R110" s="542">
        <v>0</v>
      </c>
      <c r="S110" s="543">
        <v>10</v>
      </c>
      <c r="T110" s="542">
        <v>0</v>
      </c>
      <c r="U110" s="543">
        <v>10</v>
      </c>
      <c r="V110" s="547">
        <v>0</v>
      </c>
    </row>
    <row r="111" spans="1:22">
      <c r="A111" s="10"/>
      <c r="B111" s="10"/>
      <c r="C111" s="998"/>
      <c r="D111" s="525" t="s">
        <v>330</v>
      </c>
      <c r="E111" s="526">
        <v>16</v>
      </c>
      <c r="F111" s="527">
        <v>9</v>
      </c>
      <c r="G111" s="532">
        <v>17</v>
      </c>
      <c r="H111" s="534">
        <v>12</v>
      </c>
      <c r="I111" s="526">
        <v>23</v>
      </c>
      <c r="J111" s="527">
        <v>18</v>
      </c>
      <c r="K111" s="532">
        <v>27</v>
      </c>
      <c r="L111" s="534">
        <v>30</v>
      </c>
      <c r="M111" s="526">
        <v>28</v>
      </c>
      <c r="N111" s="527">
        <v>36</v>
      </c>
      <c r="O111" s="532">
        <v>32</v>
      </c>
      <c r="P111" s="527">
        <v>42</v>
      </c>
      <c r="Q111" s="532">
        <v>34</v>
      </c>
      <c r="R111" s="527">
        <v>48</v>
      </c>
      <c r="S111" s="532">
        <v>34</v>
      </c>
      <c r="T111" s="527">
        <v>53</v>
      </c>
      <c r="U111" s="532">
        <v>39</v>
      </c>
      <c r="V111" s="536">
        <v>54</v>
      </c>
    </row>
    <row r="112" spans="1:22">
      <c r="A112" s="10"/>
      <c r="B112" s="10"/>
      <c r="C112" s="998"/>
      <c r="D112" s="538" t="s">
        <v>331</v>
      </c>
      <c r="E112" s="540">
        <v>31</v>
      </c>
      <c r="F112" s="542">
        <v>0</v>
      </c>
      <c r="G112" s="543">
        <v>33</v>
      </c>
      <c r="H112" s="545">
        <v>0</v>
      </c>
      <c r="I112" s="540">
        <v>35</v>
      </c>
      <c r="J112" s="542">
        <v>0</v>
      </c>
      <c r="K112" s="543">
        <v>36</v>
      </c>
      <c r="L112" s="545">
        <v>0</v>
      </c>
      <c r="M112" s="540">
        <v>38</v>
      </c>
      <c r="N112" s="542">
        <v>0</v>
      </c>
      <c r="O112" s="543">
        <v>40</v>
      </c>
      <c r="P112" s="542">
        <v>0</v>
      </c>
      <c r="Q112" s="543">
        <v>49</v>
      </c>
      <c r="R112" s="542">
        <v>0</v>
      </c>
      <c r="S112" s="543">
        <v>51</v>
      </c>
      <c r="T112" s="542">
        <v>0</v>
      </c>
      <c r="U112" s="543">
        <v>51</v>
      </c>
      <c r="V112" s="547">
        <v>1</v>
      </c>
    </row>
    <row r="113" spans="1:22">
      <c r="A113" s="10"/>
      <c r="B113" s="10"/>
      <c r="C113" s="998"/>
      <c r="D113" s="525" t="s">
        <v>332</v>
      </c>
      <c r="E113" s="526">
        <v>16</v>
      </c>
      <c r="F113" s="527">
        <v>0</v>
      </c>
      <c r="G113" s="532">
        <v>16</v>
      </c>
      <c r="H113" s="534">
        <v>0</v>
      </c>
      <c r="I113" s="526">
        <v>16</v>
      </c>
      <c r="J113" s="527">
        <v>0</v>
      </c>
      <c r="K113" s="532">
        <v>18</v>
      </c>
      <c r="L113" s="534">
        <v>0</v>
      </c>
      <c r="M113" s="526">
        <v>19</v>
      </c>
      <c r="N113" s="527">
        <v>0</v>
      </c>
      <c r="O113" s="532">
        <v>20</v>
      </c>
      <c r="P113" s="527">
        <v>0</v>
      </c>
      <c r="Q113" s="532">
        <v>20</v>
      </c>
      <c r="R113" s="527">
        <v>0</v>
      </c>
      <c r="S113" s="532">
        <v>22</v>
      </c>
      <c r="T113" s="527">
        <v>0</v>
      </c>
      <c r="U113" s="532">
        <v>22</v>
      </c>
      <c r="V113" s="536">
        <v>0</v>
      </c>
    </row>
    <row r="114" spans="1:22">
      <c r="A114" s="10"/>
      <c r="B114" s="10"/>
      <c r="C114" s="998"/>
      <c r="D114" s="538" t="s">
        <v>333</v>
      </c>
      <c r="E114" s="540">
        <v>5</v>
      </c>
      <c r="F114" s="542">
        <v>0</v>
      </c>
      <c r="G114" s="543">
        <v>5</v>
      </c>
      <c r="H114" s="545">
        <v>0</v>
      </c>
      <c r="I114" s="540">
        <v>5</v>
      </c>
      <c r="J114" s="542">
        <v>0</v>
      </c>
      <c r="K114" s="543">
        <v>5</v>
      </c>
      <c r="L114" s="545">
        <v>0</v>
      </c>
      <c r="M114" s="540">
        <v>5</v>
      </c>
      <c r="N114" s="542">
        <v>0</v>
      </c>
      <c r="O114" s="543">
        <v>5</v>
      </c>
      <c r="P114" s="542">
        <v>0</v>
      </c>
      <c r="Q114" s="543">
        <v>5</v>
      </c>
      <c r="R114" s="542">
        <v>0</v>
      </c>
      <c r="S114" s="543">
        <v>4</v>
      </c>
      <c r="T114" s="542">
        <v>0</v>
      </c>
      <c r="U114" s="543">
        <v>4</v>
      </c>
      <c r="V114" s="547">
        <v>0</v>
      </c>
    </row>
    <row r="115" spans="1:22" ht="15.75" customHeight="1">
      <c r="A115" s="10"/>
      <c r="B115" s="10"/>
      <c r="C115" s="998"/>
      <c r="D115" s="552" t="s">
        <v>28</v>
      </c>
      <c r="E115" s="554">
        <f t="shared" ref="E115:V115" si="7">SUM(E106:E114)</f>
        <v>300</v>
      </c>
      <c r="F115" s="556">
        <f t="shared" si="7"/>
        <v>40</v>
      </c>
      <c r="G115" s="557">
        <f t="shared" si="7"/>
        <v>347</v>
      </c>
      <c r="H115" s="558">
        <f t="shared" si="7"/>
        <v>52</v>
      </c>
      <c r="I115" s="554">
        <f t="shared" si="7"/>
        <v>463</v>
      </c>
      <c r="J115" s="556">
        <f t="shared" si="7"/>
        <v>85</v>
      </c>
      <c r="K115" s="557">
        <f t="shared" si="7"/>
        <v>562</v>
      </c>
      <c r="L115" s="558">
        <f t="shared" si="7"/>
        <v>118</v>
      </c>
      <c r="M115" s="554">
        <f t="shared" si="7"/>
        <v>654</v>
      </c>
      <c r="N115" s="556">
        <f t="shared" si="7"/>
        <v>156</v>
      </c>
      <c r="O115" s="557">
        <f t="shared" si="7"/>
        <v>770</v>
      </c>
      <c r="P115" s="556">
        <f t="shared" si="7"/>
        <v>211</v>
      </c>
      <c r="Q115" s="557">
        <f t="shared" si="7"/>
        <v>825</v>
      </c>
      <c r="R115" s="556">
        <f t="shared" si="7"/>
        <v>247</v>
      </c>
      <c r="S115" s="557">
        <f t="shared" si="7"/>
        <v>881</v>
      </c>
      <c r="T115" s="556">
        <f t="shared" si="7"/>
        <v>278</v>
      </c>
      <c r="U115" s="557">
        <f t="shared" si="7"/>
        <v>919</v>
      </c>
      <c r="V115" s="559">
        <f t="shared" si="7"/>
        <v>296</v>
      </c>
    </row>
    <row r="116" spans="1:22" ht="30.75" customHeight="1">
      <c r="A116" s="10"/>
      <c r="B116" s="10"/>
      <c r="C116" s="978"/>
      <c r="D116" s="560" t="s">
        <v>336</v>
      </c>
      <c r="E116" s="995">
        <f>E115+F115</f>
        <v>340</v>
      </c>
      <c r="F116" s="858"/>
      <c r="G116" s="995">
        <f>G115+H115</f>
        <v>399</v>
      </c>
      <c r="H116" s="858"/>
      <c r="I116" s="995">
        <f>I115+J115</f>
        <v>548</v>
      </c>
      <c r="J116" s="858"/>
      <c r="K116" s="995">
        <f>K115+L115</f>
        <v>680</v>
      </c>
      <c r="L116" s="858"/>
      <c r="M116" s="995">
        <f>M115+N115</f>
        <v>810</v>
      </c>
      <c r="N116" s="858"/>
      <c r="O116" s="995">
        <f>O115+P115</f>
        <v>981</v>
      </c>
      <c r="P116" s="858"/>
      <c r="Q116" s="993">
        <f>Q115+R115</f>
        <v>1072</v>
      </c>
      <c r="R116" s="908"/>
      <c r="S116" s="993">
        <f>S115+T115</f>
        <v>1159</v>
      </c>
      <c r="T116" s="908"/>
      <c r="U116" s="993">
        <f>U115+V115</f>
        <v>1215</v>
      </c>
      <c r="V116" s="999"/>
    </row>
    <row r="117" spans="1:22" ht="15.75" customHeight="1">
      <c r="A117" s="10"/>
      <c r="B117" s="10"/>
      <c r="C117" s="997" t="s">
        <v>157</v>
      </c>
      <c r="D117" s="992" t="str">
        <f>D104</f>
        <v>CATEG.</v>
      </c>
      <c r="E117" s="991">
        <v>2004</v>
      </c>
      <c r="F117" s="934"/>
      <c r="G117" s="996">
        <v>2005</v>
      </c>
      <c r="H117" s="973"/>
      <c r="I117" s="991">
        <v>2006</v>
      </c>
      <c r="J117" s="934"/>
      <c r="K117" s="996">
        <v>2007</v>
      </c>
      <c r="L117" s="973"/>
      <c r="M117" s="991">
        <v>2008</v>
      </c>
      <c r="N117" s="934"/>
      <c r="O117" s="991">
        <v>2009</v>
      </c>
      <c r="P117" s="934"/>
      <c r="Q117" s="991">
        <v>2010</v>
      </c>
      <c r="R117" s="934"/>
      <c r="S117" s="994">
        <v>2011</v>
      </c>
      <c r="T117" s="883"/>
      <c r="U117" s="994">
        <v>2012</v>
      </c>
      <c r="V117" s="879"/>
    </row>
    <row r="118" spans="1:22" ht="15.75" customHeight="1">
      <c r="A118" s="10"/>
      <c r="B118" s="10"/>
      <c r="C118" s="998"/>
      <c r="D118" s="825"/>
      <c r="E118" s="512" t="s">
        <v>309</v>
      </c>
      <c r="F118" s="513" t="s">
        <v>310</v>
      </c>
      <c r="G118" s="514" t="s">
        <v>309</v>
      </c>
      <c r="H118" s="515" t="s">
        <v>310</v>
      </c>
      <c r="I118" s="512" t="s">
        <v>309</v>
      </c>
      <c r="J118" s="513" t="s">
        <v>310</v>
      </c>
      <c r="K118" s="514" t="s">
        <v>309</v>
      </c>
      <c r="L118" s="513" t="s">
        <v>310</v>
      </c>
      <c r="M118" s="516" t="s">
        <v>309</v>
      </c>
      <c r="N118" s="517" t="s">
        <v>310</v>
      </c>
      <c r="O118" s="516" t="s">
        <v>309</v>
      </c>
      <c r="P118" s="517" t="s">
        <v>310</v>
      </c>
      <c r="Q118" s="516" t="s">
        <v>309</v>
      </c>
      <c r="R118" s="513" t="s">
        <v>310</v>
      </c>
      <c r="S118" s="516" t="s">
        <v>309</v>
      </c>
      <c r="T118" s="517" t="s">
        <v>310</v>
      </c>
      <c r="U118" s="516" t="s">
        <v>309</v>
      </c>
      <c r="V118" s="518" t="s">
        <v>310</v>
      </c>
    </row>
    <row r="119" spans="1:22">
      <c r="A119" s="10"/>
      <c r="B119" s="10"/>
      <c r="C119" s="998"/>
      <c r="D119" s="519" t="s">
        <v>311</v>
      </c>
      <c r="E119" s="520">
        <v>385</v>
      </c>
      <c r="F119" s="521">
        <v>161</v>
      </c>
      <c r="G119" s="522">
        <v>461</v>
      </c>
      <c r="H119" s="523">
        <v>235</v>
      </c>
      <c r="I119" s="520">
        <v>523</v>
      </c>
      <c r="J119" s="521">
        <v>350</v>
      </c>
      <c r="K119" s="522">
        <v>589</v>
      </c>
      <c r="L119" s="523">
        <v>453</v>
      </c>
      <c r="M119" s="520">
        <v>645</v>
      </c>
      <c r="N119" s="521">
        <v>539</v>
      </c>
      <c r="O119" s="522">
        <v>709</v>
      </c>
      <c r="P119" s="521">
        <v>697</v>
      </c>
      <c r="Q119" s="522">
        <v>743</v>
      </c>
      <c r="R119" s="521">
        <v>779</v>
      </c>
      <c r="S119" s="522">
        <v>789</v>
      </c>
      <c r="T119" s="521">
        <v>912</v>
      </c>
      <c r="U119" s="522">
        <v>829</v>
      </c>
      <c r="V119" s="524">
        <v>1025</v>
      </c>
    </row>
    <row r="120" spans="1:22">
      <c r="A120" s="10"/>
      <c r="B120" s="10"/>
      <c r="C120" s="998"/>
      <c r="D120" s="525" t="s">
        <v>312</v>
      </c>
      <c r="E120" s="526">
        <v>6003</v>
      </c>
      <c r="F120" s="527">
        <v>2635</v>
      </c>
      <c r="G120" s="532">
        <v>6983</v>
      </c>
      <c r="H120" s="534">
        <v>3158</v>
      </c>
      <c r="I120" s="526">
        <v>8022</v>
      </c>
      <c r="J120" s="527">
        <v>3759</v>
      </c>
      <c r="K120" s="532">
        <v>9245</v>
      </c>
      <c r="L120" s="534">
        <v>4518</v>
      </c>
      <c r="M120" s="526">
        <v>10738</v>
      </c>
      <c r="N120" s="527">
        <v>5417</v>
      </c>
      <c r="O120" s="532">
        <v>12170</v>
      </c>
      <c r="P120" s="527">
        <v>6522</v>
      </c>
      <c r="Q120" s="532">
        <v>13003</v>
      </c>
      <c r="R120" s="527">
        <v>7215</v>
      </c>
      <c r="S120" s="532">
        <v>14013</v>
      </c>
      <c r="T120" s="527">
        <v>8162</v>
      </c>
      <c r="U120" s="532">
        <v>14949</v>
      </c>
      <c r="V120" s="536">
        <v>8958</v>
      </c>
    </row>
    <row r="121" spans="1:22">
      <c r="A121" s="10"/>
      <c r="B121" s="10"/>
      <c r="C121" s="998"/>
      <c r="D121" s="538" t="s">
        <v>324</v>
      </c>
      <c r="E121" s="540">
        <v>2699</v>
      </c>
      <c r="F121" s="542">
        <v>82</v>
      </c>
      <c r="G121" s="543">
        <v>2805</v>
      </c>
      <c r="H121" s="545">
        <v>88</v>
      </c>
      <c r="I121" s="540">
        <v>2857</v>
      </c>
      <c r="J121" s="542">
        <v>92</v>
      </c>
      <c r="K121" s="543">
        <v>2913</v>
      </c>
      <c r="L121" s="545">
        <v>97</v>
      </c>
      <c r="M121" s="540">
        <v>2971</v>
      </c>
      <c r="N121" s="542">
        <v>98</v>
      </c>
      <c r="O121" s="543">
        <v>3016</v>
      </c>
      <c r="P121" s="542">
        <v>99</v>
      </c>
      <c r="Q121" s="543">
        <v>2998</v>
      </c>
      <c r="R121" s="542">
        <v>103</v>
      </c>
      <c r="S121" s="543">
        <v>2987</v>
      </c>
      <c r="T121" s="542">
        <v>103</v>
      </c>
      <c r="U121" s="543">
        <v>2795</v>
      </c>
      <c r="V121" s="547">
        <v>100</v>
      </c>
    </row>
    <row r="122" spans="1:22">
      <c r="A122" s="10"/>
      <c r="B122" s="10"/>
      <c r="C122" s="998"/>
      <c r="D122" s="525" t="s">
        <v>328</v>
      </c>
      <c r="E122" s="526">
        <v>1675</v>
      </c>
      <c r="F122" s="527">
        <v>21</v>
      </c>
      <c r="G122" s="532">
        <v>1739</v>
      </c>
      <c r="H122" s="534">
        <v>22</v>
      </c>
      <c r="I122" s="526">
        <v>1778</v>
      </c>
      <c r="J122" s="527">
        <v>22</v>
      </c>
      <c r="K122" s="532">
        <v>1823</v>
      </c>
      <c r="L122" s="534">
        <v>23</v>
      </c>
      <c r="M122" s="526">
        <v>1846</v>
      </c>
      <c r="N122" s="527">
        <v>23</v>
      </c>
      <c r="O122" s="532">
        <v>1873</v>
      </c>
      <c r="P122" s="527">
        <v>23</v>
      </c>
      <c r="Q122" s="532">
        <v>1881</v>
      </c>
      <c r="R122" s="527">
        <v>25</v>
      </c>
      <c r="S122" s="532">
        <v>1888</v>
      </c>
      <c r="T122" s="527">
        <v>23</v>
      </c>
      <c r="U122" s="532">
        <v>1879</v>
      </c>
      <c r="V122" s="536">
        <v>22</v>
      </c>
    </row>
    <row r="123" spans="1:22">
      <c r="A123" s="10"/>
      <c r="B123" s="10"/>
      <c r="C123" s="998"/>
      <c r="D123" s="538" t="s">
        <v>329</v>
      </c>
      <c r="E123" s="540">
        <v>827</v>
      </c>
      <c r="F123" s="542">
        <v>6</v>
      </c>
      <c r="G123" s="543">
        <v>846</v>
      </c>
      <c r="H123" s="545">
        <v>6</v>
      </c>
      <c r="I123" s="540">
        <v>859</v>
      </c>
      <c r="J123" s="542">
        <v>6</v>
      </c>
      <c r="K123" s="543">
        <v>880</v>
      </c>
      <c r="L123" s="545">
        <v>6</v>
      </c>
      <c r="M123" s="540">
        <v>897</v>
      </c>
      <c r="N123" s="542">
        <v>7</v>
      </c>
      <c r="O123" s="543">
        <v>905</v>
      </c>
      <c r="P123" s="542">
        <v>7</v>
      </c>
      <c r="Q123" s="543">
        <v>894</v>
      </c>
      <c r="R123" s="542">
        <v>6</v>
      </c>
      <c r="S123" s="543">
        <v>901</v>
      </c>
      <c r="T123" s="542">
        <v>6</v>
      </c>
      <c r="U123" s="543">
        <v>885</v>
      </c>
      <c r="V123" s="547">
        <v>8</v>
      </c>
    </row>
    <row r="124" spans="1:22">
      <c r="A124" s="10"/>
      <c r="B124" s="10"/>
      <c r="C124" s="998"/>
      <c r="D124" s="525" t="s">
        <v>330</v>
      </c>
      <c r="E124" s="526">
        <v>793</v>
      </c>
      <c r="F124" s="527">
        <v>782</v>
      </c>
      <c r="G124" s="532">
        <v>865</v>
      </c>
      <c r="H124" s="534">
        <v>883</v>
      </c>
      <c r="I124" s="526">
        <v>929</v>
      </c>
      <c r="J124" s="527">
        <v>982</v>
      </c>
      <c r="K124" s="532">
        <v>986</v>
      </c>
      <c r="L124" s="534">
        <v>1058</v>
      </c>
      <c r="M124" s="526">
        <v>1055</v>
      </c>
      <c r="N124" s="527">
        <v>1159</v>
      </c>
      <c r="O124" s="532">
        <v>1134</v>
      </c>
      <c r="P124" s="527">
        <v>1268</v>
      </c>
      <c r="Q124" s="532">
        <v>1170</v>
      </c>
      <c r="R124" s="527">
        <v>1383</v>
      </c>
      <c r="S124" s="532">
        <v>1227</v>
      </c>
      <c r="T124" s="527">
        <v>1492</v>
      </c>
      <c r="U124" s="532">
        <v>1268</v>
      </c>
      <c r="V124" s="536">
        <v>1593</v>
      </c>
    </row>
    <row r="125" spans="1:22">
      <c r="A125" s="10"/>
      <c r="B125" s="10"/>
      <c r="C125" s="998"/>
      <c r="D125" s="538" t="s">
        <v>331</v>
      </c>
      <c r="E125" s="540">
        <v>726</v>
      </c>
      <c r="F125" s="542">
        <v>17</v>
      </c>
      <c r="G125" s="543">
        <v>782</v>
      </c>
      <c r="H125" s="545">
        <v>18</v>
      </c>
      <c r="I125" s="540">
        <v>815</v>
      </c>
      <c r="J125" s="542">
        <v>21</v>
      </c>
      <c r="K125" s="543">
        <v>836</v>
      </c>
      <c r="L125" s="545">
        <v>22</v>
      </c>
      <c r="M125" s="540">
        <v>867</v>
      </c>
      <c r="N125" s="542">
        <v>23</v>
      </c>
      <c r="O125" s="543">
        <v>887</v>
      </c>
      <c r="P125" s="542">
        <v>24</v>
      </c>
      <c r="Q125" s="543">
        <v>893</v>
      </c>
      <c r="R125" s="542">
        <v>24</v>
      </c>
      <c r="S125" s="543">
        <v>898</v>
      </c>
      <c r="T125" s="542">
        <v>24</v>
      </c>
      <c r="U125" s="543">
        <v>907</v>
      </c>
      <c r="V125" s="547">
        <v>24</v>
      </c>
    </row>
    <row r="126" spans="1:22">
      <c r="A126" s="10"/>
      <c r="B126" s="10"/>
      <c r="C126" s="998"/>
      <c r="D126" s="525" t="s">
        <v>332</v>
      </c>
      <c r="E126" s="526">
        <v>417</v>
      </c>
      <c r="F126" s="527">
        <v>5</v>
      </c>
      <c r="G126" s="532">
        <v>449</v>
      </c>
      <c r="H126" s="534">
        <v>5</v>
      </c>
      <c r="I126" s="526">
        <v>459</v>
      </c>
      <c r="J126" s="527">
        <v>6</v>
      </c>
      <c r="K126" s="532">
        <v>473</v>
      </c>
      <c r="L126" s="534">
        <v>6</v>
      </c>
      <c r="M126" s="526">
        <v>491</v>
      </c>
      <c r="N126" s="527">
        <v>7</v>
      </c>
      <c r="O126" s="532">
        <v>505</v>
      </c>
      <c r="P126" s="527">
        <v>7</v>
      </c>
      <c r="Q126" s="532">
        <v>499</v>
      </c>
      <c r="R126" s="527">
        <v>8</v>
      </c>
      <c r="S126" s="532">
        <v>501</v>
      </c>
      <c r="T126" s="527">
        <v>9</v>
      </c>
      <c r="U126" s="532">
        <v>513</v>
      </c>
      <c r="V126" s="536">
        <v>9</v>
      </c>
    </row>
    <row r="127" spans="1:22">
      <c r="A127" s="10"/>
      <c r="B127" s="10"/>
      <c r="C127" s="998"/>
      <c r="D127" s="538" t="s">
        <v>333</v>
      </c>
      <c r="E127" s="540">
        <v>212</v>
      </c>
      <c r="F127" s="542">
        <v>1</v>
      </c>
      <c r="G127" s="543">
        <v>224</v>
      </c>
      <c r="H127" s="545">
        <v>1</v>
      </c>
      <c r="I127" s="540">
        <v>230</v>
      </c>
      <c r="J127" s="542">
        <v>1</v>
      </c>
      <c r="K127" s="543">
        <v>236</v>
      </c>
      <c r="L127" s="545">
        <v>1</v>
      </c>
      <c r="M127" s="540">
        <v>244</v>
      </c>
      <c r="N127" s="542">
        <v>1</v>
      </c>
      <c r="O127" s="543">
        <v>250</v>
      </c>
      <c r="P127" s="542">
        <v>1</v>
      </c>
      <c r="Q127" s="543">
        <v>249</v>
      </c>
      <c r="R127" s="542">
        <v>1</v>
      </c>
      <c r="S127" s="543">
        <v>256</v>
      </c>
      <c r="T127" s="542">
        <v>1</v>
      </c>
      <c r="U127" s="543">
        <v>264</v>
      </c>
      <c r="V127" s="547">
        <v>2</v>
      </c>
    </row>
    <row r="128" spans="1:22" ht="15.75" customHeight="1">
      <c r="A128" s="10"/>
      <c r="B128" s="10"/>
      <c r="C128" s="998"/>
      <c r="D128" s="552" t="s">
        <v>28</v>
      </c>
      <c r="E128" s="554">
        <f t="shared" ref="E128:V128" si="8">SUM(E119:E127)</f>
        <v>13737</v>
      </c>
      <c r="F128" s="556">
        <f t="shared" si="8"/>
        <v>3710</v>
      </c>
      <c r="G128" s="557">
        <f t="shared" si="8"/>
        <v>15154</v>
      </c>
      <c r="H128" s="558">
        <f t="shared" si="8"/>
        <v>4416</v>
      </c>
      <c r="I128" s="554">
        <f t="shared" si="8"/>
        <v>16472</v>
      </c>
      <c r="J128" s="556">
        <f t="shared" si="8"/>
        <v>5239</v>
      </c>
      <c r="K128" s="557">
        <f t="shared" si="8"/>
        <v>17981</v>
      </c>
      <c r="L128" s="558">
        <f t="shared" si="8"/>
        <v>6184</v>
      </c>
      <c r="M128" s="554">
        <f t="shared" si="8"/>
        <v>19754</v>
      </c>
      <c r="N128" s="556">
        <f t="shared" si="8"/>
        <v>7274</v>
      </c>
      <c r="O128" s="557">
        <f t="shared" si="8"/>
        <v>21449</v>
      </c>
      <c r="P128" s="556">
        <f t="shared" si="8"/>
        <v>8648</v>
      </c>
      <c r="Q128" s="557">
        <f t="shared" si="8"/>
        <v>22330</v>
      </c>
      <c r="R128" s="556">
        <f t="shared" si="8"/>
        <v>9544</v>
      </c>
      <c r="S128" s="557">
        <f t="shared" si="8"/>
        <v>23460</v>
      </c>
      <c r="T128" s="556">
        <f t="shared" si="8"/>
        <v>10732</v>
      </c>
      <c r="U128" s="557">
        <f t="shared" si="8"/>
        <v>24289</v>
      </c>
      <c r="V128" s="559">
        <f t="shared" si="8"/>
        <v>11741</v>
      </c>
    </row>
    <row r="129" spans="1:22" ht="30.75" customHeight="1">
      <c r="A129" s="10"/>
      <c r="B129" s="10"/>
      <c r="C129" s="978"/>
      <c r="D129" s="560" t="s">
        <v>336</v>
      </c>
      <c r="E129" s="995">
        <f>E128+F128</f>
        <v>17447</v>
      </c>
      <c r="F129" s="858"/>
      <c r="G129" s="995">
        <f>G128+H128</f>
        <v>19570</v>
      </c>
      <c r="H129" s="858"/>
      <c r="I129" s="995">
        <f>I128+J128</f>
        <v>21711</v>
      </c>
      <c r="J129" s="858"/>
      <c r="K129" s="995">
        <f>K128+L128</f>
        <v>24165</v>
      </c>
      <c r="L129" s="858"/>
      <c r="M129" s="995">
        <f>M128+N128</f>
        <v>27028</v>
      </c>
      <c r="N129" s="858"/>
      <c r="O129" s="995">
        <f>O128+P128</f>
        <v>30097</v>
      </c>
      <c r="P129" s="858"/>
      <c r="Q129" s="993">
        <f>Q128+R128</f>
        <v>31874</v>
      </c>
      <c r="R129" s="908"/>
      <c r="S129" s="993">
        <f>S128+T128</f>
        <v>34192</v>
      </c>
      <c r="T129" s="908"/>
      <c r="U129" s="993">
        <f>U128+V128</f>
        <v>36030</v>
      </c>
      <c r="V129" s="999"/>
    </row>
    <row r="130" spans="1:22" ht="15.75" customHeight="1">
      <c r="A130" s="10"/>
      <c r="B130" s="10"/>
      <c r="C130" s="997" t="s">
        <v>158</v>
      </c>
      <c r="D130" s="992" t="str">
        <f>D117</f>
        <v>CATEG.</v>
      </c>
      <c r="E130" s="991">
        <v>2004</v>
      </c>
      <c r="F130" s="934"/>
      <c r="G130" s="996">
        <v>2005</v>
      </c>
      <c r="H130" s="973"/>
      <c r="I130" s="991">
        <v>2006</v>
      </c>
      <c r="J130" s="934"/>
      <c r="K130" s="996">
        <v>2007</v>
      </c>
      <c r="L130" s="973"/>
      <c r="M130" s="991">
        <v>2008</v>
      </c>
      <c r="N130" s="934"/>
      <c r="O130" s="991">
        <v>2009</v>
      </c>
      <c r="P130" s="934"/>
      <c r="Q130" s="991">
        <v>2010</v>
      </c>
      <c r="R130" s="934"/>
      <c r="S130" s="994">
        <v>2011</v>
      </c>
      <c r="T130" s="883"/>
      <c r="U130" s="994">
        <v>2012</v>
      </c>
      <c r="V130" s="879"/>
    </row>
    <row r="131" spans="1:22" ht="15.75" customHeight="1">
      <c r="A131" s="10"/>
      <c r="B131" s="10"/>
      <c r="C131" s="998"/>
      <c r="D131" s="825"/>
      <c r="E131" s="512" t="s">
        <v>309</v>
      </c>
      <c r="F131" s="513" t="s">
        <v>310</v>
      </c>
      <c r="G131" s="514" t="s">
        <v>309</v>
      </c>
      <c r="H131" s="515" t="s">
        <v>310</v>
      </c>
      <c r="I131" s="512" t="s">
        <v>309</v>
      </c>
      <c r="J131" s="513" t="s">
        <v>310</v>
      </c>
      <c r="K131" s="514" t="s">
        <v>309</v>
      </c>
      <c r="L131" s="513" t="s">
        <v>310</v>
      </c>
      <c r="M131" s="516" t="s">
        <v>309</v>
      </c>
      <c r="N131" s="517" t="s">
        <v>310</v>
      </c>
      <c r="O131" s="516" t="s">
        <v>309</v>
      </c>
      <c r="P131" s="517" t="s">
        <v>310</v>
      </c>
      <c r="Q131" s="516" t="s">
        <v>309</v>
      </c>
      <c r="R131" s="513" t="s">
        <v>310</v>
      </c>
      <c r="S131" s="516" t="s">
        <v>309</v>
      </c>
      <c r="T131" s="517" t="s">
        <v>310</v>
      </c>
      <c r="U131" s="516" t="s">
        <v>309</v>
      </c>
      <c r="V131" s="518" t="s">
        <v>310</v>
      </c>
    </row>
    <row r="132" spans="1:22">
      <c r="A132" s="10"/>
      <c r="B132" s="10"/>
      <c r="C132" s="998"/>
      <c r="D132" s="519" t="s">
        <v>311</v>
      </c>
      <c r="E132" s="520">
        <v>11</v>
      </c>
      <c r="F132" s="521">
        <v>0</v>
      </c>
      <c r="G132" s="522">
        <v>19</v>
      </c>
      <c r="H132" s="523">
        <v>2</v>
      </c>
      <c r="I132" s="520">
        <v>23</v>
      </c>
      <c r="J132" s="521">
        <v>3</v>
      </c>
      <c r="K132" s="522">
        <v>26</v>
      </c>
      <c r="L132" s="523">
        <v>3</v>
      </c>
      <c r="M132" s="520">
        <v>31</v>
      </c>
      <c r="N132" s="521">
        <v>5</v>
      </c>
      <c r="O132" s="522">
        <v>39</v>
      </c>
      <c r="P132" s="521">
        <v>7</v>
      </c>
      <c r="Q132" s="522">
        <v>44</v>
      </c>
      <c r="R132" s="521">
        <v>8</v>
      </c>
      <c r="S132" s="522">
        <v>44</v>
      </c>
      <c r="T132" s="521">
        <v>8</v>
      </c>
      <c r="U132" s="522">
        <v>47</v>
      </c>
      <c r="V132" s="524">
        <v>11</v>
      </c>
    </row>
    <row r="133" spans="1:22">
      <c r="A133" s="10"/>
      <c r="B133" s="10"/>
      <c r="C133" s="998"/>
      <c r="D133" s="525" t="s">
        <v>312</v>
      </c>
      <c r="E133" s="526">
        <v>123</v>
      </c>
      <c r="F133" s="527">
        <v>15</v>
      </c>
      <c r="G133" s="532">
        <v>149</v>
      </c>
      <c r="H133" s="534">
        <v>21</v>
      </c>
      <c r="I133" s="526">
        <v>168</v>
      </c>
      <c r="J133" s="527">
        <v>23</v>
      </c>
      <c r="K133" s="532">
        <v>226</v>
      </c>
      <c r="L133" s="534">
        <v>45</v>
      </c>
      <c r="M133" s="526">
        <v>310</v>
      </c>
      <c r="N133" s="527">
        <v>72</v>
      </c>
      <c r="O133" s="532">
        <v>444</v>
      </c>
      <c r="P133" s="527">
        <v>119</v>
      </c>
      <c r="Q133" s="532">
        <v>528</v>
      </c>
      <c r="R133" s="527">
        <v>140</v>
      </c>
      <c r="S133" s="532">
        <v>617</v>
      </c>
      <c r="T133" s="527">
        <v>191</v>
      </c>
      <c r="U133" s="532">
        <v>649</v>
      </c>
      <c r="V133" s="536">
        <v>224</v>
      </c>
    </row>
    <row r="134" spans="1:22">
      <c r="A134" s="10"/>
      <c r="B134" s="10"/>
      <c r="C134" s="998"/>
      <c r="D134" s="538" t="s">
        <v>324</v>
      </c>
      <c r="E134" s="540">
        <v>28</v>
      </c>
      <c r="F134" s="542">
        <v>1</v>
      </c>
      <c r="G134" s="543">
        <v>28</v>
      </c>
      <c r="H134" s="545">
        <v>1</v>
      </c>
      <c r="I134" s="540">
        <v>29</v>
      </c>
      <c r="J134" s="542">
        <v>1</v>
      </c>
      <c r="K134" s="543">
        <v>30</v>
      </c>
      <c r="L134" s="545">
        <v>1</v>
      </c>
      <c r="M134" s="540">
        <v>35</v>
      </c>
      <c r="N134" s="542">
        <v>1</v>
      </c>
      <c r="O134" s="543">
        <v>37</v>
      </c>
      <c r="P134" s="542">
        <v>1</v>
      </c>
      <c r="Q134" s="543">
        <v>42</v>
      </c>
      <c r="R134" s="542">
        <v>1</v>
      </c>
      <c r="S134" s="543">
        <v>46</v>
      </c>
      <c r="T134" s="542">
        <v>1</v>
      </c>
      <c r="U134" s="543">
        <v>50</v>
      </c>
      <c r="V134" s="547">
        <v>2</v>
      </c>
    </row>
    <row r="135" spans="1:22">
      <c r="A135" s="10"/>
      <c r="B135" s="10"/>
      <c r="C135" s="998"/>
      <c r="D135" s="525" t="s">
        <v>328</v>
      </c>
      <c r="E135" s="526">
        <v>13</v>
      </c>
      <c r="F135" s="527">
        <v>0</v>
      </c>
      <c r="G135" s="532">
        <v>13</v>
      </c>
      <c r="H135" s="534">
        <v>0</v>
      </c>
      <c r="I135" s="526">
        <v>13</v>
      </c>
      <c r="J135" s="527">
        <v>0</v>
      </c>
      <c r="K135" s="532">
        <v>14</v>
      </c>
      <c r="L135" s="534">
        <v>0</v>
      </c>
      <c r="M135" s="526">
        <v>18</v>
      </c>
      <c r="N135" s="527">
        <v>0</v>
      </c>
      <c r="O135" s="532">
        <v>18</v>
      </c>
      <c r="P135" s="527">
        <v>0</v>
      </c>
      <c r="Q135" s="532">
        <v>19</v>
      </c>
      <c r="R135" s="527">
        <v>0</v>
      </c>
      <c r="S135" s="532">
        <v>24</v>
      </c>
      <c r="T135" s="527">
        <v>0</v>
      </c>
      <c r="U135" s="532">
        <v>21</v>
      </c>
      <c r="V135" s="536">
        <v>0</v>
      </c>
    </row>
    <row r="136" spans="1:22">
      <c r="A136" s="10"/>
      <c r="B136" s="10"/>
      <c r="C136" s="998"/>
      <c r="D136" s="538" t="s">
        <v>329</v>
      </c>
      <c r="E136" s="540">
        <v>3</v>
      </c>
      <c r="F136" s="542">
        <v>0</v>
      </c>
      <c r="G136" s="543">
        <v>3</v>
      </c>
      <c r="H136" s="545">
        <v>0</v>
      </c>
      <c r="I136" s="540">
        <v>3</v>
      </c>
      <c r="J136" s="542">
        <v>0</v>
      </c>
      <c r="K136" s="543">
        <v>6</v>
      </c>
      <c r="L136" s="545">
        <v>0</v>
      </c>
      <c r="M136" s="540">
        <v>6</v>
      </c>
      <c r="N136" s="542">
        <v>0</v>
      </c>
      <c r="O136" s="543">
        <v>6</v>
      </c>
      <c r="P136" s="542">
        <v>0</v>
      </c>
      <c r="Q136" s="543">
        <v>7</v>
      </c>
      <c r="R136" s="542">
        <v>0</v>
      </c>
      <c r="S136" s="543">
        <v>4</v>
      </c>
      <c r="T136" s="542">
        <v>0</v>
      </c>
      <c r="U136" s="543">
        <v>3</v>
      </c>
      <c r="V136" s="547">
        <v>0</v>
      </c>
    </row>
    <row r="137" spans="1:22">
      <c r="A137" s="10"/>
      <c r="B137" s="10"/>
      <c r="C137" s="998"/>
      <c r="D137" s="525" t="s">
        <v>330</v>
      </c>
      <c r="E137" s="526">
        <v>9</v>
      </c>
      <c r="F137" s="527">
        <v>4</v>
      </c>
      <c r="G137" s="532">
        <v>10</v>
      </c>
      <c r="H137" s="534">
        <v>5</v>
      </c>
      <c r="I137" s="526">
        <v>11</v>
      </c>
      <c r="J137" s="527">
        <v>5</v>
      </c>
      <c r="K137" s="532">
        <v>11</v>
      </c>
      <c r="L137" s="534">
        <v>11</v>
      </c>
      <c r="M137" s="526">
        <v>18</v>
      </c>
      <c r="N137" s="527">
        <v>14</v>
      </c>
      <c r="O137" s="532">
        <v>22</v>
      </c>
      <c r="P137" s="527">
        <v>21</v>
      </c>
      <c r="Q137" s="532">
        <v>26</v>
      </c>
      <c r="R137" s="527">
        <v>22</v>
      </c>
      <c r="S137" s="532">
        <v>29</v>
      </c>
      <c r="T137" s="527">
        <v>28</v>
      </c>
      <c r="U137" s="532">
        <v>28</v>
      </c>
      <c r="V137" s="536">
        <v>35</v>
      </c>
    </row>
    <row r="138" spans="1:22">
      <c r="A138" s="10"/>
      <c r="B138" s="10"/>
      <c r="C138" s="998"/>
      <c r="D138" s="538" t="s">
        <v>331</v>
      </c>
      <c r="E138" s="540">
        <v>9</v>
      </c>
      <c r="F138" s="542">
        <v>0</v>
      </c>
      <c r="G138" s="543">
        <v>9</v>
      </c>
      <c r="H138" s="545">
        <v>0</v>
      </c>
      <c r="I138" s="540">
        <v>9</v>
      </c>
      <c r="J138" s="542">
        <v>0</v>
      </c>
      <c r="K138" s="543">
        <v>11</v>
      </c>
      <c r="L138" s="545">
        <v>0</v>
      </c>
      <c r="M138" s="540">
        <v>13</v>
      </c>
      <c r="N138" s="542">
        <v>0</v>
      </c>
      <c r="O138" s="543">
        <v>14</v>
      </c>
      <c r="P138" s="542">
        <v>0</v>
      </c>
      <c r="Q138" s="543">
        <v>17</v>
      </c>
      <c r="R138" s="542">
        <v>0</v>
      </c>
      <c r="S138" s="543">
        <v>17</v>
      </c>
      <c r="T138" s="542">
        <v>1</v>
      </c>
      <c r="U138" s="543">
        <v>25</v>
      </c>
      <c r="V138" s="547">
        <v>1</v>
      </c>
    </row>
    <row r="139" spans="1:22">
      <c r="A139" s="10"/>
      <c r="B139" s="10"/>
      <c r="C139" s="998"/>
      <c r="D139" s="525" t="s">
        <v>332</v>
      </c>
      <c r="E139" s="526">
        <v>3</v>
      </c>
      <c r="F139" s="527">
        <v>0</v>
      </c>
      <c r="G139" s="532">
        <v>3</v>
      </c>
      <c r="H139" s="534">
        <v>0</v>
      </c>
      <c r="I139" s="526">
        <v>3</v>
      </c>
      <c r="J139" s="527">
        <v>0</v>
      </c>
      <c r="K139" s="532">
        <v>3</v>
      </c>
      <c r="L139" s="534">
        <v>0</v>
      </c>
      <c r="M139" s="526">
        <v>3</v>
      </c>
      <c r="N139" s="527">
        <v>0</v>
      </c>
      <c r="O139" s="532">
        <v>3</v>
      </c>
      <c r="P139" s="527">
        <v>0</v>
      </c>
      <c r="Q139" s="532">
        <v>9</v>
      </c>
      <c r="R139" s="527">
        <v>1</v>
      </c>
      <c r="S139" s="532">
        <v>10</v>
      </c>
      <c r="T139" s="527">
        <v>1</v>
      </c>
      <c r="U139" s="532">
        <v>10</v>
      </c>
      <c r="V139" s="536">
        <v>1</v>
      </c>
    </row>
    <row r="140" spans="1:22">
      <c r="A140" s="10"/>
      <c r="B140" s="10"/>
      <c r="C140" s="998"/>
      <c r="D140" s="538" t="s">
        <v>333</v>
      </c>
      <c r="E140" s="540">
        <v>2</v>
      </c>
      <c r="F140" s="542">
        <v>0</v>
      </c>
      <c r="G140" s="543">
        <v>2</v>
      </c>
      <c r="H140" s="545">
        <v>0</v>
      </c>
      <c r="I140" s="540">
        <v>2</v>
      </c>
      <c r="J140" s="542">
        <v>0</v>
      </c>
      <c r="K140" s="543">
        <v>2</v>
      </c>
      <c r="L140" s="545">
        <v>0</v>
      </c>
      <c r="M140" s="540">
        <v>2</v>
      </c>
      <c r="N140" s="542">
        <v>0</v>
      </c>
      <c r="O140" s="543">
        <v>2</v>
      </c>
      <c r="P140" s="542">
        <v>0</v>
      </c>
      <c r="Q140" s="543">
        <v>6</v>
      </c>
      <c r="R140" s="542">
        <v>0</v>
      </c>
      <c r="S140" s="543">
        <v>7</v>
      </c>
      <c r="T140" s="542">
        <v>0</v>
      </c>
      <c r="U140" s="543">
        <v>7</v>
      </c>
      <c r="V140" s="547">
        <v>0</v>
      </c>
    </row>
    <row r="141" spans="1:22" ht="15.75" customHeight="1">
      <c r="A141" s="10"/>
      <c r="B141" s="10"/>
      <c r="C141" s="998"/>
      <c r="D141" s="552" t="s">
        <v>28</v>
      </c>
      <c r="E141" s="554">
        <f t="shared" ref="E141:V141" si="9">SUM(E132:E140)</f>
        <v>201</v>
      </c>
      <c r="F141" s="556">
        <f t="shared" si="9"/>
        <v>20</v>
      </c>
      <c r="G141" s="557">
        <f t="shared" si="9"/>
        <v>236</v>
      </c>
      <c r="H141" s="558">
        <f t="shared" si="9"/>
        <v>29</v>
      </c>
      <c r="I141" s="554">
        <f t="shared" si="9"/>
        <v>261</v>
      </c>
      <c r="J141" s="556">
        <f t="shared" si="9"/>
        <v>32</v>
      </c>
      <c r="K141" s="557">
        <f t="shared" si="9"/>
        <v>329</v>
      </c>
      <c r="L141" s="558">
        <f t="shared" si="9"/>
        <v>60</v>
      </c>
      <c r="M141" s="554">
        <f t="shared" si="9"/>
        <v>436</v>
      </c>
      <c r="N141" s="556">
        <f t="shared" si="9"/>
        <v>92</v>
      </c>
      <c r="O141" s="557">
        <f t="shared" si="9"/>
        <v>585</v>
      </c>
      <c r="P141" s="556">
        <f t="shared" si="9"/>
        <v>148</v>
      </c>
      <c r="Q141" s="557">
        <f t="shared" si="9"/>
        <v>698</v>
      </c>
      <c r="R141" s="556">
        <f t="shared" si="9"/>
        <v>172</v>
      </c>
      <c r="S141" s="557">
        <f t="shared" si="9"/>
        <v>798</v>
      </c>
      <c r="T141" s="556">
        <f t="shared" si="9"/>
        <v>230</v>
      </c>
      <c r="U141" s="557">
        <f t="shared" si="9"/>
        <v>840</v>
      </c>
      <c r="V141" s="559">
        <f t="shared" si="9"/>
        <v>274</v>
      </c>
    </row>
    <row r="142" spans="1:22" ht="30.75" customHeight="1">
      <c r="A142" s="10"/>
      <c r="B142" s="10"/>
      <c r="C142" s="978"/>
      <c r="D142" s="560" t="s">
        <v>336</v>
      </c>
      <c r="E142" s="995">
        <f>E141+F141</f>
        <v>221</v>
      </c>
      <c r="F142" s="858"/>
      <c r="G142" s="995">
        <f>G141+H141</f>
        <v>265</v>
      </c>
      <c r="H142" s="858"/>
      <c r="I142" s="995">
        <f>I141+J141</f>
        <v>293</v>
      </c>
      <c r="J142" s="858"/>
      <c r="K142" s="995">
        <f>K141+L141</f>
        <v>389</v>
      </c>
      <c r="L142" s="858"/>
      <c r="M142" s="995">
        <f>M141+N141</f>
        <v>528</v>
      </c>
      <c r="N142" s="858"/>
      <c r="O142" s="995">
        <f>O141+P141</f>
        <v>733</v>
      </c>
      <c r="P142" s="858"/>
      <c r="Q142" s="993">
        <f>Q141+R141</f>
        <v>870</v>
      </c>
      <c r="R142" s="908"/>
      <c r="S142" s="993">
        <f>S141+T141</f>
        <v>1028</v>
      </c>
      <c r="T142" s="908"/>
      <c r="U142" s="993">
        <f>U141+V141</f>
        <v>1114</v>
      </c>
      <c r="V142" s="999"/>
    </row>
    <row r="143" spans="1:22" ht="15.75" customHeight="1">
      <c r="A143" s="10"/>
      <c r="B143" s="10"/>
      <c r="C143" s="997" t="s">
        <v>159</v>
      </c>
      <c r="D143" s="992" t="str">
        <f>D130</f>
        <v>CATEG.</v>
      </c>
      <c r="E143" s="991">
        <v>2004</v>
      </c>
      <c r="F143" s="934"/>
      <c r="G143" s="996">
        <v>2005</v>
      </c>
      <c r="H143" s="973"/>
      <c r="I143" s="991">
        <v>2006</v>
      </c>
      <c r="J143" s="934"/>
      <c r="K143" s="996">
        <v>2007</v>
      </c>
      <c r="L143" s="973"/>
      <c r="M143" s="991">
        <v>2008</v>
      </c>
      <c r="N143" s="934"/>
      <c r="O143" s="991">
        <v>2009</v>
      </c>
      <c r="P143" s="934"/>
      <c r="Q143" s="991">
        <v>2010</v>
      </c>
      <c r="R143" s="934"/>
      <c r="S143" s="994">
        <v>2011</v>
      </c>
      <c r="T143" s="883"/>
      <c r="U143" s="994">
        <v>2012</v>
      </c>
      <c r="V143" s="879"/>
    </row>
    <row r="144" spans="1:22" ht="15.75" customHeight="1">
      <c r="A144" s="10"/>
      <c r="B144" s="10"/>
      <c r="C144" s="998"/>
      <c r="D144" s="825"/>
      <c r="E144" s="512" t="s">
        <v>309</v>
      </c>
      <c r="F144" s="513" t="s">
        <v>310</v>
      </c>
      <c r="G144" s="514" t="s">
        <v>309</v>
      </c>
      <c r="H144" s="515" t="s">
        <v>310</v>
      </c>
      <c r="I144" s="512" t="s">
        <v>309</v>
      </c>
      <c r="J144" s="513" t="s">
        <v>310</v>
      </c>
      <c r="K144" s="514" t="s">
        <v>309</v>
      </c>
      <c r="L144" s="513" t="s">
        <v>310</v>
      </c>
      <c r="M144" s="516" t="s">
        <v>309</v>
      </c>
      <c r="N144" s="517" t="s">
        <v>310</v>
      </c>
      <c r="O144" s="516" t="s">
        <v>309</v>
      </c>
      <c r="P144" s="517" t="s">
        <v>310</v>
      </c>
      <c r="Q144" s="516" t="s">
        <v>309</v>
      </c>
      <c r="R144" s="513" t="s">
        <v>310</v>
      </c>
      <c r="S144" s="516" t="s">
        <v>309</v>
      </c>
      <c r="T144" s="517" t="s">
        <v>310</v>
      </c>
      <c r="U144" s="516" t="s">
        <v>309</v>
      </c>
      <c r="V144" s="518" t="s">
        <v>310</v>
      </c>
    </row>
    <row r="145" spans="1:22">
      <c r="A145" s="10"/>
      <c r="B145" s="10"/>
      <c r="C145" s="998"/>
      <c r="D145" s="519" t="s">
        <v>311</v>
      </c>
      <c r="E145" s="520">
        <v>16</v>
      </c>
      <c r="F145" s="521">
        <v>5</v>
      </c>
      <c r="G145" s="522">
        <v>22</v>
      </c>
      <c r="H145" s="523">
        <v>9</v>
      </c>
      <c r="I145" s="520">
        <v>29</v>
      </c>
      <c r="J145" s="521">
        <v>10</v>
      </c>
      <c r="K145" s="522">
        <v>33</v>
      </c>
      <c r="L145" s="523">
        <v>12</v>
      </c>
      <c r="M145" s="520">
        <v>45</v>
      </c>
      <c r="N145" s="521">
        <v>15</v>
      </c>
      <c r="O145" s="522">
        <v>73</v>
      </c>
      <c r="P145" s="521">
        <v>23</v>
      </c>
      <c r="Q145" s="522">
        <v>81</v>
      </c>
      <c r="R145" s="521">
        <v>34</v>
      </c>
      <c r="S145" s="522">
        <v>85</v>
      </c>
      <c r="T145" s="521">
        <v>37</v>
      </c>
      <c r="U145" s="522">
        <v>101</v>
      </c>
      <c r="V145" s="524">
        <v>61</v>
      </c>
    </row>
    <row r="146" spans="1:22">
      <c r="A146" s="10"/>
      <c r="B146" s="10"/>
      <c r="C146" s="998"/>
      <c r="D146" s="525" t="s">
        <v>312</v>
      </c>
      <c r="E146" s="526">
        <v>316</v>
      </c>
      <c r="F146" s="527">
        <v>51</v>
      </c>
      <c r="G146" s="532">
        <v>392</v>
      </c>
      <c r="H146" s="534">
        <v>63</v>
      </c>
      <c r="I146" s="526">
        <v>501</v>
      </c>
      <c r="J146" s="527">
        <v>83</v>
      </c>
      <c r="K146" s="532">
        <v>680</v>
      </c>
      <c r="L146" s="534">
        <v>123</v>
      </c>
      <c r="M146" s="526">
        <v>934</v>
      </c>
      <c r="N146" s="527">
        <v>187</v>
      </c>
      <c r="O146" s="532">
        <v>1259</v>
      </c>
      <c r="P146" s="527">
        <v>319</v>
      </c>
      <c r="Q146" s="532">
        <v>1500</v>
      </c>
      <c r="R146" s="527">
        <v>397</v>
      </c>
      <c r="S146" s="532">
        <v>1851</v>
      </c>
      <c r="T146" s="527">
        <v>529</v>
      </c>
      <c r="U146" s="532">
        <v>2117</v>
      </c>
      <c r="V146" s="536">
        <v>623</v>
      </c>
    </row>
    <row r="147" spans="1:22">
      <c r="A147" s="10"/>
      <c r="B147" s="10"/>
      <c r="C147" s="998"/>
      <c r="D147" s="538" t="s">
        <v>324</v>
      </c>
      <c r="E147" s="540">
        <v>81</v>
      </c>
      <c r="F147" s="542">
        <v>0</v>
      </c>
      <c r="G147" s="543">
        <v>86</v>
      </c>
      <c r="H147" s="545">
        <v>0</v>
      </c>
      <c r="I147" s="540">
        <v>90</v>
      </c>
      <c r="J147" s="542">
        <v>0</v>
      </c>
      <c r="K147" s="543">
        <v>99</v>
      </c>
      <c r="L147" s="545">
        <v>0</v>
      </c>
      <c r="M147" s="540">
        <v>102</v>
      </c>
      <c r="N147" s="542">
        <v>0</v>
      </c>
      <c r="O147" s="543">
        <v>109</v>
      </c>
      <c r="P147" s="542">
        <v>0</v>
      </c>
      <c r="Q147" s="543">
        <v>134</v>
      </c>
      <c r="R147" s="542">
        <v>0</v>
      </c>
      <c r="S147" s="543">
        <v>146</v>
      </c>
      <c r="T147" s="542">
        <v>0</v>
      </c>
      <c r="U147" s="543">
        <v>165</v>
      </c>
      <c r="V147" s="547">
        <v>2</v>
      </c>
    </row>
    <row r="148" spans="1:22">
      <c r="A148" s="10"/>
      <c r="B148" s="10"/>
      <c r="C148" s="998"/>
      <c r="D148" s="525" t="s">
        <v>328</v>
      </c>
      <c r="E148" s="526">
        <v>63</v>
      </c>
      <c r="F148" s="527">
        <v>2</v>
      </c>
      <c r="G148" s="532">
        <v>65</v>
      </c>
      <c r="H148" s="534">
        <v>2</v>
      </c>
      <c r="I148" s="526">
        <v>70</v>
      </c>
      <c r="J148" s="527">
        <v>2</v>
      </c>
      <c r="K148" s="532">
        <v>71</v>
      </c>
      <c r="L148" s="534">
        <v>2</v>
      </c>
      <c r="M148" s="526">
        <v>75</v>
      </c>
      <c r="N148" s="527">
        <v>2</v>
      </c>
      <c r="O148" s="532">
        <v>80</v>
      </c>
      <c r="P148" s="527">
        <v>2</v>
      </c>
      <c r="Q148" s="532">
        <v>100</v>
      </c>
      <c r="R148" s="527">
        <v>1</v>
      </c>
      <c r="S148" s="532">
        <v>126</v>
      </c>
      <c r="T148" s="527">
        <v>2</v>
      </c>
      <c r="U148" s="532">
        <v>142</v>
      </c>
      <c r="V148" s="536">
        <v>3</v>
      </c>
    </row>
    <row r="149" spans="1:22">
      <c r="A149" s="10"/>
      <c r="B149" s="10"/>
      <c r="C149" s="998"/>
      <c r="D149" s="538" t="s">
        <v>329</v>
      </c>
      <c r="E149" s="540">
        <v>57</v>
      </c>
      <c r="F149" s="542">
        <v>0</v>
      </c>
      <c r="G149" s="543">
        <v>58</v>
      </c>
      <c r="H149" s="545">
        <v>0</v>
      </c>
      <c r="I149" s="540">
        <v>64</v>
      </c>
      <c r="J149" s="542">
        <v>0</v>
      </c>
      <c r="K149" s="543">
        <v>65</v>
      </c>
      <c r="L149" s="545">
        <v>0</v>
      </c>
      <c r="M149" s="540">
        <v>68</v>
      </c>
      <c r="N149" s="542">
        <v>0</v>
      </c>
      <c r="O149" s="543">
        <v>71</v>
      </c>
      <c r="P149" s="542">
        <v>0</v>
      </c>
      <c r="Q149" s="543">
        <v>77</v>
      </c>
      <c r="R149" s="542">
        <v>0</v>
      </c>
      <c r="S149" s="543">
        <v>85</v>
      </c>
      <c r="T149" s="542">
        <v>1</v>
      </c>
      <c r="U149" s="543">
        <v>101</v>
      </c>
      <c r="V149" s="547">
        <v>1</v>
      </c>
    </row>
    <row r="150" spans="1:22">
      <c r="A150" s="10"/>
      <c r="B150" s="10"/>
      <c r="C150" s="998"/>
      <c r="D150" s="525" t="s">
        <v>330</v>
      </c>
      <c r="E150" s="526">
        <v>142</v>
      </c>
      <c r="F150" s="527">
        <v>87</v>
      </c>
      <c r="G150" s="532">
        <v>163</v>
      </c>
      <c r="H150" s="534">
        <v>103</v>
      </c>
      <c r="I150" s="526">
        <v>178</v>
      </c>
      <c r="J150" s="527">
        <v>127</v>
      </c>
      <c r="K150" s="532">
        <v>192</v>
      </c>
      <c r="L150" s="534">
        <v>147</v>
      </c>
      <c r="M150" s="526">
        <v>222</v>
      </c>
      <c r="N150" s="527">
        <v>164</v>
      </c>
      <c r="O150" s="532">
        <v>253</v>
      </c>
      <c r="P150" s="527">
        <v>208</v>
      </c>
      <c r="Q150" s="532">
        <v>283</v>
      </c>
      <c r="R150" s="527">
        <v>233</v>
      </c>
      <c r="S150" s="532">
        <v>318</v>
      </c>
      <c r="T150" s="527">
        <v>272</v>
      </c>
      <c r="U150" s="532">
        <v>353</v>
      </c>
      <c r="V150" s="536">
        <v>311</v>
      </c>
    </row>
    <row r="151" spans="1:22">
      <c r="A151" s="10"/>
      <c r="B151" s="10"/>
      <c r="C151" s="998"/>
      <c r="D151" s="538" t="s">
        <v>331</v>
      </c>
      <c r="E151" s="540">
        <v>73</v>
      </c>
      <c r="F151" s="542">
        <v>1</v>
      </c>
      <c r="G151" s="543">
        <v>82</v>
      </c>
      <c r="H151" s="545">
        <v>2</v>
      </c>
      <c r="I151" s="540">
        <v>89</v>
      </c>
      <c r="J151" s="542">
        <v>2</v>
      </c>
      <c r="K151" s="543">
        <v>94</v>
      </c>
      <c r="L151" s="545">
        <v>2</v>
      </c>
      <c r="M151" s="540">
        <v>100</v>
      </c>
      <c r="N151" s="542">
        <v>2</v>
      </c>
      <c r="O151" s="543">
        <v>106</v>
      </c>
      <c r="P151" s="542">
        <v>3</v>
      </c>
      <c r="Q151" s="543">
        <v>121</v>
      </c>
      <c r="R151" s="542">
        <v>2</v>
      </c>
      <c r="S151" s="543">
        <v>130</v>
      </c>
      <c r="T151" s="542">
        <v>2</v>
      </c>
      <c r="U151" s="543">
        <v>142</v>
      </c>
      <c r="V151" s="547">
        <v>2</v>
      </c>
    </row>
    <row r="152" spans="1:22">
      <c r="A152" s="10"/>
      <c r="B152" s="10"/>
      <c r="C152" s="998"/>
      <c r="D152" s="525" t="s">
        <v>332</v>
      </c>
      <c r="E152" s="526">
        <v>67</v>
      </c>
      <c r="F152" s="527">
        <v>0</v>
      </c>
      <c r="G152" s="532">
        <v>74</v>
      </c>
      <c r="H152" s="534">
        <v>1</v>
      </c>
      <c r="I152" s="526">
        <v>79</v>
      </c>
      <c r="J152" s="527">
        <v>1</v>
      </c>
      <c r="K152" s="532">
        <v>83</v>
      </c>
      <c r="L152" s="534">
        <v>1</v>
      </c>
      <c r="M152" s="526">
        <v>86</v>
      </c>
      <c r="N152" s="527">
        <v>1</v>
      </c>
      <c r="O152" s="532">
        <v>90</v>
      </c>
      <c r="P152" s="527">
        <v>1</v>
      </c>
      <c r="Q152" s="532">
        <v>113</v>
      </c>
      <c r="R152" s="527">
        <v>0</v>
      </c>
      <c r="S152" s="532">
        <v>122</v>
      </c>
      <c r="T152" s="527">
        <v>0</v>
      </c>
      <c r="U152" s="532">
        <v>125</v>
      </c>
      <c r="V152" s="536">
        <v>0</v>
      </c>
    </row>
    <row r="153" spans="1:22">
      <c r="A153" s="10"/>
      <c r="B153" s="10"/>
      <c r="C153" s="998"/>
      <c r="D153" s="538" t="s">
        <v>333</v>
      </c>
      <c r="E153" s="540">
        <v>51</v>
      </c>
      <c r="F153" s="542">
        <v>1</v>
      </c>
      <c r="G153" s="543">
        <v>56</v>
      </c>
      <c r="H153" s="545">
        <v>1</v>
      </c>
      <c r="I153" s="540">
        <v>57</v>
      </c>
      <c r="J153" s="542">
        <v>1</v>
      </c>
      <c r="K153" s="543">
        <v>58</v>
      </c>
      <c r="L153" s="545">
        <v>1</v>
      </c>
      <c r="M153" s="540">
        <v>61</v>
      </c>
      <c r="N153" s="542">
        <v>1</v>
      </c>
      <c r="O153" s="543">
        <v>68</v>
      </c>
      <c r="P153" s="542">
        <v>1</v>
      </c>
      <c r="Q153" s="543">
        <v>81</v>
      </c>
      <c r="R153" s="542">
        <v>1</v>
      </c>
      <c r="S153" s="543">
        <v>87</v>
      </c>
      <c r="T153" s="542">
        <v>1</v>
      </c>
      <c r="U153" s="543">
        <v>95</v>
      </c>
      <c r="V153" s="547">
        <v>1</v>
      </c>
    </row>
    <row r="154" spans="1:22" ht="15.75" customHeight="1">
      <c r="A154" s="10"/>
      <c r="B154" s="10"/>
      <c r="C154" s="998"/>
      <c r="D154" s="552" t="s">
        <v>28</v>
      </c>
      <c r="E154" s="554">
        <f t="shared" ref="E154:V154" si="10">SUM(E145:E153)</f>
        <v>866</v>
      </c>
      <c r="F154" s="556">
        <f t="shared" si="10"/>
        <v>147</v>
      </c>
      <c r="G154" s="557">
        <f t="shared" si="10"/>
        <v>998</v>
      </c>
      <c r="H154" s="558">
        <f t="shared" si="10"/>
        <v>181</v>
      </c>
      <c r="I154" s="554">
        <f t="shared" si="10"/>
        <v>1157</v>
      </c>
      <c r="J154" s="556">
        <f t="shared" si="10"/>
        <v>226</v>
      </c>
      <c r="K154" s="557">
        <f t="shared" si="10"/>
        <v>1375</v>
      </c>
      <c r="L154" s="558">
        <f t="shared" si="10"/>
        <v>288</v>
      </c>
      <c r="M154" s="554">
        <f t="shared" si="10"/>
        <v>1693</v>
      </c>
      <c r="N154" s="556">
        <f t="shared" si="10"/>
        <v>372</v>
      </c>
      <c r="O154" s="557">
        <f t="shared" si="10"/>
        <v>2109</v>
      </c>
      <c r="P154" s="556">
        <f t="shared" si="10"/>
        <v>557</v>
      </c>
      <c r="Q154" s="557">
        <f t="shared" si="10"/>
        <v>2490</v>
      </c>
      <c r="R154" s="556">
        <f t="shared" si="10"/>
        <v>668</v>
      </c>
      <c r="S154" s="557">
        <f t="shared" si="10"/>
        <v>2950</v>
      </c>
      <c r="T154" s="556">
        <f t="shared" si="10"/>
        <v>844</v>
      </c>
      <c r="U154" s="557">
        <f t="shared" si="10"/>
        <v>3341</v>
      </c>
      <c r="V154" s="559">
        <f t="shared" si="10"/>
        <v>1004</v>
      </c>
    </row>
    <row r="155" spans="1:22" ht="30.75" customHeight="1">
      <c r="A155" s="10"/>
      <c r="B155" s="10"/>
      <c r="C155" s="978"/>
      <c r="D155" s="560" t="s">
        <v>336</v>
      </c>
      <c r="E155" s="995">
        <f>E154+F154</f>
        <v>1013</v>
      </c>
      <c r="F155" s="858"/>
      <c r="G155" s="995">
        <f>G154+H154</f>
        <v>1179</v>
      </c>
      <c r="H155" s="858"/>
      <c r="I155" s="995">
        <f>I154+J154</f>
        <v>1383</v>
      </c>
      <c r="J155" s="858"/>
      <c r="K155" s="995">
        <f>K154+L154</f>
        <v>1663</v>
      </c>
      <c r="L155" s="858"/>
      <c r="M155" s="995">
        <f>M154+N154</f>
        <v>2065</v>
      </c>
      <c r="N155" s="858"/>
      <c r="O155" s="995">
        <f>O154+P154</f>
        <v>2666</v>
      </c>
      <c r="P155" s="858"/>
      <c r="Q155" s="993">
        <f>Q154+R154</f>
        <v>3158</v>
      </c>
      <c r="R155" s="908"/>
      <c r="S155" s="993">
        <f>S154+T154</f>
        <v>3794</v>
      </c>
      <c r="T155" s="908"/>
      <c r="U155" s="993">
        <f>U154+V154</f>
        <v>4345</v>
      </c>
      <c r="V155" s="999"/>
    </row>
    <row r="156" spans="1:22" ht="15.75" customHeight="1">
      <c r="A156" s="10"/>
      <c r="B156" s="10"/>
      <c r="C156" s="997" t="s">
        <v>160</v>
      </c>
      <c r="D156" s="992" t="str">
        <f>D143</f>
        <v>CATEG.</v>
      </c>
      <c r="E156" s="991">
        <v>2004</v>
      </c>
      <c r="F156" s="934"/>
      <c r="G156" s="996">
        <v>2005</v>
      </c>
      <c r="H156" s="973"/>
      <c r="I156" s="991">
        <v>2006</v>
      </c>
      <c r="J156" s="934"/>
      <c r="K156" s="996">
        <v>2007</v>
      </c>
      <c r="L156" s="973"/>
      <c r="M156" s="991">
        <v>2008</v>
      </c>
      <c r="N156" s="934"/>
      <c r="O156" s="991">
        <v>2009</v>
      </c>
      <c r="P156" s="934"/>
      <c r="Q156" s="991">
        <v>2010</v>
      </c>
      <c r="R156" s="934"/>
      <c r="S156" s="994">
        <v>2011</v>
      </c>
      <c r="T156" s="883"/>
      <c r="U156" s="994">
        <v>2012</v>
      </c>
      <c r="V156" s="879"/>
    </row>
    <row r="157" spans="1:22" ht="15.75" customHeight="1">
      <c r="A157" s="10"/>
      <c r="B157" s="6" t="s">
        <v>0</v>
      </c>
      <c r="C157" s="998"/>
      <c r="D157" s="825"/>
      <c r="E157" s="512" t="s">
        <v>309</v>
      </c>
      <c r="F157" s="513" t="s">
        <v>310</v>
      </c>
      <c r="G157" s="514" t="s">
        <v>309</v>
      </c>
      <c r="H157" s="515" t="s">
        <v>310</v>
      </c>
      <c r="I157" s="512" t="s">
        <v>309</v>
      </c>
      <c r="J157" s="513" t="s">
        <v>310</v>
      </c>
      <c r="K157" s="514" t="s">
        <v>309</v>
      </c>
      <c r="L157" s="513" t="s">
        <v>310</v>
      </c>
      <c r="M157" s="516" t="s">
        <v>309</v>
      </c>
      <c r="N157" s="517" t="s">
        <v>310</v>
      </c>
      <c r="O157" s="516" t="s">
        <v>309</v>
      </c>
      <c r="P157" s="517" t="s">
        <v>310</v>
      </c>
      <c r="Q157" s="516" t="s">
        <v>309</v>
      </c>
      <c r="R157" s="513" t="s">
        <v>310</v>
      </c>
      <c r="S157" s="516" t="s">
        <v>309</v>
      </c>
      <c r="T157" s="517" t="s">
        <v>310</v>
      </c>
      <c r="U157" s="516" t="s">
        <v>309</v>
      </c>
      <c r="V157" s="518" t="s">
        <v>310</v>
      </c>
    </row>
    <row r="158" spans="1:22">
      <c r="A158" s="10"/>
      <c r="B158" s="6" t="s">
        <v>5</v>
      </c>
      <c r="C158" s="998"/>
      <c r="D158" s="519" t="s">
        <v>311</v>
      </c>
      <c r="E158" s="520">
        <v>16</v>
      </c>
      <c r="F158" s="521">
        <v>2</v>
      </c>
      <c r="G158" s="522">
        <v>19</v>
      </c>
      <c r="H158" s="523">
        <v>2</v>
      </c>
      <c r="I158" s="520">
        <v>25</v>
      </c>
      <c r="J158" s="521">
        <v>3</v>
      </c>
      <c r="K158" s="522">
        <v>35</v>
      </c>
      <c r="L158" s="523">
        <v>5</v>
      </c>
      <c r="M158" s="520">
        <v>45</v>
      </c>
      <c r="N158" s="521">
        <v>7</v>
      </c>
      <c r="O158" s="522">
        <v>54</v>
      </c>
      <c r="P158" s="521">
        <v>7</v>
      </c>
      <c r="Q158" s="522">
        <v>54</v>
      </c>
      <c r="R158" s="521">
        <v>10</v>
      </c>
      <c r="S158" s="522">
        <v>53</v>
      </c>
      <c r="T158" s="521">
        <v>13</v>
      </c>
      <c r="U158" s="522">
        <v>60</v>
      </c>
      <c r="V158" s="524">
        <v>14</v>
      </c>
    </row>
    <row r="159" spans="1:22">
      <c r="A159" s="10"/>
      <c r="B159" s="6" t="s">
        <v>6</v>
      </c>
      <c r="C159" s="998"/>
      <c r="D159" s="525" t="s">
        <v>312</v>
      </c>
      <c r="E159" s="526">
        <v>119</v>
      </c>
      <c r="F159" s="527">
        <v>25</v>
      </c>
      <c r="G159" s="532">
        <v>139</v>
      </c>
      <c r="H159" s="534">
        <v>30</v>
      </c>
      <c r="I159" s="526">
        <v>166</v>
      </c>
      <c r="J159" s="527">
        <v>33</v>
      </c>
      <c r="K159" s="532">
        <v>191</v>
      </c>
      <c r="L159" s="534">
        <v>41</v>
      </c>
      <c r="M159" s="526">
        <v>208</v>
      </c>
      <c r="N159" s="527">
        <v>50</v>
      </c>
      <c r="O159" s="532">
        <v>264</v>
      </c>
      <c r="P159" s="527">
        <v>57</v>
      </c>
      <c r="Q159" s="532">
        <v>255</v>
      </c>
      <c r="R159" s="527">
        <v>71</v>
      </c>
      <c r="S159" s="532">
        <v>330</v>
      </c>
      <c r="T159" s="527">
        <v>105</v>
      </c>
      <c r="U159" s="532">
        <v>381</v>
      </c>
      <c r="V159" s="536">
        <v>134</v>
      </c>
    </row>
    <row r="160" spans="1:22">
      <c r="A160" s="10"/>
      <c r="B160" s="10"/>
      <c r="C160" s="998"/>
      <c r="D160" s="538" t="s">
        <v>324</v>
      </c>
      <c r="E160" s="540">
        <v>46</v>
      </c>
      <c r="F160" s="542">
        <v>0</v>
      </c>
      <c r="G160" s="543">
        <v>48</v>
      </c>
      <c r="H160" s="545">
        <v>1</v>
      </c>
      <c r="I160" s="540">
        <v>49</v>
      </c>
      <c r="J160" s="542">
        <v>1</v>
      </c>
      <c r="K160" s="543">
        <v>51</v>
      </c>
      <c r="L160" s="545">
        <v>1</v>
      </c>
      <c r="M160" s="540">
        <v>53</v>
      </c>
      <c r="N160" s="542">
        <v>1</v>
      </c>
      <c r="O160" s="543">
        <v>53</v>
      </c>
      <c r="P160" s="542">
        <v>1</v>
      </c>
      <c r="Q160" s="543">
        <v>58</v>
      </c>
      <c r="R160" s="542">
        <v>1</v>
      </c>
      <c r="S160" s="543">
        <v>56</v>
      </c>
      <c r="T160" s="542">
        <v>1</v>
      </c>
      <c r="U160" s="543">
        <v>58</v>
      </c>
      <c r="V160" s="547">
        <v>1</v>
      </c>
    </row>
    <row r="161" spans="1:22">
      <c r="A161" s="10"/>
      <c r="B161" s="10"/>
      <c r="C161" s="998"/>
      <c r="D161" s="525" t="s">
        <v>328</v>
      </c>
      <c r="E161" s="526">
        <v>28</v>
      </c>
      <c r="F161" s="527">
        <v>0</v>
      </c>
      <c r="G161" s="532">
        <v>30</v>
      </c>
      <c r="H161" s="534">
        <v>0</v>
      </c>
      <c r="I161" s="526">
        <v>30</v>
      </c>
      <c r="J161" s="527">
        <v>0</v>
      </c>
      <c r="K161" s="532">
        <v>32</v>
      </c>
      <c r="L161" s="534">
        <v>0</v>
      </c>
      <c r="M161" s="526">
        <v>33</v>
      </c>
      <c r="N161" s="527">
        <v>0</v>
      </c>
      <c r="O161" s="532">
        <v>33</v>
      </c>
      <c r="P161" s="527">
        <v>0</v>
      </c>
      <c r="Q161" s="532">
        <v>35</v>
      </c>
      <c r="R161" s="527">
        <v>0</v>
      </c>
      <c r="S161" s="532">
        <v>36</v>
      </c>
      <c r="T161" s="527">
        <v>0</v>
      </c>
      <c r="U161" s="532">
        <v>34</v>
      </c>
      <c r="V161" s="536">
        <v>1</v>
      </c>
    </row>
    <row r="162" spans="1:22">
      <c r="A162" s="10"/>
      <c r="B162" s="10"/>
      <c r="C162" s="998"/>
      <c r="D162" s="538" t="s">
        <v>329</v>
      </c>
      <c r="E162" s="540">
        <v>2</v>
      </c>
      <c r="F162" s="542">
        <v>0</v>
      </c>
      <c r="G162" s="543">
        <v>2</v>
      </c>
      <c r="H162" s="545">
        <v>0</v>
      </c>
      <c r="I162" s="540">
        <v>3</v>
      </c>
      <c r="J162" s="542">
        <v>0</v>
      </c>
      <c r="K162" s="543">
        <v>3</v>
      </c>
      <c r="L162" s="545">
        <v>0</v>
      </c>
      <c r="M162" s="540">
        <v>3</v>
      </c>
      <c r="N162" s="542">
        <v>0</v>
      </c>
      <c r="O162" s="543">
        <v>3</v>
      </c>
      <c r="P162" s="542">
        <v>0</v>
      </c>
      <c r="Q162" s="543">
        <v>5</v>
      </c>
      <c r="R162" s="542">
        <v>0</v>
      </c>
      <c r="S162" s="543">
        <v>6</v>
      </c>
      <c r="T162" s="542">
        <v>0</v>
      </c>
      <c r="U162" s="543">
        <v>5</v>
      </c>
      <c r="V162" s="547">
        <v>0</v>
      </c>
    </row>
    <row r="163" spans="1:22">
      <c r="A163" s="10"/>
      <c r="B163" s="10"/>
      <c r="C163" s="998"/>
      <c r="D163" s="525" t="s">
        <v>330</v>
      </c>
      <c r="E163" s="526">
        <v>4</v>
      </c>
      <c r="F163" s="527">
        <v>5</v>
      </c>
      <c r="G163" s="532">
        <v>6</v>
      </c>
      <c r="H163" s="534">
        <v>5</v>
      </c>
      <c r="I163" s="526">
        <v>7</v>
      </c>
      <c r="J163" s="527">
        <v>5</v>
      </c>
      <c r="K163" s="532">
        <v>9</v>
      </c>
      <c r="L163" s="534">
        <v>5</v>
      </c>
      <c r="M163" s="526">
        <v>10</v>
      </c>
      <c r="N163" s="527">
        <v>5</v>
      </c>
      <c r="O163" s="532">
        <v>11</v>
      </c>
      <c r="P163" s="527">
        <v>5</v>
      </c>
      <c r="Q163" s="532">
        <v>9</v>
      </c>
      <c r="R163" s="527">
        <v>6</v>
      </c>
      <c r="S163" s="532">
        <v>14</v>
      </c>
      <c r="T163" s="527">
        <v>8</v>
      </c>
      <c r="U163" s="532">
        <v>15</v>
      </c>
      <c r="V163" s="536">
        <v>12</v>
      </c>
    </row>
    <row r="164" spans="1:22">
      <c r="A164" s="10"/>
      <c r="B164" s="10"/>
      <c r="C164" s="998"/>
      <c r="D164" s="538" t="s">
        <v>331</v>
      </c>
      <c r="E164" s="540">
        <v>10</v>
      </c>
      <c r="F164" s="542">
        <v>1</v>
      </c>
      <c r="G164" s="543">
        <v>11</v>
      </c>
      <c r="H164" s="545">
        <v>1</v>
      </c>
      <c r="I164" s="540">
        <v>11</v>
      </c>
      <c r="J164" s="542">
        <v>1</v>
      </c>
      <c r="K164" s="543">
        <v>12</v>
      </c>
      <c r="L164" s="545">
        <v>1</v>
      </c>
      <c r="M164" s="540">
        <v>14</v>
      </c>
      <c r="N164" s="542">
        <v>1</v>
      </c>
      <c r="O164" s="543">
        <v>15</v>
      </c>
      <c r="P164" s="542">
        <v>1</v>
      </c>
      <c r="Q164" s="543">
        <v>12</v>
      </c>
      <c r="R164" s="542">
        <v>1</v>
      </c>
      <c r="S164" s="543">
        <v>13</v>
      </c>
      <c r="T164" s="542">
        <v>1</v>
      </c>
      <c r="U164" s="543">
        <v>15</v>
      </c>
      <c r="V164" s="547">
        <v>1</v>
      </c>
    </row>
    <row r="165" spans="1:22">
      <c r="A165" s="10"/>
      <c r="B165" s="10"/>
      <c r="C165" s="998"/>
      <c r="D165" s="525" t="s">
        <v>332</v>
      </c>
      <c r="E165" s="526">
        <v>11</v>
      </c>
      <c r="F165" s="527">
        <v>0</v>
      </c>
      <c r="G165" s="532">
        <v>12</v>
      </c>
      <c r="H165" s="534">
        <v>0</v>
      </c>
      <c r="I165" s="526">
        <v>13</v>
      </c>
      <c r="J165" s="527">
        <v>0</v>
      </c>
      <c r="K165" s="532">
        <v>13</v>
      </c>
      <c r="L165" s="534">
        <v>0</v>
      </c>
      <c r="M165" s="526">
        <v>13</v>
      </c>
      <c r="N165" s="527">
        <v>0</v>
      </c>
      <c r="O165" s="532">
        <v>14</v>
      </c>
      <c r="P165" s="527">
        <v>0</v>
      </c>
      <c r="Q165" s="532">
        <v>17</v>
      </c>
      <c r="R165" s="527">
        <v>0</v>
      </c>
      <c r="S165" s="532">
        <v>19</v>
      </c>
      <c r="T165" s="527">
        <v>0</v>
      </c>
      <c r="U165" s="532">
        <v>17</v>
      </c>
      <c r="V165" s="536">
        <v>0</v>
      </c>
    </row>
    <row r="166" spans="1:22">
      <c r="A166" s="10"/>
      <c r="B166" s="10"/>
      <c r="C166" s="998"/>
      <c r="D166" s="538" t="s">
        <v>333</v>
      </c>
      <c r="E166" s="540">
        <v>1</v>
      </c>
      <c r="F166" s="542">
        <v>0</v>
      </c>
      <c r="G166" s="543">
        <v>1</v>
      </c>
      <c r="H166" s="545">
        <v>0</v>
      </c>
      <c r="I166" s="540">
        <v>1</v>
      </c>
      <c r="J166" s="542">
        <v>0</v>
      </c>
      <c r="K166" s="543">
        <v>1</v>
      </c>
      <c r="L166" s="545">
        <v>0</v>
      </c>
      <c r="M166" s="540">
        <v>1</v>
      </c>
      <c r="N166" s="542">
        <v>0</v>
      </c>
      <c r="O166" s="543">
        <v>1</v>
      </c>
      <c r="P166" s="542">
        <v>0</v>
      </c>
      <c r="Q166" s="543">
        <v>1</v>
      </c>
      <c r="R166" s="542">
        <v>0</v>
      </c>
      <c r="S166" s="543">
        <v>1</v>
      </c>
      <c r="T166" s="542">
        <v>0</v>
      </c>
      <c r="U166" s="543">
        <v>1</v>
      </c>
      <c r="V166" s="547">
        <v>0</v>
      </c>
    </row>
    <row r="167" spans="1:22" ht="15.75" customHeight="1">
      <c r="A167" s="10"/>
      <c r="B167" s="10"/>
      <c r="C167" s="998"/>
      <c r="D167" s="552" t="s">
        <v>28</v>
      </c>
      <c r="E167" s="554">
        <f t="shared" ref="E167:V167" si="11">SUM(E158:E166)</f>
        <v>237</v>
      </c>
      <c r="F167" s="556">
        <f t="shared" si="11"/>
        <v>33</v>
      </c>
      <c r="G167" s="557">
        <f t="shared" si="11"/>
        <v>268</v>
      </c>
      <c r="H167" s="558">
        <f t="shared" si="11"/>
        <v>39</v>
      </c>
      <c r="I167" s="554">
        <f t="shared" si="11"/>
        <v>305</v>
      </c>
      <c r="J167" s="556">
        <f t="shared" si="11"/>
        <v>43</v>
      </c>
      <c r="K167" s="557">
        <f t="shared" si="11"/>
        <v>347</v>
      </c>
      <c r="L167" s="558">
        <f t="shared" si="11"/>
        <v>53</v>
      </c>
      <c r="M167" s="554">
        <f t="shared" si="11"/>
        <v>380</v>
      </c>
      <c r="N167" s="556">
        <f t="shared" si="11"/>
        <v>64</v>
      </c>
      <c r="O167" s="557">
        <f t="shared" si="11"/>
        <v>448</v>
      </c>
      <c r="P167" s="556">
        <f t="shared" si="11"/>
        <v>71</v>
      </c>
      <c r="Q167" s="557">
        <f t="shared" si="11"/>
        <v>446</v>
      </c>
      <c r="R167" s="556">
        <f t="shared" si="11"/>
        <v>89</v>
      </c>
      <c r="S167" s="557">
        <f t="shared" si="11"/>
        <v>528</v>
      </c>
      <c r="T167" s="556">
        <f t="shared" si="11"/>
        <v>128</v>
      </c>
      <c r="U167" s="557">
        <f t="shared" si="11"/>
        <v>586</v>
      </c>
      <c r="V167" s="559">
        <f t="shared" si="11"/>
        <v>163</v>
      </c>
    </row>
    <row r="168" spans="1:22" ht="30.75" customHeight="1">
      <c r="A168" s="10"/>
      <c r="B168" s="10"/>
      <c r="C168" s="978"/>
      <c r="D168" s="560" t="s">
        <v>336</v>
      </c>
      <c r="E168" s="995">
        <f>E167+F167</f>
        <v>270</v>
      </c>
      <c r="F168" s="858"/>
      <c r="G168" s="995">
        <f>G167+H167</f>
        <v>307</v>
      </c>
      <c r="H168" s="858"/>
      <c r="I168" s="995">
        <f>I167+J167</f>
        <v>348</v>
      </c>
      <c r="J168" s="858"/>
      <c r="K168" s="995">
        <f>K167+L167</f>
        <v>400</v>
      </c>
      <c r="L168" s="858"/>
      <c r="M168" s="995">
        <f>M167+N167</f>
        <v>444</v>
      </c>
      <c r="N168" s="858"/>
      <c r="O168" s="995">
        <f>O167+P167</f>
        <v>519</v>
      </c>
      <c r="P168" s="858"/>
      <c r="Q168" s="993">
        <f>Q167+R167</f>
        <v>535</v>
      </c>
      <c r="R168" s="908"/>
      <c r="S168" s="993">
        <f>S167+T167</f>
        <v>656</v>
      </c>
      <c r="T168" s="908"/>
      <c r="U168" s="993">
        <f>U167+V167</f>
        <v>749</v>
      </c>
      <c r="V168" s="999"/>
    </row>
    <row r="169" spans="1:22" ht="15.75" customHeight="1">
      <c r="A169" s="10"/>
      <c r="B169" s="10"/>
      <c r="C169" s="997" t="s">
        <v>161</v>
      </c>
      <c r="D169" s="992" t="str">
        <f>D156</f>
        <v>CATEG.</v>
      </c>
      <c r="E169" s="991">
        <v>2004</v>
      </c>
      <c r="F169" s="934"/>
      <c r="G169" s="996">
        <v>2005</v>
      </c>
      <c r="H169" s="973"/>
      <c r="I169" s="991">
        <v>2006</v>
      </c>
      <c r="J169" s="934"/>
      <c r="K169" s="996">
        <v>2007</v>
      </c>
      <c r="L169" s="973"/>
      <c r="M169" s="991">
        <v>2008</v>
      </c>
      <c r="N169" s="934"/>
      <c r="O169" s="991">
        <v>2009</v>
      </c>
      <c r="P169" s="934"/>
      <c r="Q169" s="991">
        <v>2010</v>
      </c>
      <c r="R169" s="934"/>
      <c r="S169" s="994">
        <v>2011</v>
      </c>
      <c r="T169" s="883"/>
      <c r="U169" s="994">
        <v>2012</v>
      </c>
      <c r="V169" s="879"/>
    </row>
    <row r="170" spans="1:22" ht="15.75" customHeight="1">
      <c r="A170" s="10"/>
      <c r="B170" s="10"/>
      <c r="C170" s="998"/>
      <c r="D170" s="825"/>
      <c r="E170" s="512" t="s">
        <v>309</v>
      </c>
      <c r="F170" s="513" t="s">
        <v>310</v>
      </c>
      <c r="G170" s="514" t="s">
        <v>309</v>
      </c>
      <c r="H170" s="515" t="s">
        <v>310</v>
      </c>
      <c r="I170" s="512" t="s">
        <v>309</v>
      </c>
      <c r="J170" s="513" t="s">
        <v>310</v>
      </c>
      <c r="K170" s="514" t="s">
        <v>309</v>
      </c>
      <c r="L170" s="513" t="s">
        <v>310</v>
      </c>
      <c r="M170" s="516" t="s">
        <v>309</v>
      </c>
      <c r="N170" s="517" t="s">
        <v>310</v>
      </c>
      <c r="O170" s="516" t="s">
        <v>309</v>
      </c>
      <c r="P170" s="517" t="s">
        <v>310</v>
      </c>
      <c r="Q170" s="516" t="s">
        <v>309</v>
      </c>
      <c r="R170" s="513" t="s">
        <v>310</v>
      </c>
      <c r="S170" s="516" t="s">
        <v>309</v>
      </c>
      <c r="T170" s="517" t="s">
        <v>310</v>
      </c>
      <c r="U170" s="516" t="s">
        <v>309</v>
      </c>
      <c r="V170" s="518" t="s">
        <v>310</v>
      </c>
    </row>
    <row r="171" spans="1:22">
      <c r="A171" s="10"/>
      <c r="B171" s="10"/>
      <c r="C171" s="998"/>
      <c r="D171" s="519" t="s">
        <v>311</v>
      </c>
      <c r="E171" s="520">
        <v>152</v>
      </c>
      <c r="F171" s="521">
        <v>21</v>
      </c>
      <c r="G171" s="522">
        <v>167</v>
      </c>
      <c r="H171" s="523">
        <v>25</v>
      </c>
      <c r="I171" s="520">
        <v>176</v>
      </c>
      <c r="J171" s="521">
        <v>39</v>
      </c>
      <c r="K171" s="522">
        <v>185</v>
      </c>
      <c r="L171" s="523">
        <v>53</v>
      </c>
      <c r="M171" s="520">
        <v>197</v>
      </c>
      <c r="N171" s="521">
        <v>73</v>
      </c>
      <c r="O171" s="522">
        <v>211</v>
      </c>
      <c r="P171" s="521">
        <v>105</v>
      </c>
      <c r="Q171" s="522">
        <v>227</v>
      </c>
      <c r="R171" s="521">
        <v>137</v>
      </c>
      <c r="S171" s="522">
        <v>238</v>
      </c>
      <c r="T171" s="521">
        <v>157</v>
      </c>
      <c r="U171" s="522">
        <v>242</v>
      </c>
      <c r="V171" s="524">
        <v>168</v>
      </c>
    </row>
    <row r="172" spans="1:22">
      <c r="A172" s="10"/>
      <c r="B172" s="10"/>
      <c r="C172" s="998"/>
      <c r="D172" s="525" t="s">
        <v>312</v>
      </c>
      <c r="E172" s="526">
        <v>1780</v>
      </c>
      <c r="F172" s="527">
        <v>574</v>
      </c>
      <c r="G172" s="532">
        <v>2001</v>
      </c>
      <c r="H172" s="534">
        <v>686</v>
      </c>
      <c r="I172" s="526">
        <v>2235</v>
      </c>
      <c r="J172" s="527">
        <v>801</v>
      </c>
      <c r="K172" s="532">
        <v>2493</v>
      </c>
      <c r="L172" s="534">
        <v>913</v>
      </c>
      <c r="M172" s="526">
        <v>2834</v>
      </c>
      <c r="N172" s="527">
        <v>1099</v>
      </c>
      <c r="O172" s="532">
        <v>3152</v>
      </c>
      <c r="P172" s="527">
        <v>1344</v>
      </c>
      <c r="Q172" s="532">
        <v>3387</v>
      </c>
      <c r="R172" s="527">
        <v>1471</v>
      </c>
      <c r="S172" s="532">
        <v>3622</v>
      </c>
      <c r="T172" s="527">
        <v>1653</v>
      </c>
      <c r="U172" s="532">
        <v>3771</v>
      </c>
      <c r="V172" s="536">
        <v>1805</v>
      </c>
    </row>
    <row r="173" spans="1:22">
      <c r="A173" s="10"/>
      <c r="B173" s="10"/>
      <c r="C173" s="998"/>
      <c r="D173" s="538" t="s">
        <v>324</v>
      </c>
      <c r="E173" s="540">
        <v>382</v>
      </c>
      <c r="F173" s="542">
        <v>7</v>
      </c>
      <c r="G173" s="543">
        <v>412</v>
      </c>
      <c r="H173" s="545">
        <v>7</v>
      </c>
      <c r="I173" s="540">
        <v>431</v>
      </c>
      <c r="J173" s="542">
        <v>7</v>
      </c>
      <c r="K173" s="543">
        <v>450</v>
      </c>
      <c r="L173" s="545">
        <v>7</v>
      </c>
      <c r="M173" s="540">
        <v>460</v>
      </c>
      <c r="N173" s="542">
        <v>7</v>
      </c>
      <c r="O173" s="543">
        <v>471</v>
      </c>
      <c r="P173" s="542">
        <v>8</v>
      </c>
      <c r="Q173" s="543">
        <v>480</v>
      </c>
      <c r="R173" s="542">
        <v>8</v>
      </c>
      <c r="S173" s="543">
        <v>481</v>
      </c>
      <c r="T173" s="542">
        <v>7</v>
      </c>
      <c r="U173" s="543">
        <v>485</v>
      </c>
      <c r="V173" s="547">
        <v>8</v>
      </c>
    </row>
    <row r="174" spans="1:22">
      <c r="A174" s="10"/>
      <c r="B174" s="10"/>
      <c r="C174" s="998"/>
      <c r="D174" s="525" t="s">
        <v>328</v>
      </c>
      <c r="E174" s="526">
        <v>186</v>
      </c>
      <c r="F174" s="527">
        <v>6</v>
      </c>
      <c r="G174" s="532">
        <v>194</v>
      </c>
      <c r="H174" s="534">
        <v>6</v>
      </c>
      <c r="I174" s="526">
        <v>202</v>
      </c>
      <c r="J174" s="527">
        <v>6</v>
      </c>
      <c r="K174" s="532">
        <v>208</v>
      </c>
      <c r="L174" s="534">
        <v>6</v>
      </c>
      <c r="M174" s="526">
        <v>216</v>
      </c>
      <c r="N174" s="527">
        <v>7</v>
      </c>
      <c r="O174" s="532">
        <v>226</v>
      </c>
      <c r="P174" s="527">
        <v>7</v>
      </c>
      <c r="Q174" s="532">
        <v>241</v>
      </c>
      <c r="R174" s="527">
        <v>8</v>
      </c>
      <c r="S174" s="532">
        <v>243</v>
      </c>
      <c r="T174" s="527">
        <v>8</v>
      </c>
      <c r="U174" s="532">
        <v>246</v>
      </c>
      <c r="V174" s="536">
        <v>9</v>
      </c>
    </row>
    <row r="175" spans="1:22">
      <c r="A175" s="10"/>
      <c r="B175" s="10"/>
      <c r="C175" s="998"/>
      <c r="D175" s="538" t="s">
        <v>329</v>
      </c>
      <c r="E175" s="540">
        <v>125</v>
      </c>
      <c r="F175" s="542">
        <v>1</v>
      </c>
      <c r="G175" s="543">
        <v>132</v>
      </c>
      <c r="H175" s="545">
        <v>1</v>
      </c>
      <c r="I175" s="540">
        <v>137</v>
      </c>
      <c r="J175" s="542">
        <v>1</v>
      </c>
      <c r="K175" s="543">
        <v>143</v>
      </c>
      <c r="L175" s="545">
        <v>1</v>
      </c>
      <c r="M175" s="540">
        <v>148</v>
      </c>
      <c r="N175" s="542">
        <v>1</v>
      </c>
      <c r="O175" s="543">
        <v>154</v>
      </c>
      <c r="P175" s="542">
        <v>1</v>
      </c>
      <c r="Q175" s="543">
        <v>166</v>
      </c>
      <c r="R175" s="542">
        <v>1</v>
      </c>
      <c r="S175" s="543">
        <v>166</v>
      </c>
      <c r="T175" s="542">
        <v>1</v>
      </c>
      <c r="U175" s="543">
        <v>175</v>
      </c>
      <c r="V175" s="547">
        <v>1</v>
      </c>
    </row>
    <row r="176" spans="1:22">
      <c r="A176" s="10"/>
      <c r="B176" s="10"/>
      <c r="C176" s="998"/>
      <c r="D176" s="525" t="s">
        <v>330</v>
      </c>
      <c r="E176" s="526">
        <v>193</v>
      </c>
      <c r="F176" s="527">
        <v>161</v>
      </c>
      <c r="G176" s="532">
        <v>212</v>
      </c>
      <c r="H176" s="534">
        <v>179</v>
      </c>
      <c r="I176" s="526">
        <v>226</v>
      </c>
      <c r="J176" s="527">
        <v>199</v>
      </c>
      <c r="K176" s="532">
        <v>241</v>
      </c>
      <c r="L176" s="534">
        <v>220</v>
      </c>
      <c r="M176" s="526">
        <v>252</v>
      </c>
      <c r="N176" s="527">
        <v>241</v>
      </c>
      <c r="O176" s="532">
        <v>265</v>
      </c>
      <c r="P176" s="527">
        <v>267</v>
      </c>
      <c r="Q176" s="532">
        <v>275</v>
      </c>
      <c r="R176" s="527">
        <v>285</v>
      </c>
      <c r="S176" s="532">
        <v>285</v>
      </c>
      <c r="T176" s="527">
        <v>309</v>
      </c>
      <c r="U176" s="532">
        <v>289</v>
      </c>
      <c r="V176" s="536">
        <v>329</v>
      </c>
    </row>
    <row r="177" spans="1:22">
      <c r="A177" s="10"/>
      <c r="B177" s="10"/>
      <c r="C177" s="998"/>
      <c r="D177" s="538" t="s">
        <v>331</v>
      </c>
      <c r="E177" s="540">
        <v>227</v>
      </c>
      <c r="F177" s="542">
        <v>7</v>
      </c>
      <c r="G177" s="543">
        <v>241</v>
      </c>
      <c r="H177" s="545">
        <v>7</v>
      </c>
      <c r="I177" s="540">
        <v>253</v>
      </c>
      <c r="J177" s="542">
        <v>7</v>
      </c>
      <c r="K177" s="543">
        <v>264</v>
      </c>
      <c r="L177" s="545">
        <v>9</v>
      </c>
      <c r="M177" s="540">
        <v>270</v>
      </c>
      <c r="N177" s="542">
        <v>9</v>
      </c>
      <c r="O177" s="543">
        <v>277</v>
      </c>
      <c r="P177" s="542">
        <v>10</v>
      </c>
      <c r="Q177" s="543">
        <v>283</v>
      </c>
      <c r="R177" s="542">
        <v>10</v>
      </c>
      <c r="S177" s="543">
        <v>286</v>
      </c>
      <c r="T177" s="542">
        <v>9</v>
      </c>
      <c r="U177" s="543">
        <v>292</v>
      </c>
      <c r="V177" s="547">
        <v>8</v>
      </c>
    </row>
    <row r="178" spans="1:22">
      <c r="A178" s="10"/>
      <c r="B178" s="10"/>
      <c r="C178" s="998"/>
      <c r="D178" s="525" t="s">
        <v>332</v>
      </c>
      <c r="E178" s="526">
        <v>91</v>
      </c>
      <c r="F178" s="527">
        <v>1</v>
      </c>
      <c r="G178" s="532">
        <v>98</v>
      </c>
      <c r="H178" s="534">
        <v>1</v>
      </c>
      <c r="I178" s="526">
        <v>100</v>
      </c>
      <c r="J178" s="527">
        <v>1</v>
      </c>
      <c r="K178" s="532">
        <v>106</v>
      </c>
      <c r="L178" s="534">
        <v>1</v>
      </c>
      <c r="M178" s="526">
        <v>108</v>
      </c>
      <c r="N178" s="527">
        <v>1</v>
      </c>
      <c r="O178" s="532">
        <v>110</v>
      </c>
      <c r="P178" s="527">
        <v>1</v>
      </c>
      <c r="Q178" s="532">
        <v>113</v>
      </c>
      <c r="R178" s="527">
        <v>1</v>
      </c>
      <c r="S178" s="532">
        <v>112</v>
      </c>
      <c r="T178" s="527">
        <v>1</v>
      </c>
      <c r="U178" s="532">
        <v>110</v>
      </c>
      <c r="V178" s="536">
        <v>1</v>
      </c>
    </row>
    <row r="179" spans="1:22">
      <c r="A179" s="10"/>
      <c r="B179" s="10"/>
      <c r="C179" s="998"/>
      <c r="D179" s="538" t="s">
        <v>333</v>
      </c>
      <c r="E179" s="540">
        <v>49</v>
      </c>
      <c r="F179" s="542">
        <v>0</v>
      </c>
      <c r="G179" s="543">
        <v>52</v>
      </c>
      <c r="H179" s="545">
        <v>0</v>
      </c>
      <c r="I179" s="540">
        <v>52</v>
      </c>
      <c r="J179" s="542">
        <v>0</v>
      </c>
      <c r="K179" s="543">
        <v>53</v>
      </c>
      <c r="L179" s="545">
        <v>0</v>
      </c>
      <c r="M179" s="540">
        <v>55</v>
      </c>
      <c r="N179" s="542">
        <v>0</v>
      </c>
      <c r="O179" s="543">
        <v>55</v>
      </c>
      <c r="P179" s="542">
        <v>0</v>
      </c>
      <c r="Q179" s="543">
        <v>58</v>
      </c>
      <c r="R179" s="542">
        <v>0</v>
      </c>
      <c r="S179" s="543">
        <v>58</v>
      </c>
      <c r="T179" s="542">
        <v>0</v>
      </c>
      <c r="U179" s="543">
        <v>60</v>
      </c>
      <c r="V179" s="547">
        <v>0</v>
      </c>
    </row>
    <row r="180" spans="1:22" ht="15.75" customHeight="1">
      <c r="A180" s="10"/>
      <c r="B180" s="10"/>
      <c r="C180" s="998"/>
      <c r="D180" s="552" t="s">
        <v>28</v>
      </c>
      <c r="E180" s="554">
        <f t="shared" ref="E180:V180" si="12">SUM(E171:E179)</f>
        <v>3185</v>
      </c>
      <c r="F180" s="556">
        <f t="shared" si="12"/>
        <v>778</v>
      </c>
      <c r="G180" s="557">
        <f t="shared" si="12"/>
        <v>3509</v>
      </c>
      <c r="H180" s="558">
        <f t="shared" si="12"/>
        <v>912</v>
      </c>
      <c r="I180" s="554">
        <f t="shared" si="12"/>
        <v>3812</v>
      </c>
      <c r="J180" s="556">
        <f t="shared" si="12"/>
        <v>1061</v>
      </c>
      <c r="K180" s="557">
        <f t="shared" si="12"/>
        <v>4143</v>
      </c>
      <c r="L180" s="558">
        <f t="shared" si="12"/>
        <v>1210</v>
      </c>
      <c r="M180" s="554">
        <f t="shared" si="12"/>
        <v>4540</v>
      </c>
      <c r="N180" s="556">
        <f t="shared" si="12"/>
        <v>1438</v>
      </c>
      <c r="O180" s="557">
        <f t="shared" si="12"/>
        <v>4921</v>
      </c>
      <c r="P180" s="556">
        <f t="shared" si="12"/>
        <v>1743</v>
      </c>
      <c r="Q180" s="557">
        <f t="shared" si="12"/>
        <v>5230</v>
      </c>
      <c r="R180" s="556">
        <f t="shared" si="12"/>
        <v>1921</v>
      </c>
      <c r="S180" s="557">
        <f t="shared" si="12"/>
        <v>5491</v>
      </c>
      <c r="T180" s="556">
        <f t="shared" si="12"/>
        <v>2145</v>
      </c>
      <c r="U180" s="557">
        <f t="shared" si="12"/>
        <v>5670</v>
      </c>
      <c r="V180" s="559">
        <f t="shared" si="12"/>
        <v>2329</v>
      </c>
    </row>
    <row r="181" spans="1:22" ht="30.75" customHeight="1">
      <c r="A181" s="10"/>
      <c r="B181" s="10"/>
      <c r="C181" s="978"/>
      <c r="D181" s="560" t="s">
        <v>336</v>
      </c>
      <c r="E181" s="995">
        <f>E180+F180</f>
        <v>3963</v>
      </c>
      <c r="F181" s="858"/>
      <c r="G181" s="995">
        <f>G180+H180</f>
        <v>4421</v>
      </c>
      <c r="H181" s="858"/>
      <c r="I181" s="995">
        <f>I180+J180</f>
        <v>4873</v>
      </c>
      <c r="J181" s="858"/>
      <c r="K181" s="995">
        <f>K180+L180</f>
        <v>5353</v>
      </c>
      <c r="L181" s="858"/>
      <c r="M181" s="995">
        <f>M180+N180</f>
        <v>5978</v>
      </c>
      <c r="N181" s="858"/>
      <c r="O181" s="995">
        <f>O180+P180</f>
        <v>6664</v>
      </c>
      <c r="P181" s="858"/>
      <c r="Q181" s="993">
        <f>Q180+R180</f>
        <v>7151</v>
      </c>
      <c r="R181" s="908"/>
      <c r="S181" s="993">
        <f>S180+T180</f>
        <v>7636</v>
      </c>
      <c r="T181" s="908"/>
      <c r="U181" s="993">
        <f>U180+V180</f>
        <v>7999</v>
      </c>
      <c r="V181" s="999"/>
    </row>
    <row r="182" spans="1:22" ht="15.75" customHeight="1">
      <c r="A182" s="10"/>
      <c r="B182" s="10"/>
      <c r="C182" s="997" t="s">
        <v>162</v>
      </c>
      <c r="D182" s="992" t="str">
        <f>D169</f>
        <v>CATEG.</v>
      </c>
      <c r="E182" s="991">
        <v>2004</v>
      </c>
      <c r="F182" s="934"/>
      <c r="G182" s="996">
        <v>2005</v>
      </c>
      <c r="H182" s="973"/>
      <c r="I182" s="991">
        <v>2006</v>
      </c>
      <c r="J182" s="934"/>
      <c r="K182" s="996">
        <v>2007</v>
      </c>
      <c r="L182" s="973"/>
      <c r="M182" s="991">
        <v>2008</v>
      </c>
      <c r="N182" s="934"/>
      <c r="O182" s="991">
        <v>2009</v>
      </c>
      <c r="P182" s="934"/>
      <c r="Q182" s="991">
        <v>2010</v>
      </c>
      <c r="R182" s="934"/>
      <c r="S182" s="994">
        <v>2011</v>
      </c>
      <c r="T182" s="883"/>
      <c r="U182" s="994">
        <v>2012</v>
      </c>
      <c r="V182" s="879"/>
    </row>
    <row r="183" spans="1:22" ht="15.75" customHeight="1">
      <c r="A183" s="10"/>
      <c r="B183" s="10"/>
      <c r="C183" s="998"/>
      <c r="D183" s="825"/>
      <c r="E183" s="512" t="s">
        <v>309</v>
      </c>
      <c r="F183" s="513" t="s">
        <v>310</v>
      </c>
      <c r="G183" s="514" t="s">
        <v>309</v>
      </c>
      <c r="H183" s="515" t="s">
        <v>310</v>
      </c>
      <c r="I183" s="512" t="s">
        <v>309</v>
      </c>
      <c r="J183" s="513" t="s">
        <v>310</v>
      </c>
      <c r="K183" s="514" t="s">
        <v>309</v>
      </c>
      <c r="L183" s="513" t="s">
        <v>310</v>
      </c>
      <c r="M183" s="516" t="s">
        <v>309</v>
      </c>
      <c r="N183" s="517" t="s">
        <v>310</v>
      </c>
      <c r="O183" s="516" t="s">
        <v>309</v>
      </c>
      <c r="P183" s="517" t="s">
        <v>310</v>
      </c>
      <c r="Q183" s="516" t="s">
        <v>309</v>
      </c>
      <c r="R183" s="513" t="s">
        <v>310</v>
      </c>
      <c r="S183" s="516" t="s">
        <v>309</v>
      </c>
      <c r="T183" s="517" t="s">
        <v>310</v>
      </c>
      <c r="U183" s="516" t="s">
        <v>309</v>
      </c>
      <c r="V183" s="518" t="s">
        <v>310</v>
      </c>
    </row>
    <row r="184" spans="1:22">
      <c r="A184" s="10"/>
      <c r="B184" s="10"/>
      <c r="C184" s="998"/>
      <c r="D184" s="519" t="s">
        <v>311</v>
      </c>
      <c r="E184" s="520">
        <v>9</v>
      </c>
      <c r="F184" s="521">
        <v>4</v>
      </c>
      <c r="G184" s="522">
        <v>12</v>
      </c>
      <c r="H184" s="523">
        <v>6</v>
      </c>
      <c r="I184" s="520">
        <v>18</v>
      </c>
      <c r="J184" s="521">
        <v>7</v>
      </c>
      <c r="K184" s="522">
        <v>20</v>
      </c>
      <c r="L184" s="523">
        <v>7</v>
      </c>
      <c r="M184" s="520">
        <v>25</v>
      </c>
      <c r="N184" s="521">
        <v>12</v>
      </c>
      <c r="O184" s="522">
        <v>32</v>
      </c>
      <c r="P184" s="521">
        <v>18</v>
      </c>
      <c r="Q184" s="522">
        <v>50</v>
      </c>
      <c r="R184" s="521">
        <v>37</v>
      </c>
      <c r="S184" s="522">
        <v>56</v>
      </c>
      <c r="T184" s="521">
        <v>41</v>
      </c>
      <c r="U184" s="522">
        <v>70</v>
      </c>
      <c r="V184" s="524">
        <v>48</v>
      </c>
    </row>
    <row r="185" spans="1:22">
      <c r="A185" s="10"/>
      <c r="B185" s="10"/>
      <c r="C185" s="998"/>
      <c r="D185" s="525" t="s">
        <v>312</v>
      </c>
      <c r="E185" s="526">
        <v>231</v>
      </c>
      <c r="F185" s="527">
        <v>35</v>
      </c>
      <c r="G185" s="532">
        <v>308</v>
      </c>
      <c r="H185" s="534">
        <v>41</v>
      </c>
      <c r="I185" s="526">
        <v>424</v>
      </c>
      <c r="J185" s="527">
        <v>62</v>
      </c>
      <c r="K185" s="532">
        <v>561</v>
      </c>
      <c r="L185" s="534">
        <v>89</v>
      </c>
      <c r="M185" s="526">
        <v>736</v>
      </c>
      <c r="N185" s="527">
        <v>135</v>
      </c>
      <c r="O185" s="532">
        <v>871</v>
      </c>
      <c r="P185" s="527">
        <v>184</v>
      </c>
      <c r="Q185" s="532">
        <v>949</v>
      </c>
      <c r="R185" s="527">
        <v>215</v>
      </c>
      <c r="S185" s="532">
        <v>1086</v>
      </c>
      <c r="T185" s="527">
        <v>256</v>
      </c>
      <c r="U185" s="532">
        <v>1178</v>
      </c>
      <c r="V185" s="536">
        <v>331</v>
      </c>
    </row>
    <row r="186" spans="1:22">
      <c r="A186" s="10"/>
      <c r="B186" s="10"/>
      <c r="C186" s="998"/>
      <c r="D186" s="538" t="s">
        <v>324</v>
      </c>
      <c r="E186" s="540">
        <v>42</v>
      </c>
      <c r="F186" s="542">
        <v>1</v>
      </c>
      <c r="G186" s="543">
        <v>43</v>
      </c>
      <c r="H186" s="545">
        <v>1</v>
      </c>
      <c r="I186" s="540">
        <v>46</v>
      </c>
      <c r="J186" s="542">
        <v>1</v>
      </c>
      <c r="K186" s="543">
        <v>46</v>
      </c>
      <c r="L186" s="545">
        <v>1</v>
      </c>
      <c r="M186" s="540">
        <v>48</v>
      </c>
      <c r="N186" s="542">
        <v>1</v>
      </c>
      <c r="O186" s="543">
        <v>50</v>
      </c>
      <c r="P186" s="542">
        <v>1</v>
      </c>
      <c r="Q186" s="543">
        <v>58</v>
      </c>
      <c r="R186" s="542">
        <v>1</v>
      </c>
      <c r="S186" s="543">
        <v>57</v>
      </c>
      <c r="T186" s="542">
        <v>1</v>
      </c>
      <c r="U186" s="543">
        <v>60</v>
      </c>
      <c r="V186" s="547">
        <v>1</v>
      </c>
    </row>
    <row r="187" spans="1:22">
      <c r="A187" s="10"/>
      <c r="B187" s="10"/>
      <c r="C187" s="998"/>
      <c r="D187" s="525" t="s">
        <v>328</v>
      </c>
      <c r="E187" s="526">
        <v>39</v>
      </c>
      <c r="F187" s="527">
        <v>0</v>
      </c>
      <c r="G187" s="532">
        <v>40</v>
      </c>
      <c r="H187" s="534">
        <v>0</v>
      </c>
      <c r="I187" s="526">
        <v>43</v>
      </c>
      <c r="J187" s="527">
        <v>0</v>
      </c>
      <c r="K187" s="532">
        <v>52</v>
      </c>
      <c r="L187" s="534">
        <v>0</v>
      </c>
      <c r="M187" s="526">
        <v>56</v>
      </c>
      <c r="N187" s="527">
        <v>0</v>
      </c>
      <c r="O187" s="532">
        <v>58</v>
      </c>
      <c r="P187" s="527">
        <v>0</v>
      </c>
      <c r="Q187" s="532">
        <v>67</v>
      </c>
      <c r="R187" s="527">
        <v>0</v>
      </c>
      <c r="S187" s="532">
        <v>68</v>
      </c>
      <c r="T187" s="527">
        <v>0</v>
      </c>
      <c r="U187" s="532">
        <v>72</v>
      </c>
      <c r="V187" s="536">
        <v>0</v>
      </c>
    </row>
    <row r="188" spans="1:22">
      <c r="A188" s="10"/>
      <c r="B188" s="10"/>
      <c r="C188" s="998"/>
      <c r="D188" s="538" t="s">
        <v>329</v>
      </c>
      <c r="E188" s="540">
        <v>9</v>
      </c>
      <c r="F188" s="542">
        <v>0</v>
      </c>
      <c r="G188" s="543">
        <v>10</v>
      </c>
      <c r="H188" s="545">
        <v>0</v>
      </c>
      <c r="I188" s="540">
        <v>10</v>
      </c>
      <c r="J188" s="542">
        <v>0</v>
      </c>
      <c r="K188" s="543">
        <v>12</v>
      </c>
      <c r="L188" s="545">
        <v>0</v>
      </c>
      <c r="M188" s="540">
        <v>14</v>
      </c>
      <c r="N188" s="542">
        <v>0</v>
      </c>
      <c r="O188" s="543">
        <v>17</v>
      </c>
      <c r="P188" s="542">
        <v>0</v>
      </c>
      <c r="Q188" s="543">
        <v>20</v>
      </c>
      <c r="R188" s="542">
        <v>0</v>
      </c>
      <c r="S188" s="543">
        <v>24</v>
      </c>
      <c r="T188" s="542">
        <v>0</v>
      </c>
      <c r="U188" s="543">
        <v>25</v>
      </c>
      <c r="V188" s="547">
        <v>0</v>
      </c>
    </row>
    <row r="189" spans="1:22">
      <c r="A189" s="10"/>
      <c r="B189" s="10"/>
      <c r="C189" s="998"/>
      <c r="D189" s="525" t="s">
        <v>330</v>
      </c>
      <c r="E189" s="526">
        <v>29</v>
      </c>
      <c r="F189" s="527">
        <v>15</v>
      </c>
      <c r="G189" s="532">
        <v>34</v>
      </c>
      <c r="H189" s="534">
        <v>15</v>
      </c>
      <c r="I189" s="526">
        <v>37</v>
      </c>
      <c r="J189" s="527">
        <v>27</v>
      </c>
      <c r="K189" s="532">
        <v>46</v>
      </c>
      <c r="L189" s="534">
        <v>32</v>
      </c>
      <c r="M189" s="526">
        <v>57</v>
      </c>
      <c r="N189" s="527">
        <v>38</v>
      </c>
      <c r="O189" s="532">
        <v>65</v>
      </c>
      <c r="P189" s="527">
        <v>42</v>
      </c>
      <c r="Q189" s="532">
        <v>71</v>
      </c>
      <c r="R189" s="527">
        <v>51</v>
      </c>
      <c r="S189" s="532">
        <v>73</v>
      </c>
      <c r="T189" s="527">
        <v>55</v>
      </c>
      <c r="U189" s="532">
        <v>84</v>
      </c>
      <c r="V189" s="536">
        <v>64</v>
      </c>
    </row>
    <row r="190" spans="1:22">
      <c r="A190" s="10"/>
      <c r="B190" s="10"/>
      <c r="C190" s="998"/>
      <c r="D190" s="538" t="s">
        <v>331</v>
      </c>
      <c r="E190" s="540">
        <v>28</v>
      </c>
      <c r="F190" s="542">
        <v>2</v>
      </c>
      <c r="G190" s="543">
        <v>29</v>
      </c>
      <c r="H190" s="545">
        <v>2</v>
      </c>
      <c r="I190" s="540">
        <v>30</v>
      </c>
      <c r="J190" s="542">
        <v>2</v>
      </c>
      <c r="K190" s="543">
        <v>32</v>
      </c>
      <c r="L190" s="545">
        <v>2</v>
      </c>
      <c r="M190" s="540">
        <v>34</v>
      </c>
      <c r="N190" s="542">
        <v>2</v>
      </c>
      <c r="O190" s="543">
        <v>35</v>
      </c>
      <c r="P190" s="542">
        <v>2</v>
      </c>
      <c r="Q190" s="543">
        <v>47</v>
      </c>
      <c r="R190" s="542">
        <v>2</v>
      </c>
      <c r="S190" s="543">
        <v>55</v>
      </c>
      <c r="T190" s="542">
        <v>2</v>
      </c>
      <c r="U190" s="543">
        <v>55</v>
      </c>
      <c r="V190" s="547">
        <v>2</v>
      </c>
    </row>
    <row r="191" spans="1:22">
      <c r="A191" s="10"/>
      <c r="B191" s="10"/>
      <c r="C191" s="998"/>
      <c r="D191" s="525" t="s">
        <v>332</v>
      </c>
      <c r="E191" s="526">
        <v>10</v>
      </c>
      <c r="F191" s="527">
        <v>0</v>
      </c>
      <c r="G191" s="532">
        <v>11</v>
      </c>
      <c r="H191" s="534">
        <v>0</v>
      </c>
      <c r="I191" s="526">
        <v>11</v>
      </c>
      <c r="J191" s="527">
        <v>0</v>
      </c>
      <c r="K191" s="532">
        <v>14</v>
      </c>
      <c r="L191" s="534">
        <v>0</v>
      </c>
      <c r="M191" s="526">
        <v>18</v>
      </c>
      <c r="N191" s="527">
        <v>0</v>
      </c>
      <c r="O191" s="532">
        <v>23</v>
      </c>
      <c r="P191" s="527">
        <v>0</v>
      </c>
      <c r="Q191" s="532">
        <v>29</v>
      </c>
      <c r="R191" s="527">
        <v>1</v>
      </c>
      <c r="S191" s="532">
        <v>32</v>
      </c>
      <c r="T191" s="527">
        <v>1</v>
      </c>
      <c r="U191" s="532">
        <v>36</v>
      </c>
      <c r="V191" s="536">
        <v>1</v>
      </c>
    </row>
    <row r="192" spans="1:22">
      <c r="A192" s="10"/>
      <c r="B192" s="10"/>
      <c r="C192" s="998"/>
      <c r="D192" s="538" t="s">
        <v>333</v>
      </c>
      <c r="E192" s="540">
        <v>9</v>
      </c>
      <c r="F192" s="542">
        <v>0</v>
      </c>
      <c r="G192" s="543">
        <v>10</v>
      </c>
      <c r="H192" s="545">
        <v>0</v>
      </c>
      <c r="I192" s="540">
        <v>10</v>
      </c>
      <c r="J192" s="542">
        <v>0</v>
      </c>
      <c r="K192" s="543">
        <v>10</v>
      </c>
      <c r="L192" s="545">
        <v>0</v>
      </c>
      <c r="M192" s="540">
        <v>13</v>
      </c>
      <c r="N192" s="542">
        <v>0</v>
      </c>
      <c r="O192" s="543">
        <v>13</v>
      </c>
      <c r="P192" s="542">
        <v>0</v>
      </c>
      <c r="Q192" s="543">
        <v>14</v>
      </c>
      <c r="R192" s="542">
        <v>0</v>
      </c>
      <c r="S192" s="543">
        <v>13</v>
      </c>
      <c r="T192" s="542">
        <v>0</v>
      </c>
      <c r="U192" s="543">
        <v>14</v>
      </c>
      <c r="V192" s="547">
        <v>0</v>
      </c>
    </row>
    <row r="193" spans="1:22" ht="15.75" customHeight="1">
      <c r="A193" s="10"/>
      <c r="B193" s="10"/>
      <c r="C193" s="998"/>
      <c r="D193" s="552" t="s">
        <v>28</v>
      </c>
      <c r="E193" s="554">
        <f t="shared" ref="E193:V193" si="13">SUM(E184:E192)</f>
        <v>406</v>
      </c>
      <c r="F193" s="556">
        <f t="shared" si="13"/>
        <v>57</v>
      </c>
      <c r="G193" s="557">
        <f t="shared" si="13"/>
        <v>497</v>
      </c>
      <c r="H193" s="558">
        <f t="shared" si="13"/>
        <v>65</v>
      </c>
      <c r="I193" s="554">
        <f t="shared" si="13"/>
        <v>629</v>
      </c>
      <c r="J193" s="556">
        <f t="shared" si="13"/>
        <v>99</v>
      </c>
      <c r="K193" s="557">
        <f t="shared" si="13"/>
        <v>793</v>
      </c>
      <c r="L193" s="558">
        <f t="shared" si="13"/>
        <v>131</v>
      </c>
      <c r="M193" s="554">
        <f t="shared" si="13"/>
        <v>1001</v>
      </c>
      <c r="N193" s="556">
        <f t="shared" si="13"/>
        <v>188</v>
      </c>
      <c r="O193" s="557">
        <f t="shared" si="13"/>
        <v>1164</v>
      </c>
      <c r="P193" s="556">
        <f t="shared" si="13"/>
        <v>247</v>
      </c>
      <c r="Q193" s="557">
        <f t="shared" si="13"/>
        <v>1305</v>
      </c>
      <c r="R193" s="556">
        <f t="shared" si="13"/>
        <v>307</v>
      </c>
      <c r="S193" s="557">
        <f t="shared" si="13"/>
        <v>1464</v>
      </c>
      <c r="T193" s="556">
        <f t="shared" si="13"/>
        <v>356</v>
      </c>
      <c r="U193" s="557">
        <f t="shared" si="13"/>
        <v>1594</v>
      </c>
      <c r="V193" s="559">
        <f t="shared" si="13"/>
        <v>447</v>
      </c>
    </row>
    <row r="194" spans="1:22" ht="30.75" customHeight="1">
      <c r="A194" s="10"/>
      <c r="B194" s="10"/>
      <c r="C194" s="978"/>
      <c r="D194" s="560" t="s">
        <v>336</v>
      </c>
      <c r="E194" s="995">
        <f>E193+F193</f>
        <v>463</v>
      </c>
      <c r="F194" s="858"/>
      <c r="G194" s="995">
        <f>G193+H193</f>
        <v>562</v>
      </c>
      <c r="H194" s="858"/>
      <c r="I194" s="995">
        <f>I193+J193</f>
        <v>728</v>
      </c>
      <c r="J194" s="858"/>
      <c r="K194" s="995">
        <f>K193+L193</f>
        <v>924</v>
      </c>
      <c r="L194" s="858"/>
      <c r="M194" s="995">
        <f>M193+N193</f>
        <v>1189</v>
      </c>
      <c r="N194" s="858"/>
      <c r="O194" s="995">
        <f>O193+P193</f>
        <v>1411</v>
      </c>
      <c r="P194" s="858"/>
      <c r="Q194" s="993">
        <f>Q193+R193</f>
        <v>1612</v>
      </c>
      <c r="R194" s="908"/>
      <c r="S194" s="993">
        <f>S193+T193</f>
        <v>1820</v>
      </c>
      <c r="T194" s="908"/>
      <c r="U194" s="993">
        <f>U193+V193</f>
        <v>2041</v>
      </c>
      <c r="V194" s="999"/>
    </row>
    <row r="195" spans="1:22" ht="15.75" customHeight="1">
      <c r="A195" s="10"/>
      <c r="B195" s="10"/>
      <c r="C195" s="997" t="s">
        <v>390</v>
      </c>
      <c r="D195" s="992" t="str">
        <f>D182</f>
        <v>CATEG.</v>
      </c>
      <c r="E195" s="991">
        <v>2004</v>
      </c>
      <c r="F195" s="934"/>
      <c r="G195" s="996">
        <v>2005</v>
      </c>
      <c r="H195" s="973"/>
      <c r="I195" s="991">
        <v>2006</v>
      </c>
      <c r="J195" s="934"/>
      <c r="K195" s="996">
        <v>2007</v>
      </c>
      <c r="L195" s="973"/>
      <c r="M195" s="991">
        <v>2008</v>
      </c>
      <c r="N195" s="934"/>
      <c r="O195" s="991">
        <v>2009</v>
      </c>
      <c r="P195" s="934"/>
      <c r="Q195" s="991">
        <v>2010</v>
      </c>
      <c r="R195" s="934"/>
      <c r="S195" s="994">
        <v>2011</v>
      </c>
      <c r="T195" s="883"/>
      <c r="U195" s="994">
        <v>2012</v>
      </c>
      <c r="V195" s="879"/>
    </row>
    <row r="196" spans="1:22" ht="15.75" customHeight="1">
      <c r="A196" s="10"/>
      <c r="B196" s="10"/>
      <c r="C196" s="998"/>
      <c r="D196" s="825"/>
      <c r="E196" s="512" t="s">
        <v>309</v>
      </c>
      <c r="F196" s="513" t="s">
        <v>310</v>
      </c>
      <c r="G196" s="514" t="s">
        <v>309</v>
      </c>
      <c r="H196" s="515" t="s">
        <v>310</v>
      </c>
      <c r="I196" s="512" t="s">
        <v>309</v>
      </c>
      <c r="J196" s="513" t="s">
        <v>310</v>
      </c>
      <c r="K196" s="514" t="s">
        <v>309</v>
      </c>
      <c r="L196" s="513" t="s">
        <v>310</v>
      </c>
      <c r="M196" s="516" t="s">
        <v>309</v>
      </c>
      <c r="N196" s="517" t="s">
        <v>310</v>
      </c>
      <c r="O196" s="516" t="s">
        <v>309</v>
      </c>
      <c r="P196" s="517" t="s">
        <v>310</v>
      </c>
      <c r="Q196" s="516" t="s">
        <v>309</v>
      </c>
      <c r="R196" s="513" t="s">
        <v>310</v>
      </c>
      <c r="S196" s="516" t="s">
        <v>309</v>
      </c>
      <c r="T196" s="517" t="s">
        <v>310</v>
      </c>
      <c r="U196" s="516" t="s">
        <v>309</v>
      </c>
      <c r="V196" s="518" t="s">
        <v>310</v>
      </c>
    </row>
    <row r="197" spans="1:22">
      <c r="A197" s="10"/>
      <c r="B197" s="10"/>
      <c r="C197" s="998"/>
      <c r="D197" s="519" t="s">
        <v>311</v>
      </c>
      <c r="E197" s="520">
        <v>251</v>
      </c>
      <c r="F197" s="521">
        <v>72</v>
      </c>
      <c r="G197" s="522">
        <v>274</v>
      </c>
      <c r="H197" s="523">
        <v>84</v>
      </c>
      <c r="I197" s="520">
        <v>299</v>
      </c>
      <c r="J197" s="521">
        <v>98</v>
      </c>
      <c r="K197" s="522">
        <v>321</v>
      </c>
      <c r="L197" s="523">
        <v>119</v>
      </c>
      <c r="M197" s="520">
        <v>346</v>
      </c>
      <c r="N197" s="521">
        <v>136</v>
      </c>
      <c r="O197" s="522">
        <v>377</v>
      </c>
      <c r="P197" s="521">
        <v>179</v>
      </c>
      <c r="Q197" s="522">
        <v>408</v>
      </c>
      <c r="R197" s="521">
        <v>218</v>
      </c>
      <c r="S197" s="522">
        <v>424</v>
      </c>
      <c r="T197" s="521">
        <v>244</v>
      </c>
      <c r="U197" s="522">
        <v>430</v>
      </c>
      <c r="V197" s="524">
        <v>260</v>
      </c>
    </row>
    <row r="198" spans="1:22">
      <c r="A198" s="10"/>
      <c r="B198" s="10"/>
      <c r="C198" s="998"/>
      <c r="D198" s="525" t="s">
        <v>312</v>
      </c>
      <c r="E198" s="526">
        <v>2233</v>
      </c>
      <c r="F198" s="527">
        <v>695</v>
      </c>
      <c r="G198" s="532">
        <v>2453</v>
      </c>
      <c r="H198" s="534">
        <v>804</v>
      </c>
      <c r="I198" s="526">
        <v>2679</v>
      </c>
      <c r="J198" s="527">
        <v>941</v>
      </c>
      <c r="K198" s="532">
        <v>2911</v>
      </c>
      <c r="L198" s="534">
        <v>1069</v>
      </c>
      <c r="M198" s="526">
        <v>3182</v>
      </c>
      <c r="N198" s="527">
        <v>1226</v>
      </c>
      <c r="O198" s="532">
        <v>3434</v>
      </c>
      <c r="P198" s="527">
        <v>1423</v>
      </c>
      <c r="Q198" s="532">
        <v>3545</v>
      </c>
      <c r="R198" s="527">
        <v>1522</v>
      </c>
      <c r="S198" s="532">
        <v>3765</v>
      </c>
      <c r="T198" s="527">
        <v>1719</v>
      </c>
      <c r="U198" s="532">
        <v>3881</v>
      </c>
      <c r="V198" s="536">
        <v>1854</v>
      </c>
    </row>
    <row r="199" spans="1:22">
      <c r="A199" s="10"/>
      <c r="B199" s="10"/>
      <c r="C199" s="998"/>
      <c r="D199" s="538" t="s">
        <v>324</v>
      </c>
      <c r="E199" s="540">
        <v>414</v>
      </c>
      <c r="F199" s="542">
        <v>7</v>
      </c>
      <c r="G199" s="543">
        <v>433</v>
      </c>
      <c r="H199" s="545">
        <v>7</v>
      </c>
      <c r="I199" s="540">
        <v>441</v>
      </c>
      <c r="J199" s="542">
        <v>7</v>
      </c>
      <c r="K199" s="543">
        <v>448</v>
      </c>
      <c r="L199" s="545">
        <v>7</v>
      </c>
      <c r="M199" s="540">
        <v>453</v>
      </c>
      <c r="N199" s="542">
        <v>7</v>
      </c>
      <c r="O199" s="543">
        <v>456</v>
      </c>
      <c r="P199" s="542">
        <v>7</v>
      </c>
      <c r="Q199" s="543">
        <v>458</v>
      </c>
      <c r="R199" s="542">
        <v>6</v>
      </c>
      <c r="S199" s="543">
        <v>451</v>
      </c>
      <c r="T199" s="542">
        <v>5</v>
      </c>
      <c r="U199" s="543">
        <v>440</v>
      </c>
      <c r="V199" s="547">
        <v>5</v>
      </c>
    </row>
    <row r="200" spans="1:22">
      <c r="A200" s="10"/>
      <c r="B200" s="10"/>
      <c r="C200" s="998"/>
      <c r="D200" s="525" t="s">
        <v>328</v>
      </c>
      <c r="E200" s="526">
        <v>273</v>
      </c>
      <c r="F200" s="527">
        <v>2</v>
      </c>
      <c r="G200" s="532">
        <v>281</v>
      </c>
      <c r="H200" s="534">
        <v>2</v>
      </c>
      <c r="I200" s="526">
        <v>284</v>
      </c>
      <c r="J200" s="527">
        <v>2</v>
      </c>
      <c r="K200" s="532">
        <v>288</v>
      </c>
      <c r="L200" s="534">
        <v>3</v>
      </c>
      <c r="M200" s="526">
        <v>295</v>
      </c>
      <c r="N200" s="527">
        <v>3</v>
      </c>
      <c r="O200" s="532">
        <v>298</v>
      </c>
      <c r="P200" s="527">
        <v>3</v>
      </c>
      <c r="Q200" s="532">
        <v>285</v>
      </c>
      <c r="R200" s="527">
        <v>3</v>
      </c>
      <c r="S200" s="532">
        <v>276</v>
      </c>
      <c r="T200" s="527">
        <v>4</v>
      </c>
      <c r="U200" s="532">
        <v>265</v>
      </c>
      <c r="V200" s="536">
        <v>3</v>
      </c>
    </row>
    <row r="201" spans="1:22">
      <c r="A201" s="10"/>
      <c r="B201" s="10"/>
      <c r="C201" s="998"/>
      <c r="D201" s="538" t="s">
        <v>329</v>
      </c>
      <c r="E201" s="540">
        <v>271</v>
      </c>
      <c r="F201" s="542">
        <v>0</v>
      </c>
      <c r="G201" s="543">
        <v>278</v>
      </c>
      <c r="H201" s="545">
        <v>0</v>
      </c>
      <c r="I201" s="540">
        <v>282</v>
      </c>
      <c r="J201" s="542">
        <v>0</v>
      </c>
      <c r="K201" s="543">
        <v>285</v>
      </c>
      <c r="L201" s="545">
        <v>0</v>
      </c>
      <c r="M201" s="540">
        <v>290</v>
      </c>
      <c r="N201" s="542">
        <v>0</v>
      </c>
      <c r="O201" s="543">
        <v>293</v>
      </c>
      <c r="P201" s="542">
        <v>0</v>
      </c>
      <c r="Q201" s="543">
        <v>291</v>
      </c>
      <c r="R201" s="542">
        <v>0</v>
      </c>
      <c r="S201" s="543">
        <v>280</v>
      </c>
      <c r="T201" s="542">
        <v>0</v>
      </c>
      <c r="U201" s="543">
        <v>272</v>
      </c>
      <c r="V201" s="547">
        <v>0</v>
      </c>
    </row>
    <row r="202" spans="1:22">
      <c r="A202" s="10"/>
      <c r="B202" s="10"/>
      <c r="C202" s="998"/>
      <c r="D202" s="525" t="s">
        <v>330</v>
      </c>
      <c r="E202" s="526">
        <v>240</v>
      </c>
      <c r="F202" s="527">
        <v>263</v>
      </c>
      <c r="G202" s="532">
        <v>256</v>
      </c>
      <c r="H202" s="534">
        <v>292</v>
      </c>
      <c r="I202" s="526">
        <v>273</v>
      </c>
      <c r="J202" s="527">
        <v>336</v>
      </c>
      <c r="K202" s="532">
        <v>289</v>
      </c>
      <c r="L202" s="534">
        <v>351</v>
      </c>
      <c r="M202" s="526">
        <v>294</v>
      </c>
      <c r="N202" s="527">
        <v>370</v>
      </c>
      <c r="O202" s="532">
        <v>304</v>
      </c>
      <c r="P202" s="527">
        <v>394</v>
      </c>
      <c r="Q202" s="532">
        <v>316</v>
      </c>
      <c r="R202" s="527">
        <v>405</v>
      </c>
      <c r="S202" s="532">
        <v>324</v>
      </c>
      <c r="T202" s="527">
        <v>436</v>
      </c>
      <c r="U202" s="532">
        <v>332</v>
      </c>
      <c r="V202" s="536">
        <v>448</v>
      </c>
    </row>
    <row r="203" spans="1:22">
      <c r="A203" s="10"/>
      <c r="B203" s="10"/>
      <c r="C203" s="998"/>
      <c r="D203" s="538" t="s">
        <v>331</v>
      </c>
      <c r="E203" s="540">
        <v>214</v>
      </c>
      <c r="F203" s="542">
        <v>2</v>
      </c>
      <c r="G203" s="543">
        <v>226</v>
      </c>
      <c r="H203" s="545">
        <v>2</v>
      </c>
      <c r="I203" s="540">
        <v>231</v>
      </c>
      <c r="J203" s="542">
        <v>3</v>
      </c>
      <c r="K203" s="543">
        <v>236</v>
      </c>
      <c r="L203" s="545">
        <v>3</v>
      </c>
      <c r="M203" s="540">
        <v>243</v>
      </c>
      <c r="N203" s="542">
        <v>3</v>
      </c>
      <c r="O203" s="543">
        <v>248</v>
      </c>
      <c r="P203" s="542">
        <v>3</v>
      </c>
      <c r="Q203" s="543">
        <v>241</v>
      </c>
      <c r="R203" s="542">
        <v>3</v>
      </c>
      <c r="S203" s="543">
        <v>238</v>
      </c>
      <c r="T203" s="542">
        <v>3</v>
      </c>
      <c r="U203" s="543">
        <v>231</v>
      </c>
      <c r="V203" s="547">
        <v>3</v>
      </c>
    </row>
    <row r="204" spans="1:22">
      <c r="A204" s="10"/>
      <c r="B204" s="10"/>
      <c r="C204" s="998"/>
      <c r="D204" s="525" t="s">
        <v>332</v>
      </c>
      <c r="E204" s="526">
        <v>85</v>
      </c>
      <c r="F204" s="527">
        <v>0</v>
      </c>
      <c r="G204" s="532">
        <v>90</v>
      </c>
      <c r="H204" s="534">
        <v>0</v>
      </c>
      <c r="I204" s="526">
        <v>93</v>
      </c>
      <c r="J204" s="527">
        <v>0</v>
      </c>
      <c r="K204" s="532">
        <v>96</v>
      </c>
      <c r="L204" s="534">
        <v>0</v>
      </c>
      <c r="M204" s="526">
        <v>100</v>
      </c>
      <c r="N204" s="527">
        <v>0</v>
      </c>
      <c r="O204" s="532">
        <v>102</v>
      </c>
      <c r="P204" s="527">
        <v>0</v>
      </c>
      <c r="Q204" s="532">
        <v>100</v>
      </c>
      <c r="R204" s="527">
        <v>0</v>
      </c>
      <c r="S204" s="532">
        <v>100</v>
      </c>
      <c r="T204" s="527">
        <v>0</v>
      </c>
      <c r="U204" s="532">
        <v>95</v>
      </c>
      <c r="V204" s="536">
        <v>0</v>
      </c>
    </row>
    <row r="205" spans="1:22">
      <c r="A205" s="10"/>
      <c r="B205" s="10"/>
      <c r="C205" s="998"/>
      <c r="D205" s="538" t="s">
        <v>333</v>
      </c>
      <c r="E205" s="540">
        <v>76</v>
      </c>
      <c r="F205" s="542">
        <v>0</v>
      </c>
      <c r="G205" s="543">
        <v>79</v>
      </c>
      <c r="H205" s="545">
        <v>0</v>
      </c>
      <c r="I205" s="540">
        <v>82</v>
      </c>
      <c r="J205" s="542">
        <v>0</v>
      </c>
      <c r="K205" s="543">
        <v>83</v>
      </c>
      <c r="L205" s="545">
        <v>0</v>
      </c>
      <c r="M205" s="540">
        <v>83</v>
      </c>
      <c r="N205" s="542">
        <v>0</v>
      </c>
      <c r="O205" s="543">
        <v>83</v>
      </c>
      <c r="P205" s="542">
        <v>0</v>
      </c>
      <c r="Q205" s="543">
        <v>80</v>
      </c>
      <c r="R205" s="542">
        <v>0</v>
      </c>
      <c r="S205" s="543">
        <v>78</v>
      </c>
      <c r="T205" s="542">
        <v>0</v>
      </c>
      <c r="U205" s="543">
        <v>76</v>
      </c>
      <c r="V205" s="547">
        <v>0</v>
      </c>
    </row>
    <row r="206" spans="1:22" ht="15.75" customHeight="1">
      <c r="A206" s="10"/>
      <c r="B206" s="10"/>
      <c r="C206" s="998"/>
      <c r="D206" s="552" t="s">
        <v>28</v>
      </c>
      <c r="E206" s="554">
        <f t="shared" ref="E206:V206" si="14">SUM(E197:E205)</f>
        <v>4057</v>
      </c>
      <c r="F206" s="556">
        <f t="shared" si="14"/>
        <v>1041</v>
      </c>
      <c r="G206" s="557">
        <f t="shared" si="14"/>
        <v>4370</v>
      </c>
      <c r="H206" s="558">
        <f t="shared" si="14"/>
        <v>1191</v>
      </c>
      <c r="I206" s="554">
        <f t="shared" si="14"/>
        <v>4664</v>
      </c>
      <c r="J206" s="556">
        <f t="shared" si="14"/>
        <v>1387</v>
      </c>
      <c r="K206" s="557">
        <f t="shared" si="14"/>
        <v>4957</v>
      </c>
      <c r="L206" s="558">
        <f t="shared" si="14"/>
        <v>1552</v>
      </c>
      <c r="M206" s="554">
        <f t="shared" si="14"/>
        <v>5286</v>
      </c>
      <c r="N206" s="556">
        <f t="shared" si="14"/>
        <v>1745</v>
      </c>
      <c r="O206" s="557">
        <f t="shared" si="14"/>
        <v>5595</v>
      </c>
      <c r="P206" s="556">
        <f t="shared" si="14"/>
        <v>2009</v>
      </c>
      <c r="Q206" s="557">
        <f t="shared" si="14"/>
        <v>5724</v>
      </c>
      <c r="R206" s="556">
        <f t="shared" si="14"/>
        <v>2157</v>
      </c>
      <c r="S206" s="557">
        <f t="shared" si="14"/>
        <v>5936</v>
      </c>
      <c r="T206" s="556">
        <f t="shared" si="14"/>
        <v>2411</v>
      </c>
      <c r="U206" s="557">
        <f t="shared" si="14"/>
        <v>6022</v>
      </c>
      <c r="V206" s="559">
        <f t="shared" si="14"/>
        <v>2573</v>
      </c>
    </row>
    <row r="207" spans="1:22" ht="30.75" customHeight="1">
      <c r="A207" s="10"/>
      <c r="B207" s="10"/>
      <c r="C207" s="978"/>
      <c r="D207" s="560" t="s">
        <v>336</v>
      </c>
      <c r="E207" s="995">
        <f>E206+F206</f>
        <v>5098</v>
      </c>
      <c r="F207" s="858"/>
      <c r="G207" s="995">
        <f>G206+H206</f>
        <v>5561</v>
      </c>
      <c r="H207" s="858"/>
      <c r="I207" s="995">
        <f>I206+J206</f>
        <v>6051</v>
      </c>
      <c r="J207" s="858"/>
      <c r="K207" s="995">
        <f>K206+L206</f>
        <v>6509</v>
      </c>
      <c r="L207" s="858"/>
      <c r="M207" s="995">
        <f>M206+N206</f>
        <v>7031</v>
      </c>
      <c r="N207" s="858"/>
      <c r="O207" s="995">
        <f>O206+P206</f>
        <v>7604</v>
      </c>
      <c r="P207" s="858"/>
      <c r="Q207" s="993">
        <f>Q206+R206</f>
        <v>7881</v>
      </c>
      <c r="R207" s="908"/>
      <c r="S207" s="993">
        <f>S206+T206</f>
        <v>8347</v>
      </c>
      <c r="T207" s="908"/>
      <c r="U207" s="993">
        <f>U206+V206</f>
        <v>8595</v>
      </c>
      <c r="V207" s="999"/>
    </row>
    <row r="208" spans="1:22" ht="15.75" customHeight="1">
      <c r="A208" s="10"/>
      <c r="B208" s="10"/>
      <c r="C208" s="997" t="s">
        <v>164</v>
      </c>
      <c r="D208" s="992" t="str">
        <f>D195</f>
        <v>CATEG.</v>
      </c>
      <c r="E208" s="991">
        <v>2004</v>
      </c>
      <c r="F208" s="934"/>
      <c r="G208" s="996">
        <v>2005</v>
      </c>
      <c r="H208" s="973"/>
      <c r="I208" s="991">
        <v>2006</v>
      </c>
      <c r="J208" s="934"/>
      <c r="K208" s="996">
        <v>2007</v>
      </c>
      <c r="L208" s="973"/>
      <c r="M208" s="991">
        <v>2008</v>
      </c>
      <c r="N208" s="934"/>
      <c r="O208" s="991">
        <v>2009</v>
      </c>
      <c r="P208" s="934"/>
      <c r="Q208" s="991">
        <v>2010</v>
      </c>
      <c r="R208" s="934"/>
      <c r="S208" s="994">
        <v>2011</v>
      </c>
      <c r="T208" s="883"/>
      <c r="U208" s="994">
        <v>2012</v>
      </c>
      <c r="V208" s="879"/>
    </row>
    <row r="209" spans="1:22" ht="15.75" customHeight="1">
      <c r="A209" s="10"/>
      <c r="B209" s="10"/>
      <c r="C209" s="998"/>
      <c r="D209" s="825"/>
      <c r="E209" s="512" t="s">
        <v>309</v>
      </c>
      <c r="F209" s="513" t="s">
        <v>310</v>
      </c>
      <c r="G209" s="514" t="s">
        <v>309</v>
      </c>
      <c r="H209" s="515" t="s">
        <v>310</v>
      </c>
      <c r="I209" s="512" t="s">
        <v>309</v>
      </c>
      <c r="J209" s="513" t="s">
        <v>310</v>
      </c>
      <c r="K209" s="514" t="s">
        <v>309</v>
      </c>
      <c r="L209" s="513" t="s">
        <v>310</v>
      </c>
      <c r="M209" s="516" t="s">
        <v>309</v>
      </c>
      <c r="N209" s="517" t="s">
        <v>310</v>
      </c>
      <c r="O209" s="516" t="s">
        <v>309</v>
      </c>
      <c r="P209" s="517" t="s">
        <v>310</v>
      </c>
      <c r="Q209" s="516" t="s">
        <v>309</v>
      </c>
      <c r="R209" s="513" t="s">
        <v>310</v>
      </c>
      <c r="S209" s="516" t="s">
        <v>309</v>
      </c>
      <c r="T209" s="517" t="s">
        <v>310</v>
      </c>
      <c r="U209" s="516" t="s">
        <v>309</v>
      </c>
      <c r="V209" s="518" t="s">
        <v>310</v>
      </c>
    </row>
    <row r="210" spans="1:22">
      <c r="A210" s="10"/>
      <c r="B210" s="10"/>
      <c r="C210" s="998"/>
      <c r="D210" s="519" t="s">
        <v>311</v>
      </c>
      <c r="E210" s="520">
        <v>82</v>
      </c>
      <c r="F210" s="521">
        <v>6</v>
      </c>
      <c r="G210" s="522">
        <v>102</v>
      </c>
      <c r="H210" s="523">
        <v>13</v>
      </c>
      <c r="I210" s="520">
        <v>131</v>
      </c>
      <c r="J210" s="521">
        <v>25</v>
      </c>
      <c r="K210" s="522">
        <v>148</v>
      </c>
      <c r="L210" s="523">
        <v>30</v>
      </c>
      <c r="M210" s="520">
        <v>162</v>
      </c>
      <c r="N210" s="521">
        <v>38</v>
      </c>
      <c r="O210" s="522">
        <v>198</v>
      </c>
      <c r="P210" s="521">
        <v>69</v>
      </c>
      <c r="Q210" s="522">
        <v>203</v>
      </c>
      <c r="R210" s="521">
        <v>87</v>
      </c>
      <c r="S210" s="522">
        <v>207</v>
      </c>
      <c r="T210" s="521">
        <v>90</v>
      </c>
      <c r="U210" s="522">
        <v>207</v>
      </c>
      <c r="V210" s="524">
        <v>92</v>
      </c>
    </row>
    <row r="211" spans="1:22">
      <c r="A211" s="10"/>
      <c r="B211" s="10"/>
      <c r="C211" s="998"/>
      <c r="D211" s="525" t="s">
        <v>312</v>
      </c>
      <c r="E211" s="526">
        <v>602</v>
      </c>
      <c r="F211" s="527">
        <v>80</v>
      </c>
      <c r="G211" s="532">
        <v>700</v>
      </c>
      <c r="H211" s="534">
        <v>115</v>
      </c>
      <c r="I211" s="526">
        <v>806</v>
      </c>
      <c r="J211" s="527">
        <v>140</v>
      </c>
      <c r="K211" s="532">
        <v>889</v>
      </c>
      <c r="L211" s="534">
        <v>175</v>
      </c>
      <c r="M211" s="526">
        <v>1040</v>
      </c>
      <c r="N211" s="527">
        <v>217</v>
      </c>
      <c r="O211" s="532">
        <v>1174</v>
      </c>
      <c r="P211" s="527">
        <v>303</v>
      </c>
      <c r="Q211" s="532">
        <v>1202</v>
      </c>
      <c r="R211" s="527">
        <v>320</v>
      </c>
      <c r="S211" s="532">
        <v>1252</v>
      </c>
      <c r="T211" s="527">
        <v>351</v>
      </c>
      <c r="U211" s="532">
        <v>1275</v>
      </c>
      <c r="V211" s="536">
        <v>383</v>
      </c>
    </row>
    <row r="212" spans="1:22">
      <c r="A212" s="10"/>
      <c r="B212" s="10"/>
      <c r="C212" s="998"/>
      <c r="D212" s="538" t="s">
        <v>324</v>
      </c>
      <c r="E212" s="540">
        <v>86</v>
      </c>
      <c r="F212" s="542">
        <v>0</v>
      </c>
      <c r="G212" s="543">
        <v>92</v>
      </c>
      <c r="H212" s="545">
        <v>0</v>
      </c>
      <c r="I212" s="540">
        <v>97</v>
      </c>
      <c r="J212" s="542">
        <v>0</v>
      </c>
      <c r="K212" s="543">
        <v>99</v>
      </c>
      <c r="L212" s="545">
        <v>0</v>
      </c>
      <c r="M212" s="540">
        <v>101</v>
      </c>
      <c r="N212" s="542">
        <v>0</v>
      </c>
      <c r="O212" s="543">
        <v>103</v>
      </c>
      <c r="P212" s="542">
        <v>0</v>
      </c>
      <c r="Q212" s="543">
        <v>100</v>
      </c>
      <c r="R212" s="542">
        <v>0</v>
      </c>
      <c r="S212" s="543">
        <v>101</v>
      </c>
      <c r="T212" s="542">
        <v>0</v>
      </c>
      <c r="U212" s="543">
        <v>91</v>
      </c>
      <c r="V212" s="547">
        <v>0</v>
      </c>
    </row>
    <row r="213" spans="1:22">
      <c r="A213" s="10"/>
      <c r="B213" s="10"/>
      <c r="C213" s="998"/>
      <c r="D213" s="525" t="s">
        <v>328</v>
      </c>
      <c r="E213" s="526">
        <v>50</v>
      </c>
      <c r="F213" s="527">
        <v>0</v>
      </c>
      <c r="G213" s="532">
        <v>51</v>
      </c>
      <c r="H213" s="534">
        <v>0</v>
      </c>
      <c r="I213" s="526">
        <v>53</v>
      </c>
      <c r="J213" s="527">
        <v>0</v>
      </c>
      <c r="K213" s="532">
        <v>55</v>
      </c>
      <c r="L213" s="534">
        <v>0</v>
      </c>
      <c r="M213" s="526">
        <v>63</v>
      </c>
      <c r="N213" s="527">
        <v>0</v>
      </c>
      <c r="O213" s="532">
        <v>64</v>
      </c>
      <c r="P213" s="527">
        <v>0</v>
      </c>
      <c r="Q213" s="532">
        <v>64</v>
      </c>
      <c r="R213" s="527">
        <v>0</v>
      </c>
      <c r="S213" s="532">
        <v>64</v>
      </c>
      <c r="T213" s="527">
        <v>0</v>
      </c>
      <c r="U213" s="532">
        <v>64</v>
      </c>
      <c r="V213" s="536">
        <v>1</v>
      </c>
    </row>
    <row r="214" spans="1:22">
      <c r="A214" s="10"/>
      <c r="B214" s="10"/>
      <c r="C214" s="998"/>
      <c r="D214" s="538" t="s">
        <v>329</v>
      </c>
      <c r="E214" s="540">
        <v>22</v>
      </c>
      <c r="F214" s="542">
        <v>0</v>
      </c>
      <c r="G214" s="543">
        <v>24</v>
      </c>
      <c r="H214" s="545">
        <v>0</v>
      </c>
      <c r="I214" s="540">
        <v>26</v>
      </c>
      <c r="J214" s="542">
        <v>0</v>
      </c>
      <c r="K214" s="543">
        <v>28</v>
      </c>
      <c r="L214" s="545">
        <v>0</v>
      </c>
      <c r="M214" s="540">
        <v>29</v>
      </c>
      <c r="N214" s="542">
        <v>0</v>
      </c>
      <c r="O214" s="543">
        <v>31</v>
      </c>
      <c r="P214" s="542">
        <v>0</v>
      </c>
      <c r="Q214" s="543">
        <v>29</v>
      </c>
      <c r="R214" s="542">
        <v>0</v>
      </c>
      <c r="S214" s="543">
        <v>30</v>
      </c>
      <c r="T214" s="542">
        <v>0</v>
      </c>
      <c r="U214" s="543">
        <v>31</v>
      </c>
      <c r="V214" s="547">
        <v>0</v>
      </c>
    </row>
    <row r="215" spans="1:22">
      <c r="A215" s="10"/>
      <c r="B215" s="10"/>
      <c r="C215" s="998"/>
      <c r="D215" s="525" t="s">
        <v>330</v>
      </c>
      <c r="E215" s="526">
        <v>35</v>
      </c>
      <c r="F215" s="527">
        <v>12</v>
      </c>
      <c r="G215" s="532">
        <v>40</v>
      </c>
      <c r="H215" s="534">
        <v>20</v>
      </c>
      <c r="I215" s="526">
        <v>47</v>
      </c>
      <c r="J215" s="527">
        <v>27</v>
      </c>
      <c r="K215" s="532">
        <v>51</v>
      </c>
      <c r="L215" s="534">
        <v>28</v>
      </c>
      <c r="M215" s="526">
        <v>55</v>
      </c>
      <c r="N215" s="527">
        <v>32</v>
      </c>
      <c r="O215" s="532">
        <v>63</v>
      </c>
      <c r="P215" s="527">
        <v>37</v>
      </c>
      <c r="Q215" s="532">
        <v>64</v>
      </c>
      <c r="R215" s="527">
        <v>39</v>
      </c>
      <c r="S215" s="532">
        <v>68</v>
      </c>
      <c r="T215" s="527">
        <v>41</v>
      </c>
      <c r="U215" s="532">
        <v>74</v>
      </c>
      <c r="V215" s="536">
        <v>47</v>
      </c>
    </row>
    <row r="216" spans="1:22">
      <c r="A216" s="10"/>
      <c r="B216" s="10"/>
      <c r="C216" s="998"/>
      <c r="D216" s="538" t="s">
        <v>331</v>
      </c>
      <c r="E216" s="540">
        <v>44</v>
      </c>
      <c r="F216" s="542">
        <v>0</v>
      </c>
      <c r="G216" s="543">
        <v>46</v>
      </c>
      <c r="H216" s="545">
        <v>0</v>
      </c>
      <c r="I216" s="540">
        <v>53</v>
      </c>
      <c r="J216" s="542">
        <v>0</v>
      </c>
      <c r="K216" s="543">
        <v>58</v>
      </c>
      <c r="L216" s="545">
        <v>1</v>
      </c>
      <c r="M216" s="540">
        <v>63</v>
      </c>
      <c r="N216" s="542">
        <v>1</v>
      </c>
      <c r="O216" s="543">
        <v>65</v>
      </c>
      <c r="P216" s="542">
        <v>1</v>
      </c>
      <c r="Q216" s="543">
        <v>65</v>
      </c>
      <c r="R216" s="542">
        <v>1</v>
      </c>
      <c r="S216" s="543">
        <v>67</v>
      </c>
      <c r="T216" s="542">
        <v>1</v>
      </c>
      <c r="U216" s="543">
        <v>63</v>
      </c>
      <c r="V216" s="547">
        <v>1</v>
      </c>
    </row>
    <row r="217" spans="1:22">
      <c r="A217" s="10"/>
      <c r="B217" s="10"/>
      <c r="C217" s="998"/>
      <c r="D217" s="525" t="s">
        <v>332</v>
      </c>
      <c r="E217" s="526">
        <v>14</v>
      </c>
      <c r="F217" s="527">
        <v>0</v>
      </c>
      <c r="G217" s="532">
        <v>15</v>
      </c>
      <c r="H217" s="534">
        <v>0</v>
      </c>
      <c r="I217" s="526">
        <v>18</v>
      </c>
      <c r="J217" s="527">
        <v>0</v>
      </c>
      <c r="K217" s="532">
        <v>19</v>
      </c>
      <c r="L217" s="534">
        <v>0</v>
      </c>
      <c r="M217" s="526">
        <v>20</v>
      </c>
      <c r="N217" s="527">
        <v>0</v>
      </c>
      <c r="O217" s="532">
        <v>21</v>
      </c>
      <c r="P217" s="527">
        <v>0</v>
      </c>
      <c r="Q217" s="532">
        <v>20</v>
      </c>
      <c r="R217" s="527">
        <v>0</v>
      </c>
      <c r="S217" s="532">
        <v>20</v>
      </c>
      <c r="T217" s="527">
        <v>0</v>
      </c>
      <c r="U217" s="532">
        <v>17</v>
      </c>
      <c r="V217" s="536">
        <v>0</v>
      </c>
    </row>
    <row r="218" spans="1:22">
      <c r="A218" s="10"/>
      <c r="B218" s="10"/>
      <c r="C218" s="998"/>
      <c r="D218" s="538" t="s">
        <v>333</v>
      </c>
      <c r="E218" s="540">
        <v>14</v>
      </c>
      <c r="F218" s="542">
        <v>0</v>
      </c>
      <c r="G218" s="543">
        <v>14</v>
      </c>
      <c r="H218" s="545">
        <v>0</v>
      </c>
      <c r="I218" s="540">
        <v>15</v>
      </c>
      <c r="J218" s="542">
        <v>0</v>
      </c>
      <c r="K218" s="543">
        <v>15</v>
      </c>
      <c r="L218" s="545">
        <v>0</v>
      </c>
      <c r="M218" s="540">
        <v>15</v>
      </c>
      <c r="N218" s="542">
        <v>0</v>
      </c>
      <c r="O218" s="543">
        <v>16</v>
      </c>
      <c r="P218" s="542">
        <v>0</v>
      </c>
      <c r="Q218" s="543">
        <v>14</v>
      </c>
      <c r="R218" s="542">
        <v>0</v>
      </c>
      <c r="S218" s="543">
        <v>11</v>
      </c>
      <c r="T218" s="542">
        <v>0</v>
      </c>
      <c r="U218" s="543">
        <v>11</v>
      </c>
      <c r="V218" s="547">
        <v>0</v>
      </c>
    </row>
    <row r="219" spans="1:22" ht="15.75" customHeight="1">
      <c r="A219" s="10"/>
      <c r="B219" s="10"/>
      <c r="C219" s="998"/>
      <c r="D219" s="552" t="s">
        <v>28</v>
      </c>
      <c r="E219" s="554">
        <f t="shared" ref="E219:V219" si="15">SUM(E210:E218)</f>
        <v>949</v>
      </c>
      <c r="F219" s="556">
        <f t="shared" si="15"/>
        <v>98</v>
      </c>
      <c r="G219" s="557">
        <f t="shared" si="15"/>
        <v>1084</v>
      </c>
      <c r="H219" s="558">
        <f t="shared" si="15"/>
        <v>148</v>
      </c>
      <c r="I219" s="554">
        <f t="shared" si="15"/>
        <v>1246</v>
      </c>
      <c r="J219" s="556">
        <f t="shared" si="15"/>
        <v>192</v>
      </c>
      <c r="K219" s="557">
        <f t="shared" si="15"/>
        <v>1362</v>
      </c>
      <c r="L219" s="558">
        <f t="shared" si="15"/>
        <v>234</v>
      </c>
      <c r="M219" s="554">
        <f t="shared" si="15"/>
        <v>1548</v>
      </c>
      <c r="N219" s="556">
        <f t="shared" si="15"/>
        <v>288</v>
      </c>
      <c r="O219" s="557">
        <f t="shared" si="15"/>
        <v>1735</v>
      </c>
      <c r="P219" s="556">
        <f t="shared" si="15"/>
        <v>410</v>
      </c>
      <c r="Q219" s="557">
        <f t="shared" si="15"/>
        <v>1761</v>
      </c>
      <c r="R219" s="556">
        <f t="shared" si="15"/>
        <v>447</v>
      </c>
      <c r="S219" s="557">
        <f t="shared" si="15"/>
        <v>1820</v>
      </c>
      <c r="T219" s="556">
        <f t="shared" si="15"/>
        <v>483</v>
      </c>
      <c r="U219" s="557">
        <f t="shared" si="15"/>
        <v>1833</v>
      </c>
      <c r="V219" s="559">
        <f t="shared" si="15"/>
        <v>524</v>
      </c>
    </row>
    <row r="220" spans="1:22" ht="30.75" customHeight="1">
      <c r="A220" s="10"/>
      <c r="B220" s="10"/>
      <c r="C220" s="978"/>
      <c r="D220" s="560" t="s">
        <v>336</v>
      </c>
      <c r="E220" s="995">
        <f>E219+F219</f>
        <v>1047</v>
      </c>
      <c r="F220" s="858"/>
      <c r="G220" s="995">
        <f>G219+H219</f>
        <v>1232</v>
      </c>
      <c r="H220" s="858"/>
      <c r="I220" s="995">
        <f>I219+J219</f>
        <v>1438</v>
      </c>
      <c r="J220" s="858"/>
      <c r="K220" s="995">
        <f>K219+L219</f>
        <v>1596</v>
      </c>
      <c r="L220" s="858"/>
      <c r="M220" s="995">
        <f>M219+N219</f>
        <v>1836</v>
      </c>
      <c r="N220" s="858"/>
      <c r="O220" s="995">
        <f>O219+P219</f>
        <v>2145</v>
      </c>
      <c r="P220" s="858"/>
      <c r="Q220" s="993">
        <f>Q219+R219</f>
        <v>2208</v>
      </c>
      <c r="R220" s="908"/>
      <c r="S220" s="993">
        <f>S219+T219</f>
        <v>2303</v>
      </c>
      <c r="T220" s="908"/>
      <c r="U220" s="993">
        <f>U219+V219</f>
        <v>2357</v>
      </c>
      <c r="V220" s="999"/>
    </row>
    <row r="221" spans="1:22" ht="15.75" customHeight="1">
      <c r="A221" s="10"/>
      <c r="B221" s="10"/>
      <c r="C221" s="997" t="s">
        <v>166</v>
      </c>
      <c r="D221" s="992" t="str">
        <f>D208</f>
        <v>CATEG.</v>
      </c>
      <c r="E221" s="991">
        <v>2004</v>
      </c>
      <c r="F221" s="934"/>
      <c r="G221" s="996">
        <v>2005</v>
      </c>
      <c r="H221" s="973"/>
      <c r="I221" s="991">
        <v>2006</v>
      </c>
      <c r="J221" s="934"/>
      <c r="K221" s="996">
        <v>2007</v>
      </c>
      <c r="L221" s="973"/>
      <c r="M221" s="991">
        <v>2008</v>
      </c>
      <c r="N221" s="934"/>
      <c r="O221" s="991">
        <v>2009</v>
      </c>
      <c r="P221" s="934"/>
      <c r="Q221" s="991">
        <v>2010</v>
      </c>
      <c r="R221" s="934"/>
      <c r="S221" s="994">
        <v>2011</v>
      </c>
      <c r="T221" s="883"/>
      <c r="U221" s="994">
        <v>2012</v>
      </c>
      <c r="V221" s="879"/>
    </row>
    <row r="222" spans="1:22" ht="15.75" customHeight="1">
      <c r="A222" s="10"/>
      <c r="B222" s="10"/>
      <c r="C222" s="998"/>
      <c r="D222" s="825"/>
      <c r="E222" s="512" t="s">
        <v>309</v>
      </c>
      <c r="F222" s="513" t="s">
        <v>310</v>
      </c>
      <c r="G222" s="514" t="s">
        <v>309</v>
      </c>
      <c r="H222" s="515" t="s">
        <v>310</v>
      </c>
      <c r="I222" s="512" t="s">
        <v>309</v>
      </c>
      <c r="J222" s="513" t="s">
        <v>310</v>
      </c>
      <c r="K222" s="514" t="s">
        <v>309</v>
      </c>
      <c r="L222" s="513" t="s">
        <v>310</v>
      </c>
      <c r="M222" s="516" t="s">
        <v>309</v>
      </c>
      <c r="N222" s="517" t="s">
        <v>310</v>
      </c>
      <c r="O222" s="516" t="s">
        <v>309</v>
      </c>
      <c r="P222" s="517" t="s">
        <v>310</v>
      </c>
      <c r="Q222" s="516" t="s">
        <v>309</v>
      </c>
      <c r="R222" s="513" t="s">
        <v>310</v>
      </c>
      <c r="S222" s="516" t="s">
        <v>309</v>
      </c>
      <c r="T222" s="517" t="s">
        <v>310</v>
      </c>
      <c r="U222" s="516" t="s">
        <v>309</v>
      </c>
      <c r="V222" s="518" t="s">
        <v>310</v>
      </c>
    </row>
    <row r="223" spans="1:22">
      <c r="A223" s="10"/>
      <c r="B223" s="10"/>
      <c r="C223" s="998"/>
      <c r="D223" s="519" t="s">
        <v>311</v>
      </c>
      <c r="E223" s="520">
        <v>29</v>
      </c>
      <c r="F223" s="521">
        <v>14</v>
      </c>
      <c r="G223" s="522">
        <v>36</v>
      </c>
      <c r="H223" s="523">
        <v>14</v>
      </c>
      <c r="I223" s="520">
        <v>55</v>
      </c>
      <c r="J223" s="521">
        <v>17</v>
      </c>
      <c r="K223" s="522">
        <v>65</v>
      </c>
      <c r="L223" s="523">
        <v>18</v>
      </c>
      <c r="M223" s="520">
        <v>69</v>
      </c>
      <c r="N223" s="521">
        <v>22</v>
      </c>
      <c r="O223" s="522">
        <v>74</v>
      </c>
      <c r="P223" s="521">
        <v>25</v>
      </c>
      <c r="Q223" s="522">
        <v>105</v>
      </c>
      <c r="R223" s="521">
        <v>37</v>
      </c>
      <c r="S223" s="522">
        <v>129</v>
      </c>
      <c r="T223" s="521">
        <v>67</v>
      </c>
      <c r="U223" s="522">
        <v>134</v>
      </c>
      <c r="V223" s="524">
        <v>75</v>
      </c>
    </row>
    <row r="224" spans="1:22">
      <c r="A224" s="10"/>
      <c r="B224" s="10"/>
      <c r="C224" s="998"/>
      <c r="D224" s="525" t="s">
        <v>312</v>
      </c>
      <c r="E224" s="526">
        <v>276</v>
      </c>
      <c r="F224" s="527">
        <v>71</v>
      </c>
      <c r="G224" s="532">
        <v>305</v>
      </c>
      <c r="H224" s="534">
        <v>80</v>
      </c>
      <c r="I224" s="526">
        <v>424</v>
      </c>
      <c r="J224" s="527">
        <v>112</v>
      </c>
      <c r="K224" s="532">
        <v>495</v>
      </c>
      <c r="L224" s="534">
        <v>136</v>
      </c>
      <c r="M224" s="526">
        <v>637</v>
      </c>
      <c r="N224" s="527">
        <v>176</v>
      </c>
      <c r="O224" s="532">
        <v>780</v>
      </c>
      <c r="P224" s="527">
        <v>217</v>
      </c>
      <c r="Q224" s="532">
        <v>1207</v>
      </c>
      <c r="R224" s="527">
        <v>336</v>
      </c>
      <c r="S224" s="532">
        <v>1467</v>
      </c>
      <c r="T224" s="527">
        <v>446</v>
      </c>
      <c r="U224" s="532">
        <v>1603</v>
      </c>
      <c r="V224" s="536">
        <v>507</v>
      </c>
    </row>
    <row r="225" spans="1:22">
      <c r="A225" s="10"/>
      <c r="B225" s="10"/>
      <c r="C225" s="998"/>
      <c r="D225" s="538" t="s">
        <v>324</v>
      </c>
      <c r="E225" s="540">
        <v>91</v>
      </c>
      <c r="F225" s="542">
        <v>2</v>
      </c>
      <c r="G225" s="543">
        <v>98</v>
      </c>
      <c r="H225" s="545">
        <v>2</v>
      </c>
      <c r="I225" s="540">
        <v>107</v>
      </c>
      <c r="J225" s="542">
        <v>2</v>
      </c>
      <c r="K225" s="543">
        <v>108</v>
      </c>
      <c r="L225" s="545">
        <v>2</v>
      </c>
      <c r="M225" s="540">
        <v>110</v>
      </c>
      <c r="N225" s="542">
        <v>3</v>
      </c>
      <c r="O225" s="543">
        <v>116</v>
      </c>
      <c r="P225" s="542">
        <v>4</v>
      </c>
      <c r="Q225" s="543">
        <v>146</v>
      </c>
      <c r="R225" s="542">
        <v>5</v>
      </c>
      <c r="S225" s="543">
        <v>158</v>
      </c>
      <c r="T225" s="542">
        <v>5</v>
      </c>
      <c r="U225" s="543">
        <v>174</v>
      </c>
      <c r="V225" s="547">
        <v>6</v>
      </c>
    </row>
    <row r="226" spans="1:22">
      <c r="A226" s="10"/>
      <c r="B226" s="10"/>
      <c r="C226" s="998"/>
      <c r="D226" s="525" t="s">
        <v>328</v>
      </c>
      <c r="E226" s="526">
        <v>43</v>
      </c>
      <c r="F226" s="527">
        <v>1</v>
      </c>
      <c r="G226" s="532">
        <v>46</v>
      </c>
      <c r="H226" s="534">
        <v>1</v>
      </c>
      <c r="I226" s="526">
        <v>51</v>
      </c>
      <c r="J226" s="527">
        <v>1</v>
      </c>
      <c r="K226" s="532">
        <v>56</v>
      </c>
      <c r="L226" s="534">
        <v>1</v>
      </c>
      <c r="M226" s="526">
        <v>57</v>
      </c>
      <c r="N226" s="527">
        <v>1</v>
      </c>
      <c r="O226" s="532">
        <v>58</v>
      </c>
      <c r="P226" s="527">
        <v>1</v>
      </c>
      <c r="Q226" s="532">
        <v>70</v>
      </c>
      <c r="R226" s="527">
        <v>1</v>
      </c>
      <c r="S226" s="532">
        <v>77</v>
      </c>
      <c r="T226" s="527">
        <v>2</v>
      </c>
      <c r="U226" s="532">
        <v>82</v>
      </c>
      <c r="V226" s="536">
        <v>2</v>
      </c>
    </row>
    <row r="227" spans="1:22">
      <c r="A227" s="10"/>
      <c r="B227" s="10"/>
      <c r="C227" s="998"/>
      <c r="D227" s="538" t="s">
        <v>329</v>
      </c>
      <c r="E227" s="540">
        <v>8</v>
      </c>
      <c r="F227" s="542">
        <v>0</v>
      </c>
      <c r="G227" s="543">
        <v>8</v>
      </c>
      <c r="H227" s="545">
        <v>0</v>
      </c>
      <c r="I227" s="540">
        <v>8</v>
      </c>
      <c r="J227" s="542">
        <v>0</v>
      </c>
      <c r="K227" s="543">
        <v>8</v>
      </c>
      <c r="L227" s="545">
        <v>0</v>
      </c>
      <c r="M227" s="540">
        <v>8</v>
      </c>
      <c r="N227" s="542">
        <v>0</v>
      </c>
      <c r="O227" s="543">
        <v>9</v>
      </c>
      <c r="P227" s="542">
        <v>0</v>
      </c>
      <c r="Q227" s="543">
        <v>14</v>
      </c>
      <c r="R227" s="542">
        <v>0</v>
      </c>
      <c r="S227" s="543">
        <v>18</v>
      </c>
      <c r="T227" s="542">
        <v>0</v>
      </c>
      <c r="U227" s="543">
        <v>22</v>
      </c>
      <c r="V227" s="547">
        <v>0</v>
      </c>
    </row>
    <row r="228" spans="1:22">
      <c r="A228" s="10"/>
      <c r="B228" s="10"/>
      <c r="C228" s="998"/>
      <c r="D228" s="525" t="s">
        <v>330</v>
      </c>
      <c r="E228" s="526">
        <v>30</v>
      </c>
      <c r="F228" s="527">
        <v>14</v>
      </c>
      <c r="G228" s="532">
        <v>44</v>
      </c>
      <c r="H228" s="534">
        <v>15</v>
      </c>
      <c r="I228" s="526">
        <v>49</v>
      </c>
      <c r="J228" s="527">
        <v>16</v>
      </c>
      <c r="K228" s="532">
        <v>56</v>
      </c>
      <c r="L228" s="534">
        <v>20</v>
      </c>
      <c r="M228" s="526">
        <v>59</v>
      </c>
      <c r="N228" s="527">
        <v>26</v>
      </c>
      <c r="O228" s="532">
        <v>68</v>
      </c>
      <c r="P228" s="527">
        <v>32</v>
      </c>
      <c r="Q228" s="532">
        <v>88</v>
      </c>
      <c r="R228" s="527">
        <v>46</v>
      </c>
      <c r="S228" s="532">
        <v>100</v>
      </c>
      <c r="T228" s="527">
        <v>60</v>
      </c>
      <c r="U228" s="532">
        <v>105</v>
      </c>
      <c r="V228" s="536">
        <v>73</v>
      </c>
    </row>
    <row r="229" spans="1:22">
      <c r="A229" s="10"/>
      <c r="B229" s="10"/>
      <c r="C229" s="998"/>
      <c r="D229" s="538" t="s">
        <v>331</v>
      </c>
      <c r="E229" s="540">
        <v>46</v>
      </c>
      <c r="F229" s="542">
        <v>0</v>
      </c>
      <c r="G229" s="543">
        <v>54</v>
      </c>
      <c r="H229" s="545">
        <v>0</v>
      </c>
      <c r="I229" s="540">
        <v>61</v>
      </c>
      <c r="J229" s="542">
        <v>0</v>
      </c>
      <c r="K229" s="543">
        <v>64</v>
      </c>
      <c r="L229" s="545">
        <v>0</v>
      </c>
      <c r="M229" s="540">
        <v>69</v>
      </c>
      <c r="N229" s="542">
        <v>0</v>
      </c>
      <c r="O229" s="543">
        <v>70</v>
      </c>
      <c r="P229" s="542">
        <v>0</v>
      </c>
      <c r="Q229" s="543">
        <v>85</v>
      </c>
      <c r="R229" s="542">
        <v>0</v>
      </c>
      <c r="S229" s="543">
        <v>89</v>
      </c>
      <c r="T229" s="542">
        <v>0</v>
      </c>
      <c r="U229" s="543">
        <v>91</v>
      </c>
      <c r="V229" s="547">
        <v>0</v>
      </c>
    </row>
    <row r="230" spans="1:22">
      <c r="A230" s="10"/>
      <c r="B230" s="6" t="s">
        <v>0</v>
      </c>
      <c r="C230" s="998"/>
      <c r="D230" s="525" t="s">
        <v>332</v>
      </c>
      <c r="E230" s="526">
        <v>24</v>
      </c>
      <c r="F230" s="527">
        <v>1</v>
      </c>
      <c r="G230" s="532">
        <v>27</v>
      </c>
      <c r="H230" s="534">
        <v>1</v>
      </c>
      <c r="I230" s="526">
        <v>29</v>
      </c>
      <c r="J230" s="527">
        <v>1</v>
      </c>
      <c r="K230" s="532">
        <v>32</v>
      </c>
      <c r="L230" s="534">
        <v>1</v>
      </c>
      <c r="M230" s="526">
        <v>33</v>
      </c>
      <c r="N230" s="527">
        <v>1</v>
      </c>
      <c r="O230" s="532">
        <v>37</v>
      </c>
      <c r="P230" s="527">
        <v>1</v>
      </c>
      <c r="Q230" s="532">
        <v>42</v>
      </c>
      <c r="R230" s="527">
        <v>1</v>
      </c>
      <c r="S230" s="532">
        <v>45</v>
      </c>
      <c r="T230" s="527">
        <v>1</v>
      </c>
      <c r="U230" s="532">
        <v>42</v>
      </c>
      <c r="V230" s="536">
        <v>2</v>
      </c>
    </row>
    <row r="231" spans="1:22">
      <c r="A231" s="10"/>
      <c r="B231" s="6" t="s">
        <v>5</v>
      </c>
      <c r="C231" s="998"/>
      <c r="D231" s="538" t="s">
        <v>333</v>
      </c>
      <c r="E231" s="540">
        <v>7</v>
      </c>
      <c r="F231" s="542">
        <v>0</v>
      </c>
      <c r="G231" s="543">
        <v>8</v>
      </c>
      <c r="H231" s="545">
        <v>0</v>
      </c>
      <c r="I231" s="540">
        <v>8</v>
      </c>
      <c r="J231" s="542">
        <v>0</v>
      </c>
      <c r="K231" s="543">
        <v>9</v>
      </c>
      <c r="L231" s="545">
        <v>0</v>
      </c>
      <c r="M231" s="540">
        <v>10</v>
      </c>
      <c r="N231" s="542">
        <v>0</v>
      </c>
      <c r="O231" s="543">
        <v>10</v>
      </c>
      <c r="P231" s="542">
        <v>0</v>
      </c>
      <c r="Q231" s="543">
        <v>11</v>
      </c>
      <c r="R231" s="542">
        <v>0</v>
      </c>
      <c r="S231" s="543">
        <v>12</v>
      </c>
      <c r="T231" s="542">
        <v>0</v>
      </c>
      <c r="U231" s="543">
        <v>13</v>
      </c>
      <c r="V231" s="547">
        <v>0</v>
      </c>
    </row>
    <row r="232" spans="1:22" ht="15.75" customHeight="1">
      <c r="A232" s="10"/>
      <c r="B232" s="6" t="s">
        <v>6</v>
      </c>
      <c r="C232" s="998"/>
      <c r="D232" s="552" t="s">
        <v>28</v>
      </c>
      <c r="E232" s="554">
        <f t="shared" ref="E232:V232" si="16">SUM(E223:E231)</f>
        <v>554</v>
      </c>
      <c r="F232" s="556">
        <f t="shared" si="16"/>
        <v>103</v>
      </c>
      <c r="G232" s="557">
        <f t="shared" si="16"/>
        <v>626</v>
      </c>
      <c r="H232" s="558">
        <f t="shared" si="16"/>
        <v>113</v>
      </c>
      <c r="I232" s="554">
        <f t="shared" si="16"/>
        <v>792</v>
      </c>
      <c r="J232" s="556">
        <f t="shared" si="16"/>
        <v>149</v>
      </c>
      <c r="K232" s="557">
        <f t="shared" si="16"/>
        <v>893</v>
      </c>
      <c r="L232" s="558">
        <f t="shared" si="16"/>
        <v>178</v>
      </c>
      <c r="M232" s="554">
        <f t="shared" si="16"/>
        <v>1052</v>
      </c>
      <c r="N232" s="556">
        <f t="shared" si="16"/>
        <v>229</v>
      </c>
      <c r="O232" s="557">
        <f t="shared" si="16"/>
        <v>1222</v>
      </c>
      <c r="P232" s="556">
        <f t="shared" si="16"/>
        <v>280</v>
      </c>
      <c r="Q232" s="557">
        <f t="shared" si="16"/>
        <v>1768</v>
      </c>
      <c r="R232" s="556">
        <f t="shared" si="16"/>
        <v>426</v>
      </c>
      <c r="S232" s="557">
        <f t="shared" si="16"/>
        <v>2095</v>
      </c>
      <c r="T232" s="556">
        <f t="shared" si="16"/>
        <v>581</v>
      </c>
      <c r="U232" s="557">
        <f t="shared" si="16"/>
        <v>2266</v>
      </c>
      <c r="V232" s="559">
        <f t="shared" si="16"/>
        <v>665</v>
      </c>
    </row>
    <row r="233" spans="1:22" ht="30.75" customHeight="1">
      <c r="A233" s="10"/>
      <c r="B233" s="10"/>
      <c r="C233" s="978"/>
      <c r="D233" s="560" t="s">
        <v>336</v>
      </c>
      <c r="E233" s="995">
        <f>E232+F232</f>
        <v>657</v>
      </c>
      <c r="F233" s="858"/>
      <c r="G233" s="995">
        <f>G232+H232</f>
        <v>739</v>
      </c>
      <c r="H233" s="858"/>
      <c r="I233" s="995">
        <f>I232+J232</f>
        <v>941</v>
      </c>
      <c r="J233" s="858"/>
      <c r="K233" s="995">
        <f>K232+L232</f>
        <v>1071</v>
      </c>
      <c r="L233" s="858"/>
      <c r="M233" s="995">
        <f>M232+N232</f>
        <v>1281</v>
      </c>
      <c r="N233" s="858"/>
      <c r="O233" s="995">
        <f>O232+P232</f>
        <v>1502</v>
      </c>
      <c r="P233" s="858"/>
      <c r="Q233" s="993">
        <f>Q232+R232</f>
        <v>2194</v>
      </c>
      <c r="R233" s="908"/>
      <c r="S233" s="993">
        <f>S232+T232</f>
        <v>2676</v>
      </c>
      <c r="T233" s="908"/>
      <c r="U233" s="993">
        <f>U232+V232</f>
        <v>2931</v>
      </c>
      <c r="V233" s="999"/>
    </row>
    <row r="234" spans="1:22" ht="15.75" customHeight="1">
      <c r="A234" s="10"/>
      <c r="B234" s="10"/>
      <c r="C234" s="997" t="s">
        <v>168</v>
      </c>
      <c r="D234" s="992" t="str">
        <f>D221</f>
        <v>CATEG.</v>
      </c>
      <c r="E234" s="991">
        <v>2004</v>
      </c>
      <c r="F234" s="934"/>
      <c r="G234" s="996">
        <v>2005</v>
      </c>
      <c r="H234" s="973"/>
      <c r="I234" s="991">
        <v>2006</v>
      </c>
      <c r="J234" s="934"/>
      <c r="K234" s="996">
        <v>2007</v>
      </c>
      <c r="L234" s="973"/>
      <c r="M234" s="991">
        <v>2008</v>
      </c>
      <c r="N234" s="934"/>
      <c r="O234" s="991">
        <v>2009</v>
      </c>
      <c r="P234" s="934"/>
      <c r="Q234" s="991">
        <v>2010</v>
      </c>
      <c r="R234" s="934"/>
      <c r="S234" s="994">
        <v>2011</v>
      </c>
      <c r="T234" s="883"/>
      <c r="U234" s="994">
        <v>2012</v>
      </c>
      <c r="V234" s="879"/>
    </row>
    <row r="235" spans="1:22" ht="15.75" customHeight="1">
      <c r="A235" s="10"/>
      <c r="B235" s="10"/>
      <c r="C235" s="998"/>
      <c r="D235" s="825"/>
      <c r="E235" s="512" t="s">
        <v>309</v>
      </c>
      <c r="F235" s="513" t="s">
        <v>310</v>
      </c>
      <c r="G235" s="514" t="s">
        <v>309</v>
      </c>
      <c r="H235" s="515" t="s">
        <v>310</v>
      </c>
      <c r="I235" s="512" t="s">
        <v>309</v>
      </c>
      <c r="J235" s="513" t="s">
        <v>310</v>
      </c>
      <c r="K235" s="514" t="s">
        <v>309</v>
      </c>
      <c r="L235" s="513" t="s">
        <v>310</v>
      </c>
      <c r="M235" s="516" t="s">
        <v>309</v>
      </c>
      <c r="N235" s="517" t="s">
        <v>310</v>
      </c>
      <c r="O235" s="516" t="s">
        <v>309</v>
      </c>
      <c r="P235" s="517" t="s">
        <v>310</v>
      </c>
      <c r="Q235" s="516" t="s">
        <v>309</v>
      </c>
      <c r="R235" s="513" t="s">
        <v>310</v>
      </c>
      <c r="S235" s="516" t="s">
        <v>309</v>
      </c>
      <c r="T235" s="517" t="s">
        <v>310</v>
      </c>
      <c r="U235" s="516" t="s">
        <v>309</v>
      </c>
      <c r="V235" s="518" t="s">
        <v>310</v>
      </c>
    </row>
    <row r="236" spans="1:22">
      <c r="A236" s="10"/>
      <c r="B236" s="10"/>
      <c r="C236" s="998"/>
      <c r="D236" s="519" t="s">
        <v>311</v>
      </c>
      <c r="E236" s="520">
        <v>11</v>
      </c>
      <c r="F236" s="521">
        <v>4</v>
      </c>
      <c r="G236" s="522">
        <v>19</v>
      </c>
      <c r="H236" s="523">
        <v>4</v>
      </c>
      <c r="I236" s="520">
        <v>20</v>
      </c>
      <c r="J236" s="521">
        <v>4</v>
      </c>
      <c r="K236" s="522">
        <v>21</v>
      </c>
      <c r="L236" s="523">
        <v>7</v>
      </c>
      <c r="M236" s="520">
        <v>21</v>
      </c>
      <c r="N236" s="521">
        <v>8</v>
      </c>
      <c r="O236" s="522">
        <v>22</v>
      </c>
      <c r="P236" s="521">
        <v>8</v>
      </c>
      <c r="Q236" s="522">
        <v>24</v>
      </c>
      <c r="R236" s="521">
        <v>10</v>
      </c>
      <c r="S236" s="522">
        <v>34</v>
      </c>
      <c r="T236" s="521">
        <v>15</v>
      </c>
      <c r="U236" s="522">
        <v>48</v>
      </c>
      <c r="V236" s="524">
        <v>35</v>
      </c>
    </row>
    <row r="237" spans="1:22">
      <c r="A237" s="10"/>
      <c r="B237" s="10"/>
      <c r="C237" s="998"/>
      <c r="D237" s="525" t="s">
        <v>312</v>
      </c>
      <c r="E237" s="526">
        <v>319</v>
      </c>
      <c r="F237" s="527">
        <v>43</v>
      </c>
      <c r="G237" s="532">
        <v>392</v>
      </c>
      <c r="H237" s="534">
        <v>62</v>
      </c>
      <c r="I237" s="526">
        <v>484</v>
      </c>
      <c r="J237" s="527">
        <v>85</v>
      </c>
      <c r="K237" s="532">
        <v>569</v>
      </c>
      <c r="L237" s="534">
        <v>109</v>
      </c>
      <c r="M237" s="526">
        <v>682</v>
      </c>
      <c r="N237" s="527">
        <v>130</v>
      </c>
      <c r="O237" s="532">
        <v>810</v>
      </c>
      <c r="P237" s="527">
        <v>184</v>
      </c>
      <c r="Q237" s="532">
        <v>996</v>
      </c>
      <c r="R237" s="527">
        <v>242</v>
      </c>
      <c r="S237" s="532">
        <v>1335</v>
      </c>
      <c r="T237" s="527">
        <v>352</v>
      </c>
      <c r="U237" s="532">
        <v>1575</v>
      </c>
      <c r="V237" s="536">
        <v>488</v>
      </c>
    </row>
    <row r="238" spans="1:22">
      <c r="A238" s="10"/>
      <c r="B238" s="10"/>
      <c r="C238" s="998"/>
      <c r="D238" s="538" t="s">
        <v>324</v>
      </c>
      <c r="E238" s="540">
        <v>58</v>
      </c>
      <c r="F238" s="542">
        <v>1</v>
      </c>
      <c r="G238" s="543">
        <v>61</v>
      </c>
      <c r="H238" s="545">
        <v>1</v>
      </c>
      <c r="I238" s="540">
        <v>63</v>
      </c>
      <c r="J238" s="542">
        <v>1</v>
      </c>
      <c r="K238" s="543">
        <v>68</v>
      </c>
      <c r="L238" s="545">
        <v>1</v>
      </c>
      <c r="M238" s="540">
        <v>71</v>
      </c>
      <c r="N238" s="542">
        <v>2</v>
      </c>
      <c r="O238" s="543">
        <v>74</v>
      </c>
      <c r="P238" s="542">
        <v>2</v>
      </c>
      <c r="Q238" s="543">
        <v>95</v>
      </c>
      <c r="R238" s="542">
        <v>3</v>
      </c>
      <c r="S238" s="543">
        <v>109</v>
      </c>
      <c r="T238" s="542">
        <v>3</v>
      </c>
      <c r="U238" s="543">
        <v>122</v>
      </c>
      <c r="V238" s="547">
        <v>3</v>
      </c>
    </row>
    <row r="239" spans="1:22">
      <c r="A239" s="10"/>
      <c r="B239" s="10"/>
      <c r="C239" s="998"/>
      <c r="D239" s="525" t="s">
        <v>328</v>
      </c>
      <c r="E239" s="526">
        <v>30</v>
      </c>
      <c r="F239" s="527">
        <v>1</v>
      </c>
      <c r="G239" s="532">
        <v>33</v>
      </c>
      <c r="H239" s="534">
        <v>1</v>
      </c>
      <c r="I239" s="526">
        <v>33</v>
      </c>
      <c r="J239" s="527">
        <v>1</v>
      </c>
      <c r="K239" s="532">
        <v>35</v>
      </c>
      <c r="L239" s="534">
        <v>1</v>
      </c>
      <c r="M239" s="526">
        <v>38</v>
      </c>
      <c r="N239" s="527">
        <v>1</v>
      </c>
      <c r="O239" s="532">
        <v>41</v>
      </c>
      <c r="P239" s="527">
        <v>1</v>
      </c>
      <c r="Q239" s="532">
        <v>60</v>
      </c>
      <c r="R239" s="527">
        <v>1</v>
      </c>
      <c r="S239" s="532">
        <v>73</v>
      </c>
      <c r="T239" s="527">
        <v>0</v>
      </c>
      <c r="U239" s="532">
        <v>82</v>
      </c>
      <c r="V239" s="536">
        <v>0</v>
      </c>
    </row>
    <row r="240" spans="1:22">
      <c r="A240" s="10"/>
      <c r="B240" s="10"/>
      <c r="C240" s="998"/>
      <c r="D240" s="538" t="s">
        <v>329</v>
      </c>
      <c r="E240" s="540">
        <v>21</v>
      </c>
      <c r="F240" s="542">
        <v>0</v>
      </c>
      <c r="G240" s="543">
        <v>22</v>
      </c>
      <c r="H240" s="545">
        <v>0</v>
      </c>
      <c r="I240" s="540">
        <v>22</v>
      </c>
      <c r="J240" s="542">
        <v>0</v>
      </c>
      <c r="K240" s="543">
        <v>24</v>
      </c>
      <c r="L240" s="545">
        <v>0</v>
      </c>
      <c r="M240" s="540">
        <v>24</v>
      </c>
      <c r="N240" s="542">
        <v>0</v>
      </c>
      <c r="O240" s="543">
        <v>26</v>
      </c>
      <c r="P240" s="542">
        <v>0</v>
      </c>
      <c r="Q240" s="543">
        <v>30</v>
      </c>
      <c r="R240" s="542">
        <v>23</v>
      </c>
      <c r="S240" s="543">
        <v>35</v>
      </c>
      <c r="T240" s="542">
        <v>0</v>
      </c>
      <c r="U240" s="543">
        <v>38</v>
      </c>
      <c r="V240" s="547">
        <v>0</v>
      </c>
    </row>
    <row r="241" spans="1:22">
      <c r="A241" s="10"/>
      <c r="B241" s="10"/>
      <c r="C241" s="998"/>
      <c r="D241" s="525" t="s">
        <v>330</v>
      </c>
      <c r="E241" s="526">
        <v>10</v>
      </c>
      <c r="F241" s="527">
        <v>7</v>
      </c>
      <c r="G241" s="532">
        <v>13</v>
      </c>
      <c r="H241" s="534">
        <v>9</v>
      </c>
      <c r="I241" s="526">
        <v>16</v>
      </c>
      <c r="J241" s="527">
        <v>11</v>
      </c>
      <c r="K241" s="532">
        <v>21</v>
      </c>
      <c r="L241" s="534">
        <v>12</v>
      </c>
      <c r="M241" s="526">
        <v>22</v>
      </c>
      <c r="N241" s="527">
        <v>14</v>
      </c>
      <c r="O241" s="532">
        <v>24</v>
      </c>
      <c r="P241" s="527">
        <v>21</v>
      </c>
      <c r="Q241" s="532">
        <v>38</v>
      </c>
      <c r="R241" s="527">
        <v>2</v>
      </c>
      <c r="S241" s="532">
        <v>42</v>
      </c>
      <c r="T241" s="527">
        <v>31</v>
      </c>
      <c r="U241" s="532">
        <v>54</v>
      </c>
      <c r="V241" s="536">
        <v>41</v>
      </c>
    </row>
    <row r="242" spans="1:22">
      <c r="A242" s="10"/>
      <c r="B242" s="10"/>
      <c r="C242" s="998"/>
      <c r="D242" s="538" t="s">
        <v>331</v>
      </c>
      <c r="E242" s="540">
        <v>27</v>
      </c>
      <c r="F242" s="542">
        <v>2</v>
      </c>
      <c r="G242" s="543">
        <v>28</v>
      </c>
      <c r="H242" s="545">
        <v>2</v>
      </c>
      <c r="I242" s="540">
        <v>34</v>
      </c>
      <c r="J242" s="542">
        <v>2</v>
      </c>
      <c r="K242" s="543">
        <v>36</v>
      </c>
      <c r="L242" s="545">
        <v>2</v>
      </c>
      <c r="M242" s="540">
        <v>39</v>
      </c>
      <c r="N242" s="542">
        <v>2</v>
      </c>
      <c r="O242" s="543">
        <v>42</v>
      </c>
      <c r="P242" s="542">
        <v>2</v>
      </c>
      <c r="Q242" s="543">
        <v>53</v>
      </c>
      <c r="R242" s="542">
        <v>0</v>
      </c>
      <c r="S242" s="543">
        <v>63</v>
      </c>
      <c r="T242" s="542">
        <v>2</v>
      </c>
      <c r="U242" s="543">
        <v>74</v>
      </c>
      <c r="V242" s="547">
        <v>3</v>
      </c>
    </row>
    <row r="243" spans="1:22">
      <c r="A243" s="10"/>
      <c r="B243" s="10"/>
      <c r="C243" s="998"/>
      <c r="D243" s="525" t="s">
        <v>332</v>
      </c>
      <c r="E243" s="526">
        <v>18</v>
      </c>
      <c r="F243" s="527">
        <v>0</v>
      </c>
      <c r="G243" s="532">
        <v>19</v>
      </c>
      <c r="H243" s="534">
        <v>0</v>
      </c>
      <c r="I243" s="526">
        <v>21</v>
      </c>
      <c r="J243" s="527">
        <v>0</v>
      </c>
      <c r="K243" s="532">
        <v>22</v>
      </c>
      <c r="L243" s="534">
        <v>0</v>
      </c>
      <c r="M243" s="526">
        <v>26</v>
      </c>
      <c r="N243" s="527">
        <v>0</v>
      </c>
      <c r="O243" s="532">
        <v>28</v>
      </c>
      <c r="P243" s="527">
        <v>0</v>
      </c>
      <c r="Q243" s="532">
        <v>34</v>
      </c>
      <c r="R243" s="527">
        <v>0</v>
      </c>
      <c r="S243" s="532">
        <v>40</v>
      </c>
      <c r="T243" s="527">
        <v>0</v>
      </c>
      <c r="U243" s="532">
        <v>43</v>
      </c>
      <c r="V243" s="536">
        <v>0</v>
      </c>
    </row>
    <row r="244" spans="1:22">
      <c r="A244" s="10"/>
      <c r="B244" s="10"/>
      <c r="C244" s="998"/>
      <c r="D244" s="538" t="s">
        <v>333</v>
      </c>
      <c r="E244" s="540">
        <v>8</v>
      </c>
      <c r="F244" s="542">
        <v>0</v>
      </c>
      <c r="G244" s="543">
        <v>10</v>
      </c>
      <c r="H244" s="545">
        <v>0</v>
      </c>
      <c r="I244" s="540">
        <v>10</v>
      </c>
      <c r="J244" s="542">
        <v>0</v>
      </c>
      <c r="K244" s="543">
        <v>11</v>
      </c>
      <c r="L244" s="545">
        <v>0</v>
      </c>
      <c r="M244" s="540">
        <v>12</v>
      </c>
      <c r="N244" s="542">
        <v>0</v>
      </c>
      <c r="O244" s="543">
        <v>12</v>
      </c>
      <c r="P244" s="542">
        <v>0</v>
      </c>
      <c r="Q244" s="543">
        <v>17</v>
      </c>
      <c r="R244" s="542">
        <v>0</v>
      </c>
      <c r="S244" s="543">
        <v>21</v>
      </c>
      <c r="T244" s="542">
        <v>0</v>
      </c>
      <c r="U244" s="543">
        <v>19</v>
      </c>
      <c r="V244" s="547">
        <v>0</v>
      </c>
    </row>
    <row r="245" spans="1:22" ht="15.75" customHeight="1">
      <c r="A245" s="10"/>
      <c r="B245" s="10"/>
      <c r="C245" s="998"/>
      <c r="D245" s="552" t="s">
        <v>28</v>
      </c>
      <c r="E245" s="554">
        <f t="shared" ref="E245:V245" si="17">SUM(E236:E244)</f>
        <v>502</v>
      </c>
      <c r="F245" s="556">
        <f t="shared" si="17"/>
        <v>58</v>
      </c>
      <c r="G245" s="557">
        <f t="shared" si="17"/>
        <v>597</v>
      </c>
      <c r="H245" s="558">
        <f t="shared" si="17"/>
        <v>79</v>
      </c>
      <c r="I245" s="554">
        <f t="shared" si="17"/>
        <v>703</v>
      </c>
      <c r="J245" s="556">
        <f t="shared" si="17"/>
        <v>104</v>
      </c>
      <c r="K245" s="557">
        <f t="shared" si="17"/>
        <v>807</v>
      </c>
      <c r="L245" s="558">
        <f t="shared" si="17"/>
        <v>132</v>
      </c>
      <c r="M245" s="554">
        <f t="shared" si="17"/>
        <v>935</v>
      </c>
      <c r="N245" s="556">
        <f t="shared" si="17"/>
        <v>157</v>
      </c>
      <c r="O245" s="557">
        <f t="shared" si="17"/>
        <v>1079</v>
      </c>
      <c r="P245" s="556">
        <f t="shared" si="17"/>
        <v>218</v>
      </c>
      <c r="Q245" s="557">
        <f t="shared" si="17"/>
        <v>1347</v>
      </c>
      <c r="R245" s="556">
        <f t="shared" si="17"/>
        <v>281</v>
      </c>
      <c r="S245" s="557">
        <f t="shared" si="17"/>
        <v>1752</v>
      </c>
      <c r="T245" s="556">
        <f t="shared" si="17"/>
        <v>403</v>
      </c>
      <c r="U245" s="557">
        <f t="shared" si="17"/>
        <v>2055</v>
      </c>
      <c r="V245" s="559">
        <f t="shared" si="17"/>
        <v>570</v>
      </c>
    </row>
    <row r="246" spans="1:22" ht="30.75" customHeight="1">
      <c r="A246" s="10"/>
      <c r="B246" s="10"/>
      <c r="C246" s="978"/>
      <c r="D246" s="560" t="s">
        <v>336</v>
      </c>
      <c r="E246" s="995">
        <f>E245+F245</f>
        <v>560</v>
      </c>
      <c r="F246" s="858"/>
      <c r="G246" s="995">
        <f>G245+H245</f>
        <v>676</v>
      </c>
      <c r="H246" s="858"/>
      <c r="I246" s="995">
        <f>I245+J245</f>
        <v>807</v>
      </c>
      <c r="J246" s="858"/>
      <c r="K246" s="995">
        <f>K245+L245</f>
        <v>939</v>
      </c>
      <c r="L246" s="858"/>
      <c r="M246" s="995">
        <f>M245+N245</f>
        <v>1092</v>
      </c>
      <c r="N246" s="858"/>
      <c r="O246" s="995">
        <f>O245+P245</f>
        <v>1297</v>
      </c>
      <c r="P246" s="858"/>
      <c r="Q246" s="993">
        <f>Q245+R245</f>
        <v>1628</v>
      </c>
      <c r="R246" s="908"/>
      <c r="S246" s="993">
        <f>S245+T245</f>
        <v>2155</v>
      </c>
      <c r="T246" s="908"/>
      <c r="U246" s="993">
        <f>U245+V245</f>
        <v>2625</v>
      </c>
      <c r="V246" s="999"/>
    </row>
    <row r="247" spans="1:22" ht="15.75" customHeight="1">
      <c r="A247" s="10"/>
      <c r="B247" s="10"/>
      <c r="C247" s="997" t="s">
        <v>414</v>
      </c>
      <c r="D247" s="992" t="str">
        <f>D234</f>
        <v>CATEG.</v>
      </c>
      <c r="E247" s="991">
        <v>2004</v>
      </c>
      <c r="F247" s="934"/>
      <c r="G247" s="996">
        <v>2005</v>
      </c>
      <c r="H247" s="973"/>
      <c r="I247" s="991">
        <v>2006</v>
      </c>
      <c r="J247" s="934"/>
      <c r="K247" s="996">
        <v>2007</v>
      </c>
      <c r="L247" s="973"/>
      <c r="M247" s="991">
        <v>2008</v>
      </c>
      <c r="N247" s="934"/>
      <c r="O247" s="991">
        <v>2009</v>
      </c>
      <c r="P247" s="934"/>
      <c r="Q247" s="991">
        <v>2010</v>
      </c>
      <c r="R247" s="934"/>
      <c r="S247" s="994">
        <v>2011</v>
      </c>
      <c r="T247" s="883"/>
      <c r="U247" s="994">
        <v>2012</v>
      </c>
      <c r="V247" s="879"/>
    </row>
    <row r="248" spans="1:22" ht="15.75" customHeight="1">
      <c r="A248" s="10"/>
      <c r="B248" s="10"/>
      <c r="C248" s="998"/>
      <c r="D248" s="825"/>
      <c r="E248" s="512" t="s">
        <v>309</v>
      </c>
      <c r="F248" s="513" t="s">
        <v>310</v>
      </c>
      <c r="G248" s="514" t="s">
        <v>309</v>
      </c>
      <c r="H248" s="515" t="s">
        <v>310</v>
      </c>
      <c r="I248" s="512" t="s">
        <v>309</v>
      </c>
      <c r="J248" s="513" t="s">
        <v>310</v>
      </c>
      <c r="K248" s="514" t="s">
        <v>309</v>
      </c>
      <c r="L248" s="513" t="s">
        <v>310</v>
      </c>
      <c r="M248" s="516" t="s">
        <v>309</v>
      </c>
      <c r="N248" s="517" t="s">
        <v>310</v>
      </c>
      <c r="O248" s="516" t="s">
        <v>309</v>
      </c>
      <c r="P248" s="517" t="s">
        <v>310</v>
      </c>
      <c r="Q248" s="516" t="s">
        <v>309</v>
      </c>
      <c r="R248" s="513" t="s">
        <v>310</v>
      </c>
      <c r="S248" s="516" t="s">
        <v>309</v>
      </c>
      <c r="T248" s="517" t="s">
        <v>310</v>
      </c>
      <c r="U248" s="516" t="s">
        <v>309</v>
      </c>
      <c r="V248" s="518" t="s">
        <v>310</v>
      </c>
    </row>
    <row r="249" spans="1:22">
      <c r="A249" s="10"/>
      <c r="B249" s="10"/>
      <c r="C249" s="998"/>
      <c r="D249" s="519" t="s">
        <v>311</v>
      </c>
      <c r="E249" s="520">
        <v>145</v>
      </c>
      <c r="F249" s="521">
        <v>29</v>
      </c>
      <c r="G249" s="522">
        <v>161</v>
      </c>
      <c r="H249" s="523">
        <v>31</v>
      </c>
      <c r="I249" s="520">
        <v>178</v>
      </c>
      <c r="J249" s="521">
        <v>36</v>
      </c>
      <c r="K249" s="522">
        <v>187</v>
      </c>
      <c r="L249" s="523">
        <v>44</v>
      </c>
      <c r="M249" s="520">
        <v>205</v>
      </c>
      <c r="N249" s="521">
        <v>62</v>
      </c>
      <c r="O249" s="522">
        <v>220</v>
      </c>
      <c r="P249" s="521">
        <v>82</v>
      </c>
      <c r="Q249" s="522">
        <v>227</v>
      </c>
      <c r="R249" s="521">
        <v>90</v>
      </c>
      <c r="S249" s="522">
        <v>234</v>
      </c>
      <c r="T249" s="521">
        <v>104</v>
      </c>
      <c r="U249" s="522">
        <v>246</v>
      </c>
      <c r="V249" s="524">
        <v>118</v>
      </c>
    </row>
    <row r="250" spans="1:22">
      <c r="A250" s="10"/>
      <c r="B250" s="10"/>
      <c r="C250" s="998"/>
      <c r="D250" s="525" t="s">
        <v>312</v>
      </c>
      <c r="E250" s="526">
        <v>1617</v>
      </c>
      <c r="F250" s="527">
        <v>459</v>
      </c>
      <c r="G250" s="532">
        <v>1871</v>
      </c>
      <c r="H250" s="534">
        <v>534</v>
      </c>
      <c r="I250" s="526">
        <v>2208</v>
      </c>
      <c r="J250" s="527">
        <v>629</v>
      </c>
      <c r="K250" s="532">
        <v>2566</v>
      </c>
      <c r="L250" s="534">
        <v>762</v>
      </c>
      <c r="M250" s="526">
        <v>3170</v>
      </c>
      <c r="N250" s="527">
        <v>1005</v>
      </c>
      <c r="O250" s="532">
        <v>3692</v>
      </c>
      <c r="P250" s="527">
        <v>1324</v>
      </c>
      <c r="Q250" s="532">
        <v>4010</v>
      </c>
      <c r="R250" s="527">
        <v>1525</v>
      </c>
      <c r="S250" s="532">
        <v>4383</v>
      </c>
      <c r="T250" s="527">
        <v>1768</v>
      </c>
      <c r="U250" s="532">
        <v>4644</v>
      </c>
      <c r="V250" s="536">
        <v>1999</v>
      </c>
    </row>
    <row r="251" spans="1:22">
      <c r="A251" s="10"/>
      <c r="B251" s="10"/>
      <c r="C251" s="998"/>
      <c r="D251" s="538" t="s">
        <v>324</v>
      </c>
      <c r="E251" s="540">
        <v>578</v>
      </c>
      <c r="F251" s="542">
        <v>12</v>
      </c>
      <c r="G251" s="543">
        <v>598</v>
      </c>
      <c r="H251" s="545">
        <v>12</v>
      </c>
      <c r="I251" s="540">
        <v>605</v>
      </c>
      <c r="J251" s="542">
        <v>12</v>
      </c>
      <c r="K251" s="543">
        <v>619</v>
      </c>
      <c r="L251" s="545">
        <v>12</v>
      </c>
      <c r="M251" s="540">
        <v>632</v>
      </c>
      <c r="N251" s="542">
        <v>12</v>
      </c>
      <c r="O251" s="543">
        <v>638</v>
      </c>
      <c r="P251" s="542">
        <v>13</v>
      </c>
      <c r="Q251" s="543">
        <v>647</v>
      </c>
      <c r="R251" s="542">
        <v>13</v>
      </c>
      <c r="S251" s="543">
        <v>651</v>
      </c>
      <c r="T251" s="542">
        <v>13</v>
      </c>
      <c r="U251" s="543">
        <v>644</v>
      </c>
      <c r="V251" s="547">
        <v>13</v>
      </c>
    </row>
    <row r="252" spans="1:22">
      <c r="A252" s="10"/>
      <c r="B252" s="10"/>
      <c r="C252" s="998"/>
      <c r="D252" s="525" t="s">
        <v>328</v>
      </c>
      <c r="E252" s="526">
        <v>330</v>
      </c>
      <c r="F252" s="527">
        <v>3</v>
      </c>
      <c r="G252" s="532">
        <v>339</v>
      </c>
      <c r="H252" s="534">
        <v>3</v>
      </c>
      <c r="I252" s="526">
        <v>341</v>
      </c>
      <c r="J252" s="527">
        <v>3</v>
      </c>
      <c r="K252" s="532">
        <v>346</v>
      </c>
      <c r="L252" s="534">
        <v>3</v>
      </c>
      <c r="M252" s="526">
        <v>353</v>
      </c>
      <c r="N252" s="527">
        <v>3</v>
      </c>
      <c r="O252" s="532">
        <v>360</v>
      </c>
      <c r="P252" s="527">
        <v>3</v>
      </c>
      <c r="Q252" s="532">
        <v>361</v>
      </c>
      <c r="R252" s="527">
        <v>3</v>
      </c>
      <c r="S252" s="532">
        <v>365</v>
      </c>
      <c r="T252" s="527">
        <v>3</v>
      </c>
      <c r="U252" s="532">
        <v>360</v>
      </c>
      <c r="V252" s="536">
        <v>3</v>
      </c>
    </row>
    <row r="253" spans="1:22">
      <c r="A253" s="10"/>
      <c r="B253" s="10"/>
      <c r="C253" s="998"/>
      <c r="D253" s="538" t="s">
        <v>329</v>
      </c>
      <c r="E253" s="540">
        <v>132</v>
      </c>
      <c r="F253" s="542">
        <v>1</v>
      </c>
      <c r="G253" s="543">
        <v>135</v>
      </c>
      <c r="H253" s="545">
        <v>1</v>
      </c>
      <c r="I253" s="540">
        <v>141</v>
      </c>
      <c r="J253" s="542">
        <v>1</v>
      </c>
      <c r="K253" s="543">
        <v>144</v>
      </c>
      <c r="L253" s="545">
        <v>1</v>
      </c>
      <c r="M253" s="540">
        <v>145</v>
      </c>
      <c r="N253" s="542">
        <v>1</v>
      </c>
      <c r="O253" s="543">
        <v>148</v>
      </c>
      <c r="P253" s="542">
        <v>1</v>
      </c>
      <c r="Q253" s="543">
        <v>151</v>
      </c>
      <c r="R253" s="542">
        <v>1</v>
      </c>
      <c r="S253" s="543">
        <v>154</v>
      </c>
      <c r="T253" s="542">
        <v>1</v>
      </c>
      <c r="U253" s="543">
        <v>156</v>
      </c>
      <c r="V253" s="547">
        <v>1</v>
      </c>
    </row>
    <row r="254" spans="1:22">
      <c r="A254" s="10"/>
      <c r="B254" s="10"/>
      <c r="C254" s="998"/>
      <c r="D254" s="525" t="s">
        <v>330</v>
      </c>
      <c r="E254" s="526">
        <v>185</v>
      </c>
      <c r="F254" s="527">
        <v>158</v>
      </c>
      <c r="G254" s="532">
        <v>204</v>
      </c>
      <c r="H254" s="534">
        <v>185</v>
      </c>
      <c r="I254" s="526">
        <v>213</v>
      </c>
      <c r="J254" s="527">
        <v>205</v>
      </c>
      <c r="K254" s="532">
        <v>233</v>
      </c>
      <c r="L254" s="534">
        <v>227</v>
      </c>
      <c r="M254" s="526">
        <v>247</v>
      </c>
      <c r="N254" s="527">
        <v>257</v>
      </c>
      <c r="O254" s="532">
        <v>268</v>
      </c>
      <c r="P254" s="527">
        <v>282</v>
      </c>
      <c r="Q254" s="532">
        <v>284</v>
      </c>
      <c r="R254" s="527">
        <v>299</v>
      </c>
      <c r="S254" s="532">
        <v>300</v>
      </c>
      <c r="T254" s="527">
        <v>310</v>
      </c>
      <c r="U254" s="532">
        <v>311</v>
      </c>
      <c r="V254" s="536">
        <v>327</v>
      </c>
    </row>
    <row r="255" spans="1:22">
      <c r="A255" s="10"/>
      <c r="B255" s="10"/>
      <c r="C255" s="998"/>
      <c r="D255" s="538" t="s">
        <v>331</v>
      </c>
      <c r="E255" s="540">
        <v>218</v>
      </c>
      <c r="F255" s="542">
        <v>3</v>
      </c>
      <c r="G255" s="543">
        <v>232</v>
      </c>
      <c r="H255" s="545">
        <v>4</v>
      </c>
      <c r="I255" s="540">
        <v>237</v>
      </c>
      <c r="J255" s="542">
        <v>4</v>
      </c>
      <c r="K255" s="543">
        <v>240</v>
      </c>
      <c r="L255" s="545">
        <v>4</v>
      </c>
      <c r="M255" s="540">
        <v>246</v>
      </c>
      <c r="N255" s="542">
        <v>4</v>
      </c>
      <c r="O255" s="543">
        <v>253</v>
      </c>
      <c r="P255" s="542">
        <v>4</v>
      </c>
      <c r="Q255" s="543">
        <v>256</v>
      </c>
      <c r="R255" s="542">
        <v>5</v>
      </c>
      <c r="S255" s="543">
        <v>263</v>
      </c>
      <c r="T255" s="542">
        <v>5</v>
      </c>
      <c r="U255" s="543">
        <v>261</v>
      </c>
      <c r="V255" s="547">
        <v>5</v>
      </c>
    </row>
    <row r="256" spans="1:22">
      <c r="A256" s="10"/>
      <c r="B256" s="10"/>
      <c r="C256" s="998"/>
      <c r="D256" s="525" t="s">
        <v>332</v>
      </c>
      <c r="E256" s="526">
        <v>95</v>
      </c>
      <c r="F256" s="527">
        <v>0</v>
      </c>
      <c r="G256" s="532">
        <v>107</v>
      </c>
      <c r="H256" s="534">
        <v>0</v>
      </c>
      <c r="I256" s="526">
        <v>110</v>
      </c>
      <c r="J256" s="527">
        <v>0</v>
      </c>
      <c r="K256" s="532">
        <v>112</v>
      </c>
      <c r="L256" s="534">
        <v>0</v>
      </c>
      <c r="M256" s="526">
        <v>113</v>
      </c>
      <c r="N256" s="527">
        <v>0</v>
      </c>
      <c r="O256" s="532">
        <v>118</v>
      </c>
      <c r="P256" s="527">
        <v>0</v>
      </c>
      <c r="Q256" s="532">
        <v>120</v>
      </c>
      <c r="R256" s="527">
        <v>0</v>
      </c>
      <c r="S256" s="532">
        <v>125</v>
      </c>
      <c r="T256" s="527">
        <v>0</v>
      </c>
      <c r="U256" s="532">
        <v>125</v>
      </c>
      <c r="V256" s="536">
        <v>0</v>
      </c>
    </row>
    <row r="257" spans="1:22">
      <c r="A257" s="10"/>
      <c r="B257" s="10"/>
      <c r="C257" s="998"/>
      <c r="D257" s="538" t="s">
        <v>333</v>
      </c>
      <c r="E257" s="540">
        <v>49</v>
      </c>
      <c r="F257" s="542">
        <v>1</v>
      </c>
      <c r="G257" s="543">
        <v>50</v>
      </c>
      <c r="H257" s="545">
        <v>1</v>
      </c>
      <c r="I257" s="540">
        <v>50</v>
      </c>
      <c r="J257" s="542">
        <v>1</v>
      </c>
      <c r="K257" s="543">
        <v>50</v>
      </c>
      <c r="L257" s="545">
        <v>1</v>
      </c>
      <c r="M257" s="540">
        <v>51</v>
      </c>
      <c r="N257" s="542">
        <v>1</v>
      </c>
      <c r="O257" s="543">
        <v>52</v>
      </c>
      <c r="P257" s="542">
        <v>1</v>
      </c>
      <c r="Q257" s="543">
        <v>51</v>
      </c>
      <c r="R257" s="542">
        <v>1</v>
      </c>
      <c r="S257" s="543">
        <v>51</v>
      </c>
      <c r="T257" s="542">
        <v>1</v>
      </c>
      <c r="U257" s="543">
        <v>52</v>
      </c>
      <c r="V257" s="547">
        <v>1</v>
      </c>
    </row>
    <row r="258" spans="1:22" ht="15.75" customHeight="1">
      <c r="A258" s="10"/>
      <c r="B258" s="10"/>
      <c r="C258" s="998"/>
      <c r="D258" s="552" t="s">
        <v>28</v>
      </c>
      <c r="E258" s="554">
        <f t="shared" ref="E258:V258" si="18">SUM(E249:E257)</f>
        <v>3349</v>
      </c>
      <c r="F258" s="556">
        <f t="shared" si="18"/>
        <v>666</v>
      </c>
      <c r="G258" s="557">
        <f t="shared" si="18"/>
        <v>3697</v>
      </c>
      <c r="H258" s="558">
        <f t="shared" si="18"/>
        <v>771</v>
      </c>
      <c r="I258" s="554">
        <f t="shared" si="18"/>
        <v>4083</v>
      </c>
      <c r="J258" s="556">
        <f t="shared" si="18"/>
        <v>891</v>
      </c>
      <c r="K258" s="557">
        <f t="shared" si="18"/>
        <v>4497</v>
      </c>
      <c r="L258" s="558">
        <f t="shared" si="18"/>
        <v>1054</v>
      </c>
      <c r="M258" s="554">
        <f t="shared" si="18"/>
        <v>5162</v>
      </c>
      <c r="N258" s="556">
        <f t="shared" si="18"/>
        <v>1345</v>
      </c>
      <c r="O258" s="557">
        <f t="shared" si="18"/>
        <v>5749</v>
      </c>
      <c r="P258" s="556">
        <f t="shared" si="18"/>
        <v>1710</v>
      </c>
      <c r="Q258" s="557">
        <f t="shared" si="18"/>
        <v>6107</v>
      </c>
      <c r="R258" s="556">
        <f t="shared" si="18"/>
        <v>1937</v>
      </c>
      <c r="S258" s="557">
        <f t="shared" si="18"/>
        <v>6526</v>
      </c>
      <c r="T258" s="556">
        <f t="shared" si="18"/>
        <v>2205</v>
      </c>
      <c r="U258" s="557">
        <f t="shared" si="18"/>
        <v>6799</v>
      </c>
      <c r="V258" s="559">
        <f t="shared" si="18"/>
        <v>2467</v>
      </c>
    </row>
    <row r="259" spans="1:22" ht="30.75" customHeight="1">
      <c r="A259" s="10"/>
      <c r="B259" s="10"/>
      <c r="C259" s="978"/>
      <c r="D259" s="560" t="s">
        <v>336</v>
      </c>
      <c r="E259" s="995">
        <f>E258+F258</f>
        <v>4015</v>
      </c>
      <c r="F259" s="858"/>
      <c r="G259" s="995">
        <f>G258+H258</f>
        <v>4468</v>
      </c>
      <c r="H259" s="858"/>
      <c r="I259" s="995">
        <f>I258+J258</f>
        <v>4974</v>
      </c>
      <c r="J259" s="858"/>
      <c r="K259" s="995">
        <f>K258+L258</f>
        <v>5551</v>
      </c>
      <c r="L259" s="858"/>
      <c r="M259" s="995">
        <f>M258+N258</f>
        <v>6507</v>
      </c>
      <c r="N259" s="858"/>
      <c r="O259" s="995">
        <f>O258+P258</f>
        <v>7459</v>
      </c>
      <c r="P259" s="858"/>
      <c r="Q259" s="993">
        <f>Q258+R258</f>
        <v>8044</v>
      </c>
      <c r="R259" s="908"/>
      <c r="S259" s="993">
        <f>S258+T258</f>
        <v>8731</v>
      </c>
      <c r="T259" s="908"/>
      <c r="U259" s="993">
        <f>U258+V258</f>
        <v>9266</v>
      </c>
      <c r="V259" s="999"/>
    </row>
    <row r="260" spans="1:22" ht="15.75" customHeight="1">
      <c r="A260" s="10"/>
      <c r="B260" s="10"/>
      <c r="C260" s="997" t="s">
        <v>170</v>
      </c>
      <c r="D260" s="992" t="str">
        <f>D247</f>
        <v>CATEG.</v>
      </c>
      <c r="E260" s="991">
        <v>2004</v>
      </c>
      <c r="F260" s="934"/>
      <c r="G260" s="996">
        <v>2005</v>
      </c>
      <c r="H260" s="973"/>
      <c r="I260" s="991">
        <v>2006</v>
      </c>
      <c r="J260" s="934"/>
      <c r="K260" s="996">
        <v>2007</v>
      </c>
      <c r="L260" s="973"/>
      <c r="M260" s="991">
        <v>2008</v>
      </c>
      <c r="N260" s="934"/>
      <c r="O260" s="991">
        <v>2009</v>
      </c>
      <c r="P260" s="934"/>
      <c r="Q260" s="991">
        <v>2010</v>
      </c>
      <c r="R260" s="934"/>
      <c r="S260" s="994">
        <v>2011</v>
      </c>
      <c r="T260" s="883"/>
      <c r="U260" s="994">
        <v>2012</v>
      </c>
      <c r="V260" s="879"/>
    </row>
    <row r="261" spans="1:22" ht="15.75" customHeight="1">
      <c r="A261" s="10"/>
      <c r="B261" s="10"/>
      <c r="C261" s="998"/>
      <c r="D261" s="825"/>
      <c r="E261" s="512" t="s">
        <v>309</v>
      </c>
      <c r="F261" s="513" t="s">
        <v>310</v>
      </c>
      <c r="G261" s="514" t="s">
        <v>309</v>
      </c>
      <c r="H261" s="515" t="s">
        <v>310</v>
      </c>
      <c r="I261" s="512" t="s">
        <v>309</v>
      </c>
      <c r="J261" s="513" t="s">
        <v>310</v>
      </c>
      <c r="K261" s="514" t="s">
        <v>309</v>
      </c>
      <c r="L261" s="513" t="s">
        <v>310</v>
      </c>
      <c r="M261" s="516" t="s">
        <v>309</v>
      </c>
      <c r="N261" s="517" t="s">
        <v>310</v>
      </c>
      <c r="O261" s="516" t="s">
        <v>309</v>
      </c>
      <c r="P261" s="517" t="s">
        <v>310</v>
      </c>
      <c r="Q261" s="516" t="s">
        <v>309</v>
      </c>
      <c r="R261" s="513" t="s">
        <v>310</v>
      </c>
      <c r="S261" s="516" t="s">
        <v>309</v>
      </c>
      <c r="T261" s="517" t="s">
        <v>310</v>
      </c>
      <c r="U261" s="516" t="s">
        <v>309</v>
      </c>
      <c r="V261" s="518" t="s">
        <v>310</v>
      </c>
    </row>
    <row r="262" spans="1:22">
      <c r="A262" s="10"/>
      <c r="B262" s="10"/>
      <c r="C262" s="998"/>
      <c r="D262" s="519" t="s">
        <v>311</v>
      </c>
      <c r="E262" s="520">
        <v>38</v>
      </c>
      <c r="F262" s="521">
        <v>9</v>
      </c>
      <c r="G262" s="522">
        <v>43</v>
      </c>
      <c r="H262" s="523">
        <v>12</v>
      </c>
      <c r="I262" s="520">
        <v>56</v>
      </c>
      <c r="J262" s="521">
        <v>14</v>
      </c>
      <c r="K262" s="522">
        <v>66</v>
      </c>
      <c r="L262" s="523">
        <v>15</v>
      </c>
      <c r="M262" s="520">
        <v>82</v>
      </c>
      <c r="N262" s="521">
        <v>16</v>
      </c>
      <c r="O262" s="522">
        <v>97</v>
      </c>
      <c r="P262" s="521">
        <v>24</v>
      </c>
      <c r="Q262" s="522">
        <v>118</v>
      </c>
      <c r="R262" s="521">
        <v>33</v>
      </c>
      <c r="S262" s="522">
        <v>131</v>
      </c>
      <c r="T262" s="521">
        <v>34</v>
      </c>
      <c r="U262" s="522">
        <v>143</v>
      </c>
      <c r="V262" s="524">
        <v>43</v>
      </c>
    </row>
    <row r="263" spans="1:22">
      <c r="A263" s="10"/>
      <c r="B263" s="10"/>
      <c r="C263" s="998"/>
      <c r="D263" s="525" t="s">
        <v>312</v>
      </c>
      <c r="E263" s="526">
        <v>189</v>
      </c>
      <c r="F263" s="527">
        <v>13</v>
      </c>
      <c r="G263" s="532">
        <v>235</v>
      </c>
      <c r="H263" s="534">
        <v>21</v>
      </c>
      <c r="I263" s="526">
        <v>299</v>
      </c>
      <c r="J263" s="527">
        <v>27</v>
      </c>
      <c r="K263" s="532">
        <v>388</v>
      </c>
      <c r="L263" s="534">
        <v>43</v>
      </c>
      <c r="M263" s="526">
        <v>605</v>
      </c>
      <c r="N263" s="527">
        <v>86</v>
      </c>
      <c r="O263" s="532">
        <v>805</v>
      </c>
      <c r="P263" s="527">
        <v>140</v>
      </c>
      <c r="Q263" s="532">
        <v>948</v>
      </c>
      <c r="R263" s="527">
        <v>202</v>
      </c>
      <c r="S263" s="532">
        <v>1070</v>
      </c>
      <c r="T263" s="527">
        <v>253</v>
      </c>
      <c r="U263" s="532">
        <v>1170</v>
      </c>
      <c r="V263" s="536">
        <v>281</v>
      </c>
    </row>
    <row r="264" spans="1:22">
      <c r="A264" s="10"/>
      <c r="B264" s="10"/>
      <c r="C264" s="998"/>
      <c r="D264" s="538" t="s">
        <v>324</v>
      </c>
      <c r="E264" s="540">
        <v>31</v>
      </c>
      <c r="F264" s="542">
        <v>1</v>
      </c>
      <c r="G264" s="543">
        <v>32</v>
      </c>
      <c r="H264" s="545">
        <v>1</v>
      </c>
      <c r="I264" s="540">
        <v>32</v>
      </c>
      <c r="J264" s="542">
        <v>1</v>
      </c>
      <c r="K264" s="543">
        <v>33</v>
      </c>
      <c r="L264" s="545">
        <v>1</v>
      </c>
      <c r="M264" s="540">
        <v>35</v>
      </c>
      <c r="N264" s="542">
        <v>1</v>
      </c>
      <c r="O264" s="543">
        <v>35</v>
      </c>
      <c r="P264" s="542">
        <v>1</v>
      </c>
      <c r="Q264" s="543">
        <v>57</v>
      </c>
      <c r="R264" s="542">
        <v>2</v>
      </c>
      <c r="S264" s="543">
        <v>63</v>
      </c>
      <c r="T264" s="542">
        <v>2</v>
      </c>
      <c r="U264" s="543">
        <v>70</v>
      </c>
      <c r="V264" s="547">
        <v>2</v>
      </c>
    </row>
    <row r="265" spans="1:22">
      <c r="A265" s="10"/>
      <c r="B265" s="10"/>
      <c r="C265" s="998"/>
      <c r="D265" s="525" t="s">
        <v>328</v>
      </c>
      <c r="E265" s="526">
        <v>31</v>
      </c>
      <c r="F265" s="527">
        <v>1</v>
      </c>
      <c r="G265" s="532">
        <v>32</v>
      </c>
      <c r="H265" s="534">
        <v>1</v>
      </c>
      <c r="I265" s="526">
        <v>33</v>
      </c>
      <c r="J265" s="527">
        <v>1</v>
      </c>
      <c r="K265" s="532">
        <v>34</v>
      </c>
      <c r="L265" s="534">
        <v>1</v>
      </c>
      <c r="M265" s="526">
        <v>34</v>
      </c>
      <c r="N265" s="527">
        <v>1</v>
      </c>
      <c r="O265" s="532">
        <v>34</v>
      </c>
      <c r="P265" s="527">
        <v>1</v>
      </c>
      <c r="Q265" s="532">
        <v>44</v>
      </c>
      <c r="R265" s="527">
        <v>1</v>
      </c>
      <c r="S265" s="532">
        <v>48</v>
      </c>
      <c r="T265" s="527">
        <v>1</v>
      </c>
      <c r="U265" s="532">
        <v>52</v>
      </c>
      <c r="V265" s="536">
        <v>1</v>
      </c>
    </row>
    <row r="266" spans="1:22">
      <c r="A266" s="10"/>
      <c r="B266" s="10"/>
      <c r="C266" s="998"/>
      <c r="D266" s="538" t="s">
        <v>329</v>
      </c>
      <c r="E266" s="540">
        <v>9</v>
      </c>
      <c r="F266" s="542">
        <v>0</v>
      </c>
      <c r="G266" s="543">
        <v>9</v>
      </c>
      <c r="H266" s="545">
        <v>0</v>
      </c>
      <c r="I266" s="540">
        <v>10</v>
      </c>
      <c r="J266" s="542">
        <v>0</v>
      </c>
      <c r="K266" s="543">
        <v>10</v>
      </c>
      <c r="L266" s="545">
        <v>0</v>
      </c>
      <c r="M266" s="540">
        <v>10</v>
      </c>
      <c r="N266" s="542">
        <v>0</v>
      </c>
      <c r="O266" s="543">
        <v>10</v>
      </c>
      <c r="P266" s="542">
        <v>0</v>
      </c>
      <c r="Q266" s="543">
        <v>13</v>
      </c>
      <c r="R266" s="542">
        <v>0</v>
      </c>
      <c r="S266" s="543">
        <v>13</v>
      </c>
      <c r="T266" s="542">
        <v>0</v>
      </c>
      <c r="U266" s="543">
        <v>11</v>
      </c>
      <c r="V266" s="547">
        <v>0</v>
      </c>
    </row>
    <row r="267" spans="1:22">
      <c r="A267" s="10"/>
      <c r="B267" s="10"/>
      <c r="C267" s="998"/>
      <c r="D267" s="525" t="s">
        <v>330</v>
      </c>
      <c r="E267" s="526">
        <v>5</v>
      </c>
      <c r="F267" s="527">
        <v>1</v>
      </c>
      <c r="G267" s="532">
        <v>6</v>
      </c>
      <c r="H267" s="534">
        <v>1</v>
      </c>
      <c r="I267" s="526">
        <v>8</v>
      </c>
      <c r="J267" s="527">
        <v>3</v>
      </c>
      <c r="K267" s="532">
        <v>10</v>
      </c>
      <c r="L267" s="534">
        <v>3</v>
      </c>
      <c r="M267" s="526">
        <v>15</v>
      </c>
      <c r="N267" s="527">
        <v>10</v>
      </c>
      <c r="O267" s="532">
        <v>17</v>
      </c>
      <c r="P267" s="527">
        <v>17</v>
      </c>
      <c r="Q267" s="532">
        <v>21</v>
      </c>
      <c r="R267" s="527">
        <v>25</v>
      </c>
      <c r="S267" s="532">
        <v>23</v>
      </c>
      <c r="T267" s="527">
        <v>31</v>
      </c>
      <c r="U267" s="532">
        <v>29</v>
      </c>
      <c r="V267" s="536">
        <v>32</v>
      </c>
    </row>
    <row r="268" spans="1:22">
      <c r="A268" s="10"/>
      <c r="B268" s="10"/>
      <c r="C268" s="998"/>
      <c r="D268" s="538" t="s">
        <v>331</v>
      </c>
      <c r="E268" s="540">
        <v>6</v>
      </c>
      <c r="F268" s="542">
        <v>0</v>
      </c>
      <c r="G268" s="543">
        <v>6</v>
      </c>
      <c r="H268" s="545">
        <v>0</v>
      </c>
      <c r="I268" s="540">
        <v>6</v>
      </c>
      <c r="J268" s="542">
        <v>0</v>
      </c>
      <c r="K268" s="543">
        <v>6</v>
      </c>
      <c r="L268" s="545">
        <v>0</v>
      </c>
      <c r="M268" s="540">
        <v>7</v>
      </c>
      <c r="N268" s="542">
        <v>0</v>
      </c>
      <c r="O268" s="543">
        <v>9</v>
      </c>
      <c r="P268" s="542">
        <v>0</v>
      </c>
      <c r="Q268" s="543">
        <v>15</v>
      </c>
      <c r="R268" s="542">
        <v>1</v>
      </c>
      <c r="S268" s="543">
        <v>18</v>
      </c>
      <c r="T268" s="542">
        <v>1</v>
      </c>
      <c r="U268" s="543">
        <v>18</v>
      </c>
      <c r="V268" s="547">
        <v>1</v>
      </c>
    </row>
    <row r="269" spans="1:22">
      <c r="A269" s="10"/>
      <c r="B269" s="10"/>
      <c r="C269" s="998"/>
      <c r="D269" s="525" t="s">
        <v>332</v>
      </c>
      <c r="E269" s="526">
        <v>10</v>
      </c>
      <c r="F269" s="527">
        <v>0</v>
      </c>
      <c r="G269" s="532">
        <v>11</v>
      </c>
      <c r="H269" s="534">
        <v>0</v>
      </c>
      <c r="I269" s="526">
        <v>12</v>
      </c>
      <c r="J269" s="527">
        <v>0</v>
      </c>
      <c r="K269" s="532">
        <v>12</v>
      </c>
      <c r="L269" s="534">
        <v>0</v>
      </c>
      <c r="M269" s="526">
        <v>12</v>
      </c>
      <c r="N269" s="527">
        <v>0</v>
      </c>
      <c r="O269" s="532">
        <v>12</v>
      </c>
      <c r="P269" s="527">
        <v>0</v>
      </c>
      <c r="Q269" s="532">
        <v>19</v>
      </c>
      <c r="R269" s="527">
        <v>0</v>
      </c>
      <c r="S269" s="532">
        <v>19</v>
      </c>
      <c r="T269" s="527">
        <v>0</v>
      </c>
      <c r="U269" s="532">
        <v>21</v>
      </c>
      <c r="V269" s="536">
        <v>1</v>
      </c>
    </row>
    <row r="270" spans="1:22">
      <c r="A270" s="10"/>
      <c r="B270" s="10"/>
      <c r="C270" s="998"/>
      <c r="D270" s="538" t="s">
        <v>333</v>
      </c>
      <c r="E270" s="540">
        <v>2</v>
      </c>
      <c r="F270" s="542">
        <v>0</v>
      </c>
      <c r="G270" s="543">
        <v>2</v>
      </c>
      <c r="H270" s="545">
        <v>0</v>
      </c>
      <c r="I270" s="540">
        <v>2</v>
      </c>
      <c r="J270" s="542">
        <v>0</v>
      </c>
      <c r="K270" s="543">
        <v>2</v>
      </c>
      <c r="L270" s="545">
        <v>0</v>
      </c>
      <c r="M270" s="540">
        <v>2</v>
      </c>
      <c r="N270" s="542">
        <v>0</v>
      </c>
      <c r="O270" s="543">
        <v>2</v>
      </c>
      <c r="P270" s="542">
        <v>0</v>
      </c>
      <c r="Q270" s="543">
        <v>2</v>
      </c>
      <c r="R270" s="542">
        <v>0</v>
      </c>
      <c r="S270" s="543">
        <v>2</v>
      </c>
      <c r="T270" s="542">
        <v>0</v>
      </c>
      <c r="U270" s="543">
        <v>4</v>
      </c>
      <c r="V270" s="547">
        <v>0</v>
      </c>
    </row>
    <row r="271" spans="1:22" ht="15.75" customHeight="1">
      <c r="A271" s="10"/>
      <c r="B271" s="10"/>
      <c r="C271" s="998"/>
      <c r="D271" s="552" t="s">
        <v>28</v>
      </c>
      <c r="E271" s="554">
        <f t="shared" ref="E271:V271" si="19">SUM(E262:E270)</f>
        <v>321</v>
      </c>
      <c r="F271" s="556">
        <f t="shared" si="19"/>
        <v>25</v>
      </c>
      <c r="G271" s="557">
        <f t="shared" si="19"/>
        <v>376</v>
      </c>
      <c r="H271" s="558">
        <f t="shared" si="19"/>
        <v>36</v>
      </c>
      <c r="I271" s="554">
        <f t="shared" si="19"/>
        <v>458</v>
      </c>
      <c r="J271" s="556">
        <f t="shared" si="19"/>
        <v>46</v>
      </c>
      <c r="K271" s="557">
        <f t="shared" si="19"/>
        <v>561</v>
      </c>
      <c r="L271" s="558">
        <f t="shared" si="19"/>
        <v>63</v>
      </c>
      <c r="M271" s="554">
        <f t="shared" si="19"/>
        <v>802</v>
      </c>
      <c r="N271" s="556">
        <f t="shared" si="19"/>
        <v>114</v>
      </c>
      <c r="O271" s="557">
        <f t="shared" si="19"/>
        <v>1021</v>
      </c>
      <c r="P271" s="556">
        <f t="shared" si="19"/>
        <v>183</v>
      </c>
      <c r="Q271" s="557">
        <f t="shared" si="19"/>
        <v>1237</v>
      </c>
      <c r="R271" s="556">
        <f t="shared" si="19"/>
        <v>264</v>
      </c>
      <c r="S271" s="557">
        <f t="shared" si="19"/>
        <v>1387</v>
      </c>
      <c r="T271" s="556">
        <f t="shared" si="19"/>
        <v>322</v>
      </c>
      <c r="U271" s="557">
        <f t="shared" si="19"/>
        <v>1518</v>
      </c>
      <c r="V271" s="559">
        <f t="shared" si="19"/>
        <v>361</v>
      </c>
    </row>
    <row r="272" spans="1:22" ht="30.75" customHeight="1">
      <c r="A272" s="10"/>
      <c r="B272" s="10"/>
      <c r="C272" s="978"/>
      <c r="D272" s="560" t="s">
        <v>336</v>
      </c>
      <c r="E272" s="995">
        <f>E271+F271</f>
        <v>346</v>
      </c>
      <c r="F272" s="858"/>
      <c r="G272" s="995">
        <f>G271+H271</f>
        <v>412</v>
      </c>
      <c r="H272" s="858"/>
      <c r="I272" s="995">
        <f>I271+J271</f>
        <v>504</v>
      </c>
      <c r="J272" s="858"/>
      <c r="K272" s="995">
        <f>K271+L271</f>
        <v>624</v>
      </c>
      <c r="L272" s="858"/>
      <c r="M272" s="995">
        <f>M271+N271</f>
        <v>916</v>
      </c>
      <c r="N272" s="858"/>
      <c r="O272" s="995">
        <f>O271+P271</f>
        <v>1204</v>
      </c>
      <c r="P272" s="858"/>
      <c r="Q272" s="993">
        <f>Q271+R271</f>
        <v>1501</v>
      </c>
      <c r="R272" s="908"/>
      <c r="S272" s="993">
        <f>S271+T271</f>
        <v>1709</v>
      </c>
      <c r="T272" s="908"/>
      <c r="U272" s="993">
        <f>U271+V271</f>
        <v>1879</v>
      </c>
      <c r="V272" s="999"/>
    </row>
    <row r="273" spans="1:22" ht="15.75" customHeight="1">
      <c r="A273" s="10"/>
      <c r="B273" s="10"/>
      <c r="C273" s="997" t="s">
        <v>171</v>
      </c>
      <c r="D273" s="992" t="str">
        <f>D260</f>
        <v>CATEG.</v>
      </c>
      <c r="E273" s="991">
        <v>2004</v>
      </c>
      <c r="F273" s="934"/>
      <c r="G273" s="996">
        <v>2005</v>
      </c>
      <c r="H273" s="973"/>
      <c r="I273" s="991">
        <v>2006</v>
      </c>
      <c r="J273" s="934"/>
      <c r="K273" s="996">
        <v>2007</v>
      </c>
      <c r="L273" s="973"/>
      <c r="M273" s="991">
        <v>2008</v>
      </c>
      <c r="N273" s="934"/>
      <c r="O273" s="991">
        <v>2009</v>
      </c>
      <c r="P273" s="934"/>
      <c r="Q273" s="991">
        <v>2010</v>
      </c>
      <c r="R273" s="934"/>
      <c r="S273" s="994">
        <v>2011</v>
      </c>
      <c r="T273" s="883"/>
      <c r="U273" s="994">
        <v>2012</v>
      </c>
      <c r="V273" s="879"/>
    </row>
    <row r="274" spans="1:22" ht="15.75" customHeight="1">
      <c r="A274" s="10"/>
      <c r="B274" s="10"/>
      <c r="C274" s="998"/>
      <c r="D274" s="825"/>
      <c r="E274" s="512" t="s">
        <v>309</v>
      </c>
      <c r="F274" s="513" t="s">
        <v>310</v>
      </c>
      <c r="G274" s="514" t="s">
        <v>309</v>
      </c>
      <c r="H274" s="515" t="s">
        <v>310</v>
      </c>
      <c r="I274" s="512" t="s">
        <v>309</v>
      </c>
      <c r="J274" s="513" t="s">
        <v>310</v>
      </c>
      <c r="K274" s="514" t="s">
        <v>309</v>
      </c>
      <c r="L274" s="513" t="s">
        <v>310</v>
      </c>
      <c r="M274" s="516" t="s">
        <v>309</v>
      </c>
      <c r="N274" s="517" t="s">
        <v>310</v>
      </c>
      <c r="O274" s="516" t="s">
        <v>309</v>
      </c>
      <c r="P274" s="517" t="s">
        <v>310</v>
      </c>
      <c r="Q274" s="516" t="s">
        <v>309</v>
      </c>
      <c r="R274" s="513" t="s">
        <v>310</v>
      </c>
      <c r="S274" s="516" t="s">
        <v>309</v>
      </c>
      <c r="T274" s="517" t="s">
        <v>310</v>
      </c>
      <c r="U274" s="516" t="s">
        <v>309</v>
      </c>
      <c r="V274" s="518" t="s">
        <v>310</v>
      </c>
    </row>
    <row r="275" spans="1:22">
      <c r="A275" s="10"/>
      <c r="B275" s="10"/>
      <c r="C275" s="998"/>
      <c r="D275" s="519" t="s">
        <v>311</v>
      </c>
      <c r="E275" s="520">
        <v>68</v>
      </c>
      <c r="F275" s="521">
        <v>38</v>
      </c>
      <c r="G275" s="522">
        <v>83</v>
      </c>
      <c r="H275" s="523">
        <v>49</v>
      </c>
      <c r="I275" s="520">
        <v>102</v>
      </c>
      <c r="J275" s="521">
        <v>77</v>
      </c>
      <c r="K275" s="522">
        <v>127</v>
      </c>
      <c r="L275" s="523">
        <v>117</v>
      </c>
      <c r="M275" s="520">
        <v>153</v>
      </c>
      <c r="N275" s="521">
        <v>150</v>
      </c>
      <c r="O275" s="522">
        <v>198</v>
      </c>
      <c r="P275" s="521">
        <v>227</v>
      </c>
      <c r="Q275" s="522">
        <v>234</v>
      </c>
      <c r="R275" s="521">
        <v>274</v>
      </c>
      <c r="S275" s="522">
        <v>250</v>
      </c>
      <c r="T275" s="521">
        <v>306</v>
      </c>
      <c r="U275" s="522">
        <v>266</v>
      </c>
      <c r="V275" s="524">
        <v>344</v>
      </c>
    </row>
    <row r="276" spans="1:22">
      <c r="A276" s="10"/>
      <c r="B276" s="10"/>
      <c r="C276" s="998"/>
      <c r="D276" s="525" t="s">
        <v>312</v>
      </c>
      <c r="E276" s="526">
        <v>1579</v>
      </c>
      <c r="F276" s="527">
        <v>611</v>
      </c>
      <c r="G276" s="532">
        <v>1847</v>
      </c>
      <c r="H276" s="534">
        <v>723</v>
      </c>
      <c r="I276" s="526">
        <v>2116</v>
      </c>
      <c r="J276" s="527">
        <v>856</v>
      </c>
      <c r="K276" s="532">
        <v>2619</v>
      </c>
      <c r="L276" s="534">
        <v>1146</v>
      </c>
      <c r="M276" s="526">
        <v>3206</v>
      </c>
      <c r="N276" s="527">
        <v>1458</v>
      </c>
      <c r="O276" s="532">
        <v>3785</v>
      </c>
      <c r="P276" s="527">
        <v>1954</v>
      </c>
      <c r="Q276" s="532">
        <v>4103</v>
      </c>
      <c r="R276" s="527">
        <v>2142</v>
      </c>
      <c r="S276" s="532">
        <v>4463</v>
      </c>
      <c r="T276" s="527">
        <v>2340</v>
      </c>
      <c r="U276" s="532">
        <v>4743</v>
      </c>
      <c r="V276" s="536">
        <v>2528</v>
      </c>
    </row>
    <row r="277" spans="1:22">
      <c r="A277" s="10"/>
      <c r="B277" s="10"/>
      <c r="C277" s="998"/>
      <c r="D277" s="538" t="s">
        <v>324</v>
      </c>
      <c r="E277" s="540">
        <v>376</v>
      </c>
      <c r="F277" s="542">
        <v>10</v>
      </c>
      <c r="G277" s="543">
        <v>406</v>
      </c>
      <c r="H277" s="545">
        <v>10</v>
      </c>
      <c r="I277" s="540">
        <v>427</v>
      </c>
      <c r="J277" s="542">
        <v>10</v>
      </c>
      <c r="K277" s="543">
        <v>438</v>
      </c>
      <c r="L277" s="545">
        <v>10</v>
      </c>
      <c r="M277" s="540">
        <v>461</v>
      </c>
      <c r="N277" s="542">
        <v>10</v>
      </c>
      <c r="O277" s="543">
        <v>470</v>
      </c>
      <c r="P277" s="542">
        <v>11</v>
      </c>
      <c r="Q277" s="543">
        <v>463</v>
      </c>
      <c r="R277" s="542">
        <v>12</v>
      </c>
      <c r="S277" s="543">
        <v>468</v>
      </c>
      <c r="T277" s="542">
        <v>12</v>
      </c>
      <c r="U277" s="543">
        <v>459</v>
      </c>
      <c r="V277" s="547">
        <v>12</v>
      </c>
    </row>
    <row r="278" spans="1:22">
      <c r="A278" s="10"/>
      <c r="B278" s="10"/>
      <c r="C278" s="998"/>
      <c r="D278" s="525" t="s">
        <v>328</v>
      </c>
      <c r="E278" s="526">
        <v>205</v>
      </c>
      <c r="F278" s="527">
        <v>1</v>
      </c>
      <c r="G278" s="532">
        <v>215</v>
      </c>
      <c r="H278" s="534">
        <v>2</v>
      </c>
      <c r="I278" s="526">
        <v>226</v>
      </c>
      <c r="J278" s="527">
        <v>2</v>
      </c>
      <c r="K278" s="532">
        <v>238</v>
      </c>
      <c r="L278" s="534">
        <v>2</v>
      </c>
      <c r="M278" s="526">
        <v>249</v>
      </c>
      <c r="N278" s="527">
        <v>3</v>
      </c>
      <c r="O278" s="532">
        <v>259</v>
      </c>
      <c r="P278" s="527">
        <v>3</v>
      </c>
      <c r="Q278" s="532">
        <v>271</v>
      </c>
      <c r="R278" s="527">
        <v>4</v>
      </c>
      <c r="S278" s="532">
        <v>275</v>
      </c>
      <c r="T278" s="527">
        <v>4</v>
      </c>
      <c r="U278" s="532">
        <v>277</v>
      </c>
      <c r="V278" s="536">
        <v>4</v>
      </c>
    </row>
    <row r="279" spans="1:22">
      <c r="A279" s="10"/>
      <c r="B279" s="10"/>
      <c r="C279" s="998"/>
      <c r="D279" s="538" t="s">
        <v>329</v>
      </c>
      <c r="E279" s="540">
        <v>100</v>
      </c>
      <c r="F279" s="542">
        <v>1</v>
      </c>
      <c r="G279" s="543">
        <v>104</v>
      </c>
      <c r="H279" s="545">
        <v>1</v>
      </c>
      <c r="I279" s="540">
        <v>108</v>
      </c>
      <c r="J279" s="542">
        <v>1</v>
      </c>
      <c r="K279" s="543">
        <v>112</v>
      </c>
      <c r="L279" s="545">
        <v>1</v>
      </c>
      <c r="M279" s="540">
        <v>114</v>
      </c>
      <c r="N279" s="542">
        <v>1</v>
      </c>
      <c r="O279" s="543">
        <v>117</v>
      </c>
      <c r="P279" s="542">
        <v>1</v>
      </c>
      <c r="Q279" s="543">
        <v>119</v>
      </c>
      <c r="R279" s="542">
        <v>2</v>
      </c>
      <c r="S279" s="543">
        <v>124</v>
      </c>
      <c r="T279" s="542">
        <v>2</v>
      </c>
      <c r="U279" s="543">
        <v>125</v>
      </c>
      <c r="V279" s="547">
        <v>2</v>
      </c>
    </row>
    <row r="280" spans="1:22">
      <c r="A280" s="10"/>
      <c r="B280" s="10"/>
      <c r="C280" s="998"/>
      <c r="D280" s="525" t="s">
        <v>330</v>
      </c>
      <c r="E280" s="526">
        <v>525</v>
      </c>
      <c r="F280" s="527">
        <v>349</v>
      </c>
      <c r="G280" s="532">
        <v>592</v>
      </c>
      <c r="H280" s="534">
        <v>410</v>
      </c>
      <c r="I280" s="526">
        <v>658</v>
      </c>
      <c r="J280" s="527">
        <v>451</v>
      </c>
      <c r="K280" s="532">
        <v>702</v>
      </c>
      <c r="L280" s="534">
        <v>507</v>
      </c>
      <c r="M280" s="526">
        <v>758</v>
      </c>
      <c r="N280" s="527">
        <v>567</v>
      </c>
      <c r="O280" s="532">
        <v>811</v>
      </c>
      <c r="P280" s="527">
        <v>618</v>
      </c>
      <c r="Q280" s="532">
        <v>843</v>
      </c>
      <c r="R280" s="527">
        <v>669</v>
      </c>
      <c r="S280" s="532">
        <v>883</v>
      </c>
      <c r="T280" s="527">
        <v>706</v>
      </c>
      <c r="U280" s="532">
        <v>906</v>
      </c>
      <c r="V280" s="536">
        <v>754</v>
      </c>
    </row>
    <row r="281" spans="1:22">
      <c r="A281" s="10"/>
      <c r="B281" s="10"/>
      <c r="C281" s="998"/>
      <c r="D281" s="538" t="s">
        <v>331</v>
      </c>
      <c r="E281" s="540">
        <v>201</v>
      </c>
      <c r="F281" s="542">
        <v>8</v>
      </c>
      <c r="G281" s="543">
        <v>222</v>
      </c>
      <c r="H281" s="545">
        <v>9</v>
      </c>
      <c r="I281" s="540">
        <v>232</v>
      </c>
      <c r="J281" s="542">
        <v>10</v>
      </c>
      <c r="K281" s="543">
        <v>244</v>
      </c>
      <c r="L281" s="545">
        <v>10</v>
      </c>
      <c r="M281" s="540">
        <v>263</v>
      </c>
      <c r="N281" s="542">
        <v>10</v>
      </c>
      <c r="O281" s="543">
        <v>271</v>
      </c>
      <c r="P281" s="542">
        <v>10</v>
      </c>
      <c r="Q281" s="543">
        <v>270</v>
      </c>
      <c r="R281" s="542">
        <v>10</v>
      </c>
      <c r="S281" s="543">
        <v>271</v>
      </c>
      <c r="T281" s="542">
        <v>11</v>
      </c>
      <c r="U281" s="543">
        <v>268</v>
      </c>
      <c r="V281" s="547">
        <v>9</v>
      </c>
    </row>
    <row r="282" spans="1:22">
      <c r="A282" s="10"/>
      <c r="B282" s="10"/>
      <c r="C282" s="998"/>
      <c r="D282" s="525" t="s">
        <v>332</v>
      </c>
      <c r="E282" s="526">
        <v>115</v>
      </c>
      <c r="F282" s="527">
        <v>0</v>
      </c>
      <c r="G282" s="532">
        <v>127</v>
      </c>
      <c r="H282" s="534">
        <v>1</v>
      </c>
      <c r="I282" s="526">
        <v>132</v>
      </c>
      <c r="J282" s="527">
        <v>1</v>
      </c>
      <c r="K282" s="532">
        <v>139</v>
      </c>
      <c r="L282" s="534">
        <v>1</v>
      </c>
      <c r="M282" s="526">
        <v>145</v>
      </c>
      <c r="N282" s="527">
        <v>1</v>
      </c>
      <c r="O282" s="532">
        <v>150</v>
      </c>
      <c r="P282" s="527">
        <v>1</v>
      </c>
      <c r="Q282" s="532">
        <v>154</v>
      </c>
      <c r="R282" s="527">
        <v>2</v>
      </c>
      <c r="S282" s="532">
        <v>149</v>
      </c>
      <c r="T282" s="527">
        <v>2</v>
      </c>
      <c r="U282" s="532">
        <v>151</v>
      </c>
      <c r="V282" s="536">
        <v>3</v>
      </c>
    </row>
    <row r="283" spans="1:22">
      <c r="A283" s="10"/>
      <c r="B283" s="10"/>
      <c r="C283" s="998"/>
      <c r="D283" s="538" t="s">
        <v>333</v>
      </c>
      <c r="E283" s="540">
        <v>49</v>
      </c>
      <c r="F283" s="542">
        <v>0</v>
      </c>
      <c r="G283" s="543">
        <v>52</v>
      </c>
      <c r="H283" s="545">
        <v>0</v>
      </c>
      <c r="I283" s="540">
        <v>53</v>
      </c>
      <c r="J283" s="542">
        <v>0</v>
      </c>
      <c r="K283" s="543">
        <v>55</v>
      </c>
      <c r="L283" s="545">
        <v>0</v>
      </c>
      <c r="M283" s="540">
        <v>58</v>
      </c>
      <c r="N283" s="542">
        <v>0</v>
      </c>
      <c r="O283" s="543">
        <v>59</v>
      </c>
      <c r="P283" s="542">
        <v>0</v>
      </c>
      <c r="Q283" s="543">
        <v>61</v>
      </c>
      <c r="R283" s="542">
        <v>0</v>
      </c>
      <c r="S283" s="543">
        <v>62</v>
      </c>
      <c r="T283" s="542">
        <v>0</v>
      </c>
      <c r="U283" s="543">
        <v>62</v>
      </c>
      <c r="V283" s="547">
        <v>0</v>
      </c>
    </row>
    <row r="284" spans="1:22" ht="15.75" customHeight="1">
      <c r="A284" s="10"/>
      <c r="B284" s="10"/>
      <c r="C284" s="998"/>
      <c r="D284" s="552" t="s">
        <v>28</v>
      </c>
      <c r="E284" s="554">
        <f t="shared" ref="E284:V284" si="20">SUM(E275:E283)</f>
        <v>3218</v>
      </c>
      <c r="F284" s="556">
        <f t="shared" si="20"/>
        <v>1018</v>
      </c>
      <c r="G284" s="557">
        <f t="shared" si="20"/>
        <v>3648</v>
      </c>
      <c r="H284" s="558">
        <f t="shared" si="20"/>
        <v>1205</v>
      </c>
      <c r="I284" s="554">
        <f t="shared" si="20"/>
        <v>4054</v>
      </c>
      <c r="J284" s="556">
        <f t="shared" si="20"/>
        <v>1408</v>
      </c>
      <c r="K284" s="557">
        <f t="shared" si="20"/>
        <v>4674</v>
      </c>
      <c r="L284" s="558">
        <f t="shared" si="20"/>
        <v>1794</v>
      </c>
      <c r="M284" s="554">
        <f t="shared" si="20"/>
        <v>5407</v>
      </c>
      <c r="N284" s="556">
        <f t="shared" si="20"/>
        <v>2200</v>
      </c>
      <c r="O284" s="557">
        <f t="shared" si="20"/>
        <v>6120</v>
      </c>
      <c r="P284" s="556">
        <f t="shared" si="20"/>
        <v>2825</v>
      </c>
      <c r="Q284" s="557">
        <f t="shared" si="20"/>
        <v>6518</v>
      </c>
      <c r="R284" s="556">
        <f t="shared" si="20"/>
        <v>3115</v>
      </c>
      <c r="S284" s="557">
        <f t="shared" si="20"/>
        <v>6945</v>
      </c>
      <c r="T284" s="556">
        <f t="shared" si="20"/>
        <v>3383</v>
      </c>
      <c r="U284" s="557">
        <f t="shared" si="20"/>
        <v>7257</v>
      </c>
      <c r="V284" s="559">
        <f t="shared" si="20"/>
        <v>3656</v>
      </c>
    </row>
    <row r="285" spans="1:22" ht="30.75" customHeight="1">
      <c r="A285" s="10"/>
      <c r="B285" s="10"/>
      <c r="C285" s="978"/>
      <c r="D285" s="560" t="s">
        <v>336</v>
      </c>
      <c r="E285" s="995">
        <f>E284+F284</f>
        <v>4236</v>
      </c>
      <c r="F285" s="858"/>
      <c r="G285" s="995">
        <f>G284+H284</f>
        <v>4853</v>
      </c>
      <c r="H285" s="858"/>
      <c r="I285" s="995">
        <f>I284+J284</f>
        <v>5462</v>
      </c>
      <c r="J285" s="858"/>
      <c r="K285" s="995">
        <f>K284+L284</f>
        <v>6468</v>
      </c>
      <c r="L285" s="858"/>
      <c r="M285" s="995">
        <f>M284+N284</f>
        <v>7607</v>
      </c>
      <c r="N285" s="858"/>
      <c r="O285" s="995">
        <f>O284+P284</f>
        <v>8945</v>
      </c>
      <c r="P285" s="858"/>
      <c r="Q285" s="993">
        <f>Q284+R284</f>
        <v>9633</v>
      </c>
      <c r="R285" s="908"/>
      <c r="S285" s="993">
        <f>S284+T284</f>
        <v>10328</v>
      </c>
      <c r="T285" s="908"/>
      <c r="U285" s="993">
        <f>U284+V284</f>
        <v>10913</v>
      </c>
      <c r="V285" s="999"/>
    </row>
    <row r="286" spans="1:22" ht="15.75" customHeight="1">
      <c r="A286" s="10"/>
      <c r="B286" s="10"/>
      <c r="C286" s="997" t="s">
        <v>172</v>
      </c>
      <c r="D286" s="992" t="str">
        <f>D273</f>
        <v>CATEG.</v>
      </c>
      <c r="E286" s="991">
        <v>2004</v>
      </c>
      <c r="F286" s="934"/>
      <c r="G286" s="996">
        <v>2005</v>
      </c>
      <c r="H286" s="973"/>
      <c r="I286" s="991">
        <v>2006</v>
      </c>
      <c r="J286" s="934"/>
      <c r="K286" s="996">
        <v>2007</v>
      </c>
      <c r="L286" s="973"/>
      <c r="M286" s="991">
        <v>2008</v>
      </c>
      <c r="N286" s="934"/>
      <c r="O286" s="991">
        <v>2009</v>
      </c>
      <c r="P286" s="934"/>
      <c r="Q286" s="991">
        <v>2010</v>
      </c>
      <c r="R286" s="934"/>
      <c r="S286" s="994">
        <v>2011</v>
      </c>
      <c r="T286" s="883"/>
      <c r="U286" s="994">
        <v>2012</v>
      </c>
      <c r="V286" s="879"/>
    </row>
    <row r="287" spans="1:22" ht="15.75" customHeight="1">
      <c r="A287" s="10"/>
      <c r="B287" s="10"/>
      <c r="C287" s="998"/>
      <c r="D287" s="825"/>
      <c r="E287" s="512" t="s">
        <v>309</v>
      </c>
      <c r="F287" s="513" t="s">
        <v>310</v>
      </c>
      <c r="G287" s="514" t="s">
        <v>309</v>
      </c>
      <c r="H287" s="515" t="s">
        <v>310</v>
      </c>
      <c r="I287" s="512" t="s">
        <v>309</v>
      </c>
      <c r="J287" s="513" t="s">
        <v>310</v>
      </c>
      <c r="K287" s="514" t="s">
        <v>309</v>
      </c>
      <c r="L287" s="513" t="s">
        <v>310</v>
      </c>
      <c r="M287" s="516" t="s">
        <v>309</v>
      </c>
      <c r="N287" s="517" t="s">
        <v>310</v>
      </c>
      <c r="O287" s="516" t="s">
        <v>309</v>
      </c>
      <c r="P287" s="517" t="s">
        <v>310</v>
      </c>
      <c r="Q287" s="516" t="s">
        <v>309</v>
      </c>
      <c r="R287" s="513" t="s">
        <v>310</v>
      </c>
      <c r="S287" s="516" t="s">
        <v>309</v>
      </c>
      <c r="T287" s="517" t="s">
        <v>310</v>
      </c>
      <c r="U287" s="516" t="s">
        <v>309</v>
      </c>
      <c r="V287" s="518" t="s">
        <v>310</v>
      </c>
    </row>
    <row r="288" spans="1:22">
      <c r="A288" s="10"/>
      <c r="B288" s="10"/>
      <c r="C288" s="998"/>
      <c r="D288" s="519" t="s">
        <v>311</v>
      </c>
      <c r="E288" s="520">
        <v>12</v>
      </c>
      <c r="F288" s="521">
        <v>3</v>
      </c>
      <c r="G288" s="522">
        <v>14</v>
      </c>
      <c r="H288" s="523">
        <v>3</v>
      </c>
      <c r="I288" s="520">
        <v>19</v>
      </c>
      <c r="J288" s="521">
        <v>5</v>
      </c>
      <c r="K288" s="522">
        <v>20</v>
      </c>
      <c r="L288" s="523">
        <v>6</v>
      </c>
      <c r="M288" s="520">
        <v>22</v>
      </c>
      <c r="N288" s="521">
        <v>10</v>
      </c>
      <c r="O288" s="522">
        <v>28</v>
      </c>
      <c r="P288" s="521">
        <v>19</v>
      </c>
      <c r="Q288" s="522">
        <v>31</v>
      </c>
      <c r="R288" s="521">
        <v>20</v>
      </c>
      <c r="S288" s="522">
        <v>34</v>
      </c>
      <c r="T288" s="521">
        <v>19</v>
      </c>
      <c r="U288" s="522">
        <v>40</v>
      </c>
      <c r="V288" s="524">
        <v>26</v>
      </c>
    </row>
    <row r="289" spans="1:22">
      <c r="A289" s="10"/>
      <c r="B289" s="10"/>
      <c r="C289" s="998"/>
      <c r="D289" s="525" t="s">
        <v>312</v>
      </c>
      <c r="E289" s="526">
        <v>136</v>
      </c>
      <c r="F289" s="527">
        <v>34</v>
      </c>
      <c r="G289" s="532">
        <v>155</v>
      </c>
      <c r="H289" s="534">
        <v>34</v>
      </c>
      <c r="I289" s="526">
        <v>217</v>
      </c>
      <c r="J289" s="527">
        <v>45</v>
      </c>
      <c r="K289" s="532">
        <v>289</v>
      </c>
      <c r="L289" s="534">
        <v>58</v>
      </c>
      <c r="M289" s="526">
        <v>409</v>
      </c>
      <c r="N289" s="527">
        <v>84</v>
      </c>
      <c r="O289" s="532">
        <v>538</v>
      </c>
      <c r="P289" s="527">
        <v>133</v>
      </c>
      <c r="Q289" s="532">
        <v>616</v>
      </c>
      <c r="R289" s="527">
        <v>163</v>
      </c>
      <c r="S289" s="532">
        <v>691</v>
      </c>
      <c r="T289" s="527">
        <v>183</v>
      </c>
      <c r="U289" s="532">
        <v>797</v>
      </c>
      <c r="V289" s="536">
        <v>224</v>
      </c>
    </row>
    <row r="290" spans="1:22">
      <c r="A290" s="10"/>
      <c r="B290" s="10"/>
      <c r="C290" s="998"/>
      <c r="D290" s="538" t="s">
        <v>324</v>
      </c>
      <c r="E290" s="540">
        <v>31</v>
      </c>
      <c r="F290" s="542">
        <v>0</v>
      </c>
      <c r="G290" s="543">
        <v>32</v>
      </c>
      <c r="H290" s="545">
        <v>0</v>
      </c>
      <c r="I290" s="540">
        <v>36</v>
      </c>
      <c r="J290" s="542">
        <v>0</v>
      </c>
      <c r="K290" s="543">
        <v>39</v>
      </c>
      <c r="L290" s="545">
        <v>0</v>
      </c>
      <c r="M290" s="540">
        <v>39</v>
      </c>
      <c r="N290" s="542">
        <v>0</v>
      </c>
      <c r="O290" s="543">
        <v>41</v>
      </c>
      <c r="P290" s="542">
        <v>0</v>
      </c>
      <c r="Q290" s="543">
        <v>48</v>
      </c>
      <c r="R290" s="542">
        <v>0</v>
      </c>
      <c r="S290" s="543">
        <v>48</v>
      </c>
      <c r="T290" s="542">
        <v>0</v>
      </c>
      <c r="U290" s="543">
        <v>56</v>
      </c>
      <c r="V290" s="547">
        <v>0</v>
      </c>
    </row>
    <row r="291" spans="1:22">
      <c r="A291" s="10"/>
      <c r="B291" s="10"/>
      <c r="C291" s="998"/>
      <c r="D291" s="525" t="s">
        <v>328</v>
      </c>
      <c r="E291" s="526">
        <v>32</v>
      </c>
      <c r="F291" s="527">
        <v>2</v>
      </c>
      <c r="G291" s="532">
        <v>33</v>
      </c>
      <c r="H291" s="534">
        <v>2</v>
      </c>
      <c r="I291" s="526">
        <v>34</v>
      </c>
      <c r="J291" s="527">
        <v>2</v>
      </c>
      <c r="K291" s="532">
        <v>35</v>
      </c>
      <c r="L291" s="534">
        <v>2</v>
      </c>
      <c r="M291" s="526">
        <v>36</v>
      </c>
      <c r="N291" s="527">
        <v>2</v>
      </c>
      <c r="O291" s="532">
        <v>36</v>
      </c>
      <c r="P291" s="527">
        <v>2</v>
      </c>
      <c r="Q291" s="532">
        <v>38</v>
      </c>
      <c r="R291" s="527">
        <v>1</v>
      </c>
      <c r="S291" s="532">
        <v>42</v>
      </c>
      <c r="T291" s="527">
        <v>1</v>
      </c>
      <c r="U291" s="532">
        <v>46</v>
      </c>
      <c r="V291" s="536">
        <v>1</v>
      </c>
    </row>
    <row r="292" spans="1:22">
      <c r="A292" s="10"/>
      <c r="B292" s="10"/>
      <c r="C292" s="998"/>
      <c r="D292" s="538" t="s">
        <v>329</v>
      </c>
      <c r="E292" s="540">
        <v>17</v>
      </c>
      <c r="F292" s="542">
        <v>0</v>
      </c>
      <c r="G292" s="543">
        <v>18</v>
      </c>
      <c r="H292" s="545">
        <v>0</v>
      </c>
      <c r="I292" s="540">
        <v>19</v>
      </c>
      <c r="J292" s="542">
        <v>0</v>
      </c>
      <c r="K292" s="543">
        <v>20</v>
      </c>
      <c r="L292" s="545">
        <v>0</v>
      </c>
      <c r="M292" s="540">
        <v>20</v>
      </c>
      <c r="N292" s="542">
        <v>0</v>
      </c>
      <c r="O292" s="543">
        <v>22</v>
      </c>
      <c r="P292" s="542">
        <v>0</v>
      </c>
      <c r="Q292" s="543">
        <v>30</v>
      </c>
      <c r="R292" s="542">
        <v>0</v>
      </c>
      <c r="S292" s="543">
        <v>31</v>
      </c>
      <c r="T292" s="542">
        <v>0</v>
      </c>
      <c r="U292" s="543">
        <v>35</v>
      </c>
      <c r="V292" s="547">
        <v>0</v>
      </c>
    </row>
    <row r="293" spans="1:22">
      <c r="A293" s="10"/>
      <c r="B293" s="10"/>
      <c r="C293" s="998"/>
      <c r="D293" s="525" t="s">
        <v>330</v>
      </c>
      <c r="E293" s="526">
        <v>65</v>
      </c>
      <c r="F293" s="527">
        <v>22</v>
      </c>
      <c r="G293" s="532">
        <v>66</v>
      </c>
      <c r="H293" s="534">
        <v>24</v>
      </c>
      <c r="I293" s="526">
        <v>77</v>
      </c>
      <c r="J293" s="527">
        <v>27</v>
      </c>
      <c r="K293" s="532">
        <v>80</v>
      </c>
      <c r="L293" s="534">
        <v>30</v>
      </c>
      <c r="M293" s="526">
        <v>85</v>
      </c>
      <c r="N293" s="527">
        <v>34</v>
      </c>
      <c r="O293" s="532">
        <v>88</v>
      </c>
      <c r="P293" s="527">
        <v>38</v>
      </c>
      <c r="Q293" s="532">
        <v>97</v>
      </c>
      <c r="R293" s="527">
        <v>41</v>
      </c>
      <c r="S293" s="532">
        <v>107</v>
      </c>
      <c r="T293" s="527">
        <v>50</v>
      </c>
      <c r="U293" s="532">
        <v>120</v>
      </c>
      <c r="V293" s="536">
        <v>56</v>
      </c>
    </row>
    <row r="294" spans="1:22">
      <c r="A294" s="10"/>
      <c r="B294" s="10"/>
      <c r="C294" s="998"/>
      <c r="D294" s="538" t="s">
        <v>331</v>
      </c>
      <c r="E294" s="540">
        <v>29</v>
      </c>
      <c r="F294" s="542">
        <v>0</v>
      </c>
      <c r="G294" s="543">
        <v>30</v>
      </c>
      <c r="H294" s="545">
        <v>0</v>
      </c>
      <c r="I294" s="540">
        <v>31</v>
      </c>
      <c r="J294" s="542">
        <v>0</v>
      </c>
      <c r="K294" s="543">
        <v>33</v>
      </c>
      <c r="L294" s="545">
        <v>0</v>
      </c>
      <c r="M294" s="540">
        <v>35</v>
      </c>
      <c r="N294" s="542">
        <v>0</v>
      </c>
      <c r="O294" s="543">
        <v>36</v>
      </c>
      <c r="P294" s="542">
        <v>0</v>
      </c>
      <c r="Q294" s="543">
        <v>36</v>
      </c>
      <c r="R294" s="542">
        <v>0</v>
      </c>
      <c r="S294" s="543">
        <v>40</v>
      </c>
      <c r="T294" s="542">
        <v>0</v>
      </c>
      <c r="U294" s="543">
        <v>47</v>
      </c>
      <c r="V294" s="547">
        <v>0</v>
      </c>
    </row>
    <row r="295" spans="1:22">
      <c r="A295" s="10"/>
      <c r="B295" s="10"/>
      <c r="C295" s="998"/>
      <c r="D295" s="525" t="s">
        <v>332</v>
      </c>
      <c r="E295" s="526">
        <v>33</v>
      </c>
      <c r="F295" s="527">
        <v>1</v>
      </c>
      <c r="G295" s="532">
        <v>34</v>
      </c>
      <c r="H295" s="534">
        <v>1</v>
      </c>
      <c r="I295" s="526">
        <v>34</v>
      </c>
      <c r="J295" s="527">
        <v>1</v>
      </c>
      <c r="K295" s="532">
        <v>35</v>
      </c>
      <c r="L295" s="534">
        <v>1</v>
      </c>
      <c r="M295" s="526">
        <v>36</v>
      </c>
      <c r="N295" s="527">
        <v>1</v>
      </c>
      <c r="O295" s="532">
        <v>36</v>
      </c>
      <c r="P295" s="527">
        <v>1</v>
      </c>
      <c r="Q295" s="532">
        <v>41</v>
      </c>
      <c r="R295" s="527">
        <v>1</v>
      </c>
      <c r="S295" s="532">
        <v>42</v>
      </c>
      <c r="T295" s="527">
        <v>1</v>
      </c>
      <c r="U295" s="532">
        <v>45</v>
      </c>
      <c r="V295" s="536">
        <v>1</v>
      </c>
    </row>
    <row r="296" spans="1:22">
      <c r="A296" s="10"/>
      <c r="B296" s="10"/>
      <c r="C296" s="998"/>
      <c r="D296" s="538" t="s">
        <v>333</v>
      </c>
      <c r="E296" s="540">
        <v>17</v>
      </c>
      <c r="F296" s="542">
        <v>0</v>
      </c>
      <c r="G296" s="543">
        <v>19</v>
      </c>
      <c r="H296" s="545">
        <v>0</v>
      </c>
      <c r="I296" s="540">
        <v>20</v>
      </c>
      <c r="J296" s="542">
        <v>0</v>
      </c>
      <c r="K296" s="543">
        <v>20</v>
      </c>
      <c r="L296" s="545">
        <v>0</v>
      </c>
      <c r="M296" s="540">
        <v>21</v>
      </c>
      <c r="N296" s="542">
        <v>0</v>
      </c>
      <c r="O296" s="543">
        <v>21</v>
      </c>
      <c r="P296" s="542">
        <v>0</v>
      </c>
      <c r="Q296" s="543">
        <v>27</v>
      </c>
      <c r="R296" s="542">
        <v>0</v>
      </c>
      <c r="S296" s="543">
        <v>29</v>
      </c>
      <c r="T296" s="542">
        <v>0</v>
      </c>
      <c r="U296" s="543">
        <v>31</v>
      </c>
      <c r="V296" s="547">
        <v>0</v>
      </c>
    </row>
    <row r="297" spans="1:22" ht="15.75" customHeight="1">
      <c r="A297" s="10"/>
      <c r="B297" s="10"/>
      <c r="C297" s="998"/>
      <c r="D297" s="552" t="s">
        <v>28</v>
      </c>
      <c r="E297" s="554">
        <f t="shared" ref="E297:V297" si="21">SUM(E288:E296)</f>
        <v>372</v>
      </c>
      <c r="F297" s="556">
        <f t="shared" si="21"/>
        <v>62</v>
      </c>
      <c r="G297" s="557">
        <f t="shared" si="21"/>
        <v>401</v>
      </c>
      <c r="H297" s="558">
        <f t="shared" si="21"/>
        <v>64</v>
      </c>
      <c r="I297" s="554">
        <f t="shared" si="21"/>
        <v>487</v>
      </c>
      <c r="J297" s="556">
        <f t="shared" si="21"/>
        <v>80</v>
      </c>
      <c r="K297" s="557">
        <f t="shared" si="21"/>
        <v>571</v>
      </c>
      <c r="L297" s="558">
        <f t="shared" si="21"/>
        <v>97</v>
      </c>
      <c r="M297" s="554">
        <f t="shared" si="21"/>
        <v>703</v>
      </c>
      <c r="N297" s="556">
        <f t="shared" si="21"/>
        <v>131</v>
      </c>
      <c r="O297" s="557">
        <f t="shared" si="21"/>
        <v>846</v>
      </c>
      <c r="P297" s="556">
        <f t="shared" si="21"/>
        <v>193</v>
      </c>
      <c r="Q297" s="557">
        <f t="shared" si="21"/>
        <v>964</v>
      </c>
      <c r="R297" s="556">
        <f t="shared" si="21"/>
        <v>226</v>
      </c>
      <c r="S297" s="557">
        <f t="shared" si="21"/>
        <v>1064</v>
      </c>
      <c r="T297" s="556">
        <f t="shared" si="21"/>
        <v>254</v>
      </c>
      <c r="U297" s="557">
        <f t="shared" si="21"/>
        <v>1217</v>
      </c>
      <c r="V297" s="559">
        <f t="shared" si="21"/>
        <v>308</v>
      </c>
    </row>
    <row r="298" spans="1:22" ht="30.75" customHeight="1">
      <c r="A298" s="10"/>
      <c r="B298" s="10"/>
      <c r="C298" s="978"/>
      <c r="D298" s="560" t="s">
        <v>336</v>
      </c>
      <c r="E298" s="995">
        <f>E297+F297</f>
        <v>434</v>
      </c>
      <c r="F298" s="858"/>
      <c r="G298" s="995">
        <f>G297+H297</f>
        <v>465</v>
      </c>
      <c r="H298" s="858"/>
      <c r="I298" s="995">
        <f>I297+J297</f>
        <v>567</v>
      </c>
      <c r="J298" s="858"/>
      <c r="K298" s="995">
        <f>K297+L297</f>
        <v>668</v>
      </c>
      <c r="L298" s="858"/>
      <c r="M298" s="995">
        <f>M297+N297</f>
        <v>834</v>
      </c>
      <c r="N298" s="858"/>
      <c r="O298" s="995">
        <f>O297+P297</f>
        <v>1039</v>
      </c>
      <c r="P298" s="858"/>
      <c r="Q298" s="993">
        <f>Q297+R297</f>
        <v>1190</v>
      </c>
      <c r="R298" s="908"/>
      <c r="S298" s="993">
        <f>S297+T297</f>
        <v>1318</v>
      </c>
      <c r="T298" s="908"/>
      <c r="U298" s="993">
        <f>U297+V297</f>
        <v>1525</v>
      </c>
      <c r="V298" s="999"/>
    </row>
    <row r="299" spans="1:22" ht="15.75" customHeight="1">
      <c r="A299" s="10"/>
      <c r="B299" s="10"/>
      <c r="C299" s="997" t="s">
        <v>173</v>
      </c>
      <c r="D299" s="992" t="str">
        <f>D286</f>
        <v>CATEG.</v>
      </c>
      <c r="E299" s="991">
        <v>2004</v>
      </c>
      <c r="F299" s="934"/>
      <c r="G299" s="996">
        <v>2005</v>
      </c>
      <c r="H299" s="973"/>
      <c r="I299" s="991">
        <v>2006</v>
      </c>
      <c r="J299" s="934"/>
      <c r="K299" s="996">
        <v>2007</v>
      </c>
      <c r="L299" s="973"/>
      <c r="M299" s="991">
        <v>2008</v>
      </c>
      <c r="N299" s="934"/>
      <c r="O299" s="991">
        <v>2009</v>
      </c>
      <c r="P299" s="934"/>
      <c r="Q299" s="991">
        <v>2010</v>
      </c>
      <c r="R299" s="934"/>
      <c r="S299" s="994">
        <v>2011</v>
      </c>
      <c r="T299" s="883"/>
      <c r="U299" s="994">
        <v>2012</v>
      </c>
      <c r="V299" s="879"/>
    </row>
    <row r="300" spans="1:22" ht="15.75" customHeight="1">
      <c r="A300" s="10"/>
      <c r="B300" s="10"/>
      <c r="C300" s="998"/>
      <c r="D300" s="825"/>
      <c r="E300" s="512" t="s">
        <v>309</v>
      </c>
      <c r="F300" s="513" t="s">
        <v>310</v>
      </c>
      <c r="G300" s="514" t="s">
        <v>309</v>
      </c>
      <c r="H300" s="515" t="s">
        <v>310</v>
      </c>
      <c r="I300" s="512" t="s">
        <v>309</v>
      </c>
      <c r="J300" s="513" t="s">
        <v>310</v>
      </c>
      <c r="K300" s="514" t="s">
        <v>309</v>
      </c>
      <c r="L300" s="513" t="s">
        <v>310</v>
      </c>
      <c r="M300" s="516" t="s">
        <v>309</v>
      </c>
      <c r="N300" s="517" t="s">
        <v>310</v>
      </c>
      <c r="O300" s="516" t="s">
        <v>309</v>
      </c>
      <c r="P300" s="517" t="s">
        <v>310</v>
      </c>
      <c r="Q300" s="516" t="s">
        <v>309</v>
      </c>
      <c r="R300" s="513" t="s">
        <v>310</v>
      </c>
      <c r="S300" s="516" t="s">
        <v>309</v>
      </c>
      <c r="T300" s="517" t="s">
        <v>310</v>
      </c>
      <c r="U300" s="516" t="s">
        <v>309</v>
      </c>
      <c r="V300" s="518" t="s">
        <v>310</v>
      </c>
    </row>
    <row r="301" spans="1:22">
      <c r="A301" s="10"/>
      <c r="B301" s="10"/>
      <c r="C301" s="998"/>
      <c r="D301" s="519" t="s">
        <v>311</v>
      </c>
      <c r="E301" s="520">
        <v>574</v>
      </c>
      <c r="F301" s="521">
        <v>184</v>
      </c>
      <c r="G301" s="522">
        <v>628</v>
      </c>
      <c r="H301" s="523">
        <v>209</v>
      </c>
      <c r="I301" s="520">
        <v>679</v>
      </c>
      <c r="J301" s="521">
        <v>265</v>
      </c>
      <c r="K301" s="522">
        <v>717</v>
      </c>
      <c r="L301" s="523">
        <v>309</v>
      </c>
      <c r="M301" s="520">
        <v>754</v>
      </c>
      <c r="N301" s="521">
        <v>349</v>
      </c>
      <c r="O301" s="522">
        <v>808</v>
      </c>
      <c r="P301" s="521">
        <v>447</v>
      </c>
      <c r="Q301" s="522">
        <v>799</v>
      </c>
      <c r="R301" s="521">
        <v>475</v>
      </c>
      <c r="S301" s="522">
        <v>825</v>
      </c>
      <c r="T301" s="521">
        <v>537</v>
      </c>
      <c r="U301" s="522">
        <v>833</v>
      </c>
      <c r="V301" s="524">
        <v>597</v>
      </c>
    </row>
    <row r="302" spans="1:22">
      <c r="A302" s="10"/>
      <c r="B302" s="10"/>
      <c r="C302" s="998"/>
      <c r="D302" s="525" t="s">
        <v>312</v>
      </c>
      <c r="E302" s="526">
        <v>4144</v>
      </c>
      <c r="F302" s="527">
        <v>1165</v>
      </c>
      <c r="G302" s="532">
        <v>4864</v>
      </c>
      <c r="H302" s="534">
        <v>1373</v>
      </c>
      <c r="I302" s="526">
        <v>5921</v>
      </c>
      <c r="J302" s="527">
        <v>1819</v>
      </c>
      <c r="K302" s="532">
        <v>6874</v>
      </c>
      <c r="L302" s="534">
        <v>2251</v>
      </c>
      <c r="M302" s="526">
        <v>7989</v>
      </c>
      <c r="N302" s="527">
        <v>2826</v>
      </c>
      <c r="O302" s="532">
        <v>9084</v>
      </c>
      <c r="P302" s="527">
        <v>3621</v>
      </c>
      <c r="Q302" s="532">
        <v>9527</v>
      </c>
      <c r="R302" s="527">
        <v>3996</v>
      </c>
      <c r="S302" s="532">
        <v>9996</v>
      </c>
      <c r="T302" s="527">
        <v>4465</v>
      </c>
      <c r="U302" s="532">
        <v>10506</v>
      </c>
      <c r="V302" s="536">
        <v>4916</v>
      </c>
    </row>
    <row r="303" spans="1:22">
      <c r="A303" s="10"/>
      <c r="B303" s="10"/>
      <c r="C303" s="998"/>
      <c r="D303" s="538" t="s">
        <v>324</v>
      </c>
      <c r="E303" s="540">
        <v>1278</v>
      </c>
      <c r="F303" s="542">
        <v>25</v>
      </c>
      <c r="G303" s="543">
        <v>1317</v>
      </c>
      <c r="H303" s="545">
        <v>28</v>
      </c>
      <c r="I303" s="540">
        <v>1364</v>
      </c>
      <c r="J303" s="542">
        <v>29</v>
      </c>
      <c r="K303" s="543">
        <v>1394</v>
      </c>
      <c r="L303" s="545">
        <v>30</v>
      </c>
      <c r="M303" s="540">
        <v>1411</v>
      </c>
      <c r="N303" s="542">
        <v>30</v>
      </c>
      <c r="O303" s="543">
        <v>1427</v>
      </c>
      <c r="P303" s="542">
        <v>30</v>
      </c>
      <c r="Q303" s="543">
        <v>1386</v>
      </c>
      <c r="R303" s="542">
        <v>29</v>
      </c>
      <c r="S303" s="543">
        <v>1368</v>
      </c>
      <c r="T303" s="542">
        <v>27</v>
      </c>
      <c r="U303" s="543">
        <v>1345</v>
      </c>
      <c r="V303" s="547">
        <v>25</v>
      </c>
    </row>
    <row r="304" spans="1:22">
      <c r="A304" s="10"/>
      <c r="B304" s="10"/>
      <c r="C304" s="998"/>
      <c r="D304" s="525" t="s">
        <v>328</v>
      </c>
      <c r="E304" s="526">
        <v>764</v>
      </c>
      <c r="F304" s="527">
        <v>8</v>
      </c>
      <c r="G304" s="532">
        <v>788</v>
      </c>
      <c r="H304" s="534">
        <v>9</v>
      </c>
      <c r="I304" s="526">
        <v>800</v>
      </c>
      <c r="J304" s="527">
        <v>10</v>
      </c>
      <c r="K304" s="532">
        <v>816</v>
      </c>
      <c r="L304" s="534">
        <v>10</v>
      </c>
      <c r="M304" s="526">
        <v>836</v>
      </c>
      <c r="N304" s="527">
        <v>10</v>
      </c>
      <c r="O304" s="532">
        <v>850</v>
      </c>
      <c r="P304" s="527">
        <v>10</v>
      </c>
      <c r="Q304" s="532">
        <v>823</v>
      </c>
      <c r="R304" s="527">
        <v>11</v>
      </c>
      <c r="S304" s="532">
        <v>816</v>
      </c>
      <c r="T304" s="527">
        <v>13</v>
      </c>
      <c r="U304" s="532">
        <v>818</v>
      </c>
      <c r="V304" s="536">
        <v>14</v>
      </c>
    </row>
    <row r="305" spans="1:22">
      <c r="A305" s="10"/>
      <c r="B305" s="10"/>
      <c r="C305" s="998"/>
      <c r="D305" s="538" t="s">
        <v>329</v>
      </c>
      <c r="E305" s="540">
        <v>440</v>
      </c>
      <c r="F305" s="542">
        <v>1</v>
      </c>
      <c r="G305" s="543">
        <v>450</v>
      </c>
      <c r="H305" s="545">
        <v>1</v>
      </c>
      <c r="I305" s="540">
        <v>462</v>
      </c>
      <c r="J305" s="542">
        <v>1</v>
      </c>
      <c r="K305" s="543">
        <v>473</v>
      </c>
      <c r="L305" s="545">
        <v>1</v>
      </c>
      <c r="M305" s="540">
        <v>486</v>
      </c>
      <c r="N305" s="542">
        <v>3</v>
      </c>
      <c r="O305" s="543">
        <v>490</v>
      </c>
      <c r="P305" s="542">
        <v>3</v>
      </c>
      <c r="Q305" s="543">
        <v>477</v>
      </c>
      <c r="R305" s="542">
        <v>3</v>
      </c>
      <c r="S305" s="543">
        <v>476</v>
      </c>
      <c r="T305" s="542">
        <v>3</v>
      </c>
      <c r="U305" s="543">
        <v>460</v>
      </c>
      <c r="V305" s="547">
        <v>3</v>
      </c>
    </row>
    <row r="306" spans="1:22">
      <c r="A306" s="10"/>
      <c r="B306" s="10"/>
      <c r="C306" s="998"/>
      <c r="D306" s="525" t="s">
        <v>330</v>
      </c>
      <c r="E306" s="526">
        <v>502</v>
      </c>
      <c r="F306" s="527">
        <v>376</v>
      </c>
      <c r="G306" s="532">
        <v>546</v>
      </c>
      <c r="H306" s="534">
        <v>449</v>
      </c>
      <c r="I306" s="526">
        <v>591</v>
      </c>
      <c r="J306" s="527">
        <v>506</v>
      </c>
      <c r="K306" s="532">
        <v>630</v>
      </c>
      <c r="L306" s="534">
        <v>563</v>
      </c>
      <c r="M306" s="526">
        <v>665</v>
      </c>
      <c r="N306" s="527">
        <v>616</v>
      </c>
      <c r="O306" s="532">
        <v>696</v>
      </c>
      <c r="P306" s="527">
        <v>684</v>
      </c>
      <c r="Q306" s="532">
        <v>698</v>
      </c>
      <c r="R306" s="527">
        <v>710</v>
      </c>
      <c r="S306" s="532">
        <v>708</v>
      </c>
      <c r="T306" s="527">
        <v>741</v>
      </c>
      <c r="U306" s="532">
        <v>710</v>
      </c>
      <c r="V306" s="536">
        <v>791</v>
      </c>
    </row>
    <row r="307" spans="1:22">
      <c r="A307" s="10"/>
      <c r="B307" s="10"/>
      <c r="C307" s="998"/>
      <c r="D307" s="538" t="s">
        <v>331</v>
      </c>
      <c r="E307" s="540">
        <v>422</v>
      </c>
      <c r="F307" s="542">
        <v>11</v>
      </c>
      <c r="G307" s="543">
        <v>459</v>
      </c>
      <c r="H307" s="545">
        <v>12</v>
      </c>
      <c r="I307" s="540">
        <v>476</v>
      </c>
      <c r="J307" s="542">
        <v>13</v>
      </c>
      <c r="K307" s="543">
        <v>495</v>
      </c>
      <c r="L307" s="545">
        <v>13</v>
      </c>
      <c r="M307" s="540">
        <v>510</v>
      </c>
      <c r="N307" s="542">
        <v>13</v>
      </c>
      <c r="O307" s="543">
        <v>516</v>
      </c>
      <c r="P307" s="542">
        <v>13</v>
      </c>
      <c r="Q307" s="543">
        <v>506</v>
      </c>
      <c r="R307" s="542">
        <v>14</v>
      </c>
      <c r="S307" s="543">
        <v>494</v>
      </c>
      <c r="T307" s="542">
        <v>15</v>
      </c>
      <c r="U307" s="543">
        <v>490</v>
      </c>
      <c r="V307" s="547">
        <v>15</v>
      </c>
    </row>
    <row r="308" spans="1:22">
      <c r="A308" s="10"/>
      <c r="B308" s="10"/>
      <c r="C308" s="998"/>
      <c r="D308" s="525" t="s">
        <v>332</v>
      </c>
      <c r="E308" s="526">
        <v>329</v>
      </c>
      <c r="F308" s="527">
        <v>4</v>
      </c>
      <c r="G308" s="532">
        <v>344</v>
      </c>
      <c r="H308" s="534">
        <v>4</v>
      </c>
      <c r="I308" s="526">
        <v>350</v>
      </c>
      <c r="J308" s="527">
        <v>4</v>
      </c>
      <c r="K308" s="532">
        <v>359</v>
      </c>
      <c r="L308" s="534">
        <v>4</v>
      </c>
      <c r="M308" s="526">
        <v>369</v>
      </c>
      <c r="N308" s="527">
        <v>5</v>
      </c>
      <c r="O308" s="532">
        <v>373</v>
      </c>
      <c r="P308" s="527">
        <v>5</v>
      </c>
      <c r="Q308" s="532">
        <v>364</v>
      </c>
      <c r="R308" s="527">
        <v>6</v>
      </c>
      <c r="S308" s="532">
        <v>352</v>
      </c>
      <c r="T308" s="527">
        <v>6</v>
      </c>
      <c r="U308" s="532">
        <v>348</v>
      </c>
      <c r="V308" s="536">
        <v>6</v>
      </c>
    </row>
    <row r="309" spans="1:22">
      <c r="A309" s="10"/>
      <c r="B309" s="10"/>
      <c r="C309" s="998"/>
      <c r="D309" s="538" t="s">
        <v>333</v>
      </c>
      <c r="E309" s="540">
        <v>168</v>
      </c>
      <c r="F309" s="542">
        <v>0</v>
      </c>
      <c r="G309" s="543">
        <v>179</v>
      </c>
      <c r="H309" s="545">
        <v>0</v>
      </c>
      <c r="I309" s="540">
        <v>185</v>
      </c>
      <c r="J309" s="542">
        <v>0</v>
      </c>
      <c r="K309" s="543">
        <v>194</v>
      </c>
      <c r="L309" s="545">
        <v>0</v>
      </c>
      <c r="M309" s="540">
        <v>199</v>
      </c>
      <c r="N309" s="542">
        <v>0</v>
      </c>
      <c r="O309" s="543">
        <v>203</v>
      </c>
      <c r="P309" s="542">
        <v>0</v>
      </c>
      <c r="Q309" s="543">
        <v>197</v>
      </c>
      <c r="R309" s="542">
        <v>0</v>
      </c>
      <c r="S309" s="543">
        <v>196</v>
      </c>
      <c r="T309" s="542">
        <v>0</v>
      </c>
      <c r="U309" s="543">
        <v>193</v>
      </c>
      <c r="V309" s="547">
        <v>0</v>
      </c>
    </row>
    <row r="310" spans="1:22" ht="15.75" customHeight="1">
      <c r="A310" s="10"/>
      <c r="B310" s="10"/>
      <c r="C310" s="998"/>
      <c r="D310" s="552" t="s">
        <v>28</v>
      </c>
      <c r="E310" s="554">
        <f t="shared" ref="E310:V310" si="22">SUM(E301:E309)</f>
        <v>8621</v>
      </c>
      <c r="F310" s="556">
        <f t="shared" si="22"/>
        <v>1774</v>
      </c>
      <c r="G310" s="557">
        <f t="shared" si="22"/>
        <v>9575</v>
      </c>
      <c r="H310" s="558">
        <f t="shared" si="22"/>
        <v>2085</v>
      </c>
      <c r="I310" s="554">
        <f t="shared" si="22"/>
        <v>10828</v>
      </c>
      <c r="J310" s="556">
        <f t="shared" si="22"/>
        <v>2647</v>
      </c>
      <c r="K310" s="557">
        <f t="shared" si="22"/>
        <v>11952</v>
      </c>
      <c r="L310" s="558">
        <f t="shared" si="22"/>
        <v>3181</v>
      </c>
      <c r="M310" s="554">
        <f t="shared" si="22"/>
        <v>13219</v>
      </c>
      <c r="N310" s="556">
        <f t="shared" si="22"/>
        <v>3852</v>
      </c>
      <c r="O310" s="557">
        <f t="shared" si="22"/>
        <v>14447</v>
      </c>
      <c r="P310" s="556">
        <f t="shared" si="22"/>
        <v>4813</v>
      </c>
      <c r="Q310" s="557">
        <f t="shared" si="22"/>
        <v>14777</v>
      </c>
      <c r="R310" s="556">
        <f t="shared" si="22"/>
        <v>5244</v>
      </c>
      <c r="S310" s="557">
        <f t="shared" si="22"/>
        <v>15231</v>
      </c>
      <c r="T310" s="556">
        <f t="shared" si="22"/>
        <v>5807</v>
      </c>
      <c r="U310" s="557">
        <f t="shared" si="22"/>
        <v>15703</v>
      </c>
      <c r="V310" s="559">
        <f t="shared" si="22"/>
        <v>6367</v>
      </c>
    </row>
    <row r="311" spans="1:22" ht="30.75" customHeight="1">
      <c r="A311" s="10"/>
      <c r="B311" s="10"/>
      <c r="C311" s="978"/>
      <c r="D311" s="560" t="s">
        <v>336</v>
      </c>
      <c r="E311" s="995">
        <f>E310+F310</f>
        <v>10395</v>
      </c>
      <c r="F311" s="858"/>
      <c r="G311" s="995">
        <f>G310+H310</f>
        <v>11660</v>
      </c>
      <c r="H311" s="858"/>
      <c r="I311" s="995">
        <f>I310+J310</f>
        <v>13475</v>
      </c>
      <c r="J311" s="858"/>
      <c r="K311" s="995">
        <f>K310+L310</f>
        <v>15133</v>
      </c>
      <c r="L311" s="858"/>
      <c r="M311" s="995">
        <f>M310+N310</f>
        <v>17071</v>
      </c>
      <c r="N311" s="858"/>
      <c r="O311" s="995">
        <f>O310+P310</f>
        <v>19260</v>
      </c>
      <c r="P311" s="858"/>
      <c r="Q311" s="993">
        <f>Q310+R310</f>
        <v>20021</v>
      </c>
      <c r="R311" s="908"/>
      <c r="S311" s="993">
        <f>S310+T310</f>
        <v>21038</v>
      </c>
      <c r="T311" s="908"/>
      <c r="U311" s="993">
        <f>U310+V310</f>
        <v>22070</v>
      </c>
      <c r="V311" s="999"/>
    </row>
    <row r="312" spans="1:22" ht="15.75" customHeight="1">
      <c r="A312" s="10"/>
      <c r="B312" s="10"/>
      <c r="C312" s="997" t="s">
        <v>174</v>
      </c>
      <c r="D312" s="992" t="str">
        <f>D299</f>
        <v>CATEG.</v>
      </c>
      <c r="E312" s="991">
        <v>2004</v>
      </c>
      <c r="F312" s="934"/>
      <c r="G312" s="996">
        <v>2005</v>
      </c>
      <c r="H312" s="973"/>
      <c r="I312" s="991">
        <v>2006</v>
      </c>
      <c r="J312" s="934"/>
      <c r="K312" s="996">
        <v>2007</v>
      </c>
      <c r="L312" s="973"/>
      <c r="M312" s="991">
        <v>2008</v>
      </c>
      <c r="N312" s="934"/>
      <c r="O312" s="991">
        <v>2009</v>
      </c>
      <c r="P312" s="934"/>
      <c r="Q312" s="991">
        <v>2010</v>
      </c>
      <c r="R312" s="934"/>
      <c r="S312" s="994">
        <v>2011</v>
      </c>
      <c r="T312" s="883"/>
      <c r="U312" s="994">
        <v>2012</v>
      </c>
      <c r="V312" s="879"/>
    </row>
    <row r="313" spans="1:22" ht="15.75" customHeight="1">
      <c r="A313" s="10"/>
      <c r="B313" s="10"/>
      <c r="C313" s="998"/>
      <c r="D313" s="825"/>
      <c r="E313" s="512" t="s">
        <v>309</v>
      </c>
      <c r="F313" s="513" t="s">
        <v>310</v>
      </c>
      <c r="G313" s="514" t="s">
        <v>309</v>
      </c>
      <c r="H313" s="515" t="s">
        <v>310</v>
      </c>
      <c r="I313" s="512" t="s">
        <v>309</v>
      </c>
      <c r="J313" s="513" t="s">
        <v>310</v>
      </c>
      <c r="K313" s="514" t="s">
        <v>309</v>
      </c>
      <c r="L313" s="513" t="s">
        <v>310</v>
      </c>
      <c r="M313" s="516" t="s">
        <v>309</v>
      </c>
      <c r="N313" s="517" t="s">
        <v>310</v>
      </c>
      <c r="O313" s="516" t="s">
        <v>309</v>
      </c>
      <c r="P313" s="517" t="s">
        <v>310</v>
      </c>
      <c r="Q313" s="516" t="s">
        <v>309</v>
      </c>
      <c r="R313" s="513" t="s">
        <v>310</v>
      </c>
      <c r="S313" s="516" t="s">
        <v>309</v>
      </c>
      <c r="T313" s="517" t="s">
        <v>310</v>
      </c>
      <c r="U313" s="516" t="s">
        <v>309</v>
      </c>
      <c r="V313" s="518" t="s">
        <v>310</v>
      </c>
    </row>
    <row r="314" spans="1:22">
      <c r="A314" s="10"/>
      <c r="B314" s="10"/>
      <c r="C314" s="998"/>
      <c r="D314" s="519" t="s">
        <v>311</v>
      </c>
      <c r="E314" s="520">
        <v>389</v>
      </c>
      <c r="F314" s="521">
        <v>166</v>
      </c>
      <c r="G314" s="522">
        <v>436</v>
      </c>
      <c r="H314" s="523">
        <v>202</v>
      </c>
      <c r="I314" s="520">
        <v>477</v>
      </c>
      <c r="J314" s="521">
        <v>260</v>
      </c>
      <c r="K314" s="522">
        <v>519</v>
      </c>
      <c r="L314" s="523">
        <v>300</v>
      </c>
      <c r="M314" s="520">
        <v>587</v>
      </c>
      <c r="N314" s="521">
        <v>372</v>
      </c>
      <c r="O314" s="522">
        <v>670</v>
      </c>
      <c r="P314" s="521">
        <v>512</v>
      </c>
      <c r="Q314" s="522">
        <v>717</v>
      </c>
      <c r="R314" s="521">
        <v>606</v>
      </c>
      <c r="S314" s="522">
        <v>779</v>
      </c>
      <c r="T314" s="521">
        <v>721</v>
      </c>
      <c r="U314" s="522">
        <v>845</v>
      </c>
      <c r="V314" s="524">
        <v>822</v>
      </c>
    </row>
    <row r="315" spans="1:22">
      <c r="A315" s="10"/>
      <c r="B315" s="10"/>
      <c r="C315" s="998"/>
      <c r="D315" s="525" t="s">
        <v>312</v>
      </c>
      <c r="E315" s="526">
        <v>8179</v>
      </c>
      <c r="F315" s="527">
        <v>3498</v>
      </c>
      <c r="G315" s="532">
        <v>9669</v>
      </c>
      <c r="H315" s="534">
        <v>4126</v>
      </c>
      <c r="I315" s="526">
        <v>11333</v>
      </c>
      <c r="J315" s="527">
        <v>5001</v>
      </c>
      <c r="K315" s="532">
        <v>12933</v>
      </c>
      <c r="L315" s="534">
        <v>5852</v>
      </c>
      <c r="M315" s="526">
        <v>14668</v>
      </c>
      <c r="N315" s="527">
        <v>6961</v>
      </c>
      <c r="O315" s="532">
        <v>16724</v>
      </c>
      <c r="P315" s="527">
        <v>8508</v>
      </c>
      <c r="Q315" s="532">
        <v>17856</v>
      </c>
      <c r="R315" s="527">
        <v>9443</v>
      </c>
      <c r="S315" s="532">
        <v>19289</v>
      </c>
      <c r="T315" s="527">
        <v>10567</v>
      </c>
      <c r="U315" s="532">
        <v>20647</v>
      </c>
      <c r="V315" s="536">
        <v>11495</v>
      </c>
    </row>
    <row r="316" spans="1:22">
      <c r="A316" s="10"/>
      <c r="B316" s="10"/>
      <c r="C316" s="998"/>
      <c r="D316" s="538" t="s">
        <v>324</v>
      </c>
      <c r="E316" s="540">
        <v>2823</v>
      </c>
      <c r="F316" s="542">
        <v>120</v>
      </c>
      <c r="G316" s="543">
        <v>2951</v>
      </c>
      <c r="H316" s="545">
        <v>129</v>
      </c>
      <c r="I316" s="540">
        <v>3023</v>
      </c>
      <c r="J316" s="542">
        <v>130</v>
      </c>
      <c r="K316" s="543">
        <v>3095</v>
      </c>
      <c r="L316" s="545">
        <v>130</v>
      </c>
      <c r="M316" s="540">
        <v>3162</v>
      </c>
      <c r="N316" s="542">
        <v>131</v>
      </c>
      <c r="O316" s="543">
        <v>3212</v>
      </c>
      <c r="P316" s="542">
        <v>132</v>
      </c>
      <c r="Q316" s="543">
        <v>3200</v>
      </c>
      <c r="R316" s="542">
        <v>135</v>
      </c>
      <c r="S316" s="543">
        <v>3208</v>
      </c>
      <c r="T316" s="542">
        <v>136</v>
      </c>
      <c r="U316" s="543">
        <v>3203</v>
      </c>
      <c r="V316" s="547">
        <v>135</v>
      </c>
    </row>
    <row r="317" spans="1:22">
      <c r="A317" s="10"/>
      <c r="B317" s="10"/>
      <c r="C317" s="998"/>
      <c r="D317" s="525" t="s">
        <v>328</v>
      </c>
      <c r="E317" s="526">
        <v>2018</v>
      </c>
      <c r="F317" s="527">
        <v>25</v>
      </c>
      <c r="G317" s="532">
        <v>2105</v>
      </c>
      <c r="H317" s="534">
        <v>26</v>
      </c>
      <c r="I317" s="526">
        <v>2167</v>
      </c>
      <c r="J317" s="527">
        <v>29</v>
      </c>
      <c r="K317" s="532">
        <v>2209</v>
      </c>
      <c r="L317" s="534">
        <v>30</v>
      </c>
      <c r="M317" s="526">
        <v>2252</v>
      </c>
      <c r="N317" s="527">
        <v>30</v>
      </c>
      <c r="O317" s="532">
        <v>2298</v>
      </c>
      <c r="P317" s="527">
        <v>31</v>
      </c>
      <c r="Q317" s="532">
        <v>2286</v>
      </c>
      <c r="R317" s="527">
        <v>30</v>
      </c>
      <c r="S317" s="532">
        <v>2313</v>
      </c>
      <c r="T317" s="527">
        <v>30</v>
      </c>
      <c r="U317" s="532">
        <v>2312</v>
      </c>
      <c r="V317" s="536">
        <v>31</v>
      </c>
    </row>
    <row r="318" spans="1:22">
      <c r="A318" s="10"/>
      <c r="B318" s="10"/>
      <c r="C318" s="998"/>
      <c r="D318" s="538" t="s">
        <v>329</v>
      </c>
      <c r="E318" s="540">
        <v>911</v>
      </c>
      <c r="F318" s="542">
        <v>4</v>
      </c>
      <c r="G318" s="543">
        <v>948</v>
      </c>
      <c r="H318" s="545">
        <v>4</v>
      </c>
      <c r="I318" s="540">
        <v>978</v>
      </c>
      <c r="J318" s="542">
        <v>4</v>
      </c>
      <c r="K318" s="543">
        <v>1003</v>
      </c>
      <c r="L318" s="545">
        <v>5</v>
      </c>
      <c r="M318" s="540">
        <v>1032</v>
      </c>
      <c r="N318" s="542">
        <v>5</v>
      </c>
      <c r="O318" s="543">
        <v>1054</v>
      </c>
      <c r="P318" s="542">
        <v>6</v>
      </c>
      <c r="Q318" s="543">
        <v>1054</v>
      </c>
      <c r="R318" s="542">
        <v>6</v>
      </c>
      <c r="S318" s="543">
        <v>1053</v>
      </c>
      <c r="T318" s="542">
        <v>6</v>
      </c>
      <c r="U318" s="543">
        <v>1057</v>
      </c>
      <c r="V318" s="547">
        <v>6</v>
      </c>
    </row>
    <row r="319" spans="1:22">
      <c r="A319" s="10"/>
      <c r="B319" s="10"/>
      <c r="C319" s="998"/>
      <c r="D319" s="525" t="s">
        <v>330</v>
      </c>
      <c r="E319" s="526">
        <v>1556</v>
      </c>
      <c r="F319" s="527">
        <v>1900</v>
      </c>
      <c r="G319" s="532">
        <v>1696</v>
      </c>
      <c r="H319" s="534">
        <v>2165</v>
      </c>
      <c r="I319" s="526">
        <v>1819</v>
      </c>
      <c r="J319" s="527">
        <v>2356</v>
      </c>
      <c r="K319" s="532">
        <v>1924</v>
      </c>
      <c r="L319" s="534">
        <v>2538</v>
      </c>
      <c r="M319" s="526">
        <v>2058</v>
      </c>
      <c r="N319" s="527">
        <v>2765</v>
      </c>
      <c r="O319" s="532">
        <v>2200</v>
      </c>
      <c r="P319" s="527">
        <v>3045</v>
      </c>
      <c r="Q319" s="532">
        <v>2267</v>
      </c>
      <c r="R319" s="527">
        <v>3217</v>
      </c>
      <c r="S319" s="532">
        <v>2366</v>
      </c>
      <c r="T319" s="527">
        <v>3412</v>
      </c>
      <c r="U319" s="532">
        <v>2477</v>
      </c>
      <c r="V319" s="536">
        <v>3591</v>
      </c>
    </row>
    <row r="320" spans="1:22">
      <c r="A320" s="10"/>
      <c r="B320" s="10"/>
      <c r="C320" s="998"/>
      <c r="D320" s="538" t="s">
        <v>331</v>
      </c>
      <c r="E320" s="540">
        <v>1182</v>
      </c>
      <c r="F320" s="542">
        <v>33</v>
      </c>
      <c r="G320" s="543">
        <v>1260</v>
      </c>
      <c r="H320" s="545">
        <v>35</v>
      </c>
      <c r="I320" s="540">
        <v>1305</v>
      </c>
      <c r="J320" s="542">
        <v>37</v>
      </c>
      <c r="K320" s="543">
        <v>1328</v>
      </c>
      <c r="L320" s="545">
        <v>38</v>
      </c>
      <c r="M320" s="540">
        <v>1361</v>
      </c>
      <c r="N320" s="542">
        <v>40</v>
      </c>
      <c r="O320" s="543">
        <v>1397</v>
      </c>
      <c r="P320" s="542">
        <v>44</v>
      </c>
      <c r="Q320" s="543">
        <v>1380</v>
      </c>
      <c r="R320" s="542">
        <v>48</v>
      </c>
      <c r="S320" s="543">
        <v>1378</v>
      </c>
      <c r="T320" s="542">
        <v>49</v>
      </c>
      <c r="U320" s="543">
        <v>1386</v>
      </c>
      <c r="V320" s="547">
        <v>50</v>
      </c>
    </row>
    <row r="321" spans="1:22">
      <c r="A321" s="10"/>
      <c r="B321" s="10"/>
      <c r="C321" s="998"/>
      <c r="D321" s="525" t="s">
        <v>332</v>
      </c>
      <c r="E321" s="526">
        <v>806</v>
      </c>
      <c r="F321" s="527">
        <v>10</v>
      </c>
      <c r="G321" s="532">
        <v>861</v>
      </c>
      <c r="H321" s="534">
        <v>12</v>
      </c>
      <c r="I321" s="526">
        <v>892</v>
      </c>
      <c r="J321" s="527">
        <v>12</v>
      </c>
      <c r="K321" s="532">
        <v>918</v>
      </c>
      <c r="L321" s="534">
        <v>12</v>
      </c>
      <c r="M321" s="526">
        <v>948</v>
      </c>
      <c r="N321" s="527">
        <v>12</v>
      </c>
      <c r="O321" s="532">
        <v>969</v>
      </c>
      <c r="P321" s="527">
        <v>12</v>
      </c>
      <c r="Q321" s="532">
        <v>957</v>
      </c>
      <c r="R321" s="527">
        <v>13</v>
      </c>
      <c r="S321" s="532">
        <v>962</v>
      </c>
      <c r="T321" s="527">
        <v>14</v>
      </c>
      <c r="U321" s="532">
        <v>964</v>
      </c>
      <c r="V321" s="536">
        <v>14</v>
      </c>
    </row>
    <row r="322" spans="1:22">
      <c r="A322" s="10"/>
      <c r="B322" s="10"/>
      <c r="C322" s="998"/>
      <c r="D322" s="538" t="s">
        <v>333</v>
      </c>
      <c r="E322" s="540">
        <v>478</v>
      </c>
      <c r="F322" s="542">
        <v>1</v>
      </c>
      <c r="G322" s="543">
        <v>499</v>
      </c>
      <c r="H322" s="545">
        <v>1</v>
      </c>
      <c r="I322" s="540">
        <v>505</v>
      </c>
      <c r="J322" s="542">
        <v>1</v>
      </c>
      <c r="K322" s="543">
        <v>520</v>
      </c>
      <c r="L322" s="545">
        <v>1</v>
      </c>
      <c r="M322" s="540">
        <v>534</v>
      </c>
      <c r="N322" s="542">
        <v>1</v>
      </c>
      <c r="O322" s="543">
        <v>544</v>
      </c>
      <c r="P322" s="542">
        <v>1</v>
      </c>
      <c r="Q322" s="543">
        <v>540</v>
      </c>
      <c r="R322" s="542">
        <v>1</v>
      </c>
      <c r="S322" s="543">
        <v>545</v>
      </c>
      <c r="T322" s="542">
        <v>1</v>
      </c>
      <c r="U322" s="543">
        <v>543</v>
      </c>
      <c r="V322" s="547">
        <v>1</v>
      </c>
    </row>
    <row r="323" spans="1:22" ht="15.75" customHeight="1">
      <c r="A323" s="10"/>
      <c r="B323" s="10"/>
      <c r="C323" s="998"/>
      <c r="D323" s="552" t="s">
        <v>28</v>
      </c>
      <c r="E323" s="554">
        <f t="shared" ref="E323:V323" si="23">SUM(E314:E322)</f>
        <v>18342</v>
      </c>
      <c r="F323" s="556">
        <f t="shared" si="23"/>
        <v>5757</v>
      </c>
      <c r="G323" s="557">
        <f t="shared" si="23"/>
        <v>20425</v>
      </c>
      <c r="H323" s="558">
        <f t="shared" si="23"/>
        <v>6700</v>
      </c>
      <c r="I323" s="554">
        <f t="shared" si="23"/>
        <v>22499</v>
      </c>
      <c r="J323" s="556">
        <f t="shared" si="23"/>
        <v>7830</v>
      </c>
      <c r="K323" s="557">
        <f t="shared" si="23"/>
        <v>24449</v>
      </c>
      <c r="L323" s="558">
        <f t="shared" si="23"/>
        <v>8906</v>
      </c>
      <c r="M323" s="554">
        <f t="shared" si="23"/>
        <v>26602</v>
      </c>
      <c r="N323" s="556">
        <f t="shared" si="23"/>
        <v>10317</v>
      </c>
      <c r="O323" s="557">
        <f t="shared" si="23"/>
        <v>29068</v>
      </c>
      <c r="P323" s="556">
        <f t="shared" si="23"/>
        <v>12291</v>
      </c>
      <c r="Q323" s="557">
        <f t="shared" si="23"/>
        <v>30257</v>
      </c>
      <c r="R323" s="556">
        <f t="shared" si="23"/>
        <v>13499</v>
      </c>
      <c r="S323" s="557">
        <f t="shared" si="23"/>
        <v>31893</v>
      </c>
      <c r="T323" s="556">
        <f t="shared" si="23"/>
        <v>14936</v>
      </c>
      <c r="U323" s="557">
        <f t="shared" si="23"/>
        <v>33434</v>
      </c>
      <c r="V323" s="559">
        <f t="shared" si="23"/>
        <v>16145</v>
      </c>
    </row>
    <row r="324" spans="1:22" ht="30.75" customHeight="1">
      <c r="A324" s="10"/>
      <c r="B324" s="10"/>
      <c r="C324" s="978"/>
      <c r="D324" s="560" t="s">
        <v>336</v>
      </c>
      <c r="E324" s="995">
        <f>E323+F323</f>
        <v>24099</v>
      </c>
      <c r="F324" s="858"/>
      <c r="G324" s="995">
        <f>G323+H323</f>
        <v>27125</v>
      </c>
      <c r="H324" s="858"/>
      <c r="I324" s="995">
        <f>I323+J323</f>
        <v>30329</v>
      </c>
      <c r="J324" s="858"/>
      <c r="K324" s="995">
        <f>K323+L323</f>
        <v>33355</v>
      </c>
      <c r="L324" s="858"/>
      <c r="M324" s="995">
        <f>M323+N323</f>
        <v>36919</v>
      </c>
      <c r="N324" s="858"/>
      <c r="O324" s="995">
        <f>O323+P323</f>
        <v>41359</v>
      </c>
      <c r="P324" s="858"/>
      <c r="Q324" s="993">
        <f>Q323+R323</f>
        <v>43756</v>
      </c>
      <c r="R324" s="908"/>
      <c r="S324" s="993">
        <f>S323+T323</f>
        <v>46829</v>
      </c>
      <c r="T324" s="908"/>
      <c r="U324" s="993">
        <f>U323+V323</f>
        <v>49579</v>
      </c>
      <c r="V324" s="999"/>
    </row>
    <row r="325" spans="1:22" ht="15.75" customHeight="1">
      <c r="A325" s="10"/>
      <c r="B325" s="10"/>
      <c r="C325" s="997" t="s">
        <v>415</v>
      </c>
      <c r="D325" s="992" t="str">
        <f>D312</f>
        <v>CATEG.</v>
      </c>
      <c r="E325" s="991">
        <v>2004</v>
      </c>
      <c r="F325" s="934"/>
      <c r="G325" s="996">
        <v>2005</v>
      </c>
      <c r="H325" s="973"/>
      <c r="I325" s="991">
        <v>2006</v>
      </c>
      <c r="J325" s="934"/>
      <c r="K325" s="996">
        <v>2007</v>
      </c>
      <c r="L325" s="973"/>
      <c r="M325" s="991">
        <v>2008</v>
      </c>
      <c r="N325" s="934"/>
      <c r="O325" s="991">
        <v>2009</v>
      </c>
      <c r="P325" s="934"/>
      <c r="Q325" s="991">
        <v>2010</v>
      </c>
      <c r="R325" s="934"/>
      <c r="S325" s="994">
        <v>2011</v>
      </c>
      <c r="T325" s="883"/>
      <c r="U325" s="994">
        <v>2012</v>
      </c>
      <c r="V325" s="879"/>
    </row>
    <row r="326" spans="1:22" ht="15.75" customHeight="1">
      <c r="A326" s="10"/>
      <c r="B326" s="10"/>
      <c r="C326" s="998"/>
      <c r="D326" s="825"/>
      <c r="E326" s="512" t="s">
        <v>309</v>
      </c>
      <c r="F326" s="513" t="s">
        <v>310</v>
      </c>
      <c r="G326" s="514" t="s">
        <v>309</v>
      </c>
      <c r="H326" s="515" t="s">
        <v>310</v>
      </c>
      <c r="I326" s="512" t="s">
        <v>309</v>
      </c>
      <c r="J326" s="513" t="s">
        <v>310</v>
      </c>
      <c r="K326" s="514" t="s">
        <v>309</v>
      </c>
      <c r="L326" s="513" t="s">
        <v>310</v>
      </c>
      <c r="M326" s="516" t="s">
        <v>309</v>
      </c>
      <c r="N326" s="517" t="s">
        <v>310</v>
      </c>
      <c r="O326" s="516" t="s">
        <v>309</v>
      </c>
      <c r="P326" s="517" t="s">
        <v>310</v>
      </c>
      <c r="Q326" s="516" t="s">
        <v>309</v>
      </c>
      <c r="R326" s="513" t="s">
        <v>310</v>
      </c>
      <c r="S326" s="516" t="s">
        <v>309</v>
      </c>
      <c r="T326" s="517" t="s">
        <v>310</v>
      </c>
      <c r="U326" s="516" t="s">
        <v>309</v>
      </c>
      <c r="V326" s="518" t="s">
        <v>310</v>
      </c>
    </row>
    <row r="327" spans="1:22">
      <c r="A327" s="10"/>
      <c r="B327" s="10"/>
      <c r="C327" s="998"/>
      <c r="D327" s="519" t="s">
        <v>311</v>
      </c>
      <c r="E327" s="520">
        <v>108</v>
      </c>
      <c r="F327" s="521">
        <v>30</v>
      </c>
      <c r="G327" s="522">
        <v>121</v>
      </c>
      <c r="H327" s="523">
        <v>36</v>
      </c>
      <c r="I327" s="520">
        <v>131</v>
      </c>
      <c r="J327" s="521">
        <v>41</v>
      </c>
      <c r="K327" s="522">
        <v>138</v>
      </c>
      <c r="L327" s="523">
        <v>46</v>
      </c>
      <c r="M327" s="520">
        <v>147</v>
      </c>
      <c r="N327" s="521">
        <v>55</v>
      </c>
      <c r="O327" s="522">
        <v>165</v>
      </c>
      <c r="P327" s="521">
        <v>60</v>
      </c>
      <c r="Q327" s="522">
        <v>169</v>
      </c>
      <c r="R327" s="521">
        <v>72</v>
      </c>
      <c r="S327" s="522">
        <v>188</v>
      </c>
      <c r="T327" s="521">
        <v>82</v>
      </c>
      <c r="U327" s="522">
        <v>209</v>
      </c>
      <c r="V327" s="524">
        <v>102</v>
      </c>
    </row>
    <row r="328" spans="1:22">
      <c r="A328" s="10"/>
      <c r="B328" s="10"/>
      <c r="C328" s="998"/>
      <c r="D328" s="525" t="s">
        <v>312</v>
      </c>
      <c r="E328" s="526">
        <v>1086</v>
      </c>
      <c r="F328" s="527">
        <v>245</v>
      </c>
      <c r="G328" s="532">
        <v>1334</v>
      </c>
      <c r="H328" s="534">
        <v>291</v>
      </c>
      <c r="I328" s="526">
        <v>1553</v>
      </c>
      <c r="J328" s="527">
        <v>349</v>
      </c>
      <c r="K328" s="532">
        <v>1788</v>
      </c>
      <c r="L328" s="534">
        <v>430</v>
      </c>
      <c r="M328" s="526">
        <v>2407</v>
      </c>
      <c r="N328" s="527">
        <v>560</v>
      </c>
      <c r="O328" s="532">
        <v>2967</v>
      </c>
      <c r="P328" s="527">
        <v>738</v>
      </c>
      <c r="Q328" s="532">
        <v>3328</v>
      </c>
      <c r="R328" s="527">
        <v>896</v>
      </c>
      <c r="S328" s="532">
        <v>3876</v>
      </c>
      <c r="T328" s="527">
        <v>1099</v>
      </c>
      <c r="U328" s="532">
        <v>4250</v>
      </c>
      <c r="V328" s="536">
        <v>1317</v>
      </c>
    </row>
    <row r="329" spans="1:22">
      <c r="A329" s="10"/>
      <c r="B329" s="10"/>
      <c r="C329" s="998"/>
      <c r="D329" s="538" t="s">
        <v>324</v>
      </c>
      <c r="E329" s="540">
        <v>298</v>
      </c>
      <c r="F329" s="542">
        <v>6</v>
      </c>
      <c r="G329" s="543">
        <v>318</v>
      </c>
      <c r="H329" s="545">
        <v>6</v>
      </c>
      <c r="I329" s="540">
        <v>333</v>
      </c>
      <c r="J329" s="542">
        <v>6</v>
      </c>
      <c r="K329" s="543">
        <v>348</v>
      </c>
      <c r="L329" s="545">
        <v>6</v>
      </c>
      <c r="M329" s="540">
        <v>360</v>
      </c>
      <c r="N329" s="542">
        <v>6</v>
      </c>
      <c r="O329" s="543">
        <v>369</v>
      </c>
      <c r="P329" s="542">
        <v>6</v>
      </c>
      <c r="Q329" s="543">
        <v>383</v>
      </c>
      <c r="R329" s="542">
        <v>6</v>
      </c>
      <c r="S329" s="543">
        <v>397</v>
      </c>
      <c r="T329" s="542">
        <v>6</v>
      </c>
      <c r="U329" s="543">
        <v>401</v>
      </c>
      <c r="V329" s="547">
        <v>6</v>
      </c>
    </row>
    <row r="330" spans="1:22">
      <c r="A330" s="10"/>
      <c r="B330" s="10"/>
      <c r="C330" s="998"/>
      <c r="D330" s="525" t="s">
        <v>328</v>
      </c>
      <c r="E330" s="526">
        <v>126</v>
      </c>
      <c r="F330" s="527">
        <v>4</v>
      </c>
      <c r="G330" s="532">
        <v>135</v>
      </c>
      <c r="H330" s="534">
        <v>5</v>
      </c>
      <c r="I330" s="526">
        <v>143</v>
      </c>
      <c r="J330" s="527">
        <v>5</v>
      </c>
      <c r="K330" s="532">
        <v>149</v>
      </c>
      <c r="L330" s="534">
        <v>5</v>
      </c>
      <c r="M330" s="526">
        <v>169</v>
      </c>
      <c r="N330" s="527">
        <v>5</v>
      </c>
      <c r="O330" s="532">
        <v>181</v>
      </c>
      <c r="P330" s="527">
        <v>5</v>
      </c>
      <c r="Q330" s="532">
        <v>198</v>
      </c>
      <c r="R330" s="527">
        <v>4</v>
      </c>
      <c r="S330" s="532">
        <v>207</v>
      </c>
      <c r="T330" s="527">
        <v>4</v>
      </c>
      <c r="U330" s="532">
        <v>219</v>
      </c>
      <c r="V330" s="536">
        <v>3</v>
      </c>
    </row>
    <row r="331" spans="1:22">
      <c r="A331" s="10"/>
      <c r="B331" s="10"/>
      <c r="C331" s="998"/>
      <c r="D331" s="538" t="s">
        <v>329</v>
      </c>
      <c r="E331" s="540">
        <v>77</v>
      </c>
      <c r="F331" s="542">
        <v>1</v>
      </c>
      <c r="G331" s="543">
        <v>83</v>
      </c>
      <c r="H331" s="545">
        <v>1</v>
      </c>
      <c r="I331" s="540">
        <v>88</v>
      </c>
      <c r="J331" s="542">
        <v>1</v>
      </c>
      <c r="K331" s="543">
        <v>91</v>
      </c>
      <c r="L331" s="545">
        <v>1</v>
      </c>
      <c r="M331" s="540">
        <v>97</v>
      </c>
      <c r="N331" s="542">
        <v>1</v>
      </c>
      <c r="O331" s="543">
        <v>101</v>
      </c>
      <c r="P331" s="542">
        <v>1</v>
      </c>
      <c r="Q331" s="543">
        <v>103</v>
      </c>
      <c r="R331" s="542">
        <v>2</v>
      </c>
      <c r="S331" s="543">
        <v>103</v>
      </c>
      <c r="T331" s="542">
        <v>2</v>
      </c>
      <c r="U331" s="543">
        <v>102</v>
      </c>
      <c r="V331" s="547">
        <v>2</v>
      </c>
    </row>
    <row r="332" spans="1:22">
      <c r="A332" s="10"/>
      <c r="B332" s="10"/>
      <c r="C332" s="998"/>
      <c r="D332" s="525" t="s">
        <v>330</v>
      </c>
      <c r="E332" s="526">
        <v>97</v>
      </c>
      <c r="F332" s="527">
        <v>52</v>
      </c>
      <c r="G332" s="532">
        <v>111</v>
      </c>
      <c r="H332" s="534">
        <v>64</v>
      </c>
      <c r="I332" s="526">
        <v>123</v>
      </c>
      <c r="J332" s="527">
        <v>78</v>
      </c>
      <c r="K332" s="532">
        <v>132</v>
      </c>
      <c r="L332" s="534">
        <v>84</v>
      </c>
      <c r="M332" s="526">
        <v>151</v>
      </c>
      <c r="N332" s="527">
        <v>94</v>
      </c>
      <c r="O332" s="532">
        <v>171</v>
      </c>
      <c r="P332" s="527">
        <v>127</v>
      </c>
      <c r="Q332" s="532">
        <v>177</v>
      </c>
      <c r="R332" s="527">
        <v>144</v>
      </c>
      <c r="S332" s="532">
        <v>187</v>
      </c>
      <c r="T332" s="527">
        <v>157</v>
      </c>
      <c r="U332" s="532">
        <v>191</v>
      </c>
      <c r="V332" s="536">
        <v>172</v>
      </c>
    </row>
    <row r="333" spans="1:22">
      <c r="A333" s="10"/>
      <c r="B333" s="10"/>
      <c r="C333" s="998"/>
      <c r="D333" s="538" t="s">
        <v>331</v>
      </c>
      <c r="E333" s="540">
        <v>122</v>
      </c>
      <c r="F333" s="542">
        <v>1</v>
      </c>
      <c r="G333" s="543">
        <v>136</v>
      </c>
      <c r="H333" s="545">
        <v>1</v>
      </c>
      <c r="I333" s="540">
        <v>141</v>
      </c>
      <c r="J333" s="542">
        <v>2</v>
      </c>
      <c r="K333" s="543">
        <v>144</v>
      </c>
      <c r="L333" s="545">
        <v>2</v>
      </c>
      <c r="M333" s="540">
        <v>157</v>
      </c>
      <c r="N333" s="542">
        <v>2</v>
      </c>
      <c r="O333" s="543">
        <v>170</v>
      </c>
      <c r="P333" s="542">
        <v>2</v>
      </c>
      <c r="Q333" s="543">
        <v>184</v>
      </c>
      <c r="R333" s="542">
        <v>2</v>
      </c>
      <c r="S333" s="543">
        <v>201</v>
      </c>
      <c r="T333" s="542">
        <v>1</v>
      </c>
      <c r="U333" s="543">
        <v>210</v>
      </c>
      <c r="V333" s="547">
        <v>2</v>
      </c>
    </row>
    <row r="334" spans="1:22">
      <c r="A334" s="10"/>
      <c r="B334" s="10"/>
      <c r="C334" s="998"/>
      <c r="D334" s="525" t="s">
        <v>332</v>
      </c>
      <c r="E334" s="526">
        <v>102</v>
      </c>
      <c r="F334" s="527">
        <v>0</v>
      </c>
      <c r="G334" s="532">
        <v>112</v>
      </c>
      <c r="H334" s="534">
        <v>1</v>
      </c>
      <c r="I334" s="526">
        <v>119</v>
      </c>
      <c r="J334" s="527">
        <v>1</v>
      </c>
      <c r="K334" s="532">
        <v>126</v>
      </c>
      <c r="L334" s="534">
        <v>1</v>
      </c>
      <c r="M334" s="526">
        <v>136</v>
      </c>
      <c r="N334" s="527">
        <v>1</v>
      </c>
      <c r="O334" s="532">
        <v>141</v>
      </c>
      <c r="P334" s="527">
        <v>2</v>
      </c>
      <c r="Q334" s="532">
        <v>148</v>
      </c>
      <c r="R334" s="527">
        <v>2</v>
      </c>
      <c r="S334" s="532">
        <v>156</v>
      </c>
      <c r="T334" s="527">
        <v>2</v>
      </c>
      <c r="U334" s="532">
        <v>160</v>
      </c>
      <c r="V334" s="536">
        <v>2</v>
      </c>
    </row>
    <row r="335" spans="1:22">
      <c r="A335" s="10"/>
      <c r="B335" s="10"/>
      <c r="C335" s="998"/>
      <c r="D335" s="538" t="s">
        <v>333</v>
      </c>
      <c r="E335" s="540">
        <v>48</v>
      </c>
      <c r="F335" s="542">
        <v>1</v>
      </c>
      <c r="G335" s="543">
        <v>53</v>
      </c>
      <c r="H335" s="545">
        <v>2</v>
      </c>
      <c r="I335" s="540">
        <v>54</v>
      </c>
      <c r="J335" s="542">
        <v>2</v>
      </c>
      <c r="K335" s="543">
        <v>54</v>
      </c>
      <c r="L335" s="545">
        <v>2</v>
      </c>
      <c r="M335" s="540">
        <v>57</v>
      </c>
      <c r="N335" s="542">
        <v>2</v>
      </c>
      <c r="O335" s="543">
        <v>57</v>
      </c>
      <c r="P335" s="542">
        <v>2</v>
      </c>
      <c r="Q335" s="543">
        <v>61</v>
      </c>
      <c r="R335" s="542">
        <v>2</v>
      </c>
      <c r="S335" s="543">
        <v>62</v>
      </c>
      <c r="T335" s="542">
        <v>2</v>
      </c>
      <c r="U335" s="543">
        <v>64</v>
      </c>
      <c r="V335" s="547">
        <v>2</v>
      </c>
    </row>
    <row r="336" spans="1:22" ht="15.75" customHeight="1">
      <c r="A336" s="10"/>
      <c r="B336" s="10"/>
      <c r="C336" s="998"/>
      <c r="D336" s="552" t="s">
        <v>28</v>
      </c>
      <c r="E336" s="554">
        <f t="shared" ref="E336:V336" si="24">SUM(E327:E335)</f>
        <v>2064</v>
      </c>
      <c r="F336" s="556">
        <f t="shared" si="24"/>
        <v>340</v>
      </c>
      <c r="G336" s="557">
        <f t="shared" si="24"/>
        <v>2403</v>
      </c>
      <c r="H336" s="558">
        <f t="shared" si="24"/>
        <v>407</v>
      </c>
      <c r="I336" s="554">
        <f t="shared" si="24"/>
        <v>2685</v>
      </c>
      <c r="J336" s="556">
        <f t="shared" si="24"/>
        <v>485</v>
      </c>
      <c r="K336" s="557">
        <f t="shared" si="24"/>
        <v>2970</v>
      </c>
      <c r="L336" s="558">
        <f t="shared" si="24"/>
        <v>577</v>
      </c>
      <c r="M336" s="554">
        <f t="shared" si="24"/>
        <v>3681</v>
      </c>
      <c r="N336" s="556">
        <f t="shared" si="24"/>
        <v>726</v>
      </c>
      <c r="O336" s="557">
        <f t="shared" si="24"/>
        <v>4322</v>
      </c>
      <c r="P336" s="556">
        <f t="shared" si="24"/>
        <v>943</v>
      </c>
      <c r="Q336" s="557">
        <f t="shared" si="24"/>
        <v>4751</v>
      </c>
      <c r="R336" s="556">
        <f t="shared" si="24"/>
        <v>1130</v>
      </c>
      <c r="S336" s="557">
        <f t="shared" si="24"/>
        <v>5377</v>
      </c>
      <c r="T336" s="556">
        <f t="shared" si="24"/>
        <v>1355</v>
      </c>
      <c r="U336" s="557">
        <f t="shared" si="24"/>
        <v>5806</v>
      </c>
      <c r="V336" s="559">
        <f t="shared" si="24"/>
        <v>1608</v>
      </c>
    </row>
    <row r="337" spans="1:22" ht="30.75" customHeight="1">
      <c r="A337" s="10"/>
      <c r="B337" s="10"/>
      <c r="C337" s="978"/>
      <c r="D337" s="560" t="s">
        <v>336</v>
      </c>
      <c r="E337" s="995">
        <f>E336+F336</f>
        <v>2404</v>
      </c>
      <c r="F337" s="858"/>
      <c r="G337" s="995">
        <f>G336+H336</f>
        <v>2810</v>
      </c>
      <c r="H337" s="858"/>
      <c r="I337" s="995">
        <f>I336+J336</f>
        <v>3170</v>
      </c>
      <c r="J337" s="858"/>
      <c r="K337" s="995">
        <f>K336+L336</f>
        <v>3547</v>
      </c>
      <c r="L337" s="858"/>
      <c r="M337" s="995">
        <f>M336+N336</f>
        <v>4407</v>
      </c>
      <c r="N337" s="858"/>
      <c r="O337" s="995">
        <f>O336+P336</f>
        <v>5265</v>
      </c>
      <c r="P337" s="858"/>
      <c r="Q337" s="993">
        <f>Q336+R336</f>
        <v>5881</v>
      </c>
      <c r="R337" s="908"/>
      <c r="S337" s="993">
        <f>S336+T336</f>
        <v>6732</v>
      </c>
      <c r="T337" s="908"/>
      <c r="U337" s="993">
        <f>U336+V336</f>
        <v>7414</v>
      </c>
      <c r="V337" s="999"/>
    </row>
    <row r="338" spans="1:22" ht="15.75" customHeight="1">
      <c r="A338" s="10"/>
      <c r="B338" s="10"/>
      <c r="C338" s="997" t="s">
        <v>177</v>
      </c>
      <c r="D338" s="992" t="str">
        <f>D325</f>
        <v>CATEG.</v>
      </c>
      <c r="E338" s="991">
        <v>2004</v>
      </c>
      <c r="F338" s="934"/>
      <c r="G338" s="996">
        <v>2005</v>
      </c>
      <c r="H338" s="973"/>
      <c r="I338" s="991">
        <v>2006</v>
      </c>
      <c r="J338" s="934"/>
      <c r="K338" s="996">
        <v>2007</v>
      </c>
      <c r="L338" s="973"/>
      <c r="M338" s="991">
        <v>2008</v>
      </c>
      <c r="N338" s="934"/>
      <c r="O338" s="991">
        <v>2009</v>
      </c>
      <c r="P338" s="934"/>
      <c r="Q338" s="991">
        <v>2010</v>
      </c>
      <c r="R338" s="934"/>
      <c r="S338" s="994">
        <v>2011</v>
      </c>
      <c r="T338" s="883"/>
      <c r="U338" s="994">
        <v>2012</v>
      </c>
      <c r="V338" s="879"/>
    </row>
    <row r="339" spans="1:22" ht="15.75" customHeight="1">
      <c r="A339" s="10"/>
      <c r="B339" s="10"/>
      <c r="C339" s="998"/>
      <c r="D339" s="825"/>
      <c r="E339" s="512" t="s">
        <v>309</v>
      </c>
      <c r="F339" s="513" t="s">
        <v>310</v>
      </c>
      <c r="G339" s="514" t="s">
        <v>309</v>
      </c>
      <c r="H339" s="515" t="s">
        <v>310</v>
      </c>
      <c r="I339" s="512" t="s">
        <v>309</v>
      </c>
      <c r="J339" s="513" t="s">
        <v>310</v>
      </c>
      <c r="K339" s="514" t="s">
        <v>309</v>
      </c>
      <c r="L339" s="513" t="s">
        <v>310</v>
      </c>
      <c r="M339" s="516" t="s">
        <v>309</v>
      </c>
      <c r="N339" s="517" t="s">
        <v>310</v>
      </c>
      <c r="O339" s="516" t="s">
        <v>309</v>
      </c>
      <c r="P339" s="517" t="s">
        <v>310</v>
      </c>
      <c r="Q339" s="516" t="s">
        <v>309</v>
      </c>
      <c r="R339" s="513" t="s">
        <v>310</v>
      </c>
      <c r="S339" s="516" t="s">
        <v>309</v>
      </c>
      <c r="T339" s="517" t="s">
        <v>310</v>
      </c>
      <c r="U339" s="516" t="s">
        <v>309</v>
      </c>
      <c r="V339" s="518" t="s">
        <v>310</v>
      </c>
    </row>
    <row r="340" spans="1:22">
      <c r="A340" s="10"/>
      <c r="B340" s="10"/>
      <c r="C340" s="998"/>
      <c r="D340" s="519" t="s">
        <v>311</v>
      </c>
      <c r="E340" s="520">
        <v>91</v>
      </c>
      <c r="F340" s="521">
        <v>71</v>
      </c>
      <c r="G340" s="522">
        <v>102</v>
      </c>
      <c r="H340" s="523">
        <v>8</v>
      </c>
      <c r="I340" s="520">
        <v>125</v>
      </c>
      <c r="J340" s="521">
        <v>17</v>
      </c>
      <c r="K340" s="522">
        <v>137</v>
      </c>
      <c r="L340" s="523">
        <v>22</v>
      </c>
      <c r="M340" s="520">
        <v>148</v>
      </c>
      <c r="N340" s="521">
        <v>25</v>
      </c>
      <c r="O340" s="522">
        <v>171</v>
      </c>
      <c r="P340" s="521">
        <v>28</v>
      </c>
      <c r="Q340" s="522">
        <v>176</v>
      </c>
      <c r="R340" s="521">
        <v>34</v>
      </c>
      <c r="S340" s="522">
        <v>181</v>
      </c>
      <c r="T340" s="521">
        <v>41</v>
      </c>
      <c r="U340" s="522">
        <v>180</v>
      </c>
      <c r="V340" s="524">
        <v>50</v>
      </c>
    </row>
    <row r="341" spans="1:22">
      <c r="A341" s="10"/>
      <c r="B341" s="10"/>
      <c r="C341" s="998"/>
      <c r="D341" s="525" t="s">
        <v>312</v>
      </c>
      <c r="E341" s="526">
        <v>563</v>
      </c>
      <c r="F341" s="527">
        <v>4</v>
      </c>
      <c r="G341" s="532">
        <v>667</v>
      </c>
      <c r="H341" s="534">
        <v>92</v>
      </c>
      <c r="I341" s="526">
        <v>780</v>
      </c>
      <c r="J341" s="527">
        <v>123</v>
      </c>
      <c r="K341" s="532">
        <v>946</v>
      </c>
      <c r="L341" s="534">
        <v>172</v>
      </c>
      <c r="M341" s="526">
        <v>1149</v>
      </c>
      <c r="N341" s="527">
        <v>208</v>
      </c>
      <c r="O341" s="532">
        <v>1358</v>
      </c>
      <c r="P341" s="527">
        <v>254</v>
      </c>
      <c r="Q341" s="532">
        <v>1499</v>
      </c>
      <c r="R341" s="527">
        <v>298</v>
      </c>
      <c r="S341" s="532">
        <v>1735</v>
      </c>
      <c r="T341" s="527">
        <v>408</v>
      </c>
      <c r="U341" s="532">
        <v>1873</v>
      </c>
      <c r="V341" s="536">
        <v>518</v>
      </c>
    </row>
    <row r="342" spans="1:22">
      <c r="A342" s="10"/>
      <c r="B342" s="10"/>
      <c r="C342" s="998"/>
      <c r="D342" s="538" t="s">
        <v>324</v>
      </c>
      <c r="E342" s="540">
        <v>246</v>
      </c>
      <c r="F342" s="542">
        <v>0</v>
      </c>
      <c r="G342" s="543">
        <v>253</v>
      </c>
      <c r="H342" s="545">
        <v>4</v>
      </c>
      <c r="I342" s="540">
        <v>258</v>
      </c>
      <c r="J342" s="542">
        <v>4</v>
      </c>
      <c r="K342" s="543">
        <v>261</v>
      </c>
      <c r="L342" s="545">
        <v>4</v>
      </c>
      <c r="M342" s="540">
        <v>267</v>
      </c>
      <c r="N342" s="542">
        <v>4</v>
      </c>
      <c r="O342" s="543">
        <v>267</v>
      </c>
      <c r="P342" s="542">
        <v>4</v>
      </c>
      <c r="Q342" s="543">
        <v>277</v>
      </c>
      <c r="R342" s="542">
        <v>4</v>
      </c>
      <c r="S342" s="543">
        <v>278</v>
      </c>
      <c r="T342" s="542">
        <v>4</v>
      </c>
      <c r="U342" s="543">
        <v>282</v>
      </c>
      <c r="V342" s="547">
        <v>5</v>
      </c>
    </row>
    <row r="343" spans="1:22">
      <c r="A343" s="10"/>
      <c r="B343" s="10"/>
      <c r="C343" s="998"/>
      <c r="D343" s="525" t="s">
        <v>328</v>
      </c>
      <c r="E343" s="526">
        <v>135</v>
      </c>
      <c r="F343" s="527">
        <v>0</v>
      </c>
      <c r="G343" s="532">
        <v>140</v>
      </c>
      <c r="H343" s="534">
        <v>0</v>
      </c>
      <c r="I343" s="526">
        <v>141</v>
      </c>
      <c r="J343" s="527">
        <v>0</v>
      </c>
      <c r="K343" s="532">
        <v>143</v>
      </c>
      <c r="L343" s="534">
        <v>0</v>
      </c>
      <c r="M343" s="526">
        <v>148</v>
      </c>
      <c r="N343" s="527">
        <v>0</v>
      </c>
      <c r="O343" s="532">
        <v>152</v>
      </c>
      <c r="P343" s="527">
        <v>0</v>
      </c>
      <c r="Q343" s="532">
        <v>160</v>
      </c>
      <c r="R343" s="527">
        <v>0</v>
      </c>
      <c r="S343" s="532">
        <v>170</v>
      </c>
      <c r="T343" s="527">
        <v>0</v>
      </c>
      <c r="U343" s="532">
        <v>178</v>
      </c>
      <c r="V343" s="536">
        <v>0</v>
      </c>
    </row>
    <row r="344" spans="1:22">
      <c r="A344" s="10"/>
      <c r="B344" s="6" t="s">
        <v>0</v>
      </c>
      <c r="C344" s="998"/>
      <c r="D344" s="538" t="s">
        <v>329</v>
      </c>
      <c r="E344" s="540">
        <v>29</v>
      </c>
      <c r="F344" s="542">
        <v>18</v>
      </c>
      <c r="G344" s="543">
        <v>30</v>
      </c>
      <c r="H344" s="545">
        <v>0</v>
      </c>
      <c r="I344" s="540">
        <v>30</v>
      </c>
      <c r="J344" s="542">
        <v>0</v>
      </c>
      <c r="K344" s="543">
        <v>30</v>
      </c>
      <c r="L344" s="545">
        <v>0</v>
      </c>
      <c r="M344" s="540">
        <v>30</v>
      </c>
      <c r="N344" s="542">
        <v>0</v>
      </c>
      <c r="O344" s="543">
        <v>30</v>
      </c>
      <c r="P344" s="542">
        <v>0</v>
      </c>
      <c r="Q344" s="543">
        <v>32</v>
      </c>
      <c r="R344" s="542">
        <v>0</v>
      </c>
      <c r="S344" s="543">
        <v>31</v>
      </c>
      <c r="T344" s="542">
        <v>0</v>
      </c>
      <c r="U344" s="543">
        <v>29</v>
      </c>
      <c r="V344" s="547">
        <v>0</v>
      </c>
    </row>
    <row r="345" spans="1:22">
      <c r="A345" s="10"/>
      <c r="B345" s="6" t="s">
        <v>5</v>
      </c>
      <c r="C345" s="998"/>
      <c r="D345" s="525" t="s">
        <v>330</v>
      </c>
      <c r="E345" s="526">
        <v>28</v>
      </c>
      <c r="F345" s="527">
        <v>1</v>
      </c>
      <c r="G345" s="532">
        <v>28</v>
      </c>
      <c r="H345" s="534">
        <v>22</v>
      </c>
      <c r="I345" s="526">
        <v>28</v>
      </c>
      <c r="J345" s="527">
        <v>24</v>
      </c>
      <c r="K345" s="532">
        <v>28</v>
      </c>
      <c r="L345" s="534">
        <v>26</v>
      </c>
      <c r="M345" s="526">
        <v>30</v>
      </c>
      <c r="N345" s="527">
        <v>31</v>
      </c>
      <c r="O345" s="532">
        <v>35</v>
      </c>
      <c r="P345" s="527">
        <v>35</v>
      </c>
      <c r="Q345" s="532">
        <v>40</v>
      </c>
      <c r="R345" s="527">
        <v>39</v>
      </c>
      <c r="S345" s="532">
        <v>45</v>
      </c>
      <c r="T345" s="527">
        <v>44</v>
      </c>
      <c r="U345" s="532">
        <v>49</v>
      </c>
      <c r="V345" s="536">
        <v>47</v>
      </c>
    </row>
    <row r="346" spans="1:22">
      <c r="A346" s="10"/>
      <c r="B346" s="6" t="s">
        <v>6</v>
      </c>
      <c r="C346" s="998"/>
      <c r="D346" s="538" t="s">
        <v>331</v>
      </c>
      <c r="E346" s="540">
        <v>33</v>
      </c>
      <c r="F346" s="542">
        <v>0</v>
      </c>
      <c r="G346" s="543">
        <v>38</v>
      </c>
      <c r="H346" s="545">
        <v>1</v>
      </c>
      <c r="I346" s="540">
        <v>38</v>
      </c>
      <c r="J346" s="542">
        <v>1</v>
      </c>
      <c r="K346" s="543">
        <v>40</v>
      </c>
      <c r="L346" s="545">
        <v>1</v>
      </c>
      <c r="M346" s="540">
        <v>46</v>
      </c>
      <c r="N346" s="542">
        <v>1</v>
      </c>
      <c r="O346" s="543">
        <v>46</v>
      </c>
      <c r="P346" s="542">
        <v>1</v>
      </c>
      <c r="Q346" s="543">
        <v>52</v>
      </c>
      <c r="R346" s="542">
        <v>1</v>
      </c>
      <c r="S346" s="543">
        <v>51</v>
      </c>
      <c r="T346" s="542">
        <v>1</v>
      </c>
      <c r="U346" s="543">
        <v>55</v>
      </c>
      <c r="V346" s="547">
        <v>1</v>
      </c>
    </row>
    <row r="347" spans="1:22">
      <c r="A347" s="10"/>
      <c r="B347" s="10"/>
      <c r="C347" s="998"/>
      <c r="D347" s="525" t="s">
        <v>332</v>
      </c>
      <c r="E347" s="526">
        <v>20</v>
      </c>
      <c r="F347" s="527">
        <v>0</v>
      </c>
      <c r="G347" s="532">
        <v>21</v>
      </c>
      <c r="H347" s="534">
        <v>0</v>
      </c>
      <c r="I347" s="526">
        <v>21</v>
      </c>
      <c r="J347" s="527">
        <v>0</v>
      </c>
      <c r="K347" s="532">
        <v>23</v>
      </c>
      <c r="L347" s="534">
        <v>0</v>
      </c>
      <c r="M347" s="526">
        <v>28</v>
      </c>
      <c r="N347" s="527">
        <v>0</v>
      </c>
      <c r="O347" s="532">
        <v>29</v>
      </c>
      <c r="P347" s="527">
        <v>0</v>
      </c>
      <c r="Q347" s="532">
        <v>33</v>
      </c>
      <c r="R347" s="527">
        <v>0</v>
      </c>
      <c r="S347" s="532">
        <v>35</v>
      </c>
      <c r="T347" s="527">
        <v>0</v>
      </c>
      <c r="U347" s="532">
        <v>37</v>
      </c>
      <c r="V347" s="536">
        <v>0</v>
      </c>
    </row>
    <row r="348" spans="1:22">
      <c r="A348" s="10"/>
      <c r="B348" s="10"/>
      <c r="C348" s="998"/>
      <c r="D348" s="538" t="s">
        <v>333</v>
      </c>
      <c r="E348" s="540">
        <v>7</v>
      </c>
      <c r="F348" s="542"/>
      <c r="G348" s="543">
        <v>7</v>
      </c>
      <c r="H348" s="545">
        <v>0</v>
      </c>
      <c r="I348" s="540">
        <v>7</v>
      </c>
      <c r="J348" s="542">
        <v>0</v>
      </c>
      <c r="K348" s="543">
        <v>7</v>
      </c>
      <c r="L348" s="545">
        <v>0</v>
      </c>
      <c r="M348" s="540">
        <v>7</v>
      </c>
      <c r="N348" s="542">
        <v>0</v>
      </c>
      <c r="O348" s="543">
        <v>7</v>
      </c>
      <c r="P348" s="542">
        <v>0</v>
      </c>
      <c r="Q348" s="543">
        <v>8</v>
      </c>
      <c r="R348" s="542">
        <v>0</v>
      </c>
      <c r="S348" s="543">
        <v>8</v>
      </c>
      <c r="T348" s="542">
        <v>0</v>
      </c>
      <c r="U348" s="543">
        <v>6</v>
      </c>
      <c r="V348" s="547">
        <v>0</v>
      </c>
    </row>
    <row r="349" spans="1:22" ht="15.75" customHeight="1">
      <c r="A349" s="10"/>
      <c r="B349" s="10"/>
      <c r="C349" s="998"/>
      <c r="D349" s="552" t="s">
        <v>28</v>
      </c>
      <c r="E349" s="554">
        <f t="shared" ref="E349:V349" si="25">SUM(E340:E348)</f>
        <v>1152</v>
      </c>
      <c r="F349" s="556">
        <f t="shared" si="25"/>
        <v>94</v>
      </c>
      <c r="G349" s="557">
        <f t="shared" si="25"/>
        <v>1286</v>
      </c>
      <c r="H349" s="558">
        <f t="shared" si="25"/>
        <v>127</v>
      </c>
      <c r="I349" s="554">
        <f t="shared" si="25"/>
        <v>1428</v>
      </c>
      <c r="J349" s="556">
        <f t="shared" si="25"/>
        <v>169</v>
      </c>
      <c r="K349" s="557">
        <f t="shared" si="25"/>
        <v>1615</v>
      </c>
      <c r="L349" s="558">
        <f t="shared" si="25"/>
        <v>225</v>
      </c>
      <c r="M349" s="554">
        <f t="shared" si="25"/>
        <v>1853</v>
      </c>
      <c r="N349" s="556">
        <f t="shared" si="25"/>
        <v>269</v>
      </c>
      <c r="O349" s="557">
        <f t="shared" si="25"/>
        <v>2095</v>
      </c>
      <c r="P349" s="556">
        <f t="shared" si="25"/>
        <v>322</v>
      </c>
      <c r="Q349" s="557">
        <f t="shared" si="25"/>
        <v>2277</v>
      </c>
      <c r="R349" s="556">
        <f t="shared" si="25"/>
        <v>376</v>
      </c>
      <c r="S349" s="557">
        <f t="shared" si="25"/>
        <v>2534</v>
      </c>
      <c r="T349" s="556">
        <f t="shared" si="25"/>
        <v>498</v>
      </c>
      <c r="U349" s="557">
        <f t="shared" si="25"/>
        <v>2689</v>
      </c>
      <c r="V349" s="559">
        <f t="shared" si="25"/>
        <v>621</v>
      </c>
    </row>
    <row r="350" spans="1:22" ht="30.75" customHeight="1">
      <c r="A350" s="10"/>
      <c r="B350" s="10"/>
      <c r="C350" s="978"/>
      <c r="D350" s="560" t="s">
        <v>336</v>
      </c>
      <c r="E350" s="995">
        <f>E349+F349</f>
        <v>1246</v>
      </c>
      <c r="F350" s="858"/>
      <c r="G350" s="995">
        <f>G349+H349</f>
        <v>1413</v>
      </c>
      <c r="H350" s="858"/>
      <c r="I350" s="995">
        <f>I349+J349</f>
        <v>1597</v>
      </c>
      <c r="J350" s="858"/>
      <c r="K350" s="995">
        <f>K349+L349</f>
        <v>1840</v>
      </c>
      <c r="L350" s="858"/>
      <c r="M350" s="995">
        <f>M349+N349</f>
        <v>2122</v>
      </c>
      <c r="N350" s="858"/>
      <c r="O350" s="995">
        <f>O349+P349</f>
        <v>2417</v>
      </c>
      <c r="P350" s="858"/>
      <c r="Q350" s="993">
        <f>Q349+R349</f>
        <v>2653</v>
      </c>
      <c r="R350" s="908"/>
      <c r="S350" s="993">
        <f>S349+T349</f>
        <v>3032</v>
      </c>
      <c r="T350" s="908"/>
      <c r="U350" s="993">
        <f>U349+V349</f>
        <v>3310</v>
      </c>
      <c r="V350" s="999"/>
    </row>
    <row r="351" spans="1:22" ht="15.75" customHeight="1">
      <c r="A351" s="10"/>
      <c r="B351" s="10"/>
      <c r="C351" s="997" t="s">
        <v>178</v>
      </c>
      <c r="D351" s="992" t="str">
        <f>D338</f>
        <v>CATEG.</v>
      </c>
      <c r="E351" s="991">
        <v>2004</v>
      </c>
      <c r="F351" s="934"/>
      <c r="G351" s="996">
        <v>2005</v>
      </c>
      <c r="H351" s="973"/>
      <c r="I351" s="991">
        <v>2006</v>
      </c>
      <c r="J351" s="934"/>
      <c r="K351" s="996">
        <v>2007</v>
      </c>
      <c r="L351" s="973"/>
      <c r="M351" s="991">
        <v>2008</v>
      </c>
      <c r="N351" s="934"/>
      <c r="O351" s="991">
        <v>2009</v>
      </c>
      <c r="P351" s="934"/>
      <c r="Q351" s="991">
        <v>2010</v>
      </c>
      <c r="R351" s="934"/>
      <c r="S351" s="994">
        <v>2011</v>
      </c>
      <c r="T351" s="883"/>
      <c r="U351" s="994">
        <v>2012</v>
      </c>
      <c r="V351" s="879"/>
    </row>
    <row r="352" spans="1:22" ht="15.75" customHeight="1">
      <c r="A352" s="10"/>
      <c r="B352" s="10"/>
      <c r="C352" s="998"/>
      <c r="D352" s="825"/>
      <c r="E352" s="512" t="s">
        <v>309</v>
      </c>
      <c r="F352" s="513" t="s">
        <v>310</v>
      </c>
      <c r="G352" s="514" t="s">
        <v>309</v>
      </c>
      <c r="H352" s="515" t="s">
        <v>310</v>
      </c>
      <c r="I352" s="512" t="s">
        <v>309</v>
      </c>
      <c r="J352" s="513" t="s">
        <v>310</v>
      </c>
      <c r="K352" s="514" t="s">
        <v>309</v>
      </c>
      <c r="L352" s="513" t="s">
        <v>310</v>
      </c>
      <c r="M352" s="516" t="s">
        <v>309</v>
      </c>
      <c r="N352" s="517" t="s">
        <v>310</v>
      </c>
      <c r="O352" s="516" t="s">
        <v>309</v>
      </c>
      <c r="P352" s="517" t="s">
        <v>310</v>
      </c>
      <c r="Q352" s="516" t="s">
        <v>309</v>
      </c>
      <c r="R352" s="513" t="s">
        <v>310</v>
      </c>
      <c r="S352" s="516" t="s">
        <v>309</v>
      </c>
      <c r="T352" s="517" t="s">
        <v>310</v>
      </c>
      <c r="U352" s="516" t="s">
        <v>309</v>
      </c>
      <c r="V352" s="518" t="s">
        <v>310</v>
      </c>
    </row>
    <row r="353" spans="1:22">
      <c r="A353" s="10"/>
      <c r="B353" s="10"/>
      <c r="C353" s="998"/>
      <c r="D353" s="519" t="s">
        <v>311</v>
      </c>
      <c r="E353" s="520">
        <v>113</v>
      </c>
      <c r="F353" s="521">
        <v>13</v>
      </c>
      <c r="G353" s="522">
        <v>121</v>
      </c>
      <c r="H353" s="523">
        <v>13</v>
      </c>
      <c r="I353" s="520">
        <v>128</v>
      </c>
      <c r="J353" s="521">
        <v>17</v>
      </c>
      <c r="K353" s="522">
        <v>132</v>
      </c>
      <c r="L353" s="523">
        <v>19</v>
      </c>
      <c r="M353" s="520">
        <v>147</v>
      </c>
      <c r="N353" s="521">
        <v>23</v>
      </c>
      <c r="O353" s="522">
        <v>156</v>
      </c>
      <c r="P353" s="521">
        <v>26</v>
      </c>
      <c r="Q353" s="522">
        <v>153</v>
      </c>
      <c r="R353" s="521">
        <v>30</v>
      </c>
      <c r="S353" s="522">
        <v>155</v>
      </c>
      <c r="T353" s="521">
        <v>31</v>
      </c>
      <c r="U353" s="522">
        <v>159</v>
      </c>
      <c r="V353" s="524">
        <v>32</v>
      </c>
    </row>
    <row r="354" spans="1:22">
      <c r="A354" s="10"/>
      <c r="B354" s="10"/>
      <c r="C354" s="998"/>
      <c r="D354" s="525" t="s">
        <v>312</v>
      </c>
      <c r="E354" s="526">
        <v>576</v>
      </c>
      <c r="F354" s="527">
        <v>82</v>
      </c>
      <c r="G354" s="532">
        <v>720</v>
      </c>
      <c r="H354" s="534">
        <v>114</v>
      </c>
      <c r="I354" s="526">
        <v>888</v>
      </c>
      <c r="J354" s="527">
        <v>171</v>
      </c>
      <c r="K354" s="532">
        <v>1105</v>
      </c>
      <c r="L354" s="534">
        <v>232</v>
      </c>
      <c r="M354" s="526">
        <v>1281</v>
      </c>
      <c r="N354" s="527">
        <v>272</v>
      </c>
      <c r="O354" s="532">
        <v>1494</v>
      </c>
      <c r="P354" s="527">
        <v>354</v>
      </c>
      <c r="Q354" s="532">
        <v>1671</v>
      </c>
      <c r="R354" s="527">
        <v>413</v>
      </c>
      <c r="S354" s="532">
        <v>1805</v>
      </c>
      <c r="T354" s="527">
        <v>512</v>
      </c>
      <c r="U354" s="532">
        <v>1874</v>
      </c>
      <c r="V354" s="536">
        <v>573</v>
      </c>
    </row>
    <row r="355" spans="1:22">
      <c r="A355" s="10"/>
      <c r="B355" s="10"/>
      <c r="C355" s="998"/>
      <c r="D355" s="538" t="s">
        <v>324</v>
      </c>
      <c r="E355" s="540">
        <v>167</v>
      </c>
      <c r="F355" s="542">
        <v>4</v>
      </c>
      <c r="G355" s="543">
        <v>176</v>
      </c>
      <c r="H355" s="545">
        <v>4</v>
      </c>
      <c r="I355" s="540">
        <v>181</v>
      </c>
      <c r="J355" s="542">
        <v>4</v>
      </c>
      <c r="K355" s="543">
        <v>185</v>
      </c>
      <c r="L355" s="545">
        <v>4</v>
      </c>
      <c r="M355" s="540">
        <v>189</v>
      </c>
      <c r="N355" s="542">
        <v>5</v>
      </c>
      <c r="O355" s="543">
        <v>193</v>
      </c>
      <c r="P355" s="542">
        <v>5</v>
      </c>
      <c r="Q355" s="543">
        <v>198</v>
      </c>
      <c r="R355" s="542">
        <v>5</v>
      </c>
      <c r="S355" s="543">
        <v>199</v>
      </c>
      <c r="T355" s="542">
        <v>5</v>
      </c>
      <c r="U355" s="543">
        <v>197</v>
      </c>
      <c r="V355" s="547">
        <v>5</v>
      </c>
    </row>
    <row r="356" spans="1:22">
      <c r="A356" s="10"/>
      <c r="B356" s="10"/>
      <c r="C356" s="998"/>
      <c r="D356" s="525" t="s">
        <v>328</v>
      </c>
      <c r="E356" s="526">
        <v>120</v>
      </c>
      <c r="F356" s="527">
        <v>0</v>
      </c>
      <c r="G356" s="532">
        <v>127</v>
      </c>
      <c r="H356" s="534">
        <v>1</v>
      </c>
      <c r="I356" s="526">
        <v>133</v>
      </c>
      <c r="J356" s="527">
        <v>3</v>
      </c>
      <c r="K356" s="532">
        <v>139</v>
      </c>
      <c r="L356" s="534">
        <v>3</v>
      </c>
      <c r="M356" s="526">
        <v>147</v>
      </c>
      <c r="N356" s="527">
        <v>3</v>
      </c>
      <c r="O356" s="532">
        <v>152</v>
      </c>
      <c r="P356" s="527">
        <v>3</v>
      </c>
      <c r="Q356" s="532">
        <v>150</v>
      </c>
      <c r="R356" s="527">
        <v>2</v>
      </c>
      <c r="S356" s="532">
        <v>148</v>
      </c>
      <c r="T356" s="527">
        <v>2</v>
      </c>
      <c r="U356" s="532">
        <v>139</v>
      </c>
      <c r="V356" s="536">
        <v>1</v>
      </c>
    </row>
    <row r="357" spans="1:22">
      <c r="A357" s="10"/>
      <c r="B357" s="10"/>
      <c r="C357" s="998"/>
      <c r="D357" s="538" t="s">
        <v>329</v>
      </c>
      <c r="E357" s="540">
        <v>25</v>
      </c>
      <c r="F357" s="542">
        <v>0</v>
      </c>
      <c r="G357" s="543">
        <v>25</v>
      </c>
      <c r="H357" s="545">
        <v>0</v>
      </c>
      <c r="I357" s="540">
        <v>25</v>
      </c>
      <c r="J357" s="542">
        <v>0</v>
      </c>
      <c r="K357" s="543">
        <v>28</v>
      </c>
      <c r="L357" s="545">
        <v>0</v>
      </c>
      <c r="M357" s="540">
        <v>28</v>
      </c>
      <c r="N357" s="542">
        <v>0</v>
      </c>
      <c r="O357" s="543">
        <v>28</v>
      </c>
      <c r="P357" s="542">
        <v>0</v>
      </c>
      <c r="Q357" s="543">
        <v>28</v>
      </c>
      <c r="R357" s="542">
        <v>0</v>
      </c>
      <c r="S357" s="543">
        <v>30</v>
      </c>
      <c r="T357" s="542">
        <v>0</v>
      </c>
      <c r="U357" s="543">
        <v>31</v>
      </c>
      <c r="V357" s="547">
        <v>0</v>
      </c>
    </row>
    <row r="358" spans="1:22">
      <c r="A358" s="10"/>
      <c r="B358" s="10"/>
      <c r="C358" s="998"/>
      <c r="D358" s="525" t="s">
        <v>330</v>
      </c>
      <c r="E358" s="526">
        <v>61</v>
      </c>
      <c r="F358" s="527">
        <v>10</v>
      </c>
      <c r="G358" s="532">
        <v>68</v>
      </c>
      <c r="H358" s="534">
        <v>12</v>
      </c>
      <c r="I358" s="526">
        <v>71</v>
      </c>
      <c r="J358" s="527">
        <v>13</v>
      </c>
      <c r="K358" s="532">
        <v>75</v>
      </c>
      <c r="L358" s="534">
        <v>22</v>
      </c>
      <c r="M358" s="526">
        <v>84</v>
      </c>
      <c r="N358" s="527">
        <v>27</v>
      </c>
      <c r="O358" s="532">
        <v>86</v>
      </c>
      <c r="P358" s="527">
        <v>34</v>
      </c>
      <c r="Q358" s="532">
        <v>84</v>
      </c>
      <c r="R358" s="527">
        <v>41</v>
      </c>
      <c r="S358" s="532">
        <v>87</v>
      </c>
      <c r="T358" s="527">
        <v>42</v>
      </c>
      <c r="U358" s="532">
        <v>92</v>
      </c>
      <c r="V358" s="536">
        <v>51</v>
      </c>
    </row>
    <row r="359" spans="1:22">
      <c r="A359" s="10"/>
      <c r="B359" s="10"/>
      <c r="C359" s="998"/>
      <c r="D359" s="538" t="s">
        <v>331</v>
      </c>
      <c r="E359" s="540">
        <v>64</v>
      </c>
      <c r="F359" s="542">
        <v>1</v>
      </c>
      <c r="G359" s="543">
        <v>71</v>
      </c>
      <c r="H359" s="545">
        <v>1</v>
      </c>
      <c r="I359" s="540">
        <v>75</v>
      </c>
      <c r="J359" s="542">
        <v>1</v>
      </c>
      <c r="K359" s="543">
        <v>78</v>
      </c>
      <c r="L359" s="545">
        <v>1</v>
      </c>
      <c r="M359" s="540">
        <v>81</v>
      </c>
      <c r="N359" s="542">
        <v>1</v>
      </c>
      <c r="O359" s="543">
        <v>82</v>
      </c>
      <c r="P359" s="542">
        <v>2</v>
      </c>
      <c r="Q359" s="543">
        <v>78</v>
      </c>
      <c r="R359" s="542">
        <v>2</v>
      </c>
      <c r="S359" s="543">
        <v>79</v>
      </c>
      <c r="T359" s="542">
        <v>3</v>
      </c>
      <c r="U359" s="543">
        <v>79</v>
      </c>
      <c r="V359" s="547">
        <v>3</v>
      </c>
    </row>
    <row r="360" spans="1:22">
      <c r="A360" s="10"/>
      <c r="B360" s="10"/>
      <c r="C360" s="998"/>
      <c r="D360" s="525" t="s">
        <v>332</v>
      </c>
      <c r="E360" s="526">
        <v>40</v>
      </c>
      <c r="F360" s="527">
        <v>0</v>
      </c>
      <c r="G360" s="532">
        <v>45</v>
      </c>
      <c r="H360" s="534">
        <v>0</v>
      </c>
      <c r="I360" s="526">
        <v>47</v>
      </c>
      <c r="J360" s="527">
        <v>0</v>
      </c>
      <c r="K360" s="532">
        <v>48</v>
      </c>
      <c r="L360" s="534">
        <v>0</v>
      </c>
      <c r="M360" s="526">
        <v>51</v>
      </c>
      <c r="N360" s="527">
        <v>0</v>
      </c>
      <c r="O360" s="532">
        <v>55</v>
      </c>
      <c r="P360" s="527">
        <v>0</v>
      </c>
      <c r="Q360" s="532">
        <v>55</v>
      </c>
      <c r="R360" s="527">
        <v>0</v>
      </c>
      <c r="S360" s="532">
        <v>56</v>
      </c>
      <c r="T360" s="527">
        <v>0</v>
      </c>
      <c r="U360" s="532">
        <v>61</v>
      </c>
      <c r="V360" s="536">
        <v>0</v>
      </c>
    </row>
    <row r="361" spans="1:22">
      <c r="A361" s="10"/>
      <c r="B361" s="10"/>
      <c r="C361" s="998"/>
      <c r="D361" s="538" t="s">
        <v>333</v>
      </c>
      <c r="E361" s="540">
        <v>10</v>
      </c>
      <c r="F361" s="542">
        <v>0</v>
      </c>
      <c r="G361" s="543">
        <v>10</v>
      </c>
      <c r="H361" s="545">
        <v>0</v>
      </c>
      <c r="I361" s="540">
        <v>10</v>
      </c>
      <c r="J361" s="542">
        <v>0</v>
      </c>
      <c r="K361" s="543">
        <v>12</v>
      </c>
      <c r="L361" s="545">
        <v>0</v>
      </c>
      <c r="M361" s="540">
        <v>12</v>
      </c>
      <c r="N361" s="542">
        <v>0</v>
      </c>
      <c r="O361" s="543">
        <v>12</v>
      </c>
      <c r="P361" s="542">
        <v>0</v>
      </c>
      <c r="Q361" s="543">
        <v>15</v>
      </c>
      <c r="R361" s="542">
        <v>0</v>
      </c>
      <c r="S361" s="543">
        <v>16</v>
      </c>
      <c r="T361" s="542">
        <v>0</v>
      </c>
      <c r="U361" s="543">
        <v>15</v>
      </c>
      <c r="V361" s="547">
        <v>0</v>
      </c>
    </row>
    <row r="362" spans="1:22" ht="15.75" customHeight="1">
      <c r="A362" s="10"/>
      <c r="B362" s="10"/>
      <c r="C362" s="998"/>
      <c r="D362" s="552" t="s">
        <v>28</v>
      </c>
      <c r="E362" s="554">
        <f t="shared" ref="E362:V362" si="26">SUM(E353:E361)</f>
        <v>1176</v>
      </c>
      <c r="F362" s="556">
        <f t="shared" si="26"/>
        <v>110</v>
      </c>
      <c r="G362" s="557">
        <f t="shared" si="26"/>
        <v>1363</v>
      </c>
      <c r="H362" s="558">
        <f t="shared" si="26"/>
        <v>145</v>
      </c>
      <c r="I362" s="554">
        <f t="shared" si="26"/>
        <v>1558</v>
      </c>
      <c r="J362" s="556">
        <f t="shared" si="26"/>
        <v>209</v>
      </c>
      <c r="K362" s="557">
        <f t="shared" si="26"/>
        <v>1802</v>
      </c>
      <c r="L362" s="558">
        <f t="shared" si="26"/>
        <v>281</v>
      </c>
      <c r="M362" s="554">
        <f t="shared" si="26"/>
        <v>2020</v>
      </c>
      <c r="N362" s="556">
        <f t="shared" si="26"/>
        <v>331</v>
      </c>
      <c r="O362" s="557">
        <f t="shared" si="26"/>
        <v>2258</v>
      </c>
      <c r="P362" s="556">
        <f t="shared" si="26"/>
        <v>424</v>
      </c>
      <c r="Q362" s="557">
        <f t="shared" si="26"/>
        <v>2432</v>
      </c>
      <c r="R362" s="556">
        <f t="shared" si="26"/>
        <v>493</v>
      </c>
      <c r="S362" s="557">
        <f t="shared" si="26"/>
        <v>2575</v>
      </c>
      <c r="T362" s="556">
        <f t="shared" si="26"/>
        <v>595</v>
      </c>
      <c r="U362" s="557">
        <f t="shared" si="26"/>
        <v>2647</v>
      </c>
      <c r="V362" s="559">
        <f t="shared" si="26"/>
        <v>665</v>
      </c>
    </row>
    <row r="363" spans="1:22" ht="30.75" customHeight="1">
      <c r="A363" s="10"/>
      <c r="B363" s="10"/>
      <c r="C363" s="978"/>
      <c r="D363" s="560" t="s">
        <v>336</v>
      </c>
      <c r="E363" s="995">
        <f>E362+F362</f>
        <v>1286</v>
      </c>
      <c r="F363" s="858"/>
      <c r="G363" s="995">
        <f>G362+H362</f>
        <v>1508</v>
      </c>
      <c r="H363" s="858"/>
      <c r="I363" s="995">
        <f>I362+J362</f>
        <v>1767</v>
      </c>
      <c r="J363" s="858"/>
      <c r="K363" s="995">
        <f>K362+L362</f>
        <v>2083</v>
      </c>
      <c r="L363" s="858"/>
      <c r="M363" s="995">
        <f>M362+N362</f>
        <v>2351</v>
      </c>
      <c r="N363" s="858"/>
      <c r="O363" s="995">
        <f>O362+P362</f>
        <v>2682</v>
      </c>
      <c r="P363" s="858"/>
      <c r="Q363" s="993">
        <f>Q362+R362</f>
        <v>2925</v>
      </c>
      <c r="R363" s="908"/>
      <c r="S363" s="993">
        <f>S362+T362</f>
        <v>3170</v>
      </c>
      <c r="T363" s="908"/>
      <c r="U363" s="993">
        <f>U362+V362</f>
        <v>3312</v>
      </c>
      <c r="V363" s="999"/>
    </row>
    <row r="364" spans="1:22" ht="15.75" customHeight="1">
      <c r="A364" s="10"/>
      <c r="B364" s="10"/>
      <c r="C364" s="997" t="s">
        <v>179</v>
      </c>
      <c r="D364" s="992" t="str">
        <f>D351</f>
        <v>CATEG.</v>
      </c>
      <c r="E364" s="991">
        <v>2004</v>
      </c>
      <c r="F364" s="934"/>
      <c r="G364" s="996">
        <v>2005</v>
      </c>
      <c r="H364" s="973"/>
      <c r="I364" s="991">
        <v>2006</v>
      </c>
      <c r="J364" s="934"/>
      <c r="K364" s="996">
        <v>2007</v>
      </c>
      <c r="L364" s="973"/>
      <c r="M364" s="991">
        <v>2008</v>
      </c>
      <c r="N364" s="934"/>
      <c r="O364" s="991">
        <v>2009</v>
      </c>
      <c r="P364" s="934"/>
      <c r="Q364" s="991">
        <v>2010</v>
      </c>
      <c r="R364" s="934"/>
      <c r="S364" s="994">
        <v>2011</v>
      </c>
      <c r="T364" s="883"/>
      <c r="U364" s="994">
        <v>2012</v>
      </c>
      <c r="V364" s="879"/>
    </row>
    <row r="365" spans="1:22" ht="15.75" customHeight="1">
      <c r="A365" s="10"/>
      <c r="B365" s="10"/>
      <c r="C365" s="998"/>
      <c r="D365" s="825"/>
      <c r="E365" s="512" t="s">
        <v>309</v>
      </c>
      <c r="F365" s="513" t="s">
        <v>310</v>
      </c>
      <c r="G365" s="514" t="s">
        <v>309</v>
      </c>
      <c r="H365" s="515" t="s">
        <v>310</v>
      </c>
      <c r="I365" s="512" t="s">
        <v>309</v>
      </c>
      <c r="J365" s="513" t="s">
        <v>310</v>
      </c>
      <c r="K365" s="514" t="s">
        <v>309</v>
      </c>
      <c r="L365" s="513" t="s">
        <v>310</v>
      </c>
      <c r="M365" s="516" t="s">
        <v>309</v>
      </c>
      <c r="N365" s="517" t="s">
        <v>310</v>
      </c>
      <c r="O365" s="516" t="s">
        <v>309</v>
      </c>
      <c r="P365" s="517" t="s">
        <v>310</v>
      </c>
      <c r="Q365" s="516" t="s">
        <v>309</v>
      </c>
      <c r="R365" s="513" t="s">
        <v>310</v>
      </c>
      <c r="S365" s="516" t="s">
        <v>309</v>
      </c>
      <c r="T365" s="517" t="s">
        <v>310</v>
      </c>
      <c r="U365" s="516" t="s">
        <v>309</v>
      </c>
      <c r="V365" s="518" t="s">
        <v>310</v>
      </c>
    </row>
    <row r="366" spans="1:22">
      <c r="A366" s="10"/>
      <c r="B366" s="10"/>
      <c r="C366" s="998"/>
      <c r="D366" s="519" t="s">
        <v>311</v>
      </c>
      <c r="E366" s="520">
        <v>89</v>
      </c>
      <c r="F366" s="521">
        <v>16</v>
      </c>
      <c r="G366" s="522">
        <v>104</v>
      </c>
      <c r="H366" s="523">
        <v>16</v>
      </c>
      <c r="I366" s="520">
        <v>112</v>
      </c>
      <c r="J366" s="521">
        <v>18</v>
      </c>
      <c r="K366" s="522">
        <v>128</v>
      </c>
      <c r="L366" s="523">
        <v>27</v>
      </c>
      <c r="M366" s="520">
        <v>154</v>
      </c>
      <c r="N366" s="521">
        <v>29</v>
      </c>
      <c r="O366" s="522">
        <v>200</v>
      </c>
      <c r="P366" s="521">
        <v>62</v>
      </c>
      <c r="Q366" s="522">
        <v>200</v>
      </c>
      <c r="R366" s="521">
        <v>62</v>
      </c>
      <c r="S366" s="522">
        <v>199</v>
      </c>
      <c r="T366" s="521">
        <v>74</v>
      </c>
      <c r="U366" s="522">
        <v>229</v>
      </c>
      <c r="V366" s="524">
        <v>85</v>
      </c>
    </row>
    <row r="367" spans="1:22">
      <c r="A367" s="10"/>
      <c r="B367" s="10"/>
      <c r="C367" s="998"/>
      <c r="D367" s="525" t="s">
        <v>312</v>
      </c>
      <c r="E367" s="526">
        <v>627</v>
      </c>
      <c r="F367" s="527">
        <v>92</v>
      </c>
      <c r="G367" s="532">
        <v>682</v>
      </c>
      <c r="H367" s="534">
        <v>103</v>
      </c>
      <c r="I367" s="526">
        <v>758</v>
      </c>
      <c r="J367" s="527">
        <v>129</v>
      </c>
      <c r="K367" s="532">
        <v>945</v>
      </c>
      <c r="L367" s="534">
        <v>167</v>
      </c>
      <c r="M367" s="526">
        <v>1176</v>
      </c>
      <c r="N367" s="527">
        <v>222</v>
      </c>
      <c r="O367" s="532">
        <v>1430</v>
      </c>
      <c r="P367" s="527">
        <v>308</v>
      </c>
      <c r="Q367" s="532">
        <v>1610</v>
      </c>
      <c r="R367" s="527">
        <v>380</v>
      </c>
      <c r="S367" s="532">
        <v>1873</v>
      </c>
      <c r="T367" s="527">
        <v>500</v>
      </c>
      <c r="U367" s="532">
        <v>2064</v>
      </c>
      <c r="V367" s="536">
        <v>573</v>
      </c>
    </row>
    <row r="368" spans="1:22">
      <c r="A368" s="10"/>
      <c r="B368" s="10"/>
      <c r="C368" s="998"/>
      <c r="D368" s="538" t="s">
        <v>324</v>
      </c>
      <c r="E368" s="540">
        <v>150</v>
      </c>
      <c r="F368" s="542">
        <v>1</v>
      </c>
      <c r="G368" s="543">
        <v>155</v>
      </c>
      <c r="H368" s="545">
        <v>1</v>
      </c>
      <c r="I368" s="540">
        <v>161</v>
      </c>
      <c r="J368" s="542">
        <v>1</v>
      </c>
      <c r="K368" s="543">
        <v>166</v>
      </c>
      <c r="L368" s="545">
        <v>1</v>
      </c>
      <c r="M368" s="540">
        <v>173</v>
      </c>
      <c r="N368" s="542">
        <v>1</v>
      </c>
      <c r="O368" s="543">
        <v>174</v>
      </c>
      <c r="P368" s="542">
        <v>1</v>
      </c>
      <c r="Q368" s="543">
        <v>177</v>
      </c>
      <c r="R368" s="542">
        <v>1</v>
      </c>
      <c r="S368" s="543">
        <v>180</v>
      </c>
      <c r="T368" s="542">
        <v>2</v>
      </c>
      <c r="U368" s="543">
        <v>177</v>
      </c>
      <c r="V368" s="547">
        <v>2</v>
      </c>
    </row>
    <row r="369" spans="1:22">
      <c r="A369" s="10"/>
      <c r="B369" s="10"/>
      <c r="C369" s="998"/>
      <c r="D369" s="525" t="s">
        <v>328</v>
      </c>
      <c r="E369" s="526">
        <v>116</v>
      </c>
      <c r="F369" s="527">
        <v>1</v>
      </c>
      <c r="G369" s="532">
        <v>125</v>
      </c>
      <c r="H369" s="534">
        <v>1</v>
      </c>
      <c r="I369" s="526">
        <v>129</v>
      </c>
      <c r="J369" s="527">
        <v>1</v>
      </c>
      <c r="K369" s="532">
        <v>133</v>
      </c>
      <c r="L369" s="534">
        <v>1</v>
      </c>
      <c r="M369" s="526">
        <v>141</v>
      </c>
      <c r="N369" s="527">
        <v>1</v>
      </c>
      <c r="O369" s="532">
        <v>143</v>
      </c>
      <c r="P369" s="527">
        <v>1</v>
      </c>
      <c r="Q369" s="532">
        <v>143</v>
      </c>
      <c r="R369" s="527">
        <v>1</v>
      </c>
      <c r="S369" s="532">
        <v>147</v>
      </c>
      <c r="T369" s="527">
        <v>1</v>
      </c>
      <c r="U369" s="532">
        <v>146</v>
      </c>
      <c r="V369" s="536">
        <v>1</v>
      </c>
    </row>
    <row r="370" spans="1:22">
      <c r="A370" s="10"/>
      <c r="B370" s="10"/>
      <c r="C370" s="998"/>
      <c r="D370" s="538" t="s">
        <v>329</v>
      </c>
      <c r="E370" s="540">
        <v>63</v>
      </c>
      <c r="F370" s="542">
        <v>0</v>
      </c>
      <c r="G370" s="543">
        <v>64</v>
      </c>
      <c r="H370" s="545">
        <v>0</v>
      </c>
      <c r="I370" s="540">
        <v>66</v>
      </c>
      <c r="J370" s="542">
        <v>0</v>
      </c>
      <c r="K370" s="543">
        <v>67</v>
      </c>
      <c r="L370" s="545">
        <v>0</v>
      </c>
      <c r="M370" s="540">
        <v>70</v>
      </c>
      <c r="N370" s="542">
        <v>0</v>
      </c>
      <c r="O370" s="543">
        <v>70</v>
      </c>
      <c r="P370" s="542">
        <v>0</v>
      </c>
      <c r="Q370" s="543">
        <v>70</v>
      </c>
      <c r="R370" s="542">
        <v>0</v>
      </c>
      <c r="S370" s="543">
        <v>66</v>
      </c>
      <c r="T370" s="542">
        <v>0</v>
      </c>
      <c r="U370" s="543">
        <v>73</v>
      </c>
      <c r="V370" s="547">
        <v>1</v>
      </c>
    </row>
    <row r="371" spans="1:22">
      <c r="A371" s="10"/>
      <c r="B371" s="10"/>
      <c r="C371" s="998"/>
      <c r="D371" s="525" t="s">
        <v>330</v>
      </c>
      <c r="E371" s="526">
        <v>41</v>
      </c>
      <c r="F371" s="527">
        <v>21</v>
      </c>
      <c r="G371" s="532">
        <v>49</v>
      </c>
      <c r="H371" s="534">
        <v>23</v>
      </c>
      <c r="I371" s="526">
        <v>52</v>
      </c>
      <c r="J371" s="527">
        <v>25</v>
      </c>
      <c r="K371" s="532">
        <v>57</v>
      </c>
      <c r="L371" s="534">
        <v>30</v>
      </c>
      <c r="M371" s="526">
        <v>72</v>
      </c>
      <c r="N371" s="527">
        <v>43</v>
      </c>
      <c r="O371" s="532">
        <v>86</v>
      </c>
      <c r="P371" s="527">
        <v>58</v>
      </c>
      <c r="Q371" s="532">
        <v>98</v>
      </c>
      <c r="R371" s="527">
        <v>73</v>
      </c>
      <c r="S371" s="532">
        <v>0</v>
      </c>
      <c r="T371" s="527">
        <v>0</v>
      </c>
      <c r="U371" s="532">
        <v>125</v>
      </c>
      <c r="V371" s="536">
        <v>94</v>
      </c>
    </row>
    <row r="372" spans="1:22">
      <c r="A372" s="10"/>
      <c r="B372" s="10"/>
      <c r="C372" s="998"/>
      <c r="D372" s="538" t="s">
        <v>331</v>
      </c>
      <c r="E372" s="540">
        <v>62</v>
      </c>
      <c r="F372" s="542">
        <v>0</v>
      </c>
      <c r="G372" s="543">
        <v>76</v>
      </c>
      <c r="H372" s="545">
        <v>0</v>
      </c>
      <c r="I372" s="540">
        <v>78</v>
      </c>
      <c r="J372" s="542">
        <v>0</v>
      </c>
      <c r="K372" s="543">
        <v>83</v>
      </c>
      <c r="L372" s="545">
        <v>0</v>
      </c>
      <c r="M372" s="540">
        <v>86</v>
      </c>
      <c r="N372" s="542">
        <v>0</v>
      </c>
      <c r="O372" s="543">
        <v>89</v>
      </c>
      <c r="P372" s="542">
        <v>0</v>
      </c>
      <c r="Q372" s="543">
        <v>87</v>
      </c>
      <c r="R372" s="542">
        <v>0</v>
      </c>
      <c r="S372" s="543">
        <v>0</v>
      </c>
      <c r="T372" s="542">
        <v>0</v>
      </c>
      <c r="U372" s="543">
        <v>96</v>
      </c>
      <c r="V372" s="547">
        <v>0</v>
      </c>
    </row>
    <row r="373" spans="1:22">
      <c r="A373" s="10"/>
      <c r="B373" s="10"/>
      <c r="C373" s="998"/>
      <c r="D373" s="525" t="s">
        <v>332</v>
      </c>
      <c r="E373" s="526">
        <v>50</v>
      </c>
      <c r="F373" s="527">
        <v>0</v>
      </c>
      <c r="G373" s="532">
        <v>55</v>
      </c>
      <c r="H373" s="534">
        <v>0</v>
      </c>
      <c r="I373" s="526">
        <v>60</v>
      </c>
      <c r="J373" s="527">
        <v>0</v>
      </c>
      <c r="K373" s="532">
        <v>65</v>
      </c>
      <c r="L373" s="534">
        <v>0</v>
      </c>
      <c r="M373" s="526">
        <v>66</v>
      </c>
      <c r="N373" s="527">
        <v>0</v>
      </c>
      <c r="O373" s="532">
        <v>68</v>
      </c>
      <c r="P373" s="527">
        <v>0</v>
      </c>
      <c r="Q373" s="532">
        <v>71</v>
      </c>
      <c r="R373" s="527">
        <v>0</v>
      </c>
      <c r="S373" s="532">
        <v>0</v>
      </c>
      <c r="T373" s="527">
        <v>0</v>
      </c>
      <c r="U373" s="532">
        <v>74</v>
      </c>
      <c r="V373" s="536">
        <v>0</v>
      </c>
    </row>
    <row r="374" spans="1:22">
      <c r="A374" s="10"/>
      <c r="B374" s="10"/>
      <c r="C374" s="998"/>
      <c r="D374" s="538" t="s">
        <v>333</v>
      </c>
      <c r="E374" s="540">
        <v>35</v>
      </c>
      <c r="F374" s="542">
        <v>0</v>
      </c>
      <c r="G374" s="543">
        <v>36</v>
      </c>
      <c r="H374" s="545">
        <v>0</v>
      </c>
      <c r="I374" s="540">
        <v>36</v>
      </c>
      <c r="J374" s="542">
        <v>0</v>
      </c>
      <c r="K374" s="543">
        <v>37</v>
      </c>
      <c r="L374" s="545">
        <v>0</v>
      </c>
      <c r="M374" s="540">
        <v>37</v>
      </c>
      <c r="N374" s="542">
        <v>0</v>
      </c>
      <c r="O374" s="543">
        <v>38</v>
      </c>
      <c r="P374" s="542">
        <v>0</v>
      </c>
      <c r="Q374" s="543">
        <v>40</v>
      </c>
      <c r="R374" s="542">
        <v>0</v>
      </c>
      <c r="S374" s="543">
        <v>0</v>
      </c>
      <c r="T374" s="542">
        <v>0</v>
      </c>
      <c r="U374" s="543">
        <v>37</v>
      </c>
      <c r="V374" s="547">
        <v>0</v>
      </c>
    </row>
    <row r="375" spans="1:22" ht="15.75" customHeight="1">
      <c r="A375" s="10"/>
      <c r="B375" s="10"/>
      <c r="C375" s="998"/>
      <c r="D375" s="552" t="s">
        <v>28</v>
      </c>
      <c r="E375" s="554">
        <f t="shared" ref="E375:V375" si="27">SUM(E366:E374)</f>
        <v>1233</v>
      </c>
      <c r="F375" s="556">
        <f t="shared" si="27"/>
        <v>131</v>
      </c>
      <c r="G375" s="557">
        <f t="shared" si="27"/>
        <v>1346</v>
      </c>
      <c r="H375" s="558">
        <f t="shared" si="27"/>
        <v>144</v>
      </c>
      <c r="I375" s="554">
        <f t="shared" si="27"/>
        <v>1452</v>
      </c>
      <c r="J375" s="556">
        <f t="shared" si="27"/>
        <v>174</v>
      </c>
      <c r="K375" s="557">
        <f t="shared" si="27"/>
        <v>1681</v>
      </c>
      <c r="L375" s="558">
        <f t="shared" si="27"/>
        <v>226</v>
      </c>
      <c r="M375" s="554">
        <f t="shared" si="27"/>
        <v>1975</v>
      </c>
      <c r="N375" s="556">
        <f t="shared" si="27"/>
        <v>296</v>
      </c>
      <c r="O375" s="557">
        <f t="shared" si="27"/>
        <v>2298</v>
      </c>
      <c r="P375" s="556">
        <f t="shared" si="27"/>
        <v>430</v>
      </c>
      <c r="Q375" s="557">
        <f t="shared" si="27"/>
        <v>2496</v>
      </c>
      <c r="R375" s="556">
        <f t="shared" si="27"/>
        <v>517</v>
      </c>
      <c r="S375" s="557">
        <f t="shared" si="27"/>
        <v>2465</v>
      </c>
      <c r="T375" s="556">
        <f t="shared" si="27"/>
        <v>577</v>
      </c>
      <c r="U375" s="557">
        <f t="shared" si="27"/>
        <v>3021</v>
      </c>
      <c r="V375" s="559">
        <f t="shared" si="27"/>
        <v>756</v>
      </c>
    </row>
    <row r="376" spans="1:22" ht="30.75" customHeight="1">
      <c r="A376" s="10"/>
      <c r="B376" s="10"/>
      <c r="C376" s="978"/>
      <c r="D376" s="560" t="s">
        <v>336</v>
      </c>
      <c r="E376" s="995">
        <f>E375+F375</f>
        <v>1364</v>
      </c>
      <c r="F376" s="858"/>
      <c r="G376" s="995">
        <f>G375+H375</f>
        <v>1490</v>
      </c>
      <c r="H376" s="858"/>
      <c r="I376" s="995">
        <f>I375+J375</f>
        <v>1626</v>
      </c>
      <c r="J376" s="858"/>
      <c r="K376" s="995">
        <f>K375+L375</f>
        <v>1907</v>
      </c>
      <c r="L376" s="858"/>
      <c r="M376" s="995">
        <f>M375+N375</f>
        <v>2271</v>
      </c>
      <c r="N376" s="858"/>
      <c r="O376" s="995">
        <f>O375+P375</f>
        <v>2728</v>
      </c>
      <c r="P376" s="858"/>
      <c r="Q376" s="993">
        <f>Q375+R375</f>
        <v>3013</v>
      </c>
      <c r="R376" s="908"/>
      <c r="S376" s="993">
        <f>S375+T375</f>
        <v>3042</v>
      </c>
      <c r="T376" s="908"/>
      <c r="U376" s="993">
        <f>U375+V375</f>
        <v>3777</v>
      </c>
      <c r="V376" s="999"/>
    </row>
    <row r="377" spans="1:22" ht="15.75" customHeight="1">
      <c r="A377" s="10"/>
      <c r="B377" s="10"/>
      <c r="C377" s="997" t="s">
        <v>417</v>
      </c>
      <c r="D377" s="992" t="str">
        <f>D364</f>
        <v>CATEG.</v>
      </c>
      <c r="E377" s="991">
        <v>2004</v>
      </c>
      <c r="F377" s="934"/>
      <c r="G377" s="996">
        <v>2005</v>
      </c>
      <c r="H377" s="973"/>
      <c r="I377" s="991">
        <v>2006</v>
      </c>
      <c r="J377" s="934"/>
      <c r="K377" s="996">
        <v>2007</v>
      </c>
      <c r="L377" s="973"/>
      <c r="M377" s="991">
        <v>2008</v>
      </c>
      <c r="N377" s="934"/>
      <c r="O377" s="991">
        <v>2009</v>
      </c>
      <c r="P377" s="934"/>
      <c r="Q377" s="991">
        <v>2010</v>
      </c>
      <c r="R377" s="934"/>
      <c r="S377" s="994">
        <v>2011</v>
      </c>
      <c r="T377" s="883"/>
      <c r="U377" s="994">
        <v>2012</v>
      </c>
      <c r="V377" s="879"/>
    </row>
    <row r="378" spans="1:22" ht="15.75" customHeight="1">
      <c r="A378" s="10"/>
      <c r="B378" s="10"/>
      <c r="C378" s="998"/>
      <c r="D378" s="825"/>
      <c r="E378" s="512" t="s">
        <v>309</v>
      </c>
      <c r="F378" s="513" t="s">
        <v>310</v>
      </c>
      <c r="G378" s="514" t="s">
        <v>309</v>
      </c>
      <c r="H378" s="515" t="s">
        <v>310</v>
      </c>
      <c r="I378" s="512" t="s">
        <v>309</v>
      </c>
      <c r="J378" s="513" t="s">
        <v>310</v>
      </c>
      <c r="K378" s="514" t="s">
        <v>309</v>
      </c>
      <c r="L378" s="513" t="s">
        <v>310</v>
      </c>
      <c r="M378" s="516" t="s">
        <v>309</v>
      </c>
      <c r="N378" s="517" t="s">
        <v>310</v>
      </c>
      <c r="O378" s="516" t="s">
        <v>309</v>
      </c>
      <c r="P378" s="517" t="s">
        <v>310</v>
      </c>
      <c r="Q378" s="516" t="s">
        <v>309</v>
      </c>
      <c r="R378" s="513" t="s">
        <v>310</v>
      </c>
      <c r="S378" s="516" t="s">
        <v>309</v>
      </c>
      <c r="T378" s="517" t="s">
        <v>310</v>
      </c>
      <c r="U378" s="516" t="s">
        <v>309</v>
      </c>
      <c r="V378" s="518" t="s">
        <v>310</v>
      </c>
    </row>
    <row r="379" spans="1:22">
      <c r="A379" s="10"/>
      <c r="B379" s="10"/>
      <c r="C379" s="998"/>
      <c r="D379" s="519" t="s">
        <v>311</v>
      </c>
      <c r="E379" s="520">
        <v>501</v>
      </c>
      <c r="F379" s="521">
        <v>54</v>
      </c>
      <c r="G379" s="522">
        <v>599</v>
      </c>
      <c r="H379" s="523">
        <v>73</v>
      </c>
      <c r="I379" s="520">
        <v>719</v>
      </c>
      <c r="J379" s="521">
        <v>106</v>
      </c>
      <c r="K379" s="522">
        <v>805</v>
      </c>
      <c r="L379" s="523">
        <v>130</v>
      </c>
      <c r="M379" s="520">
        <v>892</v>
      </c>
      <c r="N379" s="521">
        <v>167</v>
      </c>
      <c r="O379" s="522">
        <v>950</v>
      </c>
      <c r="P379" s="521">
        <v>202</v>
      </c>
      <c r="Q379" s="522">
        <v>943</v>
      </c>
      <c r="R379" s="521">
        <v>236</v>
      </c>
      <c r="S379" s="522">
        <v>940</v>
      </c>
      <c r="T379" s="521">
        <v>244</v>
      </c>
      <c r="U379" s="522">
        <v>913</v>
      </c>
      <c r="V379" s="524">
        <v>254</v>
      </c>
    </row>
    <row r="380" spans="1:22">
      <c r="A380" s="10"/>
      <c r="B380" s="10"/>
      <c r="C380" s="998"/>
      <c r="D380" s="525" t="s">
        <v>312</v>
      </c>
      <c r="E380" s="526">
        <v>1118</v>
      </c>
      <c r="F380" s="527">
        <v>264</v>
      </c>
      <c r="G380" s="532">
        <v>1414</v>
      </c>
      <c r="H380" s="534">
        <v>298</v>
      </c>
      <c r="I380" s="526">
        <v>1643</v>
      </c>
      <c r="J380" s="527">
        <v>403</v>
      </c>
      <c r="K380" s="532">
        <v>1939</v>
      </c>
      <c r="L380" s="534">
        <v>503</v>
      </c>
      <c r="M380" s="526">
        <v>2302</v>
      </c>
      <c r="N380" s="527">
        <v>670</v>
      </c>
      <c r="O380" s="532">
        <v>2653</v>
      </c>
      <c r="P380" s="527">
        <v>854</v>
      </c>
      <c r="Q380" s="532">
        <v>2729</v>
      </c>
      <c r="R380" s="527">
        <v>974</v>
      </c>
      <c r="S380" s="532">
        <v>2855</v>
      </c>
      <c r="T380" s="527">
        <v>1074</v>
      </c>
      <c r="U380" s="532">
        <v>2917</v>
      </c>
      <c r="V380" s="536">
        <v>1178</v>
      </c>
    </row>
    <row r="381" spans="1:22">
      <c r="A381" s="10"/>
      <c r="B381" s="10"/>
      <c r="C381" s="998"/>
      <c r="D381" s="538" t="s">
        <v>324</v>
      </c>
      <c r="E381" s="540">
        <v>387</v>
      </c>
      <c r="F381" s="542">
        <v>6</v>
      </c>
      <c r="G381" s="543">
        <v>419</v>
      </c>
      <c r="H381" s="545">
        <v>6</v>
      </c>
      <c r="I381" s="540">
        <v>436</v>
      </c>
      <c r="J381" s="542">
        <v>6</v>
      </c>
      <c r="K381" s="543">
        <v>449</v>
      </c>
      <c r="L381" s="545">
        <v>6</v>
      </c>
      <c r="M381" s="540">
        <v>459</v>
      </c>
      <c r="N381" s="542">
        <v>6</v>
      </c>
      <c r="O381" s="543">
        <v>467</v>
      </c>
      <c r="P381" s="542">
        <v>6</v>
      </c>
      <c r="Q381" s="543">
        <v>452</v>
      </c>
      <c r="R381" s="542">
        <v>6</v>
      </c>
      <c r="S381" s="543">
        <v>452</v>
      </c>
      <c r="T381" s="542">
        <v>6</v>
      </c>
      <c r="U381" s="543">
        <v>444</v>
      </c>
      <c r="V381" s="547">
        <v>6</v>
      </c>
    </row>
    <row r="382" spans="1:22">
      <c r="A382" s="10"/>
      <c r="B382" s="10"/>
      <c r="C382" s="998"/>
      <c r="D382" s="525" t="s">
        <v>328</v>
      </c>
      <c r="E382" s="526">
        <v>224</v>
      </c>
      <c r="F382" s="527">
        <v>2</v>
      </c>
      <c r="G382" s="532">
        <v>239</v>
      </c>
      <c r="H382" s="534">
        <v>2</v>
      </c>
      <c r="I382" s="526">
        <v>244</v>
      </c>
      <c r="J382" s="527">
        <v>2</v>
      </c>
      <c r="K382" s="532">
        <v>257</v>
      </c>
      <c r="L382" s="534">
        <v>3</v>
      </c>
      <c r="M382" s="526">
        <v>261</v>
      </c>
      <c r="N382" s="527">
        <v>3</v>
      </c>
      <c r="O382" s="532">
        <v>268</v>
      </c>
      <c r="P382" s="527">
        <v>4</v>
      </c>
      <c r="Q382" s="532">
        <v>276</v>
      </c>
      <c r="R382" s="527">
        <v>5</v>
      </c>
      <c r="S382" s="532">
        <v>270</v>
      </c>
      <c r="T382" s="527">
        <v>5</v>
      </c>
      <c r="U382" s="532">
        <v>272</v>
      </c>
      <c r="V382" s="536">
        <v>4</v>
      </c>
    </row>
    <row r="383" spans="1:22">
      <c r="A383" s="10"/>
      <c r="B383" s="10"/>
      <c r="C383" s="998"/>
      <c r="D383" s="538" t="s">
        <v>329</v>
      </c>
      <c r="E383" s="540">
        <v>42</v>
      </c>
      <c r="F383" s="542">
        <v>0</v>
      </c>
      <c r="G383" s="543">
        <v>44</v>
      </c>
      <c r="H383" s="545">
        <v>0</v>
      </c>
      <c r="I383" s="540">
        <v>45</v>
      </c>
      <c r="J383" s="542">
        <v>0</v>
      </c>
      <c r="K383" s="543">
        <v>46</v>
      </c>
      <c r="L383" s="545">
        <v>0</v>
      </c>
      <c r="M383" s="540">
        <v>47</v>
      </c>
      <c r="N383" s="542">
        <v>0</v>
      </c>
      <c r="O383" s="543">
        <v>48</v>
      </c>
      <c r="P383" s="542">
        <v>0</v>
      </c>
      <c r="Q383" s="543">
        <v>50</v>
      </c>
      <c r="R383" s="542">
        <v>0</v>
      </c>
      <c r="S383" s="543">
        <v>49</v>
      </c>
      <c r="T383" s="542">
        <v>0</v>
      </c>
      <c r="U383" s="543">
        <v>52</v>
      </c>
      <c r="V383" s="547">
        <v>0</v>
      </c>
    </row>
    <row r="384" spans="1:22">
      <c r="A384" s="10"/>
      <c r="B384" s="10"/>
      <c r="C384" s="998"/>
      <c r="D384" s="525" t="s">
        <v>330</v>
      </c>
      <c r="E384" s="526">
        <v>84</v>
      </c>
      <c r="F384" s="527">
        <v>48</v>
      </c>
      <c r="G384" s="532">
        <v>92</v>
      </c>
      <c r="H384" s="534">
        <v>56</v>
      </c>
      <c r="I384" s="526">
        <v>100</v>
      </c>
      <c r="J384" s="527">
        <v>76</v>
      </c>
      <c r="K384" s="532">
        <v>107</v>
      </c>
      <c r="L384" s="534">
        <v>96</v>
      </c>
      <c r="M384" s="526">
        <v>117</v>
      </c>
      <c r="N384" s="527">
        <v>108</v>
      </c>
      <c r="O384" s="532">
        <v>132</v>
      </c>
      <c r="P384" s="527">
        <v>135</v>
      </c>
      <c r="Q384" s="532">
        <v>140</v>
      </c>
      <c r="R384" s="527">
        <v>142</v>
      </c>
      <c r="S384" s="532">
        <v>145</v>
      </c>
      <c r="T384" s="527">
        <v>156</v>
      </c>
      <c r="U384" s="532">
        <v>145</v>
      </c>
      <c r="V384" s="536">
        <v>164</v>
      </c>
    </row>
    <row r="385" spans="1:22">
      <c r="A385" s="10"/>
      <c r="B385" s="10"/>
      <c r="C385" s="998"/>
      <c r="D385" s="538" t="s">
        <v>331</v>
      </c>
      <c r="E385" s="540">
        <v>100</v>
      </c>
      <c r="F385" s="542">
        <v>0</v>
      </c>
      <c r="G385" s="543">
        <v>111</v>
      </c>
      <c r="H385" s="545">
        <v>0</v>
      </c>
      <c r="I385" s="540">
        <v>117</v>
      </c>
      <c r="J385" s="542">
        <v>0</v>
      </c>
      <c r="K385" s="543">
        <v>120</v>
      </c>
      <c r="L385" s="545">
        <v>0</v>
      </c>
      <c r="M385" s="540">
        <v>132</v>
      </c>
      <c r="N385" s="542">
        <v>1</v>
      </c>
      <c r="O385" s="543">
        <v>135</v>
      </c>
      <c r="P385" s="542">
        <v>1</v>
      </c>
      <c r="Q385" s="543">
        <v>140</v>
      </c>
      <c r="R385" s="542">
        <v>1</v>
      </c>
      <c r="S385" s="543">
        <v>142</v>
      </c>
      <c r="T385" s="542">
        <v>1</v>
      </c>
      <c r="U385" s="543">
        <v>138</v>
      </c>
      <c r="V385" s="547">
        <v>1</v>
      </c>
    </row>
    <row r="386" spans="1:22">
      <c r="A386" s="10"/>
      <c r="B386" s="10"/>
      <c r="C386" s="998"/>
      <c r="D386" s="525" t="s">
        <v>332</v>
      </c>
      <c r="E386" s="526">
        <v>52</v>
      </c>
      <c r="F386" s="527">
        <v>1</v>
      </c>
      <c r="G386" s="532">
        <v>56</v>
      </c>
      <c r="H386" s="534">
        <v>1</v>
      </c>
      <c r="I386" s="526">
        <v>57</v>
      </c>
      <c r="J386" s="527">
        <v>1</v>
      </c>
      <c r="K386" s="532">
        <v>61</v>
      </c>
      <c r="L386" s="534">
        <v>1</v>
      </c>
      <c r="M386" s="526">
        <v>68</v>
      </c>
      <c r="N386" s="527">
        <v>1</v>
      </c>
      <c r="O386" s="532">
        <v>69</v>
      </c>
      <c r="P386" s="527">
        <v>1</v>
      </c>
      <c r="Q386" s="532">
        <v>75</v>
      </c>
      <c r="R386" s="527">
        <v>1</v>
      </c>
      <c r="S386" s="532">
        <v>77</v>
      </c>
      <c r="T386" s="527">
        <v>1</v>
      </c>
      <c r="U386" s="532">
        <v>76</v>
      </c>
      <c r="V386" s="536">
        <v>1</v>
      </c>
    </row>
    <row r="387" spans="1:22">
      <c r="A387" s="10"/>
      <c r="B387" s="10"/>
      <c r="C387" s="998"/>
      <c r="D387" s="538" t="s">
        <v>333</v>
      </c>
      <c r="E387" s="540">
        <v>8</v>
      </c>
      <c r="F387" s="542">
        <v>0</v>
      </c>
      <c r="G387" s="543">
        <v>10</v>
      </c>
      <c r="H387" s="545">
        <v>0</v>
      </c>
      <c r="I387" s="540">
        <v>10</v>
      </c>
      <c r="J387" s="542">
        <v>0</v>
      </c>
      <c r="K387" s="543">
        <v>11</v>
      </c>
      <c r="L387" s="545">
        <v>0</v>
      </c>
      <c r="M387" s="540">
        <v>12</v>
      </c>
      <c r="N387" s="542">
        <v>0</v>
      </c>
      <c r="O387" s="543">
        <v>14</v>
      </c>
      <c r="P387" s="542">
        <v>0</v>
      </c>
      <c r="Q387" s="543">
        <v>15</v>
      </c>
      <c r="R387" s="542">
        <v>0</v>
      </c>
      <c r="S387" s="543">
        <v>14</v>
      </c>
      <c r="T387" s="542">
        <v>0</v>
      </c>
      <c r="U387" s="543">
        <v>15</v>
      </c>
      <c r="V387" s="547">
        <v>0</v>
      </c>
    </row>
    <row r="388" spans="1:22" ht="15.75" customHeight="1">
      <c r="A388" s="10"/>
      <c r="B388" s="10"/>
      <c r="C388" s="998"/>
      <c r="D388" s="552" t="s">
        <v>28</v>
      </c>
      <c r="E388" s="554">
        <f t="shared" ref="E388:V388" si="28">SUM(E379:E387)</f>
        <v>2516</v>
      </c>
      <c r="F388" s="556">
        <f t="shared" si="28"/>
        <v>375</v>
      </c>
      <c r="G388" s="557">
        <f t="shared" si="28"/>
        <v>2984</v>
      </c>
      <c r="H388" s="558">
        <f t="shared" si="28"/>
        <v>436</v>
      </c>
      <c r="I388" s="554">
        <f t="shared" si="28"/>
        <v>3371</v>
      </c>
      <c r="J388" s="556">
        <f t="shared" si="28"/>
        <v>594</v>
      </c>
      <c r="K388" s="557">
        <f t="shared" si="28"/>
        <v>3795</v>
      </c>
      <c r="L388" s="558">
        <f t="shared" si="28"/>
        <v>739</v>
      </c>
      <c r="M388" s="554">
        <f t="shared" si="28"/>
        <v>4290</v>
      </c>
      <c r="N388" s="556">
        <f t="shared" si="28"/>
        <v>956</v>
      </c>
      <c r="O388" s="557">
        <f t="shared" si="28"/>
        <v>4736</v>
      </c>
      <c r="P388" s="556">
        <f t="shared" si="28"/>
        <v>1203</v>
      </c>
      <c r="Q388" s="557">
        <f t="shared" si="28"/>
        <v>4820</v>
      </c>
      <c r="R388" s="556">
        <f t="shared" si="28"/>
        <v>1365</v>
      </c>
      <c r="S388" s="557">
        <f t="shared" si="28"/>
        <v>4944</v>
      </c>
      <c r="T388" s="556">
        <f t="shared" si="28"/>
        <v>1487</v>
      </c>
      <c r="U388" s="557">
        <f t="shared" si="28"/>
        <v>4972</v>
      </c>
      <c r="V388" s="559">
        <f t="shared" si="28"/>
        <v>1608</v>
      </c>
    </row>
    <row r="389" spans="1:22" ht="30.75" customHeight="1">
      <c r="A389" s="10"/>
      <c r="B389" s="10"/>
      <c r="C389" s="978"/>
      <c r="D389" s="560" t="s">
        <v>336</v>
      </c>
      <c r="E389" s="995">
        <f>E388+F388</f>
        <v>2891</v>
      </c>
      <c r="F389" s="858"/>
      <c r="G389" s="995">
        <f>G388+H388</f>
        <v>3420</v>
      </c>
      <c r="H389" s="858"/>
      <c r="I389" s="995">
        <f>I388+J388</f>
        <v>3965</v>
      </c>
      <c r="J389" s="858"/>
      <c r="K389" s="995">
        <f>K388+L388</f>
        <v>4534</v>
      </c>
      <c r="L389" s="858"/>
      <c r="M389" s="995">
        <f>M388+N388</f>
        <v>5246</v>
      </c>
      <c r="N389" s="858"/>
      <c r="O389" s="995">
        <f>O388+P388</f>
        <v>5939</v>
      </c>
      <c r="P389" s="858"/>
      <c r="Q389" s="993">
        <f>Q388+R388</f>
        <v>6185</v>
      </c>
      <c r="R389" s="908"/>
      <c r="S389" s="993">
        <f>S388+T388</f>
        <v>6431</v>
      </c>
      <c r="T389" s="908"/>
      <c r="U389" s="993">
        <f>U388+V388</f>
        <v>6580</v>
      </c>
      <c r="V389" s="999"/>
    </row>
    <row r="390" spans="1:22" ht="15.75" customHeight="1">
      <c r="A390" s="10"/>
      <c r="B390" s="10"/>
      <c r="C390" s="997" t="s">
        <v>182</v>
      </c>
      <c r="D390" s="992" t="str">
        <f>D377</f>
        <v>CATEG.</v>
      </c>
      <c r="E390" s="991">
        <v>2004</v>
      </c>
      <c r="F390" s="934"/>
      <c r="G390" s="996">
        <v>2005</v>
      </c>
      <c r="H390" s="973"/>
      <c r="I390" s="991">
        <v>2006</v>
      </c>
      <c r="J390" s="934"/>
      <c r="K390" s="996">
        <v>2007</v>
      </c>
      <c r="L390" s="973"/>
      <c r="M390" s="991">
        <v>2008</v>
      </c>
      <c r="N390" s="934"/>
      <c r="O390" s="991">
        <v>2009</v>
      </c>
      <c r="P390" s="934"/>
      <c r="Q390" s="991">
        <v>2010</v>
      </c>
      <c r="R390" s="934"/>
      <c r="S390" s="994">
        <v>2011</v>
      </c>
      <c r="T390" s="883"/>
      <c r="U390" s="994">
        <v>2012</v>
      </c>
      <c r="V390" s="879"/>
    </row>
    <row r="391" spans="1:22" ht="15.75" customHeight="1">
      <c r="A391" s="10"/>
      <c r="B391" s="10"/>
      <c r="C391" s="998"/>
      <c r="D391" s="825"/>
      <c r="E391" s="512" t="s">
        <v>309</v>
      </c>
      <c r="F391" s="513" t="s">
        <v>310</v>
      </c>
      <c r="G391" s="514" t="s">
        <v>309</v>
      </c>
      <c r="H391" s="515" t="s">
        <v>310</v>
      </c>
      <c r="I391" s="512" t="s">
        <v>309</v>
      </c>
      <c r="J391" s="513" t="s">
        <v>310</v>
      </c>
      <c r="K391" s="514" t="s">
        <v>309</v>
      </c>
      <c r="L391" s="513" t="s">
        <v>310</v>
      </c>
      <c r="M391" s="516" t="s">
        <v>309</v>
      </c>
      <c r="N391" s="517" t="s">
        <v>310</v>
      </c>
      <c r="O391" s="516" t="s">
        <v>309</v>
      </c>
      <c r="P391" s="517" t="s">
        <v>310</v>
      </c>
      <c r="Q391" s="516" t="s">
        <v>309</v>
      </c>
      <c r="R391" s="513" t="s">
        <v>310</v>
      </c>
      <c r="S391" s="516" t="s">
        <v>309</v>
      </c>
      <c r="T391" s="517" t="s">
        <v>310</v>
      </c>
      <c r="U391" s="516" t="s">
        <v>309</v>
      </c>
      <c r="V391" s="518" t="s">
        <v>310</v>
      </c>
    </row>
    <row r="392" spans="1:22">
      <c r="A392" s="10"/>
      <c r="B392" s="10"/>
      <c r="C392" s="998"/>
      <c r="D392" s="519" t="s">
        <v>311</v>
      </c>
      <c r="E392" s="520">
        <v>47</v>
      </c>
      <c r="F392" s="521">
        <v>8</v>
      </c>
      <c r="G392" s="522">
        <v>61</v>
      </c>
      <c r="H392" s="523">
        <v>10</v>
      </c>
      <c r="I392" s="520">
        <v>75</v>
      </c>
      <c r="J392" s="521">
        <v>16</v>
      </c>
      <c r="K392" s="522">
        <v>88</v>
      </c>
      <c r="L392" s="523">
        <v>20</v>
      </c>
      <c r="M392" s="520">
        <v>97</v>
      </c>
      <c r="N392" s="521">
        <v>25</v>
      </c>
      <c r="O392" s="522">
        <v>112</v>
      </c>
      <c r="P392" s="521">
        <v>42</v>
      </c>
      <c r="Q392" s="522">
        <v>125</v>
      </c>
      <c r="R392" s="521">
        <v>53</v>
      </c>
      <c r="S392" s="522">
        <v>141</v>
      </c>
      <c r="T392" s="521">
        <v>62</v>
      </c>
      <c r="U392" s="522">
        <v>163</v>
      </c>
      <c r="V392" s="524">
        <v>78</v>
      </c>
    </row>
    <row r="393" spans="1:22">
      <c r="A393" s="10"/>
      <c r="B393" s="10"/>
      <c r="C393" s="998"/>
      <c r="D393" s="525" t="s">
        <v>312</v>
      </c>
      <c r="E393" s="526">
        <v>516</v>
      </c>
      <c r="F393" s="527">
        <v>126</v>
      </c>
      <c r="G393" s="532">
        <v>691</v>
      </c>
      <c r="H393" s="534">
        <v>152</v>
      </c>
      <c r="I393" s="526">
        <v>880</v>
      </c>
      <c r="J393" s="527">
        <v>212</v>
      </c>
      <c r="K393" s="532">
        <v>1139</v>
      </c>
      <c r="L393" s="534">
        <v>290</v>
      </c>
      <c r="M393" s="526">
        <v>1500</v>
      </c>
      <c r="N393" s="527">
        <v>368</v>
      </c>
      <c r="O393" s="532">
        <v>1939</v>
      </c>
      <c r="P393" s="527">
        <v>528</v>
      </c>
      <c r="Q393" s="532">
        <v>2202</v>
      </c>
      <c r="R393" s="527">
        <v>667</v>
      </c>
      <c r="S393" s="532">
        <v>2477</v>
      </c>
      <c r="T393" s="527">
        <v>802</v>
      </c>
      <c r="U393" s="532">
        <v>2763</v>
      </c>
      <c r="V393" s="536">
        <v>920</v>
      </c>
    </row>
    <row r="394" spans="1:22">
      <c r="A394" s="10"/>
      <c r="B394" s="10"/>
      <c r="C394" s="998"/>
      <c r="D394" s="538" t="s">
        <v>324</v>
      </c>
      <c r="E394" s="540">
        <v>163</v>
      </c>
      <c r="F394" s="542">
        <v>3</v>
      </c>
      <c r="G394" s="543">
        <v>178</v>
      </c>
      <c r="H394" s="545">
        <v>5</v>
      </c>
      <c r="I394" s="540">
        <v>194</v>
      </c>
      <c r="J394" s="542">
        <v>5</v>
      </c>
      <c r="K394" s="543">
        <v>203</v>
      </c>
      <c r="L394" s="545">
        <v>5</v>
      </c>
      <c r="M394" s="540">
        <v>215</v>
      </c>
      <c r="N394" s="542">
        <v>5</v>
      </c>
      <c r="O394" s="543">
        <v>221</v>
      </c>
      <c r="P394" s="542">
        <v>5</v>
      </c>
      <c r="Q394" s="543">
        <v>242</v>
      </c>
      <c r="R394" s="542">
        <v>5</v>
      </c>
      <c r="S394" s="543">
        <v>249</v>
      </c>
      <c r="T394" s="542">
        <v>5</v>
      </c>
      <c r="U394" s="543">
        <v>268</v>
      </c>
      <c r="V394" s="547">
        <v>5</v>
      </c>
    </row>
    <row r="395" spans="1:22">
      <c r="A395" s="10"/>
      <c r="B395" s="10"/>
      <c r="C395" s="998"/>
      <c r="D395" s="525" t="s">
        <v>328</v>
      </c>
      <c r="E395" s="526">
        <v>105</v>
      </c>
      <c r="F395" s="527">
        <v>1</v>
      </c>
      <c r="G395" s="532">
        <v>114</v>
      </c>
      <c r="H395" s="534">
        <v>1</v>
      </c>
      <c r="I395" s="526">
        <v>119</v>
      </c>
      <c r="J395" s="527">
        <v>1</v>
      </c>
      <c r="K395" s="532">
        <v>123</v>
      </c>
      <c r="L395" s="534">
        <v>1</v>
      </c>
      <c r="M395" s="526">
        <v>130</v>
      </c>
      <c r="N395" s="527">
        <v>1</v>
      </c>
      <c r="O395" s="532">
        <v>131</v>
      </c>
      <c r="P395" s="527">
        <v>2</v>
      </c>
      <c r="Q395" s="532">
        <v>139</v>
      </c>
      <c r="R395" s="527">
        <v>2</v>
      </c>
      <c r="S395" s="532">
        <v>149</v>
      </c>
      <c r="T395" s="527">
        <v>2</v>
      </c>
      <c r="U395" s="532">
        <v>149</v>
      </c>
      <c r="V395" s="536">
        <v>4</v>
      </c>
    </row>
    <row r="396" spans="1:22">
      <c r="A396" s="10"/>
      <c r="B396" s="10"/>
      <c r="C396" s="998"/>
      <c r="D396" s="538" t="s">
        <v>329</v>
      </c>
      <c r="E396" s="540">
        <v>41</v>
      </c>
      <c r="F396" s="542">
        <v>0</v>
      </c>
      <c r="G396" s="543">
        <v>41</v>
      </c>
      <c r="H396" s="545">
        <v>0</v>
      </c>
      <c r="I396" s="540">
        <v>42</v>
      </c>
      <c r="J396" s="542">
        <v>0</v>
      </c>
      <c r="K396" s="543">
        <v>46</v>
      </c>
      <c r="L396" s="545">
        <v>0</v>
      </c>
      <c r="M396" s="540">
        <v>49</v>
      </c>
      <c r="N396" s="542">
        <v>0</v>
      </c>
      <c r="O396" s="543">
        <v>51</v>
      </c>
      <c r="P396" s="542">
        <v>0</v>
      </c>
      <c r="Q396" s="543">
        <v>53</v>
      </c>
      <c r="R396" s="542">
        <v>0</v>
      </c>
      <c r="S396" s="543">
        <v>54</v>
      </c>
      <c r="T396" s="542">
        <v>0</v>
      </c>
      <c r="U396" s="543">
        <v>61</v>
      </c>
      <c r="V396" s="547">
        <v>0</v>
      </c>
    </row>
    <row r="397" spans="1:22">
      <c r="A397" s="10"/>
      <c r="B397" s="10"/>
      <c r="C397" s="998"/>
      <c r="D397" s="525" t="s">
        <v>330</v>
      </c>
      <c r="E397" s="526">
        <v>94</v>
      </c>
      <c r="F397" s="527">
        <v>28</v>
      </c>
      <c r="G397" s="532">
        <v>107</v>
      </c>
      <c r="H397" s="534">
        <v>34</v>
      </c>
      <c r="I397" s="526">
        <v>122</v>
      </c>
      <c r="J397" s="527">
        <v>43</v>
      </c>
      <c r="K397" s="532">
        <v>134</v>
      </c>
      <c r="L397" s="534">
        <v>49</v>
      </c>
      <c r="M397" s="526">
        <v>143</v>
      </c>
      <c r="N397" s="527">
        <v>57</v>
      </c>
      <c r="O397" s="532">
        <v>155</v>
      </c>
      <c r="P397" s="527">
        <v>74</v>
      </c>
      <c r="Q397" s="532">
        <v>178</v>
      </c>
      <c r="R397" s="527">
        <v>89</v>
      </c>
      <c r="S397" s="532">
        <v>191</v>
      </c>
      <c r="T397" s="527">
        <v>111</v>
      </c>
      <c r="U397" s="532">
        <v>210</v>
      </c>
      <c r="V397" s="536">
        <v>124</v>
      </c>
    </row>
    <row r="398" spans="1:22">
      <c r="A398" s="10"/>
      <c r="B398" s="10"/>
      <c r="C398" s="998"/>
      <c r="D398" s="538" t="s">
        <v>331</v>
      </c>
      <c r="E398" s="540">
        <v>78</v>
      </c>
      <c r="F398" s="542">
        <v>0</v>
      </c>
      <c r="G398" s="543">
        <v>87</v>
      </c>
      <c r="H398" s="545">
        <v>1</v>
      </c>
      <c r="I398" s="540">
        <v>88</v>
      </c>
      <c r="J398" s="542">
        <v>1</v>
      </c>
      <c r="K398" s="543">
        <v>93</v>
      </c>
      <c r="L398" s="545">
        <v>1</v>
      </c>
      <c r="M398" s="540">
        <v>98</v>
      </c>
      <c r="N398" s="542">
        <v>1</v>
      </c>
      <c r="O398" s="543">
        <v>102</v>
      </c>
      <c r="P398" s="542">
        <v>1</v>
      </c>
      <c r="Q398" s="543">
        <v>116</v>
      </c>
      <c r="R398" s="542">
        <v>1</v>
      </c>
      <c r="S398" s="543">
        <v>119</v>
      </c>
      <c r="T398" s="542">
        <v>1</v>
      </c>
      <c r="U398" s="543">
        <v>123</v>
      </c>
      <c r="V398" s="547">
        <v>1</v>
      </c>
    </row>
    <row r="399" spans="1:22">
      <c r="A399" s="10"/>
      <c r="B399" s="10"/>
      <c r="C399" s="998"/>
      <c r="D399" s="525" t="s">
        <v>332</v>
      </c>
      <c r="E399" s="526">
        <v>44</v>
      </c>
      <c r="F399" s="527">
        <v>0</v>
      </c>
      <c r="G399" s="532">
        <v>49</v>
      </c>
      <c r="H399" s="534">
        <v>0</v>
      </c>
      <c r="I399" s="526">
        <v>49</v>
      </c>
      <c r="J399" s="527">
        <v>0</v>
      </c>
      <c r="K399" s="532">
        <v>52</v>
      </c>
      <c r="L399" s="534">
        <v>0</v>
      </c>
      <c r="M399" s="526">
        <v>58</v>
      </c>
      <c r="N399" s="527">
        <v>2</v>
      </c>
      <c r="O399" s="532">
        <v>61</v>
      </c>
      <c r="P399" s="527">
        <v>2</v>
      </c>
      <c r="Q399" s="532">
        <v>67</v>
      </c>
      <c r="R399" s="527">
        <v>3</v>
      </c>
      <c r="S399" s="532">
        <v>78</v>
      </c>
      <c r="T399" s="527">
        <v>3</v>
      </c>
      <c r="U399" s="532">
        <v>82</v>
      </c>
      <c r="V399" s="536">
        <v>2</v>
      </c>
    </row>
    <row r="400" spans="1:22">
      <c r="A400" s="10"/>
      <c r="B400" s="10"/>
      <c r="C400" s="998"/>
      <c r="D400" s="538" t="s">
        <v>333</v>
      </c>
      <c r="E400" s="540">
        <v>13</v>
      </c>
      <c r="F400" s="542">
        <v>0</v>
      </c>
      <c r="G400" s="543">
        <v>13</v>
      </c>
      <c r="H400" s="545">
        <v>0</v>
      </c>
      <c r="I400" s="540">
        <v>15</v>
      </c>
      <c r="J400" s="542">
        <v>0</v>
      </c>
      <c r="K400" s="543">
        <v>18</v>
      </c>
      <c r="L400" s="545">
        <v>0</v>
      </c>
      <c r="M400" s="540">
        <v>19</v>
      </c>
      <c r="N400" s="542">
        <v>0</v>
      </c>
      <c r="O400" s="543">
        <v>20</v>
      </c>
      <c r="P400" s="542">
        <v>0</v>
      </c>
      <c r="Q400" s="543">
        <v>26</v>
      </c>
      <c r="R400" s="542">
        <v>0</v>
      </c>
      <c r="S400" s="543">
        <v>29</v>
      </c>
      <c r="T400" s="542">
        <v>0</v>
      </c>
      <c r="U400" s="543">
        <v>32</v>
      </c>
      <c r="V400" s="547">
        <v>0</v>
      </c>
    </row>
    <row r="401" spans="1:22" ht="15.75" customHeight="1">
      <c r="A401" s="10"/>
      <c r="B401" s="10"/>
      <c r="C401" s="998"/>
      <c r="D401" s="552" t="s">
        <v>28</v>
      </c>
      <c r="E401" s="554">
        <f t="shared" ref="E401:V401" si="29">SUM(E392:E400)</f>
        <v>1101</v>
      </c>
      <c r="F401" s="556">
        <f t="shared" si="29"/>
        <v>166</v>
      </c>
      <c r="G401" s="557">
        <f t="shared" si="29"/>
        <v>1341</v>
      </c>
      <c r="H401" s="558">
        <f t="shared" si="29"/>
        <v>203</v>
      </c>
      <c r="I401" s="554">
        <f t="shared" si="29"/>
        <v>1584</v>
      </c>
      <c r="J401" s="556">
        <f t="shared" si="29"/>
        <v>278</v>
      </c>
      <c r="K401" s="557">
        <f t="shared" si="29"/>
        <v>1896</v>
      </c>
      <c r="L401" s="558">
        <f t="shared" si="29"/>
        <v>366</v>
      </c>
      <c r="M401" s="554">
        <f t="shared" si="29"/>
        <v>2309</v>
      </c>
      <c r="N401" s="556">
        <f t="shared" si="29"/>
        <v>459</v>
      </c>
      <c r="O401" s="557">
        <f t="shared" si="29"/>
        <v>2792</v>
      </c>
      <c r="P401" s="556">
        <f t="shared" si="29"/>
        <v>654</v>
      </c>
      <c r="Q401" s="557">
        <f t="shared" si="29"/>
        <v>3148</v>
      </c>
      <c r="R401" s="556">
        <f t="shared" si="29"/>
        <v>820</v>
      </c>
      <c r="S401" s="557">
        <f t="shared" si="29"/>
        <v>3487</v>
      </c>
      <c r="T401" s="556">
        <f t="shared" si="29"/>
        <v>986</v>
      </c>
      <c r="U401" s="557">
        <f t="shared" si="29"/>
        <v>3851</v>
      </c>
      <c r="V401" s="559">
        <f t="shared" si="29"/>
        <v>1134</v>
      </c>
    </row>
    <row r="402" spans="1:22" ht="30.75" customHeight="1">
      <c r="A402" s="10"/>
      <c r="B402" s="10"/>
      <c r="C402" s="978"/>
      <c r="D402" s="560" t="s">
        <v>336</v>
      </c>
      <c r="E402" s="995">
        <f>E401+F401</f>
        <v>1267</v>
      </c>
      <c r="F402" s="858"/>
      <c r="G402" s="995">
        <f>G401+H401</f>
        <v>1544</v>
      </c>
      <c r="H402" s="858"/>
      <c r="I402" s="995">
        <f>I401+J401</f>
        <v>1862</v>
      </c>
      <c r="J402" s="858"/>
      <c r="K402" s="995">
        <f>K401+L401</f>
        <v>2262</v>
      </c>
      <c r="L402" s="858"/>
      <c r="M402" s="995">
        <f>M401+N401</f>
        <v>2768</v>
      </c>
      <c r="N402" s="858"/>
      <c r="O402" s="995">
        <f>O401+P401</f>
        <v>3446</v>
      </c>
      <c r="P402" s="858"/>
      <c r="Q402" s="993">
        <f>Q401+R401</f>
        <v>3968</v>
      </c>
      <c r="R402" s="908"/>
      <c r="S402" s="993">
        <f>S401+T401</f>
        <v>4473</v>
      </c>
      <c r="T402" s="908"/>
      <c r="U402" s="993">
        <f>U401+V401</f>
        <v>4985</v>
      </c>
      <c r="V402" s="999"/>
    </row>
    <row r="403" spans="1:22" ht="15.75" customHeight="1">
      <c r="A403" s="10"/>
      <c r="B403" s="10"/>
      <c r="C403" s="997" t="s">
        <v>183</v>
      </c>
      <c r="D403" s="992" t="str">
        <f>D390</f>
        <v>CATEG.</v>
      </c>
      <c r="E403" s="991">
        <v>2004</v>
      </c>
      <c r="F403" s="934"/>
      <c r="G403" s="996">
        <v>2005</v>
      </c>
      <c r="H403" s="973"/>
      <c r="I403" s="991">
        <v>2006</v>
      </c>
      <c r="J403" s="934"/>
      <c r="K403" s="996">
        <v>2007</v>
      </c>
      <c r="L403" s="973"/>
      <c r="M403" s="991">
        <v>2008</v>
      </c>
      <c r="N403" s="934"/>
      <c r="O403" s="991">
        <v>2009</v>
      </c>
      <c r="P403" s="934"/>
      <c r="Q403" s="991">
        <v>2010</v>
      </c>
      <c r="R403" s="934"/>
      <c r="S403" s="994">
        <v>2011</v>
      </c>
      <c r="T403" s="883"/>
      <c r="U403" s="994">
        <v>2012</v>
      </c>
      <c r="V403" s="879"/>
    </row>
    <row r="404" spans="1:22" ht="15.75" customHeight="1">
      <c r="A404" s="10"/>
      <c r="B404" s="10"/>
      <c r="C404" s="998"/>
      <c r="D404" s="825"/>
      <c r="E404" s="512" t="s">
        <v>309</v>
      </c>
      <c r="F404" s="513" t="s">
        <v>310</v>
      </c>
      <c r="G404" s="514" t="s">
        <v>309</v>
      </c>
      <c r="H404" s="515" t="s">
        <v>310</v>
      </c>
      <c r="I404" s="512" t="s">
        <v>309</v>
      </c>
      <c r="J404" s="513" t="s">
        <v>310</v>
      </c>
      <c r="K404" s="514" t="s">
        <v>309</v>
      </c>
      <c r="L404" s="513" t="s">
        <v>310</v>
      </c>
      <c r="M404" s="516" t="s">
        <v>309</v>
      </c>
      <c r="N404" s="517" t="s">
        <v>310</v>
      </c>
      <c r="O404" s="516" t="s">
        <v>309</v>
      </c>
      <c r="P404" s="517" t="s">
        <v>310</v>
      </c>
      <c r="Q404" s="516" t="s">
        <v>309</v>
      </c>
      <c r="R404" s="513" t="s">
        <v>310</v>
      </c>
      <c r="S404" s="516" t="s">
        <v>309</v>
      </c>
      <c r="T404" s="517" t="s">
        <v>310</v>
      </c>
      <c r="U404" s="516" t="s">
        <v>309</v>
      </c>
      <c r="V404" s="518" t="s">
        <v>310</v>
      </c>
    </row>
    <row r="405" spans="1:22">
      <c r="A405" s="10"/>
      <c r="B405" s="10"/>
      <c r="C405" s="998"/>
      <c r="D405" s="519" t="s">
        <v>311</v>
      </c>
      <c r="E405" s="520">
        <v>39</v>
      </c>
      <c r="F405" s="521">
        <v>5</v>
      </c>
      <c r="G405" s="522">
        <v>46</v>
      </c>
      <c r="H405" s="523">
        <v>5</v>
      </c>
      <c r="I405" s="520">
        <v>59</v>
      </c>
      <c r="J405" s="521">
        <v>8</v>
      </c>
      <c r="K405" s="522">
        <v>66</v>
      </c>
      <c r="L405" s="523">
        <v>11</v>
      </c>
      <c r="M405" s="520">
        <v>74</v>
      </c>
      <c r="N405" s="521">
        <v>12</v>
      </c>
      <c r="O405" s="522">
        <v>85</v>
      </c>
      <c r="P405" s="521">
        <v>16</v>
      </c>
      <c r="Q405" s="522">
        <v>90</v>
      </c>
      <c r="R405" s="521">
        <v>16</v>
      </c>
      <c r="S405" s="522">
        <v>102</v>
      </c>
      <c r="T405" s="521">
        <v>17</v>
      </c>
      <c r="U405" s="522">
        <v>97</v>
      </c>
      <c r="V405" s="524">
        <v>22</v>
      </c>
    </row>
    <row r="406" spans="1:22">
      <c r="A406" s="10"/>
      <c r="B406" s="10"/>
      <c r="C406" s="998"/>
      <c r="D406" s="525" t="s">
        <v>312</v>
      </c>
      <c r="E406" s="526">
        <v>245</v>
      </c>
      <c r="F406" s="527">
        <v>28</v>
      </c>
      <c r="G406" s="532">
        <v>303</v>
      </c>
      <c r="H406" s="534">
        <v>38</v>
      </c>
      <c r="I406" s="526">
        <v>395</v>
      </c>
      <c r="J406" s="527">
        <v>60</v>
      </c>
      <c r="K406" s="532">
        <v>501</v>
      </c>
      <c r="L406" s="534">
        <v>86</v>
      </c>
      <c r="M406" s="526">
        <v>621</v>
      </c>
      <c r="N406" s="527">
        <v>121</v>
      </c>
      <c r="O406" s="532">
        <v>765</v>
      </c>
      <c r="P406" s="527">
        <v>173</v>
      </c>
      <c r="Q406" s="532">
        <v>878</v>
      </c>
      <c r="R406" s="527">
        <v>222</v>
      </c>
      <c r="S406" s="532">
        <v>989</v>
      </c>
      <c r="T406" s="527">
        <v>281</v>
      </c>
      <c r="U406" s="532">
        <v>1099</v>
      </c>
      <c r="V406" s="536">
        <v>324</v>
      </c>
    </row>
    <row r="407" spans="1:22">
      <c r="A407" s="10"/>
      <c r="B407" s="10"/>
      <c r="C407" s="998"/>
      <c r="D407" s="538" t="s">
        <v>324</v>
      </c>
      <c r="E407" s="540">
        <v>66</v>
      </c>
      <c r="F407" s="542">
        <v>1</v>
      </c>
      <c r="G407" s="543">
        <v>71</v>
      </c>
      <c r="H407" s="545">
        <v>1</v>
      </c>
      <c r="I407" s="540">
        <v>74</v>
      </c>
      <c r="J407" s="542">
        <v>1</v>
      </c>
      <c r="K407" s="543">
        <v>76</v>
      </c>
      <c r="L407" s="545">
        <v>1</v>
      </c>
      <c r="M407" s="540">
        <v>80</v>
      </c>
      <c r="N407" s="542">
        <v>1</v>
      </c>
      <c r="O407" s="543">
        <v>80</v>
      </c>
      <c r="P407" s="542">
        <v>1</v>
      </c>
      <c r="Q407" s="543">
        <v>88</v>
      </c>
      <c r="R407" s="542">
        <v>1</v>
      </c>
      <c r="S407" s="543">
        <v>95</v>
      </c>
      <c r="T407" s="542">
        <v>1</v>
      </c>
      <c r="U407" s="543">
        <v>99</v>
      </c>
      <c r="V407" s="547">
        <v>1</v>
      </c>
    </row>
    <row r="408" spans="1:22">
      <c r="A408" s="10"/>
      <c r="B408" s="10"/>
      <c r="C408" s="998"/>
      <c r="D408" s="525" t="s">
        <v>328</v>
      </c>
      <c r="E408" s="526">
        <v>37</v>
      </c>
      <c r="F408" s="527">
        <v>0</v>
      </c>
      <c r="G408" s="532">
        <v>38</v>
      </c>
      <c r="H408" s="534">
        <v>0</v>
      </c>
      <c r="I408" s="526">
        <v>40</v>
      </c>
      <c r="J408" s="527">
        <v>0</v>
      </c>
      <c r="K408" s="532">
        <v>42</v>
      </c>
      <c r="L408" s="534">
        <v>1</v>
      </c>
      <c r="M408" s="526">
        <v>43</v>
      </c>
      <c r="N408" s="527">
        <v>1</v>
      </c>
      <c r="O408" s="532">
        <v>45</v>
      </c>
      <c r="P408" s="527">
        <v>1</v>
      </c>
      <c r="Q408" s="532">
        <v>50</v>
      </c>
      <c r="R408" s="527">
        <v>1</v>
      </c>
      <c r="S408" s="532">
        <v>52</v>
      </c>
      <c r="T408" s="527">
        <v>0</v>
      </c>
      <c r="U408" s="532">
        <v>53</v>
      </c>
      <c r="V408" s="536">
        <v>0</v>
      </c>
    </row>
    <row r="409" spans="1:22">
      <c r="A409" s="10"/>
      <c r="B409" s="10"/>
      <c r="C409" s="998"/>
      <c r="D409" s="538" t="s">
        <v>329</v>
      </c>
      <c r="E409" s="540">
        <v>3</v>
      </c>
      <c r="F409" s="542">
        <v>0</v>
      </c>
      <c r="G409" s="543">
        <v>3</v>
      </c>
      <c r="H409" s="545">
        <v>0</v>
      </c>
      <c r="I409" s="540">
        <v>4</v>
      </c>
      <c r="J409" s="542">
        <v>0</v>
      </c>
      <c r="K409" s="543">
        <v>5</v>
      </c>
      <c r="L409" s="545">
        <v>0</v>
      </c>
      <c r="M409" s="540">
        <v>5</v>
      </c>
      <c r="N409" s="542">
        <v>0</v>
      </c>
      <c r="O409" s="543">
        <v>5</v>
      </c>
      <c r="P409" s="542">
        <v>0</v>
      </c>
      <c r="Q409" s="543">
        <v>5</v>
      </c>
      <c r="R409" s="542">
        <v>0</v>
      </c>
      <c r="S409" s="543">
        <v>8</v>
      </c>
      <c r="T409" s="542">
        <v>0</v>
      </c>
      <c r="U409" s="543">
        <v>5</v>
      </c>
      <c r="V409" s="547">
        <v>0</v>
      </c>
    </row>
    <row r="410" spans="1:22">
      <c r="A410" s="10"/>
      <c r="B410" s="10"/>
      <c r="C410" s="998"/>
      <c r="D410" s="525" t="s">
        <v>330</v>
      </c>
      <c r="E410" s="526">
        <v>12</v>
      </c>
      <c r="F410" s="527">
        <v>4</v>
      </c>
      <c r="G410" s="532">
        <v>13</v>
      </c>
      <c r="H410" s="534">
        <v>5</v>
      </c>
      <c r="I410" s="526">
        <v>14</v>
      </c>
      <c r="J410" s="527">
        <v>6</v>
      </c>
      <c r="K410" s="532">
        <v>18</v>
      </c>
      <c r="L410" s="534">
        <v>9</v>
      </c>
      <c r="M410" s="526">
        <v>22</v>
      </c>
      <c r="N410" s="527">
        <v>11</v>
      </c>
      <c r="O410" s="532">
        <v>25</v>
      </c>
      <c r="P410" s="527">
        <v>13</v>
      </c>
      <c r="Q410" s="532">
        <v>31</v>
      </c>
      <c r="R410" s="527">
        <v>17</v>
      </c>
      <c r="S410" s="532">
        <v>38</v>
      </c>
      <c r="T410" s="527">
        <v>25</v>
      </c>
      <c r="U410" s="532">
        <v>36</v>
      </c>
      <c r="V410" s="536">
        <v>32</v>
      </c>
    </row>
    <row r="411" spans="1:22">
      <c r="A411" s="10"/>
      <c r="B411" s="10"/>
      <c r="C411" s="998"/>
      <c r="D411" s="538" t="s">
        <v>331</v>
      </c>
      <c r="E411" s="540">
        <v>16</v>
      </c>
      <c r="F411" s="542">
        <v>0</v>
      </c>
      <c r="G411" s="543">
        <v>17</v>
      </c>
      <c r="H411" s="545">
        <v>0</v>
      </c>
      <c r="I411" s="540">
        <v>17</v>
      </c>
      <c r="J411" s="542">
        <v>0</v>
      </c>
      <c r="K411" s="543">
        <v>17</v>
      </c>
      <c r="L411" s="545">
        <v>0</v>
      </c>
      <c r="M411" s="540">
        <v>19</v>
      </c>
      <c r="N411" s="542">
        <v>0</v>
      </c>
      <c r="O411" s="543">
        <v>20</v>
      </c>
      <c r="P411" s="542">
        <v>0</v>
      </c>
      <c r="Q411" s="543">
        <v>27</v>
      </c>
      <c r="R411" s="542">
        <v>0</v>
      </c>
      <c r="S411" s="543">
        <v>28</v>
      </c>
      <c r="T411" s="542">
        <v>0</v>
      </c>
      <c r="U411" s="543">
        <v>29</v>
      </c>
      <c r="V411" s="547">
        <v>0</v>
      </c>
    </row>
    <row r="412" spans="1:22">
      <c r="A412" s="10"/>
      <c r="B412" s="10"/>
      <c r="C412" s="998"/>
      <c r="D412" s="525" t="s">
        <v>332</v>
      </c>
      <c r="E412" s="526">
        <v>13</v>
      </c>
      <c r="F412" s="527">
        <v>0</v>
      </c>
      <c r="G412" s="532">
        <v>15</v>
      </c>
      <c r="H412" s="534">
        <v>0</v>
      </c>
      <c r="I412" s="526">
        <v>15</v>
      </c>
      <c r="J412" s="527">
        <v>0</v>
      </c>
      <c r="K412" s="532">
        <v>17</v>
      </c>
      <c r="L412" s="534">
        <v>0</v>
      </c>
      <c r="M412" s="526">
        <v>17</v>
      </c>
      <c r="N412" s="527">
        <v>0</v>
      </c>
      <c r="O412" s="532">
        <v>18</v>
      </c>
      <c r="P412" s="527">
        <v>0</v>
      </c>
      <c r="Q412" s="532">
        <v>22</v>
      </c>
      <c r="R412" s="527">
        <v>0</v>
      </c>
      <c r="S412" s="532">
        <v>23</v>
      </c>
      <c r="T412" s="527">
        <v>0</v>
      </c>
      <c r="U412" s="532">
        <v>24</v>
      </c>
      <c r="V412" s="536">
        <v>0</v>
      </c>
    </row>
    <row r="413" spans="1:22">
      <c r="A413" s="10"/>
      <c r="B413" s="10"/>
      <c r="C413" s="998"/>
      <c r="D413" s="538" t="s">
        <v>333</v>
      </c>
      <c r="E413" s="540">
        <v>0</v>
      </c>
      <c r="F413" s="542">
        <v>0</v>
      </c>
      <c r="G413" s="543">
        <v>0</v>
      </c>
      <c r="H413" s="545">
        <v>0</v>
      </c>
      <c r="I413" s="540">
        <v>0</v>
      </c>
      <c r="J413" s="542">
        <v>0</v>
      </c>
      <c r="K413" s="543">
        <v>0</v>
      </c>
      <c r="L413" s="545">
        <v>0</v>
      </c>
      <c r="M413" s="540">
        <v>0</v>
      </c>
      <c r="N413" s="542">
        <v>0</v>
      </c>
      <c r="O413" s="543">
        <v>1</v>
      </c>
      <c r="P413" s="542">
        <v>0</v>
      </c>
      <c r="Q413" s="543">
        <v>1</v>
      </c>
      <c r="R413" s="542">
        <v>0</v>
      </c>
      <c r="S413" s="543">
        <v>2</v>
      </c>
      <c r="T413" s="542">
        <v>0</v>
      </c>
      <c r="U413" s="543">
        <v>4</v>
      </c>
      <c r="V413" s="547">
        <v>0</v>
      </c>
    </row>
    <row r="414" spans="1:22" ht="15.75" customHeight="1">
      <c r="A414" s="10"/>
      <c r="B414" s="10"/>
      <c r="C414" s="998"/>
      <c r="D414" s="552" t="s">
        <v>28</v>
      </c>
      <c r="E414" s="554">
        <f t="shared" ref="E414:V414" si="30">SUM(E405:E413)</f>
        <v>431</v>
      </c>
      <c r="F414" s="556">
        <f t="shared" si="30"/>
        <v>38</v>
      </c>
      <c r="G414" s="557">
        <f t="shared" si="30"/>
        <v>506</v>
      </c>
      <c r="H414" s="558">
        <f t="shared" si="30"/>
        <v>49</v>
      </c>
      <c r="I414" s="554">
        <f t="shared" si="30"/>
        <v>618</v>
      </c>
      <c r="J414" s="556">
        <f t="shared" si="30"/>
        <v>75</v>
      </c>
      <c r="K414" s="557">
        <f t="shared" si="30"/>
        <v>742</v>
      </c>
      <c r="L414" s="558">
        <f t="shared" si="30"/>
        <v>108</v>
      </c>
      <c r="M414" s="554">
        <f t="shared" si="30"/>
        <v>881</v>
      </c>
      <c r="N414" s="556">
        <f t="shared" si="30"/>
        <v>146</v>
      </c>
      <c r="O414" s="557">
        <f t="shared" si="30"/>
        <v>1044</v>
      </c>
      <c r="P414" s="556">
        <f t="shared" si="30"/>
        <v>204</v>
      </c>
      <c r="Q414" s="557">
        <f t="shared" si="30"/>
        <v>1192</v>
      </c>
      <c r="R414" s="556">
        <f t="shared" si="30"/>
        <v>257</v>
      </c>
      <c r="S414" s="557">
        <f t="shared" si="30"/>
        <v>1337</v>
      </c>
      <c r="T414" s="556">
        <f t="shared" si="30"/>
        <v>324</v>
      </c>
      <c r="U414" s="557">
        <f t="shared" si="30"/>
        <v>1446</v>
      </c>
      <c r="V414" s="559">
        <f t="shared" si="30"/>
        <v>379</v>
      </c>
    </row>
    <row r="415" spans="1:22" ht="30.75" customHeight="1">
      <c r="A415" s="10"/>
      <c r="B415" s="10"/>
      <c r="C415" s="978"/>
      <c r="D415" s="560" t="s">
        <v>336</v>
      </c>
      <c r="E415" s="995">
        <f>E414+F414</f>
        <v>469</v>
      </c>
      <c r="F415" s="858"/>
      <c r="G415" s="995">
        <f>G414+H414</f>
        <v>555</v>
      </c>
      <c r="H415" s="858"/>
      <c r="I415" s="995">
        <f>I414+J414</f>
        <v>693</v>
      </c>
      <c r="J415" s="858"/>
      <c r="K415" s="995">
        <f>K414+L414</f>
        <v>850</v>
      </c>
      <c r="L415" s="858"/>
      <c r="M415" s="995">
        <f>M414+N414</f>
        <v>1027</v>
      </c>
      <c r="N415" s="858"/>
      <c r="O415" s="995">
        <f>O414+P414</f>
        <v>1248</v>
      </c>
      <c r="P415" s="858"/>
      <c r="Q415" s="993">
        <f>Q414+R414</f>
        <v>1449</v>
      </c>
      <c r="R415" s="908"/>
      <c r="S415" s="993">
        <f>S414+T414</f>
        <v>1661</v>
      </c>
      <c r="T415" s="908"/>
      <c r="U415" s="993">
        <f>U414+V414</f>
        <v>1825</v>
      </c>
      <c r="V415" s="999"/>
    </row>
    <row r="416" spans="1:22" ht="15.75" customHeight="1">
      <c r="A416" s="10"/>
      <c r="B416" s="10"/>
      <c r="C416" s="997" t="s">
        <v>184</v>
      </c>
      <c r="D416" s="992" t="str">
        <f>D403</f>
        <v>CATEG.</v>
      </c>
      <c r="E416" s="991">
        <v>2004</v>
      </c>
      <c r="F416" s="934"/>
      <c r="G416" s="996">
        <v>2005</v>
      </c>
      <c r="H416" s="973"/>
      <c r="I416" s="991">
        <v>2006</v>
      </c>
      <c r="J416" s="934"/>
      <c r="K416" s="996">
        <v>2007</v>
      </c>
      <c r="L416" s="973"/>
      <c r="M416" s="991">
        <v>2008</v>
      </c>
      <c r="N416" s="934"/>
      <c r="O416" s="991">
        <v>2009</v>
      </c>
      <c r="P416" s="934"/>
      <c r="Q416" s="991">
        <v>2010</v>
      </c>
      <c r="R416" s="934"/>
      <c r="S416" s="994">
        <v>2011</v>
      </c>
      <c r="T416" s="883"/>
      <c r="U416" s="994">
        <v>2012</v>
      </c>
      <c r="V416" s="879"/>
    </row>
    <row r="417" spans="1:22" ht="15.75" customHeight="1">
      <c r="A417" s="10"/>
      <c r="B417" s="10"/>
      <c r="C417" s="998"/>
      <c r="D417" s="825"/>
      <c r="E417" s="512" t="s">
        <v>309</v>
      </c>
      <c r="F417" s="513" t="s">
        <v>310</v>
      </c>
      <c r="G417" s="514" t="s">
        <v>309</v>
      </c>
      <c r="H417" s="515" t="s">
        <v>310</v>
      </c>
      <c r="I417" s="512" t="s">
        <v>309</v>
      </c>
      <c r="J417" s="513" t="s">
        <v>310</v>
      </c>
      <c r="K417" s="514" t="s">
        <v>309</v>
      </c>
      <c r="L417" s="513" t="s">
        <v>310</v>
      </c>
      <c r="M417" s="516" t="s">
        <v>309</v>
      </c>
      <c r="N417" s="517" t="s">
        <v>310</v>
      </c>
      <c r="O417" s="516" t="s">
        <v>309</v>
      </c>
      <c r="P417" s="517" t="s">
        <v>310</v>
      </c>
      <c r="Q417" s="516" t="s">
        <v>309</v>
      </c>
      <c r="R417" s="513" t="s">
        <v>310</v>
      </c>
      <c r="S417" s="516" t="s">
        <v>309</v>
      </c>
      <c r="T417" s="517" t="s">
        <v>310</v>
      </c>
      <c r="U417" s="516" t="s">
        <v>309</v>
      </c>
      <c r="V417" s="518" t="s">
        <v>310</v>
      </c>
    </row>
    <row r="418" spans="1:22">
      <c r="A418" s="10"/>
      <c r="B418" s="10"/>
      <c r="C418" s="998"/>
      <c r="D418" s="519" t="s">
        <v>311</v>
      </c>
      <c r="E418" s="520">
        <v>185</v>
      </c>
      <c r="F418" s="521">
        <v>15</v>
      </c>
      <c r="G418" s="522">
        <v>217</v>
      </c>
      <c r="H418" s="523">
        <v>20</v>
      </c>
      <c r="I418" s="520">
        <v>242</v>
      </c>
      <c r="J418" s="521">
        <v>27</v>
      </c>
      <c r="K418" s="522">
        <v>271</v>
      </c>
      <c r="L418" s="523">
        <v>40</v>
      </c>
      <c r="M418" s="520">
        <v>301</v>
      </c>
      <c r="N418" s="521">
        <v>52</v>
      </c>
      <c r="O418" s="522">
        <v>328</v>
      </c>
      <c r="P418" s="521">
        <v>67</v>
      </c>
      <c r="Q418" s="522">
        <v>338</v>
      </c>
      <c r="R418" s="521">
        <v>73</v>
      </c>
      <c r="S418" s="522">
        <v>361</v>
      </c>
      <c r="T418" s="521">
        <v>84</v>
      </c>
      <c r="U418" s="522">
        <v>354</v>
      </c>
      <c r="V418" s="524">
        <v>96</v>
      </c>
    </row>
    <row r="419" spans="1:22">
      <c r="A419" s="10"/>
      <c r="B419" s="10"/>
      <c r="C419" s="998"/>
      <c r="D419" s="525" t="s">
        <v>312</v>
      </c>
      <c r="E419" s="526">
        <v>536</v>
      </c>
      <c r="F419" s="527">
        <v>75</v>
      </c>
      <c r="G419" s="532">
        <v>619</v>
      </c>
      <c r="H419" s="534">
        <v>92</v>
      </c>
      <c r="I419" s="526">
        <v>730</v>
      </c>
      <c r="J419" s="527">
        <v>105</v>
      </c>
      <c r="K419" s="532">
        <v>853</v>
      </c>
      <c r="L419" s="534">
        <v>131</v>
      </c>
      <c r="M419" s="526">
        <v>973</v>
      </c>
      <c r="N419" s="527">
        <v>160</v>
      </c>
      <c r="O419" s="532">
        <v>1095</v>
      </c>
      <c r="P419" s="527">
        <v>215</v>
      </c>
      <c r="Q419" s="532">
        <v>1238</v>
      </c>
      <c r="R419" s="527">
        <v>290</v>
      </c>
      <c r="S419" s="532">
        <v>1312</v>
      </c>
      <c r="T419" s="527">
        <v>314</v>
      </c>
      <c r="U419" s="532">
        <v>1369</v>
      </c>
      <c r="V419" s="536">
        <v>363</v>
      </c>
    </row>
    <row r="420" spans="1:22">
      <c r="A420" s="10"/>
      <c r="B420" s="10"/>
      <c r="C420" s="998"/>
      <c r="D420" s="538" t="s">
        <v>324</v>
      </c>
      <c r="E420" s="540">
        <v>173</v>
      </c>
      <c r="F420" s="542">
        <v>1</v>
      </c>
      <c r="G420" s="543">
        <v>183</v>
      </c>
      <c r="H420" s="545">
        <v>1</v>
      </c>
      <c r="I420" s="540">
        <v>187</v>
      </c>
      <c r="J420" s="542">
        <v>1</v>
      </c>
      <c r="K420" s="543">
        <v>192</v>
      </c>
      <c r="L420" s="545">
        <v>1</v>
      </c>
      <c r="M420" s="540">
        <v>197</v>
      </c>
      <c r="N420" s="542">
        <v>1</v>
      </c>
      <c r="O420" s="543">
        <v>200</v>
      </c>
      <c r="P420" s="542">
        <v>1</v>
      </c>
      <c r="Q420" s="543">
        <v>213</v>
      </c>
      <c r="R420" s="542">
        <v>2</v>
      </c>
      <c r="S420" s="543">
        <v>215</v>
      </c>
      <c r="T420" s="542">
        <v>2</v>
      </c>
      <c r="U420" s="543">
        <v>219</v>
      </c>
      <c r="V420" s="547">
        <v>3</v>
      </c>
    </row>
    <row r="421" spans="1:22">
      <c r="A421" s="10"/>
      <c r="B421" s="10"/>
      <c r="C421" s="998"/>
      <c r="D421" s="525" t="s">
        <v>328</v>
      </c>
      <c r="E421" s="526">
        <v>103</v>
      </c>
      <c r="F421" s="527">
        <v>1</v>
      </c>
      <c r="G421" s="532">
        <v>111</v>
      </c>
      <c r="H421" s="534">
        <v>1</v>
      </c>
      <c r="I421" s="526">
        <v>118</v>
      </c>
      <c r="J421" s="527">
        <v>1</v>
      </c>
      <c r="K421" s="532">
        <v>118</v>
      </c>
      <c r="L421" s="534">
        <v>1</v>
      </c>
      <c r="M421" s="526">
        <v>118</v>
      </c>
      <c r="N421" s="527">
        <v>1</v>
      </c>
      <c r="O421" s="532">
        <v>119</v>
      </c>
      <c r="P421" s="527">
        <v>1</v>
      </c>
      <c r="Q421" s="532">
        <v>128</v>
      </c>
      <c r="R421" s="527">
        <v>1</v>
      </c>
      <c r="S421" s="532">
        <v>137</v>
      </c>
      <c r="T421" s="527">
        <v>1</v>
      </c>
      <c r="U421" s="532">
        <v>140</v>
      </c>
      <c r="V421" s="536">
        <v>1</v>
      </c>
    </row>
    <row r="422" spans="1:22">
      <c r="A422" s="10"/>
      <c r="B422" s="10"/>
      <c r="C422" s="998"/>
      <c r="D422" s="538" t="s">
        <v>329</v>
      </c>
      <c r="E422" s="540">
        <v>18</v>
      </c>
      <c r="F422" s="542">
        <v>0</v>
      </c>
      <c r="G422" s="543">
        <v>18</v>
      </c>
      <c r="H422" s="545">
        <v>1</v>
      </c>
      <c r="I422" s="540">
        <v>18</v>
      </c>
      <c r="J422" s="542">
        <v>1</v>
      </c>
      <c r="K422" s="543">
        <v>19</v>
      </c>
      <c r="L422" s="545">
        <v>1</v>
      </c>
      <c r="M422" s="540">
        <v>20</v>
      </c>
      <c r="N422" s="542">
        <v>1</v>
      </c>
      <c r="O422" s="543">
        <v>21</v>
      </c>
      <c r="P422" s="542">
        <v>1</v>
      </c>
      <c r="Q422" s="543">
        <v>22</v>
      </c>
      <c r="R422" s="542">
        <v>1</v>
      </c>
      <c r="S422" s="543">
        <v>21</v>
      </c>
      <c r="T422" s="542">
        <v>1</v>
      </c>
      <c r="U422" s="543">
        <v>21</v>
      </c>
      <c r="V422" s="547">
        <v>1</v>
      </c>
    </row>
    <row r="423" spans="1:22">
      <c r="A423" s="10"/>
      <c r="B423" s="10"/>
      <c r="C423" s="998"/>
      <c r="D423" s="525" t="s">
        <v>330</v>
      </c>
      <c r="E423" s="526">
        <v>27</v>
      </c>
      <c r="F423" s="527">
        <v>15</v>
      </c>
      <c r="G423" s="532">
        <v>30</v>
      </c>
      <c r="H423" s="534">
        <v>19</v>
      </c>
      <c r="I423" s="526">
        <v>32</v>
      </c>
      <c r="J423" s="527">
        <v>22</v>
      </c>
      <c r="K423" s="532">
        <v>39</v>
      </c>
      <c r="L423" s="534">
        <v>26</v>
      </c>
      <c r="M423" s="526">
        <v>49</v>
      </c>
      <c r="N423" s="527">
        <v>33</v>
      </c>
      <c r="O423" s="532">
        <v>54</v>
      </c>
      <c r="P423" s="527">
        <v>41</v>
      </c>
      <c r="Q423" s="532">
        <v>64</v>
      </c>
      <c r="R423" s="527">
        <v>50</v>
      </c>
      <c r="S423" s="532">
        <v>68</v>
      </c>
      <c r="T423" s="527">
        <v>54</v>
      </c>
      <c r="U423" s="532">
        <v>72</v>
      </c>
      <c r="V423" s="536">
        <v>62</v>
      </c>
    </row>
    <row r="424" spans="1:22">
      <c r="A424" s="10"/>
      <c r="B424" s="10"/>
      <c r="C424" s="998"/>
      <c r="D424" s="538" t="s">
        <v>331</v>
      </c>
      <c r="E424" s="540">
        <v>39</v>
      </c>
      <c r="F424" s="542">
        <v>1</v>
      </c>
      <c r="G424" s="543">
        <v>42</v>
      </c>
      <c r="H424" s="545">
        <v>1</v>
      </c>
      <c r="I424" s="540">
        <v>45</v>
      </c>
      <c r="J424" s="542">
        <v>1</v>
      </c>
      <c r="K424" s="543">
        <v>48</v>
      </c>
      <c r="L424" s="545">
        <v>1</v>
      </c>
      <c r="M424" s="540">
        <v>50</v>
      </c>
      <c r="N424" s="542">
        <v>1</v>
      </c>
      <c r="O424" s="543">
        <v>51</v>
      </c>
      <c r="P424" s="542">
        <v>1</v>
      </c>
      <c r="Q424" s="543">
        <v>58</v>
      </c>
      <c r="R424" s="542">
        <v>1</v>
      </c>
      <c r="S424" s="543">
        <v>67</v>
      </c>
      <c r="T424" s="542">
        <v>1</v>
      </c>
      <c r="U424" s="543">
        <v>67</v>
      </c>
      <c r="V424" s="547">
        <v>1</v>
      </c>
    </row>
    <row r="425" spans="1:22">
      <c r="A425" s="10"/>
      <c r="B425" s="10"/>
      <c r="C425" s="998"/>
      <c r="D425" s="525" t="s">
        <v>332</v>
      </c>
      <c r="E425" s="526">
        <v>23</v>
      </c>
      <c r="F425" s="527">
        <v>0</v>
      </c>
      <c r="G425" s="532">
        <v>27</v>
      </c>
      <c r="H425" s="534">
        <v>0</v>
      </c>
      <c r="I425" s="526">
        <v>29</v>
      </c>
      <c r="J425" s="527">
        <v>0</v>
      </c>
      <c r="K425" s="532">
        <v>30</v>
      </c>
      <c r="L425" s="534">
        <v>0</v>
      </c>
      <c r="M425" s="526">
        <v>31</v>
      </c>
      <c r="N425" s="527">
        <v>0</v>
      </c>
      <c r="O425" s="532">
        <v>34</v>
      </c>
      <c r="P425" s="527">
        <v>0</v>
      </c>
      <c r="Q425" s="532">
        <v>37</v>
      </c>
      <c r="R425" s="527">
        <v>0</v>
      </c>
      <c r="S425" s="532">
        <v>39</v>
      </c>
      <c r="T425" s="527">
        <v>0</v>
      </c>
      <c r="U425" s="532">
        <v>41</v>
      </c>
      <c r="V425" s="536">
        <v>0</v>
      </c>
    </row>
    <row r="426" spans="1:22">
      <c r="A426" s="10"/>
      <c r="B426" s="10"/>
      <c r="C426" s="998"/>
      <c r="D426" s="538" t="s">
        <v>333</v>
      </c>
      <c r="E426" s="540">
        <v>1</v>
      </c>
      <c r="F426" s="542">
        <v>0</v>
      </c>
      <c r="G426" s="543">
        <v>2</v>
      </c>
      <c r="H426" s="545">
        <v>0</v>
      </c>
      <c r="I426" s="540">
        <v>2</v>
      </c>
      <c r="J426" s="542">
        <v>0</v>
      </c>
      <c r="K426" s="543">
        <v>2</v>
      </c>
      <c r="L426" s="545">
        <v>0</v>
      </c>
      <c r="M426" s="540">
        <v>3</v>
      </c>
      <c r="N426" s="542">
        <v>0</v>
      </c>
      <c r="O426" s="543">
        <v>3</v>
      </c>
      <c r="P426" s="542">
        <v>0</v>
      </c>
      <c r="Q426" s="543">
        <v>5</v>
      </c>
      <c r="R426" s="542">
        <v>0</v>
      </c>
      <c r="S426" s="543">
        <v>5</v>
      </c>
      <c r="T426" s="542">
        <v>0</v>
      </c>
      <c r="U426" s="543">
        <v>5</v>
      </c>
      <c r="V426" s="547">
        <v>0</v>
      </c>
    </row>
    <row r="427" spans="1:22" ht="15.75" customHeight="1">
      <c r="A427" s="10"/>
      <c r="B427" s="10"/>
      <c r="C427" s="998"/>
      <c r="D427" s="552" t="s">
        <v>28</v>
      </c>
      <c r="E427" s="554">
        <f t="shared" ref="E427:V427" si="31">SUM(E418:E426)</f>
        <v>1105</v>
      </c>
      <c r="F427" s="556">
        <f t="shared" si="31"/>
        <v>108</v>
      </c>
      <c r="G427" s="557">
        <f t="shared" si="31"/>
        <v>1249</v>
      </c>
      <c r="H427" s="558">
        <f t="shared" si="31"/>
        <v>135</v>
      </c>
      <c r="I427" s="554">
        <f t="shared" si="31"/>
        <v>1403</v>
      </c>
      <c r="J427" s="556">
        <f t="shared" si="31"/>
        <v>158</v>
      </c>
      <c r="K427" s="557">
        <f t="shared" si="31"/>
        <v>1572</v>
      </c>
      <c r="L427" s="558">
        <f t="shared" si="31"/>
        <v>201</v>
      </c>
      <c r="M427" s="554">
        <f t="shared" si="31"/>
        <v>1742</v>
      </c>
      <c r="N427" s="556">
        <f t="shared" si="31"/>
        <v>249</v>
      </c>
      <c r="O427" s="557">
        <f t="shared" si="31"/>
        <v>1905</v>
      </c>
      <c r="P427" s="556">
        <f t="shared" si="31"/>
        <v>327</v>
      </c>
      <c r="Q427" s="557">
        <f t="shared" si="31"/>
        <v>2103</v>
      </c>
      <c r="R427" s="556">
        <f t="shared" si="31"/>
        <v>418</v>
      </c>
      <c r="S427" s="557">
        <f t="shared" si="31"/>
        <v>2225</v>
      </c>
      <c r="T427" s="556">
        <f t="shared" si="31"/>
        <v>457</v>
      </c>
      <c r="U427" s="557">
        <f t="shared" si="31"/>
        <v>2288</v>
      </c>
      <c r="V427" s="559">
        <f t="shared" si="31"/>
        <v>527</v>
      </c>
    </row>
    <row r="428" spans="1:22" ht="30.75" customHeight="1">
      <c r="A428" s="10"/>
      <c r="B428" s="10"/>
      <c r="C428" s="978"/>
      <c r="D428" s="560" t="s">
        <v>336</v>
      </c>
      <c r="E428" s="995">
        <f>E427+F427</f>
        <v>1213</v>
      </c>
      <c r="F428" s="858"/>
      <c r="G428" s="995">
        <f>G427+H427</f>
        <v>1384</v>
      </c>
      <c r="H428" s="858"/>
      <c r="I428" s="995">
        <f>I427+J427</f>
        <v>1561</v>
      </c>
      <c r="J428" s="858"/>
      <c r="K428" s="995">
        <f>K427+L427</f>
        <v>1773</v>
      </c>
      <c r="L428" s="858"/>
      <c r="M428" s="995">
        <f>M427+N427</f>
        <v>1991</v>
      </c>
      <c r="N428" s="858"/>
      <c r="O428" s="995">
        <f>O427+P427</f>
        <v>2232</v>
      </c>
      <c r="P428" s="858"/>
      <c r="Q428" s="993">
        <f>Q427+R427</f>
        <v>2521</v>
      </c>
      <c r="R428" s="908"/>
      <c r="S428" s="993">
        <f>S427+T427</f>
        <v>2682</v>
      </c>
      <c r="T428" s="908"/>
      <c r="U428" s="993">
        <f>U427+V427</f>
        <v>2815</v>
      </c>
      <c r="V428" s="999"/>
    </row>
    <row r="429" spans="1:22" ht="15.75" customHeight="1">
      <c r="A429" s="10"/>
      <c r="B429" s="10"/>
      <c r="C429" s="997" t="s">
        <v>421</v>
      </c>
      <c r="D429" s="992" t="str">
        <f>D416</f>
        <v>CATEG.</v>
      </c>
      <c r="E429" s="991">
        <v>2004</v>
      </c>
      <c r="F429" s="934"/>
      <c r="G429" s="996">
        <v>2005</v>
      </c>
      <c r="H429" s="973"/>
      <c r="I429" s="991">
        <v>2006</v>
      </c>
      <c r="J429" s="934"/>
      <c r="K429" s="996">
        <v>2007</v>
      </c>
      <c r="L429" s="973"/>
      <c r="M429" s="991">
        <v>2008</v>
      </c>
      <c r="N429" s="934"/>
      <c r="O429" s="991">
        <v>2009</v>
      </c>
      <c r="P429" s="934"/>
      <c r="Q429" s="991">
        <v>2010</v>
      </c>
      <c r="R429" s="934"/>
      <c r="S429" s="994">
        <v>2011</v>
      </c>
      <c r="T429" s="883"/>
      <c r="U429" s="994">
        <v>2012</v>
      </c>
      <c r="V429" s="879"/>
    </row>
    <row r="430" spans="1:22" ht="15.75" customHeight="1">
      <c r="A430" s="10"/>
      <c r="B430" s="10"/>
      <c r="C430" s="998"/>
      <c r="D430" s="825"/>
      <c r="E430" s="512" t="s">
        <v>309</v>
      </c>
      <c r="F430" s="513" t="s">
        <v>310</v>
      </c>
      <c r="G430" s="514" t="s">
        <v>309</v>
      </c>
      <c r="H430" s="515" t="s">
        <v>310</v>
      </c>
      <c r="I430" s="512" t="s">
        <v>309</v>
      </c>
      <c r="J430" s="513" t="s">
        <v>310</v>
      </c>
      <c r="K430" s="514" t="s">
        <v>309</v>
      </c>
      <c r="L430" s="513" t="s">
        <v>310</v>
      </c>
      <c r="M430" s="516" t="s">
        <v>309</v>
      </c>
      <c r="N430" s="517" t="s">
        <v>310</v>
      </c>
      <c r="O430" s="516" t="s">
        <v>309</v>
      </c>
      <c r="P430" s="517" t="s">
        <v>310</v>
      </c>
      <c r="Q430" s="516" t="s">
        <v>309</v>
      </c>
      <c r="R430" s="513" t="s">
        <v>310</v>
      </c>
      <c r="S430" s="516" t="s">
        <v>309</v>
      </c>
      <c r="T430" s="517" t="s">
        <v>310</v>
      </c>
      <c r="U430" s="516" t="s">
        <v>309</v>
      </c>
      <c r="V430" s="518" t="s">
        <v>310</v>
      </c>
    </row>
    <row r="431" spans="1:22">
      <c r="A431" s="10"/>
      <c r="B431" s="10"/>
      <c r="C431" s="998"/>
      <c r="D431" s="519" t="s">
        <v>311</v>
      </c>
      <c r="E431" s="520">
        <v>400</v>
      </c>
      <c r="F431" s="521">
        <v>106</v>
      </c>
      <c r="G431" s="522">
        <v>425</v>
      </c>
      <c r="H431" s="523">
        <v>113</v>
      </c>
      <c r="I431" s="520">
        <v>464</v>
      </c>
      <c r="J431" s="521">
        <v>147</v>
      </c>
      <c r="K431" s="522">
        <v>490</v>
      </c>
      <c r="L431" s="523">
        <v>161</v>
      </c>
      <c r="M431" s="520">
        <v>517</v>
      </c>
      <c r="N431" s="521">
        <v>192</v>
      </c>
      <c r="O431" s="522">
        <v>537</v>
      </c>
      <c r="P431" s="521">
        <v>235</v>
      </c>
      <c r="Q431" s="522">
        <v>509</v>
      </c>
      <c r="R431" s="521">
        <v>248</v>
      </c>
      <c r="S431" s="522">
        <v>513</v>
      </c>
      <c r="T431" s="521">
        <v>273</v>
      </c>
      <c r="U431" s="522">
        <v>502</v>
      </c>
      <c r="V431" s="524">
        <v>305</v>
      </c>
    </row>
    <row r="432" spans="1:22">
      <c r="A432" s="10"/>
      <c r="B432" s="10"/>
      <c r="C432" s="998"/>
      <c r="D432" s="525" t="s">
        <v>312</v>
      </c>
      <c r="E432" s="526">
        <v>3115</v>
      </c>
      <c r="F432" s="527">
        <v>947</v>
      </c>
      <c r="G432" s="532">
        <v>3689</v>
      </c>
      <c r="H432" s="534">
        <v>1164</v>
      </c>
      <c r="I432" s="526">
        <v>4477</v>
      </c>
      <c r="J432" s="527">
        <v>1569</v>
      </c>
      <c r="K432" s="532">
        <v>5117</v>
      </c>
      <c r="L432" s="534">
        <v>1893</v>
      </c>
      <c r="M432" s="526">
        <v>5816</v>
      </c>
      <c r="N432" s="527">
        <v>2230</v>
      </c>
      <c r="O432" s="532">
        <v>6370</v>
      </c>
      <c r="P432" s="527">
        <v>2661</v>
      </c>
      <c r="Q432" s="532">
        <v>6573</v>
      </c>
      <c r="R432" s="527">
        <v>2924</v>
      </c>
      <c r="S432" s="532">
        <v>6925</v>
      </c>
      <c r="T432" s="527">
        <v>3254</v>
      </c>
      <c r="U432" s="532">
        <v>7284</v>
      </c>
      <c r="V432" s="536">
        <v>3608</v>
      </c>
    </row>
    <row r="433" spans="1:22">
      <c r="A433" s="10"/>
      <c r="B433" s="10"/>
      <c r="C433" s="998"/>
      <c r="D433" s="538" t="s">
        <v>324</v>
      </c>
      <c r="E433" s="540">
        <v>1323</v>
      </c>
      <c r="F433" s="542">
        <v>72</v>
      </c>
      <c r="G433" s="543">
        <v>1365</v>
      </c>
      <c r="H433" s="545">
        <v>72</v>
      </c>
      <c r="I433" s="540">
        <v>1404</v>
      </c>
      <c r="J433" s="542">
        <v>73</v>
      </c>
      <c r="K433" s="543">
        <v>1426</v>
      </c>
      <c r="L433" s="545">
        <v>74</v>
      </c>
      <c r="M433" s="540">
        <v>1443</v>
      </c>
      <c r="N433" s="542">
        <v>76</v>
      </c>
      <c r="O433" s="543">
        <v>1464</v>
      </c>
      <c r="P433" s="542">
        <v>78</v>
      </c>
      <c r="Q433" s="543">
        <v>1417</v>
      </c>
      <c r="R433" s="542">
        <v>79</v>
      </c>
      <c r="S433" s="543">
        <v>1387</v>
      </c>
      <c r="T433" s="542">
        <v>78</v>
      </c>
      <c r="U433" s="543">
        <v>1366</v>
      </c>
      <c r="V433" s="547">
        <v>79</v>
      </c>
    </row>
    <row r="434" spans="1:22">
      <c r="A434" s="10"/>
      <c r="B434" s="10"/>
      <c r="C434" s="998"/>
      <c r="D434" s="525" t="s">
        <v>328</v>
      </c>
      <c r="E434" s="526">
        <v>659</v>
      </c>
      <c r="F434" s="527">
        <v>10</v>
      </c>
      <c r="G434" s="532">
        <v>682</v>
      </c>
      <c r="H434" s="534">
        <v>10</v>
      </c>
      <c r="I434" s="526">
        <v>705</v>
      </c>
      <c r="J434" s="527">
        <v>10</v>
      </c>
      <c r="K434" s="532">
        <v>720</v>
      </c>
      <c r="L434" s="534">
        <v>10</v>
      </c>
      <c r="M434" s="526">
        <v>737</v>
      </c>
      <c r="N434" s="527">
        <v>12</v>
      </c>
      <c r="O434" s="532">
        <v>751</v>
      </c>
      <c r="P434" s="527">
        <v>12</v>
      </c>
      <c r="Q434" s="532">
        <v>740</v>
      </c>
      <c r="R434" s="527">
        <v>13</v>
      </c>
      <c r="S434" s="532">
        <v>739</v>
      </c>
      <c r="T434" s="527">
        <v>14</v>
      </c>
      <c r="U434" s="532">
        <v>746</v>
      </c>
      <c r="V434" s="536">
        <v>15</v>
      </c>
    </row>
    <row r="435" spans="1:22">
      <c r="A435" s="10"/>
      <c r="B435" s="10"/>
      <c r="C435" s="998"/>
      <c r="D435" s="538" t="s">
        <v>329</v>
      </c>
      <c r="E435" s="540">
        <v>232</v>
      </c>
      <c r="F435" s="542">
        <v>1</v>
      </c>
      <c r="G435" s="543">
        <v>243</v>
      </c>
      <c r="H435" s="545">
        <v>1</v>
      </c>
      <c r="I435" s="540">
        <v>246</v>
      </c>
      <c r="J435" s="542">
        <v>1</v>
      </c>
      <c r="K435" s="543">
        <v>251</v>
      </c>
      <c r="L435" s="545">
        <v>1</v>
      </c>
      <c r="M435" s="540">
        <v>256</v>
      </c>
      <c r="N435" s="542">
        <v>1</v>
      </c>
      <c r="O435" s="543">
        <v>264</v>
      </c>
      <c r="P435" s="542">
        <v>1</v>
      </c>
      <c r="Q435" s="543">
        <v>257</v>
      </c>
      <c r="R435" s="542">
        <v>1</v>
      </c>
      <c r="S435" s="543">
        <v>263</v>
      </c>
      <c r="T435" s="542">
        <v>1</v>
      </c>
      <c r="U435" s="543">
        <v>270</v>
      </c>
      <c r="V435" s="547">
        <v>1</v>
      </c>
    </row>
    <row r="436" spans="1:22">
      <c r="A436" s="10"/>
      <c r="B436" s="10"/>
      <c r="C436" s="998"/>
      <c r="D436" s="525" t="s">
        <v>330</v>
      </c>
      <c r="E436" s="526">
        <v>494</v>
      </c>
      <c r="F436" s="527">
        <v>326</v>
      </c>
      <c r="G436" s="532">
        <v>538</v>
      </c>
      <c r="H436" s="534">
        <v>361</v>
      </c>
      <c r="I436" s="526">
        <v>572</v>
      </c>
      <c r="J436" s="527">
        <v>412</v>
      </c>
      <c r="K436" s="532">
        <v>599</v>
      </c>
      <c r="L436" s="534">
        <v>455</v>
      </c>
      <c r="M436" s="526">
        <v>627</v>
      </c>
      <c r="N436" s="527">
        <v>495</v>
      </c>
      <c r="O436" s="532">
        <v>657</v>
      </c>
      <c r="P436" s="527">
        <v>562</v>
      </c>
      <c r="Q436" s="532">
        <v>665</v>
      </c>
      <c r="R436" s="527">
        <v>592</v>
      </c>
      <c r="S436" s="532">
        <v>671</v>
      </c>
      <c r="T436" s="527">
        <v>638</v>
      </c>
      <c r="U436" s="532">
        <v>682</v>
      </c>
      <c r="V436" s="536">
        <v>666</v>
      </c>
    </row>
    <row r="437" spans="1:22">
      <c r="A437" s="10"/>
      <c r="B437" s="10"/>
      <c r="C437" s="998"/>
      <c r="D437" s="538" t="s">
        <v>331</v>
      </c>
      <c r="E437" s="540">
        <v>484</v>
      </c>
      <c r="F437" s="542">
        <v>25</v>
      </c>
      <c r="G437" s="543">
        <v>517</v>
      </c>
      <c r="H437" s="545">
        <v>27</v>
      </c>
      <c r="I437" s="540">
        <v>533</v>
      </c>
      <c r="J437" s="542">
        <v>28</v>
      </c>
      <c r="K437" s="543">
        <v>542</v>
      </c>
      <c r="L437" s="545">
        <v>28</v>
      </c>
      <c r="M437" s="540">
        <v>555</v>
      </c>
      <c r="N437" s="542">
        <v>30</v>
      </c>
      <c r="O437" s="543">
        <v>565</v>
      </c>
      <c r="P437" s="542">
        <v>32</v>
      </c>
      <c r="Q437" s="543">
        <v>552</v>
      </c>
      <c r="R437" s="542">
        <v>31</v>
      </c>
      <c r="S437" s="543">
        <v>552</v>
      </c>
      <c r="T437" s="542">
        <v>32</v>
      </c>
      <c r="U437" s="543">
        <v>554</v>
      </c>
      <c r="V437" s="547">
        <v>33</v>
      </c>
    </row>
    <row r="438" spans="1:22">
      <c r="A438" s="10"/>
      <c r="B438" s="10"/>
      <c r="C438" s="998"/>
      <c r="D438" s="525" t="s">
        <v>332</v>
      </c>
      <c r="E438" s="526">
        <v>303</v>
      </c>
      <c r="F438" s="527">
        <v>2</v>
      </c>
      <c r="G438" s="532">
        <v>326</v>
      </c>
      <c r="H438" s="534">
        <v>2</v>
      </c>
      <c r="I438" s="526">
        <v>337</v>
      </c>
      <c r="J438" s="527">
        <v>2</v>
      </c>
      <c r="K438" s="532">
        <v>345</v>
      </c>
      <c r="L438" s="534">
        <v>2</v>
      </c>
      <c r="M438" s="526">
        <v>356</v>
      </c>
      <c r="N438" s="527">
        <v>3</v>
      </c>
      <c r="O438" s="532">
        <v>365</v>
      </c>
      <c r="P438" s="527">
        <v>3</v>
      </c>
      <c r="Q438" s="532">
        <v>352</v>
      </c>
      <c r="R438" s="527">
        <v>5</v>
      </c>
      <c r="S438" s="532">
        <v>352</v>
      </c>
      <c r="T438" s="527">
        <v>6</v>
      </c>
      <c r="U438" s="532">
        <v>345</v>
      </c>
      <c r="V438" s="536">
        <v>6</v>
      </c>
    </row>
    <row r="439" spans="1:22">
      <c r="A439" s="10"/>
      <c r="B439" s="10"/>
      <c r="C439" s="998"/>
      <c r="D439" s="538" t="s">
        <v>333</v>
      </c>
      <c r="E439" s="540">
        <v>90</v>
      </c>
      <c r="F439" s="542">
        <v>0</v>
      </c>
      <c r="G439" s="543">
        <v>93</v>
      </c>
      <c r="H439" s="545">
        <v>0</v>
      </c>
      <c r="I439" s="540">
        <v>97</v>
      </c>
      <c r="J439" s="542">
        <v>0</v>
      </c>
      <c r="K439" s="543">
        <v>105</v>
      </c>
      <c r="L439" s="545">
        <v>0</v>
      </c>
      <c r="M439" s="540">
        <v>106</v>
      </c>
      <c r="N439" s="542">
        <v>0</v>
      </c>
      <c r="O439" s="543">
        <v>106</v>
      </c>
      <c r="P439" s="542">
        <v>0</v>
      </c>
      <c r="Q439" s="543">
        <v>103</v>
      </c>
      <c r="R439" s="542">
        <v>1</v>
      </c>
      <c r="S439" s="543">
        <v>102</v>
      </c>
      <c r="T439" s="542">
        <v>1</v>
      </c>
      <c r="U439" s="543">
        <v>107</v>
      </c>
      <c r="V439" s="547">
        <v>2</v>
      </c>
    </row>
    <row r="440" spans="1:22" ht="15.75" customHeight="1">
      <c r="A440" s="10"/>
      <c r="B440" s="10"/>
      <c r="C440" s="998"/>
      <c r="D440" s="552" t="s">
        <v>28</v>
      </c>
      <c r="E440" s="554">
        <f t="shared" ref="E440:V440" si="32">SUM(E431:E439)</f>
        <v>7100</v>
      </c>
      <c r="F440" s="556">
        <f t="shared" si="32"/>
        <v>1489</v>
      </c>
      <c r="G440" s="557">
        <f t="shared" si="32"/>
        <v>7878</v>
      </c>
      <c r="H440" s="558">
        <f t="shared" si="32"/>
        <v>1750</v>
      </c>
      <c r="I440" s="554">
        <f t="shared" si="32"/>
        <v>8835</v>
      </c>
      <c r="J440" s="556">
        <f t="shared" si="32"/>
        <v>2242</v>
      </c>
      <c r="K440" s="557">
        <f t="shared" si="32"/>
        <v>9595</v>
      </c>
      <c r="L440" s="558">
        <f t="shared" si="32"/>
        <v>2624</v>
      </c>
      <c r="M440" s="554">
        <f t="shared" si="32"/>
        <v>10413</v>
      </c>
      <c r="N440" s="556">
        <f t="shared" si="32"/>
        <v>3039</v>
      </c>
      <c r="O440" s="557">
        <f t="shared" si="32"/>
        <v>11079</v>
      </c>
      <c r="P440" s="556">
        <f t="shared" si="32"/>
        <v>3584</v>
      </c>
      <c r="Q440" s="557">
        <f t="shared" si="32"/>
        <v>11168</v>
      </c>
      <c r="R440" s="556">
        <f t="shared" si="32"/>
        <v>3894</v>
      </c>
      <c r="S440" s="557">
        <f t="shared" si="32"/>
        <v>11504</v>
      </c>
      <c r="T440" s="556">
        <f t="shared" si="32"/>
        <v>4297</v>
      </c>
      <c r="U440" s="557">
        <f t="shared" si="32"/>
        <v>11856</v>
      </c>
      <c r="V440" s="559">
        <f t="shared" si="32"/>
        <v>4715</v>
      </c>
    </row>
    <row r="441" spans="1:22" ht="30.75" customHeight="1">
      <c r="A441" s="10"/>
      <c r="B441" s="10"/>
      <c r="C441" s="978"/>
      <c r="D441" s="560" t="s">
        <v>336</v>
      </c>
      <c r="E441" s="995">
        <f>E440+F440</f>
        <v>8589</v>
      </c>
      <c r="F441" s="858"/>
      <c r="G441" s="995">
        <f>G440+H440</f>
        <v>9628</v>
      </c>
      <c r="H441" s="858"/>
      <c r="I441" s="995">
        <f>I440+J440</f>
        <v>11077</v>
      </c>
      <c r="J441" s="858"/>
      <c r="K441" s="995">
        <f>K440+L440</f>
        <v>12219</v>
      </c>
      <c r="L441" s="858"/>
      <c r="M441" s="995">
        <f>M440+N440</f>
        <v>13452</v>
      </c>
      <c r="N441" s="858"/>
      <c r="O441" s="995">
        <f>O440+P440</f>
        <v>14663</v>
      </c>
      <c r="P441" s="858"/>
      <c r="Q441" s="993">
        <f>Q440+R440</f>
        <v>15062</v>
      </c>
      <c r="R441" s="908"/>
      <c r="S441" s="993">
        <f>S440+T440</f>
        <v>15801</v>
      </c>
      <c r="T441" s="908"/>
      <c r="U441" s="993">
        <f>U440+V440</f>
        <v>16571</v>
      </c>
      <c r="V441" s="999"/>
    </row>
    <row r="442" spans="1:22" ht="15.75" customHeight="1">
      <c r="A442" s="10"/>
      <c r="B442" s="10"/>
      <c r="C442" s="997" t="s">
        <v>186</v>
      </c>
      <c r="D442" s="992" t="str">
        <f>D429</f>
        <v>CATEG.</v>
      </c>
      <c r="E442" s="991">
        <v>2004</v>
      </c>
      <c r="F442" s="934"/>
      <c r="G442" s="996">
        <v>2005</v>
      </c>
      <c r="H442" s="973"/>
      <c r="I442" s="991">
        <v>2006</v>
      </c>
      <c r="J442" s="934"/>
      <c r="K442" s="996">
        <v>2007</v>
      </c>
      <c r="L442" s="973"/>
      <c r="M442" s="991">
        <v>2008</v>
      </c>
      <c r="N442" s="934"/>
      <c r="O442" s="991">
        <v>2009</v>
      </c>
      <c r="P442" s="934"/>
      <c r="Q442" s="991">
        <v>2010</v>
      </c>
      <c r="R442" s="934"/>
      <c r="S442" s="994">
        <v>2011</v>
      </c>
      <c r="T442" s="883"/>
      <c r="U442" s="994">
        <v>2012</v>
      </c>
      <c r="V442" s="879"/>
    </row>
    <row r="443" spans="1:22" ht="15.75" customHeight="1">
      <c r="A443" s="10"/>
      <c r="B443" s="10"/>
      <c r="C443" s="998"/>
      <c r="D443" s="825"/>
      <c r="E443" s="512" t="s">
        <v>309</v>
      </c>
      <c r="F443" s="513" t="s">
        <v>310</v>
      </c>
      <c r="G443" s="514" t="s">
        <v>309</v>
      </c>
      <c r="H443" s="515" t="s">
        <v>310</v>
      </c>
      <c r="I443" s="512" t="s">
        <v>309</v>
      </c>
      <c r="J443" s="513" t="s">
        <v>310</v>
      </c>
      <c r="K443" s="514" t="s">
        <v>309</v>
      </c>
      <c r="L443" s="513" t="s">
        <v>310</v>
      </c>
      <c r="M443" s="516" t="s">
        <v>309</v>
      </c>
      <c r="N443" s="517" t="s">
        <v>310</v>
      </c>
      <c r="O443" s="516" t="s">
        <v>309</v>
      </c>
      <c r="P443" s="517" t="s">
        <v>310</v>
      </c>
      <c r="Q443" s="516" t="s">
        <v>309</v>
      </c>
      <c r="R443" s="513" t="s">
        <v>310</v>
      </c>
      <c r="S443" s="516" t="s">
        <v>309</v>
      </c>
      <c r="T443" s="517" t="s">
        <v>310</v>
      </c>
      <c r="U443" s="516" t="s">
        <v>309</v>
      </c>
      <c r="V443" s="518" t="s">
        <v>310</v>
      </c>
    </row>
    <row r="444" spans="1:22">
      <c r="A444" s="10"/>
      <c r="B444" s="10"/>
      <c r="C444" s="998"/>
      <c r="D444" s="519" t="s">
        <v>311</v>
      </c>
      <c r="E444" s="520">
        <v>13</v>
      </c>
      <c r="F444" s="521">
        <v>2</v>
      </c>
      <c r="G444" s="522">
        <v>22</v>
      </c>
      <c r="H444" s="523">
        <v>2</v>
      </c>
      <c r="I444" s="520">
        <v>29</v>
      </c>
      <c r="J444" s="521">
        <v>2</v>
      </c>
      <c r="K444" s="522">
        <v>32</v>
      </c>
      <c r="L444" s="523">
        <v>3</v>
      </c>
      <c r="M444" s="520">
        <v>38</v>
      </c>
      <c r="N444" s="521">
        <v>3</v>
      </c>
      <c r="O444" s="522">
        <v>39</v>
      </c>
      <c r="P444" s="521">
        <v>5</v>
      </c>
      <c r="Q444" s="522">
        <v>46</v>
      </c>
      <c r="R444" s="521">
        <v>11</v>
      </c>
      <c r="S444" s="522">
        <v>44</v>
      </c>
      <c r="T444" s="521">
        <v>18</v>
      </c>
      <c r="U444" s="522">
        <v>46</v>
      </c>
      <c r="V444" s="524">
        <v>23</v>
      </c>
    </row>
    <row r="445" spans="1:22">
      <c r="A445" s="10"/>
      <c r="B445" s="10"/>
      <c r="C445" s="998"/>
      <c r="D445" s="525" t="s">
        <v>312</v>
      </c>
      <c r="E445" s="526">
        <v>127</v>
      </c>
      <c r="F445" s="527">
        <v>11</v>
      </c>
      <c r="G445" s="532">
        <v>190</v>
      </c>
      <c r="H445" s="534">
        <v>20</v>
      </c>
      <c r="I445" s="526">
        <v>220</v>
      </c>
      <c r="J445" s="527">
        <v>29</v>
      </c>
      <c r="K445" s="532">
        <v>274</v>
      </c>
      <c r="L445" s="534">
        <v>37</v>
      </c>
      <c r="M445" s="526">
        <v>394</v>
      </c>
      <c r="N445" s="527">
        <v>60</v>
      </c>
      <c r="O445" s="532">
        <v>455</v>
      </c>
      <c r="P445" s="527">
        <v>85</v>
      </c>
      <c r="Q445" s="532">
        <v>531</v>
      </c>
      <c r="R445" s="527">
        <v>111</v>
      </c>
      <c r="S445" s="532">
        <v>567</v>
      </c>
      <c r="T445" s="527">
        <v>125</v>
      </c>
      <c r="U445" s="532">
        <v>605</v>
      </c>
      <c r="V445" s="536">
        <v>154</v>
      </c>
    </row>
    <row r="446" spans="1:22">
      <c r="A446" s="10"/>
      <c r="B446" s="10"/>
      <c r="C446" s="998"/>
      <c r="D446" s="538" t="s">
        <v>324</v>
      </c>
      <c r="E446" s="540">
        <v>41</v>
      </c>
      <c r="F446" s="542">
        <v>0</v>
      </c>
      <c r="G446" s="543">
        <v>42</v>
      </c>
      <c r="H446" s="545">
        <v>0</v>
      </c>
      <c r="I446" s="540">
        <v>44</v>
      </c>
      <c r="J446" s="542">
        <v>0</v>
      </c>
      <c r="K446" s="543">
        <v>45</v>
      </c>
      <c r="L446" s="545">
        <v>0</v>
      </c>
      <c r="M446" s="540">
        <v>48</v>
      </c>
      <c r="N446" s="542">
        <v>0</v>
      </c>
      <c r="O446" s="543">
        <v>49</v>
      </c>
      <c r="P446" s="542">
        <v>0</v>
      </c>
      <c r="Q446" s="543">
        <v>55</v>
      </c>
      <c r="R446" s="542">
        <v>0</v>
      </c>
      <c r="S446" s="543">
        <v>55</v>
      </c>
      <c r="T446" s="542">
        <v>0</v>
      </c>
      <c r="U446" s="543">
        <v>50</v>
      </c>
      <c r="V446" s="547">
        <v>0</v>
      </c>
    </row>
    <row r="447" spans="1:22">
      <c r="A447" s="10"/>
      <c r="B447" s="10"/>
      <c r="C447" s="998"/>
      <c r="D447" s="525" t="s">
        <v>328</v>
      </c>
      <c r="E447" s="526">
        <v>13</v>
      </c>
      <c r="F447" s="527">
        <v>0</v>
      </c>
      <c r="G447" s="532">
        <v>16</v>
      </c>
      <c r="H447" s="534">
        <v>0</v>
      </c>
      <c r="I447" s="526">
        <v>17</v>
      </c>
      <c r="J447" s="527">
        <v>0</v>
      </c>
      <c r="K447" s="532">
        <v>17</v>
      </c>
      <c r="L447" s="534">
        <v>0</v>
      </c>
      <c r="M447" s="526">
        <v>17</v>
      </c>
      <c r="N447" s="527">
        <v>0</v>
      </c>
      <c r="O447" s="532">
        <v>19</v>
      </c>
      <c r="P447" s="527">
        <v>0</v>
      </c>
      <c r="Q447" s="532">
        <v>18</v>
      </c>
      <c r="R447" s="527">
        <v>0</v>
      </c>
      <c r="S447" s="532">
        <v>19</v>
      </c>
      <c r="T447" s="527">
        <v>0</v>
      </c>
      <c r="U447" s="532">
        <v>20</v>
      </c>
      <c r="V447" s="536">
        <v>0</v>
      </c>
    </row>
    <row r="448" spans="1:22">
      <c r="A448" s="10"/>
      <c r="B448" s="10"/>
      <c r="C448" s="998"/>
      <c r="D448" s="538" t="s">
        <v>329</v>
      </c>
      <c r="E448" s="540">
        <v>4</v>
      </c>
      <c r="F448" s="542">
        <v>0</v>
      </c>
      <c r="G448" s="543">
        <v>4</v>
      </c>
      <c r="H448" s="545">
        <v>0</v>
      </c>
      <c r="I448" s="540">
        <v>4</v>
      </c>
      <c r="J448" s="542">
        <v>0</v>
      </c>
      <c r="K448" s="543">
        <v>4</v>
      </c>
      <c r="L448" s="545">
        <v>0</v>
      </c>
      <c r="M448" s="540">
        <v>4</v>
      </c>
      <c r="N448" s="542">
        <v>0</v>
      </c>
      <c r="O448" s="543">
        <v>4</v>
      </c>
      <c r="P448" s="542">
        <v>0</v>
      </c>
      <c r="Q448" s="543">
        <v>6</v>
      </c>
      <c r="R448" s="542">
        <v>0</v>
      </c>
      <c r="S448" s="543">
        <v>7</v>
      </c>
      <c r="T448" s="542">
        <v>0</v>
      </c>
      <c r="U448" s="543">
        <v>7</v>
      </c>
      <c r="V448" s="547">
        <v>0</v>
      </c>
    </row>
    <row r="449" spans="1:22">
      <c r="A449" s="10"/>
      <c r="B449" s="10"/>
      <c r="C449" s="998"/>
      <c r="D449" s="525" t="s">
        <v>330</v>
      </c>
      <c r="E449" s="526">
        <v>8</v>
      </c>
      <c r="F449" s="527">
        <v>3</v>
      </c>
      <c r="G449" s="532">
        <v>13</v>
      </c>
      <c r="H449" s="534">
        <v>6</v>
      </c>
      <c r="I449" s="526">
        <v>14</v>
      </c>
      <c r="J449" s="527">
        <v>9</v>
      </c>
      <c r="K449" s="532">
        <v>14</v>
      </c>
      <c r="L449" s="534">
        <v>11</v>
      </c>
      <c r="M449" s="526">
        <v>15</v>
      </c>
      <c r="N449" s="527">
        <v>14</v>
      </c>
      <c r="O449" s="532">
        <v>16</v>
      </c>
      <c r="P449" s="527">
        <v>14</v>
      </c>
      <c r="Q449" s="532">
        <v>20</v>
      </c>
      <c r="R449" s="527">
        <v>17</v>
      </c>
      <c r="S449" s="532">
        <v>22</v>
      </c>
      <c r="T449" s="527">
        <v>20</v>
      </c>
      <c r="U449" s="532">
        <v>22</v>
      </c>
      <c r="V449" s="536">
        <v>23</v>
      </c>
    </row>
    <row r="450" spans="1:22">
      <c r="A450" s="10"/>
      <c r="B450" s="10"/>
      <c r="C450" s="998"/>
      <c r="D450" s="538" t="s">
        <v>331</v>
      </c>
      <c r="E450" s="540">
        <v>10</v>
      </c>
      <c r="F450" s="542">
        <v>0</v>
      </c>
      <c r="G450" s="543">
        <v>14</v>
      </c>
      <c r="H450" s="545">
        <v>0</v>
      </c>
      <c r="I450" s="540">
        <v>15</v>
      </c>
      <c r="J450" s="542">
        <v>0</v>
      </c>
      <c r="K450" s="543">
        <v>16</v>
      </c>
      <c r="L450" s="545">
        <v>0</v>
      </c>
      <c r="M450" s="540">
        <v>16</v>
      </c>
      <c r="N450" s="542">
        <v>0</v>
      </c>
      <c r="O450" s="543">
        <v>17</v>
      </c>
      <c r="P450" s="542">
        <v>0</v>
      </c>
      <c r="Q450" s="543">
        <v>19</v>
      </c>
      <c r="R450" s="542">
        <v>1</v>
      </c>
      <c r="S450" s="543">
        <v>19</v>
      </c>
      <c r="T450" s="542">
        <v>1</v>
      </c>
      <c r="U450" s="543">
        <v>19</v>
      </c>
      <c r="V450" s="547">
        <v>1</v>
      </c>
    </row>
    <row r="451" spans="1:22">
      <c r="A451" s="10"/>
      <c r="B451" s="10"/>
      <c r="C451" s="998"/>
      <c r="D451" s="525" t="s">
        <v>332</v>
      </c>
      <c r="E451" s="526">
        <v>10</v>
      </c>
      <c r="F451" s="527">
        <v>0</v>
      </c>
      <c r="G451" s="532">
        <v>11</v>
      </c>
      <c r="H451" s="534">
        <v>0</v>
      </c>
      <c r="I451" s="526">
        <v>11</v>
      </c>
      <c r="J451" s="527">
        <v>0</v>
      </c>
      <c r="K451" s="532">
        <v>12</v>
      </c>
      <c r="L451" s="534">
        <v>0</v>
      </c>
      <c r="M451" s="526">
        <v>12</v>
      </c>
      <c r="N451" s="527">
        <v>0</v>
      </c>
      <c r="O451" s="532">
        <v>12</v>
      </c>
      <c r="P451" s="527">
        <v>0</v>
      </c>
      <c r="Q451" s="532">
        <v>14</v>
      </c>
      <c r="R451" s="527">
        <v>0</v>
      </c>
      <c r="S451" s="532">
        <v>15</v>
      </c>
      <c r="T451" s="527">
        <v>1</v>
      </c>
      <c r="U451" s="532">
        <v>16</v>
      </c>
      <c r="V451" s="536">
        <v>1</v>
      </c>
    </row>
    <row r="452" spans="1:22">
      <c r="A452" s="10"/>
      <c r="B452" s="10"/>
      <c r="C452" s="998"/>
      <c r="D452" s="538" t="s">
        <v>333</v>
      </c>
      <c r="E452" s="540">
        <v>2</v>
      </c>
      <c r="F452" s="542"/>
      <c r="G452" s="543">
        <v>2</v>
      </c>
      <c r="H452" s="545">
        <v>0</v>
      </c>
      <c r="I452" s="540">
        <v>2</v>
      </c>
      <c r="J452" s="542">
        <v>0</v>
      </c>
      <c r="K452" s="543">
        <v>2</v>
      </c>
      <c r="L452" s="545">
        <v>0</v>
      </c>
      <c r="M452" s="540">
        <v>2</v>
      </c>
      <c r="N452" s="542">
        <v>0</v>
      </c>
      <c r="O452" s="543">
        <v>2</v>
      </c>
      <c r="P452" s="542">
        <v>0</v>
      </c>
      <c r="Q452" s="543">
        <v>4</v>
      </c>
      <c r="R452" s="542">
        <v>0</v>
      </c>
      <c r="S452" s="543">
        <v>5</v>
      </c>
      <c r="T452" s="542">
        <v>0</v>
      </c>
      <c r="U452" s="543">
        <v>5</v>
      </c>
      <c r="V452" s="547">
        <v>0</v>
      </c>
    </row>
    <row r="453" spans="1:22" ht="15.75" customHeight="1">
      <c r="A453" s="10"/>
      <c r="B453" s="10"/>
      <c r="C453" s="998"/>
      <c r="D453" s="552" t="s">
        <v>28</v>
      </c>
      <c r="E453" s="554">
        <f t="shared" ref="E453:V453" si="33">SUM(E444:E452)</f>
        <v>228</v>
      </c>
      <c r="F453" s="556">
        <f t="shared" si="33"/>
        <v>16</v>
      </c>
      <c r="G453" s="557">
        <f t="shared" si="33"/>
        <v>314</v>
      </c>
      <c r="H453" s="558">
        <f t="shared" si="33"/>
        <v>28</v>
      </c>
      <c r="I453" s="554">
        <f t="shared" si="33"/>
        <v>356</v>
      </c>
      <c r="J453" s="556">
        <f t="shared" si="33"/>
        <v>40</v>
      </c>
      <c r="K453" s="557">
        <f t="shared" si="33"/>
        <v>416</v>
      </c>
      <c r="L453" s="558">
        <f t="shared" si="33"/>
        <v>51</v>
      </c>
      <c r="M453" s="554">
        <f t="shared" si="33"/>
        <v>546</v>
      </c>
      <c r="N453" s="556">
        <f t="shared" si="33"/>
        <v>77</v>
      </c>
      <c r="O453" s="557">
        <f t="shared" si="33"/>
        <v>613</v>
      </c>
      <c r="P453" s="556">
        <f t="shared" si="33"/>
        <v>104</v>
      </c>
      <c r="Q453" s="557">
        <f t="shared" si="33"/>
        <v>713</v>
      </c>
      <c r="R453" s="556">
        <f t="shared" si="33"/>
        <v>140</v>
      </c>
      <c r="S453" s="557">
        <f t="shared" si="33"/>
        <v>753</v>
      </c>
      <c r="T453" s="556">
        <f t="shared" si="33"/>
        <v>165</v>
      </c>
      <c r="U453" s="557">
        <f t="shared" si="33"/>
        <v>790</v>
      </c>
      <c r="V453" s="559">
        <f t="shared" si="33"/>
        <v>202</v>
      </c>
    </row>
    <row r="454" spans="1:22" ht="30.75" customHeight="1">
      <c r="A454" s="10"/>
      <c r="B454" s="10"/>
      <c r="C454" s="978"/>
      <c r="D454" s="560" t="s">
        <v>336</v>
      </c>
      <c r="E454" s="995">
        <f>E453+F453</f>
        <v>244</v>
      </c>
      <c r="F454" s="858"/>
      <c r="G454" s="995">
        <f>G453+H453</f>
        <v>342</v>
      </c>
      <c r="H454" s="858"/>
      <c r="I454" s="995">
        <f>I453+J453</f>
        <v>396</v>
      </c>
      <c r="J454" s="858"/>
      <c r="K454" s="995">
        <f>K453+L453</f>
        <v>467</v>
      </c>
      <c r="L454" s="858"/>
      <c r="M454" s="995">
        <f>M453+N453</f>
        <v>623</v>
      </c>
      <c r="N454" s="858"/>
      <c r="O454" s="995">
        <f>O453+P453</f>
        <v>717</v>
      </c>
      <c r="P454" s="858"/>
      <c r="Q454" s="993">
        <f>Q453+R453</f>
        <v>853</v>
      </c>
      <c r="R454" s="908"/>
      <c r="S454" s="993">
        <f>S453+T453</f>
        <v>918</v>
      </c>
      <c r="T454" s="908"/>
      <c r="U454" s="993">
        <f>U453+V453</f>
        <v>992</v>
      </c>
      <c r="V454" s="999"/>
    </row>
    <row r="455" spans="1:22" ht="15.75" customHeight="1">
      <c r="A455" s="10"/>
      <c r="B455" s="10"/>
      <c r="C455" s="997" t="s">
        <v>187</v>
      </c>
      <c r="D455" s="992" t="str">
        <f>D442</f>
        <v>CATEG.</v>
      </c>
      <c r="E455" s="991">
        <v>2004</v>
      </c>
      <c r="F455" s="934"/>
      <c r="G455" s="996">
        <v>2005</v>
      </c>
      <c r="H455" s="973"/>
      <c r="I455" s="991">
        <v>2006</v>
      </c>
      <c r="J455" s="934"/>
      <c r="K455" s="996">
        <v>2007</v>
      </c>
      <c r="L455" s="973"/>
      <c r="M455" s="991">
        <v>2008</v>
      </c>
      <c r="N455" s="934"/>
      <c r="O455" s="991">
        <v>2009</v>
      </c>
      <c r="P455" s="934"/>
      <c r="Q455" s="991">
        <v>2010</v>
      </c>
      <c r="R455" s="934"/>
      <c r="S455" s="994">
        <v>2011</v>
      </c>
      <c r="T455" s="883"/>
      <c r="U455" s="994">
        <v>2012</v>
      </c>
      <c r="V455" s="879"/>
    </row>
    <row r="456" spans="1:22" ht="15.75" customHeight="1">
      <c r="A456" s="10"/>
      <c r="B456" s="10"/>
      <c r="C456" s="998"/>
      <c r="D456" s="825"/>
      <c r="E456" s="512" t="s">
        <v>309</v>
      </c>
      <c r="F456" s="513" t="s">
        <v>310</v>
      </c>
      <c r="G456" s="514" t="s">
        <v>309</v>
      </c>
      <c r="H456" s="515" t="s">
        <v>310</v>
      </c>
      <c r="I456" s="512" t="s">
        <v>309</v>
      </c>
      <c r="J456" s="513" t="s">
        <v>310</v>
      </c>
      <c r="K456" s="514" t="s">
        <v>309</v>
      </c>
      <c r="L456" s="513" t="s">
        <v>310</v>
      </c>
      <c r="M456" s="516" t="s">
        <v>309</v>
      </c>
      <c r="N456" s="517" t="s">
        <v>310</v>
      </c>
      <c r="O456" s="516" t="s">
        <v>309</v>
      </c>
      <c r="P456" s="517" t="s">
        <v>310</v>
      </c>
      <c r="Q456" s="516" t="s">
        <v>309</v>
      </c>
      <c r="R456" s="513" t="s">
        <v>310</v>
      </c>
      <c r="S456" s="516" t="s">
        <v>309</v>
      </c>
      <c r="T456" s="517" t="s">
        <v>310</v>
      </c>
      <c r="U456" s="516" t="s">
        <v>309</v>
      </c>
      <c r="V456" s="518" t="s">
        <v>310</v>
      </c>
    </row>
    <row r="457" spans="1:22">
      <c r="A457" s="10"/>
      <c r="B457" s="10"/>
      <c r="C457" s="998"/>
      <c r="D457" s="519" t="s">
        <v>311</v>
      </c>
      <c r="E457" s="520">
        <v>145</v>
      </c>
      <c r="F457" s="521">
        <v>0</v>
      </c>
      <c r="G457" s="522">
        <v>163</v>
      </c>
      <c r="H457" s="523">
        <v>59</v>
      </c>
      <c r="I457" s="520">
        <v>191</v>
      </c>
      <c r="J457" s="521">
        <v>85</v>
      </c>
      <c r="K457" s="522">
        <v>216</v>
      </c>
      <c r="L457" s="523">
        <v>120</v>
      </c>
      <c r="M457" s="520">
        <v>246</v>
      </c>
      <c r="N457" s="521">
        <v>163</v>
      </c>
      <c r="O457" s="522">
        <v>279</v>
      </c>
      <c r="P457" s="521">
        <v>215</v>
      </c>
      <c r="Q457" s="522">
        <v>291</v>
      </c>
      <c r="R457" s="521">
        <v>242</v>
      </c>
      <c r="S457" s="522">
        <v>296</v>
      </c>
      <c r="T457" s="521">
        <v>275</v>
      </c>
      <c r="U457" s="522">
        <v>299</v>
      </c>
      <c r="V457" s="524">
        <v>317</v>
      </c>
    </row>
    <row r="458" spans="1:22">
      <c r="A458" s="10"/>
      <c r="B458" s="10"/>
      <c r="C458" s="998"/>
      <c r="D458" s="525" t="s">
        <v>312</v>
      </c>
      <c r="E458" s="526">
        <v>2498</v>
      </c>
      <c r="F458" s="527">
        <v>37</v>
      </c>
      <c r="G458" s="532">
        <v>2980</v>
      </c>
      <c r="H458" s="534">
        <v>1126</v>
      </c>
      <c r="I458" s="526">
        <v>3508</v>
      </c>
      <c r="J458" s="527">
        <v>1423</v>
      </c>
      <c r="K458" s="532">
        <v>4197</v>
      </c>
      <c r="L458" s="534">
        <v>1726</v>
      </c>
      <c r="M458" s="526">
        <v>4959</v>
      </c>
      <c r="N458" s="527">
        <v>2123</v>
      </c>
      <c r="O458" s="532">
        <v>5641</v>
      </c>
      <c r="P458" s="527">
        <v>2744</v>
      </c>
      <c r="Q458" s="532">
        <v>5981</v>
      </c>
      <c r="R458" s="527">
        <v>3079</v>
      </c>
      <c r="S458" s="532">
        <v>6379</v>
      </c>
      <c r="T458" s="527">
        <v>3466</v>
      </c>
      <c r="U458" s="532">
        <v>6818</v>
      </c>
      <c r="V458" s="536">
        <v>3953</v>
      </c>
    </row>
    <row r="459" spans="1:22">
      <c r="A459" s="10"/>
      <c r="B459" s="10"/>
      <c r="C459" s="998"/>
      <c r="D459" s="538" t="s">
        <v>324</v>
      </c>
      <c r="E459" s="540">
        <v>894</v>
      </c>
      <c r="F459" s="542">
        <v>918</v>
      </c>
      <c r="G459" s="543">
        <v>917</v>
      </c>
      <c r="H459" s="545">
        <v>35</v>
      </c>
      <c r="I459" s="540">
        <v>952</v>
      </c>
      <c r="J459" s="542">
        <v>35</v>
      </c>
      <c r="K459" s="543">
        <v>975</v>
      </c>
      <c r="L459" s="545">
        <v>36</v>
      </c>
      <c r="M459" s="540">
        <v>988</v>
      </c>
      <c r="N459" s="542">
        <v>38</v>
      </c>
      <c r="O459" s="543">
        <v>1004</v>
      </c>
      <c r="P459" s="542">
        <v>38</v>
      </c>
      <c r="Q459" s="543">
        <v>1000</v>
      </c>
      <c r="R459" s="542">
        <v>37</v>
      </c>
      <c r="S459" s="543">
        <v>1015</v>
      </c>
      <c r="T459" s="542">
        <v>36</v>
      </c>
      <c r="U459" s="543">
        <v>1011</v>
      </c>
      <c r="V459" s="547">
        <v>35</v>
      </c>
    </row>
    <row r="460" spans="1:22">
      <c r="A460" s="10"/>
      <c r="B460" s="10"/>
      <c r="C460" s="998"/>
      <c r="D460" s="525" t="s">
        <v>328</v>
      </c>
      <c r="E460" s="526">
        <v>588</v>
      </c>
      <c r="F460" s="527">
        <v>31</v>
      </c>
      <c r="G460" s="532">
        <v>603</v>
      </c>
      <c r="H460" s="534">
        <v>5</v>
      </c>
      <c r="I460" s="526">
        <v>622</v>
      </c>
      <c r="J460" s="527">
        <v>5</v>
      </c>
      <c r="K460" s="532">
        <v>637</v>
      </c>
      <c r="L460" s="534">
        <v>5</v>
      </c>
      <c r="M460" s="526">
        <v>659</v>
      </c>
      <c r="N460" s="527">
        <v>5</v>
      </c>
      <c r="O460" s="532">
        <v>666</v>
      </c>
      <c r="P460" s="527">
        <v>5</v>
      </c>
      <c r="Q460" s="532">
        <v>690</v>
      </c>
      <c r="R460" s="527">
        <v>5</v>
      </c>
      <c r="S460" s="532">
        <v>693</v>
      </c>
      <c r="T460" s="527">
        <v>5</v>
      </c>
      <c r="U460" s="532">
        <v>702</v>
      </c>
      <c r="V460" s="536">
        <v>6</v>
      </c>
    </row>
    <row r="461" spans="1:22">
      <c r="A461" s="10"/>
      <c r="B461" s="10"/>
      <c r="C461" s="998"/>
      <c r="D461" s="538" t="s">
        <v>329</v>
      </c>
      <c r="E461" s="540">
        <v>293</v>
      </c>
      <c r="F461" s="542">
        <v>5</v>
      </c>
      <c r="G461" s="543">
        <v>306</v>
      </c>
      <c r="H461" s="545">
        <v>5</v>
      </c>
      <c r="I461" s="540">
        <v>315</v>
      </c>
      <c r="J461" s="542">
        <v>5</v>
      </c>
      <c r="K461" s="543">
        <v>327</v>
      </c>
      <c r="L461" s="545">
        <v>5</v>
      </c>
      <c r="M461" s="540">
        <v>342</v>
      </c>
      <c r="N461" s="542">
        <v>5</v>
      </c>
      <c r="O461" s="543">
        <v>349</v>
      </c>
      <c r="P461" s="542">
        <v>6</v>
      </c>
      <c r="Q461" s="543">
        <v>348</v>
      </c>
      <c r="R461" s="542">
        <v>7</v>
      </c>
      <c r="S461" s="543">
        <v>369</v>
      </c>
      <c r="T461" s="542">
        <v>7</v>
      </c>
      <c r="U461" s="543">
        <v>366</v>
      </c>
      <c r="V461" s="547">
        <v>7</v>
      </c>
    </row>
    <row r="462" spans="1:22">
      <c r="A462" s="10"/>
      <c r="B462" s="10"/>
      <c r="C462" s="998"/>
      <c r="D462" s="525" t="s">
        <v>330</v>
      </c>
      <c r="E462" s="526">
        <v>487</v>
      </c>
      <c r="F462" s="527">
        <v>5</v>
      </c>
      <c r="G462" s="532">
        <v>516</v>
      </c>
      <c r="H462" s="534">
        <v>425</v>
      </c>
      <c r="I462" s="526">
        <v>549</v>
      </c>
      <c r="J462" s="527">
        <v>467</v>
      </c>
      <c r="K462" s="532">
        <v>579</v>
      </c>
      <c r="L462" s="534">
        <v>503</v>
      </c>
      <c r="M462" s="526">
        <v>620</v>
      </c>
      <c r="N462" s="527">
        <v>536</v>
      </c>
      <c r="O462" s="532">
        <v>651</v>
      </c>
      <c r="P462" s="527">
        <v>585</v>
      </c>
      <c r="Q462" s="532">
        <v>646</v>
      </c>
      <c r="R462" s="527">
        <v>614</v>
      </c>
      <c r="S462" s="532">
        <v>658</v>
      </c>
      <c r="T462" s="527">
        <v>644</v>
      </c>
      <c r="U462" s="532">
        <v>672</v>
      </c>
      <c r="V462" s="536">
        <v>666</v>
      </c>
    </row>
    <row r="463" spans="1:22">
      <c r="A463" s="10"/>
      <c r="B463" s="10"/>
      <c r="C463" s="998"/>
      <c r="D463" s="538" t="s">
        <v>331</v>
      </c>
      <c r="E463" s="540">
        <v>474</v>
      </c>
      <c r="F463" s="542">
        <v>363</v>
      </c>
      <c r="G463" s="543">
        <v>503</v>
      </c>
      <c r="H463" s="545">
        <v>11</v>
      </c>
      <c r="I463" s="540">
        <v>512</v>
      </c>
      <c r="J463" s="542">
        <v>11</v>
      </c>
      <c r="K463" s="543">
        <v>525</v>
      </c>
      <c r="L463" s="545">
        <v>11</v>
      </c>
      <c r="M463" s="540">
        <v>538</v>
      </c>
      <c r="N463" s="542">
        <v>11</v>
      </c>
      <c r="O463" s="543">
        <v>550</v>
      </c>
      <c r="P463" s="542">
        <v>13</v>
      </c>
      <c r="Q463" s="543">
        <v>560</v>
      </c>
      <c r="R463" s="542">
        <v>11</v>
      </c>
      <c r="S463" s="543">
        <v>563</v>
      </c>
      <c r="T463" s="542">
        <v>12</v>
      </c>
      <c r="U463" s="543">
        <v>564</v>
      </c>
      <c r="V463" s="547">
        <v>13</v>
      </c>
    </row>
    <row r="464" spans="1:22">
      <c r="A464" s="10"/>
      <c r="B464" s="10"/>
      <c r="C464" s="998"/>
      <c r="D464" s="525" t="s">
        <v>332</v>
      </c>
      <c r="E464" s="526">
        <v>266</v>
      </c>
      <c r="F464" s="527">
        <v>11</v>
      </c>
      <c r="G464" s="532">
        <v>279</v>
      </c>
      <c r="H464" s="534">
        <v>1</v>
      </c>
      <c r="I464" s="526">
        <v>287</v>
      </c>
      <c r="J464" s="527">
        <v>2</v>
      </c>
      <c r="K464" s="532">
        <v>295</v>
      </c>
      <c r="L464" s="534">
        <v>3</v>
      </c>
      <c r="M464" s="526">
        <v>304</v>
      </c>
      <c r="N464" s="527">
        <v>4</v>
      </c>
      <c r="O464" s="532">
        <v>319</v>
      </c>
      <c r="P464" s="527">
        <v>4</v>
      </c>
      <c r="Q464" s="532">
        <v>316</v>
      </c>
      <c r="R464" s="527">
        <v>4</v>
      </c>
      <c r="S464" s="532">
        <v>319</v>
      </c>
      <c r="T464" s="527">
        <v>4</v>
      </c>
      <c r="U464" s="532">
        <v>323</v>
      </c>
      <c r="V464" s="536">
        <v>4</v>
      </c>
    </row>
    <row r="465" spans="1:22">
      <c r="A465" s="10"/>
      <c r="B465" s="10"/>
      <c r="C465" s="998"/>
      <c r="D465" s="538" t="s">
        <v>333</v>
      </c>
      <c r="E465" s="540">
        <v>126</v>
      </c>
      <c r="F465" s="542">
        <v>1</v>
      </c>
      <c r="G465" s="543">
        <v>134</v>
      </c>
      <c r="H465" s="545">
        <v>1</v>
      </c>
      <c r="I465" s="540">
        <v>138</v>
      </c>
      <c r="J465" s="542">
        <v>1</v>
      </c>
      <c r="K465" s="543">
        <v>144</v>
      </c>
      <c r="L465" s="545">
        <v>1</v>
      </c>
      <c r="M465" s="540">
        <v>150</v>
      </c>
      <c r="N465" s="542">
        <v>1</v>
      </c>
      <c r="O465" s="543">
        <v>154</v>
      </c>
      <c r="P465" s="542">
        <v>1</v>
      </c>
      <c r="Q465" s="543">
        <v>156</v>
      </c>
      <c r="R465" s="542">
        <v>1</v>
      </c>
      <c r="S465" s="543">
        <v>175</v>
      </c>
      <c r="T465" s="542">
        <v>1</v>
      </c>
      <c r="U465" s="543">
        <v>170</v>
      </c>
      <c r="V465" s="547">
        <v>1</v>
      </c>
    </row>
    <row r="466" spans="1:22" ht="15.75" customHeight="1">
      <c r="A466" s="10"/>
      <c r="B466" s="10"/>
      <c r="C466" s="998"/>
      <c r="D466" s="552" t="s">
        <v>28</v>
      </c>
      <c r="E466" s="554">
        <f>SUM(E457:E465)</f>
        <v>5771</v>
      </c>
      <c r="F466" s="556">
        <v>1</v>
      </c>
      <c r="G466" s="557">
        <f t="shared" ref="G466:V466" si="34">SUM(G457:G465)</f>
        <v>6401</v>
      </c>
      <c r="H466" s="558">
        <f t="shared" si="34"/>
        <v>1668</v>
      </c>
      <c r="I466" s="554">
        <f t="shared" si="34"/>
        <v>7074</v>
      </c>
      <c r="J466" s="556">
        <f t="shared" si="34"/>
        <v>2034</v>
      </c>
      <c r="K466" s="557">
        <f t="shared" si="34"/>
        <v>7895</v>
      </c>
      <c r="L466" s="558">
        <f t="shared" si="34"/>
        <v>2410</v>
      </c>
      <c r="M466" s="554">
        <f t="shared" si="34"/>
        <v>8806</v>
      </c>
      <c r="N466" s="556">
        <f t="shared" si="34"/>
        <v>2886</v>
      </c>
      <c r="O466" s="557">
        <f t="shared" si="34"/>
        <v>9613</v>
      </c>
      <c r="P466" s="556">
        <f t="shared" si="34"/>
        <v>3611</v>
      </c>
      <c r="Q466" s="557">
        <f t="shared" si="34"/>
        <v>9988</v>
      </c>
      <c r="R466" s="556">
        <f t="shared" si="34"/>
        <v>4000</v>
      </c>
      <c r="S466" s="557">
        <f t="shared" si="34"/>
        <v>10467</v>
      </c>
      <c r="T466" s="556">
        <f t="shared" si="34"/>
        <v>4450</v>
      </c>
      <c r="U466" s="557">
        <f t="shared" si="34"/>
        <v>10925</v>
      </c>
      <c r="V466" s="559">
        <f t="shared" si="34"/>
        <v>5002</v>
      </c>
    </row>
    <row r="467" spans="1:22" ht="30.75" customHeight="1">
      <c r="A467" s="10"/>
      <c r="B467" s="6" t="s">
        <v>0</v>
      </c>
      <c r="C467" s="978"/>
      <c r="D467" s="560" t="s">
        <v>336</v>
      </c>
      <c r="E467" s="995">
        <f>E466+F466</f>
        <v>5772</v>
      </c>
      <c r="F467" s="858"/>
      <c r="G467" s="995">
        <f>G466+H466</f>
        <v>8069</v>
      </c>
      <c r="H467" s="858"/>
      <c r="I467" s="995">
        <f>I466+J466</f>
        <v>9108</v>
      </c>
      <c r="J467" s="858"/>
      <c r="K467" s="995">
        <f>K466+L466</f>
        <v>10305</v>
      </c>
      <c r="L467" s="858"/>
      <c r="M467" s="995">
        <f>M466+N466</f>
        <v>11692</v>
      </c>
      <c r="N467" s="858"/>
      <c r="O467" s="995">
        <f>O466+P466</f>
        <v>13224</v>
      </c>
      <c r="P467" s="858"/>
      <c r="Q467" s="993">
        <f>Q466+R466</f>
        <v>13988</v>
      </c>
      <c r="R467" s="908"/>
      <c r="S467" s="993">
        <f>S466+T466</f>
        <v>14917</v>
      </c>
      <c r="T467" s="908"/>
      <c r="U467" s="993">
        <f>U466+V466</f>
        <v>15927</v>
      </c>
      <c r="V467" s="999"/>
    </row>
    <row r="468" spans="1:22" ht="15.75" customHeight="1">
      <c r="A468" s="10"/>
      <c r="B468" s="6" t="s">
        <v>5</v>
      </c>
      <c r="C468" s="997" t="s">
        <v>423</v>
      </c>
      <c r="D468" s="992" t="str">
        <f>D455</f>
        <v>CATEG.</v>
      </c>
      <c r="E468" s="991">
        <v>2004</v>
      </c>
      <c r="F468" s="934"/>
      <c r="G468" s="996">
        <v>2005</v>
      </c>
      <c r="H468" s="973"/>
      <c r="I468" s="991">
        <v>2006</v>
      </c>
      <c r="J468" s="934"/>
      <c r="K468" s="996">
        <v>2007</v>
      </c>
      <c r="L468" s="973"/>
      <c r="M468" s="991">
        <v>2008</v>
      </c>
      <c r="N468" s="934"/>
      <c r="O468" s="991">
        <v>2009</v>
      </c>
      <c r="P468" s="934"/>
      <c r="Q468" s="991">
        <v>2010</v>
      </c>
      <c r="R468" s="934"/>
      <c r="S468" s="994">
        <v>2011</v>
      </c>
      <c r="T468" s="883"/>
      <c r="U468" s="994">
        <v>2012</v>
      </c>
      <c r="V468" s="879"/>
    </row>
    <row r="469" spans="1:22" ht="15.75" customHeight="1">
      <c r="A469" s="10"/>
      <c r="B469" s="6" t="s">
        <v>6</v>
      </c>
      <c r="C469" s="998"/>
      <c r="D469" s="825"/>
      <c r="E469" s="512" t="s">
        <v>309</v>
      </c>
      <c r="F469" s="513" t="s">
        <v>310</v>
      </c>
      <c r="G469" s="514" t="s">
        <v>309</v>
      </c>
      <c r="H469" s="515" t="s">
        <v>310</v>
      </c>
      <c r="I469" s="512" t="s">
        <v>309</v>
      </c>
      <c r="J469" s="513" t="s">
        <v>310</v>
      </c>
      <c r="K469" s="514" t="s">
        <v>309</v>
      </c>
      <c r="L469" s="513" t="s">
        <v>310</v>
      </c>
      <c r="M469" s="516" t="s">
        <v>309</v>
      </c>
      <c r="N469" s="517" t="s">
        <v>310</v>
      </c>
      <c r="O469" s="516" t="s">
        <v>309</v>
      </c>
      <c r="P469" s="517" t="s">
        <v>310</v>
      </c>
      <c r="Q469" s="516" t="s">
        <v>309</v>
      </c>
      <c r="R469" s="513" t="s">
        <v>310</v>
      </c>
      <c r="S469" s="516" t="s">
        <v>309</v>
      </c>
      <c r="T469" s="517" t="s">
        <v>310</v>
      </c>
      <c r="U469" s="516" t="s">
        <v>309</v>
      </c>
      <c r="V469" s="518" t="s">
        <v>310</v>
      </c>
    </row>
    <row r="470" spans="1:22">
      <c r="A470" s="10"/>
      <c r="B470" s="10"/>
      <c r="C470" s="998"/>
      <c r="D470" s="519" t="s">
        <v>311</v>
      </c>
      <c r="E470" s="520">
        <v>0</v>
      </c>
      <c r="F470" s="521">
        <v>0</v>
      </c>
      <c r="G470" s="522">
        <v>0</v>
      </c>
      <c r="H470" s="523">
        <v>0</v>
      </c>
      <c r="I470" s="520">
        <v>0</v>
      </c>
      <c r="J470" s="521">
        <v>0</v>
      </c>
      <c r="K470" s="522">
        <v>0</v>
      </c>
      <c r="L470" s="523">
        <v>0</v>
      </c>
      <c r="M470" s="520">
        <v>0</v>
      </c>
      <c r="N470" s="521">
        <v>0</v>
      </c>
      <c r="O470" s="522">
        <v>0</v>
      </c>
      <c r="P470" s="521">
        <v>0</v>
      </c>
      <c r="Q470" s="522">
        <v>0</v>
      </c>
      <c r="R470" s="521">
        <v>0</v>
      </c>
      <c r="S470" s="522">
        <v>1</v>
      </c>
      <c r="T470" s="521">
        <v>1</v>
      </c>
      <c r="U470" s="522">
        <v>4</v>
      </c>
      <c r="V470" s="524">
        <v>3</v>
      </c>
    </row>
    <row r="471" spans="1:22">
      <c r="A471" s="10"/>
      <c r="B471" s="10"/>
      <c r="C471" s="998"/>
      <c r="D471" s="525" t="s">
        <v>312</v>
      </c>
      <c r="E471" s="526">
        <v>12</v>
      </c>
      <c r="F471" s="527">
        <v>3</v>
      </c>
      <c r="G471" s="532">
        <v>13</v>
      </c>
      <c r="H471" s="534">
        <v>3</v>
      </c>
      <c r="I471" s="526">
        <v>13</v>
      </c>
      <c r="J471" s="527">
        <v>3</v>
      </c>
      <c r="K471" s="532">
        <v>13</v>
      </c>
      <c r="L471" s="534">
        <v>3</v>
      </c>
      <c r="M471" s="526">
        <v>13</v>
      </c>
      <c r="N471" s="527">
        <v>3</v>
      </c>
      <c r="O471" s="532">
        <v>13</v>
      </c>
      <c r="P471" s="527">
        <v>3</v>
      </c>
      <c r="Q471" s="532">
        <v>13</v>
      </c>
      <c r="R471" s="527">
        <v>2</v>
      </c>
      <c r="S471" s="532">
        <v>26</v>
      </c>
      <c r="T471" s="527">
        <v>7</v>
      </c>
      <c r="U471" s="532">
        <v>76</v>
      </c>
      <c r="V471" s="536">
        <v>39</v>
      </c>
    </row>
    <row r="472" spans="1:22">
      <c r="A472" s="10"/>
      <c r="B472" s="10"/>
      <c r="C472" s="998"/>
      <c r="D472" s="538" t="s">
        <v>324</v>
      </c>
      <c r="E472" s="540">
        <v>4</v>
      </c>
      <c r="F472" s="542">
        <v>0</v>
      </c>
      <c r="G472" s="543">
        <v>5</v>
      </c>
      <c r="H472" s="545">
        <v>0</v>
      </c>
      <c r="I472" s="540">
        <v>5</v>
      </c>
      <c r="J472" s="542">
        <v>0</v>
      </c>
      <c r="K472" s="543">
        <v>5</v>
      </c>
      <c r="L472" s="545">
        <v>0</v>
      </c>
      <c r="M472" s="540">
        <v>5</v>
      </c>
      <c r="N472" s="542">
        <v>0</v>
      </c>
      <c r="O472" s="543">
        <v>5</v>
      </c>
      <c r="P472" s="542">
        <v>0</v>
      </c>
      <c r="Q472" s="543">
        <v>4</v>
      </c>
      <c r="R472" s="542">
        <v>0</v>
      </c>
      <c r="S472" s="543">
        <v>5</v>
      </c>
      <c r="T472" s="542">
        <v>1</v>
      </c>
      <c r="U472" s="543">
        <v>7</v>
      </c>
      <c r="V472" s="547">
        <v>1</v>
      </c>
    </row>
    <row r="473" spans="1:22">
      <c r="A473" s="10"/>
      <c r="B473" s="10"/>
      <c r="C473" s="998"/>
      <c r="D473" s="525" t="s">
        <v>328</v>
      </c>
      <c r="E473" s="526">
        <v>1</v>
      </c>
      <c r="F473" s="527">
        <v>0</v>
      </c>
      <c r="G473" s="532">
        <v>1</v>
      </c>
      <c r="H473" s="534">
        <v>0</v>
      </c>
      <c r="I473" s="526">
        <v>1</v>
      </c>
      <c r="J473" s="527">
        <v>0</v>
      </c>
      <c r="K473" s="532">
        <v>1</v>
      </c>
      <c r="L473" s="534">
        <v>0</v>
      </c>
      <c r="M473" s="526">
        <v>1</v>
      </c>
      <c r="N473" s="527">
        <v>0</v>
      </c>
      <c r="O473" s="532">
        <v>1</v>
      </c>
      <c r="P473" s="527">
        <v>0</v>
      </c>
      <c r="Q473" s="532">
        <v>0</v>
      </c>
      <c r="R473" s="527">
        <v>0</v>
      </c>
      <c r="S473" s="532">
        <v>2</v>
      </c>
      <c r="T473" s="527">
        <v>0</v>
      </c>
      <c r="U473" s="532">
        <v>6</v>
      </c>
      <c r="V473" s="536">
        <v>0</v>
      </c>
    </row>
    <row r="474" spans="1:22">
      <c r="A474" s="10"/>
      <c r="B474" s="10"/>
      <c r="C474" s="998"/>
      <c r="D474" s="538" t="s">
        <v>329</v>
      </c>
      <c r="E474" s="540">
        <v>0</v>
      </c>
      <c r="F474" s="542">
        <v>0</v>
      </c>
      <c r="G474" s="543">
        <v>0</v>
      </c>
      <c r="H474" s="545">
        <v>0</v>
      </c>
      <c r="I474" s="540">
        <v>0</v>
      </c>
      <c r="J474" s="542">
        <v>0</v>
      </c>
      <c r="K474" s="543">
        <v>0</v>
      </c>
      <c r="L474" s="545">
        <v>0</v>
      </c>
      <c r="M474" s="540">
        <v>0</v>
      </c>
      <c r="N474" s="542">
        <v>0</v>
      </c>
      <c r="O474" s="543">
        <v>0</v>
      </c>
      <c r="P474" s="542">
        <v>0</v>
      </c>
      <c r="Q474" s="543">
        <v>0</v>
      </c>
      <c r="R474" s="542">
        <v>0</v>
      </c>
      <c r="S474" s="543">
        <v>1</v>
      </c>
      <c r="T474" s="542">
        <v>0</v>
      </c>
      <c r="U474" s="543">
        <v>3</v>
      </c>
      <c r="V474" s="547">
        <v>0</v>
      </c>
    </row>
    <row r="475" spans="1:22">
      <c r="A475" s="10"/>
      <c r="B475" s="10"/>
      <c r="C475" s="998"/>
      <c r="D475" s="525" t="s">
        <v>330</v>
      </c>
      <c r="E475" s="526">
        <v>4</v>
      </c>
      <c r="F475" s="527">
        <v>0</v>
      </c>
      <c r="G475" s="532">
        <v>5</v>
      </c>
      <c r="H475" s="534">
        <v>1</v>
      </c>
      <c r="I475" s="526">
        <v>5</v>
      </c>
      <c r="J475" s="527">
        <v>1</v>
      </c>
      <c r="K475" s="532">
        <v>5</v>
      </c>
      <c r="L475" s="534">
        <v>1</v>
      </c>
      <c r="M475" s="526">
        <v>5</v>
      </c>
      <c r="N475" s="527">
        <v>1</v>
      </c>
      <c r="O475" s="532">
        <v>5</v>
      </c>
      <c r="P475" s="527">
        <v>1</v>
      </c>
      <c r="Q475" s="532">
        <v>4</v>
      </c>
      <c r="R475" s="527">
        <v>1</v>
      </c>
      <c r="S475" s="532">
        <v>4</v>
      </c>
      <c r="T475" s="527">
        <v>2</v>
      </c>
      <c r="U475" s="532">
        <v>8</v>
      </c>
      <c r="V475" s="536">
        <v>6</v>
      </c>
    </row>
    <row r="476" spans="1:22">
      <c r="A476" s="10"/>
      <c r="B476" s="10"/>
      <c r="C476" s="998"/>
      <c r="D476" s="538" t="s">
        <v>331</v>
      </c>
      <c r="E476" s="540">
        <v>2</v>
      </c>
      <c r="F476" s="542">
        <v>0</v>
      </c>
      <c r="G476" s="543">
        <v>2</v>
      </c>
      <c r="H476" s="545">
        <v>0</v>
      </c>
      <c r="I476" s="540">
        <v>2</v>
      </c>
      <c r="J476" s="542">
        <v>0</v>
      </c>
      <c r="K476" s="543">
        <v>2</v>
      </c>
      <c r="L476" s="545">
        <v>0</v>
      </c>
      <c r="M476" s="540">
        <v>2</v>
      </c>
      <c r="N476" s="542">
        <v>0</v>
      </c>
      <c r="O476" s="543">
        <v>2</v>
      </c>
      <c r="P476" s="542">
        <v>0</v>
      </c>
      <c r="Q476" s="543">
        <v>2</v>
      </c>
      <c r="R476" s="542">
        <v>0</v>
      </c>
      <c r="S476" s="543">
        <v>4</v>
      </c>
      <c r="T476" s="542">
        <v>0</v>
      </c>
      <c r="U476" s="543">
        <v>4</v>
      </c>
      <c r="V476" s="547">
        <v>0</v>
      </c>
    </row>
    <row r="477" spans="1:22">
      <c r="A477" s="10"/>
      <c r="B477" s="10"/>
      <c r="C477" s="998"/>
      <c r="D477" s="525" t="s">
        <v>332</v>
      </c>
      <c r="E477" s="526">
        <v>2</v>
      </c>
      <c r="F477" s="527">
        <v>0</v>
      </c>
      <c r="G477" s="532">
        <v>2</v>
      </c>
      <c r="H477" s="534">
        <v>0</v>
      </c>
      <c r="I477" s="526">
        <v>2</v>
      </c>
      <c r="J477" s="527">
        <v>0</v>
      </c>
      <c r="K477" s="532">
        <v>2</v>
      </c>
      <c r="L477" s="534">
        <v>0</v>
      </c>
      <c r="M477" s="526">
        <v>2</v>
      </c>
      <c r="N477" s="527">
        <v>0</v>
      </c>
      <c r="O477" s="532">
        <v>2</v>
      </c>
      <c r="P477" s="527">
        <v>0</v>
      </c>
      <c r="Q477" s="532">
        <v>2</v>
      </c>
      <c r="R477" s="527">
        <v>0</v>
      </c>
      <c r="S477" s="532">
        <v>2</v>
      </c>
      <c r="T477" s="527">
        <v>0</v>
      </c>
      <c r="U477" s="532">
        <v>3</v>
      </c>
      <c r="V477" s="536">
        <v>0</v>
      </c>
    </row>
    <row r="478" spans="1:22">
      <c r="A478" s="10"/>
      <c r="B478" s="10"/>
      <c r="C478" s="998"/>
      <c r="D478" s="538" t="s">
        <v>333</v>
      </c>
      <c r="E478" s="540">
        <v>0</v>
      </c>
      <c r="F478" s="542">
        <v>0</v>
      </c>
      <c r="G478" s="543">
        <v>0</v>
      </c>
      <c r="H478" s="545">
        <v>0</v>
      </c>
      <c r="I478" s="540">
        <v>0</v>
      </c>
      <c r="J478" s="542">
        <v>0</v>
      </c>
      <c r="K478" s="543">
        <v>0</v>
      </c>
      <c r="L478" s="545">
        <v>0</v>
      </c>
      <c r="M478" s="540">
        <v>0</v>
      </c>
      <c r="N478" s="542">
        <v>0</v>
      </c>
      <c r="O478" s="543">
        <v>0</v>
      </c>
      <c r="P478" s="542">
        <v>0</v>
      </c>
      <c r="Q478" s="543">
        <v>0</v>
      </c>
      <c r="R478" s="542">
        <v>0</v>
      </c>
      <c r="S478" s="543">
        <v>0</v>
      </c>
      <c r="T478" s="542">
        <v>0</v>
      </c>
      <c r="U478" s="543">
        <v>0</v>
      </c>
      <c r="V478" s="547">
        <v>0</v>
      </c>
    </row>
    <row r="479" spans="1:22" ht="15.75" customHeight="1">
      <c r="A479" s="10"/>
      <c r="B479" s="10"/>
      <c r="C479" s="998"/>
      <c r="D479" s="552" t="s">
        <v>28</v>
      </c>
      <c r="E479" s="554">
        <f t="shared" ref="E479:V479" si="35">SUM(E470:E478)</f>
        <v>25</v>
      </c>
      <c r="F479" s="556">
        <f t="shared" si="35"/>
        <v>3</v>
      </c>
      <c r="G479" s="557">
        <f t="shared" si="35"/>
        <v>28</v>
      </c>
      <c r="H479" s="558">
        <f t="shared" si="35"/>
        <v>4</v>
      </c>
      <c r="I479" s="554">
        <f t="shared" si="35"/>
        <v>28</v>
      </c>
      <c r="J479" s="556">
        <f t="shared" si="35"/>
        <v>4</v>
      </c>
      <c r="K479" s="557">
        <f t="shared" si="35"/>
        <v>28</v>
      </c>
      <c r="L479" s="558">
        <f t="shared" si="35"/>
        <v>4</v>
      </c>
      <c r="M479" s="554">
        <f t="shared" si="35"/>
        <v>28</v>
      </c>
      <c r="N479" s="556">
        <f t="shared" si="35"/>
        <v>4</v>
      </c>
      <c r="O479" s="557">
        <f t="shared" si="35"/>
        <v>28</v>
      </c>
      <c r="P479" s="556">
        <f t="shared" si="35"/>
        <v>4</v>
      </c>
      <c r="Q479" s="557">
        <f t="shared" si="35"/>
        <v>25</v>
      </c>
      <c r="R479" s="556">
        <f t="shared" si="35"/>
        <v>3</v>
      </c>
      <c r="S479" s="557">
        <f t="shared" si="35"/>
        <v>45</v>
      </c>
      <c r="T479" s="556">
        <f t="shared" si="35"/>
        <v>11</v>
      </c>
      <c r="U479" s="557">
        <f t="shared" si="35"/>
        <v>111</v>
      </c>
      <c r="V479" s="559">
        <f t="shared" si="35"/>
        <v>49</v>
      </c>
    </row>
    <row r="480" spans="1:22" ht="30.75" customHeight="1">
      <c r="A480" s="10"/>
      <c r="B480" s="10"/>
      <c r="C480" s="978"/>
      <c r="D480" s="560" t="s">
        <v>336</v>
      </c>
      <c r="E480" s="995">
        <f>E479+F479</f>
        <v>28</v>
      </c>
      <c r="F480" s="858"/>
      <c r="G480" s="995">
        <f>G479+H479</f>
        <v>32</v>
      </c>
      <c r="H480" s="858"/>
      <c r="I480" s="995">
        <f>I479+J479</f>
        <v>32</v>
      </c>
      <c r="J480" s="858"/>
      <c r="K480" s="995">
        <f>K479+L479</f>
        <v>32</v>
      </c>
      <c r="L480" s="858"/>
      <c r="M480" s="995">
        <f>M479+N479</f>
        <v>32</v>
      </c>
      <c r="N480" s="858"/>
      <c r="O480" s="995">
        <f>O479+P479</f>
        <v>32</v>
      </c>
      <c r="P480" s="858"/>
      <c r="Q480" s="993">
        <f>Q479+R479</f>
        <v>28</v>
      </c>
      <c r="R480" s="908"/>
      <c r="S480" s="993">
        <f>S479+T479</f>
        <v>56</v>
      </c>
      <c r="T480" s="908"/>
      <c r="U480" s="993">
        <f>U479+V479</f>
        <v>160</v>
      </c>
      <c r="V480" s="999"/>
    </row>
    <row r="481" spans="1:22" ht="15.75" customHeight="1">
      <c r="A481" s="10"/>
      <c r="B481" s="10"/>
      <c r="C481" s="997" t="s">
        <v>189</v>
      </c>
      <c r="D481" s="992" t="str">
        <f>D468</f>
        <v>CATEG.</v>
      </c>
      <c r="E481" s="991">
        <v>2004</v>
      </c>
      <c r="F481" s="934"/>
      <c r="G481" s="996">
        <v>2005</v>
      </c>
      <c r="H481" s="973"/>
      <c r="I481" s="991">
        <v>2006</v>
      </c>
      <c r="J481" s="934"/>
      <c r="K481" s="996">
        <v>2007</v>
      </c>
      <c r="L481" s="973"/>
      <c r="M481" s="991">
        <v>2008</v>
      </c>
      <c r="N481" s="934"/>
      <c r="O481" s="991">
        <v>2009</v>
      </c>
      <c r="P481" s="934"/>
      <c r="Q481" s="991">
        <v>2010</v>
      </c>
      <c r="R481" s="934"/>
      <c r="S481" s="994">
        <v>2011</v>
      </c>
      <c r="T481" s="883"/>
      <c r="U481" s="994">
        <v>2012</v>
      </c>
      <c r="V481" s="879"/>
    </row>
    <row r="482" spans="1:22" ht="15.75" customHeight="1">
      <c r="A482" s="10"/>
      <c r="B482" s="10"/>
      <c r="C482" s="998"/>
      <c r="D482" s="825"/>
      <c r="E482" s="512" t="s">
        <v>309</v>
      </c>
      <c r="F482" s="513" t="s">
        <v>310</v>
      </c>
      <c r="G482" s="514" t="s">
        <v>309</v>
      </c>
      <c r="H482" s="515" t="s">
        <v>310</v>
      </c>
      <c r="I482" s="512" t="s">
        <v>309</v>
      </c>
      <c r="J482" s="513" t="s">
        <v>310</v>
      </c>
      <c r="K482" s="514" t="s">
        <v>309</v>
      </c>
      <c r="L482" s="513" t="s">
        <v>310</v>
      </c>
      <c r="M482" s="516" t="s">
        <v>309</v>
      </c>
      <c r="N482" s="517" t="s">
        <v>310</v>
      </c>
      <c r="O482" s="516" t="s">
        <v>309</v>
      </c>
      <c r="P482" s="517" t="s">
        <v>310</v>
      </c>
      <c r="Q482" s="516" t="s">
        <v>309</v>
      </c>
      <c r="R482" s="513" t="s">
        <v>310</v>
      </c>
      <c r="S482" s="516" t="s">
        <v>309</v>
      </c>
      <c r="T482" s="517" t="s">
        <v>310</v>
      </c>
      <c r="U482" s="516" t="s">
        <v>309</v>
      </c>
      <c r="V482" s="518" t="s">
        <v>310</v>
      </c>
    </row>
    <row r="483" spans="1:22">
      <c r="A483" s="10"/>
      <c r="B483" s="10"/>
      <c r="C483" s="998"/>
      <c r="D483" s="519" t="s">
        <v>311</v>
      </c>
      <c r="E483" s="520">
        <v>1097</v>
      </c>
      <c r="F483" s="521">
        <v>242</v>
      </c>
      <c r="G483" s="522">
        <v>1384</v>
      </c>
      <c r="H483" s="523">
        <v>322</v>
      </c>
      <c r="I483" s="520">
        <v>1740</v>
      </c>
      <c r="J483" s="521">
        <v>481</v>
      </c>
      <c r="K483" s="522">
        <v>2211</v>
      </c>
      <c r="L483" s="523">
        <v>698</v>
      </c>
      <c r="M483" s="520">
        <v>2737</v>
      </c>
      <c r="N483" s="521">
        <v>961</v>
      </c>
      <c r="O483" s="522">
        <v>3663</v>
      </c>
      <c r="P483" s="521">
        <v>1525</v>
      </c>
      <c r="Q483" s="522">
        <v>4302</v>
      </c>
      <c r="R483" s="521">
        <v>2008</v>
      </c>
      <c r="S483" s="522">
        <v>4950</v>
      </c>
      <c r="T483" s="521">
        <v>2535</v>
      </c>
      <c r="U483" s="522">
        <v>5545</v>
      </c>
      <c r="V483" s="524">
        <v>3072</v>
      </c>
    </row>
    <row r="484" spans="1:22">
      <c r="A484" s="10"/>
      <c r="B484" s="10"/>
      <c r="C484" s="998"/>
      <c r="D484" s="525" t="s">
        <v>312</v>
      </c>
      <c r="E484" s="526">
        <v>19052</v>
      </c>
      <c r="F484" s="527">
        <v>4176</v>
      </c>
      <c r="G484" s="532">
        <v>21649</v>
      </c>
      <c r="H484" s="534">
        <v>4875</v>
      </c>
      <c r="I484" s="526">
        <v>25151</v>
      </c>
      <c r="J484" s="527">
        <v>5983</v>
      </c>
      <c r="K484" s="532">
        <v>29773</v>
      </c>
      <c r="L484" s="534">
        <v>7520</v>
      </c>
      <c r="M484" s="526">
        <v>35458</v>
      </c>
      <c r="N484" s="527">
        <v>9666</v>
      </c>
      <c r="O484" s="532">
        <v>41802</v>
      </c>
      <c r="P484" s="527">
        <v>12579</v>
      </c>
      <c r="Q484" s="532">
        <v>47933</v>
      </c>
      <c r="R484" s="527">
        <v>15193</v>
      </c>
      <c r="S484" s="532">
        <v>54610</v>
      </c>
      <c r="T484" s="527">
        <v>18380</v>
      </c>
      <c r="U484" s="532">
        <v>60270</v>
      </c>
      <c r="V484" s="536">
        <v>21054</v>
      </c>
    </row>
    <row r="485" spans="1:22">
      <c r="A485" s="10"/>
      <c r="B485" s="10"/>
      <c r="C485" s="998"/>
      <c r="D485" s="538" t="s">
        <v>324</v>
      </c>
      <c r="E485" s="540">
        <v>4212</v>
      </c>
      <c r="F485" s="542">
        <v>138</v>
      </c>
      <c r="G485" s="543">
        <v>4453</v>
      </c>
      <c r="H485" s="545">
        <v>142</v>
      </c>
      <c r="I485" s="540">
        <v>4626</v>
      </c>
      <c r="J485" s="542">
        <v>145</v>
      </c>
      <c r="K485" s="543">
        <v>4808</v>
      </c>
      <c r="L485" s="545">
        <v>152</v>
      </c>
      <c r="M485" s="540">
        <v>4972</v>
      </c>
      <c r="N485" s="542">
        <v>158</v>
      </c>
      <c r="O485" s="543">
        <v>5141</v>
      </c>
      <c r="P485" s="542">
        <v>164</v>
      </c>
      <c r="Q485" s="543">
        <v>5363</v>
      </c>
      <c r="R485" s="542">
        <v>167</v>
      </c>
      <c r="S485" s="543">
        <v>5563</v>
      </c>
      <c r="T485" s="542">
        <v>174</v>
      </c>
      <c r="U485" s="543">
        <v>5776</v>
      </c>
      <c r="V485" s="547">
        <v>179</v>
      </c>
    </row>
    <row r="486" spans="1:22">
      <c r="A486" s="10"/>
      <c r="B486" s="10"/>
      <c r="C486" s="998"/>
      <c r="D486" s="525" t="s">
        <v>328</v>
      </c>
      <c r="E486" s="526">
        <v>3818</v>
      </c>
      <c r="F486" s="527">
        <v>73</v>
      </c>
      <c r="G486" s="532">
        <v>4010</v>
      </c>
      <c r="H486" s="534">
        <v>76</v>
      </c>
      <c r="I486" s="526">
        <v>4170</v>
      </c>
      <c r="J486" s="527">
        <v>80</v>
      </c>
      <c r="K486" s="532">
        <v>4326</v>
      </c>
      <c r="L486" s="534">
        <v>84</v>
      </c>
      <c r="M486" s="526">
        <v>4513</v>
      </c>
      <c r="N486" s="527">
        <v>88</v>
      </c>
      <c r="O486" s="532">
        <v>4746</v>
      </c>
      <c r="P486" s="527">
        <v>92</v>
      </c>
      <c r="Q486" s="532">
        <v>5138</v>
      </c>
      <c r="R486" s="527">
        <v>99</v>
      </c>
      <c r="S486" s="532">
        <v>5599</v>
      </c>
      <c r="T486" s="527">
        <v>110</v>
      </c>
      <c r="U486" s="532">
        <v>6031</v>
      </c>
      <c r="V486" s="536">
        <v>119</v>
      </c>
    </row>
    <row r="487" spans="1:22">
      <c r="A487" s="10"/>
      <c r="B487" s="10"/>
      <c r="C487" s="998"/>
      <c r="D487" s="538" t="s">
        <v>329</v>
      </c>
      <c r="E487" s="540">
        <v>2364</v>
      </c>
      <c r="F487" s="542">
        <v>23</v>
      </c>
      <c r="G487" s="543">
        <v>2466</v>
      </c>
      <c r="H487" s="545">
        <v>24</v>
      </c>
      <c r="I487" s="540">
        <v>2573</v>
      </c>
      <c r="J487" s="542">
        <v>24</v>
      </c>
      <c r="K487" s="543">
        <v>2662</v>
      </c>
      <c r="L487" s="545">
        <v>26</v>
      </c>
      <c r="M487" s="540">
        <v>2770</v>
      </c>
      <c r="N487" s="542">
        <v>26</v>
      </c>
      <c r="O487" s="543">
        <v>2864</v>
      </c>
      <c r="P487" s="542">
        <v>26</v>
      </c>
      <c r="Q487" s="543">
        <v>3024</v>
      </c>
      <c r="R487" s="542">
        <v>26</v>
      </c>
      <c r="S487" s="543">
        <v>3175</v>
      </c>
      <c r="T487" s="542">
        <v>25</v>
      </c>
      <c r="U487" s="543">
        <v>3314</v>
      </c>
      <c r="V487" s="547">
        <v>24</v>
      </c>
    </row>
    <row r="488" spans="1:22">
      <c r="A488" s="10"/>
      <c r="B488" s="10"/>
      <c r="C488" s="998"/>
      <c r="D488" s="525" t="s">
        <v>330</v>
      </c>
      <c r="E488" s="526">
        <v>14188</v>
      </c>
      <c r="F488" s="527">
        <v>14124</v>
      </c>
      <c r="G488" s="532">
        <v>15597</v>
      </c>
      <c r="H488" s="534">
        <v>15785</v>
      </c>
      <c r="I488" s="526">
        <v>17076</v>
      </c>
      <c r="J488" s="527">
        <v>17689</v>
      </c>
      <c r="K488" s="532">
        <v>18470</v>
      </c>
      <c r="L488" s="534">
        <v>19503</v>
      </c>
      <c r="M488" s="526">
        <v>19943</v>
      </c>
      <c r="N488" s="527">
        <v>21504</v>
      </c>
      <c r="O488" s="532">
        <v>21587</v>
      </c>
      <c r="P488" s="527">
        <v>23820</v>
      </c>
      <c r="Q488" s="532">
        <v>22922</v>
      </c>
      <c r="R488" s="527">
        <v>25985</v>
      </c>
      <c r="S488" s="532">
        <v>24412</v>
      </c>
      <c r="T488" s="527">
        <v>28276</v>
      </c>
      <c r="U488" s="532">
        <v>25791</v>
      </c>
      <c r="V488" s="536">
        <v>30469</v>
      </c>
    </row>
    <row r="489" spans="1:22">
      <c r="A489" s="10"/>
      <c r="B489" s="10"/>
      <c r="C489" s="998"/>
      <c r="D489" s="538" t="s">
        <v>331</v>
      </c>
      <c r="E489" s="540">
        <v>2963</v>
      </c>
      <c r="F489" s="542">
        <v>133</v>
      </c>
      <c r="G489" s="543">
        <v>3160</v>
      </c>
      <c r="H489" s="545">
        <v>141</v>
      </c>
      <c r="I489" s="540">
        <v>3285</v>
      </c>
      <c r="J489" s="542">
        <v>147</v>
      </c>
      <c r="K489" s="543">
        <v>3429</v>
      </c>
      <c r="L489" s="545">
        <v>156</v>
      </c>
      <c r="M489" s="540">
        <v>3584</v>
      </c>
      <c r="N489" s="542">
        <v>165</v>
      </c>
      <c r="O489" s="543">
        <v>3688</v>
      </c>
      <c r="P489" s="542">
        <v>173</v>
      </c>
      <c r="Q489" s="543">
        <v>3810</v>
      </c>
      <c r="R489" s="542">
        <v>182</v>
      </c>
      <c r="S489" s="543">
        <v>3941</v>
      </c>
      <c r="T489" s="542">
        <v>188</v>
      </c>
      <c r="U489" s="543">
        <v>4036</v>
      </c>
      <c r="V489" s="547">
        <v>192</v>
      </c>
    </row>
    <row r="490" spans="1:22">
      <c r="A490" s="10"/>
      <c r="B490" s="10"/>
      <c r="C490" s="998"/>
      <c r="D490" s="525" t="s">
        <v>332</v>
      </c>
      <c r="E490" s="526">
        <v>2995</v>
      </c>
      <c r="F490" s="527">
        <v>65</v>
      </c>
      <c r="G490" s="532">
        <v>3152</v>
      </c>
      <c r="H490" s="534">
        <v>67</v>
      </c>
      <c r="I490" s="526">
        <v>3270</v>
      </c>
      <c r="J490" s="527">
        <v>69</v>
      </c>
      <c r="K490" s="532">
        <v>3371</v>
      </c>
      <c r="L490" s="534">
        <v>72</v>
      </c>
      <c r="M490" s="526">
        <v>3503</v>
      </c>
      <c r="N490" s="527">
        <v>76</v>
      </c>
      <c r="O490" s="532">
        <v>3683</v>
      </c>
      <c r="P490" s="527">
        <v>82</v>
      </c>
      <c r="Q490" s="532">
        <v>3899</v>
      </c>
      <c r="R490" s="527">
        <v>85</v>
      </c>
      <c r="S490" s="532">
        <v>4065</v>
      </c>
      <c r="T490" s="527">
        <v>88</v>
      </c>
      <c r="U490" s="532">
        <v>4233</v>
      </c>
      <c r="V490" s="536">
        <v>94</v>
      </c>
    </row>
    <row r="491" spans="1:22">
      <c r="A491" s="10"/>
      <c r="B491" s="10"/>
      <c r="C491" s="998"/>
      <c r="D491" s="538" t="s">
        <v>333</v>
      </c>
      <c r="E491" s="540">
        <v>2138</v>
      </c>
      <c r="F491" s="542">
        <v>15</v>
      </c>
      <c r="G491" s="543">
        <v>2221</v>
      </c>
      <c r="H491" s="545">
        <v>16</v>
      </c>
      <c r="I491" s="540">
        <v>2294</v>
      </c>
      <c r="J491" s="542">
        <v>17</v>
      </c>
      <c r="K491" s="543">
        <v>2363</v>
      </c>
      <c r="L491" s="545">
        <v>17</v>
      </c>
      <c r="M491" s="540">
        <v>2449</v>
      </c>
      <c r="N491" s="542">
        <v>17</v>
      </c>
      <c r="O491" s="543">
        <v>2503</v>
      </c>
      <c r="P491" s="542">
        <v>18</v>
      </c>
      <c r="Q491" s="543">
        <v>2604</v>
      </c>
      <c r="R491" s="542">
        <v>19</v>
      </c>
      <c r="S491" s="543">
        <v>2657</v>
      </c>
      <c r="T491" s="542">
        <v>19</v>
      </c>
      <c r="U491" s="543">
        <v>2673</v>
      </c>
      <c r="V491" s="547">
        <v>19</v>
      </c>
    </row>
    <row r="492" spans="1:22" ht="15.75" customHeight="1">
      <c r="A492" s="10"/>
      <c r="B492" s="10"/>
      <c r="C492" s="998"/>
      <c r="D492" s="552" t="s">
        <v>28</v>
      </c>
      <c r="E492" s="554">
        <f t="shared" ref="E492:V492" si="36">SUM(E483:E491)</f>
        <v>52827</v>
      </c>
      <c r="F492" s="556">
        <f t="shared" si="36"/>
        <v>18989</v>
      </c>
      <c r="G492" s="557">
        <f t="shared" si="36"/>
        <v>58092</v>
      </c>
      <c r="H492" s="558">
        <f t="shared" si="36"/>
        <v>21448</v>
      </c>
      <c r="I492" s="554">
        <f t="shared" si="36"/>
        <v>64185</v>
      </c>
      <c r="J492" s="556">
        <f t="shared" si="36"/>
        <v>24635</v>
      </c>
      <c r="K492" s="557">
        <f t="shared" si="36"/>
        <v>71413</v>
      </c>
      <c r="L492" s="558">
        <f t="shared" si="36"/>
        <v>28228</v>
      </c>
      <c r="M492" s="554">
        <f t="shared" si="36"/>
        <v>79929</v>
      </c>
      <c r="N492" s="556">
        <f t="shared" si="36"/>
        <v>32661</v>
      </c>
      <c r="O492" s="557">
        <f t="shared" si="36"/>
        <v>89677</v>
      </c>
      <c r="P492" s="556">
        <f t="shared" si="36"/>
        <v>38479</v>
      </c>
      <c r="Q492" s="557">
        <f t="shared" si="36"/>
        <v>98995</v>
      </c>
      <c r="R492" s="556">
        <f t="shared" si="36"/>
        <v>43764</v>
      </c>
      <c r="S492" s="557">
        <f t="shared" si="36"/>
        <v>108972</v>
      </c>
      <c r="T492" s="556">
        <f t="shared" si="36"/>
        <v>49795</v>
      </c>
      <c r="U492" s="557">
        <f t="shared" si="36"/>
        <v>117669</v>
      </c>
      <c r="V492" s="559">
        <f t="shared" si="36"/>
        <v>55222</v>
      </c>
    </row>
    <row r="493" spans="1:22" ht="30.75" customHeight="1">
      <c r="A493" s="10"/>
      <c r="B493" s="10"/>
      <c r="C493" s="978"/>
      <c r="D493" s="560" t="s">
        <v>336</v>
      </c>
      <c r="E493" s="995">
        <f>E492+F492</f>
        <v>71816</v>
      </c>
      <c r="F493" s="858"/>
      <c r="G493" s="995">
        <f>G492+H492</f>
        <v>79540</v>
      </c>
      <c r="H493" s="858"/>
      <c r="I493" s="995">
        <f>I492+J492</f>
        <v>88820</v>
      </c>
      <c r="J493" s="858"/>
      <c r="K493" s="995">
        <f>K492+L492</f>
        <v>99641</v>
      </c>
      <c r="L493" s="858"/>
      <c r="M493" s="995">
        <f>M492+N492</f>
        <v>112590</v>
      </c>
      <c r="N493" s="858"/>
      <c r="O493" s="995">
        <f>O492+P492</f>
        <v>128156</v>
      </c>
      <c r="P493" s="858"/>
      <c r="Q493" s="993">
        <f>Q492+R492</f>
        <v>142759</v>
      </c>
      <c r="R493" s="908"/>
      <c r="S493" s="993">
        <f>S492+T492</f>
        <v>158767</v>
      </c>
      <c r="T493" s="908"/>
      <c r="U493" s="993">
        <f>U492+V492</f>
        <v>172891</v>
      </c>
      <c r="V493" s="999"/>
    </row>
    <row r="494" spans="1:22" ht="15.75" customHeight="1">
      <c r="A494" s="10"/>
      <c r="B494" s="10"/>
      <c r="C494" s="997" t="s">
        <v>190</v>
      </c>
      <c r="D494" s="992" t="str">
        <f>D481</f>
        <v>CATEG.</v>
      </c>
      <c r="E494" s="991">
        <v>2004</v>
      </c>
      <c r="F494" s="934"/>
      <c r="G494" s="996">
        <v>2005</v>
      </c>
      <c r="H494" s="973"/>
      <c r="I494" s="991">
        <v>2006</v>
      </c>
      <c r="J494" s="934"/>
      <c r="K494" s="996">
        <v>2007</v>
      </c>
      <c r="L494" s="973"/>
      <c r="M494" s="991">
        <v>2008</v>
      </c>
      <c r="N494" s="934"/>
      <c r="O494" s="991">
        <v>2009</v>
      </c>
      <c r="P494" s="934"/>
      <c r="Q494" s="991">
        <v>2010</v>
      </c>
      <c r="R494" s="934"/>
      <c r="S494" s="994">
        <v>2011</v>
      </c>
      <c r="T494" s="883"/>
      <c r="U494" s="994">
        <v>2012</v>
      </c>
      <c r="V494" s="879"/>
    </row>
    <row r="495" spans="1:22" ht="15.75" customHeight="1">
      <c r="A495" s="10"/>
      <c r="B495" s="10"/>
      <c r="C495" s="998"/>
      <c r="D495" s="825"/>
      <c r="E495" s="512" t="s">
        <v>309</v>
      </c>
      <c r="F495" s="513" t="s">
        <v>310</v>
      </c>
      <c r="G495" s="514" t="s">
        <v>309</v>
      </c>
      <c r="H495" s="515" t="s">
        <v>310</v>
      </c>
      <c r="I495" s="512" t="s">
        <v>309</v>
      </c>
      <c r="J495" s="513" t="s">
        <v>310</v>
      </c>
      <c r="K495" s="514" t="s">
        <v>309</v>
      </c>
      <c r="L495" s="513" t="s">
        <v>310</v>
      </c>
      <c r="M495" s="516" t="s">
        <v>309</v>
      </c>
      <c r="N495" s="517" t="s">
        <v>310</v>
      </c>
      <c r="O495" s="516" t="s">
        <v>309</v>
      </c>
      <c r="P495" s="517" t="s">
        <v>310</v>
      </c>
      <c r="Q495" s="516" t="s">
        <v>309</v>
      </c>
      <c r="R495" s="513" t="s">
        <v>310</v>
      </c>
      <c r="S495" s="516" t="s">
        <v>309</v>
      </c>
      <c r="T495" s="517" t="s">
        <v>310</v>
      </c>
      <c r="U495" s="516" t="s">
        <v>309</v>
      </c>
      <c r="V495" s="518" t="s">
        <v>310</v>
      </c>
    </row>
    <row r="496" spans="1:22">
      <c r="A496" s="10"/>
      <c r="B496" s="10"/>
      <c r="C496" s="998"/>
      <c r="D496" s="519" t="s">
        <v>311</v>
      </c>
      <c r="E496" s="520">
        <v>120</v>
      </c>
      <c r="F496" s="521">
        <v>30</v>
      </c>
      <c r="G496" s="522">
        <v>135</v>
      </c>
      <c r="H496" s="523">
        <v>39</v>
      </c>
      <c r="I496" s="520">
        <v>150</v>
      </c>
      <c r="J496" s="521">
        <v>51</v>
      </c>
      <c r="K496" s="522">
        <v>158</v>
      </c>
      <c r="L496" s="523">
        <v>56</v>
      </c>
      <c r="M496" s="520">
        <v>173</v>
      </c>
      <c r="N496" s="521">
        <v>64</v>
      </c>
      <c r="O496" s="522">
        <v>193</v>
      </c>
      <c r="P496" s="521">
        <v>72</v>
      </c>
      <c r="Q496" s="522">
        <v>209</v>
      </c>
      <c r="R496" s="521">
        <v>79</v>
      </c>
      <c r="S496" s="522">
        <v>218</v>
      </c>
      <c r="T496" s="521">
        <v>89</v>
      </c>
      <c r="U496" s="522">
        <v>224</v>
      </c>
      <c r="V496" s="524">
        <v>96</v>
      </c>
    </row>
    <row r="497" spans="1:22">
      <c r="A497" s="10"/>
      <c r="B497" s="10"/>
      <c r="C497" s="998"/>
      <c r="D497" s="525" t="s">
        <v>312</v>
      </c>
      <c r="E497" s="526">
        <v>1153</v>
      </c>
      <c r="F497" s="527">
        <v>320</v>
      </c>
      <c r="G497" s="532">
        <v>1331</v>
      </c>
      <c r="H497" s="534">
        <v>397</v>
      </c>
      <c r="I497" s="526">
        <v>1566</v>
      </c>
      <c r="J497" s="527">
        <v>503</v>
      </c>
      <c r="K497" s="532">
        <v>1917</v>
      </c>
      <c r="L497" s="534">
        <v>609</v>
      </c>
      <c r="M497" s="526">
        <v>2230</v>
      </c>
      <c r="N497" s="527">
        <v>747</v>
      </c>
      <c r="O497" s="532">
        <v>2591</v>
      </c>
      <c r="P497" s="527">
        <v>978</v>
      </c>
      <c r="Q497" s="532">
        <v>2826</v>
      </c>
      <c r="R497" s="527">
        <v>1152</v>
      </c>
      <c r="S497" s="532">
        <v>3071</v>
      </c>
      <c r="T497" s="527">
        <v>1337</v>
      </c>
      <c r="U497" s="532">
        <v>3219</v>
      </c>
      <c r="V497" s="536">
        <v>1489</v>
      </c>
    </row>
    <row r="498" spans="1:22">
      <c r="A498" s="10"/>
      <c r="B498" s="10"/>
      <c r="C498" s="998"/>
      <c r="D498" s="538" t="s">
        <v>324</v>
      </c>
      <c r="E498" s="540">
        <v>434</v>
      </c>
      <c r="F498" s="542">
        <v>10</v>
      </c>
      <c r="G498" s="543">
        <v>448</v>
      </c>
      <c r="H498" s="545">
        <v>10</v>
      </c>
      <c r="I498" s="540">
        <v>450</v>
      </c>
      <c r="J498" s="542">
        <v>10</v>
      </c>
      <c r="K498" s="543">
        <v>457</v>
      </c>
      <c r="L498" s="545">
        <v>10</v>
      </c>
      <c r="M498" s="540">
        <v>468</v>
      </c>
      <c r="N498" s="542">
        <v>11</v>
      </c>
      <c r="O498" s="543">
        <v>474</v>
      </c>
      <c r="P498" s="542">
        <v>11</v>
      </c>
      <c r="Q498" s="543">
        <v>484</v>
      </c>
      <c r="R498" s="542">
        <v>11</v>
      </c>
      <c r="S498" s="543">
        <v>489</v>
      </c>
      <c r="T498" s="542">
        <v>11</v>
      </c>
      <c r="U498" s="543">
        <v>486</v>
      </c>
      <c r="V498" s="547">
        <v>10</v>
      </c>
    </row>
    <row r="499" spans="1:22">
      <c r="A499" s="10"/>
      <c r="B499" s="10"/>
      <c r="C499" s="998"/>
      <c r="D499" s="525" t="s">
        <v>328</v>
      </c>
      <c r="E499" s="526">
        <v>282</v>
      </c>
      <c r="F499" s="527">
        <v>4</v>
      </c>
      <c r="G499" s="532">
        <v>296</v>
      </c>
      <c r="H499" s="534">
        <v>4</v>
      </c>
      <c r="I499" s="526">
        <v>303</v>
      </c>
      <c r="J499" s="527">
        <v>4</v>
      </c>
      <c r="K499" s="532">
        <v>312</v>
      </c>
      <c r="L499" s="534">
        <v>4</v>
      </c>
      <c r="M499" s="526">
        <v>317</v>
      </c>
      <c r="N499" s="527">
        <v>4</v>
      </c>
      <c r="O499" s="532">
        <v>320</v>
      </c>
      <c r="P499" s="527">
        <v>4</v>
      </c>
      <c r="Q499" s="532">
        <v>340</v>
      </c>
      <c r="R499" s="527">
        <v>4</v>
      </c>
      <c r="S499" s="532">
        <v>333</v>
      </c>
      <c r="T499" s="527">
        <v>4</v>
      </c>
      <c r="U499" s="532">
        <v>338</v>
      </c>
      <c r="V499" s="536">
        <v>4</v>
      </c>
    </row>
    <row r="500" spans="1:22">
      <c r="A500" s="10"/>
      <c r="B500" s="10"/>
      <c r="C500" s="998"/>
      <c r="D500" s="538" t="s">
        <v>329</v>
      </c>
      <c r="E500" s="540">
        <v>101</v>
      </c>
      <c r="F500" s="542">
        <v>0</v>
      </c>
      <c r="G500" s="543">
        <v>105</v>
      </c>
      <c r="H500" s="545">
        <v>0</v>
      </c>
      <c r="I500" s="540">
        <v>108</v>
      </c>
      <c r="J500" s="542">
        <v>0</v>
      </c>
      <c r="K500" s="543">
        <v>108</v>
      </c>
      <c r="L500" s="545">
        <v>0</v>
      </c>
      <c r="M500" s="540">
        <v>109</v>
      </c>
      <c r="N500" s="542">
        <v>0</v>
      </c>
      <c r="O500" s="543">
        <v>109</v>
      </c>
      <c r="P500" s="542">
        <v>0</v>
      </c>
      <c r="Q500" s="543">
        <v>122</v>
      </c>
      <c r="R500" s="542">
        <v>0</v>
      </c>
      <c r="S500" s="543">
        <v>122</v>
      </c>
      <c r="T500" s="542">
        <v>0</v>
      </c>
      <c r="U500" s="543">
        <v>125</v>
      </c>
      <c r="V500" s="547">
        <v>0</v>
      </c>
    </row>
    <row r="501" spans="1:22">
      <c r="A501" s="10"/>
      <c r="B501" s="10"/>
      <c r="C501" s="998"/>
      <c r="D501" s="525" t="s">
        <v>330</v>
      </c>
      <c r="E501" s="526">
        <v>186</v>
      </c>
      <c r="F501" s="527">
        <v>87</v>
      </c>
      <c r="G501" s="532">
        <v>201</v>
      </c>
      <c r="H501" s="534">
        <v>107</v>
      </c>
      <c r="I501" s="526">
        <v>216</v>
      </c>
      <c r="J501" s="527">
        <v>127</v>
      </c>
      <c r="K501" s="532">
        <v>230</v>
      </c>
      <c r="L501" s="534">
        <v>143</v>
      </c>
      <c r="M501" s="526">
        <v>241</v>
      </c>
      <c r="N501" s="527">
        <v>158</v>
      </c>
      <c r="O501" s="532">
        <v>256</v>
      </c>
      <c r="P501" s="527">
        <v>189</v>
      </c>
      <c r="Q501" s="532">
        <v>273</v>
      </c>
      <c r="R501" s="527">
        <v>203</v>
      </c>
      <c r="S501" s="532">
        <v>285</v>
      </c>
      <c r="T501" s="527">
        <v>221</v>
      </c>
      <c r="U501" s="532">
        <v>300</v>
      </c>
      <c r="V501" s="536">
        <v>244</v>
      </c>
    </row>
    <row r="502" spans="1:22">
      <c r="A502" s="10"/>
      <c r="B502" s="10"/>
      <c r="C502" s="998"/>
      <c r="D502" s="538" t="s">
        <v>331</v>
      </c>
      <c r="E502" s="540">
        <v>175</v>
      </c>
      <c r="F502" s="542">
        <v>0</v>
      </c>
      <c r="G502" s="543">
        <v>188</v>
      </c>
      <c r="H502" s="545">
        <v>1</v>
      </c>
      <c r="I502" s="540">
        <v>197</v>
      </c>
      <c r="J502" s="542">
        <v>1</v>
      </c>
      <c r="K502" s="543">
        <v>200</v>
      </c>
      <c r="L502" s="545">
        <v>1</v>
      </c>
      <c r="M502" s="540">
        <v>206</v>
      </c>
      <c r="N502" s="542">
        <v>1</v>
      </c>
      <c r="O502" s="543">
        <v>211</v>
      </c>
      <c r="P502" s="542">
        <v>1</v>
      </c>
      <c r="Q502" s="543">
        <v>218</v>
      </c>
      <c r="R502" s="542">
        <v>1</v>
      </c>
      <c r="S502" s="543">
        <v>220</v>
      </c>
      <c r="T502" s="542">
        <v>1</v>
      </c>
      <c r="U502" s="543">
        <v>209</v>
      </c>
      <c r="V502" s="547">
        <v>1</v>
      </c>
    </row>
    <row r="503" spans="1:22">
      <c r="A503" s="10"/>
      <c r="B503" s="10"/>
      <c r="C503" s="998"/>
      <c r="D503" s="525" t="s">
        <v>332</v>
      </c>
      <c r="E503" s="526">
        <v>82</v>
      </c>
      <c r="F503" s="527">
        <v>1</v>
      </c>
      <c r="G503" s="532">
        <v>91</v>
      </c>
      <c r="H503" s="534">
        <v>1</v>
      </c>
      <c r="I503" s="526">
        <v>98</v>
      </c>
      <c r="J503" s="527">
        <v>1</v>
      </c>
      <c r="K503" s="532">
        <v>101</v>
      </c>
      <c r="L503" s="534">
        <v>1</v>
      </c>
      <c r="M503" s="526">
        <v>103</v>
      </c>
      <c r="N503" s="527">
        <v>1</v>
      </c>
      <c r="O503" s="532">
        <v>104</v>
      </c>
      <c r="P503" s="527">
        <v>2</v>
      </c>
      <c r="Q503" s="532">
        <v>110</v>
      </c>
      <c r="R503" s="527">
        <v>2</v>
      </c>
      <c r="S503" s="532">
        <v>110</v>
      </c>
      <c r="T503" s="527">
        <v>2</v>
      </c>
      <c r="U503" s="532">
        <v>112</v>
      </c>
      <c r="V503" s="536">
        <v>1</v>
      </c>
    </row>
    <row r="504" spans="1:22">
      <c r="A504" s="10"/>
      <c r="B504" s="10"/>
      <c r="C504" s="998"/>
      <c r="D504" s="538" t="s">
        <v>333</v>
      </c>
      <c r="E504" s="540">
        <v>37</v>
      </c>
      <c r="F504" s="542">
        <v>0</v>
      </c>
      <c r="G504" s="543">
        <v>39</v>
      </c>
      <c r="H504" s="545">
        <v>0</v>
      </c>
      <c r="I504" s="540">
        <v>39</v>
      </c>
      <c r="J504" s="542">
        <v>0</v>
      </c>
      <c r="K504" s="543">
        <v>42</v>
      </c>
      <c r="L504" s="545">
        <v>0</v>
      </c>
      <c r="M504" s="540">
        <v>46</v>
      </c>
      <c r="N504" s="542">
        <v>0</v>
      </c>
      <c r="O504" s="543">
        <v>46</v>
      </c>
      <c r="P504" s="542">
        <v>0</v>
      </c>
      <c r="Q504" s="543">
        <v>51</v>
      </c>
      <c r="R504" s="542">
        <v>0</v>
      </c>
      <c r="S504" s="543">
        <v>57</v>
      </c>
      <c r="T504" s="542">
        <v>0</v>
      </c>
      <c r="U504" s="543">
        <v>59</v>
      </c>
      <c r="V504" s="547">
        <v>0</v>
      </c>
    </row>
    <row r="505" spans="1:22" ht="15.75" customHeight="1">
      <c r="A505" s="10"/>
      <c r="B505" s="10"/>
      <c r="C505" s="998"/>
      <c r="D505" s="552" t="s">
        <v>28</v>
      </c>
      <c r="E505" s="554">
        <f t="shared" ref="E505:V505" si="37">SUM(E496:E504)</f>
        <v>2570</v>
      </c>
      <c r="F505" s="556">
        <f t="shared" si="37"/>
        <v>452</v>
      </c>
      <c r="G505" s="557">
        <f t="shared" si="37"/>
        <v>2834</v>
      </c>
      <c r="H505" s="558">
        <f t="shared" si="37"/>
        <v>559</v>
      </c>
      <c r="I505" s="554">
        <f t="shared" si="37"/>
        <v>3127</v>
      </c>
      <c r="J505" s="556">
        <f t="shared" si="37"/>
        <v>697</v>
      </c>
      <c r="K505" s="557">
        <f t="shared" si="37"/>
        <v>3525</v>
      </c>
      <c r="L505" s="558">
        <f t="shared" si="37"/>
        <v>824</v>
      </c>
      <c r="M505" s="554">
        <f t="shared" si="37"/>
        <v>3893</v>
      </c>
      <c r="N505" s="556">
        <f t="shared" si="37"/>
        <v>986</v>
      </c>
      <c r="O505" s="557">
        <f t="shared" si="37"/>
        <v>4304</v>
      </c>
      <c r="P505" s="556">
        <f t="shared" si="37"/>
        <v>1257</v>
      </c>
      <c r="Q505" s="557">
        <f t="shared" si="37"/>
        <v>4633</v>
      </c>
      <c r="R505" s="556">
        <f t="shared" si="37"/>
        <v>1452</v>
      </c>
      <c r="S505" s="557">
        <f t="shared" si="37"/>
        <v>4905</v>
      </c>
      <c r="T505" s="556">
        <f t="shared" si="37"/>
        <v>1665</v>
      </c>
      <c r="U505" s="557">
        <f t="shared" si="37"/>
        <v>5072</v>
      </c>
      <c r="V505" s="559">
        <f t="shared" si="37"/>
        <v>1845</v>
      </c>
    </row>
    <row r="506" spans="1:22" ht="30.75" customHeight="1">
      <c r="A506" s="10"/>
      <c r="B506" s="10"/>
      <c r="C506" s="978"/>
      <c r="D506" s="560" t="s">
        <v>336</v>
      </c>
      <c r="E506" s="995">
        <f>E505+F505</f>
        <v>3022</v>
      </c>
      <c r="F506" s="858"/>
      <c r="G506" s="995">
        <f>G505+H505</f>
        <v>3393</v>
      </c>
      <c r="H506" s="858"/>
      <c r="I506" s="995">
        <f>I505+J505</f>
        <v>3824</v>
      </c>
      <c r="J506" s="858"/>
      <c r="K506" s="995">
        <f>K505+L505</f>
        <v>4349</v>
      </c>
      <c r="L506" s="858"/>
      <c r="M506" s="995">
        <f>M505+N505</f>
        <v>4879</v>
      </c>
      <c r="N506" s="858"/>
      <c r="O506" s="995">
        <f>O505+P505</f>
        <v>5561</v>
      </c>
      <c r="P506" s="858"/>
      <c r="Q506" s="993">
        <f>Q505+R505</f>
        <v>6085</v>
      </c>
      <c r="R506" s="908"/>
      <c r="S506" s="993">
        <f>S505+T505</f>
        <v>6570</v>
      </c>
      <c r="T506" s="908"/>
      <c r="U506" s="993">
        <f>U505+V505</f>
        <v>6917</v>
      </c>
      <c r="V506" s="999"/>
    </row>
    <row r="507" spans="1:22" ht="15.75" customHeight="1">
      <c r="A507" s="10"/>
      <c r="B507" s="10"/>
      <c r="C507" s="997" t="s">
        <v>191</v>
      </c>
      <c r="D507" s="992" t="str">
        <f>D494</f>
        <v>CATEG.</v>
      </c>
      <c r="E507" s="991">
        <v>2004</v>
      </c>
      <c r="F507" s="934"/>
      <c r="G507" s="996">
        <v>2005</v>
      </c>
      <c r="H507" s="973"/>
      <c r="I507" s="991">
        <v>2006</v>
      </c>
      <c r="J507" s="934"/>
      <c r="K507" s="996">
        <v>2007</v>
      </c>
      <c r="L507" s="973"/>
      <c r="M507" s="991">
        <v>2008</v>
      </c>
      <c r="N507" s="934"/>
      <c r="O507" s="991">
        <v>2009</v>
      </c>
      <c r="P507" s="934"/>
      <c r="Q507" s="991">
        <v>2010</v>
      </c>
      <c r="R507" s="934"/>
      <c r="S507" s="994">
        <v>2011</v>
      </c>
      <c r="T507" s="883"/>
      <c r="U507" s="994">
        <v>2012</v>
      </c>
      <c r="V507" s="879"/>
    </row>
    <row r="508" spans="1:22" ht="15.75" customHeight="1">
      <c r="A508" s="10"/>
      <c r="B508" s="10"/>
      <c r="C508" s="998"/>
      <c r="D508" s="825"/>
      <c r="E508" s="512" t="s">
        <v>309</v>
      </c>
      <c r="F508" s="513" t="s">
        <v>310</v>
      </c>
      <c r="G508" s="514" t="s">
        <v>309</v>
      </c>
      <c r="H508" s="515" t="s">
        <v>310</v>
      </c>
      <c r="I508" s="512" t="s">
        <v>309</v>
      </c>
      <c r="J508" s="513" t="s">
        <v>310</v>
      </c>
      <c r="K508" s="514" t="s">
        <v>309</v>
      </c>
      <c r="L508" s="513" t="s">
        <v>310</v>
      </c>
      <c r="M508" s="516" t="s">
        <v>309</v>
      </c>
      <c r="N508" s="517" t="s">
        <v>310</v>
      </c>
      <c r="O508" s="516" t="s">
        <v>309</v>
      </c>
      <c r="P508" s="517" t="s">
        <v>310</v>
      </c>
      <c r="Q508" s="516" t="s">
        <v>309</v>
      </c>
      <c r="R508" s="513" t="s">
        <v>310</v>
      </c>
      <c r="S508" s="516" t="s">
        <v>309</v>
      </c>
      <c r="T508" s="517" t="s">
        <v>310</v>
      </c>
      <c r="U508" s="516" t="s">
        <v>309</v>
      </c>
      <c r="V508" s="518" t="s">
        <v>310</v>
      </c>
    </row>
    <row r="509" spans="1:22">
      <c r="A509" s="10"/>
      <c r="B509" s="10"/>
      <c r="C509" s="998"/>
      <c r="D509" s="519" t="s">
        <v>311</v>
      </c>
      <c r="E509" s="520">
        <v>0</v>
      </c>
      <c r="F509" s="521">
        <v>0</v>
      </c>
      <c r="G509" s="522">
        <v>1</v>
      </c>
      <c r="H509" s="523">
        <v>0</v>
      </c>
      <c r="I509" s="520">
        <v>1</v>
      </c>
      <c r="J509" s="521">
        <v>0</v>
      </c>
      <c r="K509" s="522">
        <v>1</v>
      </c>
      <c r="L509" s="523">
        <v>0</v>
      </c>
      <c r="M509" s="520">
        <v>2</v>
      </c>
      <c r="N509" s="521">
        <v>0</v>
      </c>
      <c r="O509" s="522">
        <v>3</v>
      </c>
      <c r="P509" s="521">
        <v>0</v>
      </c>
      <c r="Q509" s="522">
        <v>12</v>
      </c>
      <c r="R509" s="521">
        <v>6</v>
      </c>
      <c r="S509" s="522">
        <v>22</v>
      </c>
      <c r="T509" s="521">
        <v>8</v>
      </c>
      <c r="U509" s="522">
        <v>27</v>
      </c>
      <c r="V509" s="524">
        <v>17</v>
      </c>
    </row>
    <row r="510" spans="1:22">
      <c r="A510" s="10"/>
      <c r="B510" s="10"/>
      <c r="C510" s="998"/>
      <c r="D510" s="525" t="s">
        <v>312</v>
      </c>
      <c r="E510" s="526">
        <v>5</v>
      </c>
      <c r="F510" s="527">
        <v>0</v>
      </c>
      <c r="G510" s="532">
        <v>5</v>
      </c>
      <c r="H510" s="534">
        <v>0</v>
      </c>
      <c r="I510" s="526">
        <v>6</v>
      </c>
      <c r="J510" s="527">
        <v>0</v>
      </c>
      <c r="K510" s="532">
        <v>6</v>
      </c>
      <c r="L510" s="534">
        <v>1</v>
      </c>
      <c r="M510" s="526">
        <v>9</v>
      </c>
      <c r="N510" s="527">
        <v>1</v>
      </c>
      <c r="O510" s="532">
        <v>10</v>
      </c>
      <c r="P510" s="527">
        <v>3</v>
      </c>
      <c r="Q510" s="532">
        <v>182</v>
      </c>
      <c r="R510" s="527">
        <v>73</v>
      </c>
      <c r="S510" s="532">
        <v>282</v>
      </c>
      <c r="T510" s="527">
        <v>113</v>
      </c>
      <c r="U510" s="532">
        <v>369</v>
      </c>
      <c r="V510" s="536">
        <v>161</v>
      </c>
    </row>
    <row r="511" spans="1:22">
      <c r="A511" s="10"/>
      <c r="B511" s="10"/>
      <c r="C511" s="998"/>
      <c r="D511" s="538" t="s">
        <v>324</v>
      </c>
      <c r="E511" s="540">
        <v>3</v>
      </c>
      <c r="F511" s="542">
        <v>0</v>
      </c>
      <c r="G511" s="543">
        <v>4</v>
      </c>
      <c r="H511" s="545">
        <v>0</v>
      </c>
      <c r="I511" s="540">
        <v>4</v>
      </c>
      <c r="J511" s="542">
        <v>0</v>
      </c>
      <c r="K511" s="543">
        <v>4</v>
      </c>
      <c r="L511" s="545">
        <v>0</v>
      </c>
      <c r="M511" s="540">
        <v>4</v>
      </c>
      <c r="N511" s="542">
        <v>0</v>
      </c>
      <c r="O511" s="543">
        <v>4</v>
      </c>
      <c r="P511" s="542">
        <v>0</v>
      </c>
      <c r="Q511" s="543">
        <v>15</v>
      </c>
      <c r="R511" s="542">
        <v>0</v>
      </c>
      <c r="S511" s="543">
        <v>19</v>
      </c>
      <c r="T511" s="542">
        <v>0</v>
      </c>
      <c r="U511" s="543">
        <v>21</v>
      </c>
      <c r="V511" s="547">
        <v>0</v>
      </c>
    </row>
    <row r="512" spans="1:22">
      <c r="A512" s="10"/>
      <c r="B512" s="10"/>
      <c r="C512" s="998"/>
      <c r="D512" s="525" t="s">
        <v>328</v>
      </c>
      <c r="E512" s="526">
        <v>1</v>
      </c>
      <c r="F512" s="527">
        <v>0</v>
      </c>
      <c r="G512" s="532">
        <v>1</v>
      </c>
      <c r="H512" s="534">
        <v>0</v>
      </c>
      <c r="I512" s="526">
        <v>1</v>
      </c>
      <c r="J512" s="527">
        <v>0</v>
      </c>
      <c r="K512" s="532">
        <v>1</v>
      </c>
      <c r="L512" s="534">
        <v>0</v>
      </c>
      <c r="M512" s="526">
        <v>1</v>
      </c>
      <c r="N512" s="527">
        <v>0</v>
      </c>
      <c r="O512" s="532">
        <v>1</v>
      </c>
      <c r="P512" s="527">
        <v>0</v>
      </c>
      <c r="Q512" s="532">
        <v>7</v>
      </c>
      <c r="R512" s="527">
        <v>0</v>
      </c>
      <c r="S512" s="532">
        <v>11</v>
      </c>
      <c r="T512" s="527">
        <v>0</v>
      </c>
      <c r="U512" s="532">
        <v>15</v>
      </c>
      <c r="V512" s="536">
        <v>0</v>
      </c>
    </row>
    <row r="513" spans="1:22">
      <c r="A513" s="10"/>
      <c r="B513" s="10"/>
      <c r="C513" s="998"/>
      <c r="D513" s="538" t="s">
        <v>329</v>
      </c>
      <c r="E513" s="540">
        <v>1</v>
      </c>
      <c r="F513" s="542">
        <v>0</v>
      </c>
      <c r="G513" s="543">
        <v>2</v>
      </c>
      <c r="H513" s="545">
        <v>0</v>
      </c>
      <c r="I513" s="540">
        <v>2</v>
      </c>
      <c r="J513" s="542">
        <v>0</v>
      </c>
      <c r="K513" s="543">
        <v>2</v>
      </c>
      <c r="L513" s="545">
        <v>0</v>
      </c>
      <c r="M513" s="540">
        <v>2</v>
      </c>
      <c r="N513" s="542">
        <v>0</v>
      </c>
      <c r="O513" s="543">
        <v>2</v>
      </c>
      <c r="P513" s="542">
        <v>0</v>
      </c>
      <c r="Q513" s="543">
        <v>7</v>
      </c>
      <c r="R513" s="542">
        <v>0</v>
      </c>
      <c r="S513" s="543">
        <v>7</v>
      </c>
      <c r="T513" s="542">
        <v>0</v>
      </c>
      <c r="U513" s="543">
        <v>10</v>
      </c>
      <c r="V513" s="547">
        <v>0</v>
      </c>
    </row>
    <row r="514" spans="1:22">
      <c r="A514" s="10"/>
      <c r="B514" s="10"/>
      <c r="C514" s="998"/>
      <c r="D514" s="525" t="s">
        <v>330</v>
      </c>
      <c r="E514" s="526">
        <v>0</v>
      </c>
      <c r="F514" s="527">
        <v>0</v>
      </c>
      <c r="G514" s="532">
        <v>1</v>
      </c>
      <c r="H514" s="534">
        <v>0</v>
      </c>
      <c r="I514" s="526">
        <v>1</v>
      </c>
      <c r="J514" s="527">
        <v>0</v>
      </c>
      <c r="K514" s="532">
        <v>1</v>
      </c>
      <c r="L514" s="534">
        <v>0</v>
      </c>
      <c r="M514" s="526">
        <v>1</v>
      </c>
      <c r="N514" s="527">
        <v>0</v>
      </c>
      <c r="O514" s="532">
        <v>1</v>
      </c>
      <c r="P514" s="527">
        <v>0</v>
      </c>
      <c r="Q514" s="532">
        <v>12</v>
      </c>
      <c r="R514" s="527">
        <v>4</v>
      </c>
      <c r="S514" s="532">
        <v>23</v>
      </c>
      <c r="T514" s="527">
        <v>15</v>
      </c>
      <c r="U514" s="532">
        <v>27</v>
      </c>
      <c r="V514" s="536">
        <v>21</v>
      </c>
    </row>
    <row r="515" spans="1:22">
      <c r="A515" s="10"/>
      <c r="B515" s="10"/>
      <c r="C515" s="998"/>
      <c r="D515" s="538" t="s">
        <v>331</v>
      </c>
      <c r="E515" s="540">
        <v>1</v>
      </c>
      <c r="F515" s="542">
        <v>0</v>
      </c>
      <c r="G515" s="543">
        <v>1</v>
      </c>
      <c r="H515" s="545">
        <v>0</v>
      </c>
      <c r="I515" s="540">
        <v>1</v>
      </c>
      <c r="J515" s="542">
        <v>0</v>
      </c>
      <c r="K515" s="543">
        <v>1</v>
      </c>
      <c r="L515" s="545">
        <v>0</v>
      </c>
      <c r="M515" s="540">
        <v>1</v>
      </c>
      <c r="N515" s="542">
        <v>0</v>
      </c>
      <c r="O515" s="543">
        <v>1</v>
      </c>
      <c r="P515" s="542">
        <v>0</v>
      </c>
      <c r="Q515" s="543">
        <v>7</v>
      </c>
      <c r="R515" s="542">
        <v>0</v>
      </c>
      <c r="S515" s="543">
        <v>11</v>
      </c>
      <c r="T515" s="542">
        <v>0</v>
      </c>
      <c r="U515" s="543">
        <v>17</v>
      </c>
      <c r="V515" s="547">
        <v>0</v>
      </c>
    </row>
    <row r="516" spans="1:22">
      <c r="A516" s="10"/>
      <c r="B516" s="10"/>
      <c r="C516" s="998"/>
      <c r="D516" s="525" t="s">
        <v>332</v>
      </c>
      <c r="E516" s="526">
        <v>1</v>
      </c>
      <c r="F516" s="527">
        <v>0</v>
      </c>
      <c r="G516" s="532">
        <v>1</v>
      </c>
      <c r="H516" s="534">
        <v>0</v>
      </c>
      <c r="I516" s="526">
        <v>1</v>
      </c>
      <c r="J516" s="527">
        <v>0</v>
      </c>
      <c r="K516" s="532">
        <v>1</v>
      </c>
      <c r="L516" s="534">
        <v>0</v>
      </c>
      <c r="M516" s="526">
        <v>1</v>
      </c>
      <c r="N516" s="527">
        <v>0</v>
      </c>
      <c r="O516" s="532">
        <v>1</v>
      </c>
      <c r="P516" s="527">
        <v>0</v>
      </c>
      <c r="Q516" s="532">
        <v>6</v>
      </c>
      <c r="R516" s="527">
        <v>0</v>
      </c>
      <c r="S516" s="532">
        <v>8</v>
      </c>
      <c r="T516" s="527">
        <v>0</v>
      </c>
      <c r="U516" s="532">
        <v>9</v>
      </c>
      <c r="V516" s="536">
        <v>0</v>
      </c>
    </row>
    <row r="517" spans="1:22">
      <c r="A517" s="10"/>
      <c r="B517" s="10"/>
      <c r="C517" s="998"/>
      <c r="D517" s="538" t="s">
        <v>333</v>
      </c>
      <c r="E517" s="540">
        <v>0</v>
      </c>
      <c r="F517" s="542">
        <v>0</v>
      </c>
      <c r="G517" s="543">
        <v>0</v>
      </c>
      <c r="H517" s="545">
        <v>0</v>
      </c>
      <c r="I517" s="540">
        <v>0</v>
      </c>
      <c r="J517" s="542">
        <v>0</v>
      </c>
      <c r="K517" s="543">
        <v>0</v>
      </c>
      <c r="L517" s="545">
        <v>0</v>
      </c>
      <c r="M517" s="540">
        <v>0</v>
      </c>
      <c r="N517" s="542">
        <v>0</v>
      </c>
      <c r="O517" s="543">
        <v>0</v>
      </c>
      <c r="P517" s="542">
        <v>0</v>
      </c>
      <c r="Q517" s="543">
        <v>1</v>
      </c>
      <c r="R517" s="542">
        <v>0</v>
      </c>
      <c r="S517" s="543">
        <v>1</v>
      </c>
      <c r="T517" s="542">
        <v>0</v>
      </c>
      <c r="U517" s="543">
        <v>1</v>
      </c>
      <c r="V517" s="547">
        <v>0</v>
      </c>
    </row>
    <row r="518" spans="1:22" ht="15.75" customHeight="1">
      <c r="A518" s="10"/>
      <c r="B518" s="10"/>
      <c r="C518" s="998"/>
      <c r="D518" s="552" t="s">
        <v>28</v>
      </c>
      <c r="E518" s="554">
        <f t="shared" ref="E518:V518" si="38">SUM(E509:E517)</f>
        <v>12</v>
      </c>
      <c r="F518" s="556">
        <f t="shared" si="38"/>
        <v>0</v>
      </c>
      <c r="G518" s="557">
        <f t="shared" si="38"/>
        <v>16</v>
      </c>
      <c r="H518" s="558">
        <f t="shared" si="38"/>
        <v>0</v>
      </c>
      <c r="I518" s="554">
        <f t="shared" si="38"/>
        <v>17</v>
      </c>
      <c r="J518" s="556">
        <f t="shared" si="38"/>
        <v>0</v>
      </c>
      <c r="K518" s="557">
        <f t="shared" si="38"/>
        <v>17</v>
      </c>
      <c r="L518" s="558">
        <f t="shared" si="38"/>
        <v>1</v>
      </c>
      <c r="M518" s="554">
        <f t="shared" si="38"/>
        <v>21</v>
      </c>
      <c r="N518" s="556">
        <f t="shared" si="38"/>
        <v>1</v>
      </c>
      <c r="O518" s="557">
        <f t="shared" si="38"/>
        <v>23</v>
      </c>
      <c r="P518" s="556">
        <f t="shared" si="38"/>
        <v>3</v>
      </c>
      <c r="Q518" s="557">
        <f t="shared" si="38"/>
        <v>249</v>
      </c>
      <c r="R518" s="556">
        <f t="shared" si="38"/>
        <v>83</v>
      </c>
      <c r="S518" s="557">
        <f t="shared" si="38"/>
        <v>384</v>
      </c>
      <c r="T518" s="556">
        <f t="shared" si="38"/>
        <v>136</v>
      </c>
      <c r="U518" s="557">
        <f t="shared" si="38"/>
        <v>496</v>
      </c>
      <c r="V518" s="559">
        <f t="shared" si="38"/>
        <v>199</v>
      </c>
    </row>
    <row r="519" spans="1:22" ht="30.75" customHeight="1">
      <c r="A519" s="10"/>
      <c r="B519" s="10"/>
      <c r="C519" s="978"/>
      <c r="D519" s="560" t="s">
        <v>336</v>
      </c>
      <c r="E519" s="995">
        <f>E518+F518</f>
        <v>12</v>
      </c>
      <c r="F519" s="858"/>
      <c r="G519" s="995">
        <f>G518+H518</f>
        <v>16</v>
      </c>
      <c r="H519" s="858"/>
      <c r="I519" s="995">
        <f>I518+J518</f>
        <v>17</v>
      </c>
      <c r="J519" s="858"/>
      <c r="K519" s="995">
        <f>K518+L518</f>
        <v>18</v>
      </c>
      <c r="L519" s="858"/>
      <c r="M519" s="995">
        <f>M518+N518</f>
        <v>22</v>
      </c>
      <c r="N519" s="858"/>
      <c r="O519" s="995">
        <f>O518+P518</f>
        <v>26</v>
      </c>
      <c r="P519" s="858"/>
      <c r="Q519" s="993">
        <f>Q518+R518</f>
        <v>332</v>
      </c>
      <c r="R519" s="908"/>
      <c r="S519" s="993">
        <f>S518+T518</f>
        <v>520</v>
      </c>
      <c r="T519" s="908"/>
      <c r="U519" s="993">
        <f>U518+V518</f>
        <v>695</v>
      </c>
      <c r="V519" s="999"/>
    </row>
    <row r="520" spans="1:22" ht="15.75" customHeight="1">
      <c r="A520" s="10"/>
      <c r="B520" s="10"/>
      <c r="C520" s="997" t="s">
        <v>192</v>
      </c>
      <c r="D520" s="992" t="str">
        <f>D507</f>
        <v>CATEG.</v>
      </c>
      <c r="E520" s="991">
        <v>2004</v>
      </c>
      <c r="F520" s="934"/>
      <c r="G520" s="996">
        <v>2005</v>
      </c>
      <c r="H520" s="973"/>
      <c r="I520" s="991">
        <v>2006</v>
      </c>
      <c r="J520" s="934"/>
      <c r="K520" s="996">
        <v>2007</v>
      </c>
      <c r="L520" s="973"/>
      <c r="M520" s="991">
        <v>2008</v>
      </c>
      <c r="N520" s="934"/>
      <c r="O520" s="991">
        <v>2009</v>
      </c>
      <c r="P520" s="934"/>
      <c r="Q520" s="991">
        <v>2010</v>
      </c>
      <c r="R520" s="934"/>
      <c r="S520" s="994">
        <v>2011</v>
      </c>
      <c r="T520" s="883"/>
      <c r="U520" s="994">
        <v>2012</v>
      </c>
      <c r="V520" s="879"/>
    </row>
    <row r="521" spans="1:22" ht="15.75" customHeight="1">
      <c r="A521" s="10"/>
      <c r="B521" s="10"/>
      <c r="C521" s="998"/>
      <c r="D521" s="825"/>
      <c r="E521" s="512" t="s">
        <v>309</v>
      </c>
      <c r="F521" s="513" t="s">
        <v>310</v>
      </c>
      <c r="G521" s="514" t="s">
        <v>309</v>
      </c>
      <c r="H521" s="515" t="s">
        <v>310</v>
      </c>
      <c r="I521" s="512" t="s">
        <v>309</v>
      </c>
      <c r="J521" s="513" t="s">
        <v>310</v>
      </c>
      <c r="K521" s="514" t="s">
        <v>309</v>
      </c>
      <c r="L521" s="513" t="s">
        <v>310</v>
      </c>
      <c r="M521" s="516" t="s">
        <v>309</v>
      </c>
      <c r="N521" s="517" t="s">
        <v>310</v>
      </c>
      <c r="O521" s="516" t="s">
        <v>309</v>
      </c>
      <c r="P521" s="517" t="s">
        <v>310</v>
      </c>
      <c r="Q521" s="516" t="s">
        <v>309</v>
      </c>
      <c r="R521" s="513" t="s">
        <v>310</v>
      </c>
      <c r="S521" s="516" t="s">
        <v>309</v>
      </c>
      <c r="T521" s="517" t="s">
        <v>310</v>
      </c>
      <c r="U521" s="516" t="s">
        <v>309</v>
      </c>
      <c r="V521" s="518" t="s">
        <v>310</v>
      </c>
    </row>
    <row r="522" spans="1:22">
      <c r="A522" s="10"/>
      <c r="B522" s="10"/>
      <c r="C522" s="998"/>
      <c r="D522" s="519" t="s">
        <v>311</v>
      </c>
      <c r="E522" s="520">
        <v>0</v>
      </c>
      <c r="F522" s="521">
        <v>0</v>
      </c>
      <c r="G522" s="522">
        <v>0</v>
      </c>
      <c r="H522" s="523">
        <v>0</v>
      </c>
      <c r="I522" s="520">
        <v>0</v>
      </c>
      <c r="J522" s="521">
        <v>0</v>
      </c>
      <c r="K522" s="522">
        <v>0</v>
      </c>
      <c r="L522" s="523">
        <v>0</v>
      </c>
      <c r="M522" s="520">
        <v>0</v>
      </c>
      <c r="N522" s="521">
        <v>0</v>
      </c>
      <c r="O522" s="522">
        <v>0</v>
      </c>
      <c r="P522" s="521">
        <v>0</v>
      </c>
      <c r="Q522" s="522">
        <v>4</v>
      </c>
      <c r="R522" s="521">
        <v>0</v>
      </c>
      <c r="S522" s="522">
        <v>6</v>
      </c>
      <c r="T522" s="521">
        <v>2</v>
      </c>
      <c r="U522" s="522">
        <v>7</v>
      </c>
      <c r="V522" s="524">
        <v>2</v>
      </c>
    </row>
    <row r="523" spans="1:22">
      <c r="A523" s="10"/>
      <c r="B523" s="10"/>
      <c r="C523" s="998"/>
      <c r="D523" s="525" t="s">
        <v>312</v>
      </c>
      <c r="E523" s="526">
        <v>4</v>
      </c>
      <c r="F523" s="527">
        <v>0</v>
      </c>
      <c r="G523" s="532">
        <v>6</v>
      </c>
      <c r="H523" s="534">
        <v>0</v>
      </c>
      <c r="I523" s="526">
        <v>6</v>
      </c>
      <c r="J523" s="527">
        <v>0</v>
      </c>
      <c r="K523" s="532">
        <v>8</v>
      </c>
      <c r="L523" s="534">
        <v>0</v>
      </c>
      <c r="M523" s="526">
        <v>15</v>
      </c>
      <c r="N523" s="527">
        <v>4</v>
      </c>
      <c r="O523" s="532">
        <v>15</v>
      </c>
      <c r="P523" s="527">
        <v>4</v>
      </c>
      <c r="Q523" s="532">
        <v>61</v>
      </c>
      <c r="R523" s="527">
        <v>22</v>
      </c>
      <c r="S523" s="532">
        <v>117</v>
      </c>
      <c r="T523" s="527">
        <v>47</v>
      </c>
      <c r="U523" s="532">
        <v>196</v>
      </c>
      <c r="V523" s="536">
        <v>69</v>
      </c>
    </row>
    <row r="524" spans="1:22">
      <c r="A524" s="10"/>
      <c r="B524" s="10"/>
      <c r="C524" s="998"/>
      <c r="D524" s="538" t="s">
        <v>324</v>
      </c>
      <c r="E524" s="540">
        <v>0</v>
      </c>
      <c r="F524" s="542">
        <v>0</v>
      </c>
      <c r="G524" s="543">
        <v>0</v>
      </c>
      <c r="H524" s="545">
        <v>0</v>
      </c>
      <c r="I524" s="540">
        <v>0</v>
      </c>
      <c r="J524" s="542">
        <v>0</v>
      </c>
      <c r="K524" s="543">
        <v>0</v>
      </c>
      <c r="L524" s="545">
        <v>0</v>
      </c>
      <c r="M524" s="540">
        <v>0</v>
      </c>
      <c r="N524" s="542">
        <v>0</v>
      </c>
      <c r="O524" s="543">
        <v>0</v>
      </c>
      <c r="P524" s="542">
        <v>0</v>
      </c>
      <c r="Q524" s="543">
        <v>2</v>
      </c>
      <c r="R524" s="542">
        <v>0</v>
      </c>
      <c r="S524" s="543">
        <v>5</v>
      </c>
      <c r="T524" s="542">
        <v>0</v>
      </c>
      <c r="U524" s="543">
        <v>10</v>
      </c>
      <c r="V524" s="547">
        <v>0</v>
      </c>
    </row>
    <row r="525" spans="1:22">
      <c r="A525" s="10"/>
      <c r="B525" s="10"/>
      <c r="C525" s="998"/>
      <c r="D525" s="525" t="s">
        <v>328</v>
      </c>
      <c r="E525" s="526">
        <v>0</v>
      </c>
      <c r="F525" s="527">
        <v>0</v>
      </c>
      <c r="G525" s="532">
        <v>0</v>
      </c>
      <c r="H525" s="534">
        <v>0</v>
      </c>
      <c r="I525" s="526">
        <v>0</v>
      </c>
      <c r="J525" s="527">
        <v>0</v>
      </c>
      <c r="K525" s="532">
        <v>0</v>
      </c>
      <c r="L525" s="534">
        <v>0</v>
      </c>
      <c r="M525" s="526">
        <v>0</v>
      </c>
      <c r="N525" s="527">
        <v>0</v>
      </c>
      <c r="O525" s="532">
        <v>0</v>
      </c>
      <c r="P525" s="527">
        <v>0</v>
      </c>
      <c r="Q525" s="532">
        <v>1</v>
      </c>
      <c r="R525" s="527">
        <v>0</v>
      </c>
      <c r="S525" s="532">
        <v>1</v>
      </c>
      <c r="T525" s="527">
        <v>0</v>
      </c>
      <c r="U525" s="532">
        <v>4</v>
      </c>
      <c r="V525" s="536">
        <v>0</v>
      </c>
    </row>
    <row r="526" spans="1:22">
      <c r="A526" s="10"/>
      <c r="B526" s="10"/>
      <c r="C526" s="998"/>
      <c r="D526" s="538" t="s">
        <v>329</v>
      </c>
      <c r="E526" s="540">
        <v>0</v>
      </c>
      <c r="F526" s="542">
        <v>0</v>
      </c>
      <c r="G526" s="543">
        <v>0</v>
      </c>
      <c r="H526" s="545">
        <v>0</v>
      </c>
      <c r="I526" s="540">
        <v>0</v>
      </c>
      <c r="J526" s="542">
        <v>0</v>
      </c>
      <c r="K526" s="543">
        <v>0</v>
      </c>
      <c r="L526" s="545">
        <v>0</v>
      </c>
      <c r="M526" s="540">
        <v>0</v>
      </c>
      <c r="N526" s="542">
        <v>0</v>
      </c>
      <c r="O526" s="543">
        <v>0</v>
      </c>
      <c r="P526" s="542">
        <v>0</v>
      </c>
      <c r="Q526" s="543">
        <v>0</v>
      </c>
      <c r="R526" s="542">
        <v>0</v>
      </c>
      <c r="S526" s="543">
        <v>1</v>
      </c>
      <c r="T526" s="542">
        <v>0</v>
      </c>
      <c r="U526" s="543">
        <v>4</v>
      </c>
      <c r="V526" s="547">
        <v>0</v>
      </c>
    </row>
    <row r="527" spans="1:22">
      <c r="A527" s="10"/>
      <c r="B527" s="10"/>
      <c r="C527" s="998"/>
      <c r="D527" s="525" t="s">
        <v>330</v>
      </c>
      <c r="E527" s="526">
        <v>1</v>
      </c>
      <c r="F527" s="527">
        <v>0</v>
      </c>
      <c r="G527" s="532">
        <v>1</v>
      </c>
      <c r="H527" s="534">
        <v>0</v>
      </c>
      <c r="I527" s="526">
        <v>1</v>
      </c>
      <c r="J527" s="527">
        <v>0</v>
      </c>
      <c r="K527" s="532">
        <v>1</v>
      </c>
      <c r="L527" s="534">
        <v>0</v>
      </c>
      <c r="M527" s="526">
        <v>1</v>
      </c>
      <c r="N527" s="527">
        <v>0</v>
      </c>
      <c r="O527" s="532">
        <v>2</v>
      </c>
      <c r="P527" s="527">
        <v>0</v>
      </c>
      <c r="Q527" s="532">
        <v>4</v>
      </c>
      <c r="R527" s="527">
        <v>6</v>
      </c>
      <c r="S527" s="532">
        <v>7</v>
      </c>
      <c r="T527" s="527">
        <v>12</v>
      </c>
      <c r="U527" s="532">
        <v>12</v>
      </c>
      <c r="V527" s="536">
        <v>15</v>
      </c>
    </row>
    <row r="528" spans="1:22">
      <c r="A528" s="10"/>
      <c r="B528" s="10"/>
      <c r="C528" s="998"/>
      <c r="D528" s="538" t="s">
        <v>331</v>
      </c>
      <c r="E528" s="540">
        <v>1</v>
      </c>
      <c r="F528" s="542">
        <v>0</v>
      </c>
      <c r="G528" s="543">
        <v>1</v>
      </c>
      <c r="H528" s="545">
        <v>0</v>
      </c>
      <c r="I528" s="540">
        <v>1</v>
      </c>
      <c r="J528" s="542">
        <v>0</v>
      </c>
      <c r="K528" s="543">
        <v>1</v>
      </c>
      <c r="L528" s="545">
        <v>0</v>
      </c>
      <c r="M528" s="540">
        <v>1</v>
      </c>
      <c r="N528" s="542">
        <v>0</v>
      </c>
      <c r="O528" s="543">
        <v>1</v>
      </c>
      <c r="P528" s="542">
        <v>0</v>
      </c>
      <c r="Q528" s="543">
        <v>1</v>
      </c>
      <c r="R528" s="542">
        <v>0</v>
      </c>
      <c r="S528" s="543">
        <v>1</v>
      </c>
      <c r="T528" s="542">
        <v>0</v>
      </c>
      <c r="U528" s="543">
        <v>5</v>
      </c>
      <c r="V528" s="547">
        <v>0</v>
      </c>
    </row>
    <row r="529" spans="1:22">
      <c r="A529" s="10"/>
      <c r="B529" s="10"/>
      <c r="C529" s="998"/>
      <c r="D529" s="525" t="s">
        <v>332</v>
      </c>
      <c r="E529" s="526">
        <v>0</v>
      </c>
      <c r="F529" s="527">
        <v>0</v>
      </c>
      <c r="G529" s="532">
        <v>1</v>
      </c>
      <c r="H529" s="534">
        <v>0</v>
      </c>
      <c r="I529" s="526">
        <v>1</v>
      </c>
      <c r="J529" s="527">
        <v>0</v>
      </c>
      <c r="K529" s="532">
        <v>1</v>
      </c>
      <c r="L529" s="534">
        <v>0</v>
      </c>
      <c r="M529" s="526">
        <v>1</v>
      </c>
      <c r="N529" s="527">
        <v>0</v>
      </c>
      <c r="O529" s="532">
        <v>1</v>
      </c>
      <c r="P529" s="527">
        <v>0</v>
      </c>
      <c r="Q529" s="532">
        <v>2</v>
      </c>
      <c r="R529" s="527">
        <v>0</v>
      </c>
      <c r="S529" s="532">
        <v>3</v>
      </c>
      <c r="T529" s="527">
        <v>0</v>
      </c>
      <c r="U529" s="532">
        <v>7</v>
      </c>
      <c r="V529" s="536">
        <v>0</v>
      </c>
    </row>
    <row r="530" spans="1:22">
      <c r="A530" s="10"/>
      <c r="B530" s="10"/>
      <c r="C530" s="998"/>
      <c r="D530" s="538" t="s">
        <v>333</v>
      </c>
      <c r="E530" s="540">
        <v>0</v>
      </c>
      <c r="F530" s="542">
        <v>0</v>
      </c>
      <c r="G530" s="543">
        <v>1</v>
      </c>
      <c r="H530" s="545">
        <v>0</v>
      </c>
      <c r="I530" s="540">
        <v>1</v>
      </c>
      <c r="J530" s="542">
        <v>0</v>
      </c>
      <c r="K530" s="543">
        <v>1</v>
      </c>
      <c r="L530" s="545">
        <v>0</v>
      </c>
      <c r="M530" s="540">
        <v>1</v>
      </c>
      <c r="N530" s="542">
        <v>0</v>
      </c>
      <c r="O530" s="543">
        <v>1</v>
      </c>
      <c r="P530" s="542">
        <v>0</v>
      </c>
      <c r="Q530" s="543">
        <v>0</v>
      </c>
      <c r="R530" s="542">
        <v>0</v>
      </c>
      <c r="S530" s="543">
        <v>1</v>
      </c>
      <c r="T530" s="542">
        <v>0</v>
      </c>
      <c r="U530" s="543">
        <v>2</v>
      </c>
      <c r="V530" s="547">
        <v>0</v>
      </c>
    </row>
    <row r="531" spans="1:22" ht="15.75" customHeight="1">
      <c r="A531" s="10"/>
      <c r="B531" s="10"/>
      <c r="C531" s="998"/>
      <c r="D531" s="552" t="s">
        <v>28</v>
      </c>
      <c r="E531" s="554">
        <f t="shared" ref="E531:V531" si="39">SUM(E522:E530)</f>
        <v>6</v>
      </c>
      <c r="F531" s="556">
        <f t="shared" si="39"/>
        <v>0</v>
      </c>
      <c r="G531" s="557">
        <f t="shared" si="39"/>
        <v>10</v>
      </c>
      <c r="H531" s="558">
        <f t="shared" si="39"/>
        <v>0</v>
      </c>
      <c r="I531" s="554">
        <f t="shared" si="39"/>
        <v>10</v>
      </c>
      <c r="J531" s="556">
        <f t="shared" si="39"/>
        <v>0</v>
      </c>
      <c r="K531" s="557">
        <f t="shared" si="39"/>
        <v>12</v>
      </c>
      <c r="L531" s="558">
        <f t="shared" si="39"/>
        <v>0</v>
      </c>
      <c r="M531" s="554">
        <f t="shared" si="39"/>
        <v>19</v>
      </c>
      <c r="N531" s="556">
        <f t="shared" si="39"/>
        <v>4</v>
      </c>
      <c r="O531" s="557">
        <f t="shared" si="39"/>
        <v>20</v>
      </c>
      <c r="P531" s="556">
        <f t="shared" si="39"/>
        <v>4</v>
      </c>
      <c r="Q531" s="557">
        <f t="shared" si="39"/>
        <v>75</v>
      </c>
      <c r="R531" s="556">
        <f t="shared" si="39"/>
        <v>28</v>
      </c>
      <c r="S531" s="557">
        <f t="shared" si="39"/>
        <v>142</v>
      </c>
      <c r="T531" s="556">
        <f t="shared" si="39"/>
        <v>61</v>
      </c>
      <c r="U531" s="557">
        <f t="shared" si="39"/>
        <v>247</v>
      </c>
      <c r="V531" s="559">
        <f t="shared" si="39"/>
        <v>86</v>
      </c>
    </row>
    <row r="532" spans="1:22" ht="30.75" customHeight="1">
      <c r="A532" s="10"/>
      <c r="B532" s="10"/>
      <c r="C532" s="978"/>
      <c r="D532" s="560" t="s">
        <v>336</v>
      </c>
      <c r="E532" s="995">
        <f>E531+F531</f>
        <v>6</v>
      </c>
      <c r="F532" s="858"/>
      <c r="G532" s="995">
        <f>G531+H531</f>
        <v>10</v>
      </c>
      <c r="H532" s="858"/>
      <c r="I532" s="995">
        <f>I531+J531</f>
        <v>10</v>
      </c>
      <c r="J532" s="858"/>
      <c r="K532" s="995">
        <f>K531+L531</f>
        <v>12</v>
      </c>
      <c r="L532" s="858"/>
      <c r="M532" s="995">
        <f>M531+N531</f>
        <v>23</v>
      </c>
      <c r="N532" s="858"/>
      <c r="O532" s="995">
        <f>O531+P531</f>
        <v>24</v>
      </c>
      <c r="P532" s="858"/>
      <c r="Q532" s="993">
        <f>Q531+R531</f>
        <v>103</v>
      </c>
      <c r="R532" s="908"/>
      <c r="S532" s="993">
        <f>S531+T531</f>
        <v>203</v>
      </c>
      <c r="T532" s="908"/>
      <c r="U532" s="993">
        <f>U531+V531</f>
        <v>333</v>
      </c>
      <c r="V532" s="999"/>
    </row>
    <row r="533" spans="1:22" ht="15.75" customHeight="1">
      <c r="A533" s="10"/>
      <c r="B533" s="10"/>
      <c r="C533" s="997" t="s">
        <v>193</v>
      </c>
      <c r="D533" s="992" t="str">
        <f>D520</f>
        <v>CATEG.</v>
      </c>
      <c r="E533" s="991">
        <v>2004</v>
      </c>
      <c r="F533" s="934"/>
      <c r="G533" s="996">
        <v>2005</v>
      </c>
      <c r="H533" s="973"/>
      <c r="I533" s="991">
        <v>2006</v>
      </c>
      <c r="J533" s="934"/>
      <c r="K533" s="996">
        <v>2007</v>
      </c>
      <c r="L533" s="973"/>
      <c r="M533" s="991">
        <v>2008</v>
      </c>
      <c r="N533" s="934"/>
      <c r="O533" s="991">
        <v>2009</v>
      </c>
      <c r="P533" s="934"/>
      <c r="Q533" s="991">
        <v>2010</v>
      </c>
      <c r="R533" s="934"/>
      <c r="S533" s="994">
        <v>2011</v>
      </c>
      <c r="T533" s="883"/>
      <c r="U533" s="994">
        <v>2012</v>
      </c>
      <c r="V533" s="879"/>
    </row>
    <row r="534" spans="1:22" ht="15.75" customHeight="1">
      <c r="A534" s="10"/>
      <c r="B534" s="10"/>
      <c r="C534" s="998"/>
      <c r="D534" s="825"/>
      <c r="E534" s="512" t="s">
        <v>309</v>
      </c>
      <c r="F534" s="513" t="s">
        <v>310</v>
      </c>
      <c r="G534" s="514" t="s">
        <v>309</v>
      </c>
      <c r="H534" s="515" t="s">
        <v>310</v>
      </c>
      <c r="I534" s="512" t="s">
        <v>309</v>
      </c>
      <c r="J534" s="513" t="s">
        <v>310</v>
      </c>
      <c r="K534" s="514" t="s">
        <v>309</v>
      </c>
      <c r="L534" s="513" t="s">
        <v>310</v>
      </c>
      <c r="M534" s="516" t="s">
        <v>309</v>
      </c>
      <c r="N534" s="517" t="s">
        <v>310</v>
      </c>
      <c r="O534" s="516" t="s">
        <v>309</v>
      </c>
      <c r="P534" s="517" t="s">
        <v>310</v>
      </c>
      <c r="Q534" s="516" t="s">
        <v>309</v>
      </c>
      <c r="R534" s="513" t="s">
        <v>310</v>
      </c>
      <c r="S534" s="516" t="s">
        <v>309</v>
      </c>
      <c r="T534" s="517" t="s">
        <v>310</v>
      </c>
      <c r="U534" s="516" t="s">
        <v>309</v>
      </c>
      <c r="V534" s="518" t="s">
        <v>310</v>
      </c>
    </row>
    <row r="535" spans="1:22">
      <c r="A535" s="10"/>
      <c r="B535" s="10"/>
      <c r="C535" s="998"/>
      <c r="D535" s="519" t="s">
        <v>311</v>
      </c>
      <c r="E535" s="520">
        <v>707</v>
      </c>
      <c r="F535" s="521">
        <v>397</v>
      </c>
      <c r="G535" s="522">
        <v>800</v>
      </c>
      <c r="H535" s="523">
        <v>465</v>
      </c>
      <c r="I535" s="520">
        <v>901</v>
      </c>
      <c r="J535" s="521">
        <v>595</v>
      </c>
      <c r="K535" s="522">
        <v>995</v>
      </c>
      <c r="L535" s="523">
        <v>734</v>
      </c>
      <c r="M535" s="520">
        <v>1121</v>
      </c>
      <c r="N535" s="521">
        <v>890</v>
      </c>
      <c r="O535" s="522">
        <v>1200</v>
      </c>
      <c r="P535" s="521">
        <v>1101</v>
      </c>
      <c r="Q535" s="522">
        <v>1214</v>
      </c>
      <c r="R535" s="521">
        <v>1194</v>
      </c>
      <c r="S535" s="522">
        <v>1243</v>
      </c>
      <c r="T535" s="521">
        <v>1309</v>
      </c>
      <c r="U535" s="522">
        <v>1289</v>
      </c>
      <c r="V535" s="524">
        <v>1399</v>
      </c>
    </row>
    <row r="536" spans="1:22">
      <c r="A536" s="10"/>
      <c r="B536" s="10"/>
      <c r="C536" s="998"/>
      <c r="D536" s="525" t="s">
        <v>312</v>
      </c>
      <c r="E536" s="526">
        <v>3776</v>
      </c>
      <c r="F536" s="527">
        <v>1398</v>
      </c>
      <c r="G536" s="532">
        <v>4474</v>
      </c>
      <c r="H536" s="534">
        <v>1722</v>
      </c>
      <c r="I536" s="526">
        <v>5212</v>
      </c>
      <c r="J536" s="527">
        <v>2113</v>
      </c>
      <c r="K536" s="532">
        <v>5949</v>
      </c>
      <c r="L536" s="534">
        <v>2492</v>
      </c>
      <c r="M536" s="526">
        <v>6866</v>
      </c>
      <c r="N536" s="527">
        <v>2996</v>
      </c>
      <c r="O536" s="532">
        <v>7811</v>
      </c>
      <c r="P536" s="527">
        <v>3777</v>
      </c>
      <c r="Q536" s="532">
        <v>8303</v>
      </c>
      <c r="R536" s="527">
        <v>4221</v>
      </c>
      <c r="S536" s="532">
        <v>8743</v>
      </c>
      <c r="T536" s="527">
        <v>4640</v>
      </c>
      <c r="U536" s="532">
        <v>9416</v>
      </c>
      <c r="V536" s="536">
        <v>5209</v>
      </c>
    </row>
    <row r="537" spans="1:22">
      <c r="A537" s="10"/>
      <c r="B537" s="10"/>
      <c r="C537" s="998"/>
      <c r="D537" s="538" t="s">
        <v>324</v>
      </c>
      <c r="E537" s="540">
        <v>1708</v>
      </c>
      <c r="F537" s="542">
        <v>37</v>
      </c>
      <c r="G537" s="543">
        <v>1785</v>
      </c>
      <c r="H537" s="545">
        <v>38</v>
      </c>
      <c r="I537" s="540">
        <v>1829</v>
      </c>
      <c r="J537" s="542">
        <v>38</v>
      </c>
      <c r="K537" s="543">
        <v>1854</v>
      </c>
      <c r="L537" s="545">
        <v>38</v>
      </c>
      <c r="M537" s="540">
        <v>1892</v>
      </c>
      <c r="N537" s="542">
        <v>41</v>
      </c>
      <c r="O537" s="543">
        <v>1922</v>
      </c>
      <c r="P537" s="542">
        <v>43</v>
      </c>
      <c r="Q537" s="543">
        <v>1905</v>
      </c>
      <c r="R537" s="542">
        <v>46</v>
      </c>
      <c r="S537" s="543">
        <v>1900</v>
      </c>
      <c r="T537" s="542">
        <v>46</v>
      </c>
      <c r="U537" s="543">
        <v>1906</v>
      </c>
      <c r="V537" s="547">
        <v>46</v>
      </c>
    </row>
    <row r="538" spans="1:22">
      <c r="A538" s="10"/>
      <c r="B538" s="10"/>
      <c r="C538" s="998"/>
      <c r="D538" s="525" t="s">
        <v>328</v>
      </c>
      <c r="E538" s="526">
        <v>777</v>
      </c>
      <c r="F538" s="527">
        <v>10</v>
      </c>
      <c r="G538" s="532">
        <v>809</v>
      </c>
      <c r="H538" s="534">
        <v>11</v>
      </c>
      <c r="I538" s="526">
        <v>832</v>
      </c>
      <c r="J538" s="527">
        <v>12</v>
      </c>
      <c r="K538" s="532">
        <v>858</v>
      </c>
      <c r="L538" s="534">
        <v>12</v>
      </c>
      <c r="M538" s="526">
        <v>883</v>
      </c>
      <c r="N538" s="527">
        <v>12</v>
      </c>
      <c r="O538" s="532">
        <v>907</v>
      </c>
      <c r="P538" s="527">
        <v>13</v>
      </c>
      <c r="Q538" s="532">
        <v>906</v>
      </c>
      <c r="R538" s="527">
        <v>11</v>
      </c>
      <c r="S538" s="532">
        <v>913</v>
      </c>
      <c r="T538" s="527">
        <v>12</v>
      </c>
      <c r="U538" s="532">
        <v>940</v>
      </c>
      <c r="V538" s="536">
        <v>12</v>
      </c>
    </row>
    <row r="539" spans="1:22">
      <c r="A539" s="10"/>
      <c r="B539" s="10"/>
      <c r="C539" s="998"/>
      <c r="D539" s="538" t="s">
        <v>329</v>
      </c>
      <c r="E539" s="540">
        <v>311</v>
      </c>
      <c r="F539" s="542">
        <v>4</v>
      </c>
      <c r="G539" s="543">
        <v>326</v>
      </c>
      <c r="H539" s="545">
        <v>4</v>
      </c>
      <c r="I539" s="540">
        <v>339</v>
      </c>
      <c r="J539" s="542">
        <v>4</v>
      </c>
      <c r="K539" s="543">
        <v>346</v>
      </c>
      <c r="L539" s="545">
        <v>4</v>
      </c>
      <c r="M539" s="540">
        <v>362</v>
      </c>
      <c r="N539" s="542">
        <v>4</v>
      </c>
      <c r="O539" s="543">
        <v>377</v>
      </c>
      <c r="P539" s="542">
        <v>4</v>
      </c>
      <c r="Q539" s="543">
        <v>378</v>
      </c>
      <c r="R539" s="542">
        <v>4</v>
      </c>
      <c r="S539" s="543">
        <v>384</v>
      </c>
      <c r="T539" s="542">
        <v>4</v>
      </c>
      <c r="U539" s="543">
        <v>383</v>
      </c>
      <c r="V539" s="547">
        <v>4</v>
      </c>
    </row>
    <row r="540" spans="1:22">
      <c r="A540" s="10"/>
      <c r="B540" s="10"/>
      <c r="C540" s="998"/>
      <c r="D540" s="525" t="s">
        <v>330</v>
      </c>
      <c r="E540" s="526">
        <v>454</v>
      </c>
      <c r="F540" s="527">
        <v>369</v>
      </c>
      <c r="G540" s="532">
        <v>505</v>
      </c>
      <c r="H540" s="534">
        <v>447</v>
      </c>
      <c r="I540" s="526">
        <v>538</v>
      </c>
      <c r="J540" s="527">
        <v>506</v>
      </c>
      <c r="K540" s="532">
        <v>577</v>
      </c>
      <c r="L540" s="534">
        <v>556</v>
      </c>
      <c r="M540" s="526">
        <v>627</v>
      </c>
      <c r="N540" s="527">
        <v>613</v>
      </c>
      <c r="O540" s="532">
        <v>665</v>
      </c>
      <c r="P540" s="527">
        <v>700</v>
      </c>
      <c r="Q540" s="532">
        <v>698</v>
      </c>
      <c r="R540" s="527">
        <v>772</v>
      </c>
      <c r="S540" s="532">
        <v>731</v>
      </c>
      <c r="T540" s="527">
        <v>812</v>
      </c>
      <c r="U540" s="532">
        <v>760</v>
      </c>
      <c r="V540" s="536">
        <v>883</v>
      </c>
    </row>
    <row r="541" spans="1:22">
      <c r="A541" s="10"/>
      <c r="B541" s="10"/>
      <c r="C541" s="998"/>
      <c r="D541" s="538" t="s">
        <v>331</v>
      </c>
      <c r="E541" s="540">
        <v>505</v>
      </c>
      <c r="F541" s="542">
        <v>8</v>
      </c>
      <c r="G541" s="543">
        <v>547</v>
      </c>
      <c r="H541" s="545">
        <v>10</v>
      </c>
      <c r="I541" s="540">
        <v>576</v>
      </c>
      <c r="J541" s="542">
        <v>10</v>
      </c>
      <c r="K541" s="543">
        <v>597</v>
      </c>
      <c r="L541" s="545">
        <v>12</v>
      </c>
      <c r="M541" s="540">
        <v>626</v>
      </c>
      <c r="N541" s="542">
        <v>14</v>
      </c>
      <c r="O541" s="543">
        <v>644</v>
      </c>
      <c r="P541" s="542">
        <v>18</v>
      </c>
      <c r="Q541" s="543">
        <v>636</v>
      </c>
      <c r="R541" s="542">
        <v>16</v>
      </c>
      <c r="S541" s="543">
        <v>629</v>
      </c>
      <c r="T541" s="542">
        <v>17</v>
      </c>
      <c r="U541" s="543">
        <v>641</v>
      </c>
      <c r="V541" s="547">
        <v>18</v>
      </c>
    </row>
    <row r="542" spans="1:22">
      <c r="A542" s="10"/>
      <c r="B542" s="10"/>
      <c r="C542" s="998"/>
      <c r="D542" s="525" t="s">
        <v>332</v>
      </c>
      <c r="E542" s="526">
        <v>258</v>
      </c>
      <c r="F542" s="527">
        <v>3</v>
      </c>
      <c r="G542" s="532">
        <v>277</v>
      </c>
      <c r="H542" s="534">
        <v>4</v>
      </c>
      <c r="I542" s="526">
        <v>293</v>
      </c>
      <c r="J542" s="527">
        <v>4</v>
      </c>
      <c r="K542" s="532">
        <v>304</v>
      </c>
      <c r="L542" s="534">
        <v>4</v>
      </c>
      <c r="M542" s="526">
        <v>318</v>
      </c>
      <c r="N542" s="527">
        <v>5</v>
      </c>
      <c r="O542" s="532">
        <v>329</v>
      </c>
      <c r="P542" s="527">
        <v>5</v>
      </c>
      <c r="Q542" s="532">
        <v>317</v>
      </c>
      <c r="R542" s="527">
        <v>5</v>
      </c>
      <c r="S542" s="532">
        <v>327</v>
      </c>
      <c r="T542" s="527">
        <v>5</v>
      </c>
      <c r="U542" s="532">
        <v>331</v>
      </c>
      <c r="V542" s="536">
        <v>6</v>
      </c>
    </row>
    <row r="543" spans="1:22">
      <c r="A543" s="10"/>
      <c r="B543" s="10"/>
      <c r="C543" s="998"/>
      <c r="D543" s="538" t="s">
        <v>333</v>
      </c>
      <c r="E543" s="540">
        <v>90</v>
      </c>
      <c r="F543" s="542">
        <v>0</v>
      </c>
      <c r="G543" s="543">
        <v>91</v>
      </c>
      <c r="H543" s="545">
        <v>0</v>
      </c>
      <c r="I543" s="540">
        <v>99</v>
      </c>
      <c r="J543" s="542">
        <v>0</v>
      </c>
      <c r="K543" s="543">
        <v>103</v>
      </c>
      <c r="L543" s="545">
        <v>0</v>
      </c>
      <c r="M543" s="540">
        <v>106</v>
      </c>
      <c r="N543" s="542">
        <v>0</v>
      </c>
      <c r="O543" s="543">
        <v>108</v>
      </c>
      <c r="P543" s="542">
        <v>0</v>
      </c>
      <c r="Q543" s="543">
        <v>108</v>
      </c>
      <c r="R543" s="542">
        <v>0</v>
      </c>
      <c r="S543" s="543">
        <v>108</v>
      </c>
      <c r="T543" s="542">
        <v>0</v>
      </c>
      <c r="U543" s="543">
        <v>110</v>
      </c>
      <c r="V543" s="547">
        <v>0</v>
      </c>
    </row>
    <row r="544" spans="1:22" ht="15.75" customHeight="1">
      <c r="A544" s="10"/>
      <c r="B544" s="10"/>
      <c r="C544" s="998"/>
      <c r="D544" s="552" t="s">
        <v>28</v>
      </c>
      <c r="E544" s="554">
        <f t="shared" ref="E544:V544" si="40">SUM(E535:E543)</f>
        <v>8586</v>
      </c>
      <c r="F544" s="556">
        <f t="shared" si="40"/>
        <v>2226</v>
      </c>
      <c r="G544" s="557">
        <f t="shared" si="40"/>
        <v>9614</v>
      </c>
      <c r="H544" s="558">
        <f t="shared" si="40"/>
        <v>2701</v>
      </c>
      <c r="I544" s="554">
        <f t="shared" si="40"/>
        <v>10619</v>
      </c>
      <c r="J544" s="556">
        <f t="shared" si="40"/>
        <v>3282</v>
      </c>
      <c r="K544" s="557">
        <f t="shared" si="40"/>
        <v>11583</v>
      </c>
      <c r="L544" s="558">
        <f t="shared" si="40"/>
        <v>3852</v>
      </c>
      <c r="M544" s="554">
        <f t="shared" si="40"/>
        <v>12801</v>
      </c>
      <c r="N544" s="556">
        <f t="shared" si="40"/>
        <v>4575</v>
      </c>
      <c r="O544" s="557">
        <f t="shared" si="40"/>
        <v>13963</v>
      </c>
      <c r="P544" s="556">
        <f t="shared" si="40"/>
        <v>5661</v>
      </c>
      <c r="Q544" s="557">
        <f t="shared" si="40"/>
        <v>14465</v>
      </c>
      <c r="R544" s="556">
        <f t="shared" si="40"/>
        <v>6269</v>
      </c>
      <c r="S544" s="557">
        <f t="shared" si="40"/>
        <v>14978</v>
      </c>
      <c r="T544" s="556">
        <f t="shared" si="40"/>
        <v>6845</v>
      </c>
      <c r="U544" s="557">
        <f t="shared" si="40"/>
        <v>15776</v>
      </c>
      <c r="V544" s="559">
        <f t="shared" si="40"/>
        <v>7577</v>
      </c>
    </row>
    <row r="545" spans="1:22" ht="30.75" customHeight="1">
      <c r="A545" s="10"/>
      <c r="B545" s="10"/>
      <c r="C545" s="978"/>
      <c r="D545" s="560" t="s">
        <v>336</v>
      </c>
      <c r="E545" s="995">
        <f>E544+F544</f>
        <v>10812</v>
      </c>
      <c r="F545" s="858"/>
      <c r="G545" s="995">
        <f>G544+H544</f>
        <v>12315</v>
      </c>
      <c r="H545" s="858"/>
      <c r="I545" s="995">
        <f>I544+J544</f>
        <v>13901</v>
      </c>
      <c r="J545" s="858"/>
      <c r="K545" s="995">
        <f>K544+L544</f>
        <v>15435</v>
      </c>
      <c r="L545" s="858"/>
      <c r="M545" s="995">
        <f>M544+N544</f>
        <v>17376</v>
      </c>
      <c r="N545" s="858"/>
      <c r="O545" s="995">
        <f>O544+P544</f>
        <v>19624</v>
      </c>
      <c r="P545" s="858"/>
      <c r="Q545" s="993">
        <f>Q544+R544</f>
        <v>20734</v>
      </c>
      <c r="R545" s="908"/>
      <c r="S545" s="993">
        <f>S544+T544</f>
        <v>21823</v>
      </c>
      <c r="T545" s="908"/>
      <c r="U545" s="993">
        <f>U544+V544</f>
        <v>23353</v>
      </c>
      <c r="V545" s="999"/>
    </row>
    <row r="546" spans="1:22" ht="15.75" customHeight="1">
      <c r="A546" s="10"/>
      <c r="B546" s="10"/>
      <c r="C546" s="997" t="s">
        <v>194</v>
      </c>
      <c r="D546" s="992" t="str">
        <f>D533</f>
        <v>CATEG.</v>
      </c>
      <c r="E546" s="991">
        <v>2004</v>
      </c>
      <c r="F546" s="934"/>
      <c r="G546" s="996">
        <v>2005</v>
      </c>
      <c r="H546" s="973"/>
      <c r="I546" s="991">
        <v>2006</v>
      </c>
      <c r="J546" s="934"/>
      <c r="K546" s="996">
        <v>2007</v>
      </c>
      <c r="L546" s="973"/>
      <c r="M546" s="991">
        <v>2008</v>
      </c>
      <c r="N546" s="934"/>
      <c r="O546" s="991">
        <v>2009</v>
      </c>
      <c r="P546" s="934"/>
      <c r="Q546" s="991">
        <v>2010</v>
      </c>
      <c r="R546" s="934"/>
      <c r="S546" s="994">
        <v>2011</v>
      </c>
      <c r="T546" s="883"/>
      <c r="U546" s="994">
        <v>2012</v>
      </c>
      <c r="V546" s="879"/>
    </row>
    <row r="547" spans="1:22" ht="15.75" customHeight="1">
      <c r="A547" s="10"/>
      <c r="B547" s="10"/>
      <c r="C547" s="998"/>
      <c r="D547" s="825"/>
      <c r="E547" s="512" t="s">
        <v>309</v>
      </c>
      <c r="F547" s="513" t="s">
        <v>310</v>
      </c>
      <c r="G547" s="514" t="s">
        <v>309</v>
      </c>
      <c r="H547" s="515" t="s">
        <v>310</v>
      </c>
      <c r="I547" s="512" t="s">
        <v>309</v>
      </c>
      <c r="J547" s="513" t="s">
        <v>310</v>
      </c>
      <c r="K547" s="514" t="s">
        <v>309</v>
      </c>
      <c r="L547" s="513" t="s">
        <v>310</v>
      </c>
      <c r="M547" s="516" t="s">
        <v>309</v>
      </c>
      <c r="N547" s="517" t="s">
        <v>310</v>
      </c>
      <c r="O547" s="516" t="s">
        <v>309</v>
      </c>
      <c r="P547" s="517" t="s">
        <v>310</v>
      </c>
      <c r="Q547" s="516" t="s">
        <v>309</v>
      </c>
      <c r="R547" s="513" t="s">
        <v>310</v>
      </c>
      <c r="S547" s="516" t="s">
        <v>309</v>
      </c>
      <c r="T547" s="517" t="s">
        <v>310</v>
      </c>
      <c r="U547" s="516" t="s">
        <v>309</v>
      </c>
      <c r="V547" s="518" t="s">
        <v>310</v>
      </c>
    </row>
    <row r="548" spans="1:22">
      <c r="A548" s="10"/>
      <c r="B548" s="10"/>
      <c r="C548" s="998"/>
      <c r="D548" s="519" t="s">
        <v>311</v>
      </c>
      <c r="E548" s="520">
        <v>147</v>
      </c>
      <c r="F548" s="521">
        <v>24</v>
      </c>
      <c r="G548" s="522">
        <v>168</v>
      </c>
      <c r="H548" s="523">
        <v>33</v>
      </c>
      <c r="I548" s="520">
        <v>186</v>
      </c>
      <c r="J548" s="521">
        <v>44</v>
      </c>
      <c r="K548" s="522">
        <v>215</v>
      </c>
      <c r="L548" s="523">
        <v>70</v>
      </c>
      <c r="M548" s="520">
        <v>249</v>
      </c>
      <c r="N548" s="521">
        <v>86</v>
      </c>
      <c r="O548" s="522">
        <v>275</v>
      </c>
      <c r="P548" s="521">
        <v>102</v>
      </c>
      <c r="Q548" s="522">
        <v>281</v>
      </c>
      <c r="R548" s="521">
        <v>102</v>
      </c>
      <c r="S548" s="522">
        <v>282</v>
      </c>
      <c r="T548" s="521">
        <v>110</v>
      </c>
      <c r="U548" s="522">
        <v>279</v>
      </c>
      <c r="V548" s="524">
        <v>113</v>
      </c>
    </row>
    <row r="549" spans="1:22">
      <c r="A549" s="10"/>
      <c r="B549" s="10"/>
      <c r="C549" s="998"/>
      <c r="D549" s="525" t="s">
        <v>312</v>
      </c>
      <c r="E549" s="526">
        <v>572</v>
      </c>
      <c r="F549" s="527">
        <v>159</v>
      </c>
      <c r="G549" s="532">
        <v>649</v>
      </c>
      <c r="H549" s="534">
        <v>190</v>
      </c>
      <c r="I549" s="526">
        <v>733</v>
      </c>
      <c r="J549" s="527">
        <v>234</v>
      </c>
      <c r="K549" s="532">
        <v>852</v>
      </c>
      <c r="L549" s="534">
        <v>281</v>
      </c>
      <c r="M549" s="526">
        <v>1043</v>
      </c>
      <c r="N549" s="527">
        <v>359</v>
      </c>
      <c r="O549" s="532">
        <v>1217</v>
      </c>
      <c r="P549" s="527">
        <v>428</v>
      </c>
      <c r="Q549" s="532">
        <v>1228</v>
      </c>
      <c r="R549" s="527">
        <v>459</v>
      </c>
      <c r="S549" s="532">
        <v>1286</v>
      </c>
      <c r="T549" s="527">
        <v>508</v>
      </c>
      <c r="U549" s="532">
        <v>1335</v>
      </c>
      <c r="V549" s="536">
        <v>578</v>
      </c>
    </row>
    <row r="550" spans="1:22">
      <c r="A550" s="10"/>
      <c r="B550" s="10"/>
      <c r="C550" s="998"/>
      <c r="D550" s="538" t="s">
        <v>324</v>
      </c>
      <c r="E550" s="540">
        <v>238</v>
      </c>
      <c r="F550" s="542">
        <v>4</v>
      </c>
      <c r="G550" s="543">
        <v>248</v>
      </c>
      <c r="H550" s="545">
        <v>5</v>
      </c>
      <c r="I550" s="540">
        <v>255</v>
      </c>
      <c r="J550" s="542">
        <v>5</v>
      </c>
      <c r="K550" s="543">
        <v>260</v>
      </c>
      <c r="L550" s="545">
        <v>5</v>
      </c>
      <c r="M550" s="540">
        <v>268</v>
      </c>
      <c r="N550" s="542">
        <v>6</v>
      </c>
      <c r="O550" s="543">
        <v>274</v>
      </c>
      <c r="P550" s="542">
        <v>6</v>
      </c>
      <c r="Q550" s="543">
        <v>266</v>
      </c>
      <c r="R550" s="542">
        <v>6</v>
      </c>
      <c r="S550" s="543">
        <v>263</v>
      </c>
      <c r="T550" s="542">
        <v>6</v>
      </c>
      <c r="U550" s="543">
        <v>265</v>
      </c>
      <c r="V550" s="547">
        <v>6</v>
      </c>
    </row>
    <row r="551" spans="1:22">
      <c r="A551" s="10"/>
      <c r="B551" s="10"/>
      <c r="C551" s="998"/>
      <c r="D551" s="525" t="s">
        <v>328</v>
      </c>
      <c r="E551" s="526">
        <v>119</v>
      </c>
      <c r="F551" s="527">
        <v>0</v>
      </c>
      <c r="G551" s="532">
        <v>121</v>
      </c>
      <c r="H551" s="534">
        <v>0</v>
      </c>
      <c r="I551" s="526">
        <v>122</v>
      </c>
      <c r="J551" s="527">
        <v>0</v>
      </c>
      <c r="K551" s="532">
        <v>126</v>
      </c>
      <c r="L551" s="534">
        <v>0</v>
      </c>
      <c r="M551" s="526">
        <v>129</v>
      </c>
      <c r="N551" s="527">
        <v>0</v>
      </c>
      <c r="O551" s="532">
        <v>130</v>
      </c>
      <c r="P551" s="527">
        <v>0</v>
      </c>
      <c r="Q551" s="532">
        <v>125</v>
      </c>
      <c r="R551" s="527">
        <v>0</v>
      </c>
      <c r="S551" s="532">
        <v>125</v>
      </c>
      <c r="T551" s="527">
        <v>0</v>
      </c>
      <c r="U551" s="532">
        <v>120</v>
      </c>
      <c r="V551" s="536">
        <v>1</v>
      </c>
    </row>
    <row r="552" spans="1:22">
      <c r="A552" s="10"/>
      <c r="B552" s="10"/>
      <c r="C552" s="998"/>
      <c r="D552" s="538" t="s">
        <v>329</v>
      </c>
      <c r="E552" s="540">
        <v>46</v>
      </c>
      <c r="F552" s="542">
        <v>0</v>
      </c>
      <c r="G552" s="543">
        <v>47</v>
      </c>
      <c r="H552" s="545">
        <v>0</v>
      </c>
      <c r="I552" s="540">
        <v>47</v>
      </c>
      <c r="J552" s="542">
        <v>0</v>
      </c>
      <c r="K552" s="543">
        <v>48</v>
      </c>
      <c r="L552" s="545">
        <v>0</v>
      </c>
      <c r="M552" s="540">
        <v>48</v>
      </c>
      <c r="N552" s="542">
        <v>0</v>
      </c>
      <c r="O552" s="543">
        <v>48</v>
      </c>
      <c r="P552" s="542">
        <v>1</v>
      </c>
      <c r="Q552" s="543">
        <v>46</v>
      </c>
      <c r="R552" s="542">
        <v>1</v>
      </c>
      <c r="S552" s="543">
        <v>47</v>
      </c>
      <c r="T552" s="542">
        <v>1</v>
      </c>
      <c r="U552" s="543">
        <v>53</v>
      </c>
      <c r="V552" s="547">
        <v>1</v>
      </c>
    </row>
    <row r="553" spans="1:22">
      <c r="A553" s="10"/>
      <c r="B553" s="10"/>
      <c r="C553" s="998"/>
      <c r="D553" s="525" t="s">
        <v>330</v>
      </c>
      <c r="E553" s="526">
        <v>32</v>
      </c>
      <c r="F553" s="527">
        <v>17</v>
      </c>
      <c r="G553" s="532">
        <v>36</v>
      </c>
      <c r="H553" s="534">
        <v>20</v>
      </c>
      <c r="I553" s="526">
        <v>41</v>
      </c>
      <c r="J553" s="527">
        <v>27</v>
      </c>
      <c r="K553" s="532">
        <v>45</v>
      </c>
      <c r="L553" s="534">
        <v>29</v>
      </c>
      <c r="M553" s="526">
        <v>49</v>
      </c>
      <c r="N553" s="527">
        <v>43</v>
      </c>
      <c r="O553" s="532">
        <v>54</v>
      </c>
      <c r="P553" s="527">
        <v>61</v>
      </c>
      <c r="Q553" s="532">
        <v>55</v>
      </c>
      <c r="R553" s="527">
        <v>63</v>
      </c>
      <c r="S553" s="532">
        <v>59</v>
      </c>
      <c r="T553" s="527">
        <v>64</v>
      </c>
      <c r="U553" s="532">
        <v>61</v>
      </c>
      <c r="V553" s="536">
        <v>70</v>
      </c>
    </row>
    <row r="554" spans="1:22">
      <c r="A554" s="10"/>
      <c r="B554" s="10"/>
      <c r="C554" s="998"/>
      <c r="D554" s="538" t="s">
        <v>331</v>
      </c>
      <c r="E554" s="540">
        <v>50</v>
      </c>
      <c r="F554" s="542">
        <v>1</v>
      </c>
      <c r="G554" s="543">
        <v>62</v>
      </c>
      <c r="H554" s="545">
        <v>1</v>
      </c>
      <c r="I554" s="540">
        <v>67</v>
      </c>
      <c r="J554" s="542">
        <v>1</v>
      </c>
      <c r="K554" s="543">
        <v>70</v>
      </c>
      <c r="L554" s="545">
        <v>1</v>
      </c>
      <c r="M554" s="540">
        <v>72</v>
      </c>
      <c r="N554" s="542">
        <v>1</v>
      </c>
      <c r="O554" s="543">
        <v>74</v>
      </c>
      <c r="P554" s="542">
        <v>1</v>
      </c>
      <c r="Q554" s="543">
        <v>69</v>
      </c>
      <c r="R554" s="542">
        <v>1</v>
      </c>
      <c r="S554" s="543">
        <v>67</v>
      </c>
      <c r="T554" s="542">
        <v>1</v>
      </c>
      <c r="U554" s="543">
        <v>66</v>
      </c>
      <c r="V554" s="547">
        <v>1</v>
      </c>
    </row>
    <row r="555" spans="1:22">
      <c r="A555" s="10"/>
      <c r="B555" s="10"/>
      <c r="C555" s="998"/>
      <c r="D555" s="525" t="s">
        <v>332</v>
      </c>
      <c r="E555" s="526">
        <v>34</v>
      </c>
      <c r="F555" s="527">
        <v>0</v>
      </c>
      <c r="G555" s="532">
        <v>35</v>
      </c>
      <c r="H555" s="534">
        <v>0</v>
      </c>
      <c r="I555" s="526">
        <v>36</v>
      </c>
      <c r="J555" s="527">
        <v>0</v>
      </c>
      <c r="K555" s="532">
        <v>36</v>
      </c>
      <c r="L555" s="534">
        <v>0</v>
      </c>
      <c r="M555" s="526">
        <v>36</v>
      </c>
      <c r="N555" s="527">
        <v>0</v>
      </c>
      <c r="O555" s="532">
        <v>36</v>
      </c>
      <c r="P555" s="527">
        <v>0</v>
      </c>
      <c r="Q555" s="532">
        <v>39</v>
      </c>
      <c r="R555" s="527">
        <v>0</v>
      </c>
      <c r="S555" s="532">
        <v>37</v>
      </c>
      <c r="T555" s="527">
        <v>0</v>
      </c>
      <c r="U555" s="532">
        <v>37</v>
      </c>
      <c r="V555" s="536">
        <v>0</v>
      </c>
    </row>
    <row r="556" spans="1:22">
      <c r="A556" s="10"/>
      <c r="B556" s="10"/>
      <c r="C556" s="998"/>
      <c r="D556" s="538" t="s">
        <v>333</v>
      </c>
      <c r="E556" s="540">
        <v>8</v>
      </c>
      <c r="F556" s="542">
        <v>0</v>
      </c>
      <c r="G556" s="543">
        <v>8</v>
      </c>
      <c r="H556" s="545">
        <v>0</v>
      </c>
      <c r="I556" s="540">
        <v>8</v>
      </c>
      <c r="J556" s="542">
        <v>0</v>
      </c>
      <c r="K556" s="543">
        <v>8</v>
      </c>
      <c r="L556" s="545">
        <v>0</v>
      </c>
      <c r="M556" s="540">
        <v>8</v>
      </c>
      <c r="N556" s="542">
        <v>0</v>
      </c>
      <c r="O556" s="543">
        <v>8</v>
      </c>
      <c r="P556" s="542">
        <v>0</v>
      </c>
      <c r="Q556" s="543">
        <v>9</v>
      </c>
      <c r="R556" s="542">
        <v>0</v>
      </c>
      <c r="S556" s="543">
        <v>9</v>
      </c>
      <c r="T556" s="542">
        <v>0</v>
      </c>
      <c r="U556" s="543">
        <v>9</v>
      </c>
      <c r="V556" s="547">
        <v>0</v>
      </c>
    </row>
    <row r="557" spans="1:22" ht="15.75" customHeight="1">
      <c r="A557" s="10"/>
      <c r="B557" s="10"/>
      <c r="C557" s="998"/>
      <c r="D557" s="552" t="s">
        <v>28</v>
      </c>
      <c r="E557" s="554">
        <f t="shared" ref="E557:V557" si="41">SUM(E548:E556)</f>
        <v>1246</v>
      </c>
      <c r="F557" s="556">
        <f t="shared" si="41"/>
        <v>205</v>
      </c>
      <c r="G557" s="557">
        <f t="shared" si="41"/>
        <v>1374</v>
      </c>
      <c r="H557" s="558">
        <f t="shared" si="41"/>
        <v>249</v>
      </c>
      <c r="I557" s="554">
        <f t="shared" si="41"/>
        <v>1495</v>
      </c>
      <c r="J557" s="556">
        <f t="shared" si="41"/>
        <v>311</v>
      </c>
      <c r="K557" s="557">
        <f t="shared" si="41"/>
        <v>1660</v>
      </c>
      <c r="L557" s="558">
        <f t="shared" si="41"/>
        <v>386</v>
      </c>
      <c r="M557" s="554">
        <f t="shared" si="41"/>
        <v>1902</v>
      </c>
      <c r="N557" s="556">
        <f t="shared" si="41"/>
        <v>495</v>
      </c>
      <c r="O557" s="557">
        <f t="shared" si="41"/>
        <v>2116</v>
      </c>
      <c r="P557" s="556">
        <f t="shared" si="41"/>
        <v>599</v>
      </c>
      <c r="Q557" s="557">
        <f t="shared" si="41"/>
        <v>2118</v>
      </c>
      <c r="R557" s="556">
        <f t="shared" si="41"/>
        <v>632</v>
      </c>
      <c r="S557" s="557">
        <f t="shared" si="41"/>
        <v>2175</v>
      </c>
      <c r="T557" s="556">
        <f t="shared" si="41"/>
        <v>690</v>
      </c>
      <c r="U557" s="557">
        <f t="shared" si="41"/>
        <v>2225</v>
      </c>
      <c r="V557" s="559">
        <f t="shared" si="41"/>
        <v>770</v>
      </c>
    </row>
    <row r="558" spans="1:22" ht="30.75" customHeight="1">
      <c r="A558" s="10"/>
      <c r="B558" s="10"/>
      <c r="C558" s="978"/>
      <c r="D558" s="560" t="s">
        <v>336</v>
      </c>
      <c r="E558" s="995">
        <f>E557+F557</f>
        <v>1451</v>
      </c>
      <c r="F558" s="858"/>
      <c r="G558" s="995">
        <f>G557+H557</f>
        <v>1623</v>
      </c>
      <c r="H558" s="858"/>
      <c r="I558" s="995">
        <f>I557+J557</f>
        <v>1806</v>
      </c>
      <c r="J558" s="858"/>
      <c r="K558" s="995">
        <f>K557+L557</f>
        <v>2046</v>
      </c>
      <c r="L558" s="858"/>
      <c r="M558" s="995">
        <f>M557+N557</f>
        <v>2397</v>
      </c>
      <c r="N558" s="858"/>
      <c r="O558" s="995">
        <f>O557+P557</f>
        <v>2715</v>
      </c>
      <c r="P558" s="858"/>
      <c r="Q558" s="993">
        <f>Q557+R557</f>
        <v>2750</v>
      </c>
      <c r="R558" s="908"/>
      <c r="S558" s="993">
        <f>S557+T557</f>
        <v>2865</v>
      </c>
      <c r="T558" s="908"/>
      <c r="U558" s="993">
        <f>U557+V557</f>
        <v>2995</v>
      </c>
      <c r="V558" s="999"/>
    </row>
    <row r="559" spans="1:22" ht="15.75" customHeight="1">
      <c r="A559" s="10"/>
      <c r="B559" s="10"/>
      <c r="C559" s="997" t="s">
        <v>442</v>
      </c>
      <c r="D559" s="992" t="str">
        <f>D546</f>
        <v>CATEG.</v>
      </c>
      <c r="E559" s="991">
        <v>2004</v>
      </c>
      <c r="F559" s="934"/>
      <c r="G559" s="996">
        <v>2005</v>
      </c>
      <c r="H559" s="973"/>
      <c r="I559" s="991">
        <v>2006</v>
      </c>
      <c r="J559" s="934"/>
      <c r="K559" s="996">
        <v>2007</v>
      </c>
      <c r="L559" s="973"/>
      <c r="M559" s="991">
        <v>2008</v>
      </c>
      <c r="N559" s="934"/>
      <c r="O559" s="991">
        <v>2009</v>
      </c>
      <c r="P559" s="934"/>
      <c r="Q559" s="991">
        <v>2010</v>
      </c>
      <c r="R559" s="934"/>
      <c r="S559" s="994">
        <v>2011</v>
      </c>
      <c r="T559" s="883"/>
      <c r="U559" s="994">
        <v>2012</v>
      </c>
      <c r="V559" s="879"/>
    </row>
    <row r="560" spans="1:22" ht="15.75" customHeight="1">
      <c r="A560" s="10"/>
      <c r="B560" s="10"/>
      <c r="C560" s="998"/>
      <c r="D560" s="825"/>
      <c r="E560" s="512" t="s">
        <v>309</v>
      </c>
      <c r="F560" s="513" t="s">
        <v>310</v>
      </c>
      <c r="G560" s="514" t="s">
        <v>309</v>
      </c>
      <c r="H560" s="515" t="s">
        <v>310</v>
      </c>
      <c r="I560" s="512" t="s">
        <v>309</v>
      </c>
      <c r="J560" s="513" t="s">
        <v>310</v>
      </c>
      <c r="K560" s="514" t="s">
        <v>309</v>
      </c>
      <c r="L560" s="513" t="s">
        <v>310</v>
      </c>
      <c r="M560" s="516" t="s">
        <v>309</v>
      </c>
      <c r="N560" s="517" t="s">
        <v>310</v>
      </c>
      <c r="O560" s="516" t="s">
        <v>309</v>
      </c>
      <c r="P560" s="517" t="s">
        <v>310</v>
      </c>
      <c r="Q560" s="516" t="s">
        <v>309</v>
      </c>
      <c r="R560" s="513" t="s">
        <v>310</v>
      </c>
      <c r="S560" s="516" t="s">
        <v>309</v>
      </c>
      <c r="T560" s="517" t="s">
        <v>310</v>
      </c>
      <c r="U560" s="516" t="s">
        <v>309</v>
      </c>
      <c r="V560" s="518" t="s">
        <v>310</v>
      </c>
    </row>
    <row r="561" spans="1:22">
      <c r="A561" s="10"/>
      <c r="B561" s="10"/>
      <c r="C561" s="998"/>
      <c r="D561" s="519" t="s">
        <v>311</v>
      </c>
      <c r="E561" s="520">
        <v>36</v>
      </c>
      <c r="F561" s="521">
        <v>5</v>
      </c>
      <c r="G561" s="522">
        <v>40</v>
      </c>
      <c r="H561" s="523">
        <v>6</v>
      </c>
      <c r="I561" s="520">
        <v>46</v>
      </c>
      <c r="J561" s="521">
        <v>7</v>
      </c>
      <c r="K561" s="522">
        <v>55</v>
      </c>
      <c r="L561" s="523">
        <v>11</v>
      </c>
      <c r="M561" s="520">
        <v>64</v>
      </c>
      <c r="N561" s="521">
        <v>15</v>
      </c>
      <c r="O561" s="522">
        <v>74</v>
      </c>
      <c r="P561" s="521">
        <v>23</v>
      </c>
      <c r="Q561" s="522">
        <v>90</v>
      </c>
      <c r="R561" s="521">
        <v>35</v>
      </c>
      <c r="S561" s="522">
        <v>95</v>
      </c>
      <c r="T561" s="521">
        <v>48</v>
      </c>
      <c r="U561" s="522">
        <v>110</v>
      </c>
      <c r="V561" s="524">
        <v>53</v>
      </c>
    </row>
    <row r="562" spans="1:22">
      <c r="A562" s="10"/>
      <c r="B562" s="10"/>
      <c r="C562" s="998"/>
      <c r="D562" s="525" t="s">
        <v>312</v>
      </c>
      <c r="E562" s="526">
        <v>242</v>
      </c>
      <c r="F562" s="527">
        <v>35</v>
      </c>
      <c r="G562" s="532">
        <v>325</v>
      </c>
      <c r="H562" s="534">
        <v>50</v>
      </c>
      <c r="I562" s="526">
        <v>378</v>
      </c>
      <c r="J562" s="527">
        <v>58</v>
      </c>
      <c r="K562" s="532">
        <v>448</v>
      </c>
      <c r="L562" s="534">
        <v>72</v>
      </c>
      <c r="M562" s="526">
        <v>565</v>
      </c>
      <c r="N562" s="527">
        <v>93</v>
      </c>
      <c r="O562" s="532">
        <v>771</v>
      </c>
      <c r="P562" s="527">
        <v>174</v>
      </c>
      <c r="Q562" s="532">
        <v>899</v>
      </c>
      <c r="R562" s="527">
        <v>250</v>
      </c>
      <c r="S562" s="532">
        <v>998</v>
      </c>
      <c r="T562" s="527">
        <v>295</v>
      </c>
      <c r="U562" s="532">
        <v>1094</v>
      </c>
      <c r="V562" s="536">
        <v>346</v>
      </c>
    </row>
    <row r="563" spans="1:22">
      <c r="A563" s="10"/>
      <c r="B563" s="10"/>
      <c r="C563" s="998"/>
      <c r="D563" s="538" t="s">
        <v>324</v>
      </c>
      <c r="E563" s="540">
        <v>77</v>
      </c>
      <c r="F563" s="542">
        <v>1</v>
      </c>
      <c r="G563" s="543">
        <v>82</v>
      </c>
      <c r="H563" s="545">
        <v>1</v>
      </c>
      <c r="I563" s="540">
        <v>85</v>
      </c>
      <c r="J563" s="542">
        <v>1</v>
      </c>
      <c r="K563" s="543">
        <v>87</v>
      </c>
      <c r="L563" s="545">
        <v>1</v>
      </c>
      <c r="M563" s="540">
        <v>88</v>
      </c>
      <c r="N563" s="542">
        <v>1</v>
      </c>
      <c r="O563" s="543">
        <v>90</v>
      </c>
      <c r="P563" s="542">
        <v>1</v>
      </c>
      <c r="Q563" s="543">
        <v>97</v>
      </c>
      <c r="R563" s="542">
        <v>1</v>
      </c>
      <c r="S563" s="543">
        <v>107</v>
      </c>
      <c r="T563" s="542">
        <v>1</v>
      </c>
      <c r="U563" s="543">
        <v>115</v>
      </c>
      <c r="V563" s="547">
        <v>2</v>
      </c>
    </row>
    <row r="564" spans="1:22">
      <c r="A564" s="10"/>
      <c r="B564" s="10"/>
      <c r="C564" s="998"/>
      <c r="D564" s="525" t="s">
        <v>328</v>
      </c>
      <c r="E564" s="526">
        <v>49</v>
      </c>
      <c r="F564" s="527">
        <v>0</v>
      </c>
      <c r="G564" s="532">
        <v>52</v>
      </c>
      <c r="H564" s="534">
        <v>0</v>
      </c>
      <c r="I564" s="526">
        <v>53</v>
      </c>
      <c r="J564" s="527">
        <v>0</v>
      </c>
      <c r="K564" s="532">
        <v>53</v>
      </c>
      <c r="L564" s="534">
        <v>0</v>
      </c>
      <c r="M564" s="526">
        <v>54</v>
      </c>
      <c r="N564" s="527">
        <v>0</v>
      </c>
      <c r="O564" s="532">
        <v>55</v>
      </c>
      <c r="P564" s="527">
        <v>0</v>
      </c>
      <c r="Q564" s="532">
        <v>56</v>
      </c>
      <c r="R564" s="527">
        <v>0</v>
      </c>
      <c r="S564" s="532">
        <v>57</v>
      </c>
      <c r="T564" s="527">
        <v>0</v>
      </c>
      <c r="U564" s="532">
        <v>61</v>
      </c>
      <c r="V564" s="536">
        <v>0</v>
      </c>
    </row>
    <row r="565" spans="1:22">
      <c r="A565" s="10"/>
      <c r="B565" s="10"/>
      <c r="C565" s="998"/>
      <c r="D565" s="538" t="s">
        <v>329</v>
      </c>
      <c r="E565" s="540">
        <v>9</v>
      </c>
      <c r="F565" s="542">
        <v>0</v>
      </c>
      <c r="G565" s="543">
        <v>9</v>
      </c>
      <c r="H565" s="545">
        <v>0</v>
      </c>
      <c r="I565" s="540">
        <v>11</v>
      </c>
      <c r="J565" s="542">
        <v>0</v>
      </c>
      <c r="K565" s="543">
        <v>11</v>
      </c>
      <c r="L565" s="545">
        <v>0</v>
      </c>
      <c r="M565" s="540">
        <v>11</v>
      </c>
      <c r="N565" s="542">
        <v>0</v>
      </c>
      <c r="O565" s="543">
        <v>14</v>
      </c>
      <c r="P565" s="542">
        <v>0</v>
      </c>
      <c r="Q565" s="543">
        <v>15</v>
      </c>
      <c r="R565" s="542">
        <v>0</v>
      </c>
      <c r="S565" s="543">
        <v>16</v>
      </c>
      <c r="T565" s="542">
        <v>0</v>
      </c>
      <c r="U565" s="543">
        <v>18</v>
      </c>
      <c r="V565" s="547">
        <v>0</v>
      </c>
    </row>
    <row r="566" spans="1:22">
      <c r="A566" s="10"/>
      <c r="B566" s="10"/>
      <c r="C566" s="998"/>
      <c r="D566" s="525" t="s">
        <v>330</v>
      </c>
      <c r="E566" s="526">
        <v>10</v>
      </c>
      <c r="F566" s="527">
        <v>3</v>
      </c>
      <c r="G566" s="532">
        <v>12</v>
      </c>
      <c r="H566" s="534">
        <v>7</v>
      </c>
      <c r="I566" s="526">
        <v>16</v>
      </c>
      <c r="J566" s="527">
        <v>12</v>
      </c>
      <c r="K566" s="532">
        <v>18</v>
      </c>
      <c r="L566" s="534">
        <v>12</v>
      </c>
      <c r="M566" s="526">
        <v>19</v>
      </c>
      <c r="N566" s="527">
        <v>15</v>
      </c>
      <c r="O566" s="532">
        <v>19</v>
      </c>
      <c r="P566" s="527">
        <v>17</v>
      </c>
      <c r="Q566" s="532">
        <v>25</v>
      </c>
      <c r="R566" s="527">
        <v>21</v>
      </c>
      <c r="S566" s="532">
        <v>28</v>
      </c>
      <c r="T566" s="527">
        <v>28</v>
      </c>
      <c r="U566" s="532">
        <v>36</v>
      </c>
      <c r="V566" s="536">
        <v>31</v>
      </c>
    </row>
    <row r="567" spans="1:22">
      <c r="A567" s="10"/>
      <c r="B567" s="10"/>
      <c r="C567" s="998"/>
      <c r="D567" s="538" t="s">
        <v>331</v>
      </c>
      <c r="E567" s="540">
        <v>22</v>
      </c>
      <c r="F567" s="542">
        <v>0</v>
      </c>
      <c r="G567" s="543">
        <v>26</v>
      </c>
      <c r="H567" s="545">
        <v>0</v>
      </c>
      <c r="I567" s="540">
        <v>26</v>
      </c>
      <c r="J567" s="542">
        <v>0</v>
      </c>
      <c r="K567" s="543">
        <v>28</v>
      </c>
      <c r="L567" s="545">
        <v>0</v>
      </c>
      <c r="M567" s="540">
        <v>29</v>
      </c>
      <c r="N567" s="542">
        <v>0</v>
      </c>
      <c r="O567" s="543">
        <v>30</v>
      </c>
      <c r="P567" s="542">
        <v>0</v>
      </c>
      <c r="Q567" s="543">
        <v>33</v>
      </c>
      <c r="R567" s="542">
        <v>0</v>
      </c>
      <c r="S567" s="543">
        <v>33</v>
      </c>
      <c r="T567" s="542">
        <v>0</v>
      </c>
      <c r="U567" s="543">
        <v>35</v>
      </c>
      <c r="V567" s="547">
        <v>0</v>
      </c>
    </row>
    <row r="568" spans="1:22">
      <c r="A568" s="10"/>
      <c r="B568" s="10"/>
      <c r="C568" s="998"/>
      <c r="D568" s="525" t="s">
        <v>332</v>
      </c>
      <c r="E568" s="526">
        <v>11</v>
      </c>
      <c r="F568" s="527">
        <v>0</v>
      </c>
      <c r="G568" s="532">
        <v>12</v>
      </c>
      <c r="H568" s="534">
        <v>0</v>
      </c>
      <c r="I568" s="526">
        <v>13</v>
      </c>
      <c r="J568" s="527">
        <v>0</v>
      </c>
      <c r="K568" s="532">
        <v>15</v>
      </c>
      <c r="L568" s="534">
        <v>0</v>
      </c>
      <c r="M568" s="526">
        <v>16</v>
      </c>
      <c r="N568" s="527">
        <v>0</v>
      </c>
      <c r="O568" s="532">
        <v>17</v>
      </c>
      <c r="P568" s="527">
        <v>0</v>
      </c>
      <c r="Q568" s="532">
        <v>20</v>
      </c>
      <c r="R568" s="527">
        <v>0</v>
      </c>
      <c r="S568" s="532">
        <v>22</v>
      </c>
      <c r="T568" s="527">
        <v>0</v>
      </c>
      <c r="U568" s="532">
        <v>24</v>
      </c>
      <c r="V568" s="536">
        <v>0</v>
      </c>
    </row>
    <row r="569" spans="1:22">
      <c r="A569" s="10"/>
      <c r="B569" s="10"/>
      <c r="C569" s="998"/>
      <c r="D569" s="538" t="s">
        <v>333</v>
      </c>
      <c r="E569" s="540">
        <v>1</v>
      </c>
      <c r="F569" s="542">
        <v>0</v>
      </c>
      <c r="G569" s="543">
        <v>1</v>
      </c>
      <c r="H569" s="545">
        <v>0</v>
      </c>
      <c r="I569" s="540">
        <v>1</v>
      </c>
      <c r="J569" s="542">
        <v>0</v>
      </c>
      <c r="K569" s="543">
        <v>1</v>
      </c>
      <c r="L569" s="545">
        <v>0</v>
      </c>
      <c r="M569" s="540">
        <v>1</v>
      </c>
      <c r="N569" s="542">
        <v>0</v>
      </c>
      <c r="O569" s="543">
        <v>1</v>
      </c>
      <c r="P569" s="542">
        <v>0</v>
      </c>
      <c r="Q569" s="543">
        <v>2</v>
      </c>
      <c r="R569" s="542">
        <v>0</v>
      </c>
      <c r="S569" s="543">
        <v>2</v>
      </c>
      <c r="T569" s="542">
        <v>0</v>
      </c>
      <c r="U569" s="543">
        <v>2</v>
      </c>
      <c r="V569" s="547">
        <v>0</v>
      </c>
    </row>
    <row r="570" spans="1:22" ht="15.75" customHeight="1">
      <c r="A570" s="10"/>
      <c r="B570" s="10"/>
      <c r="C570" s="998"/>
      <c r="D570" s="552" t="s">
        <v>28</v>
      </c>
      <c r="E570" s="554">
        <f t="shared" ref="E570:V570" si="42">SUM(E561:E569)</f>
        <v>457</v>
      </c>
      <c r="F570" s="556">
        <f t="shared" si="42"/>
        <v>44</v>
      </c>
      <c r="G570" s="557">
        <f t="shared" si="42"/>
        <v>559</v>
      </c>
      <c r="H570" s="558">
        <f t="shared" si="42"/>
        <v>64</v>
      </c>
      <c r="I570" s="554">
        <f t="shared" si="42"/>
        <v>629</v>
      </c>
      <c r="J570" s="556">
        <f t="shared" si="42"/>
        <v>78</v>
      </c>
      <c r="K570" s="557">
        <f t="shared" si="42"/>
        <v>716</v>
      </c>
      <c r="L570" s="558">
        <f t="shared" si="42"/>
        <v>96</v>
      </c>
      <c r="M570" s="554">
        <f t="shared" si="42"/>
        <v>847</v>
      </c>
      <c r="N570" s="556">
        <f t="shared" si="42"/>
        <v>124</v>
      </c>
      <c r="O570" s="557">
        <f t="shared" si="42"/>
        <v>1071</v>
      </c>
      <c r="P570" s="556">
        <f t="shared" si="42"/>
        <v>215</v>
      </c>
      <c r="Q570" s="557">
        <f t="shared" si="42"/>
        <v>1237</v>
      </c>
      <c r="R570" s="556">
        <f t="shared" si="42"/>
        <v>307</v>
      </c>
      <c r="S570" s="557">
        <f t="shared" si="42"/>
        <v>1358</v>
      </c>
      <c r="T570" s="556">
        <f t="shared" si="42"/>
        <v>372</v>
      </c>
      <c r="U570" s="557">
        <f t="shared" si="42"/>
        <v>1495</v>
      </c>
      <c r="V570" s="559">
        <f t="shared" si="42"/>
        <v>432</v>
      </c>
    </row>
    <row r="571" spans="1:22" ht="30.75" customHeight="1">
      <c r="A571" s="10"/>
      <c r="B571" s="10"/>
      <c r="C571" s="978"/>
      <c r="D571" s="560" t="s">
        <v>336</v>
      </c>
      <c r="E571" s="995">
        <f>E570+F570</f>
        <v>501</v>
      </c>
      <c r="F571" s="858"/>
      <c r="G571" s="995">
        <f>G570+H570</f>
        <v>623</v>
      </c>
      <c r="H571" s="858"/>
      <c r="I571" s="995">
        <f>I570+J570</f>
        <v>707</v>
      </c>
      <c r="J571" s="858"/>
      <c r="K571" s="995">
        <f>K570+L570</f>
        <v>812</v>
      </c>
      <c r="L571" s="858"/>
      <c r="M571" s="995">
        <f>M570+N570</f>
        <v>971</v>
      </c>
      <c r="N571" s="858"/>
      <c r="O571" s="995">
        <f>O570+P570</f>
        <v>1286</v>
      </c>
      <c r="P571" s="858"/>
      <c r="Q571" s="993">
        <f>Q570+R570</f>
        <v>1544</v>
      </c>
      <c r="R571" s="908"/>
      <c r="S571" s="993">
        <f>S570+T570</f>
        <v>1730</v>
      </c>
      <c r="T571" s="908"/>
      <c r="U571" s="993">
        <f>U570+V570</f>
        <v>1927</v>
      </c>
      <c r="V571" s="999"/>
    </row>
    <row r="572" spans="1:22" ht="15.75" customHeight="1">
      <c r="A572" s="10"/>
      <c r="B572" s="10"/>
      <c r="C572" s="997" t="s">
        <v>196</v>
      </c>
      <c r="D572" s="992" t="str">
        <f>D559</f>
        <v>CATEG.</v>
      </c>
      <c r="E572" s="991">
        <v>2004</v>
      </c>
      <c r="F572" s="934"/>
      <c r="G572" s="996">
        <v>2005</v>
      </c>
      <c r="H572" s="973"/>
      <c r="I572" s="991">
        <v>2006</v>
      </c>
      <c r="J572" s="934"/>
      <c r="K572" s="996">
        <v>2007</v>
      </c>
      <c r="L572" s="973"/>
      <c r="M572" s="991">
        <v>2008</v>
      </c>
      <c r="N572" s="934"/>
      <c r="O572" s="991">
        <v>2009</v>
      </c>
      <c r="P572" s="934"/>
      <c r="Q572" s="991">
        <v>2010</v>
      </c>
      <c r="R572" s="934"/>
      <c r="S572" s="994">
        <v>2011</v>
      </c>
      <c r="T572" s="883"/>
      <c r="U572" s="994">
        <v>2012</v>
      </c>
      <c r="V572" s="879"/>
    </row>
    <row r="573" spans="1:22" ht="15.75" customHeight="1">
      <c r="A573" s="10"/>
      <c r="B573" s="10"/>
      <c r="C573" s="998"/>
      <c r="D573" s="825"/>
      <c r="E573" s="512" t="s">
        <v>309</v>
      </c>
      <c r="F573" s="513" t="s">
        <v>310</v>
      </c>
      <c r="G573" s="514" t="s">
        <v>309</v>
      </c>
      <c r="H573" s="515" t="s">
        <v>310</v>
      </c>
      <c r="I573" s="512" t="s">
        <v>309</v>
      </c>
      <c r="J573" s="513" t="s">
        <v>310</v>
      </c>
      <c r="K573" s="514" t="s">
        <v>309</v>
      </c>
      <c r="L573" s="513" t="s">
        <v>310</v>
      </c>
      <c r="M573" s="516" t="s">
        <v>309</v>
      </c>
      <c r="N573" s="517" t="s">
        <v>310</v>
      </c>
      <c r="O573" s="516" t="s">
        <v>309</v>
      </c>
      <c r="P573" s="517" t="s">
        <v>310</v>
      </c>
      <c r="Q573" s="516" t="s">
        <v>309</v>
      </c>
      <c r="R573" s="513" t="s">
        <v>310</v>
      </c>
      <c r="S573" s="516" t="s">
        <v>309</v>
      </c>
      <c r="T573" s="517" t="s">
        <v>310</v>
      </c>
      <c r="U573" s="516" t="s">
        <v>309</v>
      </c>
      <c r="V573" s="518" t="s">
        <v>310</v>
      </c>
    </row>
    <row r="574" spans="1:22">
      <c r="A574" s="10"/>
      <c r="B574" s="10"/>
      <c r="C574" s="998"/>
      <c r="D574" s="519" t="s">
        <v>311</v>
      </c>
      <c r="E574" s="520">
        <v>68</v>
      </c>
      <c r="F574" s="521">
        <v>6</v>
      </c>
      <c r="G574" s="522">
        <v>73</v>
      </c>
      <c r="H574" s="523">
        <v>8</v>
      </c>
      <c r="I574" s="520">
        <v>83</v>
      </c>
      <c r="J574" s="521">
        <v>10</v>
      </c>
      <c r="K574" s="522">
        <v>89</v>
      </c>
      <c r="L574" s="523">
        <v>10</v>
      </c>
      <c r="M574" s="520">
        <v>105</v>
      </c>
      <c r="N574" s="521">
        <v>13</v>
      </c>
      <c r="O574" s="522">
        <v>134</v>
      </c>
      <c r="P574" s="521">
        <v>26</v>
      </c>
      <c r="Q574" s="522">
        <v>138</v>
      </c>
      <c r="R574" s="521">
        <v>47</v>
      </c>
      <c r="S574" s="522">
        <v>162</v>
      </c>
      <c r="T574" s="521">
        <v>56</v>
      </c>
      <c r="U574" s="522">
        <v>179</v>
      </c>
      <c r="V574" s="524">
        <v>68</v>
      </c>
    </row>
    <row r="575" spans="1:22">
      <c r="A575" s="10"/>
      <c r="B575" s="10"/>
      <c r="C575" s="998"/>
      <c r="D575" s="525" t="s">
        <v>312</v>
      </c>
      <c r="E575" s="526">
        <v>583</v>
      </c>
      <c r="F575" s="527">
        <v>86</v>
      </c>
      <c r="G575" s="532">
        <v>752</v>
      </c>
      <c r="H575" s="534">
        <v>114</v>
      </c>
      <c r="I575" s="526">
        <v>892</v>
      </c>
      <c r="J575" s="527">
        <v>163</v>
      </c>
      <c r="K575" s="532">
        <v>1074</v>
      </c>
      <c r="L575" s="534">
        <v>212</v>
      </c>
      <c r="M575" s="526">
        <v>1479</v>
      </c>
      <c r="N575" s="527">
        <v>326</v>
      </c>
      <c r="O575" s="532">
        <v>1879</v>
      </c>
      <c r="P575" s="527">
        <v>475</v>
      </c>
      <c r="Q575" s="532">
        <v>2055</v>
      </c>
      <c r="R575" s="527">
        <v>555</v>
      </c>
      <c r="S575" s="532">
        <v>2239</v>
      </c>
      <c r="T575" s="527">
        <v>651</v>
      </c>
      <c r="U575" s="532">
        <v>2357</v>
      </c>
      <c r="V575" s="536">
        <v>747</v>
      </c>
    </row>
    <row r="576" spans="1:22">
      <c r="A576" s="10"/>
      <c r="B576" s="10"/>
      <c r="C576" s="998"/>
      <c r="D576" s="538" t="s">
        <v>324</v>
      </c>
      <c r="E576" s="540">
        <v>212</v>
      </c>
      <c r="F576" s="542">
        <v>4</v>
      </c>
      <c r="G576" s="543">
        <v>222</v>
      </c>
      <c r="H576" s="545">
        <v>4</v>
      </c>
      <c r="I576" s="540">
        <v>234</v>
      </c>
      <c r="J576" s="542">
        <v>4</v>
      </c>
      <c r="K576" s="543">
        <v>245</v>
      </c>
      <c r="L576" s="545">
        <v>4</v>
      </c>
      <c r="M576" s="540">
        <v>255</v>
      </c>
      <c r="N576" s="542">
        <v>5</v>
      </c>
      <c r="O576" s="543">
        <v>263</v>
      </c>
      <c r="P576" s="542">
        <v>5</v>
      </c>
      <c r="Q576" s="543">
        <v>268</v>
      </c>
      <c r="R576" s="542">
        <v>6</v>
      </c>
      <c r="S576" s="543">
        <v>261</v>
      </c>
      <c r="T576" s="542">
        <v>6</v>
      </c>
      <c r="U576" s="543">
        <v>259</v>
      </c>
      <c r="V576" s="547">
        <v>5</v>
      </c>
    </row>
    <row r="577" spans="1:22">
      <c r="A577" s="10"/>
      <c r="B577" s="10"/>
      <c r="C577" s="998"/>
      <c r="D577" s="525" t="s">
        <v>328</v>
      </c>
      <c r="E577" s="526">
        <v>107</v>
      </c>
      <c r="F577" s="527">
        <v>0</v>
      </c>
      <c r="G577" s="532">
        <v>117</v>
      </c>
      <c r="H577" s="534">
        <v>0</v>
      </c>
      <c r="I577" s="526">
        <v>121</v>
      </c>
      <c r="J577" s="527">
        <v>0</v>
      </c>
      <c r="K577" s="532">
        <v>129</v>
      </c>
      <c r="L577" s="534">
        <v>0</v>
      </c>
      <c r="M577" s="526">
        <v>137</v>
      </c>
      <c r="N577" s="527">
        <v>0</v>
      </c>
      <c r="O577" s="532">
        <v>141</v>
      </c>
      <c r="P577" s="527">
        <v>1</v>
      </c>
      <c r="Q577" s="532">
        <v>147</v>
      </c>
      <c r="R577" s="527">
        <v>1</v>
      </c>
      <c r="S577" s="532">
        <v>153</v>
      </c>
      <c r="T577" s="527">
        <v>1</v>
      </c>
      <c r="U577" s="532">
        <v>154</v>
      </c>
      <c r="V577" s="536">
        <v>1</v>
      </c>
    </row>
    <row r="578" spans="1:22">
      <c r="A578" s="10"/>
      <c r="B578" s="6" t="s">
        <v>0</v>
      </c>
      <c r="C578" s="998"/>
      <c r="D578" s="538" t="s">
        <v>329</v>
      </c>
      <c r="E578" s="540">
        <v>34</v>
      </c>
      <c r="F578" s="542">
        <v>0</v>
      </c>
      <c r="G578" s="543">
        <v>37</v>
      </c>
      <c r="H578" s="545">
        <v>0</v>
      </c>
      <c r="I578" s="540">
        <v>38</v>
      </c>
      <c r="J578" s="542">
        <v>0</v>
      </c>
      <c r="K578" s="543">
        <v>41</v>
      </c>
      <c r="L578" s="545">
        <v>0</v>
      </c>
      <c r="M578" s="540">
        <v>41</v>
      </c>
      <c r="N578" s="542">
        <v>0</v>
      </c>
      <c r="O578" s="543">
        <v>44</v>
      </c>
      <c r="P578" s="542">
        <v>0</v>
      </c>
      <c r="Q578" s="543">
        <v>43</v>
      </c>
      <c r="R578" s="542">
        <v>0</v>
      </c>
      <c r="S578" s="543">
        <v>47</v>
      </c>
      <c r="T578" s="542">
        <v>0</v>
      </c>
      <c r="U578" s="543">
        <v>43</v>
      </c>
      <c r="V578" s="547">
        <v>0</v>
      </c>
    </row>
    <row r="579" spans="1:22">
      <c r="A579" s="10"/>
      <c r="B579" s="6" t="s">
        <v>5</v>
      </c>
      <c r="C579" s="998"/>
      <c r="D579" s="525" t="s">
        <v>330</v>
      </c>
      <c r="E579" s="526">
        <v>34</v>
      </c>
      <c r="F579" s="527">
        <v>23</v>
      </c>
      <c r="G579" s="532">
        <v>43</v>
      </c>
      <c r="H579" s="534">
        <v>32</v>
      </c>
      <c r="I579" s="526">
        <v>52</v>
      </c>
      <c r="J579" s="527">
        <v>42</v>
      </c>
      <c r="K579" s="532">
        <v>56</v>
      </c>
      <c r="L579" s="534">
        <v>47</v>
      </c>
      <c r="M579" s="526">
        <v>64</v>
      </c>
      <c r="N579" s="527">
        <v>55</v>
      </c>
      <c r="O579" s="532">
        <v>75</v>
      </c>
      <c r="P579" s="527">
        <v>74</v>
      </c>
      <c r="Q579" s="532">
        <v>86</v>
      </c>
      <c r="R579" s="527">
        <v>79</v>
      </c>
      <c r="S579" s="532">
        <v>97</v>
      </c>
      <c r="T579" s="527">
        <v>89</v>
      </c>
      <c r="U579" s="532">
        <v>106</v>
      </c>
      <c r="V579" s="536">
        <v>103</v>
      </c>
    </row>
    <row r="580" spans="1:22">
      <c r="A580" s="10"/>
      <c r="B580" s="6" t="s">
        <v>6</v>
      </c>
      <c r="C580" s="998"/>
      <c r="D580" s="538" t="s">
        <v>331</v>
      </c>
      <c r="E580" s="540">
        <v>67</v>
      </c>
      <c r="F580" s="542">
        <v>1</v>
      </c>
      <c r="G580" s="543">
        <v>80</v>
      </c>
      <c r="H580" s="545">
        <v>1</v>
      </c>
      <c r="I580" s="540">
        <v>84</v>
      </c>
      <c r="J580" s="542">
        <v>1</v>
      </c>
      <c r="K580" s="543">
        <v>91</v>
      </c>
      <c r="L580" s="545">
        <v>1</v>
      </c>
      <c r="M580" s="540">
        <v>97</v>
      </c>
      <c r="N580" s="542">
        <v>1</v>
      </c>
      <c r="O580" s="543">
        <v>103</v>
      </c>
      <c r="P580" s="542">
        <v>1</v>
      </c>
      <c r="Q580" s="543">
        <v>110</v>
      </c>
      <c r="R580" s="542">
        <v>1</v>
      </c>
      <c r="S580" s="543">
        <v>108</v>
      </c>
      <c r="T580" s="542">
        <v>1</v>
      </c>
      <c r="U580" s="543">
        <v>111</v>
      </c>
      <c r="V580" s="547">
        <v>1</v>
      </c>
    </row>
    <row r="581" spans="1:22">
      <c r="A581" s="10"/>
      <c r="B581" s="10"/>
      <c r="C581" s="998"/>
      <c r="D581" s="525" t="s">
        <v>332</v>
      </c>
      <c r="E581" s="526">
        <v>24</v>
      </c>
      <c r="F581" s="527">
        <v>1</v>
      </c>
      <c r="G581" s="532">
        <v>30</v>
      </c>
      <c r="H581" s="534">
        <v>1</v>
      </c>
      <c r="I581" s="526">
        <v>31</v>
      </c>
      <c r="J581" s="527">
        <v>1</v>
      </c>
      <c r="K581" s="532">
        <v>34</v>
      </c>
      <c r="L581" s="534">
        <v>1</v>
      </c>
      <c r="M581" s="526">
        <v>37</v>
      </c>
      <c r="N581" s="527">
        <v>1</v>
      </c>
      <c r="O581" s="532">
        <v>41</v>
      </c>
      <c r="P581" s="527">
        <v>1</v>
      </c>
      <c r="Q581" s="532">
        <v>43</v>
      </c>
      <c r="R581" s="527">
        <v>1</v>
      </c>
      <c r="S581" s="532">
        <v>47</v>
      </c>
      <c r="T581" s="527">
        <v>1</v>
      </c>
      <c r="U581" s="532">
        <v>46</v>
      </c>
      <c r="V581" s="536">
        <v>1</v>
      </c>
    </row>
    <row r="582" spans="1:22">
      <c r="A582" s="10"/>
      <c r="B582" s="10"/>
      <c r="C582" s="998"/>
      <c r="D582" s="538" t="s">
        <v>333</v>
      </c>
      <c r="E582" s="540">
        <v>8</v>
      </c>
      <c r="F582" s="542">
        <v>0</v>
      </c>
      <c r="G582" s="543">
        <v>9</v>
      </c>
      <c r="H582" s="545">
        <v>0</v>
      </c>
      <c r="I582" s="540">
        <v>12</v>
      </c>
      <c r="J582" s="542">
        <v>0</v>
      </c>
      <c r="K582" s="543">
        <v>15</v>
      </c>
      <c r="L582" s="545">
        <v>0</v>
      </c>
      <c r="M582" s="540">
        <v>16</v>
      </c>
      <c r="N582" s="542">
        <v>0</v>
      </c>
      <c r="O582" s="543">
        <v>16</v>
      </c>
      <c r="P582" s="542">
        <v>0</v>
      </c>
      <c r="Q582" s="543">
        <v>15</v>
      </c>
      <c r="R582" s="542">
        <v>0</v>
      </c>
      <c r="S582" s="543">
        <v>16</v>
      </c>
      <c r="T582" s="542">
        <v>0</v>
      </c>
      <c r="U582" s="543">
        <v>16</v>
      </c>
      <c r="V582" s="547">
        <v>0</v>
      </c>
    </row>
    <row r="583" spans="1:22" ht="15.75" customHeight="1">
      <c r="A583" s="10"/>
      <c r="B583" s="10"/>
      <c r="C583" s="998"/>
      <c r="D583" s="552" t="s">
        <v>28</v>
      </c>
      <c r="E583" s="554">
        <f t="shared" ref="E583:V583" si="43">SUM(E574:E582)</f>
        <v>1137</v>
      </c>
      <c r="F583" s="556">
        <f t="shared" si="43"/>
        <v>121</v>
      </c>
      <c r="G583" s="557">
        <f t="shared" si="43"/>
        <v>1363</v>
      </c>
      <c r="H583" s="558">
        <f t="shared" si="43"/>
        <v>160</v>
      </c>
      <c r="I583" s="554">
        <f t="shared" si="43"/>
        <v>1547</v>
      </c>
      <c r="J583" s="556">
        <f t="shared" si="43"/>
        <v>221</v>
      </c>
      <c r="K583" s="557">
        <f t="shared" si="43"/>
        <v>1774</v>
      </c>
      <c r="L583" s="558">
        <f t="shared" si="43"/>
        <v>275</v>
      </c>
      <c r="M583" s="554">
        <f t="shared" si="43"/>
        <v>2231</v>
      </c>
      <c r="N583" s="556">
        <f t="shared" si="43"/>
        <v>401</v>
      </c>
      <c r="O583" s="557">
        <f t="shared" si="43"/>
        <v>2696</v>
      </c>
      <c r="P583" s="556">
        <f t="shared" si="43"/>
        <v>583</v>
      </c>
      <c r="Q583" s="557">
        <f t="shared" si="43"/>
        <v>2905</v>
      </c>
      <c r="R583" s="556">
        <f t="shared" si="43"/>
        <v>690</v>
      </c>
      <c r="S583" s="557">
        <f t="shared" si="43"/>
        <v>3130</v>
      </c>
      <c r="T583" s="556">
        <f t="shared" si="43"/>
        <v>805</v>
      </c>
      <c r="U583" s="557">
        <f t="shared" si="43"/>
        <v>3271</v>
      </c>
      <c r="V583" s="559">
        <f t="shared" si="43"/>
        <v>926</v>
      </c>
    </row>
    <row r="584" spans="1:22" ht="30.75" customHeight="1">
      <c r="A584" s="10"/>
      <c r="B584" s="10"/>
      <c r="C584" s="978"/>
      <c r="D584" s="560" t="s">
        <v>336</v>
      </c>
      <c r="E584" s="995">
        <f>E583+F583</f>
        <v>1258</v>
      </c>
      <c r="F584" s="858"/>
      <c r="G584" s="995">
        <f>G583+H583</f>
        <v>1523</v>
      </c>
      <c r="H584" s="858"/>
      <c r="I584" s="995">
        <f>I583+J583</f>
        <v>1768</v>
      </c>
      <c r="J584" s="858"/>
      <c r="K584" s="995">
        <f>K583+L583</f>
        <v>2049</v>
      </c>
      <c r="L584" s="858"/>
      <c r="M584" s="995">
        <f>M583+N583</f>
        <v>2632</v>
      </c>
      <c r="N584" s="858"/>
      <c r="O584" s="995">
        <f>O583+P583</f>
        <v>3279</v>
      </c>
      <c r="P584" s="858"/>
      <c r="Q584" s="993">
        <f>Q583+R583</f>
        <v>3595</v>
      </c>
      <c r="R584" s="908"/>
      <c r="S584" s="993">
        <f>S583+T583</f>
        <v>3935</v>
      </c>
      <c r="T584" s="908"/>
      <c r="U584" s="993">
        <f>U583+V583</f>
        <v>4197</v>
      </c>
      <c r="V584" s="999"/>
    </row>
    <row r="585" spans="1:22" ht="15.75" customHeight="1">
      <c r="A585" s="10"/>
      <c r="B585" s="10"/>
      <c r="C585" s="997" t="s">
        <v>197</v>
      </c>
      <c r="D585" s="992" t="str">
        <f>D572</f>
        <v>CATEG.</v>
      </c>
      <c r="E585" s="991">
        <v>2004</v>
      </c>
      <c r="F585" s="934"/>
      <c r="G585" s="996">
        <v>2005</v>
      </c>
      <c r="H585" s="973"/>
      <c r="I585" s="991">
        <v>2006</v>
      </c>
      <c r="J585" s="934"/>
      <c r="K585" s="996">
        <v>2007</v>
      </c>
      <c r="L585" s="973"/>
      <c r="M585" s="991">
        <v>2008</v>
      </c>
      <c r="N585" s="934"/>
      <c r="O585" s="991">
        <v>2009</v>
      </c>
      <c r="P585" s="934"/>
      <c r="Q585" s="991">
        <v>2010</v>
      </c>
      <c r="R585" s="934"/>
      <c r="S585" s="994">
        <v>2011</v>
      </c>
      <c r="T585" s="883"/>
      <c r="U585" s="994">
        <v>2012</v>
      </c>
      <c r="V585" s="879"/>
    </row>
    <row r="586" spans="1:22" ht="15.75" customHeight="1">
      <c r="A586" s="10"/>
      <c r="B586" s="10"/>
      <c r="C586" s="998"/>
      <c r="D586" s="825"/>
      <c r="E586" s="512" t="s">
        <v>309</v>
      </c>
      <c r="F586" s="513" t="s">
        <v>310</v>
      </c>
      <c r="G586" s="514" t="s">
        <v>309</v>
      </c>
      <c r="H586" s="515" t="s">
        <v>310</v>
      </c>
      <c r="I586" s="512" t="s">
        <v>309</v>
      </c>
      <c r="J586" s="513" t="s">
        <v>310</v>
      </c>
      <c r="K586" s="514" t="s">
        <v>309</v>
      </c>
      <c r="L586" s="513" t="s">
        <v>310</v>
      </c>
      <c r="M586" s="516" t="s">
        <v>309</v>
      </c>
      <c r="N586" s="517" t="s">
        <v>310</v>
      </c>
      <c r="O586" s="516" t="s">
        <v>309</v>
      </c>
      <c r="P586" s="517" t="s">
        <v>310</v>
      </c>
      <c r="Q586" s="516" t="s">
        <v>309</v>
      </c>
      <c r="R586" s="513" t="s">
        <v>310</v>
      </c>
      <c r="S586" s="516" t="s">
        <v>309</v>
      </c>
      <c r="T586" s="517" t="s">
        <v>310</v>
      </c>
      <c r="U586" s="516" t="s">
        <v>309</v>
      </c>
      <c r="V586" s="518" t="s">
        <v>310</v>
      </c>
    </row>
    <row r="587" spans="1:22">
      <c r="A587" s="10"/>
      <c r="B587" s="10"/>
      <c r="C587" s="998"/>
      <c r="D587" s="519" t="s">
        <v>311</v>
      </c>
      <c r="E587" s="520">
        <v>141</v>
      </c>
      <c r="F587" s="521">
        <v>15</v>
      </c>
      <c r="G587" s="522">
        <v>151</v>
      </c>
      <c r="H587" s="523">
        <v>17</v>
      </c>
      <c r="I587" s="520">
        <v>189</v>
      </c>
      <c r="J587" s="521">
        <v>27</v>
      </c>
      <c r="K587" s="522">
        <v>279</v>
      </c>
      <c r="L587" s="523">
        <v>54</v>
      </c>
      <c r="M587" s="520">
        <v>334</v>
      </c>
      <c r="N587" s="521">
        <v>79</v>
      </c>
      <c r="O587" s="522">
        <v>375</v>
      </c>
      <c r="P587" s="521">
        <v>117</v>
      </c>
      <c r="Q587" s="522">
        <v>398</v>
      </c>
      <c r="R587" s="521">
        <v>133</v>
      </c>
      <c r="S587" s="522">
        <v>422</v>
      </c>
      <c r="T587" s="521">
        <v>152</v>
      </c>
      <c r="U587" s="522">
        <v>426</v>
      </c>
      <c r="V587" s="524">
        <v>167</v>
      </c>
    </row>
    <row r="588" spans="1:22">
      <c r="A588" s="10"/>
      <c r="B588" s="10"/>
      <c r="C588" s="998"/>
      <c r="D588" s="525" t="s">
        <v>312</v>
      </c>
      <c r="E588" s="526">
        <v>1121</v>
      </c>
      <c r="F588" s="527">
        <v>189</v>
      </c>
      <c r="G588" s="532">
        <v>1331</v>
      </c>
      <c r="H588" s="534">
        <v>220</v>
      </c>
      <c r="I588" s="526">
        <v>1643</v>
      </c>
      <c r="J588" s="527">
        <v>275</v>
      </c>
      <c r="K588" s="532">
        <v>2091</v>
      </c>
      <c r="L588" s="534">
        <v>393</v>
      </c>
      <c r="M588" s="526">
        <v>2549</v>
      </c>
      <c r="N588" s="527">
        <v>549</v>
      </c>
      <c r="O588" s="532">
        <v>3101</v>
      </c>
      <c r="P588" s="527">
        <v>802</v>
      </c>
      <c r="Q588" s="532">
        <v>3452</v>
      </c>
      <c r="R588" s="527">
        <v>1001</v>
      </c>
      <c r="S588" s="532">
        <v>3751</v>
      </c>
      <c r="T588" s="527">
        <v>1181</v>
      </c>
      <c r="U588" s="532">
        <v>4017</v>
      </c>
      <c r="V588" s="536">
        <v>1341</v>
      </c>
    </row>
    <row r="589" spans="1:22">
      <c r="A589" s="10"/>
      <c r="B589" s="10"/>
      <c r="C589" s="998"/>
      <c r="D589" s="538" t="s">
        <v>324</v>
      </c>
      <c r="E589" s="540">
        <v>315</v>
      </c>
      <c r="F589" s="542">
        <v>10</v>
      </c>
      <c r="G589" s="543">
        <v>330</v>
      </c>
      <c r="H589" s="545">
        <v>12</v>
      </c>
      <c r="I589" s="540">
        <v>337</v>
      </c>
      <c r="J589" s="542">
        <v>12</v>
      </c>
      <c r="K589" s="543">
        <v>347</v>
      </c>
      <c r="L589" s="545">
        <v>12</v>
      </c>
      <c r="M589" s="540">
        <v>356</v>
      </c>
      <c r="N589" s="542">
        <v>13</v>
      </c>
      <c r="O589" s="543">
        <v>360</v>
      </c>
      <c r="P589" s="542">
        <v>13</v>
      </c>
      <c r="Q589" s="543">
        <v>373</v>
      </c>
      <c r="R589" s="542">
        <v>13</v>
      </c>
      <c r="S589" s="543">
        <v>381</v>
      </c>
      <c r="T589" s="542">
        <v>13</v>
      </c>
      <c r="U589" s="543">
        <v>381</v>
      </c>
      <c r="V589" s="547">
        <v>11</v>
      </c>
    </row>
    <row r="590" spans="1:22">
      <c r="A590" s="10"/>
      <c r="B590" s="10"/>
      <c r="C590" s="998"/>
      <c r="D590" s="525" t="s">
        <v>328</v>
      </c>
      <c r="E590" s="526">
        <v>172</v>
      </c>
      <c r="F590" s="527">
        <v>1</v>
      </c>
      <c r="G590" s="532">
        <v>179</v>
      </c>
      <c r="H590" s="534">
        <v>1</v>
      </c>
      <c r="I590" s="526">
        <v>189</v>
      </c>
      <c r="J590" s="527">
        <v>1</v>
      </c>
      <c r="K590" s="532">
        <v>202</v>
      </c>
      <c r="L590" s="534">
        <v>1</v>
      </c>
      <c r="M590" s="526">
        <v>211</v>
      </c>
      <c r="N590" s="527">
        <v>1</v>
      </c>
      <c r="O590" s="532">
        <v>217</v>
      </c>
      <c r="P590" s="527">
        <v>1</v>
      </c>
      <c r="Q590" s="532">
        <v>223</v>
      </c>
      <c r="R590" s="527">
        <v>1</v>
      </c>
      <c r="S590" s="532">
        <v>230</v>
      </c>
      <c r="T590" s="527">
        <v>1</v>
      </c>
      <c r="U590" s="532">
        <v>232</v>
      </c>
      <c r="V590" s="536">
        <v>1</v>
      </c>
    </row>
    <row r="591" spans="1:22">
      <c r="A591" s="10"/>
      <c r="B591" s="10"/>
      <c r="C591" s="998"/>
      <c r="D591" s="538" t="s">
        <v>329</v>
      </c>
      <c r="E591" s="540">
        <v>29</v>
      </c>
      <c r="F591" s="542">
        <v>0</v>
      </c>
      <c r="G591" s="543">
        <v>33</v>
      </c>
      <c r="H591" s="545">
        <v>0</v>
      </c>
      <c r="I591" s="540">
        <v>35</v>
      </c>
      <c r="J591" s="542">
        <v>0</v>
      </c>
      <c r="K591" s="543">
        <v>36</v>
      </c>
      <c r="L591" s="545">
        <v>0</v>
      </c>
      <c r="M591" s="540">
        <v>37</v>
      </c>
      <c r="N591" s="542">
        <v>0</v>
      </c>
      <c r="O591" s="543">
        <v>37</v>
      </c>
      <c r="P591" s="542">
        <v>0</v>
      </c>
      <c r="Q591" s="543">
        <v>44</v>
      </c>
      <c r="R591" s="542">
        <v>0</v>
      </c>
      <c r="S591" s="543">
        <v>46</v>
      </c>
      <c r="T591" s="542">
        <v>0</v>
      </c>
      <c r="U591" s="543">
        <v>50</v>
      </c>
      <c r="V591" s="547">
        <v>0</v>
      </c>
    </row>
    <row r="592" spans="1:22">
      <c r="A592" s="10"/>
      <c r="B592" s="10"/>
      <c r="C592" s="998"/>
      <c r="D592" s="525" t="s">
        <v>330</v>
      </c>
      <c r="E592" s="526">
        <v>72</v>
      </c>
      <c r="F592" s="527">
        <v>37</v>
      </c>
      <c r="G592" s="532">
        <v>82</v>
      </c>
      <c r="H592" s="534">
        <v>43</v>
      </c>
      <c r="I592" s="526">
        <v>91</v>
      </c>
      <c r="J592" s="527">
        <v>51</v>
      </c>
      <c r="K592" s="532">
        <v>97</v>
      </c>
      <c r="L592" s="534">
        <v>62</v>
      </c>
      <c r="M592" s="526">
        <v>109</v>
      </c>
      <c r="N592" s="527">
        <v>72</v>
      </c>
      <c r="O592" s="532">
        <v>123</v>
      </c>
      <c r="P592" s="527">
        <v>87</v>
      </c>
      <c r="Q592" s="532">
        <v>137</v>
      </c>
      <c r="R592" s="527">
        <v>108</v>
      </c>
      <c r="S592" s="532">
        <v>153</v>
      </c>
      <c r="T592" s="527">
        <v>124</v>
      </c>
      <c r="U592" s="532">
        <v>152</v>
      </c>
      <c r="V592" s="536">
        <v>136</v>
      </c>
    </row>
    <row r="593" spans="1:22">
      <c r="A593" s="10"/>
      <c r="B593" s="10"/>
      <c r="C593" s="998"/>
      <c r="D593" s="538" t="s">
        <v>331</v>
      </c>
      <c r="E593" s="540">
        <v>81</v>
      </c>
      <c r="F593" s="542">
        <v>0</v>
      </c>
      <c r="G593" s="543">
        <v>91</v>
      </c>
      <c r="H593" s="545">
        <v>1</v>
      </c>
      <c r="I593" s="540">
        <v>98</v>
      </c>
      <c r="J593" s="542">
        <v>1</v>
      </c>
      <c r="K593" s="543">
        <v>105</v>
      </c>
      <c r="L593" s="545">
        <v>1</v>
      </c>
      <c r="M593" s="540">
        <v>111</v>
      </c>
      <c r="N593" s="542">
        <v>1</v>
      </c>
      <c r="O593" s="543">
        <v>119</v>
      </c>
      <c r="P593" s="542">
        <v>1</v>
      </c>
      <c r="Q593" s="543">
        <v>120</v>
      </c>
      <c r="R593" s="542">
        <v>1</v>
      </c>
      <c r="S593" s="543">
        <v>128</v>
      </c>
      <c r="T593" s="542">
        <v>1</v>
      </c>
      <c r="U593" s="543">
        <v>132</v>
      </c>
      <c r="V593" s="547">
        <v>1</v>
      </c>
    </row>
    <row r="594" spans="1:22">
      <c r="A594" s="10"/>
      <c r="B594" s="10"/>
      <c r="C594" s="998"/>
      <c r="D594" s="525" t="s">
        <v>332</v>
      </c>
      <c r="E594" s="526">
        <v>49</v>
      </c>
      <c r="F594" s="527">
        <v>0</v>
      </c>
      <c r="G594" s="532">
        <v>55</v>
      </c>
      <c r="H594" s="534">
        <v>0</v>
      </c>
      <c r="I594" s="526">
        <v>59</v>
      </c>
      <c r="J594" s="527">
        <v>0</v>
      </c>
      <c r="K594" s="532">
        <v>61</v>
      </c>
      <c r="L594" s="534">
        <v>0</v>
      </c>
      <c r="M594" s="526">
        <v>67</v>
      </c>
      <c r="N594" s="527">
        <v>0</v>
      </c>
      <c r="O594" s="532">
        <v>68</v>
      </c>
      <c r="P594" s="527">
        <v>0</v>
      </c>
      <c r="Q594" s="532">
        <v>74</v>
      </c>
      <c r="R594" s="527">
        <v>0</v>
      </c>
      <c r="S594" s="532">
        <v>75</v>
      </c>
      <c r="T594" s="527">
        <v>0</v>
      </c>
      <c r="U594" s="532">
        <v>76</v>
      </c>
      <c r="V594" s="536">
        <v>0</v>
      </c>
    </row>
    <row r="595" spans="1:22">
      <c r="A595" s="10"/>
      <c r="B595" s="10"/>
      <c r="C595" s="998"/>
      <c r="D595" s="538" t="s">
        <v>333</v>
      </c>
      <c r="E595" s="540">
        <v>9</v>
      </c>
      <c r="F595" s="542">
        <v>0</v>
      </c>
      <c r="G595" s="543">
        <v>9</v>
      </c>
      <c r="H595" s="545">
        <v>0</v>
      </c>
      <c r="I595" s="540">
        <v>11</v>
      </c>
      <c r="J595" s="542">
        <v>0</v>
      </c>
      <c r="K595" s="543">
        <v>11</v>
      </c>
      <c r="L595" s="545">
        <v>0</v>
      </c>
      <c r="M595" s="540">
        <v>13</v>
      </c>
      <c r="N595" s="542">
        <v>0</v>
      </c>
      <c r="O595" s="543">
        <v>14</v>
      </c>
      <c r="P595" s="542">
        <v>0</v>
      </c>
      <c r="Q595" s="543">
        <v>15</v>
      </c>
      <c r="R595" s="542">
        <v>0</v>
      </c>
      <c r="S595" s="543">
        <v>15</v>
      </c>
      <c r="T595" s="542">
        <v>0</v>
      </c>
      <c r="U595" s="543">
        <v>17</v>
      </c>
      <c r="V595" s="547">
        <v>0</v>
      </c>
    </row>
    <row r="596" spans="1:22" ht="15.75" customHeight="1">
      <c r="A596" s="10"/>
      <c r="B596" s="10"/>
      <c r="C596" s="998"/>
      <c r="D596" s="552" t="s">
        <v>28</v>
      </c>
      <c r="E596" s="554">
        <f t="shared" ref="E596:V596" si="44">SUM(E587:E595)</f>
        <v>1989</v>
      </c>
      <c r="F596" s="556">
        <f t="shared" si="44"/>
        <v>252</v>
      </c>
      <c r="G596" s="557">
        <f t="shared" si="44"/>
        <v>2261</v>
      </c>
      <c r="H596" s="558">
        <f t="shared" si="44"/>
        <v>294</v>
      </c>
      <c r="I596" s="554">
        <f t="shared" si="44"/>
        <v>2652</v>
      </c>
      <c r="J596" s="556">
        <f t="shared" si="44"/>
        <v>367</v>
      </c>
      <c r="K596" s="557">
        <f t="shared" si="44"/>
        <v>3229</v>
      </c>
      <c r="L596" s="558">
        <f t="shared" si="44"/>
        <v>523</v>
      </c>
      <c r="M596" s="554">
        <f t="shared" si="44"/>
        <v>3787</v>
      </c>
      <c r="N596" s="556">
        <f t="shared" si="44"/>
        <v>715</v>
      </c>
      <c r="O596" s="557">
        <f t="shared" si="44"/>
        <v>4414</v>
      </c>
      <c r="P596" s="556">
        <f t="shared" si="44"/>
        <v>1021</v>
      </c>
      <c r="Q596" s="557">
        <f t="shared" si="44"/>
        <v>4836</v>
      </c>
      <c r="R596" s="556">
        <f t="shared" si="44"/>
        <v>1257</v>
      </c>
      <c r="S596" s="557">
        <f t="shared" si="44"/>
        <v>5201</v>
      </c>
      <c r="T596" s="556">
        <f t="shared" si="44"/>
        <v>1472</v>
      </c>
      <c r="U596" s="557">
        <f t="shared" si="44"/>
        <v>5483</v>
      </c>
      <c r="V596" s="559">
        <f t="shared" si="44"/>
        <v>1657</v>
      </c>
    </row>
    <row r="597" spans="1:22" ht="30.75" customHeight="1">
      <c r="A597" s="10"/>
      <c r="B597" s="10"/>
      <c r="C597" s="978"/>
      <c r="D597" s="560" t="s">
        <v>336</v>
      </c>
      <c r="E597" s="995">
        <f>E596+F596</f>
        <v>2241</v>
      </c>
      <c r="F597" s="858"/>
      <c r="G597" s="995">
        <f>G596+H596</f>
        <v>2555</v>
      </c>
      <c r="H597" s="858"/>
      <c r="I597" s="995">
        <f>I596+J596</f>
        <v>3019</v>
      </c>
      <c r="J597" s="858"/>
      <c r="K597" s="995">
        <f>K596+L596</f>
        <v>3752</v>
      </c>
      <c r="L597" s="858"/>
      <c r="M597" s="995">
        <f>M596+N596</f>
        <v>4502</v>
      </c>
      <c r="N597" s="858"/>
      <c r="O597" s="995">
        <f>O596+P596</f>
        <v>5435</v>
      </c>
      <c r="P597" s="858"/>
      <c r="Q597" s="993">
        <f>Q596+R596</f>
        <v>6093</v>
      </c>
      <c r="R597" s="908"/>
      <c r="S597" s="993">
        <f>S596+T596</f>
        <v>6673</v>
      </c>
      <c r="T597" s="908"/>
      <c r="U597" s="993">
        <f>U596+V596</f>
        <v>7140</v>
      </c>
      <c r="V597" s="999"/>
    </row>
    <row r="598" spans="1:22" ht="15.75" customHeight="1">
      <c r="A598" s="10"/>
      <c r="B598" s="10"/>
      <c r="C598" s="997" t="s">
        <v>198</v>
      </c>
      <c r="D598" s="992" t="str">
        <f>D585</f>
        <v>CATEG.</v>
      </c>
      <c r="E598" s="991">
        <v>2004</v>
      </c>
      <c r="F598" s="934"/>
      <c r="G598" s="996">
        <v>2005</v>
      </c>
      <c r="H598" s="973"/>
      <c r="I598" s="991">
        <v>2006</v>
      </c>
      <c r="J598" s="934"/>
      <c r="K598" s="996">
        <v>2007</v>
      </c>
      <c r="L598" s="973"/>
      <c r="M598" s="991">
        <v>2008</v>
      </c>
      <c r="N598" s="934"/>
      <c r="O598" s="991">
        <v>2009</v>
      </c>
      <c r="P598" s="934"/>
      <c r="Q598" s="991">
        <v>2010</v>
      </c>
      <c r="R598" s="934"/>
      <c r="S598" s="994">
        <v>2011</v>
      </c>
      <c r="T598" s="883"/>
      <c r="U598" s="994">
        <v>2012</v>
      </c>
      <c r="V598" s="879"/>
    </row>
    <row r="599" spans="1:22" ht="15.75" customHeight="1">
      <c r="A599" s="10"/>
      <c r="B599" s="10"/>
      <c r="C599" s="998"/>
      <c r="D599" s="825"/>
      <c r="E599" s="512" t="s">
        <v>309</v>
      </c>
      <c r="F599" s="513" t="s">
        <v>310</v>
      </c>
      <c r="G599" s="514" t="s">
        <v>309</v>
      </c>
      <c r="H599" s="515" t="s">
        <v>310</v>
      </c>
      <c r="I599" s="512" t="s">
        <v>309</v>
      </c>
      <c r="J599" s="513" t="s">
        <v>310</v>
      </c>
      <c r="K599" s="514" t="s">
        <v>309</v>
      </c>
      <c r="L599" s="513" t="s">
        <v>310</v>
      </c>
      <c r="M599" s="516" t="s">
        <v>309</v>
      </c>
      <c r="N599" s="517" t="s">
        <v>310</v>
      </c>
      <c r="O599" s="516" t="s">
        <v>309</v>
      </c>
      <c r="P599" s="517" t="s">
        <v>310</v>
      </c>
      <c r="Q599" s="516" t="s">
        <v>309</v>
      </c>
      <c r="R599" s="513" t="s">
        <v>310</v>
      </c>
      <c r="S599" s="516" t="s">
        <v>309</v>
      </c>
      <c r="T599" s="517" t="s">
        <v>310</v>
      </c>
      <c r="U599" s="516" t="s">
        <v>309</v>
      </c>
      <c r="V599" s="518" t="s">
        <v>310</v>
      </c>
    </row>
    <row r="600" spans="1:22">
      <c r="A600" s="10"/>
      <c r="B600" s="10"/>
      <c r="C600" s="998"/>
      <c r="D600" s="519" t="s">
        <v>311</v>
      </c>
      <c r="E600" s="520">
        <v>38</v>
      </c>
      <c r="F600" s="521">
        <v>3</v>
      </c>
      <c r="G600" s="522">
        <v>49</v>
      </c>
      <c r="H600" s="523">
        <v>3</v>
      </c>
      <c r="I600" s="520">
        <v>75</v>
      </c>
      <c r="J600" s="521">
        <v>9</v>
      </c>
      <c r="K600" s="522">
        <v>87</v>
      </c>
      <c r="L600" s="523">
        <v>13</v>
      </c>
      <c r="M600" s="520">
        <v>124</v>
      </c>
      <c r="N600" s="521">
        <v>24</v>
      </c>
      <c r="O600" s="522">
        <v>155</v>
      </c>
      <c r="P600" s="521">
        <v>46</v>
      </c>
      <c r="Q600" s="522">
        <v>169</v>
      </c>
      <c r="R600" s="521">
        <v>53</v>
      </c>
      <c r="S600" s="522">
        <v>188</v>
      </c>
      <c r="T600" s="521">
        <v>66</v>
      </c>
      <c r="U600" s="522">
        <v>211</v>
      </c>
      <c r="V600" s="524">
        <v>80</v>
      </c>
    </row>
    <row r="601" spans="1:22">
      <c r="A601" s="10"/>
      <c r="B601" s="10"/>
      <c r="C601" s="998"/>
      <c r="D601" s="525" t="s">
        <v>312</v>
      </c>
      <c r="E601" s="526">
        <v>427</v>
      </c>
      <c r="F601" s="527">
        <v>64</v>
      </c>
      <c r="G601" s="532">
        <v>587</v>
      </c>
      <c r="H601" s="534">
        <v>88</v>
      </c>
      <c r="I601" s="526">
        <v>769</v>
      </c>
      <c r="J601" s="527">
        <v>136</v>
      </c>
      <c r="K601" s="532">
        <v>933</v>
      </c>
      <c r="L601" s="534">
        <v>181</v>
      </c>
      <c r="M601" s="526">
        <v>1219</v>
      </c>
      <c r="N601" s="527">
        <v>272</v>
      </c>
      <c r="O601" s="532">
        <v>1470</v>
      </c>
      <c r="P601" s="527">
        <v>361</v>
      </c>
      <c r="Q601" s="532">
        <v>1580</v>
      </c>
      <c r="R601" s="527">
        <v>388</v>
      </c>
      <c r="S601" s="532">
        <v>1776</v>
      </c>
      <c r="T601" s="527">
        <v>478</v>
      </c>
      <c r="U601" s="532">
        <v>1902</v>
      </c>
      <c r="V601" s="536">
        <v>545</v>
      </c>
    </row>
    <row r="602" spans="1:22">
      <c r="A602" s="10"/>
      <c r="B602" s="10"/>
      <c r="C602" s="998"/>
      <c r="D602" s="538" t="s">
        <v>324</v>
      </c>
      <c r="E602" s="540">
        <v>137</v>
      </c>
      <c r="F602" s="542">
        <v>1</v>
      </c>
      <c r="G602" s="543">
        <v>148</v>
      </c>
      <c r="H602" s="545">
        <v>1</v>
      </c>
      <c r="I602" s="540">
        <v>154</v>
      </c>
      <c r="J602" s="542">
        <v>1</v>
      </c>
      <c r="K602" s="543">
        <v>155</v>
      </c>
      <c r="L602" s="545">
        <v>1</v>
      </c>
      <c r="M602" s="540">
        <v>161</v>
      </c>
      <c r="N602" s="542">
        <v>1</v>
      </c>
      <c r="O602" s="543">
        <v>165</v>
      </c>
      <c r="P602" s="542">
        <v>1</v>
      </c>
      <c r="Q602" s="543">
        <v>182</v>
      </c>
      <c r="R602" s="542">
        <v>1</v>
      </c>
      <c r="S602" s="543">
        <v>180</v>
      </c>
      <c r="T602" s="542">
        <v>1</v>
      </c>
      <c r="U602" s="543">
        <v>186</v>
      </c>
      <c r="V602" s="547">
        <v>1</v>
      </c>
    </row>
    <row r="603" spans="1:22">
      <c r="A603" s="10"/>
      <c r="B603" s="10"/>
      <c r="C603" s="998"/>
      <c r="D603" s="525" t="s">
        <v>328</v>
      </c>
      <c r="E603" s="526">
        <v>66</v>
      </c>
      <c r="F603" s="527">
        <v>0</v>
      </c>
      <c r="G603" s="532">
        <v>75</v>
      </c>
      <c r="H603" s="534">
        <v>0</v>
      </c>
      <c r="I603" s="526">
        <v>83</v>
      </c>
      <c r="J603" s="527">
        <v>0</v>
      </c>
      <c r="K603" s="532">
        <v>86</v>
      </c>
      <c r="L603" s="534">
        <v>0</v>
      </c>
      <c r="M603" s="526">
        <v>98</v>
      </c>
      <c r="N603" s="527">
        <v>0</v>
      </c>
      <c r="O603" s="532">
        <v>103</v>
      </c>
      <c r="P603" s="527">
        <v>0</v>
      </c>
      <c r="Q603" s="532">
        <v>99</v>
      </c>
      <c r="R603" s="527">
        <v>0</v>
      </c>
      <c r="S603" s="532">
        <v>97</v>
      </c>
      <c r="T603" s="527">
        <v>0</v>
      </c>
      <c r="U603" s="532">
        <v>101</v>
      </c>
      <c r="V603" s="536">
        <v>0</v>
      </c>
    </row>
    <row r="604" spans="1:22">
      <c r="A604" s="10"/>
      <c r="B604" s="10"/>
      <c r="C604" s="998"/>
      <c r="D604" s="538" t="s">
        <v>329</v>
      </c>
      <c r="E604" s="540">
        <v>30</v>
      </c>
      <c r="F604" s="542">
        <v>0</v>
      </c>
      <c r="G604" s="543">
        <v>32</v>
      </c>
      <c r="H604" s="545">
        <v>0</v>
      </c>
      <c r="I604" s="540">
        <v>32</v>
      </c>
      <c r="J604" s="542">
        <v>0</v>
      </c>
      <c r="K604" s="543">
        <v>36</v>
      </c>
      <c r="L604" s="545">
        <v>0</v>
      </c>
      <c r="M604" s="540">
        <v>36</v>
      </c>
      <c r="N604" s="542">
        <v>0</v>
      </c>
      <c r="O604" s="543">
        <v>37</v>
      </c>
      <c r="P604" s="542">
        <v>0</v>
      </c>
      <c r="Q604" s="543">
        <v>35</v>
      </c>
      <c r="R604" s="542">
        <v>0</v>
      </c>
      <c r="S604" s="543">
        <v>38</v>
      </c>
      <c r="T604" s="542">
        <v>0</v>
      </c>
      <c r="U604" s="543">
        <v>46</v>
      </c>
      <c r="V604" s="547">
        <v>0</v>
      </c>
    </row>
    <row r="605" spans="1:22">
      <c r="A605" s="10"/>
      <c r="B605" s="10"/>
      <c r="C605" s="998"/>
      <c r="D605" s="525" t="s">
        <v>330</v>
      </c>
      <c r="E605" s="526">
        <v>24</v>
      </c>
      <c r="F605" s="527">
        <v>4</v>
      </c>
      <c r="G605" s="532">
        <v>27</v>
      </c>
      <c r="H605" s="534">
        <v>6</v>
      </c>
      <c r="I605" s="526">
        <v>33</v>
      </c>
      <c r="J605" s="527">
        <v>12</v>
      </c>
      <c r="K605" s="532">
        <v>39</v>
      </c>
      <c r="L605" s="534">
        <v>15</v>
      </c>
      <c r="M605" s="526">
        <v>44</v>
      </c>
      <c r="N605" s="527">
        <v>20</v>
      </c>
      <c r="O605" s="532">
        <v>53</v>
      </c>
      <c r="P605" s="527">
        <v>28</v>
      </c>
      <c r="Q605" s="532">
        <v>59</v>
      </c>
      <c r="R605" s="527">
        <v>29</v>
      </c>
      <c r="S605" s="532">
        <v>65</v>
      </c>
      <c r="T605" s="527">
        <v>32</v>
      </c>
      <c r="U605" s="532">
        <v>76</v>
      </c>
      <c r="V605" s="536">
        <v>42</v>
      </c>
    </row>
    <row r="606" spans="1:22">
      <c r="A606" s="10"/>
      <c r="B606" s="10"/>
      <c r="C606" s="998"/>
      <c r="D606" s="538" t="s">
        <v>331</v>
      </c>
      <c r="E606" s="540">
        <v>32</v>
      </c>
      <c r="F606" s="542">
        <v>0</v>
      </c>
      <c r="G606" s="543">
        <v>37</v>
      </c>
      <c r="H606" s="545">
        <v>0</v>
      </c>
      <c r="I606" s="540">
        <v>44</v>
      </c>
      <c r="J606" s="542">
        <v>1</v>
      </c>
      <c r="K606" s="543">
        <v>47</v>
      </c>
      <c r="L606" s="545">
        <v>1</v>
      </c>
      <c r="M606" s="540">
        <v>51</v>
      </c>
      <c r="N606" s="542">
        <v>1</v>
      </c>
      <c r="O606" s="543">
        <v>54</v>
      </c>
      <c r="P606" s="542">
        <v>1</v>
      </c>
      <c r="Q606" s="543">
        <v>59</v>
      </c>
      <c r="R606" s="542">
        <v>1</v>
      </c>
      <c r="S606" s="543">
        <v>59</v>
      </c>
      <c r="T606" s="542">
        <v>1</v>
      </c>
      <c r="U606" s="543">
        <v>61</v>
      </c>
      <c r="V606" s="547">
        <v>2</v>
      </c>
    </row>
    <row r="607" spans="1:22">
      <c r="A607" s="10"/>
      <c r="B607" s="10"/>
      <c r="C607" s="998"/>
      <c r="D607" s="525" t="s">
        <v>332</v>
      </c>
      <c r="E607" s="526">
        <v>15</v>
      </c>
      <c r="F607" s="527">
        <v>0</v>
      </c>
      <c r="G607" s="532">
        <v>19</v>
      </c>
      <c r="H607" s="534">
        <v>0</v>
      </c>
      <c r="I607" s="526">
        <v>21</v>
      </c>
      <c r="J607" s="527">
        <v>0</v>
      </c>
      <c r="K607" s="532">
        <v>25</v>
      </c>
      <c r="L607" s="534">
        <v>0</v>
      </c>
      <c r="M607" s="526">
        <v>26</v>
      </c>
      <c r="N607" s="527">
        <v>0</v>
      </c>
      <c r="O607" s="532">
        <v>28</v>
      </c>
      <c r="P607" s="527">
        <v>0</v>
      </c>
      <c r="Q607" s="532">
        <v>32</v>
      </c>
      <c r="R607" s="527">
        <v>0</v>
      </c>
      <c r="S607" s="532">
        <v>32</v>
      </c>
      <c r="T607" s="527">
        <v>0</v>
      </c>
      <c r="U607" s="532">
        <v>34</v>
      </c>
      <c r="V607" s="536">
        <v>0</v>
      </c>
    </row>
    <row r="608" spans="1:22">
      <c r="A608" s="10"/>
      <c r="B608" s="10"/>
      <c r="C608" s="998"/>
      <c r="D608" s="538" t="s">
        <v>333</v>
      </c>
      <c r="E608" s="540">
        <v>5</v>
      </c>
      <c r="F608" s="542">
        <v>0</v>
      </c>
      <c r="G608" s="543">
        <v>6</v>
      </c>
      <c r="H608" s="545">
        <v>0</v>
      </c>
      <c r="I608" s="540">
        <v>6</v>
      </c>
      <c r="J608" s="542">
        <v>0</v>
      </c>
      <c r="K608" s="543">
        <v>7</v>
      </c>
      <c r="L608" s="545">
        <v>0</v>
      </c>
      <c r="M608" s="540">
        <v>7</v>
      </c>
      <c r="N608" s="542">
        <v>0</v>
      </c>
      <c r="O608" s="543">
        <v>8</v>
      </c>
      <c r="P608" s="542">
        <v>0</v>
      </c>
      <c r="Q608" s="543">
        <v>9</v>
      </c>
      <c r="R608" s="542">
        <v>0</v>
      </c>
      <c r="S608" s="543">
        <v>11</v>
      </c>
      <c r="T608" s="542">
        <v>0</v>
      </c>
      <c r="U608" s="543">
        <v>11</v>
      </c>
      <c r="V608" s="547">
        <v>0</v>
      </c>
    </row>
    <row r="609" spans="1:22" ht="15.75" customHeight="1">
      <c r="A609" s="10"/>
      <c r="B609" s="10"/>
      <c r="C609" s="998"/>
      <c r="D609" s="552" t="s">
        <v>28</v>
      </c>
      <c r="E609" s="554">
        <f t="shared" ref="E609:V609" si="45">SUM(E600:E608)</f>
        <v>774</v>
      </c>
      <c r="F609" s="556">
        <f t="shared" si="45"/>
        <v>72</v>
      </c>
      <c r="G609" s="557">
        <f t="shared" si="45"/>
        <v>980</v>
      </c>
      <c r="H609" s="558">
        <f t="shared" si="45"/>
        <v>98</v>
      </c>
      <c r="I609" s="554">
        <f t="shared" si="45"/>
        <v>1217</v>
      </c>
      <c r="J609" s="556">
        <f t="shared" si="45"/>
        <v>159</v>
      </c>
      <c r="K609" s="557">
        <f t="shared" si="45"/>
        <v>1415</v>
      </c>
      <c r="L609" s="558">
        <f t="shared" si="45"/>
        <v>211</v>
      </c>
      <c r="M609" s="554">
        <f t="shared" si="45"/>
        <v>1766</v>
      </c>
      <c r="N609" s="556">
        <f t="shared" si="45"/>
        <v>318</v>
      </c>
      <c r="O609" s="557">
        <f t="shared" si="45"/>
        <v>2073</v>
      </c>
      <c r="P609" s="556">
        <f t="shared" si="45"/>
        <v>437</v>
      </c>
      <c r="Q609" s="557">
        <f t="shared" si="45"/>
        <v>2224</v>
      </c>
      <c r="R609" s="556">
        <f t="shared" si="45"/>
        <v>472</v>
      </c>
      <c r="S609" s="557">
        <f t="shared" si="45"/>
        <v>2446</v>
      </c>
      <c r="T609" s="556">
        <f t="shared" si="45"/>
        <v>578</v>
      </c>
      <c r="U609" s="557">
        <f t="shared" si="45"/>
        <v>2628</v>
      </c>
      <c r="V609" s="559">
        <f t="shared" si="45"/>
        <v>670</v>
      </c>
    </row>
    <row r="610" spans="1:22" ht="30.75" customHeight="1">
      <c r="A610" s="10"/>
      <c r="B610" s="10"/>
      <c r="C610" s="978"/>
      <c r="D610" s="560" t="s">
        <v>336</v>
      </c>
      <c r="E610" s="995">
        <f>E609+F609</f>
        <v>846</v>
      </c>
      <c r="F610" s="858"/>
      <c r="G610" s="995">
        <f>G609+H609</f>
        <v>1078</v>
      </c>
      <c r="H610" s="858"/>
      <c r="I610" s="995">
        <f>I609+J609</f>
        <v>1376</v>
      </c>
      <c r="J610" s="858"/>
      <c r="K610" s="995">
        <f>K609+L609</f>
        <v>1626</v>
      </c>
      <c r="L610" s="858"/>
      <c r="M610" s="995">
        <f>M609+N609</f>
        <v>2084</v>
      </c>
      <c r="N610" s="858"/>
      <c r="O610" s="995">
        <f>O609+P609</f>
        <v>2510</v>
      </c>
      <c r="P610" s="858"/>
      <c r="Q610" s="993">
        <f>Q609+R609</f>
        <v>2696</v>
      </c>
      <c r="R610" s="908"/>
      <c r="S610" s="993">
        <f>S609+T609</f>
        <v>3024</v>
      </c>
      <c r="T610" s="908"/>
      <c r="U610" s="993">
        <f>U609+V609</f>
        <v>3298</v>
      </c>
      <c r="V610" s="999"/>
    </row>
    <row r="611" spans="1:22" ht="15.75" customHeight="1">
      <c r="A611" s="10"/>
      <c r="B611" s="10"/>
      <c r="C611" s="997" t="s">
        <v>199</v>
      </c>
      <c r="D611" s="992" t="str">
        <f>D598</f>
        <v>CATEG.</v>
      </c>
      <c r="E611" s="991">
        <v>2004</v>
      </c>
      <c r="F611" s="934"/>
      <c r="G611" s="996">
        <v>2005</v>
      </c>
      <c r="H611" s="973"/>
      <c r="I611" s="991">
        <v>2006</v>
      </c>
      <c r="J611" s="934"/>
      <c r="K611" s="996">
        <v>2007</v>
      </c>
      <c r="L611" s="973"/>
      <c r="M611" s="991">
        <v>2008</v>
      </c>
      <c r="N611" s="934"/>
      <c r="O611" s="991">
        <v>2009</v>
      </c>
      <c r="P611" s="934"/>
      <c r="Q611" s="991">
        <v>2010</v>
      </c>
      <c r="R611" s="934"/>
      <c r="S611" s="994">
        <v>2011</v>
      </c>
      <c r="T611" s="883"/>
      <c r="U611" s="994">
        <v>2012</v>
      </c>
      <c r="V611" s="879"/>
    </row>
    <row r="612" spans="1:22" ht="15.75" customHeight="1">
      <c r="A612" s="10"/>
      <c r="B612" s="10"/>
      <c r="C612" s="998"/>
      <c r="D612" s="825"/>
      <c r="E612" s="512" t="s">
        <v>309</v>
      </c>
      <c r="F612" s="513" t="s">
        <v>310</v>
      </c>
      <c r="G612" s="514" t="s">
        <v>309</v>
      </c>
      <c r="H612" s="515" t="s">
        <v>310</v>
      </c>
      <c r="I612" s="512" t="s">
        <v>309</v>
      </c>
      <c r="J612" s="513" t="s">
        <v>310</v>
      </c>
      <c r="K612" s="514" t="s">
        <v>309</v>
      </c>
      <c r="L612" s="513" t="s">
        <v>310</v>
      </c>
      <c r="M612" s="516" t="s">
        <v>309</v>
      </c>
      <c r="N612" s="517" t="s">
        <v>310</v>
      </c>
      <c r="O612" s="516" t="s">
        <v>309</v>
      </c>
      <c r="P612" s="517" t="s">
        <v>310</v>
      </c>
      <c r="Q612" s="516" t="s">
        <v>309</v>
      </c>
      <c r="R612" s="513" t="s">
        <v>310</v>
      </c>
      <c r="S612" s="516" t="s">
        <v>309</v>
      </c>
      <c r="T612" s="517" t="s">
        <v>310</v>
      </c>
      <c r="U612" s="516" t="s">
        <v>309</v>
      </c>
      <c r="V612" s="518" t="s">
        <v>310</v>
      </c>
    </row>
    <row r="613" spans="1:22">
      <c r="A613" s="10"/>
      <c r="B613" s="10"/>
      <c r="C613" s="998"/>
      <c r="D613" s="519" t="s">
        <v>311</v>
      </c>
      <c r="E613" s="520">
        <v>41</v>
      </c>
      <c r="F613" s="521">
        <v>3</v>
      </c>
      <c r="G613" s="522">
        <v>42</v>
      </c>
      <c r="H613" s="523">
        <v>4</v>
      </c>
      <c r="I613" s="520">
        <v>45</v>
      </c>
      <c r="J613" s="521">
        <v>8</v>
      </c>
      <c r="K613" s="522">
        <v>51</v>
      </c>
      <c r="L613" s="523">
        <v>9</v>
      </c>
      <c r="M613" s="520">
        <v>54</v>
      </c>
      <c r="N613" s="521">
        <v>9</v>
      </c>
      <c r="O613" s="522">
        <v>55</v>
      </c>
      <c r="P613" s="521">
        <v>9</v>
      </c>
      <c r="Q613" s="522">
        <v>70</v>
      </c>
      <c r="R613" s="521">
        <v>13</v>
      </c>
      <c r="S613" s="522">
        <v>82</v>
      </c>
      <c r="T613" s="521">
        <v>17</v>
      </c>
      <c r="U613" s="522">
        <v>89</v>
      </c>
      <c r="V613" s="524">
        <v>21</v>
      </c>
    </row>
    <row r="614" spans="1:22">
      <c r="A614" s="10"/>
      <c r="B614" s="10"/>
      <c r="C614" s="998"/>
      <c r="D614" s="525" t="s">
        <v>312</v>
      </c>
      <c r="E614" s="526">
        <v>136</v>
      </c>
      <c r="F614" s="527">
        <v>16</v>
      </c>
      <c r="G614" s="532">
        <v>154</v>
      </c>
      <c r="H614" s="534">
        <v>21</v>
      </c>
      <c r="I614" s="526">
        <v>196</v>
      </c>
      <c r="J614" s="527">
        <v>49</v>
      </c>
      <c r="K614" s="532">
        <v>260</v>
      </c>
      <c r="L614" s="534">
        <v>79</v>
      </c>
      <c r="M614" s="526">
        <v>337</v>
      </c>
      <c r="N614" s="527">
        <v>90</v>
      </c>
      <c r="O614" s="532">
        <v>391</v>
      </c>
      <c r="P614" s="527">
        <v>111</v>
      </c>
      <c r="Q614" s="532">
        <v>522</v>
      </c>
      <c r="R614" s="527">
        <v>147</v>
      </c>
      <c r="S614" s="532">
        <v>594</v>
      </c>
      <c r="T614" s="527">
        <v>201</v>
      </c>
      <c r="U614" s="532">
        <v>657</v>
      </c>
      <c r="V614" s="536">
        <v>256</v>
      </c>
    </row>
    <row r="615" spans="1:22">
      <c r="A615" s="10"/>
      <c r="B615" s="10"/>
      <c r="C615" s="998"/>
      <c r="D615" s="538" t="s">
        <v>324</v>
      </c>
      <c r="E615" s="540">
        <v>44</v>
      </c>
      <c r="F615" s="542">
        <v>0</v>
      </c>
      <c r="G615" s="543">
        <v>45</v>
      </c>
      <c r="H615" s="545">
        <v>0</v>
      </c>
      <c r="I615" s="540">
        <v>45</v>
      </c>
      <c r="J615" s="542">
        <v>0</v>
      </c>
      <c r="K615" s="543">
        <v>46</v>
      </c>
      <c r="L615" s="545">
        <v>0</v>
      </c>
      <c r="M615" s="540">
        <v>46</v>
      </c>
      <c r="N615" s="542">
        <v>0</v>
      </c>
      <c r="O615" s="543">
        <v>49</v>
      </c>
      <c r="P615" s="542">
        <v>1</v>
      </c>
      <c r="Q615" s="543">
        <v>65</v>
      </c>
      <c r="R615" s="542">
        <v>1</v>
      </c>
      <c r="S615" s="543">
        <v>70</v>
      </c>
      <c r="T615" s="542">
        <v>1</v>
      </c>
      <c r="U615" s="543">
        <v>76</v>
      </c>
      <c r="V615" s="547">
        <v>1</v>
      </c>
    </row>
    <row r="616" spans="1:22">
      <c r="A616" s="10"/>
      <c r="B616" s="10"/>
      <c r="C616" s="998"/>
      <c r="D616" s="525" t="s">
        <v>328</v>
      </c>
      <c r="E616" s="526">
        <v>34</v>
      </c>
      <c r="F616" s="527">
        <v>0</v>
      </c>
      <c r="G616" s="532">
        <v>34</v>
      </c>
      <c r="H616" s="534">
        <v>0</v>
      </c>
      <c r="I616" s="526">
        <v>34</v>
      </c>
      <c r="J616" s="527">
        <v>0</v>
      </c>
      <c r="K616" s="532">
        <v>37</v>
      </c>
      <c r="L616" s="534">
        <v>0</v>
      </c>
      <c r="M616" s="526">
        <v>39</v>
      </c>
      <c r="N616" s="527">
        <v>0</v>
      </c>
      <c r="O616" s="532">
        <v>39</v>
      </c>
      <c r="P616" s="527">
        <v>0</v>
      </c>
      <c r="Q616" s="532">
        <v>47</v>
      </c>
      <c r="R616" s="527">
        <v>0</v>
      </c>
      <c r="S616" s="532">
        <v>54</v>
      </c>
      <c r="T616" s="527">
        <v>0</v>
      </c>
      <c r="U616" s="532">
        <v>51</v>
      </c>
      <c r="V616" s="536">
        <v>0</v>
      </c>
    </row>
    <row r="617" spans="1:22">
      <c r="A617" s="10"/>
      <c r="B617" s="10"/>
      <c r="C617" s="998"/>
      <c r="D617" s="538" t="s">
        <v>329</v>
      </c>
      <c r="E617" s="540">
        <v>2</v>
      </c>
      <c r="F617" s="542">
        <v>0</v>
      </c>
      <c r="G617" s="543">
        <v>2</v>
      </c>
      <c r="H617" s="545">
        <v>0</v>
      </c>
      <c r="I617" s="540">
        <v>2</v>
      </c>
      <c r="J617" s="542">
        <v>0</v>
      </c>
      <c r="K617" s="543">
        <v>2</v>
      </c>
      <c r="L617" s="545">
        <v>0</v>
      </c>
      <c r="M617" s="540">
        <v>2</v>
      </c>
      <c r="N617" s="542">
        <v>0</v>
      </c>
      <c r="O617" s="543">
        <v>2</v>
      </c>
      <c r="P617" s="542">
        <v>0</v>
      </c>
      <c r="Q617" s="543">
        <v>2</v>
      </c>
      <c r="R617" s="542">
        <v>0</v>
      </c>
      <c r="S617" s="543">
        <v>3</v>
      </c>
      <c r="T617" s="542">
        <v>0</v>
      </c>
      <c r="U617" s="543">
        <v>4</v>
      </c>
      <c r="V617" s="547">
        <v>0</v>
      </c>
    </row>
    <row r="618" spans="1:22">
      <c r="A618" s="10"/>
      <c r="B618" s="10"/>
      <c r="C618" s="998"/>
      <c r="D618" s="525" t="s">
        <v>330</v>
      </c>
      <c r="E618" s="526">
        <v>9</v>
      </c>
      <c r="F618" s="527">
        <v>1</v>
      </c>
      <c r="G618" s="532">
        <v>9</v>
      </c>
      <c r="H618" s="534">
        <v>3</v>
      </c>
      <c r="I618" s="526">
        <v>10</v>
      </c>
      <c r="J618" s="527">
        <v>3</v>
      </c>
      <c r="K618" s="532">
        <v>10</v>
      </c>
      <c r="L618" s="534">
        <v>7</v>
      </c>
      <c r="M618" s="526">
        <v>10</v>
      </c>
      <c r="N618" s="527">
        <v>12</v>
      </c>
      <c r="O618" s="532">
        <v>12</v>
      </c>
      <c r="P618" s="527">
        <v>13</v>
      </c>
      <c r="Q618" s="532">
        <v>13</v>
      </c>
      <c r="R618" s="527">
        <v>17</v>
      </c>
      <c r="S618" s="532">
        <v>13</v>
      </c>
      <c r="T618" s="527">
        <v>21</v>
      </c>
      <c r="U618" s="532">
        <v>11</v>
      </c>
      <c r="V618" s="536">
        <v>23</v>
      </c>
    </row>
    <row r="619" spans="1:22">
      <c r="A619" s="10"/>
      <c r="B619" s="10"/>
      <c r="C619" s="998"/>
      <c r="D619" s="538" t="s">
        <v>331</v>
      </c>
      <c r="E619" s="540">
        <v>11</v>
      </c>
      <c r="F619" s="542">
        <v>0</v>
      </c>
      <c r="G619" s="543">
        <v>11</v>
      </c>
      <c r="H619" s="545">
        <v>0</v>
      </c>
      <c r="I619" s="540">
        <v>12</v>
      </c>
      <c r="J619" s="542">
        <v>0</v>
      </c>
      <c r="K619" s="543">
        <v>13</v>
      </c>
      <c r="L619" s="545">
        <v>0</v>
      </c>
      <c r="M619" s="540">
        <v>14</v>
      </c>
      <c r="N619" s="542">
        <v>0</v>
      </c>
      <c r="O619" s="543">
        <v>14</v>
      </c>
      <c r="P619" s="542">
        <v>0</v>
      </c>
      <c r="Q619" s="543">
        <v>15</v>
      </c>
      <c r="R619" s="542">
        <v>0</v>
      </c>
      <c r="S619" s="543">
        <v>14</v>
      </c>
      <c r="T619" s="542">
        <v>0</v>
      </c>
      <c r="U619" s="543">
        <v>15</v>
      </c>
      <c r="V619" s="547">
        <v>0</v>
      </c>
    </row>
    <row r="620" spans="1:22">
      <c r="A620" s="10"/>
      <c r="B620" s="10"/>
      <c r="C620" s="998"/>
      <c r="D620" s="525" t="s">
        <v>332</v>
      </c>
      <c r="E620" s="526">
        <v>6</v>
      </c>
      <c r="F620" s="527">
        <v>0</v>
      </c>
      <c r="G620" s="532">
        <v>6</v>
      </c>
      <c r="H620" s="534">
        <v>0</v>
      </c>
      <c r="I620" s="526">
        <v>6</v>
      </c>
      <c r="J620" s="527">
        <v>0</v>
      </c>
      <c r="K620" s="532">
        <v>6</v>
      </c>
      <c r="L620" s="534">
        <v>0</v>
      </c>
      <c r="M620" s="526">
        <v>6</v>
      </c>
      <c r="N620" s="527">
        <v>0</v>
      </c>
      <c r="O620" s="532">
        <v>6</v>
      </c>
      <c r="P620" s="527">
        <v>0</v>
      </c>
      <c r="Q620" s="532">
        <v>9</v>
      </c>
      <c r="R620" s="527">
        <v>0</v>
      </c>
      <c r="S620" s="532">
        <v>10</v>
      </c>
      <c r="T620" s="527">
        <v>1</v>
      </c>
      <c r="U620" s="532">
        <v>10</v>
      </c>
      <c r="V620" s="536">
        <v>1</v>
      </c>
    </row>
    <row r="621" spans="1:22">
      <c r="A621" s="10"/>
      <c r="B621" s="10"/>
      <c r="C621" s="998"/>
      <c r="D621" s="538" t="s">
        <v>333</v>
      </c>
      <c r="E621" s="540">
        <v>0</v>
      </c>
      <c r="F621" s="542">
        <v>0</v>
      </c>
      <c r="G621" s="543">
        <v>0</v>
      </c>
      <c r="H621" s="545">
        <v>0</v>
      </c>
      <c r="I621" s="540">
        <v>0</v>
      </c>
      <c r="J621" s="542">
        <v>0</v>
      </c>
      <c r="K621" s="543">
        <v>0</v>
      </c>
      <c r="L621" s="545">
        <v>0</v>
      </c>
      <c r="M621" s="540">
        <v>0</v>
      </c>
      <c r="N621" s="542">
        <v>0</v>
      </c>
      <c r="O621" s="543">
        <v>0</v>
      </c>
      <c r="P621" s="542">
        <v>0</v>
      </c>
      <c r="Q621" s="543">
        <v>1</v>
      </c>
      <c r="R621" s="542">
        <v>0</v>
      </c>
      <c r="S621" s="543">
        <v>1</v>
      </c>
      <c r="T621" s="542">
        <v>0</v>
      </c>
      <c r="U621" s="543">
        <v>1</v>
      </c>
      <c r="V621" s="547">
        <v>0</v>
      </c>
    </row>
    <row r="622" spans="1:22" ht="15.75" customHeight="1">
      <c r="A622" s="10"/>
      <c r="B622" s="10"/>
      <c r="C622" s="998"/>
      <c r="D622" s="552" t="s">
        <v>28</v>
      </c>
      <c r="E622" s="554">
        <f t="shared" ref="E622:V622" si="46">SUM(E613:E621)</f>
        <v>283</v>
      </c>
      <c r="F622" s="556">
        <f t="shared" si="46"/>
        <v>20</v>
      </c>
      <c r="G622" s="557">
        <f t="shared" si="46"/>
        <v>303</v>
      </c>
      <c r="H622" s="558">
        <f t="shared" si="46"/>
        <v>28</v>
      </c>
      <c r="I622" s="554">
        <f t="shared" si="46"/>
        <v>350</v>
      </c>
      <c r="J622" s="556">
        <f t="shared" si="46"/>
        <v>60</v>
      </c>
      <c r="K622" s="557">
        <f t="shared" si="46"/>
        <v>425</v>
      </c>
      <c r="L622" s="558">
        <f t="shared" si="46"/>
        <v>95</v>
      </c>
      <c r="M622" s="554">
        <f t="shared" si="46"/>
        <v>508</v>
      </c>
      <c r="N622" s="556">
        <f t="shared" si="46"/>
        <v>111</v>
      </c>
      <c r="O622" s="557">
        <f t="shared" si="46"/>
        <v>568</v>
      </c>
      <c r="P622" s="556">
        <f t="shared" si="46"/>
        <v>134</v>
      </c>
      <c r="Q622" s="557">
        <f t="shared" si="46"/>
        <v>744</v>
      </c>
      <c r="R622" s="556">
        <f t="shared" si="46"/>
        <v>178</v>
      </c>
      <c r="S622" s="557">
        <f t="shared" si="46"/>
        <v>841</v>
      </c>
      <c r="T622" s="556">
        <f t="shared" si="46"/>
        <v>241</v>
      </c>
      <c r="U622" s="557">
        <f t="shared" si="46"/>
        <v>914</v>
      </c>
      <c r="V622" s="559">
        <f t="shared" si="46"/>
        <v>302</v>
      </c>
    </row>
    <row r="623" spans="1:22" ht="30.75" customHeight="1">
      <c r="A623" s="10"/>
      <c r="B623" s="10"/>
      <c r="C623" s="978"/>
      <c r="D623" s="560" t="s">
        <v>336</v>
      </c>
      <c r="E623" s="995">
        <f>E622+F622</f>
        <v>303</v>
      </c>
      <c r="F623" s="858"/>
      <c r="G623" s="995">
        <f>G622+H622</f>
        <v>331</v>
      </c>
      <c r="H623" s="858"/>
      <c r="I623" s="995">
        <f>I622+J622</f>
        <v>410</v>
      </c>
      <c r="J623" s="858"/>
      <c r="K623" s="995">
        <f>K622+L622</f>
        <v>520</v>
      </c>
      <c r="L623" s="858"/>
      <c r="M623" s="995">
        <f>M622+N622</f>
        <v>619</v>
      </c>
      <c r="N623" s="858"/>
      <c r="O623" s="995">
        <f>O622+P622</f>
        <v>702</v>
      </c>
      <c r="P623" s="858"/>
      <c r="Q623" s="993">
        <f>Q622+R622</f>
        <v>922</v>
      </c>
      <c r="R623" s="908"/>
      <c r="S623" s="993">
        <f>S622+T622</f>
        <v>1082</v>
      </c>
      <c r="T623" s="908"/>
      <c r="U623" s="993">
        <f>U622+V622</f>
        <v>1216</v>
      </c>
      <c r="V623" s="999"/>
    </row>
    <row r="624" spans="1:22" ht="15.75" customHeight="1">
      <c r="A624" s="10"/>
      <c r="B624" s="10"/>
      <c r="C624" s="997" t="s">
        <v>200</v>
      </c>
      <c r="D624" s="992" t="str">
        <f>D611</f>
        <v>CATEG.</v>
      </c>
      <c r="E624" s="991">
        <v>2004</v>
      </c>
      <c r="F624" s="934"/>
      <c r="G624" s="996">
        <v>2005</v>
      </c>
      <c r="H624" s="973"/>
      <c r="I624" s="991">
        <v>2006</v>
      </c>
      <c r="J624" s="934"/>
      <c r="K624" s="996">
        <v>2007</v>
      </c>
      <c r="L624" s="973"/>
      <c r="M624" s="991">
        <v>2008</v>
      </c>
      <c r="N624" s="934"/>
      <c r="O624" s="991">
        <v>2009</v>
      </c>
      <c r="P624" s="934"/>
      <c r="Q624" s="991">
        <v>2010</v>
      </c>
      <c r="R624" s="934"/>
      <c r="S624" s="994">
        <v>2011</v>
      </c>
      <c r="T624" s="883"/>
      <c r="U624" s="994">
        <v>2012</v>
      </c>
      <c r="V624" s="879"/>
    </row>
    <row r="625" spans="1:22" ht="15.75" customHeight="1">
      <c r="A625" s="10"/>
      <c r="B625" s="10"/>
      <c r="C625" s="998"/>
      <c r="D625" s="825"/>
      <c r="E625" s="512" t="s">
        <v>309</v>
      </c>
      <c r="F625" s="513" t="s">
        <v>310</v>
      </c>
      <c r="G625" s="514" t="s">
        <v>309</v>
      </c>
      <c r="H625" s="515" t="s">
        <v>310</v>
      </c>
      <c r="I625" s="512" t="s">
        <v>309</v>
      </c>
      <c r="J625" s="513" t="s">
        <v>310</v>
      </c>
      <c r="K625" s="514" t="s">
        <v>309</v>
      </c>
      <c r="L625" s="513" t="s">
        <v>310</v>
      </c>
      <c r="M625" s="516" t="s">
        <v>309</v>
      </c>
      <c r="N625" s="517" t="s">
        <v>310</v>
      </c>
      <c r="O625" s="516" t="s">
        <v>309</v>
      </c>
      <c r="P625" s="517" t="s">
        <v>310</v>
      </c>
      <c r="Q625" s="516" t="s">
        <v>309</v>
      </c>
      <c r="R625" s="513" t="s">
        <v>310</v>
      </c>
      <c r="S625" s="516" t="s">
        <v>309</v>
      </c>
      <c r="T625" s="517" t="s">
        <v>310</v>
      </c>
      <c r="U625" s="516" t="s">
        <v>309</v>
      </c>
      <c r="V625" s="518" t="s">
        <v>310</v>
      </c>
    </row>
    <row r="626" spans="1:22">
      <c r="A626" s="10"/>
      <c r="B626" s="10"/>
      <c r="C626" s="998"/>
      <c r="D626" s="519" t="s">
        <v>311</v>
      </c>
      <c r="E626" s="520">
        <v>30</v>
      </c>
      <c r="F626" s="521">
        <v>4</v>
      </c>
      <c r="G626" s="522">
        <v>36</v>
      </c>
      <c r="H626" s="523">
        <v>4</v>
      </c>
      <c r="I626" s="520">
        <v>42</v>
      </c>
      <c r="J626" s="521">
        <v>4</v>
      </c>
      <c r="K626" s="522">
        <v>45</v>
      </c>
      <c r="L626" s="523">
        <v>5</v>
      </c>
      <c r="M626" s="520">
        <v>53</v>
      </c>
      <c r="N626" s="521">
        <v>7</v>
      </c>
      <c r="O626" s="522">
        <v>67</v>
      </c>
      <c r="P626" s="521">
        <v>16</v>
      </c>
      <c r="Q626" s="522">
        <v>86</v>
      </c>
      <c r="R626" s="521">
        <v>25</v>
      </c>
      <c r="S626" s="522">
        <v>101</v>
      </c>
      <c r="T626" s="521">
        <v>38</v>
      </c>
      <c r="U626" s="522">
        <v>116</v>
      </c>
      <c r="V626" s="524">
        <v>50</v>
      </c>
    </row>
    <row r="627" spans="1:22">
      <c r="A627" s="10"/>
      <c r="B627" s="10"/>
      <c r="C627" s="998"/>
      <c r="D627" s="525" t="s">
        <v>312</v>
      </c>
      <c r="E627" s="526">
        <v>264</v>
      </c>
      <c r="F627" s="527">
        <v>39</v>
      </c>
      <c r="G627" s="532">
        <v>316</v>
      </c>
      <c r="H627" s="534">
        <v>43</v>
      </c>
      <c r="I627" s="526">
        <v>381</v>
      </c>
      <c r="J627" s="527">
        <v>62</v>
      </c>
      <c r="K627" s="532">
        <v>469</v>
      </c>
      <c r="L627" s="534">
        <v>79</v>
      </c>
      <c r="M627" s="526">
        <v>670</v>
      </c>
      <c r="N627" s="527">
        <v>126</v>
      </c>
      <c r="O627" s="532">
        <v>908</v>
      </c>
      <c r="P627" s="527">
        <v>208</v>
      </c>
      <c r="Q627" s="532">
        <v>1027</v>
      </c>
      <c r="R627" s="527">
        <v>250</v>
      </c>
      <c r="S627" s="532">
        <v>1224</v>
      </c>
      <c r="T627" s="527">
        <v>354</v>
      </c>
      <c r="U627" s="532">
        <v>1298</v>
      </c>
      <c r="V627" s="536">
        <v>379</v>
      </c>
    </row>
    <row r="628" spans="1:22">
      <c r="A628" s="10"/>
      <c r="B628" s="10"/>
      <c r="C628" s="998"/>
      <c r="D628" s="538" t="s">
        <v>324</v>
      </c>
      <c r="E628" s="540">
        <v>73</v>
      </c>
      <c r="F628" s="542">
        <v>0</v>
      </c>
      <c r="G628" s="543">
        <v>74</v>
      </c>
      <c r="H628" s="545">
        <v>0</v>
      </c>
      <c r="I628" s="540">
        <v>76</v>
      </c>
      <c r="J628" s="542">
        <v>0</v>
      </c>
      <c r="K628" s="543">
        <v>79</v>
      </c>
      <c r="L628" s="545">
        <v>0</v>
      </c>
      <c r="M628" s="540">
        <v>81</v>
      </c>
      <c r="N628" s="542">
        <v>0</v>
      </c>
      <c r="O628" s="543">
        <v>82</v>
      </c>
      <c r="P628" s="542">
        <v>0</v>
      </c>
      <c r="Q628" s="543">
        <v>92</v>
      </c>
      <c r="R628" s="542">
        <v>0</v>
      </c>
      <c r="S628" s="543">
        <v>96</v>
      </c>
      <c r="T628" s="542">
        <v>0</v>
      </c>
      <c r="U628" s="543">
        <v>90</v>
      </c>
      <c r="V628" s="547">
        <v>1</v>
      </c>
    </row>
    <row r="629" spans="1:22">
      <c r="A629" s="10"/>
      <c r="B629" s="10"/>
      <c r="C629" s="998"/>
      <c r="D629" s="525" t="s">
        <v>328</v>
      </c>
      <c r="E629" s="526">
        <v>50</v>
      </c>
      <c r="F629" s="527">
        <v>0</v>
      </c>
      <c r="G629" s="532">
        <v>52</v>
      </c>
      <c r="H629" s="534">
        <v>0</v>
      </c>
      <c r="I629" s="526">
        <v>52</v>
      </c>
      <c r="J629" s="527">
        <v>0</v>
      </c>
      <c r="K629" s="532">
        <v>53</v>
      </c>
      <c r="L629" s="534">
        <v>0</v>
      </c>
      <c r="M629" s="526">
        <v>55</v>
      </c>
      <c r="N629" s="527">
        <v>0</v>
      </c>
      <c r="O629" s="532">
        <v>55</v>
      </c>
      <c r="P629" s="527">
        <v>0</v>
      </c>
      <c r="Q629" s="532">
        <v>61</v>
      </c>
      <c r="R629" s="527">
        <v>0</v>
      </c>
      <c r="S629" s="532">
        <v>64</v>
      </c>
      <c r="T629" s="527">
        <v>0</v>
      </c>
      <c r="U629" s="532">
        <v>63</v>
      </c>
      <c r="V629" s="536">
        <v>0</v>
      </c>
    </row>
    <row r="630" spans="1:22">
      <c r="A630" s="10"/>
      <c r="B630" s="10"/>
      <c r="C630" s="998"/>
      <c r="D630" s="538" t="s">
        <v>329</v>
      </c>
      <c r="E630" s="540">
        <v>17</v>
      </c>
      <c r="F630" s="542">
        <v>1</v>
      </c>
      <c r="G630" s="543">
        <v>17</v>
      </c>
      <c r="H630" s="545">
        <v>1</v>
      </c>
      <c r="I630" s="540">
        <v>18</v>
      </c>
      <c r="J630" s="542">
        <v>2</v>
      </c>
      <c r="K630" s="543">
        <v>20</v>
      </c>
      <c r="L630" s="545">
        <v>2</v>
      </c>
      <c r="M630" s="540">
        <v>20</v>
      </c>
      <c r="N630" s="542">
        <v>2</v>
      </c>
      <c r="O630" s="543">
        <v>20</v>
      </c>
      <c r="P630" s="542">
        <v>2</v>
      </c>
      <c r="Q630" s="543">
        <v>30</v>
      </c>
      <c r="R630" s="542">
        <v>2</v>
      </c>
      <c r="S630" s="543">
        <v>29</v>
      </c>
      <c r="T630" s="542">
        <v>2</v>
      </c>
      <c r="U630" s="543">
        <v>29</v>
      </c>
      <c r="V630" s="547">
        <v>2</v>
      </c>
    </row>
    <row r="631" spans="1:22">
      <c r="A631" s="10"/>
      <c r="B631" s="10"/>
      <c r="C631" s="998"/>
      <c r="D631" s="525" t="s">
        <v>330</v>
      </c>
      <c r="E631" s="526">
        <v>18</v>
      </c>
      <c r="F631" s="527">
        <v>4</v>
      </c>
      <c r="G631" s="532">
        <v>20</v>
      </c>
      <c r="H631" s="534">
        <v>5</v>
      </c>
      <c r="I631" s="526">
        <v>24</v>
      </c>
      <c r="J631" s="527">
        <v>10</v>
      </c>
      <c r="K631" s="532">
        <v>25</v>
      </c>
      <c r="L631" s="534">
        <v>13</v>
      </c>
      <c r="M631" s="526">
        <v>31</v>
      </c>
      <c r="N631" s="527">
        <v>16</v>
      </c>
      <c r="O631" s="532">
        <v>38</v>
      </c>
      <c r="P631" s="527">
        <v>20</v>
      </c>
      <c r="Q631" s="532">
        <v>48</v>
      </c>
      <c r="R631" s="527">
        <v>23</v>
      </c>
      <c r="S631" s="532">
        <v>51</v>
      </c>
      <c r="T631" s="527">
        <v>29</v>
      </c>
      <c r="U631" s="532">
        <v>56</v>
      </c>
      <c r="V631" s="536">
        <v>35</v>
      </c>
    </row>
    <row r="632" spans="1:22">
      <c r="A632" s="10"/>
      <c r="B632" s="10"/>
      <c r="C632" s="998"/>
      <c r="D632" s="538" t="s">
        <v>331</v>
      </c>
      <c r="E632" s="540">
        <v>20</v>
      </c>
      <c r="F632" s="542">
        <v>0</v>
      </c>
      <c r="G632" s="543">
        <v>22</v>
      </c>
      <c r="H632" s="545">
        <v>0</v>
      </c>
      <c r="I632" s="540">
        <v>26</v>
      </c>
      <c r="J632" s="542">
        <v>0</v>
      </c>
      <c r="K632" s="543">
        <v>29</v>
      </c>
      <c r="L632" s="545">
        <v>0</v>
      </c>
      <c r="M632" s="540">
        <v>33</v>
      </c>
      <c r="N632" s="542">
        <v>0</v>
      </c>
      <c r="O632" s="543">
        <v>35</v>
      </c>
      <c r="P632" s="542">
        <v>0</v>
      </c>
      <c r="Q632" s="543">
        <v>38</v>
      </c>
      <c r="R632" s="542">
        <v>0</v>
      </c>
      <c r="S632" s="543">
        <v>42</v>
      </c>
      <c r="T632" s="542">
        <v>0</v>
      </c>
      <c r="U632" s="543">
        <v>42</v>
      </c>
      <c r="V632" s="547">
        <v>0</v>
      </c>
    </row>
    <row r="633" spans="1:22">
      <c r="A633" s="10"/>
      <c r="B633" s="10"/>
      <c r="C633" s="998"/>
      <c r="D633" s="525" t="s">
        <v>332</v>
      </c>
      <c r="E633" s="526">
        <v>20</v>
      </c>
      <c r="F633" s="527">
        <v>0</v>
      </c>
      <c r="G633" s="532">
        <v>22</v>
      </c>
      <c r="H633" s="534">
        <v>0</v>
      </c>
      <c r="I633" s="526">
        <v>22</v>
      </c>
      <c r="J633" s="527">
        <v>0</v>
      </c>
      <c r="K633" s="532">
        <v>23</v>
      </c>
      <c r="L633" s="534">
        <v>0</v>
      </c>
      <c r="M633" s="526">
        <v>26</v>
      </c>
      <c r="N633" s="527">
        <v>0</v>
      </c>
      <c r="O633" s="532">
        <v>26</v>
      </c>
      <c r="P633" s="527">
        <v>0</v>
      </c>
      <c r="Q633" s="532">
        <v>23</v>
      </c>
      <c r="R633" s="527">
        <v>0</v>
      </c>
      <c r="S633" s="532">
        <v>24</v>
      </c>
      <c r="T633" s="527">
        <v>0</v>
      </c>
      <c r="U633" s="532">
        <v>28</v>
      </c>
      <c r="V633" s="536">
        <v>0</v>
      </c>
    </row>
    <row r="634" spans="1:22">
      <c r="A634" s="10"/>
      <c r="B634" s="10"/>
      <c r="C634" s="998"/>
      <c r="D634" s="538" t="s">
        <v>333</v>
      </c>
      <c r="E634" s="540">
        <v>10</v>
      </c>
      <c r="F634" s="542">
        <v>0</v>
      </c>
      <c r="G634" s="543">
        <v>10</v>
      </c>
      <c r="H634" s="545">
        <v>0</v>
      </c>
      <c r="I634" s="540">
        <v>10</v>
      </c>
      <c r="J634" s="542">
        <v>0</v>
      </c>
      <c r="K634" s="543">
        <v>10</v>
      </c>
      <c r="L634" s="545">
        <v>0</v>
      </c>
      <c r="M634" s="540">
        <v>10</v>
      </c>
      <c r="N634" s="542">
        <v>0</v>
      </c>
      <c r="O634" s="543">
        <v>10</v>
      </c>
      <c r="P634" s="542">
        <v>0</v>
      </c>
      <c r="Q634" s="543">
        <v>9</v>
      </c>
      <c r="R634" s="542">
        <v>0</v>
      </c>
      <c r="S634" s="543">
        <v>8</v>
      </c>
      <c r="T634" s="542">
        <v>0</v>
      </c>
      <c r="U634" s="543">
        <v>7</v>
      </c>
      <c r="V634" s="547">
        <v>0</v>
      </c>
    </row>
    <row r="635" spans="1:22" ht="15.75" customHeight="1">
      <c r="A635" s="10"/>
      <c r="B635" s="10"/>
      <c r="C635" s="998"/>
      <c r="D635" s="552" t="s">
        <v>28</v>
      </c>
      <c r="E635" s="554">
        <f t="shared" ref="E635:V635" si="47">SUM(E626:E634)</f>
        <v>502</v>
      </c>
      <c r="F635" s="556">
        <f t="shared" si="47"/>
        <v>48</v>
      </c>
      <c r="G635" s="557">
        <f t="shared" si="47"/>
        <v>569</v>
      </c>
      <c r="H635" s="558">
        <f t="shared" si="47"/>
        <v>53</v>
      </c>
      <c r="I635" s="554">
        <f t="shared" si="47"/>
        <v>651</v>
      </c>
      <c r="J635" s="556">
        <f t="shared" si="47"/>
        <v>78</v>
      </c>
      <c r="K635" s="557">
        <f t="shared" si="47"/>
        <v>753</v>
      </c>
      <c r="L635" s="558">
        <f t="shared" si="47"/>
        <v>99</v>
      </c>
      <c r="M635" s="554">
        <f t="shared" si="47"/>
        <v>979</v>
      </c>
      <c r="N635" s="556">
        <f t="shared" si="47"/>
        <v>151</v>
      </c>
      <c r="O635" s="557">
        <f t="shared" si="47"/>
        <v>1241</v>
      </c>
      <c r="P635" s="556">
        <f t="shared" si="47"/>
        <v>246</v>
      </c>
      <c r="Q635" s="557">
        <f t="shared" si="47"/>
        <v>1414</v>
      </c>
      <c r="R635" s="556">
        <f t="shared" si="47"/>
        <v>300</v>
      </c>
      <c r="S635" s="557">
        <f t="shared" si="47"/>
        <v>1639</v>
      </c>
      <c r="T635" s="556">
        <f t="shared" si="47"/>
        <v>423</v>
      </c>
      <c r="U635" s="557">
        <f t="shared" si="47"/>
        <v>1729</v>
      </c>
      <c r="V635" s="559">
        <f t="shared" si="47"/>
        <v>467</v>
      </c>
    </row>
    <row r="636" spans="1:22" ht="30.75" customHeight="1">
      <c r="A636" s="10"/>
      <c r="B636" s="10"/>
      <c r="C636" s="978"/>
      <c r="D636" s="560" t="s">
        <v>336</v>
      </c>
      <c r="E636" s="995">
        <f>E635+F635</f>
        <v>550</v>
      </c>
      <c r="F636" s="858"/>
      <c r="G636" s="995">
        <f>G635+H635</f>
        <v>622</v>
      </c>
      <c r="H636" s="858"/>
      <c r="I636" s="995">
        <f>I635+J635</f>
        <v>729</v>
      </c>
      <c r="J636" s="858"/>
      <c r="K636" s="995">
        <f>K635+L635</f>
        <v>852</v>
      </c>
      <c r="L636" s="858"/>
      <c r="M636" s="995">
        <f>M635+N635</f>
        <v>1130</v>
      </c>
      <c r="N636" s="858"/>
      <c r="O636" s="995">
        <f>O635+P635</f>
        <v>1487</v>
      </c>
      <c r="P636" s="858"/>
      <c r="Q636" s="993">
        <f>Q635+R635</f>
        <v>1714</v>
      </c>
      <c r="R636" s="908"/>
      <c r="S636" s="993">
        <f>S635+T635</f>
        <v>2062</v>
      </c>
      <c r="T636" s="908"/>
      <c r="U636" s="993">
        <f>U635+V635</f>
        <v>2196</v>
      </c>
      <c r="V636" s="999"/>
    </row>
    <row r="637" spans="1:22" ht="15.75" customHeight="1">
      <c r="A637" s="10"/>
      <c r="B637" s="10"/>
      <c r="C637" s="997" t="s">
        <v>201</v>
      </c>
      <c r="D637" s="992" t="str">
        <f>D624</f>
        <v>CATEG.</v>
      </c>
      <c r="E637" s="991">
        <v>2004</v>
      </c>
      <c r="F637" s="934"/>
      <c r="G637" s="996">
        <v>2005</v>
      </c>
      <c r="H637" s="973"/>
      <c r="I637" s="991">
        <v>2006</v>
      </c>
      <c r="J637" s="934"/>
      <c r="K637" s="996">
        <v>2007</v>
      </c>
      <c r="L637" s="973"/>
      <c r="M637" s="991">
        <v>2008</v>
      </c>
      <c r="N637" s="934"/>
      <c r="O637" s="991">
        <v>2009</v>
      </c>
      <c r="P637" s="934"/>
      <c r="Q637" s="991">
        <v>2010</v>
      </c>
      <c r="R637" s="934"/>
      <c r="S637" s="994">
        <v>2011</v>
      </c>
      <c r="T637" s="883"/>
      <c r="U637" s="994">
        <v>2012</v>
      </c>
      <c r="V637" s="879"/>
    </row>
    <row r="638" spans="1:22" ht="15.75" customHeight="1">
      <c r="A638" s="10"/>
      <c r="B638" s="10"/>
      <c r="C638" s="998"/>
      <c r="D638" s="825"/>
      <c r="E638" s="512" t="s">
        <v>309</v>
      </c>
      <c r="F638" s="513" t="s">
        <v>310</v>
      </c>
      <c r="G638" s="514" t="s">
        <v>309</v>
      </c>
      <c r="H638" s="515" t="s">
        <v>310</v>
      </c>
      <c r="I638" s="512" t="s">
        <v>309</v>
      </c>
      <c r="J638" s="513" t="s">
        <v>310</v>
      </c>
      <c r="K638" s="514" t="s">
        <v>309</v>
      </c>
      <c r="L638" s="513" t="s">
        <v>310</v>
      </c>
      <c r="M638" s="516" t="s">
        <v>309</v>
      </c>
      <c r="N638" s="517" t="s">
        <v>310</v>
      </c>
      <c r="O638" s="516" t="s">
        <v>309</v>
      </c>
      <c r="P638" s="517" t="s">
        <v>310</v>
      </c>
      <c r="Q638" s="516" t="s">
        <v>309</v>
      </c>
      <c r="R638" s="513" t="s">
        <v>310</v>
      </c>
      <c r="S638" s="516" t="s">
        <v>309</v>
      </c>
      <c r="T638" s="517" t="s">
        <v>310</v>
      </c>
      <c r="U638" s="516" t="s">
        <v>309</v>
      </c>
      <c r="V638" s="518" t="s">
        <v>310</v>
      </c>
    </row>
    <row r="639" spans="1:22">
      <c r="A639" s="10"/>
      <c r="B639" s="10"/>
      <c r="C639" s="998"/>
      <c r="D639" s="519" t="s">
        <v>311</v>
      </c>
      <c r="E639" s="520">
        <v>222</v>
      </c>
      <c r="F639" s="521">
        <v>27</v>
      </c>
      <c r="G639" s="522">
        <v>255</v>
      </c>
      <c r="H639" s="523">
        <v>32</v>
      </c>
      <c r="I639" s="520">
        <v>271</v>
      </c>
      <c r="J639" s="521">
        <v>38</v>
      </c>
      <c r="K639" s="522">
        <v>286</v>
      </c>
      <c r="L639" s="523">
        <v>41</v>
      </c>
      <c r="M639" s="520">
        <v>301</v>
      </c>
      <c r="N639" s="521">
        <v>47</v>
      </c>
      <c r="O639" s="522">
        <v>323</v>
      </c>
      <c r="P639" s="521">
        <v>57</v>
      </c>
      <c r="Q639" s="522">
        <v>325</v>
      </c>
      <c r="R639" s="521">
        <v>64</v>
      </c>
      <c r="S639" s="522">
        <v>329</v>
      </c>
      <c r="T639" s="521">
        <v>69</v>
      </c>
      <c r="U639" s="522">
        <v>331</v>
      </c>
      <c r="V639" s="524">
        <v>71</v>
      </c>
    </row>
    <row r="640" spans="1:22">
      <c r="A640" s="10"/>
      <c r="B640" s="10"/>
      <c r="C640" s="998"/>
      <c r="D640" s="525" t="s">
        <v>312</v>
      </c>
      <c r="E640" s="526">
        <v>701</v>
      </c>
      <c r="F640" s="527">
        <v>104</v>
      </c>
      <c r="G640" s="532">
        <v>923</v>
      </c>
      <c r="H640" s="534">
        <v>152</v>
      </c>
      <c r="I640" s="526">
        <v>1189</v>
      </c>
      <c r="J640" s="527">
        <v>218</v>
      </c>
      <c r="K640" s="532">
        <v>1362</v>
      </c>
      <c r="L640" s="534">
        <v>265</v>
      </c>
      <c r="M640" s="526">
        <v>1582</v>
      </c>
      <c r="N640" s="527">
        <v>313</v>
      </c>
      <c r="O640" s="532">
        <v>1888</v>
      </c>
      <c r="P640" s="527">
        <v>471</v>
      </c>
      <c r="Q640" s="532">
        <v>1994</v>
      </c>
      <c r="R640" s="527">
        <v>560</v>
      </c>
      <c r="S640" s="532">
        <v>2215</v>
      </c>
      <c r="T640" s="527">
        <v>657</v>
      </c>
      <c r="U640" s="532">
        <v>2319</v>
      </c>
      <c r="V640" s="536">
        <v>767</v>
      </c>
    </row>
    <row r="641" spans="1:22">
      <c r="A641" s="10"/>
      <c r="B641" s="10"/>
      <c r="C641" s="998"/>
      <c r="D641" s="538" t="s">
        <v>324</v>
      </c>
      <c r="E641" s="540">
        <v>226</v>
      </c>
      <c r="F641" s="542">
        <v>3</v>
      </c>
      <c r="G641" s="543">
        <v>241</v>
      </c>
      <c r="H641" s="545">
        <v>3</v>
      </c>
      <c r="I641" s="540">
        <v>248</v>
      </c>
      <c r="J641" s="542">
        <v>3</v>
      </c>
      <c r="K641" s="543">
        <v>255</v>
      </c>
      <c r="L641" s="545">
        <v>3</v>
      </c>
      <c r="M641" s="540">
        <v>257</v>
      </c>
      <c r="N641" s="542">
        <v>3</v>
      </c>
      <c r="O641" s="543">
        <v>260</v>
      </c>
      <c r="P641" s="542">
        <v>3</v>
      </c>
      <c r="Q641" s="543">
        <v>258</v>
      </c>
      <c r="R641" s="542">
        <v>3</v>
      </c>
      <c r="S641" s="543">
        <v>256</v>
      </c>
      <c r="T641" s="542">
        <v>3</v>
      </c>
      <c r="U641" s="543">
        <v>244</v>
      </c>
      <c r="V641" s="547">
        <v>3</v>
      </c>
    </row>
    <row r="642" spans="1:22">
      <c r="A642" s="10"/>
      <c r="B642" s="10"/>
      <c r="C642" s="998"/>
      <c r="D642" s="525" t="s">
        <v>328</v>
      </c>
      <c r="E642" s="526">
        <v>110</v>
      </c>
      <c r="F642" s="527">
        <v>0</v>
      </c>
      <c r="G642" s="532">
        <v>117</v>
      </c>
      <c r="H642" s="534">
        <v>0</v>
      </c>
      <c r="I642" s="526">
        <v>122</v>
      </c>
      <c r="J642" s="527">
        <v>1</v>
      </c>
      <c r="K642" s="532">
        <v>128</v>
      </c>
      <c r="L642" s="534">
        <v>1</v>
      </c>
      <c r="M642" s="526">
        <v>131</v>
      </c>
      <c r="N642" s="527">
        <v>1</v>
      </c>
      <c r="O642" s="532">
        <v>138</v>
      </c>
      <c r="P642" s="527">
        <v>1</v>
      </c>
      <c r="Q642" s="532">
        <v>149</v>
      </c>
      <c r="R642" s="527">
        <v>1</v>
      </c>
      <c r="S642" s="532">
        <v>152</v>
      </c>
      <c r="T642" s="527">
        <v>1</v>
      </c>
      <c r="U642" s="532">
        <v>148</v>
      </c>
      <c r="V642" s="536">
        <v>1</v>
      </c>
    </row>
    <row r="643" spans="1:22">
      <c r="A643" s="10"/>
      <c r="B643" s="10"/>
      <c r="C643" s="998"/>
      <c r="D643" s="538" t="s">
        <v>329</v>
      </c>
      <c r="E643" s="540">
        <v>21</v>
      </c>
      <c r="F643" s="542">
        <v>0</v>
      </c>
      <c r="G643" s="543">
        <v>23</v>
      </c>
      <c r="H643" s="545">
        <v>0</v>
      </c>
      <c r="I643" s="540">
        <v>25</v>
      </c>
      <c r="J643" s="542">
        <v>0</v>
      </c>
      <c r="K643" s="543">
        <v>27</v>
      </c>
      <c r="L643" s="545">
        <v>0</v>
      </c>
      <c r="M643" s="540">
        <v>27</v>
      </c>
      <c r="N643" s="542">
        <v>0</v>
      </c>
      <c r="O643" s="543">
        <v>27</v>
      </c>
      <c r="P643" s="542">
        <v>0</v>
      </c>
      <c r="Q643" s="543">
        <v>27</v>
      </c>
      <c r="R643" s="542">
        <v>0</v>
      </c>
      <c r="S643" s="543">
        <v>28</v>
      </c>
      <c r="T643" s="542">
        <v>0</v>
      </c>
      <c r="U643" s="543">
        <v>27</v>
      </c>
      <c r="V643" s="547">
        <v>0</v>
      </c>
    </row>
    <row r="644" spans="1:22">
      <c r="A644" s="10"/>
      <c r="B644" s="10"/>
      <c r="C644" s="998"/>
      <c r="D644" s="525" t="s">
        <v>330</v>
      </c>
      <c r="E644" s="526">
        <v>42</v>
      </c>
      <c r="F644" s="527">
        <v>14</v>
      </c>
      <c r="G644" s="532">
        <v>51</v>
      </c>
      <c r="H644" s="534">
        <v>18</v>
      </c>
      <c r="I644" s="526">
        <v>61</v>
      </c>
      <c r="J644" s="527">
        <v>27</v>
      </c>
      <c r="K644" s="532">
        <v>67</v>
      </c>
      <c r="L644" s="534">
        <v>32</v>
      </c>
      <c r="M644" s="526">
        <v>71</v>
      </c>
      <c r="N644" s="527">
        <v>41</v>
      </c>
      <c r="O644" s="532">
        <v>79</v>
      </c>
      <c r="P644" s="527">
        <v>50</v>
      </c>
      <c r="Q644" s="532">
        <v>82</v>
      </c>
      <c r="R644" s="527">
        <v>55</v>
      </c>
      <c r="S644" s="532">
        <v>85</v>
      </c>
      <c r="T644" s="527">
        <v>64</v>
      </c>
      <c r="U644" s="532">
        <v>92</v>
      </c>
      <c r="V644" s="536">
        <v>68</v>
      </c>
    </row>
    <row r="645" spans="1:22">
      <c r="A645" s="10"/>
      <c r="B645" s="10"/>
      <c r="C645" s="998"/>
      <c r="D645" s="538" t="s">
        <v>331</v>
      </c>
      <c r="E645" s="540">
        <v>32</v>
      </c>
      <c r="F645" s="542">
        <v>0</v>
      </c>
      <c r="G645" s="543">
        <v>37</v>
      </c>
      <c r="H645" s="545">
        <v>0</v>
      </c>
      <c r="I645" s="540">
        <v>38</v>
      </c>
      <c r="J645" s="542">
        <v>0</v>
      </c>
      <c r="K645" s="543">
        <v>40</v>
      </c>
      <c r="L645" s="545">
        <v>0</v>
      </c>
      <c r="M645" s="540">
        <v>41</v>
      </c>
      <c r="N645" s="542">
        <v>0</v>
      </c>
      <c r="O645" s="543">
        <v>43</v>
      </c>
      <c r="P645" s="542">
        <v>0</v>
      </c>
      <c r="Q645" s="543">
        <v>41</v>
      </c>
      <c r="R645" s="542">
        <v>0</v>
      </c>
      <c r="S645" s="543">
        <v>44</v>
      </c>
      <c r="T645" s="542">
        <v>0</v>
      </c>
      <c r="U645" s="543">
        <v>47</v>
      </c>
      <c r="V645" s="547">
        <v>0</v>
      </c>
    </row>
    <row r="646" spans="1:22">
      <c r="A646" s="10"/>
      <c r="B646" s="10"/>
      <c r="C646" s="998"/>
      <c r="D646" s="525" t="s">
        <v>332</v>
      </c>
      <c r="E646" s="526">
        <v>27</v>
      </c>
      <c r="F646" s="527">
        <v>0</v>
      </c>
      <c r="G646" s="532">
        <v>32</v>
      </c>
      <c r="H646" s="534">
        <v>0</v>
      </c>
      <c r="I646" s="526">
        <v>36</v>
      </c>
      <c r="J646" s="527">
        <v>0</v>
      </c>
      <c r="K646" s="532">
        <v>36</v>
      </c>
      <c r="L646" s="534">
        <v>0</v>
      </c>
      <c r="M646" s="526">
        <v>39</v>
      </c>
      <c r="N646" s="527">
        <v>0</v>
      </c>
      <c r="O646" s="532">
        <v>40</v>
      </c>
      <c r="P646" s="527">
        <v>0</v>
      </c>
      <c r="Q646" s="532">
        <v>43</v>
      </c>
      <c r="R646" s="527">
        <v>0</v>
      </c>
      <c r="S646" s="532">
        <v>42</v>
      </c>
      <c r="T646" s="527">
        <v>0</v>
      </c>
      <c r="U646" s="532">
        <v>46</v>
      </c>
      <c r="V646" s="536">
        <v>0</v>
      </c>
    </row>
    <row r="647" spans="1:22">
      <c r="A647" s="10"/>
      <c r="B647" s="10"/>
      <c r="C647" s="998"/>
      <c r="D647" s="538" t="s">
        <v>333</v>
      </c>
      <c r="E647" s="540">
        <v>10</v>
      </c>
      <c r="F647" s="542">
        <v>0</v>
      </c>
      <c r="G647" s="543">
        <v>11</v>
      </c>
      <c r="H647" s="545">
        <v>0</v>
      </c>
      <c r="I647" s="540">
        <v>11</v>
      </c>
      <c r="J647" s="542">
        <v>0</v>
      </c>
      <c r="K647" s="543">
        <v>12</v>
      </c>
      <c r="L647" s="545">
        <v>0</v>
      </c>
      <c r="M647" s="540">
        <v>12</v>
      </c>
      <c r="N647" s="542">
        <v>0</v>
      </c>
      <c r="O647" s="543">
        <v>12</v>
      </c>
      <c r="P647" s="542">
        <v>0</v>
      </c>
      <c r="Q647" s="543">
        <v>13</v>
      </c>
      <c r="R647" s="542">
        <v>0</v>
      </c>
      <c r="S647" s="543">
        <v>13</v>
      </c>
      <c r="T647" s="542">
        <v>0</v>
      </c>
      <c r="U647" s="543">
        <v>12</v>
      </c>
      <c r="V647" s="547">
        <v>0</v>
      </c>
    </row>
    <row r="648" spans="1:22" ht="15.75" customHeight="1">
      <c r="A648" s="10"/>
      <c r="B648" s="10"/>
      <c r="C648" s="998"/>
      <c r="D648" s="552" t="s">
        <v>28</v>
      </c>
      <c r="E648" s="554">
        <f t="shared" ref="E648:V648" si="48">SUM(E639:E647)</f>
        <v>1391</v>
      </c>
      <c r="F648" s="556">
        <f t="shared" si="48"/>
        <v>148</v>
      </c>
      <c r="G648" s="557">
        <f t="shared" si="48"/>
        <v>1690</v>
      </c>
      <c r="H648" s="558">
        <f t="shared" si="48"/>
        <v>205</v>
      </c>
      <c r="I648" s="554">
        <f t="shared" si="48"/>
        <v>2001</v>
      </c>
      <c r="J648" s="556">
        <f t="shared" si="48"/>
        <v>287</v>
      </c>
      <c r="K648" s="557">
        <f t="shared" si="48"/>
        <v>2213</v>
      </c>
      <c r="L648" s="558">
        <f t="shared" si="48"/>
        <v>342</v>
      </c>
      <c r="M648" s="554">
        <f t="shared" si="48"/>
        <v>2461</v>
      </c>
      <c r="N648" s="556">
        <f t="shared" si="48"/>
        <v>405</v>
      </c>
      <c r="O648" s="557">
        <f t="shared" si="48"/>
        <v>2810</v>
      </c>
      <c r="P648" s="556">
        <f t="shared" si="48"/>
        <v>582</v>
      </c>
      <c r="Q648" s="557">
        <f t="shared" si="48"/>
        <v>2932</v>
      </c>
      <c r="R648" s="556">
        <f t="shared" si="48"/>
        <v>683</v>
      </c>
      <c r="S648" s="557">
        <f t="shared" si="48"/>
        <v>3164</v>
      </c>
      <c r="T648" s="556">
        <f t="shared" si="48"/>
        <v>794</v>
      </c>
      <c r="U648" s="557">
        <f t="shared" si="48"/>
        <v>3266</v>
      </c>
      <c r="V648" s="559">
        <f t="shared" si="48"/>
        <v>910</v>
      </c>
    </row>
    <row r="649" spans="1:22" ht="30.75" customHeight="1">
      <c r="A649" s="10"/>
      <c r="B649" s="10"/>
      <c r="C649" s="978"/>
      <c r="D649" s="560" t="s">
        <v>336</v>
      </c>
      <c r="E649" s="995">
        <f>E648+F648</f>
        <v>1539</v>
      </c>
      <c r="F649" s="858"/>
      <c r="G649" s="995">
        <f>G648+H648</f>
        <v>1895</v>
      </c>
      <c r="H649" s="858"/>
      <c r="I649" s="995">
        <f>I648+J648</f>
        <v>2288</v>
      </c>
      <c r="J649" s="858"/>
      <c r="K649" s="995">
        <f>K648+L648</f>
        <v>2555</v>
      </c>
      <c r="L649" s="858"/>
      <c r="M649" s="995">
        <f>M648+N648</f>
        <v>2866</v>
      </c>
      <c r="N649" s="858"/>
      <c r="O649" s="995">
        <f>O648+P648</f>
        <v>3392</v>
      </c>
      <c r="P649" s="858"/>
      <c r="Q649" s="993">
        <f>Q648+R648</f>
        <v>3615</v>
      </c>
      <c r="R649" s="908"/>
      <c r="S649" s="993">
        <f>S648+T648</f>
        <v>3958</v>
      </c>
      <c r="T649" s="908"/>
      <c r="U649" s="993">
        <f>U648+V648</f>
        <v>4176</v>
      </c>
      <c r="V649" s="999"/>
    </row>
    <row r="650" spans="1:22" ht="15.75" customHeight="1">
      <c r="A650" s="10"/>
      <c r="B650" s="10"/>
      <c r="C650" s="997" t="s">
        <v>202</v>
      </c>
      <c r="D650" s="992" t="str">
        <f>D637</f>
        <v>CATEG.</v>
      </c>
      <c r="E650" s="991">
        <v>2004</v>
      </c>
      <c r="F650" s="934"/>
      <c r="G650" s="996">
        <v>2005</v>
      </c>
      <c r="H650" s="973"/>
      <c r="I650" s="991">
        <v>2006</v>
      </c>
      <c r="J650" s="934"/>
      <c r="K650" s="996">
        <v>2007</v>
      </c>
      <c r="L650" s="973"/>
      <c r="M650" s="991">
        <v>2008</v>
      </c>
      <c r="N650" s="934"/>
      <c r="O650" s="991">
        <v>2009</v>
      </c>
      <c r="P650" s="934"/>
      <c r="Q650" s="991">
        <v>2010</v>
      </c>
      <c r="R650" s="934"/>
      <c r="S650" s="994">
        <v>2011</v>
      </c>
      <c r="T650" s="883"/>
      <c r="U650" s="994">
        <v>2012</v>
      </c>
      <c r="V650" s="879"/>
    </row>
    <row r="651" spans="1:22" ht="15.75" customHeight="1">
      <c r="A651" s="10"/>
      <c r="B651" s="10"/>
      <c r="C651" s="998"/>
      <c r="D651" s="825"/>
      <c r="E651" s="512" t="s">
        <v>309</v>
      </c>
      <c r="F651" s="513" t="s">
        <v>310</v>
      </c>
      <c r="G651" s="514" t="s">
        <v>309</v>
      </c>
      <c r="H651" s="515" t="s">
        <v>310</v>
      </c>
      <c r="I651" s="512" t="s">
        <v>309</v>
      </c>
      <c r="J651" s="513" t="s">
        <v>310</v>
      </c>
      <c r="K651" s="514" t="s">
        <v>309</v>
      </c>
      <c r="L651" s="513" t="s">
        <v>310</v>
      </c>
      <c r="M651" s="516" t="s">
        <v>309</v>
      </c>
      <c r="N651" s="517" t="s">
        <v>310</v>
      </c>
      <c r="O651" s="516" t="s">
        <v>309</v>
      </c>
      <c r="P651" s="517" t="s">
        <v>310</v>
      </c>
      <c r="Q651" s="516" t="s">
        <v>309</v>
      </c>
      <c r="R651" s="513" t="s">
        <v>310</v>
      </c>
      <c r="S651" s="516" t="s">
        <v>309</v>
      </c>
      <c r="T651" s="517" t="s">
        <v>310</v>
      </c>
      <c r="U651" s="516" t="s">
        <v>309</v>
      </c>
      <c r="V651" s="518" t="s">
        <v>310</v>
      </c>
    </row>
    <row r="652" spans="1:22">
      <c r="A652" s="10"/>
      <c r="B652" s="10"/>
      <c r="C652" s="998"/>
      <c r="D652" s="519" t="s">
        <v>311</v>
      </c>
      <c r="E652" s="520">
        <v>32</v>
      </c>
      <c r="F652" s="521">
        <v>3</v>
      </c>
      <c r="G652" s="522">
        <v>50</v>
      </c>
      <c r="H652" s="523">
        <v>3</v>
      </c>
      <c r="I652" s="520">
        <v>56</v>
      </c>
      <c r="J652" s="521">
        <v>8</v>
      </c>
      <c r="K652" s="522">
        <v>58</v>
      </c>
      <c r="L652" s="523">
        <v>8</v>
      </c>
      <c r="M652" s="520">
        <v>68</v>
      </c>
      <c r="N652" s="521">
        <v>9</v>
      </c>
      <c r="O652" s="522">
        <v>73</v>
      </c>
      <c r="P652" s="521">
        <v>12</v>
      </c>
      <c r="Q652" s="522">
        <v>94</v>
      </c>
      <c r="R652" s="521">
        <v>15</v>
      </c>
      <c r="S652" s="522">
        <v>107</v>
      </c>
      <c r="T652" s="521">
        <v>22</v>
      </c>
      <c r="U652" s="522">
        <v>120</v>
      </c>
      <c r="V652" s="524">
        <v>25</v>
      </c>
    </row>
    <row r="653" spans="1:22">
      <c r="A653" s="10"/>
      <c r="B653" s="10"/>
      <c r="C653" s="998"/>
      <c r="D653" s="525" t="s">
        <v>312</v>
      </c>
      <c r="E653" s="526">
        <v>121</v>
      </c>
      <c r="F653" s="527">
        <v>10</v>
      </c>
      <c r="G653" s="532">
        <v>172</v>
      </c>
      <c r="H653" s="534">
        <v>20</v>
      </c>
      <c r="I653" s="526">
        <v>202</v>
      </c>
      <c r="J653" s="527">
        <v>34</v>
      </c>
      <c r="K653" s="532">
        <v>340</v>
      </c>
      <c r="L653" s="534">
        <v>60</v>
      </c>
      <c r="M653" s="526">
        <v>512</v>
      </c>
      <c r="N653" s="527">
        <v>99</v>
      </c>
      <c r="O653" s="532">
        <v>662</v>
      </c>
      <c r="P653" s="527">
        <v>137</v>
      </c>
      <c r="Q653" s="532">
        <v>917</v>
      </c>
      <c r="R653" s="527">
        <v>199</v>
      </c>
      <c r="S653" s="532">
        <v>1146</v>
      </c>
      <c r="T653" s="527">
        <v>307</v>
      </c>
      <c r="U653" s="532">
        <v>1273</v>
      </c>
      <c r="V653" s="536">
        <v>363</v>
      </c>
    </row>
    <row r="654" spans="1:22">
      <c r="A654" s="10"/>
      <c r="B654" s="10"/>
      <c r="C654" s="998"/>
      <c r="D654" s="538" t="s">
        <v>324</v>
      </c>
      <c r="E654" s="540">
        <v>43</v>
      </c>
      <c r="F654" s="542">
        <v>0</v>
      </c>
      <c r="G654" s="543">
        <v>49</v>
      </c>
      <c r="H654" s="545">
        <v>0</v>
      </c>
      <c r="I654" s="540">
        <v>50</v>
      </c>
      <c r="J654" s="542">
        <v>0</v>
      </c>
      <c r="K654" s="543">
        <v>51</v>
      </c>
      <c r="L654" s="545">
        <v>0</v>
      </c>
      <c r="M654" s="540">
        <v>52</v>
      </c>
      <c r="N654" s="542">
        <v>0</v>
      </c>
      <c r="O654" s="543">
        <v>56</v>
      </c>
      <c r="P654" s="542">
        <v>0</v>
      </c>
      <c r="Q654" s="543">
        <v>77</v>
      </c>
      <c r="R654" s="542">
        <v>0</v>
      </c>
      <c r="S654" s="543">
        <v>82</v>
      </c>
      <c r="T654" s="542">
        <v>0</v>
      </c>
      <c r="U654" s="543">
        <v>87</v>
      </c>
      <c r="V654" s="547">
        <v>1</v>
      </c>
    </row>
    <row r="655" spans="1:22">
      <c r="A655" s="10"/>
      <c r="B655" s="6" t="s">
        <v>0</v>
      </c>
      <c r="C655" s="998"/>
      <c r="D655" s="525" t="s">
        <v>328</v>
      </c>
      <c r="E655" s="526">
        <v>20</v>
      </c>
      <c r="F655" s="527">
        <v>0</v>
      </c>
      <c r="G655" s="532">
        <v>20</v>
      </c>
      <c r="H655" s="534">
        <v>0</v>
      </c>
      <c r="I655" s="526">
        <v>20</v>
      </c>
      <c r="J655" s="527">
        <v>0</v>
      </c>
      <c r="K655" s="532">
        <v>22</v>
      </c>
      <c r="L655" s="534">
        <v>0</v>
      </c>
      <c r="M655" s="526">
        <v>24</v>
      </c>
      <c r="N655" s="527">
        <v>0</v>
      </c>
      <c r="O655" s="532">
        <v>27</v>
      </c>
      <c r="P655" s="527">
        <v>0</v>
      </c>
      <c r="Q655" s="532">
        <v>43</v>
      </c>
      <c r="R655" s="527">
        <v>1</v>
      </c>
      <c r="S655" s="532">
        <v>49</v>
      </c>
      <c r="T655" s="527">
        <v>1</v>
      </c>
      <c r="U655" s="532">
        <v>57</v>
      </c>
      <c r="V655" s="536">
        <v>1</v>
      </c>
    </row>
    <row r="656" spans="1:22">
      <c r="A656" s="10"/>
      <c r="B656" s="6" t="s">
        <v>5</v>
      </c>
      <c r="C656" s="998"/>
      <c r="D656" s="538" t="s">
        <v>329</v>
      </c>
      <c r="E656" s="540">
        <v>9</v>
      </c>
      <c r="F656" s="542">
        <v>0</v>
      </c>
      <c r="G656" s="543">
        <v>12</v>
      </c>
      <c r="H656" s="545">
        <v>0</v>
      </c>
      <c r="I656" s="540">
        <v>13</v>
      </c>
      <c r="J656" s="542">
        <v>0</v>
      </c>
      <c r="K656" s="543">
        <v>13</v>
      </c>
      <c r="L656" s="545">
        <v>0</v>
      </c>
      <c r="M656" s="540">
        <v>13</v>
      </c>
      <c r="N656" s="542">
        <v>0</v>
      </c>
      <c r="O656" s="543">
        <v>13</v>
      </c>
      <c r="P656" s="542">
        <v>0</v>
      </c>
      <c r="Q656" s="543">
        <v>13</v>
      </c>
      <c r="R656" s="542">
        <v>0</v>
      </c>
      <c r="S656" s="543">
        <v>11</v>
      </c>
      <c r="T656" s="542">
        <v>0</v>
      </c>
      <c r="U656" s="543">
        <v>15</v>
      </c>
      <c r="V656" s="547">
        <v>0</v>
      </c>
    </row>
    <row r="657" spans="1:22">
      <c r="A657" s="10"/>
      <c r="B657" s="6" t="s">
        <v>6</v>
      </c>
      <c r="C657" s="998"/>
      <c r="D657" s="525" t="s">
        <v>330</v>
      </c>
      <c r="E657" s="526">
        <v>20</v>
      </c>
      <c r="F657" s="527">
        <v>6</v>
      </c>
      <c r="G657" s="532">
        <v>22</v>
      </c>
      <c r="H657" s="534">
        <v>6</v>
      </c>
      <c r="I657" s="526">
        <v>25</v>
      </c>
      <c r="J657" s="527">
        <v>7</v>
      </c>
      <c r="K657" s="532">
        <v>27</v>
      </c>
      <c r="L657" s="534">
        <v>11</v>
      </c>
      <c r="M657" s="526">
        <v>29</v>
      </c>
      <c r="N657" s="527">
        <v>14</v>
      </c>
      <c r="O657" s="532">
        <v>33</v>
      </c>
      <c r="P657" s="527">
        <v>21</v>
      </c>
      <c r="Q657" s="532">
        <v>51</v>
      </c>
      <c r="R657" s="527">
        <v>26</v>
      </c>
      <c r="S657" s="532">
        <v>51</v>
      </c>
      <c r="T657" s="527">
        <v>31</v>
      </c>
      <c r="U657" s="532">
        <v>53</v>
      </c>
      <c r="V657" s="536">
        <v>35</v>
      </c>
    </row>
    <row r="658" spans="1:22">
      <c r="A658" s="10"/>
      <c r="B658" s="10"/>
      <c r="C658" s="998"/>
      <c r="D658" s="538" t="s">
        <v>331</v>
      </c>
      <c r="E658" s="540">
        <v>17</v>
      </c>
      <c r="F658" s="542">
        <v>0</v>
      </c>
      <c r="G658" s="543">
        <v>21</v>
      </c>
      <c r="H658" s="545">
        <v>0</v>
      </c>
      <c r="I658" s="540">
        <v>23</v>
      </c>
      <c r="J658" s="542">
        <v>0</v>
      </c>
      <c r="K658" s="543">
        <v>25</v>
      </c>
      <c r="L658" s="545">
        <v>0</v>
      </c>
      <c r="M658" s="540">
        <v>28</v>
      </c>
      <c r="N658" s="542">
        <v>0</v>
      </c>
      <c r="O658" s="543">
        <v>31</v>
      </c>
      <c r="P658" s="542">
        <v>0</v>
      </c>
      <c r="Q658" s="543">
        <v>35</v>
      </c>
      <c r="R658" s="542">
        <v>0</v>
      </c>
      <c r="S658" s="543">
        <v>36</v>
      </c>
      <c r="T658" s="542">
        <v>0</v>
      </c>
      <c r="U658" s="543">
        <v>40</v>
      </c>
      <c r="V658" s="547">
        <v>0</v>
      </c>
    </row>
    <row r="659" spans="1:22">
      <c r="A659" s="10"/>
      <c r="B659" s="10"/>
      <c r="C659" s="998"/>
      <c r="D659" s="525" t="s">
        <v>332</v>
      </c>
      <c r="E659" s="526">
        <v>16</v>
      </c>
      <c r="F659" s="527">
        <v>0</v>
      </c>
      <c r="G659" s="532">
        <v>18</v>
      </c>
      <c r="H659" s="534">
        <v>0</v>
      </c>
      <c r="I659" s="526">
        <v>18</v>
      </c>
      <c r="J659" s="527">
        <v>0</v>
      </c>
      <c r="K659" s="532">
        <v>19</v>
      </c>
      <c r="L659" s="534">
        <v>0</v>
      </c>
      <c r="M659" s="526">
        <v>21</v>
      </c>
      <c r="N659" s="527">
        <v>0</v>
      </c>
      <c r="O659" s="532">
        <v>23</v>
      </c>
      <c r="P659" s="527">
        <v>0</v>
      </c>
      <c r="Q659" s="532">
        <v>30</v>
      </c>
      <c r="R659" s="527">
        <v>0</v>
      </c>
      <c r="S659" s="532">
        <v>37</v>
      </c>
      <c r="T659" s="527">
        <v>0</v>
      </c>
      <c r="U659" s="532">
        <v>38</v>
      </c>
      <c r="V659" s="536">
        <v>0</v>
      </c>
    </row>
    <row r="660" spans="1:22">
      <c r="A660" s="10"/>
      <c r="B660" s="10"/>
      <c r="C660" s="998"/>
      <c r="D660" s="538" t="s">
        <v>333</v>
      </c>
      <c r="E660" s="540">
        <v>6</v>
      </c>
      <c r="F660" s="542">
        <v>0</v>
      </c>
      <c r="G660" s="543">
        <v>6</v>
      </c>
      <c r="H660" s="545">
        <v>0</v>
      </c>
      <c r="I660" s="540">
        <v>6</v>
      </c>
      <c r="J660" s="542">
        <v>0</v>
      </c>
      <c r="K660" s="543">
        <v>7</v>
      </c>
      <c r="L660" s="545">
        <v>0</v>
      </c>
      <c r="M660" s="540">
        <v>7</v>
      </c>
      <c r="N660" s="542">
        <v>0</v>
      </c>
      <c r="O660" s="543">
        <v>7</v>
      </c>
      <c r="P660" s="542">
        <v>0</v>
      </c>
      <c r="Q660" s="543">
        <v>9</v>
      </c>
      <c r="R660" s="542">
        <v>0</v>
      </c>
      <c r="S660" s="543">
        <v>10</v>
      </c>
      <c r="T660" s="542">
        <v>0</v>
      </c>
      <c r="U660" s="543">
        <v>9</v>
      </c>
      <c r="V660" s="547">
        <v>0</v>
      </c>
    </row>
    <row r="661" spans="1:22" ht="15.75" customHeight="1">
      <c r="A661" s="10"/>
      <c r="B661" s="10"/>
      <c r="C661" s="998"/>
      <c r="D661" s="552" t="s">
        <v>28</v>
      </c>
      <c r="E661" s="554">
        <f t="shared" ref="E661:V661" si="49">SUM(E652:E660)</f>
        <v>284</v>
      </c>
      <c r="F661" s="556">
        <f t="shared" si="49"/>
        <v>19</v>
      </c>
      <c r="G661" s="557">
        <f t="shared" si="49"/>
        <v>370</v>
      </c>
      <c r="H661" s="558">
        <f t="shared" si="49"/>
        <v>29</v>
      </c>
      <c r="I661" s="554">
        <f t="shared" si="49"/>
        <v>413</v>
      </c>
      <c r="J661" s="556">
        <f t="shared" si="49"/>
        <v>49</v>
      </c>
      <c r="K661" s="557">
        <f t="shared" si="49"/>
        <v>562</v>
      </c>
      <c r="L661" s="558">
        <f t="shared" si="49"/>
        <v>79</v>
      </c>
      <c r="M661" s="554">
        <f t="shared" si="49"/>
        <v>754</v>
      </c>
      <c r="N661" s="556">
        <f t="shared" si="49"/>
        <v>122</v>
      </c>
      <c r="O661" s="557">
        <f t="shared" si="49"/>
        <v>925</v>
      </c>
      <c r="P661" s="556">
        <f t="shared" si="49"/>
        <v>170</v>
      </c>
      <c r="Q661" s="557">
        <f t="shared" si="49"/>
        <v>1269</v>
      </c>
      <c r="R661" s="556">
        <f t="shared" si="49"/>
        <v>241</v>
      </c>
      <c r="S661" s="557">
        <f t="shared" si="49"/>
        <v>1529</v>
      </c>
      <c r="T661" s="556">
        <f t="shared" si="49"/>
        <v>361</v>
      </c>
      <c r="U661" s="557">
        <f t="shared" si="49"/>
        <v>1692</v>
      </c>
      <c r="V661" s="559">
        <f t="shared" si="49"/>
        <v>425</v>
      </c>
    </row>
    <row r="662" spans="1:22" ht="30.75" customHeight="1">
      <c r="A662" s="10"/>
      <c r="B662" s="10"/>
      <c r="C662" s="978"/>
      <c r="D662" s="560" t="s">
        <v>336</v>
      </c>
      <c r="E662" s="995">
        <f>E661+F661</f>
        <v>303</v>
      </c>
      <c r="F662" s="858"/>
      <c r="G662" s="995">
        <f>G661+H661</f>
        <v>399</v>
      </c>
      <c r="H662" s="858"/>
      <c r="I662" s="995">
        <f>I661+J661</f>
        <v>462</v>
      </c>
      <c r="J662" s="858"/>
      <c r="K662" s="995">
        <f>K661+L661</f>
        <v>641</v>
      </c>
      <c r="L662" s="858"/>
      <c r="M662" s="995">
        <f>M661+N661</f>
        <v>876</v>
      </c>
      <c r="N662" s="858"/>
      <c r="O662" s="995">
        <f>O661+P661</f>
        <v>1095</v>
      </c>
      <c r="P662" s="858"/>
      <c r="Q662" s="993">
        <f>Q661+R661</f>
        <v>1510</v>
      </c>
      <c r="R662" s="908"/>
      <c r="S662" s="993">
        <f>S661+T661</f>
        <v>1890</v>
      </c>
      <c r="T662" s="908"/>
      <c r="U662" s="993">
        <f>U661+V661</f>
        <v>2117</v>
      </c>
      <c r="V662" s="999"/>
    </row>
    <row r="663" spans="1:22" ht="15.75" customHeight="1">
      <c r="A663" s="10"/>
      <c r="B663" s="10"/>
      <c r="C663" s="997" t="s">
        <v>450</v>
      </c>
      <c r="D663" s="992" t="str">
        <f>D650</f>
        <v>CATEG.</v>
      </c>
      <c r="E663" s="991">
        <v>2004</v>
      </c>
      <c r="F663" s="934"/>
      <c r="G663" s="996">
        <v>2005</v>
      </c>
      <c r="H663" s="973"/>
      <c r="I663" s="991">
        <v>2006</v>
      </c>
      <c r="J663" s="934"/>
      <c r="K663" s="996">
        <v>2007</v>
      </c>
      <c r="L663" s="973"/>
      <c r="M663" s="991">
        <v>2008</v>
      </c>
      <c r="N663" s="934"/>
      <c r="O663" s="991">
        <v>2009</v>
      </c>
      <c r="P663" s="934"/>
      <c r="Q663" s="991">
        <v>2010</v>
      </c>
      <c r="R663" s="934"/>
      <c r="S663" s="994">
        <v>2011</v>
      </c>
      <c r="T663" s="883"/>
      <c r="U663" s="994">
        <v>2012</v>
      </c>
      <c r="V663" s="879"/>
    </row>
    <row r="664" spans="1:22" ht="15.75" customHeight="1">
      <c r="A664" s="10"/>
      <c r="B664" s="10"/>
      <c r="C664" s="998"/>
      <c r="D664" s="825"/>
      <c r="E664" s="512" t="s">
        <v>309</v>
      </c>
      <c r="F664" s="513" t="s">
        <v>310</v>
      </c>
      <c r="G664" s="514" t="s">
        <v>309</v>
      </c>
      <c r="H664" s="515" t="s">
        <v>310</v>
      </c>
      <c r="I664" s="512" t="s">
        <v>309</v>
      </c>
      <c r="J664" s="513" t="s">
        <v>310</v>
      </c>
      <c r="K664" s="514" t="s">
        <v>309</v>
      </c>
      <c r="L664" s="513" t="s">
        <v>310</v>
      </c>
      <c r="M664" s="516" t="s">
        <v>309</v>
      </c>
      <c r="N664" s="517" t="s">
        <v>310</v>
      </c>
      <c r="O664" s="516" t="s">
        <v>309</v>
      </c>
      <c r="P664" s="517" t="s">
        <v>310</v>
      </c>
      <c r="Q664" s="516" t="s">
        <v>309</v>
      </c>
      <c r="R664" s="513" t="s">
        <v>310</v>
      </c>
      <c r="S664" s="516" t="s">
        <v>309</v>
      </c>
      <c r="T664" s="517" t="s">
        <v>310</v>
      </c>
      <c r="U664" s="516" t="s">
        <v>309</v>
      </c>
      <c r="V664" s="518" t="s">
        <v>310</v>
      </c>
    </row>
    <row r="665" spans="1:22">
      <c r="A665" s="10"/>
      <c r="B665" s="10"/>
      <c r="C665" s="998"/>
      <c r="D665" s="519" t="s">
        <v>311</v>
      </c>
      <c r="E665" s="520">
        <v>56</v>
      </c>
      <c r="F665" s="521">
        <v>1</v>
      </c>
      <c r="G665" s="522">
        <v>58</v>
      </c>
      <c r="H665" s="523">
        <v>1</v>
      </c>
      <c r="I665" s="520">
        <v>66</v>
      </c>
      <c r="J665" s="521">
        <v>1</v>
      </c>
      <c r="K665" s="522">
        <v>82</v>
      </c>
      <c r="L665" s="523">
        <v>6</v>
      </c>
      <c r="M665" s="520">
        <v>92</v>
      </c>
      <c r="N665" s="521">
        <v>10</v>
      </c>
      <c r="O665" s="522">
        <v>98</v>
      </c>
      <c r="P665" s="521">
        <v>16</v>
      </c>
      <c r="Q665" s="522">
        <v>122</v>
      </c>
      <c r="R665" s="521">
        <v>20</v>
      </c>
      <c r="S665" s="522">
        <v>127</v>
      </c>
      <c r="T665" s="521">
        <v>21</v>
      </c>
      <c r="U665" s="522">
        <v>145</v>
      </c>
      <c r="V665" s="524">
        <v>26</v>
      </c>
    </row>
    <row r="666" spans="1:22">
      <c r="A666" s="10"/>
      <c r="B666" s="10"/>
      <c r="C666" s="998"/>
      <c r="D666" s="525" t="s">
        <v>312</v>
      </c>
      <c r="E666" s="526">
        <v>151</v>
      </c>
      <c r="F666" s="527">
        <v>24</v>
      </c>
      <c r="G666" s="532">
        <v>178</v>
      </c>
      <c r="H666" s="534">
        <v>28</v>
      </c>
      <c r="I666" s="526">
        <v>235</v>
      </c>
      <c r="J666" s="527">
        <v>47</v>
      </c>
      <c r="K666" s="532">
        <v>345</v>
      </c>
      <c r="L666" s="534">
        <v>78</v>
      </c>
      <c r="M666" s="526">
        <v>454</v>
      </c>
      <c r="N666" s="527">
        <v>122</v>
      </c>
      <c r="O666" s="532">
        <v>573</v>
      </c>
      <c r="P666" s="527">
        <v>168</v>
      </c>
      <c r="Q666" s="532">
        <v>640</v>
      </c>
      <c r="R666" s="527">
        <v>193</v>
      </c>
      <c r="S666" s="532">
        <v>742</v>
      </c>
      <c r="T666" s="527">
        <v>242</v>
      </c>
      <c r="U666" s="532">
        <v>916</v>
      </c>
      <c r="V666" s="536">
        <v>351</v>
      </c>
    </row>
    <row r="667" spans="1:22">
      <c r="A667" s="10"/>
      <c r="B667" s="10"/>
      <c r="C667" s="998"/>
      <c r="D667" s="538" t="s">
        <v>324</v>
      </c>
      <c r="E667" s="540">
        <v>78</v>
      </c>
      <c r="F667" s="542">
        <v>1</v>
      </c>
      <c r="G667" s="543">
        <v>78</v>
      </c>
      <c r="H667" s="545">
        <v>1</v>
      </c>
      <c r="I667" s="540">
        <v>80</v>
      </c>
      <c r="J667" s="542">
        <v>1</v>
      </c>
      <c r="K667" s="543">
        <v>81</v>
      </c>
      <c r="L667" s="545">
        <v>1</v>
      </c>
      <c r="M667" s="540">
        <v>82</v>
      </c>
      <c r="N667" s="542">
        <v>1</v>
      </c>
      <c r="O667" s="543">
        <v>84</v>
      </c>
      <c r="P667" s="542">
        <v>1</v>
      </c>
      <c r="Q667" s="543">
        <v>98</v>
      </c>
      <c r="R667" s="542">
        <v>1</v>
      </c>
      <c r="S667" s="543">
        <v>103</v>
      </c>
      <c r="T667" s="542">
        <v>1</v>
      </c>
      <c r="U667" s="543">
        <v>113</v>
      </c>
      <c r="V667" s="547">
        <v>1</v>
      </c>
    </row>
    <row r="668" spans="1:22">
      <c r="A668" s="10"/>
      <c r="B668" s="10"/>
      <c r="C668" s="998"/>
      <c r="D668" s="525" t="s">
        <v>328</v>
      </c>
      <c r="E668" s="526">
        <v>27</v>
      </c>
      <c r="F668" s="527">
        <v>0</v>
      </c>
      <c r="G668" s="532">
        <v>27</v>
      </c>
      <c r="H668" s="534">
        <v>0</v>
      </c>
      <c r="I668" s="526">
        <v>29</v>
      </c>
      <c r="J668" s="527">
        <v>0</v>
      </c>
      <c r="K668" s="532">
        <v>30</v>
      </c>
      <c r="L668" s="534">
        <v>0</v>
      </c>
      <c r="M668" s="526">
        <v>30</v>
      </c>
      <c r="N668" s="527">
        <v>0</v>
      </c>
      <c r="O668" s="532">
        <v>30</v>
      </c>
      <c r="P668" s="527">
        <v>0</v>
      </c>
      <c r="Q668" s="532">
        <v>31</v>
      </c>
      <c r="R668" s="527">
        <v>0</v>
      </c>
      <c r="S668" s="532">
        <v>35</v>
      </c>
      <c r="T668" s="527">
        <v>0</v>
      </c>
      <c r="U668" s="532">
        <v>39</v>
      </c>
      <c r="V668" s="536">
        <v>1</v>
      </c>
    </row>
    <row r="669" spans="1:22">
      <c r="A669" s="10"/>
      <c r="B669" s="10"/>
      <c r="C669" s="998"/>
      <c r="D669" s="538" t="s">
        <v>329</v>
      </c>
      <c r="E669" s="540">
        <v>7</v>
      </c>
      <c r="F669" s="542">
        <v>0</v>
      </c>
      <c r="G669" s="543">
        <v>7</v>
      </c>
      <c r="H669" s="545">
        <v>0</v>
      </c>
      <c r="I669" s="540">
        <v>7</v>
      </c>
      <c r="J669" s="542">
        <v>0</v>
      </c>
      <c r="K669" s="543">
        <v>7</v>
      </c>
      <c r="L669" s="545">
        <v>0</v>
      </c>
      <c r="M669" s="540">
        <v>7</v>
      </c>
      <c r="N669" s="542">
        <v>0</v>
      </c>
      <c r="O669" s="543">
        <v>7</v>
      </c>
      <c r="P669" s="542">
        <v>0</v>
      </c>
      <c r="Q669" s="543">
        <v>8</v>
      </c>
      <c r="R669" s="542">
        <v>0</v>
      </c>
      <c r="S669" s="543">
        <v>8</v>
      </c>
      <c r="T669" s="542">
        <v>0</v>
      </c>
      <c r="U669" s="543">
        <v>9</v>
      </c>
      <c r="V669" s="547">
        <v>0</v>
      </c>
    </row>
    <row r="670" spans="1:22">
      <c r="A670" s="10"/>
      <c r="B670" s="10"/>
      <c r="C670" s="998"/>
      <c r="D670" s="525" t="s">
        <v>330</v>
      </c>
      <c r="E670" s="526">
        <v>15</v>
      </c>
      <c r="F670" s="527">
        <v>5</v>
      </c>
      <c r="G670" s="532">
        <v>16</v>
      </c>
      <c r="H670" s="534">
        <v>8</v>
      </c>
      <c r="I670" s="526">
        <v>16</v>
      </c>
      <c r="J670" s="527">
        <v>8</v>
      </c>
      <c r="K670" s="532">
        <v>17</v>
      </c>
      <c r="L670" s="534">
        <v>12</v>
      </c>
      <c r="M670" s="526">
        <v>21</v>
      </c>
      <c r="N670" s="527">
        <v>18</v>
      </c>
      <c r="O670" s="532">
        <v>23</v>
      </c>
      <c r="P670" s="527">
        <v>22</v>
      </c>
      <c r="Q670" s="532">
        <v>28</v>
      </c>
      <c r="R670" s="527">
        <v>31</v>
      </c>
      <c r="S670" s="532">
        <v>30</v>
      </c>
      <c r="T670" s="527">
        <v>37</v>
      </c>
      <c r="U670" s="532">
        <v>35</v>
      </c>
      <c r="V670" s="536">
        <v>46</v>
      </c>
    </row>
    <row r="671" spans="1:22">
      <c r="A671" s="10"/>
      <c r="B671" s="10"/>
      <c r="C671" s="998"/>
      <c r="D671" s="538" t="s">
        <v>331</v>
      </c>
      <c r="E671" s="540">
        <v>15</v>
      </c>
      <c r="F671" s="542">
        <v>1</v>
      </c>
      <c r="G671" s="543">
        <v>15</v>
      </c>
      <c r="H671" s="545">
        <v>1</v>
      </c>
      <c r="I671" s="540">
        <v>15</v>
      </c>
      <c r="J671" s="542">
        <v>1</v>
      </c>
      <c r="K671" s="543">
        <v>15</v>
      </c>
      <c r="L671" s="545">
        <v>1</v>
      </c>
      <c r="M671" s="540">
        <v>17</v>
      </c>
      <c r="N671" s="542">
        <v>1</v>
      </c>
      <c r="O671" s="543">
        <v>18</v>
      </c>
      <c r="P671" s="542">
        <v>1</v>
      </c>
      <c r="Q671" s="543">
        <v>21</v>
      </c>
      <c r="R671" s="542">
        <v>2</v>
      </c>
      <c r="S671" s="543">
        <v>26</v>
      </c>
      <c r="T671" s="542">
        <v>2</v>
      </c>
      <c r="U671" s="543">
        <v>26</v>
      </c>
      <c r="V671" s="547">
        <v>2</v>
      </c>
    </row>
    <row r="672" spans="1:22">
      <c r="A672" s="10"/>
      <c r="B672" s="10"/>
      <c r="C672" s="998"/>
      <c r="D672" s="525" t="s">
        <v>332</v>
      </c>
      <c r="E672" s="526">
        <v>9</v>
      </c>
      <c r="F672" s="527">
        <v>1</v>
      </c>
      <c r="G672" s="532">
        <v>9</v>
      </c>
      <c r="H672" s="534">
        <v>1</v>
      </c>
      <c r="I672" s="526">
        <v>11</v>
      </c>
      <c r="J672" s="527">
        <v>1</v>
      </c>
      <c r="K672" s="532">
        <v>11</v>
      </c>
      <c r="L672" s="534">
        <v>1</v>
      </c>
      <c r="M672" s="526">
        <v>11</v>
      </c>
      <c r="N672" s="527">
        <v>1</v>
      </c>
      <c r="O672" s="532">
        <v>11</v>
      </c>
      <c r="P672" s="527">
        <v>1</v>
      </c>
      <c r="Q672" s="532">
        <v>16</v>
      </c>
      <c r="R672" s="527">
        <v>1</v>
      </c>
      <c r="S672" s="532">
        <v>18</v>
      </c>
      <c r="T672" s="527">
        <v>1</v>
      </c>
      <c r="U672" s="532">
        <v>26</v>
      </c>
      <c r="V672" s="536">
        <v>2</v>
      </c>
    </row>
    <row r="673" spans="1:22">
      <c r="A673" s="10"/>
      <c r="B673" s="10"/>
      <c r="C673" s="998"/>
      <c r="D673" s="538" t="s">
        <v>333</v>
      </c>
      <c r="E673" s="540">
        <v>3</v>
      </c>
      <c r="F673" s="542">
        <v>0</v>
      </c>
      <c r="G673" s="543">
        <v>3</v>
      </c>
      <c r="H673" s="545">
        <v>0</v>
      </c>
      <c r="I673" s="540">
        <v>3</v>
      </c>
      <c r="J673" s="542">
        <v>0</v>
      </c>
      <c r="K673" s="543">
        <v>3</v>
      </c>
      <c r="L673" s="545">
        <v>0</v>
      </c>
      <c r="M673" s="540">
        <v>4</v>
      </c>
      <c r="N673" s="542">
        <v>0</v>
      </c>
      <c r="O673" s="543">
        <v>4</v>
      </c>
      <c r="P673" s="542">
        <v>0</v>
      </c>
      <c r="Q673" s="543">
        <v>5</v>
      </c>
      <c r="R673" s="542">
        <v>0</v>
      </c>
      <c r="S673" s="543">
        <v>5</v>
      </c>
      <c r="T673" s="542">
        <v>0</v>
      </c>
      <c r="U673" s="543">
        <v>4</v>
      </c>
      <c r="V673" s="547">
        <v>0</v>
      </c>
    </row>
    <row r="674" spans="1:22" ht="15.75" customHeight="1">
      <c r="A674" s="10"/>
      <c r="B674" s="10"/>
      <c r="C674" s="998"/>
      <c r="D674" s="552" t="s">
        <v>28</v>
      </c>
      <c r="E674" s="554">
        <f t="shared" ref="E674:V674" si="50">SUM(E665:E673)</f>
        <v>361</v>
      </c>
      <c r="F674" s="556">
        <f t="shared" si="50"/>
        <v>33</v>
      </c>
      <c r="G674" s="557">
        <f t="shared" si="50"/>
        <v>391</v>
      </c>
      <c r="H674" s="558">
        <f t="shared" si="50"/>
        <v>40</v>
      </c>
      <c r="I674" s="554">
        <f t="shared" si="50"/>
        <v>462</v>
      </c>
      <c r="J674" s="556">
        <f t="shared" si="50"/>
        <v>59</v>
      </c>
      <c r="K674" s="557">
        <f t="shared" si="50"/>
        <v>591</v>
      </c>
      <c r="L674" s="558">
        <f t="shared" si="50"/>
        <v>99</v>
      </c>
      <c r="M674" s="554">
        <f t="shared" si="50"/>
        <v>718</v>
      </c>
      <c r="N674" s="556">
        <f t="shared" si="50"/>
        <v>153</v>
      </c>
      <c r="O674" s="557">
        <f t="shared" si="50"/>
        <v>848</v>
      </c>
      <c r="P674" s="556">
        <f t="shared" si="50"/>
        <v>209</v>
      </c>
      <c r="Q674" s="557">
        <f t="shared" si="50"/>
        <v>969</v>
      </c>
      <c r="R674" s="556">
        <f t="shared" si="50"/>
        <v>248</v>
      </c>
      <c r="S674" s="557">
        <f t="shared" si="50"/>
        <v>1094</v>
      </c>
      <c r="T674" s="556">
        <f t="shared" si="50"/>
        <v>304</v>
      </c>
      <c r="U674" s="557">
        <f t="shared" si="50"/>
        <v>1313</v>
      </c>
      <c r="V674" s="559">
        <f t="shared" si="50"/>
        <v>429</v>
      </c>
    </row>
    <row r="675" spans="1:22" ht="30.75" customHeight="1">
      <c r="A675" s="10"/>
      <c r="B675" s="10"/>
      <c r="C675" s="978"/>
      <c r="D675" s="560" t="s">
        <v>336</v>
      </c>
      <c r="E675" s="995">
        <f>E674+F674</f>
        <v>394</v>
      </c>
      <c r="F675" s="858"/>
      <c r="G675" s="995">
        <f>G674+H674</f>
        <v>431</v>
      </c>
      <c r="H675" s="858"/>
      <c r="I675" s="995">
        <f>I674+J674</f>
        <v>521</v>
      </c>
      <c r="J675" s="858"/>
      <c r="K675" s="995">
        <f>K674+L674</f>
        <v>690</v>
      </c>
      <c r="L675" s="858"/>
      <c r="M675" s="995">
        <f>M674+N674</f>
        <v>871</v>
      </c>
      <c r="N675" s="858"/>
      <c r="O675" s="995">
        <f>O674+P674</f>
        <v>1057</v>
      </c>
      <c r="P675" s="858"/>
      <c r="Q675" s="993">
        <f>Q674+R674</f>
        <v>1217</v>
      </c>
      <c r="R675" s="908"/>
      <c r="S675" s="993">
        <f>S674+T674</f>
        <v>1398</v>
      </c>
      <c r="T675" s="908"/>
      <c r="U675" s="993">
        <f>U674+V674</f>
        <v>1742</v>
      </c>
      <c r="V675" s="999"/>
    </row>
    <row r="676" spans="1:22" ht="15.75" customHeight="1">
      <c r="A676" s="10"/>
      <c r="B676" s="10"/>
      <c r="C676" s="997" t="s">
        <v>204</v>
      </c>
      <c r="D676" s="992" t="str">
        <f>D663</f>
        <v>CATEG.</v>
      </c>
      <c r="E676" s="991">
        <v>2004</v>
      </c>
      <c r="F676" s="934"/>
      <c r="G676" s="996">
        <v>2005</v>
      </c>
      <c r="H676" s="973"/>
      <c r="I676" s="991">
        <v>2006</v>
      </c>
      <c r="J676" s="934"/>
      <c r="K676" s="996">
        <v>2007</v>
      </c>
      <c r="L676" s="973"/>
      <c r="M676" s="991">
        <v>2008</v>
      </c>
      <c r="N676" s="934"/>
      <c r="O676" s="991">
        <v>2009</v>
      </c>
      <c r="P676" s="934"/>
      <c r="Q676" s="991">
        <v>2010</v>
      </c>
      <c r="R676" s="934"/>
      <c r="S676" s="994"/>
      <c r="T676" s="883"/>
      <c r="U676" s="994"/>
      <c r="V676" s="879"/>
    </row>
    <row r="677" spans="1:22" ht="15.75" customHeight="1">
      <c r="A677" s="10"/>
      <c r="B677" s="10"/>
      <c r="C677" s="998"/>
      <c r="D677" s="825"/>
      <c r="E677" s="512" t="s">
        <v>309</v>
      </c>
      <c r="F677" s="513" t="s">
        <v>310</v>
      </c>
      <c r="G677" s="514" t="s">
        <v>309</v>
      </c>
      <c r="H677" s="515" t="s">
        <v>310</v>
      </c>
      <c r="I677" s="512" t="s">
        <v>309</v>
      </c>
      <c r="J677" s="513" t="s">
        <v>310</v>
      </c>
      <c r="K677" s="514" t="s">
        <v>309</v>
      </c>
      <c r="L677" s="513" t="s">
        <v>310</v>
      </c>
      <c r="M677" s="516" t="s">
        <v>309</v>
      </c>
      <c r="N677" s="517" t="s">
        <v>310</v>
      </c>
      <c r="O677" s="516" t="s">
        <v>309</v>
      </c>
      <c r="P677" s="517" t="s">
        <v>310</v>
      </c>
      <c r="Q677" s="516" t="s">
        <v>309</v>
      </c>
      <c r="R677" s="513" t="s">
        <v>310</v>
      </c>
      <c r="S677" s="516" t="s">
        <v>309</v>
      </c>
      <c r="T677" s="517" t="s">
        <v>310</v>
      </c>
      <c r="U677" s="516" t="s">
        <v>309</v>
      </c>
      <c r="V677" s="518" t="s">
        <v>310</v>
      </c>
    </row>
    <row r="678" spans="1:22">
      <c r="A678" s="10"/>
      <c r="B678" s="10"/>
      <c r="C678" s="998"/>
      <c r="D678" s="519" t="s">
        <v>311</v>
      </c>
      <c r="E678" s="520">
        <v>160</v>
      </c>
      <c r="F678" s="521">
        <v>114</v>
      </c>
      <c r="G678" s="522">
        <v>188</v>
      </c>
      <c r="H678" s="523">
        <v>137</v>
      </c>
      <c r="I678" s="520">
        <v>226</v>
      </c>
      <c r="J678" s="521">
        <v>211</v>
      </c>
      <c r="K678" s="522">
        <v>266</v>
      </c>
      <c r="L678" s="523">
        <v>268</v>
      </c>
      <c r="M678" s="520">
        <v>298</v>
      </c>
      <c r="N678" s="521">
        <v>331</v>
      </c>
      <c r="O678" s="522">
        <v>411</v>
      </c>
      <c r="P678" s="521">
        <v>632</v>
      </c>
      <c r="Q678" s="522">
        <v>495</v>
      </c>
      <c r="R678" s="521">
        <v>808</v>
      </c>
      <c r="S678" s="522">
        <v>559</v>
      </c>
      <c r="T678" s="521">
        <v>935</v>
      </c>
      <c r="U678" s="522">
        <v>608</v>
      </c>
      <c r="V678" s="524">
        <v>1047</v>
      </c>
    </row>
    <row r="679" spans="1:22">
      <c r="A679" s="10"/>
      <c r="B679" s="10"/>
      <c r="C679" s="998"/>
      <c r="D679" s="525" t="s">
        <v>312</v>
      </c>
      <c r="E679" s="526">
        <v>4767</v>
      </c>
      <c r="F679" s="527">
        <v>2249</v>
      </c>
      <c r="G679" s="532">
        <v>5742</v>
      </c>
      <c r="H679" s="534">
        <v>2791</v>
      </c>
      <c r="I679" s="526">
        <v>6809</v>
      </c>
      <c r="J679" s="527">
        <v>3447</v>
      </c>
      <c r="K679" s="532">
        <v>7915</v>
      </c>
      <c r="L679" s="534">
        <v>4053</v>
      </c>
      <c r="M679" s="526">
        <v>9232</v>
      </c>
      <c r="N679" s="527">
        <v>4898</v>
      </c>
      <c r="O679" s="532">
        <v>10287</v>
      </c>
      <c r="P679" s="527">
        <v>5680</v>
      </c>
      <c r="Q679" s="532">
        <v>11240</v>
      </c>
      <c r="R679" s="527">
        <v>6335</v>
      </c>
      <c r="S679" s="532">
        <v>12301</v>
      </c>
      <c r="T679" s="527">
        <v>7123</v>
      </c>
      <c r="U679" s="532">
        <v>13502</v>
      </c>
      <c r="V679" s="536">
        <v>8018</v>
      </c>
    </row>
    <row r="680" spans="1:22">
      <c r="A680" s="10"/>
      <c r="B680" s="10"/>
      <c r="C680" s="998"/>
      <c r="D680" s="538" t="s">
        <v>324</v>
      </c>
      <c r="E680" s="540">
        <v>1167</v>
      </c>
      <c r="F680" s="542">
        <v>12</v>
      </c>
      <c r="G680" s="543">
        <v>1244</v>
      </c>
      <c r="H680" s="545">
        <v>18</v>
      </c>
      <c r="I680" s="540">
        <v>1300</v>
      </c>
      <c r="J680" s="542">
        <v>18</v>
      </c>
      <c r="K680" s="543">
        <v>1356</v>
      </c>
      <c r="L680" s="545">
        <v>20</v>
      </c>
      <c r="M680" s="540">
        <v>1412</v>
      </c>
      <c r="N680" s="542">
        <v>20</v>
      </c>
      <c r="O680" s="543">
        <v>1463</v>
      </c>
      <c r="P680" s="542">
        <v>20</v>
      </c>
      <c r="Q680" s="543">
        <v>1498</v>
      </c>
      <c r="R680" s="542">
        <v>23</v>
      </c>
      <c r="S680" s="543">
        <v>1533</v>
      </c>
      <c r="T680" s="542">
        <v>28</v>
      </c>
      <c r="U680" s="543">
        <v>1571</v>
      </c>
      <c r="V680" s="547">
        <v>31</v>
      </c>
    </row>
    <row r="681" spans="1:22">
      <c r="A681" s="10"/>
      <c r="B681" s="10"/>
      <c r="C681" s="998"/>
      <c r="D681" s="525" t="s">
        <v>328</v>
      </c>
      <c r="E681" s="526">
        <v>721</v>
      </c>
      <c r="F681" s="527">
        <v>18</v>
      </c>
      <c r="G681" s="532">
        <v>759</v>
      </c>
      <c r="H681" s="534">
        <v>19</v>
      </c>
      <c r="I681" s="526">
        <v>791</v>
      </c>
      <c r="J681" s="527">
        <v>20</v>
      </c>
      <c r="K681" s="532">
        <v>827</v>
      </c>
      <c r="L681" s="534">
        <v>20</v>
      </c>
      <c r="M681" s="526">
        <v>881</v>
      </c>
      <c r="N681" s="527">
        <v>23</v>
      </c>
      <c r="O681" s="532">
        <v>910</v>
      </c>
      <c r="P681" s="527">
        <v>23</v>
      </c>
      <c r="Q681" s="532">
        <v>946</v>
      </c>
      <c r="R681" s="527">
        <v>23</v>
      </c>
      <c r="S681" s="532">
        <v>982</v>
      </c>
      <c r="T681" s="527">
        <v>23</v>
      </c>
      <c r="U681" s="532">
        <v>1046</v>
      </c>
      <c r="V681" s="536">
        <v>24</v>
      </c>
    </row>
    <row r="682" spans="1:22">
      <c r="A682" s="10"/>
      <c r="B682" s="10"/>
      <c r="C682" s="998"/>
      <c r="D682" s="538" t="s">
        <v>329</v>
      </c>
      <c r="E682" s="540">
        <v>706</v>
      </c>
      <c r="F682" s="542">
        <v>2</v>
      </c>
      <c r="G682" s="543">
        <v>752</v>
      </c>
      <c r="H682" s="545">
        <v>2</v>
      </c>
      <c r="I682" s="540">
        <v>796</v>
      </c>
      <c r="J682" s="542">
        <v>3</v>
      </c>
      <c r="K682" s="543">
        <v>862</v>
      </c>
      <c r="L682" s="545">
        <v>3</v>
      </c>
      <c r="M682" s="540">
        <v>916</v>
      </c>
      <c r="N682" s="542">
        <v>5</v>
      </c>
      <c r="O682" s="543">
        <v>964</v>
      </c>
      <c r="P682" s="542">
        <v>5</v>
      </c>
      <c r="Q682" s="543">
        <v>1026</v>
      </c>
      <c r="R682" s="542">
        <v>6</v>
      </c>
      <c r="S682" s="543">
        <v>1064</v>
      </c>
      <c r="T682" s="542">
        <v>7</v>
      </c>
      <c r="U682" s="543">
        <v>1130</v>
      </c>
      <c r="V682" s="547">
        <v>8</v>
      </c>
    </row>
    <row r="683" spans="1:22">
      <c r="A683" s="10"/>
      <c r="B683" s="10"/>
      <c r="C683" s="998"/>
      <c r="D683" s="525" t="s">
        <v>330</v>
      </c>
      <c r="E683" s="526">
        <v>1118</v>
      </c>
      <c r="F683" s="527">
        <v>1528</v>
      </c>
      <c r="G683" s="532">
        <v>1261</v>
      </c>
      <c r="H683" s="534">
        <v>1729</v>
      </c>
      <c r="I683" s="526">
        <v>1373</v>
      </c>
      <c r="J683" s="527">
        <v>1893</v>
      </c>
      <c r="K683" s="532">
        <v>1458</v>
      </c>
      <c r="L683" s="534">
        <v>2029</v>
      </c>
      <c r="M683" s="526">
        <v>1554</v>
      </c>
      <c r="N683" s="527">
        <v>2179</v>
      </c>
      <c r="O683" s="532">
        <v>1644</v>
      </c>
      <c r="P683" s="527">
        <v>2323</v>
      </c>
      <c r="Q683" s="532">
        <v>1734</v>
      </c>
      <c r="R683" s="527">
        <v>2479</v>
      </c>
      <c r="S683" s="532">
        <v>1800</v>
      </c>
      <c r="T683" s="527">
        <v>2635</v>
      </c>
      <c r="U683" s="532">
        <v>1900</v>
      </c>
      <c r="V683" s="536">
        <v>2789</v>
      </c>
    </row>
    <row r="684" spans="1:22">
      <c r="A684" s="10"/>
      <c r="B684" s="10"/>
      <c r="C684" s="998"/>
      <c r="D684" s="538" t="s">
        <v>331</v>
      </c>
      <c r="E684" s="540">
        <v>869</v>
      </c>
      <c r="F684" s="542">
        <v>24</v>
      </c>
      <c r="G684" s="543">
        <v>925</v>
      </c>
      <c r="H684" s="545">
        <v>24</v>
      </c>
      <c r="I684" s="540">
        <v>953</v>
      </c>
      <c r="J684" s="542">
        <v>27</v>
      </c>
      <c r="K684" s="543">
        <v>992</v>
      </c>
      <c r="L684" s="545">
        <v>29</v>
      </c>
      <c r="M684" s="540">
        <v>1032</v>
      </c>
      <c r="N684" s="542">
        <v>32</v>
      </c>
      <c r="O684" s="543">
        <v>1067</v>
      </c>
      <c r="P684" s="542">
        <v>35</v>
      </c>
      <c r="Q684" s="543">
        <v>1106</v>
      </c>
      <c r="R684" s="542">
        <v>37</v>
      </c>
      <c r="S684" s="543">
        <v>1116</v>
      </c>
      <c r="T684" s="542">
        <v>39</v>
      </c>
      <c r="U684" s="543">
        <v>1138</v>
      </c>
      <c r="V684" s="547">
        <v>41</v>
      </c>
    </row>
    <row r="685" spans="1:22">
      <c r="A685" s="10"/>
      <c r="B685" s="10"/>
      <c r="C685" s="998"/>
      <c r="D685" s="525" t="s">
        <v>332</v>
      </c>
      <c r="E685" s="526">
        <v>427</v>
      </c>
      <c r="F685" s="527">
        <v>9</v>
      </c>
      <c r="G685" s="532">
        <v>460</v>
      </c>
      <c r="H685" s="534">
        <v>11</v>
      </c>
      <c r="I685" s="526">
        <v>479</v>
      </c>
      <c r="J685" s="527">
        <v>11</v>
      </c>
      <c r="K685" s="532">
        <v>501</v>
      </c>
      <c r="L685" s="534">
        <v>11</v>
      </c>
      <c r="M685" s="526">
        <v>523</v>
      </c>
      <c r="N685" s="527">
        <v>11</v>
      </c>
      <c r="O685" s="532">
        <v>541</v>
      </c>
      <c r="P685" s="527">
        <v>11</v>
      </c>
      <c r="Q685" s="532">
        <v>563</v>
      </c>
      <c r="R685" s="527">
        <v>10</v>
      </c>
      <c r="S685" s="532">
        <v>580</v>
      </c>
      <c r="T685" s="527">
        <v>10</v>
      </c>
      <c r="U685" s="532">
        <v>604</v>
      </c>
      <c r="V685" s="536">
        <v>10</v>
      </c>
    </row>
    <row r="686" spans="1:22">
      <c r="A686" s="10"/>
      <c r="B686" s="10"/>
      <c r="C686" s="998"/>
      <c r="D686" s="538" t="s">
        <v>333</v>
      </c>
      <c r="E686" s="540">
        <v>476</v>
      </c>
      <c r="F686" s="542">
        <v>5</v>
      </c>
      <c r="G686" s="543">
        <v>511</v>
      </c>
      <c r="H686" s="545">
        <v>6</v>
      </c>
      <c r="I686" s="540">
        <v>564</v>
      </c>
      <c r="J686" s="542">
        <v>6</v>
      </c>
      <c r="K686" s="543">
        <v>597</v>
      </c>
      <c r="L686" s="545">
        <v>6</v>
      </c>
      <c r="M686" s="540">
        <v>620</v>
      </c>
      <c r="N686" s="542">
        <v>6</v>
      </c>
      <c r="O686" s="543">
        <v>636</v>
      </c>
      <c r="P686" s="542">
        <v>6</v>
      </c>
      <c r="Q686" s="543">
        <v>660</v>
      </c>
      <c r="R686" s="542">
        <v>8</v>
      </c>
      <c r="S686" s="543">
        <v>684</v>
      </c>
      <c r="T686" s="542">
        <v>8</v>
      </c>
      <c r="U686" s="543">
        <v>725</v>
      </c>
      <c r="V686" s="547">
        <v>8</v>
      </c>
    </row>
    <row r="687" spans="1:22" ht="15.75" customHeight="1">
      <c r="A687" s="10"/>
      <c r="B687" s="10"/>
      <c r="C687" s="998"/>
      <c r="D687" s="552" t="s">
        <v>28</v>
      </c>
      <c r="E687" s="554">
        <f t="shared" ref="E687:V687" si="51">SUM(E678:E686)</f>
        <v>10411</v>
      </c>
      <c r="F687" s="556">
        <f t="shared" si="51"/>
        <v>3961</v>
      </c>
      <c r="G687" s="557">
        <f t="shared" si="51"/>
        <v>11842</v>
      </c>
      <c r="H687" s="558">
        <f t="shared" si="51"/>
        <v>4737</v>
      </c>
      <c r="I687" s="554">
        <f t="shared" si="51"/>
        <v>13291</v>
      </c>
      <c r="J687" s="556">
        <f t="shared" si="51"/>
        <v>5636</v>
      </c>
      <c r="K687" s="557">
        <f t="shared" si="51"/>
        <v>14774</v>
      </c>
      <c r="L687" s="558">
        <f t="shared" si="51"/>
        <v>6439</v>
      </c>
      <c r="M687" s="554">
        <f t="shared" si="51"/>
        <v>16468</v>
      </c>
      <c r="N687" s="556">
        <f t="shared" si="51"/>
        <v>7505</v>
      </c>
      <c r="O687" s="557">
        <f t="shared" si="51"/>
        <v>17923</v>
      </c>
      <c r="P687" s="556">
        <f t="shared" si="51"/>
        <v>8735</v>
      </c>
      <c r="Q687" s="557">
        <f t="shared" si="51"/>
        <v>19268</v>
      </c>
      <c r="R687" s="556">
        <f t="shared" si="51"/>
        <v>9729</v>
      </c>
      <c r="S687" s="557">
        <f t="shared" si="51"/>
        <v>20619</v>
      </c>
      <c r="T687" s="556">
        <f t="shared" si="51"/>
        <v>10808</v>
      </c>
      <c r="U687" s="557">
        <f t="shared" si="51"/>
        <v>22224</v>
      </c>
      <c r="V687" s="559">
        <f t="shared" si="51"/>
        <v>11976</v>
      </c>
    </row>
    <row r="688" spans="1:22" ht="30.75" customHeight="1">
      <c r="A688" s="10"/>
      <c r="B688" s="10"/>
      <c r="C688" s="978"/>
      <c r="D688" s="560" t="s">
        <v>336</v>
      </c>
      <c r="E688" s="995">
        <f>E687+F687</f>
        <v>14372</v>
      </c>
      <c r="F688" s="858"/>
      <c r="G688" s="995">
        <f>G687+H687</f>
        <v>16579</v>
      </c>
      <c r="H688" s="858"/>
      <c r="I688" s="995">
        <f>I687+J687</f>
        <v>18927</v>
      </c>
      <c r="J688" s="858"/>
      <c r="K688" s="995">
        <f>K687+L687</f>
        <v>21213</v>
      </c>
      <c r="L688" s="858"/>
      <c r="M688" s="995">
        <f>M687+N687</f>
        <v>23973</v>
      </c>
      <c r="N688" s="858"/>
      <c r="O688" s="995">
        <f>O687+P687</f>
        <v>26658</v>
      </c>
      <c r="P688" s="858"/>
      <c r="Q688" s="993">
        <f>Q687+R687</f>
        <v>28997</v>
      </c>
      <c r="R688" s="908"/>
      <c r="S688" s="993">
        <f>S687+T687</f>
        <v>31427</v>
      </c>
      <c r="T688" s="908"/>
      <c r="U688" s="993">
        <f>U687+V687</f>
        <v>34200</v>
      </c>
      <c r="V688" s="999"/>
    </row>
    <row r="689" spans="1:22" ht="7.5" customHeight="1">
      <c r="A689" s="10"/>
      <c r="B689" s="10"/>
      <c r="C689" s="411"/>
      <c r="D689" s="721"/>
      <c r="E689" s="120"/>
      <c r="F689" s="120"/>
      <c r="G689" s="120"/>
      <c r="H689" s="120"/>
      <c r="I689" s="120"/>
      <c r="J689" s="120"/>
      <c r="K689" s="120"/>
      <c r="L689" s="120"/>
      <c r="M689" s="120"/>
      <c r="N689" s="120"/>
      <c r="O689" s="120"/>
      <c r="P689" s="120"/>
      <c r="Q689" s="120"/>
      <c r="R689" s="120"/>
      <c r="S689" s="120"/>
      <c r="T689" s="120"/>
      <c r="U689" s="120"/>
      <c r="V689" s="120"/>
    </row>
    <row r="690" spans="1:22" ht="7.5" customHeight="1">
      <c r="A690" s="10"/>
      <c r="B690" s="10"/>
      <c r="C690" s="722"/>
      <c r="D690" s="764"/>
      <c r="E690" s="765"/>
      <c r="F690" s="765"/>
      <c r="G690" s="765"/>
      <c r="H690" s="765"/>
      <c r="I690" s="765"/>
      <c r="J690" s="765"/>
      <c r="K690" s="765"/>
      <c r="L690" s="765"/>
      <c r="M690" s="765"/>
      <c r="N690" s="765"/>
      <c r="O690" s="765"/>
      <c r="P690" s="765"/>
      <c r="Q690" s="765"/>
      <c r="R690" s="765"/>
      <c r="S690" s="765"/>
      <c r="T690" s="765"/>
      <c r="U690" s="765"/>
      <c r="V690" s="765"/>
    </row>
    <row r="691" spans="1:22" ht="7.5" customHeight="1">
      <c r="A691" s="10"/>
      <c r="B691" s="10"/>
      <c r="C691" s="10"/>
      <c r="D691" s="10"/>
      <c r="E691" s="10"/>
      <c r="F691" s="10"/>
      <c r="G691" s="10"/>
      <c r="H691" s="10"/>
      <c r="I691" s="10"/>
      <c r="J691" s="10"/>
      <c r="K691" s="10"/>
      <c r="L691" s="10"/>
      <c r="M691" s="10"/>
      <c r="N691" s="10"/>
      <c r="O691" s="10"/>
      <c r="P691" s="10"/>
      <c r="Q691" s="10"/>
      <c r="R691" s="10"/>
      <c r="S691" s="237"/>
      <c r="T691" s="237"/>
      <c r="U691" s="237"/>
      <c r="V691" s="237"/>
    </row>
    <row r="692" spans="1:22" ht="15.75" customHeight="1">
      <c r="A692" s="10"/>
      <c r="B692" s="10"/>
      <c r="C692" s="997" t="s">
        <v>336</v>
      </c>
      <c r="D692" s="992" t="s">
        <v>308</v>
      </c>
      <c r="E692" s="991">
        <v>2004</v>
      </c>
      <c r="F692" s="934"/>
      <c r="G692" s="996">
        <v>2005</v>
      </c>
      <c r="H692" s="973"/>
      <c r="I692" s="991">
        <v>2006</v>
      </c>
      <c r="J692" s="934"/>
      <c r="K692" s="996">
        <v>2007</v>
      </c>
      <c r="L692" s="973"/>
      <c r="M692" s="991">
        <v>2008</v>
      </c>
      <c r="N692" s="934"/>
      <c r="O692" s="991">
        <v>2009</v>
      </c>
      <c r="P692" s="934"/>
      <c r="Q692" s="991">
        <v>2010</v>
      </c>
      <c r="R692" s="934"/>
      <c r="S692" s="994">
        <v>2011</v>
      </c>
      <c r="T692" s="883"/>
      <c r="U692" s="994">
        <v>2012</v>
      </c>
      <c r="V692" s="879"/>
    </row>
    <row r="693" spans="1:22" ht="15.75" customHeight="1">
      <c r="A693" s="10"/>
      <c r="B693" s="10"/>
      <c r="C693" s="998"/>
      <c r="D693" s="825"/>
      <c r="E693" s="512" t="s">
        <v>309</v>
      </c>
      <c r="F693" s="513" t="s">
        <v>310</v>
      </c>
      <c r="G693" s="514" t="s">
        <v>309</v>
      </c>
      <c r="H693" s="515" t="s">
        <v>310</v>
      </c>
      <c r="I693" s="512" t="s">
        <v>309</v>
      </c>
      <c r="J693" s="513" t="s">
        <v>310</v>
      </c>
      <c r="K693" s="514" t="s">
        <v>309</v>
      </c>
      <c r="L693" s="513" t="s">
        <v>310</v>
      </c>
      <c r="M693" s="516" t="s">
        <v>309</v>
      </c>
      <c r="N693" s="517" t="s">
        <v>310</v>
      </c>
      <c r="O693" s="516" t="s">
        <v>309</v>
      </c>
      <c r="P693" s="517" t="s">
        <v>310</v>
      </c>
      <c r="Q693" s="516" t="s">
        <v>309</v>
      </c>
      <c r="R693" s="513" t="s">
        <v>310</v>
      </c>
      <c r="S693" s="516" t="s">
        <v>309</v>
      </c>
      <c r="T693" s="517" t="s">
        <v>310</v>
      </c>
      <c r="U693" s="516" t="s">
        <v>309</v>
      </c>
      <c r="V693" s="518" t="s">
        <v>310</v>
      </c>
    </row>
    <row r="694" spans="1:22">
      <c r="A694" s="10"/>
      <c r="B694" s="10"/>
      <c r="C694" s="998"/>
      <c r="D694" s="519" t="s">
        <v>311</v>
      </c>
      <c r="E694" s="520">
        <f t="shared" ref="E694:V694" si="52">E15+E28+E41+E54+E67+E80+E93+E106+E119+E132+E145+E158+E171+E184+E197+E210+E223+E236+E249+E262+E275+E288+E301+E314+E327+E340+E353+E366+E379+E392+E405+E418+E431+E444+E457+E470+E483+E496+E509+E522+E535+E548+E561+E574+E587+E600+E613+E626+E639+E652+E665+E678</f>
        <v>7935</v>
      </c>
      <c r="F694" s="521">
        <f t="shared" si="52"/>
        <v>2263</v>
      </c>
      <c r="G694" s="522">
        <f t="shared" si="52"/>
        <v>9273</v>
      </c>
      <c r="H694" s="523">
        <f t="shared" si="52"/>
        <v>2795</v>
      </c>
      <c r="I694" s="520">
        <f t="shared" si="52"/>
        <v>10751</v>
      </c>
      <c r="J694" s="521">
        <f t="shared" si="52"/>
        <v>3852</v>
      </c>
      <c r="K694" s="522">
        <f t="shared" si="52"/>
        <v>12314</v>
      </c>
      <c r="L694" s="523">
        <f t="shared" si="52"/>
        <v>4963</v>
      </c>
      <c r="M694" s="520">
        <f t="shared" si="52"/>
        <v>14093</v>
      </c>
      <c r="N694" s="521">
        <f t="shared" si="52"/>
        <v>6207</v>
      </c>
      <c r="O694" s="522">
        <f t="shared" si="52"/>
        <v>16366</v>
      </c>
      <c r="P694" s="521">
        <f t="shared" si="52"/>
        <v>8576</v>
      </c>
      <c r="Q694" s="522">
        <f t="shared" si="52"/>
        <v>17653</v>
      </c>
      <c r="R694" s="521">
        <f t="shared" si="52"/>
        <v>10089</v>
      </c>
      <c r="S694" s="522">
        <f t="shared" si="52"/>
        <v>18988</v>
      </c>
      <c r="T694" s="521">
        <f t="shared" si="52"/>
        <v>11734</v>
      </c>
      <c r="U694" s="522">
        <f t="shared" si="52"/>
        <v>20153</v>
      </c>
      <c r="V694" s="524">
        <f t="shared" si="52"/>
        <v>13407</v>
      </c>
    </row>
    <row r="695" spans="1:22">
      <c r="A695" s="10"/>
      <c r="B695" s="10"/>
      <c r="C695" s="998"/>
      <c r="D695" s="525" t="s">
        <v>312</v>
      </c>
      <c r="E695" s="526">
        <f t="shared" ref="E695:V695" si="53">E16+E29+E42+E55+E68+E81+E94+E107+E120+E133+E146+E159+E172+E185+E198+E211+E224+E237+E250+E263+E276+E289+E302+E315+E328+E341+E354+E367+E380+E393+E406+E419+E432+E445+E458+E471+E484+E497+E510+E523+E536+E549+E562+E575+E588+E601+E614+E627+E640+E653+E666+E679</f>
        <v>82899</v>
      </c>
      <c r="F695" s="527">
        <f t="shared" si="53"/>
        <v>24376</v>
      </c>
      <c r="G695" s="532">
        <f t="shared" si="53"/>
        <v>97555</v>
      </c>
      <c r="H695" s="534">
        <f t="shared" si="53"/>
        <v>30573</v>
      </c>
      <c r="I695" s="526">
        <f t="shared" si="53"/>
        <v>115380</v>
      </c>
      <c r="J695" s="527">
        <f t="shared" si="53"/>
        <v>38033</v>
      </c>
      <c r="K695" s="532">
        <f t="shared" si="53"/>
        <v>135724</v>
      </c>
      <c r="L695" s="534">
        <f t="shared" si="53"/>
        <v>46449</v>
      </c>
      <c r="M695" s="526">
        <f t="shared" si="53"/>
        <v>161035</v>
      </c>
      <c r="N695" s="527">
        <f t="shared" si="53"/>
        <v>57515</v>
      </c>
      <c r="O695" s="532">
        <f t="shared" si="53"/>
        <v>187583</v>
      </c>
      <c r="P695" s="527">
        <f t="shared" si="53"/>
        <v>72672</v>
      </c>
      <c r="Q695" s="532">
        <f t="shared" si="53"/>
        <v>206147</v>
      </c>
      <c r="R695" s="527">
        <f t="shared" si="53"/>
        <v>83353</v>
      </c>
      <c r="S695" s="532">
        <f t="shared" si="53"/>
        <v>227058</v>
      </c>
      <c r="T695" s="527">
        <f t="shared" si="53"/>
        <v>96216</v>
      </c>
      <c r="U695" s="532">
        <f t="shared" si="53"/>
        <v>245242</v>
      </c>
      <c r="V695" s="536">
        <f t="shared" si="53"/>
        <v>108312</v>
      </c>
    </row>
    <row r="696" spans="1:22">
      <c r="A696" s="10"/>
      <c r="B696" s="10"/>
      <c r="C696" s="998"/>
      <c r="D696" s="538" t="s">
        <v>324</v>
      </c>
      <c r="E696" s="540">
        <f t="shared" ref="E696:V696" si="54">E17+E30+E43+E56+E69+E82+E95+E108+E121+E134+E147+E160+E173+E186+E199+E212+E225+E238+E251+E264+E277+E290+E303+E316+E329+E342+E355+E368+E381+E394+E407+E420+E433+E446+E459+E472+E485+E498+E511+E524+E537+E550+E563+E576+E589+E602+E615+E628+E641+E654+E667+E680</f>
        <v>25807</v>
      </c>
      <c r="F696" s="542">
        <f t="shared" si="54"/>
        <v>1607</v>
      </c>
      <c r="G696" s="543">
        <f t="shared" si="54"/>
        <v>27061</v>
      </c>
      <c r="H696" s="545">
        <f t="shared" si="54"/>
        <v>764</v>
      </c>
      <c r="I696" s="540">
        <f t="shared" si="54"/>
        <v>27927</v>
      </c>
      <c r="J696" s="542">
        <f t="shared" si="54"/>
        <v>777</v>
      </c>
      <c r="K696" s="543">
        <f t="shared" si="54"/>
        <v>28693</v>
      </c>
      <c r="L696" s="545">
        <f t="shared" si="54"/>
        <v>796</v>
      </c>
      <c r="M696" s="540">
        <f t="shared" si="54"/>
        <v>29451</v>
      </c>
      <c r="N696" s="542">
        <f t="shared" si="54"/>
        <v>822</v>
      </c>
      <c r="O696" s="543">
        <f t="shared" si="54"/>
        <v>30041</v>
      </c>
      <c r="P696" s="542">
        <f t="shared" si="54"/>
        <v>841</v>
      </c>
      <c r="Q696" s="543">
        <f t="shared" si="54"/>
        <v>30485</v>
      </c>
      <c r="R696" s="542">
        <f t="shared" si="54"/>
        <v>864</v>
      </c>
      <c r="S696" s="543">
        <f t="shared" si="54"/>
        <v>30800</v>
      </c>
      <c r="T696" s="542">
        <f t="shared" si="54"/>
        <v>874</v>
      </c>
      <c r="U696" s="543">
        <f t="shared" si="54"/>
        <v>30910</v>
      </c>
      <c r="V696" s="547">
        <f t="shared" si="54"/>
        <v>880</v>
      </c>
    </row>
    <row r="697" spans="1:22">
      <c r="A697" s="10"/>
      <c r="B697" s="10"/>
      <c r="C697" s="998"/>
      <c r="D697" s="525" t="s">
        <v>328</v>
      </c>
      <c r="E697" s="526">
        <f t="shared" ref="E697:V697" si="55">E18+E31+E44+E57+E70+E83+E96+E109+E122+E135+E148+E161+E174+E187+E200+E213+E226+E239+E252+E265+E278+E291+E304+E317+E330+E343+E356+E369+E382+E395+E408+E421+E434+E447+E460+E473+E486+E499+E512+E525+E538+E551+E564+E577+E590+E603+E616+E629+E642+E655+E668+E681</f>
        <v>16206</v>
      </c>
      <c r="F697" s="527">
        <f t="shared" si="55"/>
        <v>248</v>
      </c>
      <c r="G697" s="532">
        <f t="shared" si="55"/>
        <v>16950</v>
      </c>
      <c r="H697" s="534">
        <f t="shared" si="55"/>
        <v>234</v>
      </c>
      <c r="I697" s="526">
        <f t="shared" si="55"/>
        <v>17515</v>
      </c>
      <c r="J697" s="527">
        <f t="shared" si="55"/>
        <v>248</v>
      </c>
      <c r="K697" s="532">
        <f t="shared" si="55"/>
        <v>18110</v>
      </c>
      <c r="L697" s="534">
        <f t="shared" si="55"/>
        <v>259</v>
      </c>
      <c r="M697" s="526">
        <f t="shared" si="55"/>
        <v>18738</v>
      </c>
      <c r="N697" s="527">
        <f t="shared" si="55"/>
        <v>272</v>
      </c>
      <c r="O697" s="532">
        <f t="shared" si="55"/>
        <v>19308</v>
      </c>
      <c r="P697" s="527">
        <f t="shared" si="55"/>
        <v>281</v>
      </c>
      <c r="Q697" s="532">
        <f t="shared" si="55"/>
        <v>19983</v>
      </c>
      <c r="R697" s="527">
        <f t="shared" si="55"/>
        <v>293</v>
      </c>
      <c r="S697" s="532">
        <f t="shared" si="55"/>
        <v>20716</v>
      </c>
      <c r="T697" s="527">
        <f t="shared" si="55"/>
        <v>311</v>
      </c>
      <c r="U697" s="532">
        <f t="shared" si="55"/>
        <v>21375</v>
      </c>
      <c r="V697" s="536">
        <f t="shared" si="55"/>
        <v>330</v>
      </c>
    </row>
    <row r="698" spans="1:22">
      <c r="A698" s="10"/>
      <c r="B698" s="10"/>
      <c r="C698" s="998"/>
      <c r="D698" s="538" t="s">
        <v>329</v>
      </c>
      <c r="E698" s="540">
        <f t="shared" ref="E698:V698" si="56">E19+E32+E45+E58+E71+E84+E97+E110+E123+E136+E149+E162+E175+E188+E201+E214+E227+E240+E253+E266+E279+E292+E305+E318+E331+E344+E357+E370+E383+E396+E409+E422+E435+E448+E461+E474+E487+E500+E513+E526+E539+E552+E565+E578+E591+E604+E617+E630+E643+E656+E669+E682</f>
        <v>8620</v>
      </c>
      <c r="F698" s="542">
        <f t="shared" si="56"/>
        <v>77</v>
      </c>
      <c r="G698" s="543">
        <f t="shared" si="56"/>
        <v>8977</v>
      </c>
      <c r="H698" s="545">
        <f t="shared" si="56"/>
        <v>62</v>
      </c>
      <c r="I698" s="540">
        <f t="shared" si="56"/>
        <v>9293</v>
      </c>
      <c r="J698" s="542">
        <f t="shared" si="56"/>
        <v>64</v>
      </c>
      <c r="K698" s="543">
        <f t="shared" si="56"/>
        <v>9615</v>
      </c>
      <c r="L698" s="545">
        <f t="shared" si="56"/>
        <v>67</v>
      </c>
      <c r="M698" s="540">
        <f t="shared" si="56"/>
        <v>9950</v>
      </c>
      <c r="N698" s="542">
        <f t="shared" si="56"/>
        <v>73</v>
      </c>
      <c r="O698" s="543">
        <f t="shared" si="56"/>
        <v>10233</v>
      </c>
      <c r="P698" s="542">
        <f t="shared" si="56"/>
        <v>76</v>
      </c>
      <c r="Q698" s="543">
        <f t="shared" si="56"/>
        <v>10512</v>
      </c>
      <c r="R698" s="542">
        <f t="shared" si="56"/>
        <v>101</v>
      </c>
      <c r="S698" s="543">
        <f t="shared" si="56"/>
        <v>10776</v>
      </c>
      <c r="T698" s="542">
        <f t="shared" si="56"/>
        <v>79</v>
      </c>
      <c r="U698" s="543">
        <f t="shared" si="56"/>
        <v>11053</v>
      </c>
      <c r="V698" s="547">
        <f t="shared" si="56"/>
        <v>82</v>
      </c>
    </row>
    <row r="699" spans="1:22">
      <c r="A699" s="10"/>
      <c r="B699" s="10"/>
      <c r="C699" s="998"/>
      <c r="D699" s="525" t="s">
        <v>330</v>
      </c>
      <c r="E699" s="526">
        <f t="shared" ref="E699:V699" si="57">E20+E33+E46+E59+E72+E85+E98+E111+E124+E137+E150+E163+E176+E189+E202+E215+E228+E241+E254+E267+E280+E293+E306+E319+E332+E345+E358+E371+E384+E397+E410+E423+E436+E449+E462+E475+E488+E501+E514+E527+E540+E553+E566+E579+E592+E605+E618+E631+E644+E657+E670+E683</f>
        <v>23344</v>
      </c>
      <c r="F699" s="527">
        <f t="shared" si="57"/>
        <v>22005</v>
      </c>
      <c r="G699" s="532">
        <f t="shared" si="57"/>
        <v>25765</v>
      </c>
      <c r="H699" s="534">
        <f t="shared" si="57"/>
        <v>25292</v>
      </c>
      <c r="I699" s="526">
        <f t="shared" si="57"/>
        <v>28132</v>
      </c>
      <c r="J699" s="527">
        <f t="shared" si="57"/>
        <v>28354</v>
      </c>
      <c r="K699" s="532">
        <f t="shared" si="57"/>
        <v>30272</v>
      </c>
      <c r="L699" s="534">
        <f t="shared" si="57"/>
        <v>31219</v>
      </c>
      <c r="M699" s="526">
        <f t="shared" si="57"/>
        <v>32658</v>
      </c>
      <c r="N699" s="527">
        <f t="shared" si="57"/>
        <v>34398</v>
      </c>
      <c r="O699" s="532">
        <f t="shared" si="57"/>
        <v>35262</v>
      </c>
      <c r="P699" s="527">
        <f t="shared" si="57"/>
        <v>38214</v>
      </c>
      <c r="Q699" s="532">
        <f t="shared" si="57"/>
        <v>37269</v>
      </c>
      <c r="R699" s="527">
        <f t="shared" si="57"/>
        <v>41463</v>
      </c>
      <c r="S699" s="532">
        <f t="shared" si="57"/>
        <v>39314</v>
      </c>
      <c r="T699" s="527">
        <f t="shared" si="57"/>
        <v>44849</v>
      </c>
      <c r="U699" s="532">
        <f t="shared" si="57"/>
        <v>41456</v>
      </c>
      <c r="V699" s="536">
        <f t="shared" si="57"/>
        <v>48294</v>
      </c>
    </row>
    <row r="700" spans="1:22">
      <c r="A700" s="10"/>
      <c r="B700" s="10"/>
      <c r="C700" s="998"/>
      <c r="D700" s="538" t="s">
        <v>331</v>
      </c>
      <c r="E700" s="540">
        <f t="shared" ref="E700:V700" si="58">E21+E34+E47+E60+E73+E86+E99+E112+E125+E138+E151+E164+E177+E190+E203+E216+E229+E242+E255+E268+E281+E294+E307+E320+E333+E346+E359+E372+E385+E398+E411+E424+E437+E450+E463+E476+E489+E502+E515+E528+E541+E554+E567+E580+E593+E606+E619+E632+E645+E658+E671+E684</f>
        <v>11376</v>
      </c>
      <c r="F700" s="542">
        <f t="shared" si="58"/>
        <v>674</v>
      </c>
      <c r="G700" s="543">
        <f t="shared" si="58"/>
        <v>12263</v>
      </c>
      <c r="H700" s="545">
        <f t="shared" si="58"/>
        <v>349</v>
      </c>
      <c r="I700" s="540">
        <f t="shared" si="58"/>
        <v>12756</v>
      </c>
      <c r="J700" s="542">
        <f t="shared" si="58"/>
        <v>372</v>
      </c>
      <c r="K700" s="543">
        <f t="shared" si="58"/>
        <v>13210</v>
      </c>
      <c r="L700" s="545">
        <f t="shared" si="58"/>
        <v>390</v>
      </c>
      <c r="M700" s="540">
        <f t="shared" si="58"/>
        <v>13774</v>
      </c>
      <c r="N700" s="542">
        <f t="shared" si="58"/>
        <v>412</v>
      </c>
      <c r="O700" s="543">
        <f t="shared" si="58"/>
        <v>14196</v>
      </c>
      <c r="P700" s="542">
        <f t="shared" si="58"/>
        <v>440</v>
      </c>
      <c r="Q700" s="543">
        <f t="shared" si="58"/>
        <v>14501</v>
      </c>
      <c r="R700" s="542">
        <f t="shared" si="58"/>
        <v>452</v>
      </c>
      <c r="S700" s="543">
        <f t="shared" si="58"/>
        <v>14677</v>
      </c>
      <c r="T700" s="542">
        <f t="shared" si="58"/>
        <v>467</v>
      </c>
      <c r="U700" s="543">
        <f t="shared" si="58"/>
        <v>14998</v>
      </c>
      <c r="V700" s="547">
        <f t="shared" si="58"/>
        <v>479</v>
      </c>
    </row>
    <row r="701" spans="1:22">
      <c r="A701" s="10"/>
      <c r="B701" s="10"/>
      <c r="C701" s="998"/>
      <c r="D701" s="525" t="s">
        <v>332</v>
      </c>
      <c r="E701" s="526">
        <f t="shared" ref="E701:V701" si="59">E22+E35+E48+E61+E74+E87+E100+E113+E126+E139+E152+E165+E178+E191+E204+E217+E230+E243+E256+E269+E282+E295+E308+E321+E334+E347+E360+E373+E386+E399+E412+E425+E438+E451+E464+E477+E490+E503+E516+E529+E542+E555+E568+E581+E594+E607+E620+E633+E646+E659+E672+E685</f>
        <v>7850</v>
      </c>
      <c r="F701" s="527">
        <f t="shared" si="59"/>
        <v>120</v>
      </c>
      <c r="G701" s="532">
        <f t="shared" si="59"/>
        <v>8398</v>
      </c>
      <c r="H701" s="534">
        <f t="shared" si="59"/>
        <v>122</v>
      </c>
      <c r="I701" s="526">
        <f t="shared" si="59"/>
        <v>8717</v>
      </c>
      <c r="J701" s="527">
        <f t="shared" si="59"/>
        <v>126</v>
      </c>
      <c r="K701" s="532">
        <f t="shared" si="59"/>
        <v>9042</v>
      </c>
      <c r="L701" s="534">
        <f t="shared" si="59"/>
        <v>133</v>
      </c>
      <c r="M701" s="526">
        <f t="shared" si="59"/>
        <v>9410</v>
      </c>
      <c r="N701" s="527">
        <f t="shared" si="59"/>
        <v>144</v>
      </c>
      <c r="O701" s="532">
        <f t="shared" si="59"/>
        <v>9782</v>
      </c>
      <c r="P701" s="527">
        <f t="shared" si="59"/>
        <v>153</v>
      </c>
      <c r="Q701" s="532">
        <f t="shared" si="59"/>
        <v>10147</v>
      </c>
      <c r="R701" s="527">
        <f t="shared" si="59"/>
        <v>160</v>
      </c>
      <c r="S701" s="532">
        <f t="shared" si="59"/>
        <v>10352</v>
      </c>
      <c r="T701" s="527">
        <f t="shared" si="59"/>
        <v>173</v>
      </c>
      <c r="U701" s="532">
        <f t="shared" si="59"/>
        <v>10712</v>
      </c>
      <c r="V701" s="536">
        <f t="shared" si="59"/>
        <v>181</v>
      </c>
    </row>
    <row r="702" spans="1:22">
      <c r="A702" s="10"/>
      <c r="B702" s="10"/>
      <c r="C702" s="998"/>
      <c r="D702" s="538" t="s">
        <v>333</v>
      </c>
      <c r="E702" s="540">
        <f t="shared" ref="E702:V702" si="60">E23+E36+E49+E62+E75+E88+E101+E114+E127+E140+E153+E166+E179+E192+E205+E218+E231+E244+E257+E270+E283+E296+E309+E322+E335+E348+E361+E374+E387+E400+E413+E426+E439+E452+E465+E478+E491+E504+E517+E530+E543+E556+E569+E582+E595+E608+E621+E634+E647+E660+E673+E686</f>
        <v>4905</v>
      </c>
      <c r="F702" s="542">
        <f t="shared" si="60"/>
        <v>29</v>
      </c>
      <c r="G702" s="543">
        <f t="shared" si="60"/>
        <v>5140</v>
      </c>
      <c r="H702" s="545">
        <f t="shared" si="60"/>
        <v>32</v>
      </c>
      <c r="I702" s="540">
        <f t="shared" si="60"/>
        <v>5339</v>
      </c>
      <c r="J702" s="542">
        <f t="shared" si="60"/>
        <v>33</v>
      </c>
      <c r="K702" s="543">
        <f t="shared" si="60"/>
        <v>5530</v>
      </c>
      <c r="L702" s="545">
        <f t="shared" si="60"/>
        <v>33</v>
      </c>
      <c r="M702" s="540">
        <f t="shared" si="60"/>
        <v>5720</v>
      </c>
      <c r="N702" s="542">
        <f t="shared" si="60"/>
        <v>33</v>
      </c>
      <c r="O702" s="543">
        <f t="shared" si="60"/>
        <v>5845</v>
      </c>
      <c r="P702" s="542">
        <f t="shared" si="60"/>
        <v>34</v>
      </c>
      <c r="Q702" s="543">
        <f t="shared" si="60"/>
        <v>6004</v>
      </c>
      <c r="R702" s="542">
        <f t="shared" si="60"/>
        <v>41</v>
      </c>
      <c r="S702" s="543">
        <f t="shared" si="60"/>
        <v>6094</v>
      </c>
      <c r="T702" s="542">
        <f t="shared" si="60"/>
        <v>38</v>
      </c>
      <c r="U702" s="543">
        <f t="shared" si="60"/>
        <v>6224</v>
      </c>
      <c r="V702" s="547">
        <f t="shared" si="60"/>
        <v>40</v>
      </c>
    </row>
    <row r="703" spans="1:22" ht="22.5" customHeight="1">
      <c r="A703" s="10"/>
      <c r="B703" s="10"/>
      <c r="C703" s="998"/>
      <c r="D703" s="552" t="s">
        <v>28</v>
      </c>
      <c r="E703" s="554">
        <f t="shared" ref="E703:V703" si="61">SUM(E694:E702)</f>
        <v>188942</v>
      </c>
      <c r="F703" s="556">
        <f t="shared" si="61"/>
        <v>51399</v>
      </c>
      <c r="G703" s="557">
        <f t="shared" si="61"/>
        <v>211382</v>
      </c>
      <c r="H703" s="558">
        <f t="shared" si="61"/>
        <v>60223</v>
      </c>
      <c r="I703" s="554">
        <f t="shared" si="61"/>
        <v>235810</v>
      </c>
      <c r="J703" s="556">
        <f t="shared" si="61"/>
        <v>71859</v>
      </c>
      <c r="K703" s="557">
        <f t="shared" si="61"/>
        <v>262510</v>
      </c>
      <c r="L703" s="558">
        <f t="shared" si="61"/>
        <v>84309</v>
      </c>
      <c r="M703" s="554">
        <f t="shared" si="61"/>
        <v>294829</v>
      </c>
      <c r="N703" s="556">
        <f t="shared" si="61"/>
        <v>99876</v>
      </c>
      <c r="O703" s="557">
        <f t="shared" si="61"/>
        <v>328616</v>
      </c>
      <c r="P703" s="556">
        <f t="shared" si="61"/>
        <v>121287</v>
      </c>
      <c r="Q703" s="557">
        <f t="shared" si="61"/>
        <v>352701</v>
      </c>
      <c r="R703" s="556">
        <f t="shared" si="61"/>
        <v>136816</v>
      </c>
      <c r="S703" s="557">
        <f t="shared" si="61"/>
        <v>378775</v>
      </c>
      <c r="T703" s="556">
        <f t="shared" si="61"/>
        <v>154741</v>
      </c>
      <c r="U703" s="557">
        <f t="shared" si="61"/>
        <v>402123</v>
      </c>
      <c r="V703" s="559">
        <f t="shared" si="61"/>
        <v>172005</v>
      </c>
    </row>
    <row r="704" spans="1:22" ht="30.75" customHeight="1">
      <c r="A704" s="10"/>
      <c r="B704" s="10"/>
      <c r="C704" s="978"/>
      <c r="D704" s="560" t="s">
        <v>336</v>
      </c>
      <c r="E704" s="995">
        <f>E703+F703</f>
        <v>240341</v>
      </c>
      <c r="F704" s="858"/>
      <c r="G704" s="995">
        <f>G703+H703</f>
        <v>271605</v>
      </c>
      <c r="H704" s="858"/>
      <c r="I704" s="995">
        <f>I703+J703</f>
        <v>307669</v>
      </c>
      <c r="J704" s="858"/>
      <c r="K704" s="995">
        <f>K703+L703</f>
        <v>346819</v>
      </c>
      <c r="L704" s="858"/>
      <c r="M704" s="995">
        <f>M703+N703</f>
        <v>394705</v>
      </c>
      <c r="N704" s="858"/>
      <c r="O704" s="995">
        <f>O703+P703</f>
        <v>449903</v>
      </c>
      <c r="P704" s="858"/>
      <c r="Q704" s="993">
        <f>Q703+R703</f>
        <v>489517</v>
      </c>
      <c r="R704" s="908"/>
      <c r="S704" s="993">
        <f>S703+T703</f>
        <v>533516</v>
      </c>
      <c r="T704" s="908"/>
      <c r="U704" s="993">
        <f>U703+V703</f>
        <v>574128</v>
      </c>
      <c r="V704" s="999"/>
    </row>
    <row r="705" spans="1:22" ht="17.25" customHeight="1">
      <c r="A705" s="10"/>
      <c r="B705" s="10"/>
      <c r="C705" s="762" t="s">
        <v>464</v>
      </c>
      <c r="D705" s="474"/>
      <c r="E705" s="10"/>
      <c r="F705" s="10"/>
      <c r="G705" s="10"/>
      <c r="H705" s="10"/>
      <c r="I705" s="10"/>
      <c r="J705" s="10"/>
      <c r="K705" s="10"/>
      <c r="L705" s="10"/>
      <c r="M705" s="10"/>
      <c r="N705" s="10"/>
      <c r="O705" s="10"/>
      <c r="P705" s="10"/>
      <c r="Q705" s="10"/>
      <c r="R705" s="10"/>
      <c r="S705" s="10"/>
      <c r="T705" s="10"/>
      <c r="U705" s="3"/>
      <c r="V705" s="3"/>
    </row>
    <row r="706" spans="1:22" ht="6.75" customHeight="1">
      <c r="A706" s="10"/>
      <c r="B706" s="10"/>
      <c r="C706" s="722"/>
      <c r="D706" s="764"/>
      <c r="E706" s="765"/>
      <c r="F706" s="765"/>
      <c r="G706" s="765"/>
      <c r="H706" s="765"/>
      <c r="I706" s="765"/>
      <c r="J706" s="765"/>
      <c r="K706" s="765"/>
      <c r="L706" s="765"/>
      <c r="M706" s="765"/>
      <c r="N706" s="765"/>
      <c r="O706" s="765"/>
      <c r="P706" s="765"/>
      <c r="Q706" s="765"/>
      <c r="R706" s="765"/>
      <c r="S706" s="765"/>
      <c r="T706" s="765"/>
      <c r="U706" s="765"/>
      <c r="V706" s="765"/>
    </row>
    <row r="707" spans="1:22" ht="8.25" customHeight="1">
      <c r="A707" s="10"/>
      <c r="B707" s="10"/>
      <c r="C707" s="10"/>
      <c r="D707" s="10"/>
      <c r="E707" s="10"/>
      <c r="F707" s="10"/>
      <c r="G707" s="10"/>
      <c r="H707" s="10"/>
      <c r="I707" s="10"/>
      <c r="J707" s="10"/>
      <c r="K707" s="10"/>
      <c r="L707" s="10"/>
      <c r="M707" s="10"/>
      <c r="N707" s="10"/>
      <c r="O707" s="10"/>
      <c r="P707" s="10"/>
      <c r="Q707" s="10"/>
      <c r="R707" s="10"/>
      <c r="S707" s="237"/>
      <c r="T707" s="237"/>
      <c r="U707" s="237"/>
      <c r="V707" s="237"/>
    </row>
    <row r="708" spans="1:22" ht="15.75" customHeight="1">
      <c r="A708" s="10"/>
      <c r="B708" s="10"/>
      <c r="C708" s="997" t="s">
        <v>465</v>
      </c>
      <c r="D708" s="992" t="s">
        <v>308</v>
      </c>
      <c r="E708" s="991">
        <v>2004</v>
      </c>
      <c r="F708" s="934"/>
      <c r="G708" s="996">
        <v>2005</v>
      </c>
      <c r="H708" s="973"/>
      <c r="I708" s="991">
        <v>2006</v>
      </c>
      <c r="J708" s="934"/>
      <c r="K708" s="996">
        <v>2007</v>
      </c>
      <c r="L708" s="973"/>
      <c r="M708" s="991">
        <v>2008</v>
      </c>
      <c r="N708" s="934"/>
      <c r="O708" s="991">
        <v>2009</v>
      </c>
      <c r="P708" s="934"/>
      <c r="Q708" s="991">
        <v>2010</v>
      </c>
      <c r="R708" s="934"/>
      <c r="S708" s="994">
        <v>2011</v>
      </c>
      <c r="T708" s="883"/>
      <c r="U708" s="994">
        <v>2012</v>
      </c>
      <c r="V708" s="879"/>
    </row>
    <row r="709" spans="1:22" ht="15.75" customHeight="1">
      <c r="A709" s="10"/>
      <c r="B709" s="10"/>
      <c r="C709" s="998"/>
      <c r="D709" s="825"/>
      <c r="E709" s="512" t="s">
        <v>309</v>
      </c>
      <c r="F709" s="513" t="s">
        <v>310</v>
      </c>
      <c r="G709" s="514" t="s">
        <v>309</v>
      </c>
      <c r="H709" s="515" t="s">
        <v>310</v>
      </c>
      <c r="I709" s="512" t="s">
        <v>309</v>
      </c>
      <c r="J709" s="513" t="s">
        <v>310</v>
      </c>
      <c r="K709" s="514" t="s">
        <v>309</v>
      </c>
      <c r="L709" s="513" t="s">
        <v>310</v>
      </c>
      <c r="M709" s="516" t="s">
        <v>309</v>
      </c>
      <c r="N709" s="517" t="s">
        <v>310</v>
      </c>
      <c r="O709" s="516" t="s">
        <v>309</v>
      </c>
      <c r="P709" s="517" t="s">
        <v>310</v>
      </c>
      <c r="Q709" s="516" t="s">
        <v>309</v>
      </c>
      <c r="R709" s="513" t="s">
        <v>310</v>
      </c>
      <c r="S709" s="516" t="s">
        <v>309</v>
      </c>
      <c r="T709" s="517" t="s">
        <v>310</v>
      </c>
      <c r="U709" s="516" t="s">
        <v>309</v>
      </c>
      <c r="V709" s="518" t="s">
        <v>310</v>
      </c>
    </row>
    <row r="710" spans="1:22">
      <c r="A710" s="10"/>
      <c r="B710" s="10"/>
      <c r="C710" s="998"/>
      <c r="D710" s="519" t="s">
        <v>311</v>
      </c>
      <c r="E710" s="769">
        <f t="shared" ref="E710:F710" si="62">E694/240341</f>
        <v>3.3015590348712869E-2</v>
      </c>
      <c r="F710" s="771">
        <f t="shared" si="62"/>
        <v>9.4157884006474141E-3</v>
      </c>
      <c r="G710" s="769">
        <f t="shared" ref="G710:H710" si="63">G694/271605</f>
        <v>3.4141492240569948E-2</v>
      </c>
      <c r="H710" s="773">
        <f t="shared" si="63"/>
        <v>1.0290679479391027E-2</v>
      </c>
      <c r="I710" s="774">
        <f t="shared" ref="I710:J710" si="64">I694/307669</f>
        <v>3.4943396962319899E-2</v>
      </c>
      <c r="J710" s="771">
        <f t="shared" si="64"/>
        <v>1.2519948386090246E-2</v>
      </c>
      <c r="K710" s="769">
        <f t="shared" ref="K710:L710" si="65">K694/346819</f>
        <v>3.5505551887295678E-2</v>
      </c>
      <c r="L710" s="773">
        <f t="shared" si="65"/>
        <v>1.4310057984135817E-2</v>
      </c>
      <c r="M710" s="774">
        <f t="shared" ref="M710:N710" si="66">M694/394705</f>
        <v>3.5705146881848469E-2</v>
      </c>
      <c r="N710" s="771">
        <f t="shared" si="66"/>
        <v>1.5725668537262007E-2</v>
      </c>
      <c r="O710" s="769">
        <f t="shared" ref="O710:P710" si="67">O694/449858</f>
        <v>3.6380368916413622E-2</v>
      </c>
      <c r="P710" s="771">
        <f t="shared" si="67"/>
        <v>1.9063793463715218E-2</v>
      </c>
      <c r="Q710" s="769">
        <f t="shared" ref="Q710:R710" si="68">Q694/489517</f>
        <v>3.6062077517226163E-2</v>
      </c>
      <c r="R710" s="771">
        <f t="shared" si="68"/>
        <v>2.0610111599801438E-2</v>
      </c>
      <c r="S710" s="796">
        <f t="shared" ref="S710:T710" si="69">S694/$S$704</f>
        <v>3.5590310318715838E-2</v>
      </c>
      <c r="T710" s="773">
        <f t="shared" si="69"/>
        <v>2.1993717151875484E-2</v>
      </c>
      <c r="U710" s="769">
        <f t="shared" ref="U710:V710" si="70">U694/$U$704</f>
        <v>3.5101928489814117E-2</v>
      </c>
      <c r="V710" s="797">
        <f t="shared" si="70"/>
        <v>2.3351935456901597E-2</v>
      </c>
    </row>
    <row r="711" spans="1:22">
      <c r="A711" s="10"/>
      <c r="B711" s="10"/>
      <c r="C711" s="998"/>
      <c r="D711" s="525" t="s">
        <v>312</v>
      </c>
      <c r="E711" s="776">
        <f t="shared" ref="E711:F711" si="71">E695/240341</f>
        <v>0.34492242272437912</v>
      </c>
      <c r="F711" s="777">
        <f t="shared" si="71"/>
        <v>0.10142256210966918</v>
      </c>
      <c r="G711" s="776">
        <f t="shared" ref="G711:H711" si="72">G695/271605</f>
        <v>0.35917969109552478</v>
      </c>
      <c r="H711" s="778">
        <f t="shared" si="72"/>
        <v>0.11256420168995417</v>
      </c>
      <c r="I711" s="779">
        <f t="shared" ref="I711:J711" si="73">I695/307669</f>
        <v>0.3750134072656004</v>
      </c>
      <c r="J711" s="777">
        <f t="shared" si="73"/>
        <v>0.12361661395850736</v>
      </c>
      <c r="K711" s="776">
        <f t="shared" ref="K711:L711" si="74">K695/346819</f>
        <v>0.39133957482144865</v>
      </c>
      <c r="L711" s="778">
        <f t="shared" si="74"/>
        <v>0.13392864866111717</v>
      </c>
      <c r="M711" s="779">
        <f t="shared" ref="M711:N711" si="75">M695/394705</f>
        <v>0.40798824438504705</v>
      </c>
      <c r="N711" s="777">
        <f t="shared" si="75"/>
        <v>0.1457164211246374</v>
      </c>
      <c r="O711" s="776">
        <f t="shared" ref="O711:P711" si="76">O695/449858</f>
        <v>0.41698269231624202</v>
      </c>
      <c r="P711" s="777">
        <f t="shared" si="76"/>
        <v>0.16154430953767634</v>
      </c>
      <c r="Q711" s="776">
        <f t="shared" ref="Q711:R711" si="77">Q695/489517</f>
        <v>0.42112327048907394</v>
      </c>
      <c r="R711" s="777">
        <f t="shared" si="77"/>
        <v>0.17027600675768156</v>
      </c>
      <c r="S711" s="798">
        <f t="shared" ref="S711:T711" si="78">S695/$S$704</f>
        <v>0.42558798611475568</v>
      </c>
      <c r="T711" s="778">
        <f t="shared" si="78"/>
        <v>0.1803432324428883</v>
      </c>
      <c r="U711" s="776">
        <f t="shared" ref="U711:V711" si="79">U695/$U$704</f>
        <v>0.42715561686592535</v>
      </c>
      <c r="V711" s="799">
        <f t="shared" si="79"/>
        <v>0.18865479474960287</v>
      </c>
    </row>
    <row r="712" spans="1:22">
      <c r="A712" s="10"/>
      <c r="B712" s="10"/>
      <c r="C712" s="998"/>
      <c r="D712" s="538" t="s">
        <v>324</v>
      </c>
      <c r="E712" s="781">
        <f t="shared" ref="E712:F712" si="80">E696/240341</f>
        <v>0.1073766024107414</v>
      </c>
      <c r="F712" s="782">
        <f t="shared" si="80"/>
        <v>6.6863331682900547E-3</v>
      </c>
      <c r="G712" s="781">
        <f t="shared" ref="G712:H712" si="81">G696/271605</f>
        <v>9.9633659174168374E-2</v>
      </c>
      <c r="H712" s="783">
        <f t="shared" si="81"/>
        <v>2.8129084516117157E-3</v>
      </c>
      <c r="I712" s="784">
        <f t="shared" ref="I712:J712" si="82">I696/307669</f>
        <v>9.0769625799154291E-2</v>
      </c>
      <c r="J712" s="782">
        <f t="shared" si="82"/>
        <v>2.52544130217864E-3</v>
      </c>
      <c r="K712" s="781">
        <f t="shared" ref="K712:L712" si="83">K696/346819</f>
        <v>8.2731914918156152E-2</v>
      </c>
      <c r="L712" s="783">
        <f t="shared" si="83"/>
        <v>2.2951453063413483E-3</v>
      </c>
      <c r="M712" s="784">
        <f t="shared" ref="M712:N712" si="84">M696/394705</f>
        <v>7.4615218960996182E-2</v>
      </c>
      <c r="N712" s="782">
        <f t="shared" si="84"/>
        <v>2.082567993818168E-3</v>
      </c>
      <c r="O712" s="781">
        <f t="shared" ref="O712:P712" si="85">O696/449858</f>
        <v>6.677885021495672E-2</v>
      </c>
      <c r="P712" s="782">
        <f t="shared" si="85"/>
        <v>1.8694788133144236E-3</v>
      </c>
      <c r="Q712" s="781">
        <f t="shared" ref="Q712:R712" si="86">Q696/489517</f>
        <v>6.2275671733565942E-2</v>
      </c>
      <c r="R712" s="782">
        <f t="shared" si="86"/>
        <v>1.7650050968607831E-3</v>
      </c>
      <c r="S712" s="800">
        <f t="shared" ref="S712:T712" si="87">S696/$S$704</f>
        <v>5.7730227397116488E-2</v>
      </c>
      <c r="T712" s="783">
        <f t="shared" si="87"/>
        <v>1.638188920294799E-3</v>
      </c>
      <c r="U712" s="781">
        <f t="shared" ref="U712:V712" si="88">U696/$U$704</f>
        <v>5.3838168492043585E-2</v>
      </c>
      <c r="V712" s="801">
        <f t="shared" si="88"/>
        <v>1.5327592453250843E-3</v>
      </c>
    </row>
    <row r="713" spans="1:22">
      <c r="A713" s="10"/>
      <c r="B713" s="10"/>
      <c r="C713" s="998"/>
      <c r="D713" s="525" t="s">
        <v>328</v>
      </c>
      <c r="E713" s="776">
        <f t="shared" ref="E713:F713" si="89">E697/240341</f>
        <v>6.7429194353023414E-2</v>
      </c>
      <c r="F713" s="777">
        <f t="shared" si="89"/>
        <v>1.0318672219887576E-3</v>
      </c>
      <c r="G713" s="776">
        <f t="shared" ref="G713:H713" si="90">G697/271605</f>
        <v>6.2406803998453636E-2</v>
      </c>
      <c r="H713" s="778">
        <f t="shared" si="90"/>
        <v>8.6154525873971392E-4</v>
      </c>
      <c r="I713" s="779">
        <f t="shared" ref="I713:J713" si="91">I697/307669</f>
        <v>5.6928062300719277E-2</v>
      </c>
      <c r="J713" s="777">
        <f t="shared" si="91"/>
        <v>8.0606105912522875E-4</v>
      </c>
      <c r="K713" s="776">
        <f t="shared" ref="K713:L713" si="92">K697/346819</f>
        <v>5.2217439067640467E-2</v>
      </c>
      <c r="L713" s="778">
        <f t="shared" si="92"/>
        <v>7.4678722907337838E-4</v>
      </c>
      <c r="M713" s="779">
        <f t="shared" ref="M713:N713" si="93">M697/394705</f>
        <v>4.7473429523314882E-2</v>
      </c>
      <c r="N713" s="777">
        <f t="shared" si="93"/>
        <v>6.891222558619729E-4</v>
      </c>
      <c r="O713" s="776">
        <f t="shared" ref="O713:P713" si="94">O697/449858</f>
        <v>4.2920210377496902E-2</v>
      </c>
      <c r="P713" s="777">
        <f t="shared" si="94"/>
        <v>6.2464155355690019E-4</v>
      </c>
      <c r="Q713" s="776">
        <f t="shared" ref="Q713:R713" si="95">Q697/489517</f>
        <v>4.0821871354825269E-2</v>
      </c>
      <c r="R713" s="777">
        <f t="shared" si="95"/>
        <v>5.9854918215302018E-4</v>
      </c>
      <c r="S713" s="798">
        <f t="shared" ref="S713:T713" si="96">S697/$S$704</f>
        <v>3.8829200998657963E-2</v>
      </c>
      <c r="T713" s="778">
        <f t="shared" si="96"/>
        <v>5.8292534806828663E-4</v>
      </c>
      <c r="U713" s="776">
        <f t="shared" ref="U713:V713" si="97">U697/$U$704</f>
        <v>3.7230373714572357E-2</v>
      </c>
      <c r="V713" s="799">
        <f t="shared" si="97"/>
        <v>5.7478471699690657E-4</v>
      </c>
    </row>
    <row r="714" spans="1:22">
      <c r="A714" s="10"/>
      <c r="B714" s="10"/>
      <c r="C714" s="998"/>
      <c r="D714" s="538" t="s">
        <v>329</v>
      </c>
      <c r="E714" s="781">
        <f t="shared" ref="E714:F714" si="98">E698/240341</f>
        <v>3.5865707473964073E-2</v>
      </c>
      <c r="F714" s="782">
        <f t="shared" si="98"/>
        <v>3.2037812940779976E-4</v>
      </c>
      <c r="G714" s="781">
        <f t="shared" ref="G714:H714" si="99">G698/271605</f>
        <v>3.3051674306437656E-2</v>
      </c>
      <c r="H714" s="783">
        <f t="shared" si="99"/>
        <v>2.2827267539257378E-4</v>
      </c>
      <c r="I714" s="784">
        <f t="shared" ref="I714:J714" si="100">I698/307669</f>
        <v>3.0204537993753028E-2</v>
      </c>
      <c r="J714" s="782">
        <f t="shared" si="100"/>
        <v>2.0801575719360741E-4</v>
      </c>
      <c r="K714" s="781">
        <f t="shared" ref="K714:L714" si="101">K698/346819</f>
        <v>2.7723394623708621E-2</v>
      </c>
      <c r="L714" s="783">
        <f t="shared" si="101"/>
        <v>1.9318434111164614E-4</v>
      </c>
      <c r="M714" s="784">
        <f t="shared" ref="M714:N714" si="102">M698/394705</f>
        <v>2.5208700168480258E-2</v>
      </c>
      <c r="N714" s="782">
        <f t="shared" si="102"/>
        <v>1.8494825249236772E-4</v>
      </c>
      <c r="O714" s="781">
        <f t="shared" ref="O714:P714" si="103">O698/449858</f>
        <v>2.2747177998390603E-2</v>
      </c>
      <c r="P714" s="782">
        <f t="shared" si="103"/>
        <v>1.6894219953852104E-4</v>
      </c>
      <c r="Q714" s="781">
        <f t="shared" ref="Q714:R714" si="104">Q698/489517</f>
        <v>2.1474228678472863E-2</v>
      </c>
      <c r="R714" s="782">
        <f t="shared" si="104"/>
        <v>2.063258272950684E-4</v>
      </c>
      <c r="S714" s="800">
        <f t="shared" ref="S714:T714" si="105">S698/$S$704</f>
        <v>2.0198082156861277E-2</v>
      </c>
      <c r="T714" s="783">
        <f t="shared" si="105"/>
        <v>1.4807428455753904E-4</v>
      </c>
      <c r="U714" s="781">
        <f t="shared" ref="U714:V714" si="106">U698/$U$704</f>
        <v>1.9251804475656997E-2</v>
      </c>
      <c r="V714" s="801">
        <f t="shared" si="106"/>
        <v>1.4282529331438286E-4</v>
      </c>
    </row>
    <row r="715" spans="1:22">
      <c r="A715" s="10"/>
      <c r="B715" s="10"/>
      <c r="C715" s="998"/>
      <c r="D715" s="525" t="s">
        <v>330</v>
      </c>
      <c r="E715" s="776">
        <f t="shared" ref="E715:F715" si="107">E699/240341</f>
        <v>9.7128663024619186E-2</v>
      </c>
      <c r="F715" s="777">
        <f t="shared" si="107"/>
        <v>9.1557412176865374E-2</v>
      </c>
      <c r="G715" s="776">
        <f t="shared" ref="G715:H715" si="108">G699/271605</f>
        <v>9.4862023894994568E-2</v>
      </c>
      <c r="H715" s="778">
        <f t="shared" si="108"/>
        <v>9.312052429078993E-2</v>
      </c>
      <c r="I715" s="779">
        <f t="shared" ref="I715:J715" si="109">I699/307669</f>
        <v>9.1435926271415058E-2</v>
      </c>
      <c r="J715" s="777">
        <f t="shared" si="109"/>
        <v>9.2157480929180385E-2</v>
      </c>
      <c r="K715" s="776">
        <f t="shared" ref="K715:L715" si="110">K699/346819</f>
        <v>8.728472200196645E-2</v>
      </c>
      <c r="L715" s="778">
        <f t="shared" si="110"/>
        <v>9.0015252912902702E-2</v>
      </c>
      <c r="M715" s="779">
        <f t="shared" ref="M715:N715" si="111">M699/394705</f>
        <v>8.2740274382133494E-2</v>
      </c>
      <c r="N715" s="777">
        <f t="shared" si="111"/>
        <v>8.7148629989485818E-2</v>
      </c>
      <c r="O715" s="776">
        <f t="shared" ref="O715:P715" si="112">O699/449858</f>
        <v>7.8384734738517481E-2</v>
      </c>
      <c r="P715" s="777">
        <f t="shared" si="112"/>
        <v>8.4946805436382153E-2</v>
      </c>
      <c r="Q715" s="776">
        <f t="shared" ref="Q715:R715" si="113">Q699/489517</f>
        <v>7.6134230271880238E-2</v>
      </c>
      <c r="R715" s="777">
        <f t="shared" si="113"/>
        <v>8.4701859179558622E-2</v>
      </c>
      <c r="S715" s="798">
        <f t="shared" ref="S715:T715" si="114">S699/$S$704</f>
        <v>7.3688511684747979E-2</v>
      </c>
      <c r="T715" s="778">
        <f t="shared" si="114"/>
        <v>8.4063083393937574E-2</v>
      </c>
      <c r="U715" s="776">
        <f t="shared" ref="U715:V715" si="115">U699/$U$704</f>
        <v>7.2206894629768967E-2</v>
      </c>
      <c r="V715" s="799">
        <f t="shared" si="115"/>
        <v>8.4117130674692758E-2</v>
      </c>
    </row>
    <row r="716" spans="1:22">
      <c r="A716" s="10"/>
      <c r="B716" s="10"/>
      <c r="C716" s="998"/>
      <c r="D716" s="538" t="s">
        <v>331</v>
      </c>
      <c r="E716" s="781">
        <f t="shared" ref="E716:F716" si="116">E700/240341</f>
        <v>4.7332748053806883E-2</v>
      </c>
      <c r="F716" s="782">
        <f t="shared" si="116"/>
        <v>2.8043488210500915E-3</v>
      </c>
      <c r="G716" s="781">
        <f t="shared" ref="G716:H716" si="117">G700/271605</f>
        <v>4.5150126102244066E-2</v>
      </c>
      <c r="H716" s="783">
        <f t="shared" si="117"/>
        <v>1.2849542534194879E-3</v>
      </c>
      <c r="I716" s="784">
        <f t="shared" ref="I716:J716" si="118">I700/307669</f>
        <v>4.1460140605650876E-2</v>
      </c>
      <c r="J716" s="782">
        <f t="shared" si="118"/>
        <v>1.2090915886878431E-3</v>
      </c>
      <c r="K716" s="781">
        <f t="shared" ref="K716:L716" si="119">K700/346819</f>
        <v>3.8089032031117097E-2</v>
      </c>
      <c r="L716" s="783">
        <f t="shared" si="119"/>
        <v>1.1245058661722685E-3</v>
      </c>
      <c r="M716" s="784">
        <f t="shared" ref="M716:N716" si="120">M700/394705</f>
        <v>3.4896948353833876E-2</v>
      </c>
      <c r="N716" s="782">
        <f t="shared" si="120"/>
        <v>1.0438175346144589E-3</v>
      </c>
      <c r="O716" s="781">
        <f t="shared" ref="O716:P716" si="121">O700/449858</f>
        <v>3.1556624534853223E-2</v>
      </c>
      <c r="P716" s="782">
        <f t="shared" si="121"/>
        <v>9.7808641838091127E-4</v>
      </c>
      <c r="Q716" s="781">
        <f t="shared" ref="Q716:R716" si="122">Q700/489517</f>
        <v>2.9623077441641454E-2</v>
      </c>
      <c r="R716" s="782">
        <f t="shared" si="122"/>
        <v>9.2335914789476155E-4</v>
      </c>
      <c r="S716" s="800">
        <f t="shared" ref="S716:T716" si="123">S700/$S$704</f>
        <v>2.7509952841151906E-2</v>
      </c>
      <c r="T716" s="783">
        <f t="shared" si="123"/>
        <v>8.7532520111861692E-4</v>
      </c>
      <c r="U716" s="781">
        <f t="shared" ref="U716:V716" si="124">U700/$U$704</f>
        <v>2.6123094501574563E-2</v>
      </c>
      <c r="V716" s="801">
        <f t="shared" si="124"/>
        <v>8.3430872558035835E-4</v>
      </c>
    </row>
    <row r="717" spans="1:22">
      <c r="A717" s="10"/>
      <c r="B717" s="10"/>
      <c r="C717" s="998"/>
      <c r="D717" s="525" t="s">
        <v>332</v>
      </c>
      <c r="E717" s="776">
        <f t="shared" ref="E717:F717" si="125">E701/240341</f>
        <v>3.2661926179886079E-2</v>
      </c>
      <c r="F717" s="777">
        <f t="shared" si="125"/>
        <v>4.9929059128488271E-4</v>
      </c>
      <c r="G717" s="776">
        <f t="shared" ref="G717:H717" si="126">G701/271605</f>
        <v>3.0919902063658623E-2</v>
      </c>
      <c r="H717" s="778">
        <f t="shared" si="126"/>
        <v>4.4918171609506453E-4</v>
      </c>
      <c r="I717" s="779">
        <f t="shared" ref="I717:J717" si="127">I701/307669</f>
        <v>2.8332396179010559E-2</v>
      </c>
      <c r="J717" s="777">
        <f t="shared" si="127"/>
        <v>4.095310219749146E-4</v>
      </c>
      <c r="K717" s="776">
        <f t="shared" ref="K717:L717" si="128">K701/346819</f>
        <v>2.6071236004947825E-2</v>
      </c>
      <c r="L717" s="778">
        <f t="shared" si="128"/>
        <v>3.8348533384849158E-4</v>
      </c>
      <c r="M717" s="779">
        <f t="shared" ref="M717:N717" si="129">M701/394705</f>
        <v>2.3840589807577812E-2</v>
      </c>
      <c r="N717" s="777">
        <f t="shared" si="129"/>
        <v>3.6482942957398565E-4</v>
      </c>
      <c r="O717" s="776">
        <f t="shared" ref="O717:P717" si="130">O701/449858</f>
        <v>2.1744639419550169E-2</v>
      </c>
      <c r="P717" s="777">
        <f t="shared" si="130"/>
        <v>3.4010732275518052E-4</v>
      </c>
      <c r="Q717" s="776">
        <f t="shared" ref="Q717:R717" si="131">Q701/489517</f>
        <v>2.0728595738248111E-2</v>
      </c>
      <c r="R717" s="777">
        <f t="shared" si="131"/>
        <v>3.2685279571495983E-4</v>
      </c>
      <c r="S717" s="798">
        <f t="shared" ref="S717:T717" si="132">S701/$S$704</f>
        <v>1.9403354351134737E-2</v>
      </c>
      <c r="T717" s="778">
        <f t="shared" si="132"/>
        <v>3.2426393960068679E-4</v>
      </c>
      <c r="U717" s="776">
        <f t="shared" ref="U717:V717" si="133">U701/$U$704</f>
        <v>1.8657860268093525E-2</v>
      </c>
      <c r="V717" s="799">
        <f t="shared" si="133"/>
        <v>3.1526070841345484E-4</v>
      </c>
    </row>
    <row r="718" spans="1:22">
      <c r="A718" s="10"/>
      <c r="B718" s="10"/>
      <c r="C718" s="998"/>
      <c r="D718" s="538" t="s">
        <v>333</v>
      </c>
      <c r="E718" s="781">
        <f t="shared" ref="E718:F718" si="134">E702/240341</f>
        <v>2.0408502918769583E-2</v>
      </c>
      <c r="F718" s="782">
        <f t="shared" si="134"/>
        <v>1.2066189289384666E-4</v>
      </c>
      <c r="G718" s="781">
        <f t="shared" ref="G718:H718" si="135">G702/271605</f>
        <v>1.8924541153513375E-2</v>
      </c>
      <c r="H718" s="783">
        <f t="shared" si="135"/>
        <v>1.178181550413284E-4</v>
      </c>
      <c r="I718" s="784">
        <f t="shared" ref="I718:J718" si="136">I702/307669</f>
        <v>1.7353064494635469E-2</v>
      </c>
      <c r="J718" s="782">
        <f t="shared" si="136"/>
        <v>1.0725812480295383E-4</v>
      </c>
      <c r="K718" s="781">
        <f t="shared" ref="K718:L718" si="137">K702/346819</f>
        <v>1.5944916512647806E-2</v>
      </c>
      <c r="L718" s="783">
        <f t="shared" si="137"/>
        <v>9.5150496368422719E-5</v>
      </c>
      <c r="M718" s="784">
        <f t="shared" ref="M718:N718" si="138">M702/394705</f>
        <v>1.4491835674744429E-2</v>
      </c>
      <c r="N718" s="782">
        <f t="shared" si="138"/>
        <v>8.3606744277371707E-5</v>
      </c>
      <c r="O718" s="781">
        <f t="shared" ref="O718:P718" si="139">O702/449858</f>
        <v>1.2992988898719152E-2</v>
      </c>
      <c r="P718" s="782">
        <f t="shared" si="139"/>
        <v>7.5579405056706779E-5</v>
      </c>
      <c r="Q718" s="781">
        <f t="shared" ref="Q718:R718" si="140">Q702/489517</f>
        <v>1.2265151159203869E-2</v>
      </c>
      <c r="R718" s="782">
        <f t="shared" si="140"/>
        <v>8.3756028901958466E-5</v>
      </c>
      <c r="S718" s="800">
        <f t="shared" ref="S718:T718" si="141">S702/$S$704</f>
        <v>1.142233784928662E-2</v>
      </c>
      <c r="T718" s="783">
        <f t="shared" si="141"/>
        <v>7.1225605230208652E-5</v>
      </c>
      <c r="U718" s="781">
        <f t="shared" ref="U718:V718" si="142">U702/$U$704</f>
        <v>1.0840788116935595E-2</v>
      </c>
      <c r="V718" s="801">
        <f t="shared" si="142"/>
        <v>6.967087478750383E-5</v>
      </c>
    </row>
    <row r="719" spans="1:22" ht="21" customHeight="1">
      <c r="A719" s="10"/>
      <c r="B719" s="10"/>
      <c r="C719" s="998"/>
      <c r="D719" s="552" t="s">
        <v>28</v>
      </c>
      <c r="E719" s="789">
        <f t="shared" ref="E719:U719" si="143">SUM(E710:E718)</f>
        <v>0.78614135748790259</v>
      </c>
      <c r="F719" s="790">
        <f t="shared" si="143"/>
        <v>0.21385864251209741</v>
      </c>
      <c r="G719" s="789">
        <f t="shared" si="143"/>
        <v>0.77826991402956502</v>
      </c>
      <c r="H719" s="791">
        <f t="shared" si="143"/>
        <v>0.221730085970435</v>
      </c>
      <c r="I719" s="792">
        <f t="shared" si="143"/>
        <v>0.76644055787225873</v>
      </c>
      <c r="J719" s="790">
        <f t="shared" si="143"/>
        <v>0.23355944212774116</v>
      </c>
      <c r="K719" s="789">
        <f t="shared" si="143"/>
        <v>0.75690778186892882</v>
      </c>
      <c r="L719" s="791">
        <f t="shared" si="143"/>
        <v>0.24309221813107124</v>
      </c>
      <c r="M719" s="792">
        <f t="shared" si="143"/>
        <v>0.74696038813797638</v>
      </c>
      <c r="N719" s="790">
        <f t="shared" si="143"/>
        <v>0.25303961186202362</v>
      </c>
      <c r="O719" s="789">
        <f t="shared" si="143"/>
        <v>0.73048828741513994</v>
      </c>
      <c r="P719" s="790">
        <f t="shared" si="143"/>
        <v>0.26961174415037642</v>
      </c>
      <c r="Q719" s="789">
        <f t="shared" si="143"/>
        <v>0.72050817438413794</v>
      </c>
      <c r="R719" s="790">
        <f t="shared" si="143"/>
        <v>0.27949182561586222</v>
      </c>
      <c r="S719" s="789">
        <f t="shared" si="143"/>
        <v>0.70995996371242842</v>
      </c>
      <c r="T719" s="802">
        <f t="shared" si="143"/>
        <v>0.29004003628757147</v>
      </c>
      <c r="U719" s="789">
        <f t="shared" si="143"/>
        <v>0.70040652955438509</v>
      </c>
      <c r="V719" s="803">
        <f>V703/$U$704</f>
        <v>0.29959347044561491</v>
      </c>
    </row>
    <row r="720" spans="1:22" ht="31.5" customHeight="1">
      <c r="A720" s="10"/>
      <c r="B720" s="10"/>
      <c r="C720" s="978"/>
      <c r="D720" s="560" t="s">
        <v>336</v>
      </c>
      <c r="E720" s="1002">
        <f>E719+F719</f>
        <v>1</v>
      </c>
      <c r="F720" s="908"/>
      <c r="G720" s="1002">
        <f>G719+H719</f>
        <v>1</v>
      </c>
      <c r="H720" s="908"/>
      <c r="I720" s="1002">
        <f>I719+J719</f>
        <v>0.99999999999999989</v>
      </c>
      <c r="J720" s="908"/>
      <c r="K720" s="1002">
        <f>K719+L719</f>
        <v>1</v>
      </c>
      <c r="L720" s="908"/>
      <c r="M720" s="1002">
        <f>M719+N719</f>
        <v>1</v>
      </c>
      <c r="N720" s="908"/>
      <c r="O720" s="1002">
        <f>O719+P719</f>
        <v>1.0001000315655164</v>
      </c>
      <c r="P720" s="908"/>
      <c r="Q720" s="1002">
        <f>Q719+R719</f>
        <v>1.0000000000000002</v>
      </c>
      <c r="R720" s="908"/>
      <c r="S720" s="1002">
        <f>S719+T719</f>
        <v>0.99999999999999989</v>
      </c>
      <c r="T720" s="908"/>
      <c r="U720" s="1001">
        <f>U719+V719</f>
        <v>1</v>
      </c>
      <c r="V720" s="999"/>
    </row>
    <row r="721" spans="1:22" ht="15.75" customHeight="1">
      <c r="A721" s="10"/>
      <c r="B721" s="3"/>
      <c r="C721" s="762" t="s">
        <v>464</v>
      </c>
      <c r="D721" s="721"/>
      <c r="E721" s="794"/>
      <c r="F721" s="794"/>
      <c r="G721" s="794"/>
      <c r="H721" s="794"/>
      <c r="I721" s="794"/>
      <c r="J721" s="794"/>
      <c r="K721" s="794"/>
      <c r="L721" s="794"/>
      <c r="M721" s="794"/>
      <c r="N721" s="794"/>
      <c r="O721" s="794"/>
      <c r="P721" s="794"/>
      <c r="Q721" s="10"/>
      <c r="R721" s="10"/>
      <c r="S721" s="10"/>
      <c r="T721" s="10"/>
      <c r="U721" s="3"/>
      <c r="V721" s="3"/>
    </row>
    <row r="722" spans="1:22" ht="11.25" customHeight="1">
      <c r="A722" s="10"/>
      <c r="B722" s="3"/>
      <c r="C722" s="411"/>
      <c r="D722" s="721"/>
      <c r="E722" s="794"/>
      <c r="F722" s="794"/>
      <c r="G722" s="794"/>
      <c r="H722" s="794"/>
      <c r="I722" s="794"/>
      <c r="J722" s="794"/>
      <c r="K722" s="794"/>
      <c r="L722" s="794"/>
      <c r="M722" s="794"/>
      <c r="N722" s="794"/>
      <c r="O722" s="794"/>
      <c r="P722" s="794"/>
      <c r="Q722" s="10"/>
      <c r="R722" s="10"/>
      <c r="S722" s="10"/>
      <c r="T722" s="10"/>
      <c r="U722" s="3"/>
      <c r="V722" s="3"/>
    </row>
    <row r="723" spans="1:22" ht="25.5" customHeight="1">
      <c r="A723" s="10"/>
      <c r="B723" s="3"/>
      <c r="C723" s="941" t="s">
        <v>476</v>
      </c>
      <c r="D723" s="825"/>
      <c r="E723" s="825"/>
      <c r="F723" s="825"/>
      <c r="G723" s="825"/>
      <c r="H723" s="825"/>
      <c r="I723" s="825"/>
      <c r="J723" s="825"/>
      <c r="K723" s="825"/>
      <c r="L723" s="825"/>
      <c r="M723" s="825"/>
      <c r="N723" s="825"/>
      <c r="O723" s="825"/>
      <c r="P723" s="825"/>
      <c r="Q723" s="825"/>
      <c r="R723" s="825"/>
      <c r="S723" s="825"/>
      <c r="T723" s="825"/>
      <c r="U723" s="825"/>
      <c r="V723" s="3"/>
    </row>
    <row r="724" spans="1:22" ht="7.5" customHeight="1">
      <c r="A724" s="10"/>
      <c r="B724" s="10"/>
      <c r="C724" s="10"/>
      <c r="D724" s="10"/>
      <c r="E724" s="10"/>
      <c r="F724" s="10"/>
      <c r="G724" s="10"/>
      <c r="H724" s="10"/>
      <c r="I724" s="10"/>
      <c r="J724" s="10"/>
      <c r="K724" s="10"/>
      <c r="L724" s="10"/>
      <c r="M724" s="10"/>
      <c r="N724" s="10"/>
      <c r="O724" s="10"/>
      <c r="P724" s="10"/>
      <c r="Q724" s="10"/>
      <c r="R724" s="10"/>
      <c r="S724" s="10"/>
      <c r="T724" s="10"/>
      <c r="U724" s="3"/>
      <c r="V724" s="3"/>
    </row>
    <row r="725" spans="1:22" ht="34.5" customHeight="1">
      <c r="A725" s="10"/>
      <c r="B725" s="10"/>
      <c r="C725" s="997" t="s">
        <v>477</v>
      </c>
      <c r="D725" s="1004" t="s">
        <v>87</v>
      </c>
      <c r="E725" s="881"/>
      <c r="F725" s="991" t="s">
        <v>478</v>
      </c>
      <c r="G725" s="934"/>
      <c r="H725" s="991" t="s">
        <v>479</v>
      </c>
      <c r="I725" s="934"/>
      <c r="J725" s="991" t="s">
        <v>480</v>
      </c>
      <c r="K725" s="934"/>
      <c r="L725" s="991" t="s">
        <v>481</v>
      </c>
      <c r="M725" s="934"/>
      <c r="N725" s="991" t="s">
        <v>482</v>
      </c>
      <c r="O725" s="934"/>
      <c r="P725" s="991" t="s">
        <v>483</v>
      </c>
      <c r="Q725" s="934"/>
      <c r="R725" s="991" t="s">
        <v>484</v>
      </c>
      <c r="S725" s="934"/>
      <c r="T725" s="996" t="s">
        <v>485</v>
      </c>
      <c r="U725" s="974"/>
      <c r="V725" s="3"/>
    </row>
    <row r="726" spans="1:22" ht="15.75" customHeight="1">
      <c r="A726" s="10"/>
      <c r="B726" s="10"/>
      <c r="C726" s="998"/>
      <c r="D726" s="878"/>
      <c r="E726" s="883"/>
      <c r="F726" s="514" t="s">
        <v>309</v>
      </c>
      <c r="G726" s="515" t="s">
        <v>310</v>
      </c>
      <c r="H726" s="512" t="s">
        <v>309</v>
      </c>
      <c r="I726" s="513" t="s">
        <v>310</v>
      </c>
      <c r="J726" s="514" t="s">
        <v>309</v>
      </c>
      <c r="K726" s="515" t="s">
        <v>310</v>
      </c>
      <c r="L726" s="512" t="s">
        <v>309</v>
      </c>
      <c r="M726" s="513" t="s">
        <v>310</v>
      </c>
      <c r="N726" s="514" t="s">
        <v>309</v>
      </c>
      <c r="O726" s="513" t="s">
        <v>310</v>
      </c>
      <c r="P726" s="514" t="s">
        <v>309</v>
      </c>
      <c r="Q726" s="513" t="s">
        <v>310</v>
      </c>
      <c r="R726" s="514" t="s">
        <v>309</v>
      </c>
      <c r="S726" s="513" t="s">
        <v>310</v>
      </c>
      <c r="T726" s="514" t="s">
        <v>309</v>
      </c>
      <c r="U726" s="518" t="s">
        <v>310</v>
      </c>
      <c r="V726" s="3"/>
    </row>
    <row r="727" spans="1:22">
      <c r="A727" s="10"/>
      <c r="B727" s="6" t="s">
        <v>0</v>
      </c>
      <c r="C727" s="998"/>
      <c r="D727" s="1005" t="s">
        <v>311</v>
      </c>
      <c r="E727" s="936"/>
      <c r="F727" s="804">
        <f t="shared" ref="F727:U727" si="144">(G694-E694)/E694</f>
        <v>0.16862003780718338</v>
      </c>
      <c r="G727" s="805">
        <f t="shared" si="144"/>
        <v>0.2350861688024746</v>
      </c>
      <c r="H727" s="804">
        <f t="shared" si="144"/>
        <v>0.15938746899600992</v>
      </c>
      <c r="I727" s="806">
        <f t="shared" si="144"/>
        <v>0.37817531305903401</v>
      </c>
      <c r="J727" s="807">
        <f t="shared" si="144"/>
        <v>0.14538182494651661</v>
      </c>
      <c r="K727" s="805">
        <f t="shared" si="144"/>
        <v>0.28842159916926274</v>
      </c>
      <c r="L727" s="804">
        <f t="shared" si="144"/>
        <v>0.14446970927399708</v>
      </c>
      <c r="M727" s="806">
        <f t="shared" si="144"/>
        <v>0.25065484585935927</v>
      </c>
      <c r="N727" s="807">
        <f t="shared" si="144"/>
        <v>0.16128574469594834</v>
      </c>
      <c r="O727" s="806">
        <f t="shared" si="144"/>
        <v>0.38166586112453682</v>
      </c>
      <c r="P727" s="807">
        <f t="shared" si="144"/>
        <v>7.8638641085176583E-2</v>
      </c>
      <c r="Q727" s="806">
        <f t="shared" si="144"/>
        <v>0.17642257462686567</v>
      </c>
      <c r="R727" s="807">
        <f t="shared" si="144"/>
        <v>7.5624539738288116E-2</v>
      </c>
      <c r="S727" s="806">
        <f t="shared" si="144"/>
        <v>0.16304886510060462</v>
      </c>
      <c r="T727" s="807">
        <f t="shared" si="144"/>
        <v>6.1354539709290078E-2</v>
      </c>
      <c r="U727" s="808">
        <f t="shared" si="144"/>
        <v>0.14257712629964206</v>
      </c>
      <c r="V727" s="3"/>
    </row>
    <row r="728" spans="1:22">
      <c r="A728" s="10"/>
      <c r="B728" s="6" t="s">
        <v>5</v>
      </c>
      <c r="C728" s="998"/>
      <c r="D728" s="1006" t="s">
        <v>312</v>
      </c>
      <c r="E728" s="860"/>
      <c r="F728" s="809">
        <f t="shared" ref="F728:U728" si="145">(G695-E695)/E695</f>
        <v>0.17679344744809949</v>
      </c>
      <c r="G728" s="810">
        <f t="shared" si="145"/>
        <v>0.2542254676731211</v>
      </c>
      <c r="H728" s="809">
        <f t="shared" si="145"/>
        <v>0.18271744144328841</v>
      </c>
      <c r="I728" s="811">
        <f t="shared" si="145"/>
        <v>0.24400614921662905</v>
      </c>
      <c r="J728" s="812">
        <f t="shared" si="145"/>
        <v>0.17632171953544809</v>
      </c>
      <c r="K728" s="810">
        <f t="shared" si="145"/>
        <v>0.22128151868114532</v>
      </c>
      <c r="L728" s="809">
        <f t="shared" si="145"/>
        <v>0.18648875659426484</v>
      </c>
      <c r="M728" s="811">
        <f t="shared" si="145"/>
        <v>0.23823978987706948</v>
      </c>
      <c r="N728" s="812">
        <f t="shared" si="145"/>
        <v>0.16485857111807992</v>
      </c>
      <c r="O728" s="811">
        <f t="shared" si="145"/>
        <v>0.2635312527166826</v>
      </c>
      <c r="P728" s="812">
        <f t="shared" si="145"/>
        <v>9.8964191851073927E-2</v>
      </c>
      <c r="Q728" s="811">
        <f t="shared" si="145"/>
        <v>0.1469754513430207</v>
      </c>
      <c r="R728" s="812">
        <f t="shared" si="145"/>
        <v>0.10143732385142641</v>
      </c>
      <c r="S728" s="811">
        <f t="shared" si="145"/>
        <v>0.15431958057898337</v>
      </c>
      <c r="T728" s="812">
        <f t="shared" si="145"/>
        <v>8.0085264557954353E-2</v>
      </c>
      <c r="U728" s="813">
        <f t="shared" si="145"/>
        <v>0.12571713644300325</v>
      </c>
      <c r="V728" s="3"/>
    </row>
    <row r="729" spans="1:22">
      <c r="A729" s="10"/>
      <c r="B729" s="6" t="s">
        <v>6</v>
      </c>
      <c r="C729" s="998"/>
      <c r="D729" s="1003" t="s">
        <v>324</v>
      </c>
      <c r="E729" s="860"/>
      <c r="F729" s="814">
        <f t="shared" ref="F729:U729" si="146">(G696-E696)/E696</f>
        <v>4.8591467431317086E-2</v>
      </c>
      <c r="G729" s="815">
        <f t="shared" si="146"/>
        <v>-0.52457996266334783</v>
      </c>
      <c r="H729" s="814">
        <f t="shared" si="146"/>
        <v>3.2001773770370646E-2</v>
      </c>
      <c r="I729" s="816">
        <f t="shared" si="146"/>
        <v>1.7015706806282723E-2</v>
      </c>
      <c r="J729" s="817">
        <f t="shared" si="146"/>
        <v>2.7428653274608802E-2</v>
      </c>
      <c r="K729" s="815">
        <f t="shared" si="146"/>
        <v>2.4453024453024452E-2</v>
      </c>
      <c r="L729" s="814">
        <f t="shared" si="146"/>
        <v>2.6417593141184262E-2</v>
      </c>
      <c r="M729" s="816">
        <f t="shared" si="146"/>
        <v>3.2663316582914576E-2</v>
      </c>
      <c r="N729" s="817">
        <f t="shared" si="146"/>
        <v>2.0033275610335813E-2</v>
      </c>
      <c r="O729" s="816">
        <f t="shared" si="146"/>
        <v>2.3114355231143552E-2</v>
      </c>
      <c r="P729" s="817">
        <f t="shared" si="146"/>
        <v>1.4779800938717086E-2</v>
      </c>
      <c r="Q729" s="816">
        <f t="shared" si="146"/>
        <v>2.7348394768133173E-2</v>
      </c>
      <c r="R729" s="817">
        <f t="shared" si="146"/>
        <v>1.0332950631458095E-2</v>
      </c>
      <c r="S729" s="816">
        <f t="shared" si="146"/>
        <v>1.1574074074074073E-2</v>
      </c>
      <c r="T729" s="817">
        <f t="shared" si="146"/>
        <v>3.5714285714285713E-3</v>
      </c>
      <c r="U729" s="818">
        <f t="shared" si="146"/>
        <v>6.8649885583524023E-3</v>
      </c>
      <c r="V729" s="3"/>
    </row>
    <row r="730" spans="1:22">
      <c r="A730" s="10"/>
      <c r="B730" s="10"/>
      <c r="C730" s="998"/>
      <c r="D730" s="1006" t="s">
        <v>328</v>
      </c>
      <c r="E730" s="860"/>
      <c r="F730" s="809">
        <f t="shared" ref="F730:U730" si="147">(G697-E697)/E697</f>
        <v>4.5908922621251388E-2</v>
      </c>
      <c r="G730" s="810">
        <f t="shared" si="147"/>
        <v>-5.6451612903225805E-2</v>
      </c>
      <c r="H730" s="809">
        <f t="shared" si="147"/>
        <v>3.3333333333333333E-2</v>
      </c>
      <c r="I730" s="811">
        <f t="shared" si="147"/>
        <v>5.9829059829059832E-2</v>
      </c>
      <c r="J730" s="812">
        <f t="shared" si="147"/>
        <v>3.3970882101056241E-2</v>
      </c>
      <c r="K730" s="810">
        <f t="shared" si="147"/>
        <v>4.4354838709677422E-2</v>
      </c>
      <c r="L730" s="809">
        <f t="shared" si="147"/>
        <v>3.4676974047487576E-2</v>
      </c>
      <c r="M730" s="811">
        <f t="shared" si="147"/>
        <v>5.019305019305019E-2</v>
      </c>
      <c r="N730" s="812">
        <f t="shared" si="147"/>
        <v>3.0419468459814282E-2</v>
      </c>
      <c r="O730" s="811">
        <f t="shared" si="147"/>
        <v>3.3088235294117647E-2</v>
      </c>
      <c r="P730" s="812">
        <f t="shared" si="147"/>
        <v>3.4959602237414546E-2</v>
      </c>
      <c r="Q730" s="811">
        <f t="shared" si="147"/>
        <v>4.2704626334519574E-2</v>
      </c>
      <c r="R730" s="812">
        <f t="shared" si="147"/>
        <v>3.6681179002151829E-2</v>
      </c>
      <c r="S730" s="811">
        <f t="shared" si="147"/>
        <v>6.1433447098976107E-2</v>
      </c>
      <c r="T730" s="812">
        <f t="shared" si="147"/>
        <v>3.1811160455686424E-2</v>
      </c>
      <c r="U730" s="813">
        <f t="shared" si="147"/>
        <v>6.1093247588424437E-2</v>
      </c>
      <c r="V730" s="3"/>
    </row>
    <row r="731" spans="1:22">
      <c r="A731" s="10"/>
      <c r="B731" s="10"/>
      <c r="C731" s="998"/>
      <c r="D731" s="1003" t="s">
        <v>329</v>
      </c>
      <c r="E731" s="860"/>
      <c r="F731" s="814">
        <f t="shared" ref="F731:U731" si="148">(G698-E698)/E698</f>
        <v>4.1415313225058002E-2</v>
      </c>
      <c r="G731" s="815">
        <f t="shared" si="148"/>
        <v>-0.19480519480519481</v>
      </c>
      <c r="H731" s="814">
        <f t="shared" si="148"/>
        <v>3.5201069399576693E-2</v>
      </c>
      <c r="I731" s="816">
        <f t="shared" si="148"/>
        <v>3.2258064516129031E-2</v>
      </c>
      <c r="J731" s="817">
        <f t="shared" si="148"/>
        <v>3.4649736360701601E-2</v>
      </c>
      <c r="K731" s="815">
        <f t="shared" si="148"/>
        <v>4.6875E-2</v>
      </c>
      <c r="L731" s="814">
        <f t="shared" si="148"/>
        <v>3.4841393655746226E-2</v>
      </c>
      <c r="M731" s="816">
        <f t="shared" si="148"/>
        <v>8.9552238805970144E-2</v>
      </c>
      <c r="N731" s="817">
        <f t="shared" si="148"/>
        <v>2.8442211055276383E-2</v>
      </c>
      <c r="O731" s="816">
        <f t="shared" si="148"/>
        <v>4.1095890410958902E-2</v>
      </c>
      <c r="P731" s="817">
        <f t="shared" si="148"/>
        <v>2.7264731750219876E-2</v>
      </c>
      <c r="Q731" s="816">
        <f t="shared" si="148"/>
        <v>0.32894736842105265</v>
      </c>
      <c r="R731" s="817">
        <f t="shared" si="148"/>
        <v>2.5114155251141551E-2</v>
      </c>
      <c r="S731" s="816">
        <f t="shared" si="148"/>
        <v>-0.21782178217821782</v>
      </c>
      <c r="T731" s="817">
        <f t="shared" si="148"/>
        <v>2.5705270972531551E-2</v>
      </c>
      <c r="U731" s="818">
        <f t="shared" si="148"/>
        <v>3.7974683544303799E-2</v>
      </c>
      <c r="V731" s="3"/>
    </row>
    <row r="732" spans="1:22">
      <c r="A732" s="10"/>
      <c r="B732" s="10"/>
      <c r="C732" s="998"/>
      <c r="D732" s="1006" t="s">
        <v>330</v>
      </c>
      <c r="E732" s="860"/>
      <c r="F732" s="809">
        <f t="shared" ref="F732:U732" si="149">(G699-E699)/E699</f>
        <v>0.10370973269362577</v>
      </c>
      <c r="G732" s="810">
        <f t="shared" si="149"/>
        <v>0.14937514201317884</v>
      </c>
      <c r="H732" s="809">
        <f t="shared" si="149"/>
        <v>9.1868814282941982E-2</v>
      </c>
      <c r="I732" s="811">
        <f t="shared" si="149"/>
        <v>0.12106594970741737</v>
      </c>
      <c r="J732" s="812">
        <f t="shared" si="149"/>
        <v>7.6069955922081614E-2</v>
      </c>
      <c r="K732" s="810">
        <f t="shared" si="149"/>
        <v>0.10104394441701348</v>
      </c>
      <c r="L732" s="809">
        <f t="shared" si="149"/>
        <v>7.8818710359408031E-2</v>
      </c>
      <c r="M732" s="811">
        <f t="shared" si="149"/>
        <v>0.10182901438226721</v>
      </c>
      <c r="N732" s="812">
        <f t="shared" si="149"/>
        <v>7.9735440014697775E-2</v>
      </c>
      <c r="O732" s="811">
        <f t="shared" si="149"/>
        <v>0.11093668236525379</v>
      </c>
      <c r="P732" s="812">
        <f t="shared" si="149"/>
        <v>5.6916794282797348E-2</v>
      </c>
      <c r="Q732" s="811">
        <f t="shared" si="149"/>
        <v>8.502119642016015E-2</v>
      </c>
      <c r="R732" s="812">
        <f t="shared" si="149"/>
        <v>5.4871340792615846E-2</v>
      </c>
      <c r="S732" s="811">
        <f t="shared" si="149"/>
        <v>8.1663169572872202E-2</v>
      </c>
      <c r="T732" s="812">
        <f t="shared" si="149"/>
        <v>5.4484407590171438E-2</v>
      </c>
      <c r="U732" s="813">
        <f t="shared" si="149"/>
        <v>7.6813306874177797E-2</v>
      </c>
      <c r="V732" s="3"/>
    </row>
    <row r="733" spans="1:22">
      <c r="A733" s="10"/>
      <c r="B733" s="10"/>
      <c r="C733" s="998"/>
      <c r="D733" s="1003" t="s">
        <v>331</v>
      </c>
      <c r="E733" s="860"/>
      <c r="F733" s="814">
        <f t="shared" ref="F733:U733" si="150">(G700-E700)/E700</f>
        <v>7.7971167369901548E-2</v>
      </c>
      <c r="G733" s="815">
        <f t="shared" si="150"/>
        <v>-0.48219584569732937</v>
      </c>
      <c r="H733" s="814">
        <f t="shared" si="150"/>
        <v>4.0202234363532575E-2</v>
      </c>
      <c r="I733" s="816">
        <f t="shared" si="150"/>
        <v>6.5902578796561598E-2</v>
      </c>
      <c r="J733" s="817">
        <f t="shared" si="150"/>
        <v>3.5591094386955159E-2</v>
      </c>
      <c r="K733" s="815">
        <f t="shared" si="150"/>
        <v>4.8387096774193547E-2</v>
      </c>
      <c r="L733" s="814">
        <f t="shared" si="150"/>
        <v>4.2694928084784256E-2</v>
      </c>
      <c r="M733" s="816">
        <f t="shared" si="150"/>
        <v>5.6410256410256411E-2</v>
      </c>
      <c r="N733" s="817">
        <f t="shared" si="150"/>
        <v>3.063743284448962E-2</v>
      </c>
      <c r="O733" s="816">
        <f t="shared" si="150"/>
        <v>6.7961165048543687E-2</v>
      </c>
      <c r="P733" s="817">
        <f t="shared" si="150"/>
        <v>2.1484925331079176E-2</v>
      </c>
      <c r="Q733" s="816">
        <f t="shared" si="150"/>
        <v>2.7272727272727271E-2</v>
      </c>
      <c r="R733" s="817">
        <f t="shared" si="150"/>
        <v>1.2137093993517688E-2</v>
      </c>
      <c r="S733" s="816">
        <f t="shared" si="150"/>
        <v>3.3185840707964605E-2</v>
      </c>
      <c r="T733" s="817">
        <f t="shared" si="150"/>
        <v>2.1870954554745522E-2</v>
      </c>
      <c r="U733" s="818">
        <f t="shared" si="150"/>
        <v>2.569593147751606E-2</v>
      </c>
      <c r="V733" s="3"/>
    </row>
    <row r="734" spans="1:22">
      <c r="A734" s="10"/>
      <c r="B734" s="10"/>
      <c r="C734" s="998"/>
      <c r="D734" s="1006" t="s">
        <v>332</v>
      </c>
      <c r="E734" s="860"/>
      <c r="F734" s="809">
        <f t="shared" ref="F734:U734" si="151">(G701-E701)/E701</f>
        <v>6.9808917197452233E-2</v>
      </c>
      <c r="G734" s="810">
        <f t="shared" si="151"/>
        <v>1.6666666666666666E-2</v>
      </c>
      <c r="H734" s="809">
        <f t="shared" si="151"/>
        <v>3.7985234579661825E-2</v>
      </c>
      <c r="I734" s="811">
        <f t="shared" si="151"/>
        <v>3.2786885245901641E-2</v>
      </c>
      <c r="J734" s="812">
        <f t="shared" si="151"/>
        <v>3.7283469083400252E-2</v>
      </c>
      <c r="K734" s="810">
        <f t="shared" si="151"/>
        <v>5.5555555555555552E-2</v>
      </c>
      <c r="L734" s="809">
        <f t="shared" si="151"/>
        <v>4.0698960406989601E-2</v>
      </c>
      <c r="M734" s="811">
        <f t="shared" si="151"/>
        <v>8.2706766917293228E-2</v>
      </c>
      <c r="N734" s="812">
        <f t="shared" si="151"/>
        <v>3.9532412327311368E-2</v>
      </c>
      <c r="O734" s="811">
        <f t="shared" si="151"/>
        <v>6.25E-2</v>
      </c>
      <c r="P734" s="812">
        <f t="shared" si="151"/>
        <v>3.7313432835820892E-2</v>
      </c>
      <c r="Q734" s="811">
        <f t="shared" si="151"/>
        <v>4.5751633986928102E-2</v>
      </c>
      <c r="R734" s="812">
        <f t="shared" si="151"/>
        <v>2.0203015669656058E-2</v>
      </c>
      <c r="S734" s="811">
        <f t="shared" si="151"/>
        <v>8.1250000000000003E-2</v>
      </c>
      <c r="T734" s="812">
        <f t="shared" si="151"/>
        <v>3.4775888717156103E-2</v>
      </c>
      <c r="U734" s="813">
        <f t="shared" si="151"/>
        <v>4.6242774566473986E-2</v>
      </c>
      <c r="V734" s="3"/>
    </row>
    <row r="735" spans="1:22">
      <c r="A735" s="10"/>
      <c r="B735" s="10"/>
      <c r="C735" s="998"/>
      <c r="D735" s="1003" t="s">
        <v>333</v>
      </c>
      <c r="E735" s="860"/>
      <c r="F735" s="814">
        <f t="shared" ref="F735:U735" si="152">(G702-E702)/E702</f>
        <v>4.7910295616717634E-2</v>
      </c>
      <c r="G735" s="815">
        <f t="shared" si="152"/>
        <v>0.10344827586206896</v>
      </c>
      <c r="H735" s="814">
        <f t="shared" si="152"/>
        <v>3.8715953307392997E-2</v>
      </c>
      <c r="I735" s="816">
        <f t="shared" si="152"/>
        <v>3.125E-2</v>
      </c>
      <c r="J735" s="817">
        <f t="shared" si="152"/>
        <v>3.5774489604794908E-2</v>
      </c>
      <c r="K735" s="815">
        <f t="shared" si="152"/>
        <v>0</v>
      </c>
      <c r="L735" s="814">
        <f t="shared" si="152"/>
        <v>3.4358047016274866E-2</v>
      </c>
      <c r="M735" s="816">
        <f t="shared" si="152"/>
        <v>0</v>
      </c>
      <c r="N735" s="817">
        <f t="shared" si="152"/>
        <v>2.1853146853146852E-2</v>
      </c>
      <c r="O735" s="816">
        <f t="shared" si="152"/>
        <v>3.0303030303030304E-2</v>
      </c>
      <c r="P735" s="817">
        <f t="shared" si="152"/>
        <v>2.7202737382378103E-2</v>
      </c>
      <c r="Q735" s="816">
        <f t="shared" si="152"/>
        <v>0.20588235294117646</v>
      </c>
      <c r="R735" s="817">
        <f t="shared" si="152"/>
        <v>1.4990006662225183E-2</v>
      </c>
      <c r="S735" s="816">
        <f t="shared" si="152"/>
        <v>-7.3170731707317069E-2</v>
      </c>
      <c r="T735" s="817">
        <f t="shared" si="152"/>
        <v>2.1332458155562849E-2</v>
      </c>
      <c r="U735" s="818">
        <f t="shared" si="152"/>
        <v>5.2631578947368418E-2</v>
      </c>
      <c r="V735" s="3"/>
    </row>
    <row r="736" spans="1:22" ht="21" customHeight="1">
      <c r="A736" s="10"/>
      <c r="B736" s="10"/>
      <c r="C736" s="998"/>
      <c r="D736" s="1007" t="s">
        <v>28</v>
      </c>
      <c r="E736" s="856"/>
      <c r="F736" s="819">
        <f t="shared" ref="F736:U736" si="153">(G703-E703)/E703</f>
        <v>0.11876660562500661</v>
      </c>
      <c r="G736" s="820">
        <f t="shared" si="153"/>
        <v>0.17167649176054009</v>
      </c>
      <c r="H736" s="819">
        <f t="shared" si="153"/>
        <v>0.11556329299561931</v>
      </c>
      <c r="I736" s="821">
        <f t="shared" si="153"/>
        <v>0.19321521677764308</v>
      </c>
      <c r="J736" s="822">
        <f t="shared" si="153"/>
        <v>0.11322675034985794</v>
      </c>
      <c r="K736" s="820">
        <f t="shared" si="153"/>
        <v>0.17325595958752557</v>
      </c>
      <c r="L736" s="819">
        <f t="shared" si="153"/>
        <v>0.12311530989295646</v>
      </c>
      <c r="M736" s="821">
        <f t="shared" si="153"/>
        <v>0.18464220901683095</v>
      </c>
      <c r="N736" s="822">
        <f t="shared" si="153"/>
        <v>0.11459863174925126</v>
      </c>
      <c r="O736" s="821">
        <f t="shared" si="153"/>
        <v>0.21437582602427011</v>
      </c>
      <c r="P736" s="822">
        <f t="shared" si="153"/>
        <v>7.3292231662487523E-2</v>
      </c>
      <c r="Q736" s="821">
        <f t="shared" si="153"/>
        <v>0.12803515628220666</v>
      </c>
      <c r="R736" s="822">
        <f t="shared" si="153"/>
        <v>7.3926640412133787E-2</v>
      </c>
      <c r="S736" s="821">
        <f t="shared" si="153"/>
        <v>0.13101537831832535</v>
      </c>
      <c r="T736" s="822">
        <f t="shared" si="153"/>
        <v>6.164081578773678E-2</v>
      </c>
      <c r="U736" s="823">
        <f t="shared" si="153"/>
        <v>0.11156707013655075</v>
      </c>
      <c r="V736" s="3"/>
    </row>
    <row r="737" spans="1:22" ht="24.75" customHeight="1">
      <c r="A737" s="10"/>
      <c r="B737" s="10"/>
      <c r="C737" s="978"/>
      <c r="D737" s="1008" t="s">
        <v>336</v>
      </c>
      <c r="E737" s="908"/>
      <c r="F737" s="1002">
        <f>(G704-E704)/E704</f>
        <v>0.13008184204942144</v>
      </c>
      <c r="G737" s="908"/>
      <c r="H737" s="1002">
        <f>(I704-G704)/G704</f>
        <v>0.13278106073157711</v>
      </c>
      <c r="I737" s="908"/>
      <c r="J737" s="1002">
        <f>(K704-I704)/I704</f>
        <v>0.12724713897077702</v>
      </c>
      <c r="K737" s="908"/>
      <c r="L737" s="1002">
        <f>(M704-K704)/K704</f>
        <v>0.13807202027570578</v>
      </c>
      <c r="M737" s="908"/>
      <c r="N737" s="1002">
        <f>(O704-M704)/M704</f>
        <v>0.13984621426128374</v>
      </c>
      <c r="O737" s="908"/>
      <c r="P737" s="1002">
        <f>(Q704-O704)/O704</f>
        <v>8.8050090797349656E-2</v>
      </c>
      <c r="Q737" s="908"/>
      <c r="R737" s="1002">
        <f>(S704-Q704)/Q704</f>
        <v>8.9882475991640745E-2</v>
      </c>
      <c r="S737" s="908"/>
      <c r="T737" s="1001">
        <f>(U704-S704)/S704</f>
        <v>7.6121428410769312E-2</v>
      </c>
      <c r="U737" s="999"/>
      <c r="V737" s="3"/>
    </row>
    <row r="738" spans="1:22" ht="15.75" customHeight="1">
      <c r="A738" s="10"/>
      <c r="B738" s="10"/>
      <c r="C738" s="762" t="s">
        <v>464</v>
      </c>
      <c r="D738" s="10"/>
      <c r="E738" s="10"/>
      <c r="F738" s="10"/>
      <c r="G738" s="10"/>
      <c r="H738" s="10"/>
      <c r="I738" s="10"/>
      <c r="J738" s="10"/>
      <c r="K738" s="10"/>
      <c r="L738" s="10"/>
      <c r="M738" s="10"/>
      <c r="N738" s="10"/>
      <c r="O738" s="10"/>
      <c r="P738" s="10"/>
      <c r="Q738" s="10"/>
      <c r="R738" s="10"/>
      <c r="S738" s="10"/>
      <c r="T738" s="10"/>
      <c r="U738" s="3"/>
      <c r="V738" s="3"/>
    </row>
    <row r="739" spans="1:22">
      <c r="A739" s="10"/>
      <c r="B739" s="10"/>
      <c r="C739" s="10"/>
      <c r="D739" s="10"/>
      <c r="E739" s="10"/>
      <c r="F739" s="10"/>
      <c r="G739" s="10"/>
      <c r="H739" s="10"/>
      <c r="I739" s="10"/>
      <c r="J739" s="10"/>
      <c r="K739" s="10"/>
      <c r="L739" s="10"/>
      <c r="M739" s="10"/>
      <c r="N739" s="10"/>
      <c r="O739" s="10"/>
      <c r="P739" s="10"/>
      <c r="Q739" s="10"/>
      <c r="R739" s="10"/>
      <c r="S739" s="10"/>
      <c r="T739" s="10"/>
      <c r="U739" s="3"/>
      <c r="V739" s="3"/>
    </row>
    <row r="740" spans="1:22">
      <c r="A740" s="10"/>
      <c r="B740" s="10"/>
      <c r="C740" s="10"/>
      <c r="D740" s="10"/>
      <c r="E740" s="10"/>
      <c r="F740" s="10"/>
      <c r="G740" s="10"/>
      <c r="H740" s="10"/>
      <c r="I740" s="10"/>
      <c r="J740" s="10"/>
      <c r="K740" s="10"/>
      <c r="L740" s="10"/>
      <c r="M740" s="10"/>
      <c r="N740" s="10"/>
      <c r="O740" s="10"/>
      <c r="P740" s="10"/>
      <c r="Q740" s="10"/>
      <c r="R740" s="10"/>
      <c r="S740" s="10"/>
      <c r="T740" s="10"/>
      <c r="U740" s="3"/>
      <c r="V740" s="3"/>
    </row>
    <row r="741" spans="1:22">
      <c r="A741" s="10"/>
      <c r="B741" s="10"/>
      <c r="C741" s="10"/>
      <c r="D741" s="10"/>
      <c r="E741" s="10"/>
      <c r="F741" s="10"/>
      <c r="G741" s="10"/>
      <c r="H741" s="10"/>
      <c r="I741" s="10"/>
      <c r="J741" s="10"/>
      <c r="K741" s="10"/>
      <c r="L741" s="10"/>
      <c r="M741" s="10"/>
      <c r="N741" s="10"/>
      <c r="O741" s="10"/>
      <c r="P741" s="10"/>
      <c r="Q741" s="10"/>
      <c r="R741" s="10"/>
      <c r="S741" s="10"/>
      <c r="T741" s="10"/>
      <c r="U741" s="3"/>
      <c r="V741" s="3"/>
    </row>
    <row r="742" spans="1:22">
      <c r="A742" s="10"/>
      <c r="B742" s="10"/>
      <c r="C742" s="10"/>
      <c r="D742" s="10"/>
      <c r="E742" s="10"/>
      <c r="F742" s="10"/>
      <c r="G742" s="10"/>
      <c r="H742" s="10"/>
      <c r="I742" s="10"/>
      <c r="J742" s="10"/>
      <c r="K742" s="10"/>
      <c r="L742" s="10"/>
      <c r="M742" s="10"/>
      <c r="N742" s="10"/>
      <c r="O742" s="10"/>
      <c r="P742" s="10"/>
      <c r="Q742" s="10"/>
      <c r="R742" s="10"/>
      <c r="S742" s="10"/>
      <c r="T742" s="10"/>
      <c r="U742" s="3"/>
      <c r="V742" s="3"/>
    </row>
    <row r="743" spans="1:22">
      <c r="A743" s="10"/>
      <c r="B743" s="10"/>
      <c r="C743" s="10"/>
      <c r="D743" s="10"/>
      <c r="E743" s="10"/>
      <c r="F743" s="10"/>
      <c r="G743" s="10"/>
      <c r="H743" s="10"/>
      <c r="I743" s="10"/>
      <c r="J743" s="10"/>
      <c r="K743" s="10"/>
      <c r="L743" s="10"/>
      <c r="M743" s="10"/>
      <c r="N743" s="10"/>
      <c r="O743" s="10"/>
      <c r="P743" s="10"/>
      <c r="Q743" s="10"/>
      <c r="R743" s="10"/>
      <c r="S743" s="10"/>
      <c r="T743" s="10"/>
      <c r="U743" s="3"/>
      <c r="V743" s="3"/>
    </row>
    <row r="744" spans="1:22">
      <c r="A744" s="10"/>
      <c r="B744" s="10"/>
      <c r="C744" s="10"/>
      <c r="D744" s="10"/>
      <c r="E744" s="10"/>
      <c r="F744" s="10"/>
      <c r="G744" s="10"/>
      <c r="H744" s="10"/>
      <c r="I744" s="10"/>
      <c r="J744" s="10"/>
      <c r="K744" s="10"/>
      <c r="L744" s="10"/>
      <c r="M744" s="10"/>
      <c r="N744" s="10"/>
      <c r="O744" s="10"/>
      <c r="P744" s="10"/>
      <c r="Q744" s="10"/>
      <c r="R744" s="10"/>
      <c r="S744" s="10"/>
      <c r="T744" s="10"/>
      <c r="U744" s="3"/>
      <c r="V744" s="3"/>
    </row>
    <row r="745" spans="1:22">
      <c r="A745" s="10"/>
      <c r="B745" s="10"/>
      <c r="C745" s="10"/>
      <c r="D745" s="10"/>
      <c r="E745" s="10"/>
      <c r="F745" s="10"/>
      <c r="G745" s="10"/>
      <c r="H745" s="10"/>
      <c r="I745" s="10"/>
      <c r="J745" s="10"/>
      <c r="K745" s="10"/>
      <c r="L745" s="10"/>
      <c r="M745" s="10"/>
      <c r="N745" s="10"/>
      <c r="O745" s="10"/>
      <c r="P745" s="10"/>
      <c r="Q745" s="10"/>
      <c r="R745" s="10"/>
      <c r="S745" s="10"/>
      <c r="T745" s="10"/>
      <c r="U745" s="3"/>
      <c r="V745" s="3"/>
    </row>
    <row r="746" spans="1:22">
      <c r="A746" s="10"/>
      <c r="B746" s="10"/>
      <c r="C746" s="10"/>
      <c r="D746" s="10"/>
      <c r="E746" s="10"/>
      <c r="F746" s="10"/>
      <c r="G746" s="10"/>
      <c r="H746" s="10"/>
      <c r="I746" s="10"/>
      <c r="J746" s="10"/>
      <c r="K746" s="10"/>
      <c r="L746" s="10"/>
      <c r="M746" s="10"/>
      <c r="N746" s="10"/>
      <c r="O746" s="10"/>
      <c r="P746" s="10"/>
      <c r="Q746" s="10"/>
      <c r="R746" s="10"/>
      <c r="S746" s="10"/>
      <c r="T746" s="10"/>
      <c r="U746" s="3"/>
      <c r="V746" s="3"/>
    </row>
    <row r="747" spans="1:22">
      <c r="A747" s="10"/>
      <c r="B747" s="10"/>
      <c r="C747" s="10"/>
      <c r="D747" s="10"/>
      <c r="E747" s="10"/>
      <c r="F747" s="10"/>
      <c r="G747" s="10"/>
      <c r="H747" s="10"/>
      <c r="I747" s="10"/>
      <c r="J747" s="10"/>
      <c r="K747" s="10"/>
      <c r="L747" s="10"/>
      <c r="M747" s="10"/>
      <c r="N747" s="10"/>
      <c r="O747" s="10"/>
      <c r="P747" s="10"/>
      <c r="Q747" s="10"/>
      <c r="R747" s="10"/>
      <c r="S747" s="10"/>
      <c r="T747" s="10"/>
      <c r="U747" s="3"/>
      <c r="V747" s="3"/>
    </row>
    <row r="748" spans="1:22">
      <c r="A748" s="10"/>
      <c r="B748" s="10"/>
      <c r="C748" s="10"/>
      <c r="D748" s="10"/>
      <c r="E748" s="10"/>
      <c r="F748" s="10"/>
      <c r="G748" s="10"/>
      <c r="H748" s="10"/>
      <c r="I748" s="10"/>
      <c r="J748" s="10"/>
      <c r="K748" s="10"/>
      <c r="L748" s="10"/>
      <c r="M748" s="10"/>
      <c r="N748" s="10"/>
      <c r="O748" s="10"/>
      <c r="P748" s="10"/>
      <c r="Q748" s="10"/>
      <c r="R748" s="10"/>
      <c r="S748" s="10"/>
      <c r="T748" s="10"/>
      <c r="U748" s="3"/>
      <c r="V748" s="3"/>
    </row>
    <row r="749" spans="1:22">
      <c r="A749" s="10"/>
      <c r="B749" s="10"/>
      <c r="C749" s="10"/>
      <c r="D749" s="10"/>
      <c r="E749" s="10"/>
      <c r="F749" s="10"/>
      <c r="G749" s="10"/>
      <c r="H749" s="10"/>
      <c r="I749" s="10"/>
      <c r="J749" s="10"/>
      <c r="K749" s="10"/>
      <c r="L749" s="10"/>
      <c r="M749" s="10"/>
      <c r="N749" s="10"/>
      <c r="O749" s="10"/>
      <c r="P749" s="10"/>
      <c r="Q749" s="10"/>
      <c r="R749" s="10"/>
      <c r="S749" s="10"/>
      <c r="T749" s="10"/>
      <c r="U749" s="3"/>
      <c r="V749" s="3"/>
    </row>
    <row r="750" spans="1:22">
      <c r="A750" s="10"/>
      <c r="B750" s="10"/>
      <c r="C750" s="10"/>
      <c r="D750" s="10"/>
      <c r="E750" s="10"/>
      <c r="F750" s="10"/>
      <c r="G750" s="10"/>
      <c r="H750" s="10"/>
      <c r="I750" s="10"/>
      <c r="J750" s="10"/>
      <c r="K750" s="10"/>
      <c r="L750" s="10"/>
      <c r="M750" s="10"/>
      <c r="N750" s="10"/>
      <c r="O750" s="10"/>
      <c r="P750" s="10"/>
      <c r="Q750" s="10"/>
      <c r="R750" s="10"/>
      <c r="S750" s="10"/>
      <c r="T750" s="10"/>
      <c r="U750" s="3"/>
      <c r="V750" s="3"/>
    </row>
    <row r="751" spans="1:22">
      <c r="A751" s="10"/>
      <c r="B751" s="10"/>
      <c r="C751" s="10"/>
      <c r="D751" s="10"/>
      <c r="E751" s="10"/>
      <c r="F751" s="10"/>
      <c r="G751" s="10"/>
      <c r="H751" s="10"/>
      <c r="I751" s="10"/>
      <c r="J751" s="10"/>
      <c r="K751" s="10"/>
      <c r="L751" s="10"/>
      <c r="M751" s="10"/>
      <c r="N751" s="10"/>
      <c r="O751" s="10"/>
      <c r="P751" s="10"/>
      <c r="Q751" s="10"/>
      <c r="R751" s="10"/>
      <c r="S751" s="10"/>
      <c r="T751" s="10"/>
      <c r="U751" s="3"/>
      <c r="V751" s="3"/>
    </row>
    <row r="752" spans="1:22">
      <c r="A752" s="10"/>
      <c r="B752" s="10"/>
      <c r="C752" s="10"/>
      <c r="D752" s="10"/>
      <c r="E752" s="10"/>
      <c r="F752" s="10"/>
      <c r="G752" s="10"/>
      <c r="H752" s="10"/>
      <c r="I752" s="10"/>
      <c r="J752" s="10"/>
      <c r="K752" s="10"/>
      <c r="L752" s="10"/>
      <c r="M752" s="10"/>
      <c r="N752" s="10"/>
      <c r="O752" s="10"/>
      <c r="P752" s="10"/>
      <c r="Q752" s="10"/>
      <c r="R752" s="10"/>
      <c r="S752" s="10"/>
      <c r="T752" s="10"/>
      <c r="U752" s="3"/>
      <c r="V752" s="3"/>
    </row>
    <row r="753" spans="1:22">
      <c r="A753" s="10"/>
      <c r="B753" s="10"/>
      <c r="C753" s="10"/>
      <c r="D753" s="10"/>
      <c r="E753" s="10"/>
      <c r="F753" s="10"/>
      <c r="G753" s="10"/>
      <c r="H753" s="10"/>
      <c r="I753" s="10"/>
      <c r="J753" s="10"/>
      <c r="K753" s="10"/>
      <c r="L753" s="10"/>
      <c r="M753" s="10"/>
      <c r="N753" s="10"/>
      <c r="O753" s="10"/>
      <c r="P753" s="10"/>
      <c r="Q753" s="10"/>
      <c r="R753" s="10"/>
      <c r="S753" s="10"/>
      <c r="T753" s="10"/>
      <c r="U753" s="3"/>
      <c r="V753" s="3"/>
    </row>
    <row r="754" spans="1:22">
      <c r="A754" s="10"/>
      <c r="B754" s="10"/>
      <c r="C754" s="10"/>
      <c r="D754" s="10"/>
      <c r="E754" s="10"/>
      <c r="F754" s="10"/>
      <c r="G754" s="10"/>
      <c r="H754" s="10"/>
      <c r="I754" s="10"/>
      <c r="J754" s="10"/>
      <c r="K754" s="10"/>
      <c r="L754" s="10"/>
      <c r="M754" s="10"/>
      <c r="N754" s="10"/>
      <c r="O754" s="10"/>
      <c r="P754" s="10"/>
      <c r="Q754" s="10"/>
      <c r="R754" s="10"/>
      <c r="S754" s="10"/>
      <c r="T754" s="10"/>
      <c r="U754" s="3"/>
      <c r="V754" s="3"/>
    </row>
    <row r="755" spans="1:22">
      <c r="A755" s="10"/>
      <c r="B755" s="10"/>
      <c r="C755" s="10"/>
      <c r="D755" s="10"/>
      <c r="E755" s="10"/>
      <c r="F755" s="10"/>
      <c r="G755" s="10"/>
      <c r="H755" s="10"/>
      <c r="I755" s="10"/>
      <c r="J755" s="10"/>
      <c r="K755" s="10"/>
      <c r="L755" s="10"/>
      <c r="M755" s="10"/>
      <c r="N755" s="10"/>
      <c r="O755" s="10"/>
      <c r="P755" s="10"/>
      <c r="Q755" s="10"/>
      <c r="R755" s="10"/>
      <c r="S755" s="10"/>
      <c r="T755" s="10"/>
      <c r="U755" s="3"/>
      <c r="V755" s="3"/>
    </row>
    <row r="756" spans="1:22">
      <c r="A756" s="10"/>
      <c r="B756" s="10"/>
      <c r="C756" s="10"/>
      <c r="D756" s="10"/>
      <c r="E756" s="10"/>
      <c r="F756" s="10"/>
      <c r="G756" s="10"/>
      <c r="H756" s="10"/>
      <c r="I756" s="10"/>
      <c r="J756" s="10"/>
      <c r="K756" s="10"/>
      <c r="L756" s="10"/>
      <c r="M756" s="10"/>
      <c r="N756" s="10"/>
      <c r="O756" s="10"/>
      <c r="P756" s="10"/>
      <c r="Q756" s="10"/>
      <c r="R756" s="10"/>
      <c r="S756" s="10"/>
      <c r="T756" s="10"/>
      <c r="U756" s="3"/>
      <c r="V756" s="3"/>
    </row>
    <row r="757" spans="1:22">
      <c r="A757" s="10"/>
      <c r="B757" s="10"/>
      <c r="C757" s="10"/>
      <c r="D757" s="10"/>
      <c r="E757" s="10"/>
      <c r="F757" s="10"/>
      <c r="G757" s="10"/>
      <c r="H757" s="10"/>
      <c r="I757" s="10"/>
      <c r="J757" s="10"/>
      <c r="K757" s="10"/>
      <c r="L757" s="10"/>
      <c r="M757" s="10"/>
      <c r="N757" s="10"/>
      <c r="O757" s="10"/>
      <c r="P757" s="10"/>
      <c r="Q757" s="10"/>
      <c r="R757" s="10"/>
      <c r="S757" s="10"/>
      <c r="T757" s="10"/>
      <c r="U757" s="3"/>
      <c r="V757" s="3"/>
    </row>
    <row r="758" spans="1:22">
      <c r="A758" s="10"/>
      <c r="B758" s="10"/>
      <c r="C758" s="10"/>
      <c r="D758" s="10"/>
      <c r="E758" s="10"/>
      <c r="F758" s="10"/>
      <c r="G758" s="10"/>
      <c r="H758" s="10"/>
      <c r="I758" s="10"/>
      <c r="J758" s="10"/>
      <c r="K758" s="10"/>
      <c r="L758" s="10"/>
      <c r="M758" s="10"/>
      <c r="N758" s="10"/>
      <c r="O758" s="10"/>
      <c r="P758" s="10"/>
      <c r="Q758" s="10"/>
      <c r="R758" s="10"/>
      <c r="S758" s="10"/>
      <c r="T758" s="10"/>
      <c r="U758" s="3"/>
      <c r="V758" s="3"/>
    </row>
    <row r="759" spans="1:22">
      <c r="A759" s="10"/>
      <c r="B759" s="10"/>
      <c r="C759" s="10"/>
      <c r="D759" s="10"/>
      <c r="E759" s="10"/>
      <c r="F759" s="10"/>
      <c r="G759" s="10"/>
      <c r="H759" s="10"/>
      <c r="I759" s="10"/>
      <c r="J759" s="10"/>
      <c r="K759" s="10"/>
      <c r="L759" s="10"/>
      <c r="M759" s="10"/>
      <c r="N759" s="10"/>
      <c r="O759" s="10"/>
      <c r="P759" s="10"/>
      <c r="Q759" s="10"/>
      <c r="R759" s="10"/>
      <c r="S759" s="10"/>
      <c r="T759" s="10"/>
      <c r="U759" s="3"/>
      <c r="V759" s="3"/>
    </row>
    <row r="760" spans="1:22">
      <c r="A760" s="10"/>
      <c r="B760" s="10"/>
      <c r="C760" s="10"/>
      <c r="D760" s="10"/>
      <c r="E760" s="10"/>
      <c r="F760" s="10"/>
      <c r="G760" s="10"/>
      <c r="H760" s="10"/>
      <c r="I760" s="10"/>
      <c r="J760" s="10"/>
      <c r="K760" s="10"/>
      <c r="L760" s="10"/>
      <c r="M760" s="10"/>
      <c r="N760" s="10"/>
      <c r="O760" s="10"/>
      <c r="P760" s="10"/>
      <c r="Q760" s="10"/>
      <c r="R760" s="10"/>
      <c r="S760" s="10"/>
      <c r="T760" s="10"/>
      <c r="U760" s="3"/>
      <c r="V760" s="3"/>
    </row>
    <row r="761" spans="1:22">
      <c r="A761" s="10"/>
      <c r="B761" s="10"/>
      <c r="C761" s="10"/>
      <c r="D761" s="10"/>
      <c r="E761" s="10"/>
      <c r="F761" s="10"/>
      <c r="G761" s="10"/>
      <c r="H761" s="10"/>
      <c r="I761" s="10"/>
      <c r="J761" s="10"/>
      <c r="K761" s="10"/>
      <c r="L761" s="10"/>
      <c r="M761" s="10"/>
      <c r="N761" s="10"/>
      <c r="O761" s="10"/>
      <c r="P761" s="10"/>
      <c r="Q761" s="10"/>
      <c r="R761" s="10"/>
      <c r="S761" s="10"/>
      <c r="T761" s="10"/>
      <c r="U761" s="3"/>
      <c r="V761" s="3"/>
    </row>
    <row r="762" spans="1:22">
      <c r="A762" s="10"/>
      <c r="B762" s="10"/>
      <c r="C762" s="10"/>
      <c r="D762" s="10"/>
      <c r="E762" s="10"/>
      <c r="F762" s="10"/>
      <c r="G762" s="10"/>
      <c r="H762" s="10"/>
      <c r="I762" s="10"/>
      <c r="J762" s="10"/>
      <c r="K762" s="10"/>
      <c r="L762" s="10"/>
      <c r="M762" s="10"/>
      <c r="N762" s="10"/>
      <c r="O762" s="10"/>
      <c r="P762" s="10"/>
      <c r="Q762" s="10"/>
      <c r="R762" s="10"/>
      <c r="S762" s="10"/>
      <c r="T762" s="10"/>
      <c r="U762" s="3"/>
      <c r="V762" s="3"/>
    </row>
    <row r="763" spans="1:22">
      <c r="A763" s="10"/>
      <c r="B763" s="10"/>
      <c r="C763" s="10"/>
      <c r="D763" s="10"/>
      <c r="E763" s="10"/>
      <c r="F763" s="10"/>
      <c r="G763" s="10"/>
      <c r="H763" s="10"/>
      <c r="I763" s="10"/>
      <c r="J763" s="10"/>
      <c r="K763" s="10"/>
      <c r="L763" s="10"/>
      <c r="M763" s="10"/>
      <c r="N763" s="10"/>
      <c r="O763" s="10"/>
      <c r="P763" s="10"/>
      <c r="Q763" s="10"/>
      <c r="R763" s="10"/>
      <c r="S763" s="10"/>
      <c r="T763" s="10"/>
      <c r="U763" s="3"/>
      <c r="V763" s="3"/>
    </row>
    <row r="764" spans="1:22">
      <c r="A764" s="10"/>
      <c r="B764" s="10"/>
      <c r="C764" s="10"/>
      <c r="D764" s="10"/>
      <c r="E764" s="10"/>
      <c r="F764" s="10"/>
      <c r="G764" s="10"/>
      <c r="H764" s="10"/>
      <c r="I764" s="10"/>
      <c r="J764" s="10"/>
      <c r="K764" s="10"/>
      <c r="L764" s="10"/>
      <c r="M764" s="10"/>
      <c r="N764" s="10"/>
      <c r="O764" s="10"/>
      <c r="P764" s="10"/>
      <c r="Q764" s="10"/>
      <c r="R764" s="10"/>
      <c r="S764" s="10"/>
      <c r="T764" s="10"/>
      <c r="U764" s="3"/>
      <c r="V764" s="3"/>
    </row>
    <row r="765" spans="1:22">
      <c r="A765" s="10"/>
      <c r="B765" s="10"/>
      <c r="C765" s="10"/>
      <c r="D765" s="10"/>
      <c r="E765" s="10"/>
      <c r="F765" s="10"/>
      <c r="G765" s="10"/>
      <c r="H765" s="10"/>
      <c r="I765" s="10"/>
      <c r="J765" s="10"/>
      <c r="K765" s="10"/>
      <c r="L765" s="10"/>
      <c r="M765" s="10"/>
      <c r="N765" s="10"/>
      <c r="O765" s="10"/>
      <c r="P765" s="10"/>
      <c r="Q765" s="10"/>
      <c r="R765" s="10"/>
      <c r="S765" s="10"/>
      <c r="T765" s="10"/>
      <c r="U765" s="3"/>
      <c r="V765" s="3"/>
    </row>
    <row r="766" spans="1:22">
      <c r="A766" s="10"/>
      <c r="B766" s="10"/>
      <c r="C766" s="10"/>
      <c r="D766" s="10"/>
      <c r="E766" s="10"/>
      <c r="F766" s="10"/>
      <c r="G766" s="10"/>
      <c r="H766" s="10"/>
      <c r="I766" s="10"/>
      <c r="J766" s="10"/>
      <c r="K766" s="10"/>
      <c r="L766" s="10"/>
      <c r="M766" s="10"/>
      <c r="N766" s="10"/>
      <c r="O766" s="10"/>
      <c r="P766" s="10"/>
      <c r="Q766" s="10"/>
      <c r="R766" s="10"/>
      <c r="S766" s="10"/>
      <c r="T766" s="10"/>
      <c r="U766" s="3"/>
      <c r="V766" s="3"/>
    </row>
    <row r="767" spans="1:22">
      <c r="A767" s="10"/>
      <c r="B767" s="10"/>
      <c r="C767" s="10"/>
      <c r="D767" s="10"/>
      <c r="E767" s="10"/>
      <c r="F767" s="10"/>
      <c r="G767" s="10"/>
      <c r="H767" s="10"/>
      <c r="I767" s="10"/>
      <c r="J767" s="10"/>
      <c r="K767" s="10"/>
      <c r="L767" s="10"/>
      <c r="M767" s="10"/>
      <c r="N767" s="10"/>
      <c r="O767" s="10"/>
      <c r="P767" s="10"/>
      <c r="Q767" s="10"/>
      <c r="R767" s="10"/>
      <c r="S767" s="10"/>
      <c r="T767" s="10"/>
      <c r="U767" s="3"/>
      <c r="V767" s="3"/>
    </row>
    <row r="768" spans="1:22">
      <c r="A768" s="10"/>
      <c r="B768" s="10"/>
      <c r="C768" s="10"/>
      <c r="D768" s="10"/>
      <c r="E768" s="10"/>
      <c r="F768" s="10"/>
      <c r="G768" s="10"/>
      <c r="H768" s="10"/>
      <c r="I768" s="10"/>
      <c r="J768" s="10"/>
      <c r="K768" s="10"/>
      <c r="L768" s="10"/>
      <c r="M768" s="10"/>
      <c r="N768" s="10"/>
      <c r="O768" s="10"/>
      <c r="P768" s="10"/>
      <c r="Q768" s="10"/>
      <c r="R768" s="10"/>
      <c r="S768" s="10"/>
      <c r="T768" s="10"/>
      <c r="U768" s="3"/>
      <c r="V768" s="3"/>
    </row>
    <row r="769" spans="1:22">
      <c r="A769" s="10"/>
      <c r="B769" s="10"/>
      <c r="C769" s="10"/>
      <c r="D769" s="10"/>
      <c r="E769" s="10"/>
      <c r="F769" s="10"/>
      <c r="G769" s="10"/>
      <c r="H769" s="10"/>
      <c r="I769" s="10"/>
      <c r="J769" s="10"/>
      <c r="K769" s="10"/>
      <c r="L769" s="10"/>
      <c r="M769" s="10"/>
      <c r="N769" s="10"/>
      <c r="O769" s="10"/>
      <c r="P769" s="10"/>
      <c r="Q769" s="10"/>
      <c r="R769" s="10"/>
      <c r="S769" s="10"/>
      <c r="T769" s="10"/>
      <c r="U769" s="3"/>
      <c r="V769" s="3"/>
    </row>
    <row r="770" spans="1:22">
      <c r="A770" s="10"/>
      <c r="B770" s="10"/>
      <c r="C770" s="10"/>
      <c r="D770" s="10"/>
      <c r="E770" s="10"/>
      <c r="F770" s="10"/>
      <c r="G770" s="10"/>
      <c r="H770" s="10"/>
      <c r="I770" s="10"/>
      <c r="J770" s="10"/>
      <c r="K770" s="10"/>
      <c r="L770" s="10"/>
      <c r="M770" s="10"/>
      <c r="N770" s="10"/>
      <c r="O770" s="10"/>
      <c r="P770" s="10"/>
      <c r="Q770" s="10"/>
      <c r="R770" s="10"/>
      <c r="S770" s="10"/>
      <c r="T770" s="10"/>
      <c r="U770" s="3"/>
      <c r="V770" s="3"/>
    </row>
    <row r="771" spans="1:22">
      <c r="A771" s="10"/>
      <c r="B771" s="10"/>
      <c r="C771" s="10"/>
      <c r="D771" s="10"/>
      <c r="E771" s="10"/>
      <c r="F771" s="10"/>
      <c r="G771" s="10"/>
      <c r="H771" s="10"/>
      <c r="I771" s="10"/>
      <c r="J771" s="10"/>
      <c r="K771" s="10"/>
      <c r="L771" s="10"/>
      <c r="M771" s="10"/>
      <c r="N771" s="10"/>
      <c r="O771" s="10"/>
      <c r="P771" s="10"/>
      <c r="Q771" s="10"/>
      <c r="R771" s="10"/>
      <c r="S771" s="10"/>
      <c r="T771" s="10"/>
      <c r="U771" s="3"/>
      <c r="V771" s="3"/>
    </row>
    <row r="772" spans="1:22">
      <c r="A772" s="10"/>
      <c r="B772" s="10"/>
      <c r="C772" s="10"/>
      <c r="D772" s="10"/>
      <c r="E772" s="10"/>
      <c r="F772" s="10"/>
      <c r="G772" s="10"/>
      <c r="H772" s="10"/>
      <c r="I772" s="10"/>
      <c r="J772" s="10"/>
      <c r="K772" s="10"/>
      <c r="L772" s="10"/>
      <c r="M772" s="10"/>
      <c r="N772" s="10"/>
      <c r="O772" s="10"/>
      <c r="P772" s="10"/>
      <c r="Q772" s="10"/>
      <c r="R772" s="10"/>
      <c r="S772" s="10"/>
      <c r="T772" s="10"/>
      <c r="U772" s="3"/>
      <c r="V772" s="3"/>
    </row>
    <row r="773" spans="1:22" ht="18" customHeight="1">
      <c r="A773" s="10"/>
      <c r="B773" s="10"/>
      <c r="C773" s="10"/>
      <c r="D773" s="10"/>
      <c r="E773" s="10"/>
      <c r="F773" s="10"/>
      <c r="G773" s="835" t="s">
        <v>0</v>
      </c>
      <c r="H773" s="832"/>
      <c r="I773" s="832"/>
      <c r="J773" s="832"/>
      <c r="K773" s="832"/>
      <c r="L773" s="832"/>
      <c r="M773" s="832"/>
      <c r="N773" s="832"/>
      <c r="O773" s="832"/>
      <c r="P773" s="832"/>
      <c r="Q773" s="832"/>
      <c r="R773" s="10"/>
      <c r="S773" s="10"/>
      <c r="T773" s="10"/>
      <c r="U773" s="3"/>
      <c r="V773" s="3"/>
    </row>
    <row r="774" spans="1:22" ht="18" customHeight="1">
      <c r="A774" s="10"/>
      <c r="B774" s="10"/>
      <c r="C774" s="10"/>
      <c r="D774" s="10"/>
      <c r="E774" s="10"/>
      <c r="F774" s="10"/>
      <c r="G774" s="835" t="s">
        <v>5</v>
      </c>
      <c r="H774" s="832"/>
      <c r="I774" s="832"/>
      <c r="J774" s="832"/>
      <c r="K774" s="832"/>
      <c r="L774" s="832"/>
      <c r="M774" s="832"/>
      <c r="N774" s="832"/>
      <c r="O774" s="832"/>
      <c r="P774" s="832"/>
      <c r="Q774" s="832"/>
      <c r="R774" s="10"/>
      <c r="S774" s="10"/>
      <c r="T774" s="10"/>
      <c r="U774" s="3"/>
      <c r="V774" s="3"/>
    </row>
    <row r="775" spans="1:22" ht="18" customHeight="1">
      <c r="A775" s="10"/>
      <c r="B775" s="10"/>
      <c r="C775" s="10"/>
      <c r="D775" s="10"/>
      <c r="E775" s="10"/>
      <c r="F775" s="10"/>
      <c r="G775" s="835" t="s">
        <v>6</v>
      </c>
      <c r="H775" s="832"/>
      <c r="I775" s="832"/>
      <c r="J775" s="832"/>
      <c r="K775" s="832"/>
      <c r="L775" s="832"/>
      <c r="M775" s="832"/>
      <c r="N775" s="832"/>
      <c r="O775" s="832"/>
      <c r="P775" s="832"/>
      <c r="Q775" s="832"/>
      <c r="R775" s="10"/>
      <c r="S775" s="10"/>
      <c r="T775" s="10"/>
      <c r="U775" s="3"/>
      <c r="V775" s="3"/>
    </row>
    <row r="776" spans="1:22">
      <c r="A776" s="10"/>
      <c r="B776" s="10"/>
      <c r="C776" s="10"/>
      <c r="D776" s="10"/>
      <c r="E776" s="10"/>
      <c r="F776" s="10"/>
      <c r="G776" s="10"/>
      <c r="H776" s="10"/>
      <c r="I776" s="10"/>
      <c r="J776" s="10"/>
      <c r="K776" s="10"/>
      <c r="L776" s="10"/>
      <c r="M776" s="10"/>
      <c r="N776" s="10"/>
      <c r="O776" s="10"/>
      <c r="P776" s="10"/>
      <c r="Q776" s="10"/>
      <c r="R776" s="10"/>
      <c r="S776" s="10"/>
      <c r="T776" s="10"/>
      <c r="U776" s="3"/>
      <c r="V776" s="3"/>
    </row>
    <row r="777" spans="1:22">
      <c r="A777" s="10"/>
      <c r="B777" s="10"/>
      <c r="C777" s="10"/>
      <c r="D777" s="10"/>
      <c r="E777" s="10"/>
      <c r="F777" s="10"/>
      <c r="G777" s="10"/>
      <c r="H777" s="10"/>
      <c r="I777" s="10"/>
      <c r="J777" s="10"/>
      <c r="K777" s="10"/>
      <c r="L777" s="10"/>
      <c r="M777" s="10"/>
      <c r="N777" s="10"/>
      <c r="O777" s="10"/>
      <c r="P777" s="10"/>
      <c r="Q777" s="10"/>
      <c r="R777" s="10"/>
      <c r="S777" s="10"/>
      <c r="T777" s="10"/>
      <c r="U777" s="3"/>
      <c r="V777" s="3"/>
    </row>
    <row r="778" spans="1:22">
      <c r="A778" s="10"/>
      <c r="B778" s="10"/>
      <c r="C778" s="10"/>
      <c r="D778" s="10"/>
      <c r="E778" s="10"/>
      <c r="F778" s="10"/>
      <c r="G778" s="10"/>
      <c r="H778" s="10"/>
      <c r="I778" s="10"/>
      <c r="J778" s="10"/>
      <c r="K778" s="10"/>
      <c r="L778" s="10"/>
      <c r="M778" s="10"/>
      <c r="N778" s="10"/>
      <c r="O778" s="10"/>
      <c r="P778" s="10"/>
      <c r="Q778" s="10"/>
      <c r="R778" s="10"/>
      <c r="S778" s="10"/>
      <c r="T778" s="10"/>
      <c r="U778" s="3"/>
      <c r="V778" s="3"/>
    </row>
    <row r="779" spans="1:22">
      <c r="A779" s="10"/>
      <c r="B779" s="10"/>
      <c r="C779" s="10"/>
      <c r="D779" s="10"/>
      <c r="E779" s="10"/>
      <c r="F779" s="10"/>
      <c r="G779" s="10"/>
      <c r="H779" s="10"/>
      <c r="I779" s="10"/>
      <c r="J779" s="10"/>
      <c r="K779" s="10"/>
      <c r="L779" s="10"/>
      <c r="M779" s="10"/>
      <c r="N779" s="10"/>
      <c r="O779" s="10"/>
      <c r="P779" s="10"/>
      <c r="Q779" s="10"/>
      <c r="R779" s="10"/>
      <c r="S779" s="10"/>
      <c r="T779" s="10"/>
      <c r="U779" s="3"/>
      <c r="V779" s="3"/>
    </row>
    <row r="780" spans="1:22">
      <c r="A780" s="10"/>
      <c r="B780" s="10"/>
      <c r="C780" s="10"/>
      <c r="D780" s="10"/>
      <c r="E780" s="10"/>
      <c r="F780" s="10"/>
      <c r="G780" s="10"/>
      <c r="H780" s="10"/>
      <c r="I780" s="10"/>
      <c r="J780" s="10"/>
      <c r="K780" s="10"/>
      <c r="L780" s="10"/>
      <c r="M780" s="10"/>
      <c r="N780" s="10"/>
      <c r="O780" s="10"/>
      <c r="P780" s="10"/>
      <c r="Q780" s="10"/>
      <c r="R780" s="10"/>
      <c r="S780" s="10"/>
      <c r="T780" s="10"/>
      <c r="U780" s="3"/>
      <c r="V780" s="3"/>
    </row>
    <row r="781" spans="1:22">
      <c r="A781" s="10"/>
      <c r="B781" s="10"/>
      <c r="C781" s="10"/>
      <c r="D781" s="10"/>
      <c r="E781" s="10"/>
      <c r="F781" s="10"/>
      <c r="G781" s="10"/>
      <c r="H781" s="10"/>
      <c r="I781" s="10"/>
      <c r="J781" s="10"/>
      <c r="K781" s="10"/>
      <c r="L781" s="10"/>
      <c r="M781" s="10"/>
      <c r="N781" s="10"/>
      <c r="O781" s="10"/>
      <c r="P781" s="10"/>
      <c r="Q781" s="10"/>
      <c r="R781" s="10"/>
      <c r="S781" s="10"/>
      <c r="T781" s="10"/>
      <c r="U781" s="3"/>
      <c r="V781" s="3"/>
    </row>
    <row r="782" spans="1:22">
      <c r="A782" s="10"/>
      <c r="B782" s="10"/>
      <c r="C782" s="10"/>
      <c r="D782" s="10"/>
      <c r="E782" s="10"/>
      <c r="F782" s="10"/>
      <c r="G782" s="10"/>
      <c r="H782" s="10"/>
      <c r="I782" s="10"/>
      <c r="J782" s="10"/>
      <c r="K782" s="10"/>
      <c r="L782" s="10"/>
      <c r="M782" s="10"/>
      <c r="N782" s="10"/>
      <c r="O782" s="10"/>
      <c r="P782" s="10"/>
      <c r="Q782" s="10"/>
      <c r="R782" s="10"/>
      <c r="S782" s="10"/>
      <c r="T782" s="10"/>
      <c r="U782" s="3"/>
      <c r="V782" s="3"/>
    </row>
    <row r="783" spans="1:22">
      <c r="A783" s="10"/>
      <c r="B783" s="10"/>
      <c r="C783" s="10"/>
      <c r="D783" s="10"/>
      <c r="E783" s="10"/>
      <c r="F783" s="10"/>
      <c r="G783" s="10"/>
      <c r="H783" s="10"/>
      <c r="I783" s="10"/>
      <c r="J783" s="10"/>
      <c r="K783" s="10"/>
      <c r="L783" s="10"/>
      <c r="M783" s="10"/>
      <c r="N783" s="10"/>
      <c r="O783" s="10"/>
      <c r="P783" s="10"/>
      <c r="Q783" s="10"/>
      <c r="R783" s="10"/>
      <c r="S783" s="10"/>
      <c r="T783" s="10"/>
      <c r="U783" s="3"/>
      <c r="V783" s="3"/>
    </row>
    <row r="784" spans="1:22">
      <c r="A784" s="10"/>
      <c r="B784" s="10"/>
      <c r="C784" s="10"/>
      <c r="D784" s="10"/>
      <c r="E784" s="10"/>
      <c r="F784" s="10"/>
      <c r="G784" s="10"/>
      <c r="H784" s="10"/>
      <c r="I784" s="10"/>
      <c r="J784" s="10"/>
      <c r="K784" s="10"/>
      <c r="L784" s="10"/>
      <c r="M784" s="10"/>
      <c r="N784" s="10"/>
      <c r="O784" s="10"/>
      <c r="P784" s="10"/>
      <c r="Q784" s="10"/>
      <c r="R784" s="10"/>
      <c r="S784" s="10"/>
      <c r="T784" s="10"/>
      <c r="U784" s="3"/>
      <c r="V784" s="3"/>
    </row>
    <row r="785" spans="1:22">
      <c r="A785" s="10"/>
      <c r="B785" s="10"/>
      <c r="C785" s="10"/>
      <c r="D785" s="10"/>
      <c r="E785" s="10"/>
      <c r="F785" s="10"/>
      <c r="G785" s="10"/>
      <c r="H785" s="10"/>
      <c r="I785" s="10"/>
      <c r="J785" s="10"/>
      <c r="K785" s="10"/>
      <c r="L785" s="10"/>
      <c r="M785" s="10"/>
      <c r="N785" s="10"/>
      <c r="O785" s="10"/>
      <c r="P785" s="10"/>
      <c r="Q785" s="10"/>
      <c r="R785" s="10"/>
      <c r="S785" s="10"/>
      <c r="T785" s="10"/>
      <c r="U785" s="3"/>
      <c r="V785" s="3"/>
    </row>
    <row r="786" spans="1:22">
      <c r="A786" s="10"/>
      <c r="B786" s="10"/>
      <c r="C786" s="10"/>
      <c r="D786" s="10"/>
      <c r="E786" s="10"/>
      <c r="F786" s="10"/>
      <c r="G786" s="10"/>
      <c r="H786" s="10"/>
      <c r="I786" s="10"/>
      <c r="J786" s="10"/>
      <c r="K786" s="10"/>
      <c r="L786" s="10"/>
      <c r="M786" s="10"/>
      <c r="N786" s="10"/>
      <c r="O786" s="10"/>
      <c r="P786" s="10"/>
      <c r="Q786" s="10"/>
      <c r="R786" s="10"/>
      <c r="S786" s="10"/>
      <c r="T786" s="10"/>
      <c r="U786" s="3"/>
      <c r="V786" s="3"/>
    </row>
    <row r="787" spans="1:22">
      <c r="A787" s="10"/>
      <c r="B787" s="10"/>
      <c r="C787" s="10"/>
      <c r="D787" s="10"/>
      <c r="E787" s="10"/>
      <c r="F787" s="10"/>
      <c r="G787" s="10"/>
      <c r="H787" s="10"/>
      <c r="I787" s="10"/>
      <c r="J787" s="10"/>
      <c r="K787" s="10"/>
      <c r="L787" s="10"/>
      <c r="M787" s="10"/>
      <c r="N787" s="10"/>
      <c r="O787" s="10"/>
      <c r="P787" s="10"/>
      <c r="Q787" s="10"/>
      <c r="R787" s="10"/>
      <c r="S787" s="10"/>
      <c r="T787" s="10"/>
      <c r="U787" s="3"/>
      <c r="V787" s="3"/>
    </row>
    <row r="788" spans="1:22">
      <c r="A788" s="10"/>
      <c r="B788" s="10"/>
      <c r="C788" s="10"/>
      <c r="D788" s="10"/>
      <c r="E788" s="10"/>
      <c r="F788" s="10"/>
      <c r="G788" s="10"/>
      <c r="H788" s="10"/>
      <c r="I788" s="10"/>
      <c r="J788" s="10"/>
      <c r="K788" s="10"/>
      <c r="L788" s="10"/>
      <c r="M788" s="10"/>
      <c r="N788" s="10"/>
      <c r="O788" s="10"/>
      <c r="P788" s="10"/>
      <c r="Q788" s="10"/>
      <c r="R788" s="10"/>
      <c r="S788" s="10"/>
      <c r="T788" s="10"/>
      <c r="U788" s="3"/>
      <c r="V788" s="3"/>
    </row>
    <row r="789" spans="1:22">
      <c r="A789" s="10"/>
      <c r="B789" s="10"/>
      <c r="C789" s="10"/>
      <c r="D789" s="10"/>
      <c r="E789" s="10"/>
      <c r="F789" s="10"/>
      <c r="G789" s="10"/>
      <c r="H789" s="10"/>
      <c r="I789" s="10"/>
      <c r="J789" s="10"/>
      <c r="K789" s="10"/>
      <c r="L789" s="10"/>
      <c r="M789" s="10"/>
      <c r="N789" s="10"/>
      <c r="O789" s="10"/>
      <c r="P789" s="10"/>
      <c r="Q789" s="10"/>
      <c r="R789" s="10"/>
      <c r="S789" s="10"/>
      <c r="T789" s="10"/>
      <c r="U789" s="3"/>
      <c r="V789" s="3"/>
    </row>
    <row r="790" spans="1:22">
      <c r="A790" s="10"/>
      <c r="B790" s="10"/>
      <c r="C790" s="10"/>
      <c r="D790" s="10"/>
      <c r="E790" s="10"/>
      <c r="F790" s="10"/>
      <c r="G790" s="10"/>
      <c r="H790" s="10"/>
      <c r="I790" s="10"/>
      <c r="J790" s="10"/>
      <c r="K790" s="10"/>
      <c r="L790" s="10"/>
      <c r="M790" s="10"/>
      <c r="N790" s="10"/>
      <c r="O790" s="10"/>
      <c r="P790" s="10"/>
      <c r="Q790" s="10"/>
      <c r="R790" s="10"/>
      <c r="S790" s="10"/>
      <c r="T790" s="10"/>
      <c r="U790" s="3"/>
      <c r="V790" s="3"/>
    </row>
    <row r="791" spans="1:22">
      <c r="A791" s="10"/>
      <c r="B791" s="10"/>
      <c r="C791" s="10"/>
      <c r="D791" s="10"/>
      <c r="E791" s="10"/>
      <c r="F791" s="10"/>
      <c r="G791" s="10"/>
      <c r="H791" s="10"/>
      <c r="I791" s="10"/>
      <c r="J791" s="10"/>
      <c r="K791" s="10"/>
      <c r="L791" s="10"/>
      <c r="M791" s="10"/>
      <c r="N791" s="10"/>
      <c r="O791" s="10"/>
      <c r="P791" s="10"/>
      <c r="Q791" s="10"/>
      <c r="R791" s="10"/>
      <c r="S791" s="10"/>
      <c r="T791" s="10"/>
      <c r="U791" s="3"/>
      <c r="V791" s="3"/>
    </row>
    <row r="792" spans="1:22">
      <c r="A792" s="10"/>
      <c r="B792" s="10"/>
      <c r="C792" s="10"/>
      <c r="D792" s="10"/>
      <c r="E792" s="10"/>
      <c r="F792" s="10"/>
      <c r="G792" s="10"/>
      <c r="H792" s="10"/>
      <c r="I792" s="10"/>
      <c r="J792" s="10"/>
      <c r="K792" s="10"/>
      <c r="L792" s="10"/>
      <c r="M792" s="10"/>
      <c r="N792" s="10"/>
      <c r="O792" s="10"/>
      <c r="P792" s="10"/>
      <c r="Q792" s="10"/>
      <c r="R792" s="10"/>
      <c r="S792" s="10"/>
      <c r="T792" s="10"/>
      <c r="U792" s="3"/>
      <c r="V792" s="3"/>
    </row>
    <row r="793" spans="1:22">
      <c r="A793" s="10"/>
      <c r="B793" s="10"/>
      <c r="C793" s="10"/>
      <c r="D793" s="10"/>
      <c r="E793" s="10"/>
      <c r="F793" s="10"/>
      <c r="G793" s="10"/>
      <c r="H793" s="10"/>
      <c r="I793" s="10"/>
      <c r="J793" s="10"/>
      <c r="K793" s="10"/>
      <c r="L793" s="10"/>
      <c r="M793" s="10"/>
      <c r="N793" s="10"/>
      <c r="O793" s="10"/>
      <c r="P793" s="10"/>
      <c r="Q793" s="10"/>
      <c r="R793" s="10"/>
      <c r="S793" s="10"/>
      <c r="T793" s="10"/>
      <c r="U793" s="3"/>
      <c r="V793" s="3"/>
    </row>
    <row r="794" spans="1:22">
      <c r="A794" s="10"/>
      <c r="B794" s="10"/>
      <c r="C794" s="10"/>
      <c r="D794" s="10"/>
      <c r="E794" s="10"/>
      <c r="F794" s="10"/>
      <c r="G794" s="10"/>
      <c r="H794" s="10"/>
      <c r="I794" s="10"/>
      <c r="J794" s="10"/>
      <c r="K794" s="10"/>
      <c r="L794" s="10"/>
      <c r="M794" s="10"/>
      <c r="N794" s="10"/>
      <c r="O794" s="10"/>
      <c r="P794" s="10"/>
      <c r="Q794" s="10"/>
      <c r="R794" s="10"/>
      <c r="S794" s="10"/>
      <c r="T794" s="10"/>
      <c r="U794" s="3"/>
      <c r="V794" s="3"/>
    </row>
    <row r="795" spans="1:22">
      <c r="A795" s="10"/>
      <c r="B795" s="10"/>
      <c r="C795" s="10"/>
      <c r="D795" s="10"/>
      <c r="E795" s="10"/>
      <c r="F795" s="10"/>
      <c r="G795" s="10"/>
      <c r="H795" s="10"/>
      <c r="I795" s="10"/>
      <c r="J795" s="10"/>
      <c r="K795" s="10"/>
      <c r="L795" s="10"/>
      <c r="M795" s="10"/>
      <c r="N795" s="10"/>
      <c r="O795" s="10"/>
      <c r="P795" s="10"/>
      <c r="Q795" s="10"/>
      <c r="R795" s="10"/>
      <c r="S795" s="10"/>
      <c r="T795" s="10"/>
      <c r="U795" s="3"/>
      <c r="V795" s="3"/>
    </row>
    <row r="796" spans="1:22">
      <c r="A796" s="10"/>
      <c r="B796" s="10"/>
      <c r="C796" s="10"/>
      <c r="D796" s="10"/>
      <c r="E796" s="10"/>
      <c r="F796" s="10"/>
      <c r="G796" s="10"/>
      <c r="H796" s="10"/>
      <c r="I796" s="10"/>
      <c r="J796" s="10"/>
      <c r="K796" s="10"/>
      <c r="L796" s="10"/>
      <c r="M796" s="10"/>
      <c r="N796" s="10"/>
      <c r="O796" s="10"/>
      <c r="P796" s="10"/>
      <c r="Q796" s="10"/>
      <c r="R796" s="10"/>
      <c r="S796" s="10"/>
      <c r="T796" s="10"/>
      <c r="U796" s="3"/>
      <c r="V796" s="3"/>
    </row>
    <row r="797" spans="1:22">
      <c r="A797" s="10"/>
      <c r="B797" s="10"/>
      <c r="C797" s="10"/>
      <c r="D797" s="10"/>
      <c r="E797" s="10"/>
      <c r="F797" s="10"/>
      <c r="G797" s="10"/>
      <c r="H797" s="10"/>
      <c r="I797" s="10"/>
      <c r="J797" s="10"/>
      <c r="K797" s="10"/>
      <c r="L797" s="10"/>
      <c r="M797" s="10"/>
      <c r="N797" s="10"/>
      <c r="O797" s="10"/>
      <c r="P797" s="10"/>
      <c r="Q797" s="10"/>
      <c r="R797" s="10"/>
      <c r="S797" s="10"/>
      <c r="T797" s="10"/>
      <c r="U797" s="3"/>
      <c r="V797" s="3"/>
    </row>
    <row r="798" spans="1:22">
      <c r="A798" s="10"/>
      <c r="B798" s="10"/>
      <c r="C798" s="10"/>
      <c r="D798" s="10"/>
      <c r="E798" s="10"/>
      <c r="F798" s="10"/>
      <c r="G798" s="10"/>
      <c r="H798" s="10"/>
      <c r="I798" s="10"/>
      <c r="J798" s="10"/>
      <c r="K798" s="10"/>
      <c r="L798" s="10"/>
      <c r="M798" s="10"/>
      <c r="N798" s="10"/>
      <c r="O798" s="10"/>
      <c r="P798" s="10"/>
      <c r="Q798" s="10"/>
      <c r="R798" s="10"/>
      <c r="S798" s="10"/>
      <c r="T798" s="10"/>
      <c r="U798" s="3"/>
      <c r="V798" s="3"/>
    </row>
    <row r="799" spans="1:22">
      <c r="A799" s="10"/>
      <c r="B799" s="10"/>
      <c r="C799" s="10"/>
      <c r="D799" s="10"/>
      <c r="E799" s="10"/>
      <c r="F799" s="10"/>
      <c r="G799" s="10"/>
      <c r="H799" s="10"/>
      <c r="I799" s="10"/>
      <c r="J799" s="10"/>
      <c r="K799" s="10"/>
      <c r="L799" s="10"/>
      <c r="M799" s="10"/>
      <c r="N799" s="10"/>
      <c r="O799" s="10"/>
      <c r="P799" s="10"/>
      <c r="Q799" s="10"/>
      <c r="R799" s="10"/>
      <c r="S799" s="10"/>
      <c r="T799" s="10"/>
      <c r="U799" s="3"/>
      <c r="V799" s="3"/>
    </row>
    <row r="800" spans="1:22">
      <c r="A800" s="10"/>
      <c r="B800" s="10"/>
      <c r="C800" s="10"/>
      <c r="D800" s="10"/>
      <c r="E800" s="10"/>
      <c r="F800" s="10"/>
      <c r="G800" s="10"/>
      <c r="H800" s="10"/>
      <c r="I800" s="10"/>
      <c r="J800" s="10"/>
      <c r="K800" s="10"/>
      <c r="L800" s="10"/>
      <c r="M800" s="10"/>
      <c r="N800" s="10"/>
      <c r="O800" s="10"/>
      <c r="P800" s="10"/>
      <c r="Q800" s="10"/>
      <c r="R800" s="10"/>
      <c r="S800" s="10"/>
      <c r="T800" s="10"/>
      <c r="U800" s="3"/>
      <c r="V800" s="3"/>
    </row>
    <row r="801" spans="1:22">
      <c r="A801" s="10"/>
      <c r="B801" s="10"/>
      <c r="C801" s="10"/>
      <c r="D801" s="10"/>
      <c r="E801" s="10"/>
      <c r="F801" s="10"/>
      <c r="G801" s="10"/>
      <c r="H801" s="10"/>
      <c r="I801" s="10"/>
      <c r="J801" s="10"/>
      <c r="K801" s="10"/>
      <c r="L801" s="10"/>
      <c r="M801" s="10"/>
      <c r="N801" s="10"/>
      <c r="O801" s="10"/>
      <c r="P801" s="10"/>
      <c r="Q801" s="10"/>
      <c r="R801" s="10"/>
      <c r="S801" s="10"/>
      <c r="T801" s="10"/>
      <c r="U801" s="3"/>
      <c r="V801" s="3"/>
    </row>
    <row r="802" spans="1:22">
      <c r="A802" s="10"/>
      <c r="B802" s="10"/>
      <c r="C802" s="10"/>
      <c r="D802" s="10"/>
      <c r="E802" s="10"/>
      <c r="F802" s="10"/>
      <c r="G802" s="10"/>
      <c r="H802" s="10"/>
      <c r="I802" s="10"/>
      <c r="J802" s="10"/>
      <c r="K802" s="10"/>
      <c r="L802" s="10"/>
      <c r="M802" s="10"/>
      <c r="N802" s="10"/>
      <c r="O802" s="10"/>
      <c r="P802" s="10"/>
      <c r="Q802" s="10"/>
      <c r="R802" s="10"/>
      <c r="S802" s="10"/>
      <c r="T802" s="10"/>
      <c r="U802" s="3"/>
      <c r="V802" s="3"/>
    </row>
    <row r="803" spans="1:22">
      <c r="A803" s="10"/>
      <c r="B803" s="10"/>
      <c r="C803" s="10"/>
      <c r="D803" s="10"/>
      <c r="E803" s="10"/>
      <c r="F803" s="10"/>
      <c r="G803" s="10"/>
      <c r="H803" s="10"/>
      <c r="I803" s="10"/>
      <c r="J803" s="10"/>
      <c r="K803" s="10"/>
      <c r="L803" s="10"/>
      <c r="M803" s="10"/>
      <c r="N803" s="10"/>
      <c r="O803" s="10"/>
      <c r="P803" s="10"/>
      <c r="Q803" s="10"/>
      <c r="R803" s="10"/>
      <c r="S803" s="10"/>
      <c r="T803" s="10"/>
      <c r="U803" s="3"/>
      <c r="V803" s="3"/>
    </row>
    <row r="804" spans="1:22">
      <c r="A804" s="10"/>
      <c r="B804" s="10"/>
      <c r="C804" s="10"/>
      <c r="D804" s="10"/>
      <c r="E804" s="10"/>
      <c r="F804" s="10"/>
      <c r="G804" s="10"/>
      <c r="H804" s="10"/>
      <c r="I804" s="10"/>
      <c r="J804" s="10"/>
      <c r="K804" s="10"/>
      <c r="L804" s="10"/>
      <c r="M804" s="10"/>
      <c r="N804" s="10"/>
      <c r="O804" s="10"/>
      <c r="P804" s="10"/>
      <c r="Q804" s="10"/>
      <c r="R804" s="10"/>
      <c r="S804" s="10"/>
      <c r="T804" s="10"/>
      <c r="U804" s="3"/>
      <c r="V804" s="3"/>
    </row>
    <row r="805" spans="1:22">
      <c r="A805" s="10"/>
      <c r="B805" s="10"/>
      <c r="C805" s="10"/>
      <c r="D805" s="10"/>
      <c r="E805" s="10"/>
      <c r="F805" s="10"/>
      <c r="G805" s="10"/>
      <c r="H805" s="10"/>
      <c r="I805" s="10"/>
      <c r="J805" s="10"/>
      <c r="K805" s="10"/>
      <c r="L805" s="10"/>
      <c r="M805" s="10"/>
      <c r="N805" s="10"/>
      <c r="O805" s="10"/>
      <c r="P805" s="10"/>
      <c r="Q805" s="10"/>
      <c r="R805" s="10"/>
      <c r="S805" s="10"/>
      <c r="T805" s="10"/>
      <c r="U805" s="3"/>
      <c r="V805" s="3"/>
    </row>
    <row r="806" spans="1:22">
      <c r="A806" s="10"/>
      <c r="B806" s="10"/>
      <c r="C806" s="10"/>
      <c r="D806" s="10"/>
      <c r="E806" s="10"/>
      <c r="F806" s="10"/>
      <c r="G806" s="10"/>
      <c r="H806" s="10"/>
      <c r="I806" s="10"/>
      <c r="J806" s="10"/>
      <c r="K806" s="10"/>
      <c r="L806" s="10"/>
      <c r="M806" s="10"/>
      <c r="N806" s="10"/>
      <c r="O806" s="10"/>
      <c r="P806" s="10"/>
      <c r="Q806" s="10"/>
      <c r="R806" s="10"/>
      <c r="S806" s="10"/>
      <c r="T806" s="10"/>
      <c r="U806" s="3"/>
      <c r="V806" s="3"/>
    </row>
    <row r="807" spans="1:22">
      <c r="A807" s="10"/>
      <c r="B807" s="10"/>
      <c r="C807" s="10"/>
      <c r="D807" s="10"/>
      <c r="E807" s="10"/>
      <c r="F807" s="10"/>
      <c r="G807" s="10"/>
      <c r="H807" s="10"/>
      <c r="I807" s="10"/>
      <c r="J807" s="10"/>
      <c r="K807" s="10"/>
      <c r="L807" s="10"/>
      <c r="M807" s="10"/>
      <c r="N807" s="10"/>
      <c r="O807" s="10"/>
      <c r="P807" s="10"/>
      <c r="Q807" s="10"/>
      <c r="R807" s="10"/>
      <c r="S807" s="10"/>
      <c r="T807" s="10"/>
      <c r="U807" s="3"/>
      <c r="V807" s="3"/>
    </row>
    <row r="808" spans="1:22">
      <c r="A808" s="10"/>
      <c r="B808" s="10"/>
      <c r="C808" s="10"/>
      <c r="D808" s="10"/>
      <c r="E808" s="10"/>
      <c r="F808" s="10"/>
      <c r="G808" s="10"/>
      <c r="H808" s="10"/>
      <c r="I808" s="10"/>
      <c r="J808" s="10"/>
      <c r="K808" s="10"/>
      <c r="L808" s="10"/>
      <c r="M808" s="10"/>
      <c r="N808" s="10"/>
      <c r="O808" s="10"/>
      <c r="P808" s="10"/>
      <c r="Q808" s="10"/>
      <c r="R808" s="10"/>
      <c r="S808" s="10"/>
      <c r="T808" s="10"/>
      <c r="U808" s="3"/>
      <c r="V808" s="3"/>
    </row>
    <row r="809" spans="1:22">
      <c r="A809" s="10"/>
      <c r="B809" s="10"/>
      <c r="C809" s="10"/>
      <c r="D809" s="10"/>
      <c r="E809" s="10"/>
      <c r="F809" s="10"/>
      <c r="G809" s="10"/>
      <c r="H809" s="10"/>
      <c r="I809" s="10"/>
      <c r="J809" s="10"/>
      <c r="K809" s="10"/>
      <c r="L809" s="10"/>
      <c r="M809" s="10"/>
      <c r="N809" s="10"/>
      <c r="O809" s="10"/>
      <c r="P809" s="10"/>
      <c r="Q809" s="10"/>
      <c r="R809" s="10"/>
      <c r="S809" s="10"/>
      <c r="T809" s="10"/>
      <c r="U809" s="3"/>
      <c r="V809" s="3"/>
    </row>
    <row r="810" spans="1:22">
      <c r="A810" s="10"/>
      <c r="B810" s="10"/>
      <c r="C810" s="10"/>
      <c r="D810" s="10"/>
      <c r="E810" s="10"/>
      <c r="F810" s="10"/>
      <c r="G810" s="10"/>
      <c r="H810" s="10"/>
      <c r="I810" s="10"/>
      <c r="J810" s="10"/>
      <c r="K810" s="10"/>
      <c r="L810" s="10"/>
      <c r="M810" s="10"/>
      <c r="N810" s="10"/>
      <c r="O810" s="10"/>
      <c r="P810" s="10"/>
      <c r="Q810" s="10"/>
      <c r="R810" s="10"/>
      <c r="S810" s="10"/>
      <c r="T810" s="10"/>
      <c r="U810" s="3"/>
      <c r="V810" s="3"/>
    </row>
    <row r="811" spans="1:22">
      <c r="A811" s="10"/>
      <c r="B811" s="10"/>
      <c r="C811" s="10"/>
      <c r="D811" s="10"/>
      <c r="E811" s="10"/>
      <c r="F811" s="10"/>
      <c r="G811" s="10"/>
      <c r="H811" s="10"/>
      <c r="I811" s="10"/>
      <c r="J811" s="10"/>
      <c r="K811" s="10"/>
      <c r="L811" s="10"/>
      <c r="M811" s="10"/>
      <c r="N811" s="10"/>
      <c r="O811" s="10"/>
      <c r="P811" s="10"/>
      <c r="Q811" s="10"/>
      <c r="R811" s="10"/>
      <c r="S811" s="10"/>
      <c r="T811" s="10"/>
      <c r="U811" s="3"/>
      <c r="V811" s="3"/>
    </row>
    <row r="812" spans="1:22">
      <c r="A812" s="10"/>
      <c r="B812" s="10"/>
      <c r="C812" s="10"/>
      <c r="D812" s="10"/>
      <c r="E812" s="10"/>
      <c r="F812" s="10"/>
      <c r="G812" s="10"/>
      <c r="H812" s="10"/>
      <c r="I812" s="10"/>
      <c r="J812" s="10"/>
      <c r="K812" s="10"/>
      <c r="L812" s="10"/>
      <c r="M812" s="10"/>
      <c r="N812" s="10"/>
      <c r="O812" s="10"/>
      <c r="P812" s="10"/>
      <c r="Q812" s="10"/>
      <c r="R812" s="10"/>
      <c r="S812" s="10"/>
      <c r="T812" s="10"/>
      <c r="U812" s="3"/>
      <c r="V812" s="3"/>
    </row>
    <row r="813" spans="1:22">
      <c r="A813" s="10"/>
      <c r="B813" s="10"/>
      <c r="C813" s="10"/>
      <c r="D813" s="10"/>
      <c r="E813" s="10"/>
      <c r="F813" s="10"/>
      <c r="G813" s="10"/>
      <c r="H813" s="10"/>
      <c r="I813" s="10"/>
      <c r="J813" s="10"/>
      <c r="K813" s="10"/>
      <c r="L813" s="10"/>
      <c r="M813" s="10"/>
      <c r="N813" s="10"/>
      <c r="O813" s="10"/>
      <c r="P813" s="10"/>
      <c r="Q813" s="10"/>
      <c r="R813" s="10"/>
      <c r="S813" s="10"/>
      <c r="T813" s="10"/>
      <c r="U813" s="3"/>
      <c r="V813" s="3"/>
    </row>
    <row r="814" spans="1:22">
      <c r="A814" s="10"/>
      <c r="B814" s="10"/>
      <c r="C814" s="10"/>
      <c r="D814" s="10"/>
      <c r="E814" s="10"/>
      <c r="F814" s="10"/>
      <c r="G814" s="10"/>
      <c r="H814" s="10"/>
      <c r="I814" s="10"/>
      <c r="J814" s="10"/>
      <c r="K814" s="10"/>
      <c r="L814" s="10"/>
      <c r="M814" s="10"/>
      <c r="N814" s="10"/>
      <c r="O814" s="10"/>
      <c r="P814" s="10"/>
      <c r="Q814" s="10"/>
      <c r="R814" s="10"/>
      <c r="S814" s="10"/>
      <c r="T814" s="10"/>
      <c r="U814" s="3"/>
      <c r="V814" s="3"/>
    </row>
    <row r="815" spans="1:22">
      <c r="A815" s="10"/>
      <c r="B815" s="10"/>
      <c r="C815" s="10"/>
      <c r="D815" s="10"/>
      <c r="E815" s="10"/>
      <c r="F815" s="10"/>
      <c r="G815" s="10"/>
      <c r="H815" s="10"/>
      <c r="I815" s="10"/>
      <c r="J815" s="10"/>
      <c r="K815" s="10"/>
      <c r="L815" s="10"/>
      <c r="M815" s="10"/>
      <c r="N815" s="10"/>
      <c r="O815" s="10"/>
      <c r="P815" s="10"/>
      <c r="Q815" s="10"/>
      <c r="R815" s="10"/>
      <c r="S815" s="10"/>
      <c r="T815" s="10"/>
      <c r="U815" s="3"/>
      <c r="V815" s="3"/>
    </row>
    <row r="816" spans="1:22">
      <c r="A816" s="10"/>
      <c r="B816" s="10"/>
      <c r="C816" s="10"/>
      <c r="D816" s="10"/>
      <c r="E816" s="10"/>
      <c r="F816" s="10"/>
      <c r="G816" s="10"/>
      <c r="H816" s="10"/>
      <c r="I816" s="10"/>
      <c r="J816" s="10"/>
      <c r="K816" s="10"/>
      <c r="L816" s="10"/>
      <c r="M816" s="10"/>
      <c r="N816" s="10"/>
      <c r="O816" s="10"/>
      <c r="P816" s="10"/>
      <c r="Q816" s="10"/>
      <c r="R816" s="10"/>
      <c r="S816" s="10"/>
      <c r="T816" s="10"/>
      <c r="U816" s="3"/>
      <c r="V816" s="3"/>
    </row>
    <row r="817" spans="1:22">
      <c r="A817" s="10"/>
      <c r="B817" s="10"/>
      <c r="C817" s="10"/>
      <c r="D817" s="10"/>
      <c r="E817" s="10"/>
      <c r="F817" s="10"/>
      <c r="G817" s="10"/>
      <c r="H817" s="10"/>
      <c r="I817" s="10"/>
      <c r="J817" s="10"/>
      <c r="K817" s="10"/>
      <c r="L817" s="10"/>
      <c r="M817" s="10"/>
      <c r="N817" s="10"/>
      <c r="O817" s="10"/>
      <c r="P817" s="10"/>
      <c r="Q817" s="10"/>
      <c r="R817" s="10"/>
      <c r="S817" s="10"/>
      <c r="T817" s="10"/>
      <c r="U817" s="3"/>
      <c r="V817" s="3"/>
    </row>
    <row r="818" spans="1:22">
      <c r="A818" s="10"/>
      <c r="B818" s="10"/>
      <c r="C818" s="10"/>
      <c r="D818" s="10"/>
      <c r="E818" s="10"/>
      <c r="F818" s="10"/>
      <c r="G818" s="10"/>
      <c r="H818" s="10"/>
      <c r="I818" s="10"/>
      <c r="J818" s="10"/>
      <c r="K818" s="10"/>
      <c r="L818" s="10"/>
      <c r="M818" s="10"/>
      <c r="N818" s="10"/>
      <c r="O818" s="10"/>
      <c r="P818" s="10"/>
      <c r="Q818" s="10"/>
      <c r="R818" s="10"/>
      <c r="S818" s="10"/>
      <c r="T818" s="10"/>
      <c r="U818" s="3"/>
      <c r="V818" s="3"/>
    </row>
    <row r="819" spans="1:22">
      <c r="A819" s="10"/>
      <c r="B819" s="10"/>
      <c r="C819" s="10"/>
      <c r="D819" s="10"/>
      <c r="E819" s="10"/>
      <c r="F819" s="10"/>
      <c r="G819" s="10"/>
      <c r="H819" s="10"/>
      <c r="I819" s="10"/>
      <c r="J819" s="10"/>
      <c r="K819" s="10"/>
      <c r="L819" s="10"/>
      <c r="M819" s="10"/>
      <c r="N819" s="10"/>
      <c r="O819" s="10"/>
      <c r="P819" s="10"/>
      <c r="Q819" s="10"/>
      <c r="R819" s="10"/>
      <c r="S819" s="10"/>
      <c r="T819" s="10"/>
      <c r="U819" s="3"/>
      <c r="V819" s="3"/>
    </row>
    <row r="820" spans="1:22">
      <c r="A820" s="10"/>
      <c r="B820" s="10"/>
      <c r="C820" s="10"/>
      <c r="D820" s="10"/>
      <c r="E820" s="10"/>
      <c r="F820" s="10"/>
      <c r="G820" s="10"/>
      <c r="H820" s="10"/>
      <c r="I820" s="10"/>
      <c r="J820" s="10"/>
      <c r="K820" s="10"/>
      <c r="L820" s="10"/>
      <c r="M820" s="10"/>
      <c r="N820" s="10"/>
      <c r="O820" s="10"/>
      <c r="P820" s="10"/>
      <c r="Q820" s="10"/>
      <c r="R820" s="10"/>
      <c r="S820" s="10"/>
      <c r="T820" s="10"/>
      <c r="U820" s="3"/>
      <c r="V820" s="3"/>
    </row>
    <row r="821" spans="1:22">
      <c r="A821" s="10"/>
      <c r="B821" s="10"/>
      <c r="C821" s="10"/>
      <c r="D821" s="10"/>
      <c r="E821" s="10"/>
      <c r="F821" s="10"/>
      <c r="G821" s="10"/>
      <c r="H821" s="10"/>
      <c r="I821" s="10"/>
      <c r="J821" s="10"/>
      <c r="K821" s="10"/>
      <c r="L821" s="10"/>
      <c r="M821" s="10"/>
      <c r="N821" s="10"/>
      <c r="O821" s="10"/>
      <c r="P821" s="10"/>
      <c r="Q821" s="10"/>
      <c r="R821" s="10"/>
      <c r="S821" s="10"/>
      <c r="T821" s="10"/>
      <c r="U821" s="3"/>
      <c r="V821" s="3"/>
    </row>
    <row r="822" spans="1:22">
      <c r="A822" s="10"/>
      <c r="B822" s="10"/>
      <c r="C822" s="10"/>
      <c r="D822" s="10"/>
      <c r="E822" s="10"/>
      <c r="F822" s="10"/>
      <c r="G822" s="10"/>
      <c r="H822" s="10"/>
      <c r="I822" s="10"/>
      <c r="J822" s="10"/>
      <c r="K822" s="10"/>
      <c r="L822" s="10"/>
      <c r="M822" s="10"/>
      <c r="N822" s="10"/>
      <c r="O822" s="10"/>
      <c r="P822" s="10"/>
      <c r="Q822" s="10"/>
      <c r="R822" s="10"/>
      <c r="S822" s="10"/>
      <c r="T822" s="10"/>
      <c r="U822" s="3"/>
      <c r="V822" s="3"/>
    </row>
    <row r="823" spans="1:22">
      <c r="A823" s="10"/>
      <c r="B823" s="10"/>
      <c r="C823" s="10"/>
      <c r="D823" s="10"/>
      <c r="E823" s="10"/>
      <c r="F823" s="10"/>
      <c r="G823" s="10"/>
      <c r="H823" s="10"/>
      <c r="I823" s="10"/>
      <c r="J823" s="10"/>
      <c r="K823" s="10"/>
      <c r="L823" s="10"/>
      <c r="M823" s="10"/>
      <c r="N823" s="10"/>
      <c r="O823" s="10"/>
      <c r="P823" s="10"/>
      <c r="Q823" s="10"/>
      <c r="R823" s="10"/>
      <c r="S823" s="10"/>
      <c r="T823" s="10"/>
      <c r="U823" s="3"/>
      <c r="V823" s="3"/>
    </row>
    <row r="824" spans="1:22">
      <c r="A824" s="10"/>
      <c r="B824" s="10"/>
      <c r="C824" s="10"/>
      <c r="D824" s="10"/>
      <c r="E824" s="10"/>
      <c r="F824" s="10"/>
      <c r="G824" s="10"/>
      <c r="H824" s="10"/>
      <c r="I824" s="10"/>
      <c r="J824" s="10"/>
      <c r="K824" s="10"/>
      <c r="L824" s="10"/>
      <c r="M824" s="10"/>
      <c r="N824" s="10"/>
      <c r="O824" s="10"/>
      <c r="P824" s="10"/>
      <c r="Q824" s="10"/>
      <c r="R824" s="10"/>
      <c r="S824" s="10"/>
      <c r="T824" s="10"/>
      <c r="U824" s="3"/>
      <c r="V824" s="3"/>
    </row>
    <row r="825" spans="1:22">
      <c r="A825" s="10"/>
      <c r="B825" s="10"/>
      <c r="C825" s="10"/>
      <c r="D825" s="10"/>
      <c r="E825" s="10"/>
      <c r="F825" s="10"/>
      <c r="G825" s="10"/>
      <c r="H825" s="10"/>
      <c r="I825" s="10"/>
      <c r="J825" s="10"/>
      <c r="K825" s="10"/>
      <c r="L825" s="10"/>
      <c r="M825" s="10"/>
      <c r="N825" s="10"/>
      <c r="O825" s="10"/>
      <c r="P825" s="10"/>
      <c r="Q825" s="10"/>
      <c r="R825" s="10"/>
      <c r="S825" s="10"/>
      <c r="T825" s="10"/>
      <c r="U825" s="3"/>
      <c r="V825" s="3"/>
    </row>
    <row r="826" spans="1:22">
      <c r="A826" s="10"/>
      <c r="B826" s="10"/>
      <c r="C826" s="10"/>
      <c r="D826" s="10"/>
      <c r="E826" s="10"/>
      <c r="F826" s="10"/>
      <c r="G826" s="10"/>
      <c r="H826" s="10"/>
      <c r="I826" s="10"/>
      <c r="J826" s="10"/>
      <c r="K826" s="10"/>
      <c r="L826" s="10"/>
      <c r="M826" s="10"/>
      <c r="N826" s="10"/>
      <c r="O826" s="10"/>
      <c r="P826" s="10"/>
      <c r="Q826" s="10"/>
      <c r="R826" s="10"/>
      <c r="S826" s="10"/>
      <c r="T826" s="10"/>
      <c r="U826" s="3"/>
      <c r="V826" s="3"/>
    </row>
    <row r="827" spans="1:22">
      <c r="A827" s="10"/>
      <c r="B827" s="10"/>
      <c r="C827" s="10"/>
      <c r="D827" s="10"/>
      <c r="E827" s="10"/>
      <c r="F827" s="10"/>
      <c r="G827" s="10"/>
      <c r="H827" s="10"/>
      <c r="I827" s="10"/>
      <c r="J827" s="10"/>
      <c r="K827" s="10"/>
      <c r="L827" s="10"/>
      <c r="M827" s="10"/>
      <c r="N827" s="10"/>
      <c r="O827" s="10"/>
      <c r="P827" s="10"/>
      <c r="Q827" s="10"/>
      <c r="R827" s="10"/>
      <c r="S827" s="10"/>
      <c r="T827" s="10"/>
      <c r="U827" s="3"/>
      <c r="V827" s="3"/>
    </row>
    <row r="828" spans="1:22">
      <c r="A828" s="10"/>
      <c r="B828" s="10"/>
      <c r="C828" s="10"/>
      <c r="D828" s="10"/>
      <c r="E828" s="10"/>
      <c r="F828" s="10"/>
      <c r="G828" s="10"/>
      <c r="H828" s="10"/>
      <c r="I828" s="10"/>
      <c r="J828" s="10"/>
      <c r="K828" s="10"/>
      <c r="L828" s="10"/>
      <c r="M828" s="10"/>
      <c r="N828" s="10"/>
      <c r="O828" s="10"/>
      <c r="P828" s="10"/>
      <c r="Q828" s="10"/>
      <c r="R828" s="10"/>
      <c r="S828" s="10"/>
      <c r="T828" s="10"/>
      <c r="U828" s="3"/>
      <c r="V828" s="3"/>
    </row>
    <row r="829" spans="1:22">
      <c r="A829" s="10"/>
      <c r="B829" s="10"/>
      <c r="C829" s="10"/>
      <c r="D829" s="10"/>
      <c r="E829" s="10"/>
      <c r="F829" s="10"/>
      <c r="G829" s="10"/>
      <c r="H829" s="10"/>
      <c r="I829" s="10"/>
      <c r="J829" s="10"/>
      <c r="K829" s="10"/>
      <c r="L829" s="10"/>
      <c r="M829" s="10"/>
      <c r="N829" s="10"/>
      <c r="O829" s="10"/>
      <c r="P829" s="10"/>
      <c r="Q829" s="10"/>
      <c r="R829" s="10"/>
      <c r="S829" s="10"/>
      <c r="T829" s="10"/>
      <c r="U829" s="3"/>
      <c r="V829" s="3"/>
    </row>
    <row r="830" spans="1:22">
      <c r="A830" s="10"/>
      <c r="B830" s="10"/>
      <c r="C830" s="10"/>
      <c r="D830" s="10"/>
      <c r="E830" s="10"/>
      <c r="F830" s="10"/>
      <c r="G830" s="10"/>
      <c r="H830" s="10"/>
      <c r="I830" s="10"/>
      <c r="J830" s="10"/>
      <c r="K830" s="10"/>
      <c r="L830" s="10"/>
      <c r="M830" s="10"/>
      <c r="N830" s="10"/>
      <c r="O830" s="10"/>
      <c r="P830" s="10"/>
      <c r="Q830" s="10"/>
      <c r="R830" s="10"/>
      <c r="S830" s="10"/>
      <c r="T830" s="10"/>
      <c r="U830" s="3"/>
      <c r="V830" s="3"/>
    </row>
    <row r="831" spans="1:22">
      <c r="A831" s="10"/>
      <c r="B831" s="10"/>
      <c r="C831" s="10"/>
      <c r="D831" s="10"/>
      <c r="E831" s="10"/>
      <c r="F831" s="10"/>
      <c r="G831" s="10"/>
      <c r="H831" s="10"/>
      <c r="I831" s="10"/>
      <c r="J831" s="10"/>
      <c r="K831" s="10"/>
      <c r="L831" s="10"/>
      <c r="M831" s="10"/>
      <c r="N831" s="10"/>
      <c r="O831" s="10"/>
      <c r="P831" s="10"/>
      <c r="Q831" s="10"/>
      <c r="R831" s="10"/>
      <c r="S831" s="10"/>
      <c r="T831" s="10"/>
      <c r="U831" s="3"/>
      <c r="V831" s="3"/>
    </row>
    <row r="832" spans="1:22">
      <c r="A832" s="10"/>
      <c r="B832" s="10"/>
      <c r="C832" s="10"/>
      <c r="D832" s="10"/>
      <c r="E832" s="10"/>
      <c r="F832" s="10"/>
      <c r="G832" s="10"/>
      <c r="H832" s="10"/>
      <c r="I832" s="10"/>
      <c r="J832" s="10"/>
      <c r="K832" s="10"/>
      <c r="L832" s="10"/>
      <c r="M832" s="10"/>
      <c r="N832" s="10"/>
      <c r="O832" s="10"/>
      <c r="P832" s="10"/>
      <c r="Q832" s="10"/>
      <c r="R832" s="10"/>
      <c r="S832" s="10"/>
      <c r="T832" s="10"/>
      <c r="U832" s="3"/>
      <c r="V832" s="3"/>
    </row>
    <row r="833" spans="1:22">
      <c r="A833" s="10"/>
      <c r="B833" s="10"/>
      <c r="C833" s="10"/>
      <c r="D833" s="10"/>
      <c r="E833" s="10"/>
      <c r="F833" s="10"/>
      <c r="G833" s="10"/>
      <c r="H833" s="10"/>
      <c r="I833" s="10"/>
      <c r="J833" s="10"/>
      <c r="K833" s="10"/>
      <c r="L833" s="10"/>
      <c r="M833" s="10"/>
      <c r="N833" s="10"/>
      <c r="O833" s="10"/>
      <c r="P833" s="10"/>
      <c r="Q833" s="10"/>
      <c r="R833" s="10"/>
      <c r="S833" s="10"/>
      <c r="T833" s="10"/>
      <c r="U833" s="3"/>
      <c r="V833" s="3"/>
    </row>
    <row r="834" spans="1:22">
      <c r="A834" s="10"/>
      <c r="B834" s="10"/>
      <c r="C834" s="10"/>
      <c r="D834" s="10"/>
      <c r="E834" s="10"/>
      <c r="F834" s="10"/>
      <c r="G834" s="10"/>
      <c r="H834" s="10"/>
      <c r="I834" s="10"/>
      <c r="J834" s="10"/>
      <c r="K834" s="10"/>
      <c r="L834" s="10"/>
      <c r="M834" s="10"/>
      <c r="N834" s="10"/>
      <c r="O834" s="10"/>
      <c r="P834" s="10"/>
      <c r="Q834" s="10"/>
      <c r="R834" s="10"/>
      <c r="S834" s="10"/>
      <c r="T834" s="10"/>
      <c r="U834" s="3"/>
      <c r="V834" s="3"/>
    </row>
    <row r="835" spans="1:22">
      <c r="A835" s="10"/>
      <c r="B835" s="10"/>
      <c r="C835" s="10"/>
      <c r="D835" s="10"/>
      <c r="E835" s="10"/>
      <c r="F835" s="10"/>
      <c r="G835" s="10"/>
      <c r="H835" s="10"/>
      <c r="I835" s="10"/>
      <c r="J835" s="10"/>
      <c r="K835" s="10"/>
      <c r="L835" s="10"/>
      <c r="M835" s="10"/>
      <c r="N835" s="10"/>
      <c r="O835" s="10"/>
      <c r="P835" s="10"/>
      <c r="Q835" s="10"/>
      <c r="R835" s="10"/>
      <c r="S835" s="10"/>
      <c r="T835" s="10"/>
      <c r="U835" s="3"/>
      <c r="V835" s="3"/>
    </row>
    <row r="836" spans="1:22">
      <c r="A836" s="10"/>
      <c r="B836" s="10"/>
      <c r="C836" s="10"/>
      <c r="D836" s="10"/>
      <c r="E836" s="10"/>
      <c r="F836" s="10"/>
      <c r="G836" s="10"/>
      <c r="H836" s="10"/>
      <c r="I836" s="10"/>
      <c r="J836" s="10"/>
      <c r="K836" s="10"/>
      <c r="L836" s="10"/>
      <c r="M836" s="10"/>
      <c r="N836" s="10"/>
      <c r="O836" s="10"/>
      <c r="P836" s="10"/>
      <c r="Q836" s="10"/>
      <c r="R836" s="10"/>
      <c r="S836" s="10"/>
      <c r="T836" s="10"/>
      <c r="U836" s="3"/>
      <c r="V836" s="3"/>
    </row>
    <row r="837" spans="1:22">
      <c r="A837" s="10"/>
      <c r="B837" s="10"/>
      <c r="C837" s="10"/>
      <c r="D837" s="10"/>
      <c r="E837" s="10"/>
      <c r="F837" s="10"/>
      <c r="G837" s="10"/>
      <c r="H837" s="10"/>
      <c r="I837" s="10"/>
      <c r="J837" s="10"/>
      <c r="K837" s="10"/>
      <c r="L837" s="10"/>
      <c r="M837" s="10"/>
      <c r="N837" s="10"/>
      <c r="O837" s="10"/>
      <c r="P837" s="10"/>
      <c r="Q837" s="10"/>
      <c r="R837" s="10"/>
      <c r="S837" s="10"/>
      <c r="T837" s="10"/>
      <c r="U837" s="3"/>
      <c r="V837" s="3"/>
    </row>
    <row r="838" spans="1:22">
      <c r="A838" s="10"/>
      <c r="B838" s="10"/>
      <c r="C838" s="10"/>
      <c r="D838" s="10"/>
      <c r="E838" s="10"/>
      <c r="F838" s="10"/>
      <c r="G838" s="10"/>
      <c r="H838" s="10"/>
      <c r="I838" s="10"/>
      <c r="J838" s="10"/>
      <c r="K838" s="10"/>
      <c r="L838" s="10"/>
      <c r="M838" s="10"/>
      <c r="N838" s="10"/>
      <c r="O838" s="10"/>
      <c r="P838" s="10"/>
      <c r="Q838" s="10"/>
      <c r="R838" s="10"/>
      <c r="S838" s="10"/>
      <c r="T838" s="10"/>
      <c r="U838" s="3"/>
      <c r="V838" s="3"/>
    </row>
    <row r="839" spans="1:22">
      <c r="A839" s="10"/>
      <c r="B839" s="10"/>
      <c r="C839" s="10"/>
      <c r="D839" s="10"/>
      <c r="E839" s="10"/>
      <c r="F839" s="10"/>
      <c r="G839" s="10"/>
      <c r="H839" s="10"/>
      <c r="I839" s="10"/>
      <c r="J839" s="10"/>
      <c r="K839" s="10"/>
      <c r="L839" s="10"/>
      <c r="M839" s="10"/>
      <c r="N839" s="10"/>
      <c r="O839" s="10"/>
      <c r="P839" s="10"/>
      <c r="Q839" s="10"/>
      <c r="R839" s="10"/>
      <c r="S839" s="10"/>
      <c r="T839" s="10"/>
      <c r="U839" s="3"/>
      <c r="V839" s="3"/>
    </row>
    <row r="840" spans="1:22">
      <c r="A840" s="10"/>
      <c r="B840" s="10"/>
      <c r="C840" s="10"/>
      <c r="D840" s="10"/>
      <c r="E840" s="10"/>
      <c r="F840" s="10"/>
      <c r="G840" s="10"/>
      <c r="H840" s="10"/>
      <c r="I840" s="10"/>
      <c r="J840" s="10"/>
      <c r="K840" s="10"/>
      <c r="L840" s="10"/>
      <c r="M840" s="10"/>
      <c r="N840" s="10"/>
      <c r="O840" s="10"/>
      <c r="P840" s="10"/>
      <c r="Q840" s="10"/>
      <c r="R840" s="10"/>
      <c r="S840" s="10"/>
      <c r="T840" s="10"/>
      <c r="U840" s="3"/>
      <c r="V840" s="3"/>
    </row>
    <row r="841" spans="1:22">
      <c r="A841" s="10"/>
      <c r="B841" s="10"/>
      <c r="C841" s="10"/>
      <c r="D841" s="10"/>
      <c r="E841" s="10"/>
      <c r="F841" s="10"/>
      <c r="G841" s="10"/>
      <c r="H841" s="10"/>
      <c r="I841" s="10"/>
      <c r="J841" s="10"/>
      <c r="K841" s="10"/>
      <c r="L841" s="10"/>
      <c r="M841" s="10"/>
      <c r="N841" s="10"/>
      <c r="O841" s="10"/>
      <c r="P841" s="10"/>
      <c r="Q841" s="10"/>
      <c r="R841" s="10"/>
      <c r="S841" s="10"/>
      <c r="T841" s="10"/>
      <c r="U841" s="3"/>
      <c r="V841" s="3"/>
    </row>
    <row r="842" spans="1:22">
      <c r="A842" s="10"/>
      <c r="B842" s="10"/>
      <c r="C842" s="10"/>
      <c r="D842" s="10"/>
      <c r="E842" s="10"/>
      <c r="F842" s="10"/>
      <c r="G842" s="10"/>
      <c r="H842" s="10"/>
      <c r="I842" s="10"/>
      <c r="J842" s="10"/>
      <c r="K842" s="10"/>
      <c r="L842" s="10"/>
      <c r="M842" s="10"/>
      <c r="N842" s="10"/>
      <c r="O842" s="10"/>
      <c r="P842" s="10"/>
      <c r="Q842" s="10"/>
      <c r="R842" s="10"/>
      <c r="S842" s="10"/>
      <c r="T842" s="10"/>
      <c r="U842" s="3"/>
      <c r="V842" s="3"/>
    </row>
    <row r="843" spans="1:22">
      <c r="A843" s="10"/>
      <c r="B843" s="10"/>
      <c r="C843" s="10"/>
      <c r="D843" s="10"/>
      <c r="E843" s="10"/>
      <c r="F843" s="10"/>
      <c r="G843" s="10"/>
      <c r="H843" s="10"/>
      <c r="I843" s="10"/>
      <c r="J843" s="10"/>
      <c r="K843" s="10"/>
      <c r="L843" s="10"/>
      <c r="M843" s="10"/>
      <c r="N843" s="10"/>
      <c r="O843" s="10"/>
      <c r="P843" s="10"/>
      <c r="Q843" s="10"/>
      <c r="R843" s="10"/>
      <c r="S843" s="10"/>
      <c r="T843" s="10"/>
      <c r="U843" s="3"/>
      <c r="V843" s="3"/>
    </row>
    <row r="844" spans="1:22">
      <c r="A844" s="10"/>
      <c r="B844" s="10"/>
      <c r="C844" s="10"/>
      <c r="D844" s="10"/>
      <c r="E844" s="10"/>
      <c r="F844" s="10"/>
      <c r="G844" s="10"/>
      <c r="H844" s="10"/>
      <c r="I844" s="10"/>
      <c r="J844" s="10"/>
      <c r="K844" s="10"/>
      <c r="L844" s="10"/>
      <c r="M844" s="10"/>
      <c r="N844" s="10"/>
      <c r="O844" s="10"/>
      <c r="P844" s="10"/>
      <c r="Q844" s="10"/>
      <c r="R844" s="10"/>
      <c r="S844" s="10"/>
      <c r="T844" s="10"/>
      <c r="U844" s="3"/>
      <c r="V844" s="3"/>
    </row>
    <row r="845" spans="1:22">
      <c r="A845" s="10"/>
      <c r="B845" s="10"/>
      <c r="C845" s="10"/>
      <c r="D845" s="10"/>
      <c r="E845" s="10"/>
      <c r="F845" s="10"/>
      <c r="G845" s="10"/>
      <c r="H845" s="10"/>
      <c r="I845" s="10"/>
      <c r="J845" s="10"/>
      <c r="K845" s="10"/>
      <c r="L845" s="10"/>
      <c r="M845" s="10"/>
      <c r="N845" s="10"/>
      <c r="O845" s="10"/>
      <c r="P845" s="10"/>
      <c r="Q845" s="10"/>
      <c r="R845" s="10"/>
      <c r="S845" s="10"/>
      <c r="T845" s="10"/>
      <c r="U845" s="3"/>
      <c r="V845" s="3"/>
    </row>
    <row r="846" spans="1:22">
      <c r="A846" s="10"/>
      <c r="B846" s="10"/>
      <c r="C846" s="10"/>
      <c r="D846" s="10"/>
      <c r="E846" s="10"/>
      <c r="F846" s="10"/>
      <c r="G846" s="10"/>
      <c r="H846" s="10"/>
      <c r="I846" s="10"/>
      <c r="J846" s="10"/>
      <c r="K846" s="10"/>
      <c r="L846" s="10"/>
      <c r="M846" s="10"/>
      <c r="N846" s="10"/>
      <c r="O846" s="10"/>
      <c r="P846" s="10"/>
      <c r="Q846" s="10"/>
      <c r="R846" s="10"/>
      <c r="S846" s="10"/>
      <c r="T846" s="10"/>
      <c r="U846" s="3"/>
      <c r="V846" s="3"/>
    </row>
    <row r="847" spans="1:22">
      <c r="A847" s="10"/>
      <c r="B847" s="10"/>
      <c r="C847" s="10"/>
      <c r="D847" s="10"/>
      <c r="E847" s="10"/>
      <c r="F847" s="10"/>
      <c r="G847" s="10"/>
      <c r="H847" s="10"/>
      <c r="I847" s="10"/>
      <c r="J847" s="10"/>
      <c r="K847" s="10"/>
      <c r="L847" s="10"/>
      <c r="M847" s="10"/>
      <c r="N847" s="10"/>
      <c r="O847" s="10"/>
      <c r="P847" s="10"/>
      <c r="Q847" s="10"/>
      <c r="R847" s="10"/>
      <c r="S847" s="10"/>
      <c r="T847" s="10"/>
      <c r="U847" s="3"/>
      <c r="V847" s="3"/>
    </row>
    <row r="848" spans="1:22">
      <c r="A848" s="10"/>
      <c r="B848" s="10"/>
      <c r="C848" s="10"/>
      <c r="D848" s="10"/>
      <c r="E848" s="10"/>
      <c r="F848" s="10"/>
      <c r="G848" s="10"/>
      <c r="H848" s="10"/>
      <c r="I848" s="10"/>
      <c r="J848" s="10"/>
      <c r="K848" s="10"/>
      <c r="L848" s="10"/>
      <c r="M848" s="10"/>
      <c r="N848" s="10"/>
      <c r="O848" s="10"/>
      <c r="P848" s="10"/>
      <c r="Q848" s="10"/>
      <c r="R848" s="10"/>
      <c r="S848" s="10"/>
      <c r="T848" s="10"/>
      <c r="U848" s="3"/>
      <c r="V848" s="3"/>
    </row>
    <row r="849" spans="1:22">
      <c r="A849" s="10"/>
      <c r="B849" s="10"/>
      <c r="C849" s="10"/>
      <c r="D849" s="10"/>
      <c r="E849" s="10"/>
      <c r="F849" s="10"/>
      <c r="G849" s="10"/>
      <c r="H849" s="10"/>
      <c r="I849" s="10"/>
      <c r="J849" s="10"/>
      <c r="K849" s="10"/>
      <c r="L849" s="10"/>
      <c r="M849" s="10"/>
      <c r="N849" s="10"/>
      <c r="O849" s="10"/>
      <c r="P849" s="10"/>
      <c r="Q849" s="10"/>
      <c r="R849" s="10"/>
      <c r="S849" s="10"/>
      <c r="T849" s="10"/>
      <c r="U849" s="3"/>
      <c r="V849" s="3"/>
    </row>
    <row r="850" spans="1:22">
      <c r="A850" s="10"/>
      <c r="B850" s="10"/>
      <c r="C850" s="10"/>
      <c r="D850" s="10"/>
      <c r="E850" s="10"/>
      <c r="F850" s="10"/>
      <c r="G850" s="10"/>
      <c r="H850" s="10"/>
      <c r="I850" s="10"/>
      <c r="J850" s="10"/>
      <c r="K850" s="10"/>
      <c r="L850" s="10"/>
      <c r="M850" s="10"/>
      <c r="N850" s="10"/>
      <c r="O850" s="10"/>
      <c r="P850" s="10"/>
      <c r="Q850" s="10"/>
      <c r="R850" s="10"/>
      <c r="S850" s="10"/>
      <c r="T850" s="10"/>
      <c r="U850" s="3"/>
      <c r="V850" s="3"/>
    </row>
    <row r="851" spans="1:22">
      <c r="A851" s="10"/>
      <c r="B851" s="10"/>
      <c r="C851" s="10"/>
      <c r="D851" s="10"/>
      <c r="E851" s="10"/>
      <c r="F851" s="10"/>
      <c r="G851" s="10"/>
      <c r="H851" s="10"/>
      <c r="I851" s="10"/>
      <c r="J851" s="10"/>
      <c r="K851" s="10"/>
      <c r="L851" s="10"/>
      <c r="M851" s="10"/>
      <c r="N851" s="10"/>
      <c r="O851" s="10"/>
      <c r="P851" s="10"/>
      <c r="Q851" s="10"/>
      <c r="R851" s="10"/>
      <c r="S851" s="10"/>
      <c r="T851" s="10"/>
      <c r="U851" s="3"/>
      <c r="V851" s="3"/>
    </row>
    <row r="852" spans="1:22">
      <c r="A852" s="10"/>
      <c r="B852" s="10"/>
      <c r="C852" s="10"/>
      <c r="D852" s="10"/>
      <c r="E852" s="10"/>
      <c r="F852" s="10"/>
      <c r="G852" s="10"/>
      <c r="H852" s="10"/>
      <c r="I852" s="10"/>
      <c r="J852" s="10"/>
      <c r="K852" s="10"/>
      <c r="L852" s="10"/>
      <c r="M852" s="10"/>
      <c r="N852" s="10"/>
      <c r="O852" s="10"/>
      <c r="P852" s="10"/>
      <c r="Q852" s="10"/>
      <c r="R852" s="10"/>
      <c r="S852" s="10"/>
      <c r="T852" s="10"/>
      <c r="U852" s="3"/>
      <c r="V852" s="3"/>
    </row>
    <row r="853" spans="1:22">
      <c r="A853" s="10"/>
      <c r="B853" s="10"/>
      <c r="C853" s="10"/>
      <c r="D853" s="10"/>
      <c r="E853" s="10"/>
      <c r="F853" s="10"/>
      <c r="G853" s="10"/>
      <c r="H853" s="10"/>
      <c r="I853" s="10"/>
      <c r="J853" s="10"/>
      <c r="K853" s="10"/>
      <c r="L853" s="10"/>
      <c r="M853" s="10"/>
      <c r="N853" s="10"/>
      <c r="O853" s="10"/>
      <c r="P853" s="10"/>
      <c r="Q853" s="10"/>
      <c r="R853" s="10"/>
      <c r="S853" s="10"/>
      <c r="T853" s="10"/>
      <c r="U853" s="3"/>
      <c r="V853" s="3"/>
    </row>
    <row r="854" spans="1:22">
      <c r="A854" s="10"/>
      <c r="B854" s="10"/>
      <c r="C854" s="10"/>
      <c r="D854" s="10"/>
      <c r="E854" s="10"/>
      <c r="F854" s="10"/>
      <c r="G854" s="10"/>
      <c r="H854" s="10"/>
      <c r="I854" s="10"/>
      <c r="J854" s="10"/>
      <c r="K854" s="10"/>
      <c r="L854" s="10"/>
      <c r="M854" s="10"/>
      <c r="N854" s="10"/>
      <c r="O854" s="10"/>
      <c r="P854" s="10"/>
      <c r="Q854" s="10"/>
      <c r="R854" s="10"/>
      <c r="S854" s="10"/>
      <c r="T854" s="10"/>
      <c r="U854" s="3"/>
      <c r="V854" s="3"/>
    </row>
    <row r="855" spans="1:22">
      <c r="A855" s="10"/>
      <c r="B855" s="10"/>
      <c r="C855" s="10"/>
      <c r="D855" s="10"/>
      <c r="E855" s="10"/>
      <c r="F855" s="10"/>
      <c r="G855" s="10"/>
      <c r="H855" s="10"/>
      <c r="I855" s="10"/>
      <c r="J855" s="10"/>
      <c r="K855" s="10"/>
      <c r="L855" s="10"/>
      <c r="M855" s="10"/>
      <c r="N855" s="10"/>
      <c r="O855" s="10"/>
      <c r="P855" s="10"/>
      <c r="Q855" s="10"/>
      <c r="R855" s="10"/>
      <c r="S855" s="10"/>
      <c r="T855" s="10"/>
      <c r="U855" s="3"/>
      <c r="V855" s="3"/>
    </row>
    <row r="856" spans="1:22">
      <c r="A856" s="10"/>
      <c r="B856" s="10"/>
      <c r="C856" s="10"/>
      <c r="D856" s="10"/>
      <c r="E856" s="10"/>
      <c r="F856" s="10"/>
      <c r="G856" s="10"/>
      <c r="H856" s="10"/>
      <c r="I856" s="10"/>
      <c r="J856" s="10"/>
      <c r="K856" s="10"/>
      <c r="L856" s="10"/>
      <c r="M856" s="10"/>
      <c r="N856" s="10"/>
      <c r="O856" s="10"/>
      <c r="P856" s="10"/>
      <c r="Q856" s="10"/>
      <c r="R856" s="10"/>
      <c r="S856" s="10"/>
      <c r="T856" s="10"/>
      <c r="U856" s="3"/>
      <c r="V856" s="3"/>
    </row>
    <row r="857" spans="1:22">
      <c r="A857" s="10"/>
      <c r="B857" s="10"/>
      <c r="C857" s="10"/>
      <c r="D857" s="10"/>
      <c r="E857" s="10"/>
      <c r="F857" s="10"/>
      <c r="G857" s="10"/>
      <c r="H857" s="10"/>
      <c r="I857" s="10"/>
      <c r="J857" s="10"/>
      <c r="K857" s="10"/>
      <c r="L857" s="10"/>
      <c r="M857" s="10"/>
      <c r="N857" s="10"/>
      <c r="O857" s="10"/>
      <c r="P857" s="10"/>
      <c r="Q857" s="10"/>
      <c r="R857" s="10"/>
      <c r="S857" s="10"/>
      <c r="T857" s="10"/>
      <c r="U857" s="3"/>
      <c r="V857" s="3"/>
    </row>
    <row r="858" spans="1:22">
      <c r="A858" s="10"/>
      <c r="B858" s="10"/>
      <c r="C858" s="10"/>
      <c r="D858" s="10"/>
      <c r="E858" s="10"/>
      <c r="F858" s="10"/>
      <c r="G858" s="10"/>
      <c r="H858" s="10"/>
      <c r="I858" s="10"/>
      <c r="J858" s="10"/>
      <c r="K858" s="10"/>
      <c r="L858" s="10"/>
      <c r="M858" s="10"/>
      <c r="N858" s="10"/>
      <c r="O858" s="10"/>
      <c r="P858" s="10"/>
      <c r="Q858" s="10"/>
      <c r="R858" s="10"/>
      <c r="S858" s="10"/>
      <c r="T858" s="10"/>
      <c r="U858" s="3"/>
      <c r="V858" s="3"/>
    </row>
    <row r="859" spans="1:22">
      <c r="A859" s="10"/>
      <c r="B859" s="10"/>
      <c r="C859" s="10"/>
      <c r="D859" s="10"/>
      <c r="E859" s="10"/>
      <c r="F859" s="10"/>
      <c r="G859" s="10"/>
      <c r="H859" s="10"/>
      <c r="I859" s="10"/>
      <c r="J859" s="10"/>
      <c r="K859" s="10"/>
      <c r="L859" s="10"/>
      <c r="M859" s="10"/>
      <c r="N859" s="10"/>
      <c r="O859" s="10"/>
      <c r="P859" s="10"/>
      <c r="Q859" s="10"/>
      <c r="R859" s="10"/>
      <c r="S859" s="10"/>
      <c r="T859" s="10"/>
      <c r="U859" s="3"/>
      <c r="V859" s="3"/>
    </row>
    <row r="860" spans="1:22">
      <c r="A860" s="10"/>
      <c r="B860" s="10"/>
      <c r="C860" s="10"/>
      <c r="D860" s="10"/>
      <c r="E860" s="10"/>
      <c r="F860" s="10"/>
      <c r="G860" s="10"/>
      <c r="H860" s="10"/>
      <c r="I860" s="10"/>
      <c r="J860" s="10"/>
      <c r="K860" s="10"/>
      <c r="L860" s="10"/>
      <c r="M860" s="10"/>
      <c r="N860" s="10"/>
      <c r="O860" s="10"/>
      <c r="P860" s="10"/>
      <c r="Q860" s="10"/>
      <c r="R860" s="10"/>
      <c r="S860" s="10"/>
      <c r="T860" s="10"/>
      <c r="U860" s="3"/>
      <c r="V860" s="3"/>
    </row>
    <row r="861" spans="1:22">
      <c r="A861" s="10"/>
      <c r="B861" s="10"/>
      <c r="C861" s="10"/>
      <c r="D861" s="10"/>
      <c r="E861" s="10"/>
      <c r="F861" s="10"/>
      <c r="G861" s="10"/>
      <c r="H861" s="10"/>
      <c r="I861" s="10"/>
      <c r="J861" s="10"/>
      <c r="K861" s="10"/>
      <c r="L861" s="10"/>
      <c r="M861" s="10"/>
      <c r="N861" s="10"/>
      <c r="O861" s="10"/>
      <c r="P861" s="10"/>
      <c r="Q861" s="10"/>
      <c r="R861" s="10"/>
      <c r="S861" s="10"/>
      <c r="T861" s="10"/>
      <c r="U861" s="3"/>
      <c r="V861" s="3"/>
    </row>
    <row r="862" spans="1:22">
      <c r="A862" s="10"/>
      <c r="B862" s="10"/>
      <c r="C862" s="10"/>
      <c r="D862" s="10"/>
      <c r="E862" s="10"/>
      <c r="F862" s="10"/>
      <c r="G862" s="10"/>
      <c r="H862" s="10"/>
      <c r="I862" s="10"/>
      <c r="J862" s="10"/>
      <c r="K862" s="10"/>
      <c r="L862" s="10"/>
      <c r="M862" s="10"/>
      <c r="N862" s="10"/>
      <c r="O862" s="10"/>
      <c r="P862" s="10"/>
      <c r="Q862" s="10"/>
      <c r="R862" s="10"/>
      <c r="S862" s="10"/>
      <c r="T862" s="10"/>
      <c r="U862" s="3"/>
      <c r="V862" s="3"/>
    </row>
    <row r="863" spans="1:22">
      <c r="A863" s="10"/>
      <c r="B863" s="10"/>
      <c r="C863" s="10"/>
      <c r="D863" s="10"/>
      <c r="E863" s="10"/>
      <c r="F863" s="10"/>
      <c r="G863" s="10"/>
      <c r="H863" s="10"/>
      <c r="I863" s="10"/>
      <c r="J863" s="10"/>
      <c r="K863" s="10"/>
      <c r="L863" s="10"/>
      <c r="M863" s="10"/>
      <c r="N863" s="10"/>
      <c r="O863" s="10"/>
      <c r="P863" s="10"/>
      <c r="Q863" s="10"/>
      <c r="R863" s="10"/>
      <c r="S863" s="10"/>
      <c r="T863" s="10"/>
      <c r="U863" s="3"/>
      <c r="V863" s="3"/>
    </row>
    <row r="864" spans="1:22">
      <c r="A864" s="10"/>
      <c r="B864" s="10"/>
      <c r="C864" s="10"/>
      <c r="D864" s="10"/>
      <c r="E864" s="10"/>
      <c r="F864" s="10"/>
      <c r="G864" s="10"/>
      <c r="H864" s="10"/>
      <c r="I864" s="10"/>
      <c r="J864" s="10"/>
      <c r="K864" s="10"/>
      <c r="L864" s="10"/>
      <c r="M864" s="10"/>
      <c r="N864" s="10"/>
      <c r="O864" s="10"/>
      <c r="P864" s="10"/>
      <c r="Q864" s="10"/>
      <c r="R864" s="10"/>
      <c r="S864" s="10"/>
      <c r="T864" s="10"/>
      <c r="U864" s="3"/>
      <c r="V864" s="3"/>
    </row>
    <row r="865" spans="1:22">
      <c r="A865" s="10"/>
      <c r="B865" s="10"/>
      <c r="C865" s="10"/>
      <c r="D865" s="10"/>
      <c r="E865" s="10"/>
      <c r="F865" s="10"/>
      <c r="G865" s="10"/>
      <c r="H865" s="10"/>
      <c r="I865" s="10"/>
      <c r="J865" s="10"/>
      <c r="K865" s="10"/>
      <c r="L865" s="10"/>
      <c r="M865" s="10"/>
      <c r="N865" s="10"/>
      <c r="O865" s="10"/>
      <c r="P865" s="10"/>
      <c r="Q865" s="10"/>
      <c r="R865" s="10"/>
      <c r="S865" s="10"/>
      <c r="T865" s="10"/>
      <c r="U865" s="3"/>
      <c r="V865" s="3"/>
    </row>
    <row r="866" spans="1:22">
      <c r="A866" s="10"/>
      <c r="B866" s="10"/>
      <c r="C866" s="10"/>
      <c r="D866" s="10"/>
      <c r="E866" s="10"/>
      <c r="F866" s="10"/>
      <c r="G866" s="10"/>
      <c r="H866" s="10"/>
      <c r="I866" s="10"/>
      <c r="J866" s="10"/>
      <c r="K866" s="10"/>
      <c r="L866" s="10"/>
      <c r="M866" s="10"/>
      <c r="N866" s="10"/>
      <c r="O866" s="10"/>
      <c r="P866" s="10"/>
      <c r="Q866" s="10"/>
      <c r="R866" s="10"/>
      <c r="S866" s="10"/>
      <c r="T866" s="10"/>
      <c r="U866" s="3"/>
      <c r="V866" s="3"/>
    </row>
    <row r="867" spans="1:22">
      <c r="A867" s="10"/>
      <c r="B867" s="10"/>
      <c r="C867" s="10"/>
      <c r="D867" s="10"/>
      <c r="E867" s="10"/>
      <c r="F867" s="10"/>
      <c r="G867" s="10"/>
      <c r="H867" s="10"/>
      <c r="I867" s="10"/>
      <c r="J867" s="10"/>
      <c r="K867" s="10"/>
      <c r="L867" s="10"/>
      <c r="M867" s="10"/>
      <c r="N867" s="10"/>
      <c r="O867" s="10"/>
      <c r="P867" s="10"/>
      <c r="Q867" s="10"/>
      <c r="R867" s="10"/>
      <c r="S867" s="10"/>
      <c r="T867" s="10"/>
      <c r="U867" s="3"/>
      <c r="V867" s="3"/>
    </row>
    <row r="868" spans="1:22">
      <c r="A868" s="10"/>
      <c r="B868" s="10"/>
      <c r="C868" s="10"/>
      <c r="D868" s="10"/>
      <c r="E868" s="10"/>
      <c r="F868" s="10"/>
      <c r="G868" s="10"/>
      <c r="H868" s="10"/>
      <c r="I868" s="10"/>
      <c r="J868" s="10"/>
      <c r="K868" s="10"/>
      <c r="L868" s="10"/>
      <c r="M868" s="10"/>
      <c r="N868" s="10"/>
      <c r="O868" s="10"/>
      <c r="P868" s="10"/>
      <c r="Q868" s="10"/>
      <c r="R868" s="10"/>
      <c r="S868" s="10"/>
      <c r="T868" s="10"/>
      <c r="U868" s="3"/>
      <c r="V868" s="3"/>
    </row>
    <row r="869" spans="1:22">
      <c r="A869" s="10"/>
      <c r="B869" s="10"/>
      <c r="C869" s="10"/>
      <c r="D869" s="10"/>
      <c r="E869" s="10"/>
      <c r="F869" s="10"/>
      <c r="G869" s="10"/>
      <c r="H869" s="10"/>
      <c r="I869" s="10"/>
      <c r="J869" s="10"/>
      <c r="K869" s="10"/>
      <c r="L869" s="10"/>
      <c r="M869" s="10"/>
      <c r="N869" s="10"/>
      <c r="O869" s="10"/>
      <c r="P869" s="10"/>
      <c r="Q869" s="10"/>
      <c r="R869" s="10"/>
      <c r="S869" s="10"/>
      <c r="T869" s="10"/>
      <c r="U869" s="3"/>
      <c r="V869" s="3"/>
    </row>
    <row r="870" spans="1:22">
      <c r="A870" s="10"/>
      <c r="B870" s="10"/>
      <c r="C870" s="10"/>
      <c r="D870" s="10"/>
      <c r="E870" s="10"/>
      <c r="F870" s="10"/>
      <c r="G870" s="10"/>
      <c r="H870" s="10"/>
      <c r="I870" s="10"/>
      <c r="J870" s="10"/>
      <c r="K870" s="10"/>
      <c r="L870" s="10"/>
      <c r="M870" s="10"/>
      <c r="N870" s="10"/>
      <c r="O870" s="10"/>
      <c r="P870" s="10"/>
      <c r="Q870" s="10"/>
      <c r="R870" s="10"/>
      <c r="S870" s="10"/>
      <c r="T870" s="10"/>
      <c r="U870" s="3"/>
      <c r="V870" s="3"/>
    </row>
    <row r="871" spans="1:22">
      <c r="A871" s="10"/>
      <c r="B871" s="10"/>
      <c r="C871" s="10"/>
      <c r="D871" s="10"/>
      <c r="E871" s="10"/>
      <c r="F871" s="10"/>
      <c r="G871" s="10"/>
      <c r="H871" s="10"/>
      <c r="I871" s="10"/>
      <c r="J871" s="10"/>
      <c r="K871" s="10"/>
      <c r="L871" s="10"/>
      <c r="M871" s="10"/>
      <c r="N871" s="10"/>
      <c r="O871" s="10"/>
      <c r="P871" s="10"/>
      <c r="Q871" s="10"/>
      <c r="R871" s="10"/>
      <c r="S871" s="10"/>
      <c r="T871" s="10"/>
      <c r="U871" s="3"/>
      <c r="V871" s="3"/>
    </row>
    <row r="872" spans="1:22">
      <c r="A872" s="10"/>
      <c r="B872" s="10"/>
      <c r="C872" s="10"/>
      <c r="D872" s="10"/>
      <c r="E872" s="10"/>
      <c r="F872" s="10"/>
      <c r="G872" s="10"/>
      <c r="H872" s="10"/>
      <c r="I872" s="10"/>
      <c r="J872" s="10"/>
      <c r="K872" s="10"/>
      <c r="L872" s="10"/>
      <c r="M872" s="10"/>
      <c r="N872" s="10"/>
      <c r="O872" s="10"/>
      <c r="P872" s="10"/>
      <c r="Q872" s="10"/>
      <c r="R872" s="10"/>
      <c r="S872" s="10"/>
      <c r="T872" s="10"/>
      <c r="U872" s="3"/>
      <c r="V872" s="3"/>
    </row>
    <row r="873" spans="1:22">
      <c r="A873" s="10"/>
      <c r="B873" s="10"/>
      <c r="C873" s="10"/>
      <c r="D873" s="10"/>
      <c r="E873" s="10"/>
      <c r="F873" s="10"/>
      <c r="G873" s="10"/>
      <c r="H873" s="10"/>
      <c r="I873" s="10"/>
      <c r="J873" s="10"/>
      <c r="K873" s="10"/>
      <c r="L873" s="10"/>
      <c r="M873" s="10"/>
      <c r="N873" s="10"/>
      <c r="O873" s="10"/>
      <c r="P873" s="10"/>
      <c r="Q873" s="10"/>
      <c r="R873" s="10"/>
      <c r="S873" s="10"/>
      <c r="T873" s="10"/>
      <c r="U873" s="3"/>
      <c r="V873" s="3"/>
    </row>
    <row r="874" spans="1:22">
      <c r="A874" s="10"/>
      <c r="B874" s="10"/>
      <c r="C874" s="10"/>
      <c r="D874" s="10"/>
      <c r="E874" s="10"/>
      <c r="F874" s="10"/>
      <c r="G874" s="10"/>
      <c r="H874" s="10"/>
      <c r="I874" s="10"/>
      <c r="J874" s="10"/>
      <c r="K874" s="10"/>
      <c r="L874" s="10"/>
      <c r="M874" s="10"/>
      <c r="N874" s="10"/>
      <c r="O874" s="10"/>
      <c r="P874" s="10"/>
      <c r="Q874" s="10"/>
      <c r="R874" s="10"/>
      <c r="S874" s="10"/>
      <c r="T874" s="10"/>
      <c r="U874" s="3"/>
      <c r="V874" s="3"/>
    </row>
    <row r="875" spans="1:22">
      <c r="A875" s="10"/>
      <c r="B875" s="10"/>
      <c r="C875" s="10"/>
      <c r="D875" s="10"/>
      <c r="E875" s="10"/>
      <c r="F875" s="10"/>
      <c r="G875" s="10"/>
      <c r="H875" s="10"/>
      <c r="I875" s="10"/>
      <c r="J875" s="10"/>
      <c r="K875" s="10"/>
      <c r="L875" s="10"/>
      <c r="M875" s="10"/>
      <c r="N875" s="10"/>
      <c r="O875" s="10"/>
      <c r="P875" s="10"/>
      <c r="Q875" s="10"/>
      <c r="R875" s="10"/>
      <c r="S875" s="10"/>
      <c r="T875" s="10"/>
      <c r="U875" s="3"/>
      <c r="V875" s="3"/>
    </row>
    <row r="876" spans="1:22">
      <c r="A876" s="10"/>
      <c r="B876" s="10"/>
      <c r="C876" s="10"/>
      <c r="D876" s="10"/>
      <c r="E876" s="10"/>
      <c r="F876" s="10"/>
      <c r="G876" s="10"/>
      <c r="H876" s="10"/>
      <c r="I876" s="10"/>
      <c r="J876" s="10"/>
      <c r="K876" s="10"/>
      <c r="L876" s="10"/>
      <c r="M876" s="10"/>
      <c r="N876" s="10"/>
      <c r="O876" s="10"/>
      <c r="P876" s="10"/>
      <c r="Q876" s="10"/>
      <c r="R876" s="10"/>
      <c r="S876" s="10"/>
      <c r="T876" s="10"/>
      <c r="U876" s="3"/>
      <c r="V876" s="3"/>
    </row>
    <row r="877" spans="1:22">
      <c r="A877" s="10"/>
      <c r="B877" s="10"/>
      <c r="C877" s="10"/>
      <c r="D877" s="10"/>
      <c r="E877" s="10"/>
      <c r="F877" s="10"/>
      <c r="G877" s="10"/>
      <c r="H877" s="10"/>
      <c r="I877" s="10"/>
      <c r="J877" s="10"/>
      <c r="K877" s="10"/>
      <c r="L877" s="10"/>
      <c r="M877" s="10"/>
      <c r="N877" s="10"/>
      <c r="O877" s="10"/>
      <c r="P877" s="10"/>
      <c r="Q877" s="10"/>
      <c r="R877" s="10"/>
      <c r="S877" s="10"/>
      <c r="T877" s="10"/>
      <c r="U877" s="3"/>
      <c r="V877" s="3"/>
    </row>
    <row r="878" spans="1:22">
      <c r="A878" s="10"/>
      <c r="B878" s="10"/>
      <c r="C878" s="10"/>
      <c r="D878" s="10"/>
      <c r="E878" s="10"/>
      <c r="F878" s="10"/>
      <c r="G878" s="10"/>
      <c r="H878" s="10"/>
      <c r="I878" s="10"/>
      <c r="J878" s="10"/>
      <c r="K878" s="10"/>
      <c r="L878" s="10"/>
      <c r="M878" s="10"/>
      <c r="N878" s="10"/>
      <c r="O878" s="10"/>
      <c r="P878" s="10"/>
      <c r="Q878" s="10"/>
      <c r="R878" s="10"/>
      <c r="S878" s="10"/>
      <c r="T878" s="10"/>
      <c r="U878" s="3"/>
      <c r="V878" s="3"/>
    </row>
    <row r="879" spans="1:22">
      <c r="A879" s="10"/>
      <c r="B879" s="10"/>
      <c r="C879" s="10"/>
      <c r="D879" s="10"/>
      <c r="E879" s="10"/>
      <c r="F879" s="10"/>
      <c r="G879" s="10"/>
      <c r="H879" s="10"/>
      <c r="I879" s="10"/>
      <c r="J879" s="10"/>
      <c r="K879" s="10"/>
      <c r="L879" s="10"/>
      <c r="M879" s="10"/>
      <c r="N879" s="10"/>
      <c r="O879" s="10"/>
      <c r="P879" s="10"/>
      <c r="Q879" s="10"/>
      <c r="R879" s="10"/>
      <c r="S879" s="10"/>
      <c r="T879" s="10"/>
      <c r="U879" s="3"/>
      <c r="V879" s="3"/>
    </row>
    <row r="880" spans="1:22">
      <c r="A880" s="10"/>
      <c r="B880" s="10"/>
      <c r="C880" s="10"/>
      <c r="D880" s="10"/>
      <c r="E880" s="10"/>
      <c r="F880" s="10"/>
      <c r="G880" s="10"/>
      <c r="H880" s="10"/>
      <c r="I880" s="10"/>
      <c r="J880" s="10"/>
      <c r="K880" s="10"/>
      <c r="L880" s="10"/>
      <c r="M880" s="10"/>
      <c r="N880" s="10"/>
      <c r="O880" s="10"/>
      <c r="P880" s="10"/>
      <c r="Q880" s="10"/>
      <c r="R880" s="10"/>
      <c r="S880" s="10"/>
      <c r="T880" s="10"/>
      <c r="U880" s="3"/>
      <c r="V880" s="3"/>
    </row>
    <row r="881" spans="1:22">
      <c r="A881" s="10"/>
      <c r="B881" s="10"/>
      <c r="C881" s="10"/>
      <c r="D881" s="10"/>
      <c r="E881" s="10"/>
      <c r="F881" s="10"/>
      <c r="G881" s="10"/>
      <c r="H881" s="10"/>
      <c r="I881" s="10"/>
      <c r="J881" s="10"/>
      <c r="K881" s="10"/>
      <c r="L881" s="10"/>
      <c r="M881" s="10"/>
      <c r="N881" s="10"/>
      <c r="O881" s="10"/>
      <c r="P881" s="10"/>
      <c r="Q881" s="10"/>
      <c r="R881" s="10"/>
      <c r="S881" s="10"/>
      <c r="T881" s="10"/>
      <c r="U881" s="3"/>
      <c r="V881" s="3"/>
    </row>
    <row r="882" spans="1:22">
      <c r="A882" s="10"/>
      <c r="B882" s="10"/>
      <c r="C882" s="10"/>
      <c r="D882" s="10"/>
      <c r="E882" s="10"/>
      <c r="F882" s="10"/>
      <c r="G882" s="10"/>
      <c r="H882" s="10"/>
      <c r="I882" s="10"/>
      <c r="J882" s="10"/>
      <c r="K882" s="10"/>
      <c r="L882" s="10"/>
      <c r="M882" s="10"/>
      <c r="N882" s="10"/>
      <c r="O882" s="10"/>
      <c r="P882" s="10"/>
      <c r="Q882" s="10"/>
      <c r="R882" s="10"/>
      <c r="S882" s="10"/>
      <c r="T882" s="10"/>
      <c r="U882" s="3"/>
      <c r="V882" s="3"/>
    </row>
    <row r="883" spans="1:22">
      <c r="A883" s="10"/>
      <c r="B883" s="10"/>
      <c r="C883" s="10"/>
      <c r="D883" s="10"/>
      <c r="E883" s="10"/>
      <c r="F883" s="10"/>
      <c r="G883" s="10"/>
      <c r="H883" s="10"/>
      <c r="I883" s="10"/>
      <c r="J883" s="10"/>
      <c r="K883" s="10"/>
      <c r="L883" s="10"/>
      <c r="M883" s="10"/>
      <c r="N883" s="10"/>
      <c r="O883" s="10"/>
      <c r="P883" s="10"/>
      <c r="Q883" s="10"/>
      <c r="R883" s="10"/>
      <c r="S883" s="10"/>
      <c r="T883" s="10"/>
      <c r="U883" s="3"/>
      <c r="V883" s="3"/>
    </row>
    <row r="884" spans="1:22">
      <c r="A884" s="10"/>
      <c r="B884" s="10"/>
      <c r="C884" s="10"/>
      <c r="D884" s="10"/>
      <c r="E884" s="10"/>
      <c r="F884" s="10"/>
      <c r="G884" s="10"/>
      <c r="H884" s="10"/>
      <c r="I884" s="10"/>
      <c r="J884" s="10"/>
      <c r="K884" s="10"/>
      <c r="L884" s="10"/>
      <c r="M884" s="10"/>
      <c r="N884" s="10"/>
      <c r="O884" s="10"/>
      <c r="P884" s="10"/>
      <c r="Q884" s="10"/>
      <c r="R884" s="10"/>
      <c r="S884" s="10"/>
      <c r="T884" s="10"/>
      <c r="U884" s="3"/>
      <c r="V884" s="3"/>
    </row>
    <row r="885" spans="1:22">
      <c r="A885" s="10"/>
      <c r="B885" s="10"/>
      <c r="C885" s="10"/>
      <c r="D885" s="10"/>
      <c r="E885" s="10"/>
      <c r="F885" s="10"/>
      <c r="G885" s="10"/>
      <c r="H885" s="10"/>
      <c r="I885" s="10"/>
      <c r="J885" s="10"/>
      <c r="K885" s="10"/>
      <c r="L885" s="10"/>
      <c r="M885" s="10"/>
      <c r="N885" s="10"/>
      <c r="O885" s="10"/>
      <c r="P885" s="10"/>
      <c r="Q885" s="10"/>
      <c r="R885" s="10"/>
      <c r="S885" s="10"/>
      <c r="T885" s="10"/>
      <c r="U885" s="3"/>
      <c r="V885" s="3"/>
    </row>
    <row r="886" spans="1:22">
      <c r="A886" s="10"/>
      <c r="B886" s="10"/>
      <c r="C886" s="10"/>
      <c r="D886" s="10"/>
      <c r="E886" s="10"/>
      <c r="F886" s="10"/>
      <c r="G886" s="10"/>
      <c r="H886" s="10"/>
      <c r="I886" s="10"/>
      <c r="J886" s="10"/>
      <c r="K886" s="10"/>
      <c r="L886" s="10"/>
      <c r="M886" s="10"/>
      <c r="N886" s="10"/>
      <c r="O886" s="10"/>
      <c r="P886" s="10"/>
      <c r="Q886" s="10"/>
      <c r="R886" s="10"/>
      <c r="S886" s="10"/>
      <c r="T886" s="10"/>
      <c r="U886" s="3"/>
      <c r="V886" s="3"/>
    </row>
    <row r="887" spans="1:22">
      <c r="A887" s="10"/>
      <c r="B887" s="10"/>
      <c r="C887" s="10"/>
      <c r="D887" s="10"/>
      <c r="E887" s="10"/>
      <c r="F887" s="10"/>
      <c r="G887" s="10"/>
      <c r="H887" s="10"/>
      <c r="I887" s="10"/>
      <c r="J887" s="10"/>
      <c r="K887" s="10"/>
      <c r="L887" s="10"/>
      <c r="M887" s="10"/>
      <c r="N887" s="10"/>
      <c r="O887" s="10"/>
      <c r="P887" s="10"/>
      <c r="Q887" s="10"/>
      <c r="R887" s="10"/>
      <c r="S887" s="10"/>
      <c r="T887" s="10"/>
      <c r="U887" s="3"/>
      <c r="V887" s="3"/>
    </row>
    <row r="888" spans="1:22">
      <c r="A888" s="10"/>
      <c r="B888" s="10"/>
      <c r="C888" s="10"/>
      <c r="D888" s="10"/>
      <c r="E888" s="10"/>
      <c r="F888" s="10"/>
      <c r="G888" s="10"/>
      <c r="H888" s="10"/>
      <c r="I888" s="10"/>
      <c r="J888" s="10"/>
      <c r="K888" s="10"/>
      <c r="L888" s="10"/>
      <c r="M888" s="10"/>
      <c r="N888" s="10"/>
      <c r="O888" s="10"/>
      <c r="P888" s="10"/>
      <c r="Q888" s="10"/>
      <c r="R888" s="10"/>
      <c r="S888" s="10"/>
      <c r="T888" s="10"/>
      <c r="U888" s="3"/>
      <c r="V888" s="3"/>
    </row>
    <row r="889" spans="1:22">
      <c r="A889" s="10"/>
      <c r="B889" s="10"/>
      <c r="C889" s="10"/>
      <c r="D889" s="10"/>
      <c r="E889" s="10"/>
      <c r="F889" s="10"/>
      <c r="G889" s="10"/>
      <c r="H889" s="10"/>
      <c r="I889" s="10"/>
      <c r="J889" s="10"/>
      <c r="K889" s="10"/>
      <c r="L889" s="10"/>
      <c r="M889" s="10"/>
      <c r="N889" s="10"/>
      <c r="O889" s="10"/>
      <c r="P889" s="10"/>
      <c r="Q889" s="10"/>
      <c r="R889" s="10"/>
      <c r="S889" s="10"/>
      <c r="T889" s="10"/>
      <c r="U889" s="3"/>
      <c r="V889" s="3"/>
    </row>
    <row r="890" spans="1:22">
      <c r="A890" s="10"/>
      <c r="B890" s="10"/>
      <c r="C890" s="10"/>
      <c r="D890" s="10"/>
      <c r="E890" s="10"/>
      <c r="F890" s="10"/>
      <c r="G890" s="10"/>
      <c r="H890" s="10"/>
      <c r="I890" s="10"/>
      <c r="J890" s="10"/>
      <c r="K890" s="10"/>
      <c r="L890" s="10"/>
      <c r="M890" s="10"/>
      <c r="N890" s="10"/>
      <c r="O890" s="10"/>
      <c r="P890" s="10"/>
      <c r="Q890" s="10"/>
      <c r="R890" s="10"/>
      <c r="S890" s="10"/>
      <c r="T890" s="10"/>
      <c r="U890" s="3"/>
      <c r="V890" s="3"/>
    </row>
    <row r="891" spans="1:22">
      <c r="A891" s="10"/>
      <c r="B891" s="10"/>
      <c r="C891" s="10"/>
      <c r="D891" s="10"/>
      <c r="E891" s="10"/>
      <c r="F891" s="10"/>
      <c r="G891" s="10"/>
      <c r="H891" s="10"/>
      <c r="I891" s="10"/>
      <c r="J891" s="10"/>
      <c r="K891" s="10"/>
      <c r="L891" s="10"/>
      <c r="M891" s="10"/>
      <c r="N891" s="10"/>
      <c r="O891" s="10"/>
      <c r="P891" s="10"/>
      <c r="Q891" s="10"/>
      <c r="R891" s="10"/>
      <c r="S891" s="10"/>
      <c r="T891" s="10"/>
      <c r="U891" s="3"/>
      <c r="V891" s="3"/>
    </row>
    <row r="892" spans="1:22">
      <c r="A892" s="10"/>
      <c r="B892" s="10"/>
      <c r="C892" s="10"/>
      <c r="D892" s="10"/>
      <c r="E892" s="10"/>
      <c r="F892" s="10"/>
      <c r="G892" s="10"/>
      <c r="H892" s="10"/>
      <c r="I892" s="10"/>
      <c r="J892" s="10"/>
      <c r="K892" s="10"/>
      <c r="L892" s="10"/>
      <c r="M892" s="10"/>
      <c r="N892" s="10"/>
      <c r="O892" s="10"/>
      <c r="P892" s="10"/>
      <c r="Q892" s="10"/>
      <c r="R892" s="10"/>
      <c r="S892" s="10"/>
      <c r="T892" s="10"/>
      <c r="U892" s="3"/>
      <c r="V892" s="3"/>
    </row>
    <row r="893" spans="1:22">
      <c r="A893" s="10"/>
      <c r="B893" s="10"/>
      <c r="C893" s="10"/>
      <c r="D893" s="10"/>
      <c r="E893" s="10"/>
      <c r="F893" s="10"/>
      <c r="G893" s="10"/>
      <c r="H893" s="10"/>
      <c r="I893" s="10"/>
      <c r="J893" s="10"/>
      <c r="K893" s="10"/>
      <c r="L893" s="10"/>
      <c r="M893" s="10"/>
      <c r="N893" s="10"/>
      <c r="O893" s="10"/>
      <c r="P893" s="10"/>
      <c r="Q893" s="10"/>
      <c r="R893" s="10"/>
      <c r="S893" s="10"/>
      <c r="T893" s="10"/>
      <c r="U893" s="3"/>
      <c r="V893" s="3"/>
    </row>
    <row r="894" spans="1:22">
      <c r="A894" s="10"/>
      <c r="B894" s="10"/>
      <c r="C894" s="10"/>
      <c r="D894" s="10"/>
      <c r="E894" s="10"/>
      <c r="F894" s="10"/>
      <c r="G894" s="10"/>
      <c r="H894" s="10"/>
      <c r="I894" s="10"/>
      <c r="J894" s="10"/>
      <c r="K894" s="10"/>
      <c r="L894" s="10"/>
      <c r="M894" s="10"/>
      <c r="N894" s="10"/>
      <c r="O894" s="10"/>
      <c r="P894" s="10"/>
      <c r="Q894" s="10"/>
      <c r="R894" s="10"/>
      <c r="S894" s="10"/>
      <c r="T894" s="10"/>
      <c r="U894" s="3"/>
      <c r="V894" s="3"/>
    </row>
    <row r="895" spans="1:22">
      <c r="A895" s="10"/>
      <c r="B895" s="10"/>
      <c r="C895" s="10"/>
      <c r="D895" s="10"/>
      <c r="E895" s="10"/>
      <c r="F895" s="10"/>
      <c r="G895" s="10"/>
      <c r="H895" s="10"/>
      <c r="I895" s="10"/>
      <c r="J895" s="10"/>
      <c r="K895" s="10"/>
      <c r="L895" s="10"/>
      <c r="M895" s="10"/>
      <c r="N895" s="10"/>
      <c r="O895" s="10"/>
      <c r="P895" s="10"/>
      <c r="Q895" s="10"/>
      <c r="R895" s="10"/>
      <c r="S895" s="10"/>
      <c r="T895" s="10"/>
      <c r="U895" s="3"/>
      <c r="V895" s="3"/>
    </row>
    <row r="896" spans="1:22">
      <c r="A896" s="10"/>
      <c r="B896" s="10"/>
      <c r="C896" s="10"/>
      <c r="D896" s="10"/>
      <c r="E896" s="10"/>
      <c r="F896" s="10"/>
      <c r="G896" s="10"/>
      <c r="H896" s="10"/>
      <c r="I896" s="10"/>
      <c r="J896" s="10"/>
      <c r="K896" s="10"/>
      <c r="L896" s="10"/>
      <c r="M896" s="10"/>
      <c r="N896" s="10"/>
      <c r="O896" s="10"/>
      <c r="P896" s="10"/>
      <c r="Q896" s="10"/>
      <c r="R896" s="10"/>
      <c r="S896" s="10"/>
      <c r="T896" s="10"/>
      <c r="U896" s="3"/>
      <c r="V896" s="3"/>
    </row>
    <row r="897" spans="1:22">
      <c r="A897" s="10"/>
      <c r="B897" s="10"/>
      <c r="C897" s="10"/>
      <c r="D897" s="10"/>
      <c r="E897" s="10"/>
      <c r="F897" s="10"/>
      <c r="G897" s="10"/>
      <c r="H897" s="10"/>
      <c r="I897" s="10"/>
      <c r="J897" s="10"/>
      <c r="K897" s="10"/>
      <c r="L897" s="10"/>
      <c r="M897" s="10"/>
      <c r="N897" s="10"/>
      <c r="O897" s="10"/>
      <c r="P897" s="10"/>
      <c r="Q897" s="10"/>
      <c r="R897" s="10"/>
      <c r="S897" s="10"/>
      <c r="T897" s="10"/>
      <c r="U897" s="3"/>
      <c r="V897" s="3"/>
    </row>
    <row r="898" spans="1:22">
      <c r="A898" s="10"/>
      <c r="B898" s="10"/>
      <c r="C898" s="10"/>
      <c r="D898" s="10"/>
      <c r="E898" s="10"/>
      <c r="F898" s="10"/>
      <c r="G898" s="10"/>
      <c r="H898" s="10"/>
      <c r="I898" s="10"/>
      <c r="J898" s="10"/>
      <c r="K898" s="10"/>
      <c r="L898" s="10"/>
      <c r="M898" s="10"/>
      <c r="N898" s="10"/>
      <c r="O898" s="10"/>
      <c r="P898" s="10"/>
      <c r="Q898" s="10"/>
      <c r="R898" s="10"/>
      <c r="S898" s="10"/>
      <c r="T898" s="10"/>
      <c r="U898" s="3"/>
      <c r="V898" s="3"/>
    </row>
    <row r="899" spans="1:22">
      <c r="A899" s="10"/>
      <c r="B899" s="10"/>
      <c r="C899" s="10"/>
      <c r="D899" s="10"/>
      <c r="E899" s="10"/>
      <c r="F899" s="10"/>
      <c r="G899" s="10"/>
      <c r="H899" s="10"/>
      <c r="I899" s="10"/>
      <c r="J899" s="10"/>
      <c r="K899" s="10"/>
      <c r="L899" s="10"/>
      <c r="M899" s="10"/>
      <c r="N899" s="10"/>
      <c r="O899" s="10"/>
      <c r="P899" s="10"/>
      <c r="Q899" s="10"/>
      <c r="R899" s="10"/>
      <c r="S899" s="10"/>
      <c r="T899" s="10"/>
      <c r="U899" s="3"/>
      <c r="V899" s="3"/>
    </row>
    <row r="900" spans="1:22">
      <c r="A900" s="10"/>
      <c r="B900" s="10"/>
      <c r="C900" s="10"/>
      <c r="D900" s="10"/>
      <c r="E900" s="10"/>
      <c r="F900" s="10"/>
      <c r="G900" s="10"/>
      <c r="H900" s="10"/>
      <c r="I900" s="10"/>
      <c r="J900" s="10"/>
      <c r="K900" s="10"/>
      <c r="L900" s="10"/>
      <c r="M900" s="10"/>
      <c r="N900" s="10"/>
      <c r="O900" s="10"/>
      <c r="P900" s="10"/>
      <c r="Q900" s="10"/>
      <c r="R900" s="10"/>
      <c r="S900" s="10"/>
      <c r="T900" s="10"/>
      <c r="U900" s="3"/>
      <c r="V900" s="3"/>
    </row>
    <row r="901" spans="1:22">
      <c r="A901" s="10"/>
      <c r="B901" s="10"/>
      <c r="C901" s="10"/>
      <c r="D901" s="10"/>
      <c r="E901" s="10"/>
      <c r="F901" s="10"/>
      <c r="G901" s="10"/>
      <c r="H901" s="10"/>
      <c r="I901" s="10"/>
      <c r="J901" s="10"/>
      <c r="K901" s="10"/>
      <c r="L901" s="10"/>
      <c r="M901" s="10"/>
      <c r="N901" s="10"/>
      <c r="O901" s="10"/>
      <c r="P901" s="10"/>
      <c r="Q901" s="10"/>
      <c r="R901" s="10"/>
      <c r="S901" s="10"/>
      <c r="T901" s="10"/>
      <c r="U901" s="3"/>
      <c r="V901" s="3"/>
    </row>
    <row r="902" spans="1:22">
      <c r="A902" s="10"/>
      <c r="B902" s="10"/>
      <c r="C902" s="10"/>
      <c r="D902" s="10"/>
      <c r="E902" s="10"/>
      <c r="F902" s="10"/>
      <c r="G902" s="10"/>
      <c r="H902" s="10"/>
      <c r="I902" s="10"/>
      <c r="J902" s="10"/>
      <c r="K902" s="10"/>
      <c r="L902" s="10"/>
      <c r="M902" s="10"/>
      <c r="N902" s="10"/>
      <c r="O902" s="10"/>
      <c r="P902" s="10"/>
      <c r="Q902" s="10"/>
      <c r="R902" s="10"/>
      <c r="S902" s="10"/>
      <c r="T902" s="10"/>
      <c r="U902" s="3"/>
      <c r="V902" s="3"/>
    </row>
    <row r="903" spans="1:22">
      <c r="A903" s="10"/>
      <c r="B903" s="10"/>
      <c r="C903" s="10"/>
      <c r="D903" s="10"/>
      <c r="E903" s="10"/>
      <c r="F903" s="10"/>
      <c r="G903" s="10"/>
      <c r="H903" s="10"/>
      <c r="I903" s="10"/>
      <c r="J903" s="10"/>
      <c r="K903" s="10"/>
      <c r="L903" s="10"/>
      <c r="M903" s="10"/>
      <c r="N903" s="10"/>
      <c r="O903" s="10"/>
      <c r="P903" s="10"/>
      <c r="Q903" s="10"/>
      <c r="R903" s="10"/>
      <c r="S903" s="10"/>
      <c r="T903" s="10"/>
      <c r="U903" s="3"/>
      <c r="V903" s="3"/>
    </row>
    <row r="904" spans="1:22">
      <c r="A904" s="10"/>
      <c r="B904" s="10"/>
      <c r="C904" s="10"/>
      <c r="D904" s="10"/>
      <c r="E904" s="10"/>
      <c r="F904" s="10"/>
      <c r="G904" s="10"/>
      <c r="H904" s="10"/>
      <c r="I904" s="10"/>
      <c r="J904" s="10"/>
      <c r="K904" s="10"/>
      <c r="L904" s="10"/>
      <c r="M904" s="10"/>
      <c r="N904" s="10"/>
      <c r="O904" s="10"/>
      <c r="P904" s="10"/>
      <c r="Q904" s="10"/>
      <c r="R904" s="10"/>
      <c r="S904" s="10"/>
      <c r="T904" s="10"/>
      <c r="U904" s="3"/>
      <c r="V904" s="3"/>
    </row>
    <row r="905" spans="1:22">
      <c r="A905" s="10"/>
      <c r="B905" s="10"/>
      <c r="C905" s="10"/>
      <c r="D905" s="10"/>
      <c r="E905" s="10"/>
      <c r="F905" s="10"/>
      <c r="G905" s="10"/>
      <c r="H905" s="10"/>
      <c r="I905" s="10"/>
      <c r="J905" s="10"/>
      <c r="K905" s="10"/>
      <c r="L905" s="10"/>
      <c r="M905" s="10"/>
      <c r="N905" s="10"/>
      <c r="O905" s="10"/>
      <c r="P905" s="10"/>
      <c r="Q905" s="10"/>
      <c r="R905" s="10"/>
      <c r="S905" s="10"/>
      <c r="T905" s="10"/>
      <c r="U905" s="3"/>
      <c r="V905" s="3"/>
    </row>
    <row r="906" spans="1:22">
      <c r="A906" s="10"/>
      <c r="B906" s="10"/>
      <c r="C906" s="10"/>
      <c r="D906" s="10"/>
      <c r="E906" s="10"/>
      <c r="F906" s="10"/>
      <c r="G906" s="10"/>
      <c r="H906" s="10"/>
      <c r="I906" s="10"/>
      <c r="J906" s="10"/>
      <c r="K906" s="10"/>
      <c r="L906" s="10"/>
      <c r="M906" s="10"/>
      <c r="N906" s="10"/>
      <c r="O906" s="10"/>
      <c r="P906" s="10"/>
      <c r="Q906" s="10"/>
      <c r="R906" s="10"/>
      <c r="S906" s="10"/>
      <c r="T906" s="10"/>
      <c r="U906" s="3"/>
      <c r="V906" s="3"/>
    </row>
    <row r="907" spans="1:22">
      <c r="A907" s="10"/>
      <c r="B907" s="10"/>
      <c r="C907" s="10"/>
      <c r="D907" s="10"/>
      <c r="E907" s="10"/>
      <c r="F907" s="10"/>
      <c r="G907" s="10"/>
      <c r="H907" s="10"/>
      <c r="I907" s="10"/>
      <c r="J907" s="10"/>
      <c r="K907" s="10"/>
      <c r="L907" s="10"/>
      <c r="M907" s="10"/>
      <c r="N907" s="10"/>
      <c r="O907" s="10"/>
      <c r="P907" s="10"/>
      <c r="Q907" s="10"/>
      <c r="R907" s="10"/>
      <c r="S907" s="10"/>
      <c r="T907" s="10"/>
      <c r="U907" s="3"/>
      <c r="V907" s="3"/>
    </row>
    <row r="908" spans="1:22">
      <c r="A908" s="10"/>
      <c r="B908" s="10"/>
      <c r="C908" s="10"/>
      <c r="D908" s="10"/>
      <c r="E908" s="10"/>
      <c r="F908" s="10"/>
      <c r="G908" s="10"/>
      <c r="H908" s="10"/>
      <c r="I908" s="10"/>
      <c r="J908" s="10"/>
      <c r="K908" s="10"/>
      <c r="L908" s="10"/>
      <c r="M908" s="10"/>
      <c r="N908" s="10"/>
      <c r="O908" s="10"/>
      <c r="P908" s="10"/>
      <c r="Q908" s="10"/>
      <c r="R908" s="10"/>
      <c r="S908" s="10"/>
      <c r="T908" s="10"/>
      <c r="U908" s="3"/>
      <c r="V908" s="3"/>
    </row>
    <row r="909" spans="1:22">
      <c r="A909" s="10"/>
      <c r="B909" s="10"/>
      <c r="C909" s="10"/>
      <c r="D909" s="10"/>
      <c r="E909" s="10"/>
      <c r="F909" s="10"/>
      <c r="G909" s="10"/>
      <c r="H909" s="10"/>
      <c r="I909" s="10"/>
      <c r="J909" s="10"/>
      <c r="K909" s="10"/>
      <c r="L909" s="10"/>
      <c r="M909" s="10"/>
      <c r="N909" s="10"/>
      <c r="O909" s="10"/>
      <c r="P909" s="10"/>
      <c r="Q909" s="10"/>
      <c r="R909" s="10"/>
      <c r="S909" s="10"/>
      <c r="T909" s="10"/>
      <c r="U909" s="3"/>
      <c r="V909" s="3"/>
    </row>
    <row r="910" spans="1:22">
      <c r="A910" s="10"/>
      <c r="B910" s="10"/>
      <c r="C910" s="10"/>
      <c r="D910" s="10"/>
      <c r="E910" s="10"/>
      <c r="F910" s="10"/>
      <c r="G910" s="10"/>
      <c r="H910" s="10"/>
      <c r="I910" s="10"/>
      <c r="J910" s="10"/>
      <c r="K910" s="10"/>
      <c r="L910" s="10"/>
      <c r="M910" s="10"/>
      <c r="N910" s="10"/>
      <c r="O910" s="10"/>
      <c r="P910" s="10"/>
      <c r="Q910" s="10"/>
      <c r="R910" s="10"/>
      <c r="S910" s="10"/>
      <c r="T910" s="10"/>
      <c r="U910" s="3"/>
      <c r="V910" s="3"/>
    </row>
    <row r="911" spans="1:22">
      <c r="A911" s="10"/>
      <c r="B911" s="10"/>
      <c r="C911" s="10"/>
      <c r="D911" s="10"/>
      <c r="E911" s="10"/>
      <c r="F911" s="10"/>
      <c r="G911" s="10"/>
      <c r="H911" s="10"/>
      <c r="I911" s="10"/>
      <c r="J911" s="10"/>
      <c r="K911" s="10"/>
      <c r="L911" s="10"/>
      <c r="M911" s="10"/>
      <c r="N911" s="10"/>
      <c r="O911" s="10"/>
      <c r="P911" s="10"/>
      <c r="Q911" s="10"/>
      <c r="R911" s="10"/>
      <c r="S911" s="10"/>
      <c r="T911" s="10"/>
      <c r="U911" s="3"/>
      <c r="V911" s="3"/>
    </row>
    <row r="912" spans="1:22">
      <c r="A912" s="10"/>
      <c r="B912" s="10"/>
      <c r="C912" s="10"/>
      <c r="D912" s="10"/>
      <c r="E912" s="10"/>
      <c r="F912" s="10"/>
      <c r="G912" s="10"/>
      <c r="H912" s="10"/>
      <c r="I912" s="10"/>
      <c r="J912" s="10"/>
      <c r="K912" s="10"/>
      <c r="L912" s="10"/>
      <c r="M912" s="10"/>
      <c r="N912" s="10"/>
      <c r="O912" s="10"/>
      <c r="P912" s="10"/>
      <c r="Q912" s="10"/>
      <c r="R912" s="10"/>
      <c r="S912" s="10"/>
      <c r="T912" s="10"/>
      <c r="U912" s="3"/>
      <c r="V912" s="3"/>
    </row>
    <row r="913" spans="1:22">
      <c r="A913" s="10"/>
      <c r="B913" s="10"/>
      <c r="C913" s="10"/>
      <c r="D913" s="10"/>
      <c r="E913" s="10"/>
      <c r="F913" s="10"/>
      <c r="G913" s="10"/>
      <c r="H913" s="10"/>
      <c r="I913" s="10"/>
      <c r="J913" s="10"/>
      <c r="K913" s="10"/>
      <c r="L913" s="10"/>
      <c r="M913" s="10"/>
      <c r="N913" s="10"/>
      <c r="O913" s="10"/>
      <c r="P913" s="10"/>
      <c r="Q913" s="10"/>
      <c r="R913" s="10"/>
      <c r="S913" s="10"/>
      <c r="T913" s="10"/>
      <c r="U913" s="3"/>
      <c r="V913" s="3"/>
    </row>
    <row r="914" spans="1:22">
      <c r="A914" s="10"/>
      <c r="B914" s="10"/>
      <c r="C914" s="10"/>
      <c r="D914" s="10"/>
      <c r="E914" s="10"/>
      <c r="F914" s="10"/>
      <c r="G914" s="10"/>
      <c r="H914" s="10"/>
      <c r="I914" s="10"/>
      <c r="J914" s="10"/>
      <c r="K914" s="10"/>
      <c r="L914" s="10"/>
      <c r="M914" s="10"/>
      <c r="N914" s="10"/>
      <c r="O914" s="10"/>
      <c r="P914" s="10"/>
      <c r="Q914" s="10"/>
      <c r="R914" s="10"/>
      <c r="S914" s="10"/>
      <c r="T914" s="10"/>
      <c r="U914" s="3"/>
      <c r="V914" s="3"/>
    </row>
    <row r="915" spans="1:22">
      <c r="A915" s="10"/>
      <c r="B915" s="10"/>
      <c r="C915" s="10"/>
      <c r="D915" s="10"/>
      <c r="E915" s="10"/>
      <c r="F915" s="10"/>
      <c r="G915" s="10"/>
      <c r="H915" s="10"/>
      <c r="I915" s="10"/>
      <c r="J915" s="10"/>
      <c r="K915" s="10"/>
      <c r="L915" s="10"/>
      <c r="M915" s="10"/>
      <c r="N915" s="10"/>
      <c r="O915" s="10"/>
      <c r="P915" s="10"/>
      <c r="Q915" s="10"/>
      <c r="R915" s="10"/>
      <c r="S915" s="10"/>
      <c r="T915" s="10"/>
      <c r="U915" s="3"/>
      <c r="V915" s="3"/>
    </row>
    <row r="916" spans="1:22">
      <c r="A916" s="10"/>
      <c r="B916" s="10"/>
      <c r="C916" s="10"/>
      <c r="D916" s="10"/>
      <c r="E916" s="10"/>
      <c r="F916" s="10"/>
      <c r="G916" s="10"/>
      <c r="H916" s="10"/>
      <c r="I916" s="10"/>
      <c r="J916" s="10"/>
      <c r="K916" s="10"/>
      <c r="L916" s="10"/>
      <c r="M916" s="10"/>
      <c r="N916" s="10"/>
      <c r="O916" s="10"/>
      <c r="P916" s="10"/>
      <c r="Q916" s="10"/>
      <c r="R916" s="10"/>
      <c r="S916" s="10"/>
      <c r="T916" s="10"/>
      <c r="U916" s="3"/>
      <c r="V916" s="3"/>
    </row>
    <row r="917" spans="1:22">
      <c r="A917" s="10"/>
      <c r="B917" s="10"/>
      <c r="C917" s="10"/>
      <c r="D917" s="10"/>
      <c r="E917" s="10"/>
      <c r="F917" s="10"/>
      <c r="G917" s="10"/>
      <c r="H917" s="10"/>
      <c r="I917" s="10"/>
      <c r="J917" s="10"/>
      <c r="K917" s="10"/>
      <c r="L917" s="10"/>
      <c r="M917" s="10"/>
      <c r="N917" s="10"/>
      <c r="O917" s="10"/>
      <c r="P917" s="10"/>
      <c r="Q917" s="10"/>
      <c r="R917" s="10"/>
      <c r="S917" s="10"/>
      <c r="T917" s="10"/>
      <c r="U917" s="3"/>
      <c r="V917" s="3"/>
    </row>
    <row r="918" spans="1:22">
      <c r="A918" s="10"/>
      <c r="B918" s="10"/>
      <c r="C918" s="10"/>
      <c r="D918" s="10"/>
      <c r="E918" s="10"/>
      <c r="F918" s="10"/>
      <c r="G918" s="10"/>
      <c r="H918" s="10"/>
      <c r="I918" s="10"/>
      <c r="J918" s="10"/>
      <c r="K918" s="10"/>
      <c r="L918" s="10"/>
      <c r="M918" s="10"/>
      <c r="N918" s="10"/>
      <c r="O918" s="10"/>
      <c r="P918" s="10"/>
      <c r="Q918" s="10"/>
      <c r="R918" s="10"/>
      <c r="S918" s="10"/>
      <c r="T918" s="10"/>
      <c r="U918" s="3"/>
      <c r="V918" s="3"/>
    </row>
    <row r="919" spans="1:22">
      <c r="A919" s="10"/>
      <c r="B919" s="10"/>
      <c r="C919" s="10"/>
      <c r="D919" s="10"/>
      <c r="E919" s="10"/>
      <c r="F919" s="10"/>
      <c r="G919" s="10"/>
      <c r="H919" s="10"/>
      <c r="I919" s="10"/>
      <c r="J919" s="10"/>
      <c r="K919" s="10"/>
      <c r="L919" s="10"/>
      <c r="M919" s="10"/>
      <c r="N919" s="10"/>
      <c r="O919" s="10"/>
      <c r="P919" s="10"/>
      <c r="Q919" s="10"/>
      <c r="R919" s="10"/>
      <c r="S919" s="10"/>
      <c r="T919" s="10"/>
      <c r="U919" s="3"/>
      <c r="V919" s="3"/>
    </row>
    <row r="920" spans="1:22">
      <c r="A920" s="10"/>
      <c r="B920" s="10"/>
      <c r="C920" s="10"/>
      <c r="D920" s="10"/>
      <c r="E920" s="10"/>
      <c r="F920" s="10"/>
      <c r="G920" s="10"/>
      <c r="H920" s="10"/>
      <c r="I920" s="10"/>
      <c r="J920" s="10"/>
      <c r="K920" s="10"/>
      <c r="L920" s="10"/>
      <c r="M920" s="10"/>
      <c r="N920" s="10"/>
      <c r="O920" s="10"/>
      <c r="P920" s="10"/>
      <c r="Q920" s="10"/>
      <c r="R920" s="10"/>
      <c r="S920" s="10"/>
      <c r="T920" s="10"/>
      <c r="U920" s="3"/>
      <c r="V920" s="3"/>
    </row>
    <row r="921" spans="1:22">
      <c r="A921" s="10"/>
      <c r="B921" s="10"/>
      <c r="C921" s="10"/>
      <c r="D921" s="10"/>
      <c r="E921" s="10"/>
      <c r="F921" s="10"/>
      <c r="G921" s="10"/>
      <c r="H921" s="10"/>
      <c r="I921" s="10"/>
      <c r="J921" s="10"/>
      <c r="K921" s="10"/>
      <c r="L921" s="10"/>
      <c r="M921" s="10"/>
      <c r="N921" s="10"/>
      <c r="O921" s="10"/>
      <c r="P921" s="10"/>
      <c r="Q921" s="10"/>
      <c r="R921" s="10"/>
      <c r="S921" s="10"/>
      <c r="T921" s="10"/>
      <c r="U921" s="3"/>
      <c r="V921" s="3"/>
    </row>
    <row r="922" spans="1:22">
      <c r="A922" s="10"/>
      <c r="B922" s="10"/>
      <c r="C922" s="10"/>
      <c r="D922" s="10"/>
      <c r="E922" s="10"/>
      <c r="F922" s="10"/>
      <c r="G922" s="10"/>
      <c r="H922" s="10"/>
      <c r="I922" s="10"/>
      <c r="J922" s="10"/>
      <c r="K922" s="10"/>
      <c r="L922" s="10"/>
      <c r="M922" s="10"/>
      <c r="N922" s="10"/>
      <c r="O922" s="10"/>
      <c r="P922" s="10"/>
      <c r="Q922" s="10"/>
      <c r="R922" s="10"/>
      <c r="S922" s="10"/>
      <c r="T922" s="10"/>
      <c r="U922" s="3"/>
      <c r="V922" s="3"/>
    </row>
    <row r="923" spans="1:22">
      <c r="A923" s="10"/>
      <c r="B923" s="10"/>
      <c r="C923" s="10"/>
      <c r="D923" s="10"/>
      <c r="E923" s="10"/>
      <c r="F923" s="10"/>
      <c r="G923" s="10"/>
      <c r="H923" s="10"/>
      <c r="I923" s="10"/>
      <c r="J923" s="10"/>
      <c r="K923" s="10"/>
      <c r="L923" s="10"/>
      <c r="M923" s="10"/>
      <c r="N923" s="10"/>
      <c r="O923" s="10"/>
      <c r="P923" s="10"/>
      <c r="Q923" s="10"/>
      <c r="R923" s="10"/>
      <c r="S923" s="10"/>
      <c r="T923" s="10"/>
      <c r="U923" s="3"/>
      <c r="V923" s="3"/>
    </row>
    <row r="924" spans="1:22">
      <c r="A924" s="10"/>
      <c r="B924" s="10"/>
      <c r="C924" s="10"/>
      <c r="D924" s="10"/>
      <c r="E924" s="10"/>
      <c r="F924" s="10"/>
      <c r="G924" s="10"/>
      <c r="H924" s="10"/>
      <c r="I924" s="10"/>
      <c r="J924" s="10"/>
      <c r="K924" s="10"/>
      <c r="L924" s="10"/>
      <c r="M924" s="10"/>
      <c r="N924" s="10"/>
      <c r="O924" s="10"/>
      <c r="P924" s="10"/>
      <c r="Q924" s="10"/>
      <c r="R924" s="10"/>
      <c r="S924" s="10"/>
      <c r="T924" s="10"/>
      <c r="U924" s="3"/>
      <c r="V924" s="3"/>
    </row>
    <row r="925" spans="1:22">
      <c r="A925" s="10"/>
      <c r="B925" s="10"/>
      <c r="C925" s="10"/>
      <c r="D925" s="10"/>
      <c r="E925" s="10"/>
      <c r="F925" s="10"/>
      <c r="G925" s="10"/>
      <c r="H925" s="10"/>
      <c r="I925" s="10"/>
      <c r="J925" s="10"/>
      <c r="K925" s="10"/>
      <c r="L925" s="10"/>
      <c r="M925" s="10"/>
      <c r="N925" s="10"/>
      <c r="O925" s="10"/>
      <c r="P925" s="10"/>
      <c r="Q925" s="10"/>
      <c r="R925" s="10"/>
      <c r="S925" s="10"/>
      <c r="T925" s="10"/>
      <c r="U925" s="3"/>
      <c r="V925" s="3"/>
    </row>
    <row r="926" spans="1:22">
      <c r="A926" s="10"/>
      <c r="B926" s="10"/>
      <c r="C926" s="10"/>
      <c r="D926" s="10"/>
      <c r="E926" s="10"/>
      <c r="F926" s="10"/>
      <c r="G926" s="10"/>
      <c r="H926" s="10"/>
      <c r="I926" s="10"/>
      <c r="J926" s="10"/>
      <c r="K926" s="10"/>
      <c r="L926" s="10"/>
      <c r="M926" s="10"/>
      <c r="N926" s="10"/>
      <c r="O926" s="10"/>
      <c r="P926" s="10"/>
      <c r="Q926" s="10"/>
      <c r="R926" s="10"/>
      <c r="S926" s="10"/>
      <c r="T926" s="10"/>
      <c r="U926" s="3"/>
      <c r="V926" s="3"/>
    </row>
    <row r="927" spans="1:22">
      <c r="A927" s="10"/>
      <c r="B927" s="10"/>
      <c r="C927" s="10"/>
      <c r="D927" s="10"/>
      <c r="E927" s="10"/>
      <c r="F927" s="10"/>
      <c r="G927" s="10"/>
      <c r="H927" s="10"/>
      <c r="I927" s="10"/>
      <c r="J927" s="10"/>
      <c r="K927" s="10"/>
      <c r="L927" s="10"/>
      <c r="M927" s="10"/>
      <c r="N927" s="10"/>
      <c r="O927" s="10"/>
      <c r="P927" s="10"/>
      <c r="Q927" s="10"/>
      <c r="R927" s="10"/>
      <c r="S927" s="10"/>
      <c r="T927" s="10"/>
      <c r="U927" s="3"/>
      <c r="V927" s="3"/>
    </row>
    <row r="928" spans="1:22">
      <c r="A928" s="10"/>
      <c r="B928" s="10"/>
      <c r="C928" s="10"/>
      <c r="D928" s="10"/>
      <c r="E928" s="10"/>
      <c r="F928" s="10"/>
      <c r="G928" s="10"/>
      <c r="H928" s="10"/>
      <c r="I928" s="10"/>
      <c r="J928" s="10"/>
      <c r="K928" s="10"/>
      <c r="L928" s="10"/>
      <c r="M928" s="10"/>
      <c r="N928" s="10"/>
      <c r="O928" s="10"/>
      <c r="P928" s="10"/>
      <c r="Q928" s="10"/>
      <c r="R928" s="10"/>
      <c r="S928" s="10"/>
      <c r="T928" s="10"/>
      <c r="U928" s="3"/>
      <c r="V928" s="3"/>
    </row>
    <row r="929" spans="1:22">
      <c r="A929" s="10"/>
      <c r="B929" s="10"/>
      <c r="C929" s="10"/>
      <c r="D929" s="10"/>
      <c r="E929" s="10"/>
      <c r="F929" s="10"/>
      <c r="G929" s="10"/>
      <c r="H929" s="10"/>
      <c r="I929" s="10"/>
      <c r="J929" s="10"/>
      <c r="K929" s="10"/>
      <c r="L929" s="10"/>
      <c r="M929" s="10"/>
      <c r="N929" s="10"/>
      <c r="O929" s="10"/>
      <c r="P929" s="10"/>
      <c r="Q929" s="10"/>
      <c r="R929" s="10"/>
      <c r="S929" s="10"/>
      <c r="T929" s="10"/>
      <c r="U929" s="3"/>
      <c r="V929" s="3"/>
    </row>
    <row r="930" spans="1:22">
      <c r="A930" s="10"/>
      <c r="B930" s="10"/>
      <c r="C930" s="10"/>
      <c r="D930" s="10"/>
      <c r="E930" s="10"/>
      <c r="F930" s="10"/>
      <c r="G930" s="10"/>
      <c r="H930" s="10"/>
      <c r="I930" s="10"/>
      <c r="J930" s="10"/>
      <c r="K930" s="10"/>
      <c r="L930" s="10"/>
      <c r="M930" s="10"/>
      <c r="N930" s="10"/>
      <c r="O930" s="10"/>
      <c r="P930" s="10"/>
      <c r="Q930" s="10"/>
      <c r="R930" s="10"/>
      <c r="S930" s="10"/>
      <c r="T930" s="10"/>
      <c r="U930" s="3"/>
      <c r="V930" s="3"/>
    </row>
    <row r="931" spans="1:22">
      <c r="A931" s="10"/>
      <c r="B931" s="10"/>
      <c r="C931" s="10"/>
      <c r="D931" s="10"/>
      <c r="E931" s="10"/>
      <c r="F931" s="10"/>
      <c r="G931" s="10"/>
      <c r="H931" s="10"/>
      <c r="I931" s="10"/>
      <c r="J931" s="10"/>
      <c r="K931" s="10"/>
      <c r="L931" s="10"/>
      <c r="M931" s="10"/>
      <c r="N931" s="10"/>
      <c r="O931" s="10"/>
      <c r="P931" s="10"/>
      <c r="Q931" s="10"/>
      <c r="R931" s="10"/>
      <c r="S931" s="10"/>
      <c r="T931" s="10"/>
      <c r="U931" s="3"/>
      <c r="V931" s="3"/>
    </row>
    <row r="932" spans="1:22">
      <c r="A932" s="10"/>
      <c r="B932" s="10"/>
      <c r="C932" s="10"/>
      <c r="D932" s="10"/>
      <c r="E932" s="10"/>
      <c r="F932" s="10"/>
      <c r="G932" s="10"/>
      <c r="H932" s="10"/>
      <c r="I932" s="10"/>
      <c r="J932" s="10"/>
      <c r="K932" s="10"/>
      <c r="L932" s="10"/>
      <c r="M932" s="10"/>
      <c r="N932" s="10"/>
      <c r="O932" s="10"/>
      <c r="P932" s="10"/>
      <c r="Q932" s="10"/>
      <c r="R932" s="10"/>
      <c r="S932" s="10"/>
      <c r="T932" s="10"/>
      <c r="U932" s="3"/>
      <c r="V932" s="3"/>
    </row>
    <row r="933" spans="1:22">
      <c r="A933" s="10"/>
      <c r="B933" s="10"/>
      <c r="C933" s="10"/>
      <c r="D933" s="10"/>
      <c r="E933" s="10"/>
      <c r="F933" s="10"/>
      <c r="G933" s="10"/>
      <c r="H933" s="10"/>
      <c r="I933" s="10"/>
      <c r="J933" s="10"/>
      <c r="K933" s="10"/>
      <c r="L933" s="10"/>
      <c r="M933" s="10"/>
      <c r="N933" s="10"/>
      <c r="O933" s="10"/>
      <c r="P933" s="10"/>
      <c r="Q933" s="10"/>
      <c r="R933" s="10"/>
      <c r="S933" s="10"/>
      <c r="T933" s="10"/>
      <c r="U933" s="3"/>
      <c r="V933" s="3"/>
    </row>
    <row r="934" spans="1:22">
      <c r="A934" s="10"/>
      <c r="B934" s="10"/>
      <c r="C934" s="10"/>
      <c r="D934" s="10"/>
      <c r="E934" s="10"/>
      <c r="F934" s="10"/>
      <c r="G934" s="10"/>
      <c r="H934" s="10"/>
      <c r="I934" s="10"/>
      <c r="J934" s="10"/>
      <c r="K934" s="10"/>
      <c r="L934" s="10"/>
      <c r="M934" s="10"/>
      <c r="N934" s="10"/>
      <c r="O934" s="10"/>
      <c r="P934" s="10"/>
      <c r="Q934" s="10"/>
      <c r="R934" s="10"/>
      <c r="S934" s="10"/>
      <c r="T934" s="10"/>
      <c r="U934" s="3"/>
      <c r="V934" s="3"/>
    </row>
    <row r="935" spans="1:22">
      <c r="A935" s="10"/>
      <c r="B935" s="10"/>
      <c r="C935" s="10"/>
      <c r="D935" s="10"/>
      <c r="E935" s="10"/>
      <c r="F935" s="10"/>
      <c r="G935" s="10"/>
      <c r="H935" s="10"/>
      <c r="I935" s="10"/>
      <c r="J935" s="10"/>
      <c r="K935" s="10"/>
      <c r="L935" s="10"/>
      <c r="M935" s="10"/>
      <c r="N935" s="10"/>
      <c r="O935" s="10"/>
      <c r="P935" s="10"/>
      <c r="Q935" s="10"/>
      <c r="R935" s="10"/>
      <c r="S935" s="10"/>
      <c r="T935" s="10"/>
      <c r="U935" s="3"/>
      <c r="V935" s="3"/>
    </row>
    <row r="936" spans="1:22">
      <c r="A936" s="10"/>
      <c r="B936" s="10"/>
      <c r="C936" s="10"/>
      <c r="D936" s="10"/>
      <c r="E936" s="10"/>
      <c r="F936" s="10"/>
      <c r="G936" s="10"/>
      <c r="H936" s="10"/>
      <c r="I936" s="10"/>
      <c r="J936" s="10"/>
      <c r="K936" s="10"/>
      <c r="L936" s="10"/>
      <c r="M936" s="10"/>
      <c r="N936" s="10"/>
      <c r="O936" s="10"/>
      <c r="P936" s="10"/>
      <c r="Q936" s="10"/>
      <c r="R936" s="10"/>
      <c r="S936" s="10"/>
      <c r="T936" s="10"/>
      <c r="U936" s="3"/>
      <c r="V936" s="3"/>
    </row>
    <row r="937" spans="1:22">
      <c r="A937" s="10"/>
      <c r="B937" s="10"/>
      <c r="C937" s="10"/>
      <c r="D937" s="10"/>
      <c r="E937" s="10"/>
      <c r="F937" s="10"/>
      <c r="G937" s="10"/>
      <c r="H937" s="10"/>
      <c r="I937" s="10"/>
      <c r="J937" s="10"/>
      <c r="K937" s="10"/>
      <c r="L937" s="10"/>
      <c r="M937" s="10"/>
      <c r="N937" s="10"/>
      <c r="O937" s="10"/>
      <c r="P937" s="10"/>
      <c r="Q937" s="10"/>
      <c r="R937" s="10"/>
      <c r="S937" s="10"/>
      <c r="T937" s="10"/>
      <c r="U937" s="3"/>
      <c r="V937" s="3"/>
    </row>
    <row r="938" spans="1:22">
      <c r="A938" s="10"/>
      <c r="B938" s="10"/>
      <c r="C938" s="10"/>
      <c r="D938" s="10"/>
      <c r="E938" s="10"/>
      <c r="F938" s="10"/>
      <c r="G938" s="10"/>
      <c r="H938" s="10"/>
      <c r="I938" s="10"/>
      <c r="J938" s="10"/>
      <c r="K938" s="10"/>
      <c r="L938" s="10"/>
      <c r="M938" s="10"/>
      <c r="N938" s="10"/>
      <c r="O938" s="10"/>
      <c r="P938" s="10"/>
      <c r="Q938" s="10"/>
      <c r="R938" s="10"/>
      <c r="S938" s="10"/>
      <c r="T938" s="10"/>
      <c r="U938" s="3"/>
      <c r="V938" s="3"/>
    </row>
    <row r="939" spans="1:22">
      <c r="A939" s="10"/>
      <c r="B939" s="10"/>
      <c r="C939" s="10"/>
      <c r="D939" s="10"/>
      <c r="E939" s="10"/>
      <c r="F939" s="10"/>
      <c r="G939" s="10"/>
      <c r="H939" s="10"/>
      <c r="I939" s="10"/>
      <c r="J939" s="10"/>
      <c r="K939" s="10"/>
      <c r="L939" s="10"/>
      <c r="M939" s="10"/>
      <c r="N939" s="10"/>
      <c r="O939" s="10"/>
      <c r="P939" s="10"/>
      <c r="Q939" s="10"/>
      <c r="R939" s="10"/>
      <c r="S939" s="10"/>
      <c r="T939" s="10"/>
      <c r="U939" s="3"/>
      <c r="V939" s="3"/>
    </row>
    <row r="940" spans="1:22">
      <c r="A940" s="10"/>
      <c r="B940" s="10"/>
      <c r="C940" s="10"/>
      <c r="D940" s="10"/>
      <c r="E940" s="10"/>
      <c r="F940" s="10"/>
      <c r="G940" s="10"/>
      <c r="H940" s="10"/>
      <c r="I940" s="10"/>
      <c r="J940" s="10"/>
      <c r="K940" s="10"/>
      <c r="L940" s="10"/>
      <c r="M940" s="10"/>
      <c r="N940" s="10"/>
      <c r="O940" s="10"/>
      <c r="P940" s="10"/>
      <c r="Q940" s="10"/>
      <c r="R940" s="10"/>
      <c r="S940" s="10"/>
      <c r="T940" s="10"/>
      <c r="U940" s="3"/>
      <c r="V940" s="3"/>
    </row>
    <row r="941" spans="1:22">
      <c r="A941" s="10"/>
      <c r="B941" s="10"/>
      <c r="C941" s="10"/>
      <c r="D941" s="10"/>
      <c r="E941" s="10"/>
      <c r="F941" s="10"/>
      <c r="G941" s="10"/>
      <c r="H941" s="10"/>
      <c r="I941" s="10"/>
      <c r="J941" s="10"/>
      <c r="K941" s="10"/>
      <c r="L941" s="10"/>
      <c r="M941" s="10"/>
      <c r="N941" s="10"/>
      <c r="O941" s="10"/>
      <c r="P941" s="10"/>
      <c r="Q941" s="10"/>
      <c r="R941" s="10"/>
      <c r="S941" s="10"/>
      <c r="T941" s="10"/>
      <c r="U941" s="3"/>
      <c r="V941" s="3"/>
    </row>
    <row r="942" spans="1:22">
      <c r="A942" s="10"/>
      <c r="B942" s="10"/>
      <c r="C942" s="10"/>
      <c r="D942" s="10"/>
      <c r="E942" s="10"/>
      <c r="F942" s="10"/>
      <c r="G942" s="10"/>
      <c r="H942" s="10"/>
      <c r="I942" s="10"/>
      <c r="J942" s="10"/>
      <c r="K942" s="10"/>
      <c r="L942" s="10"/>
      <c r="M942" s="10"/>
      <c r="N942" s="10"/>
      <c r="O942" s="10"/>
      <c r="P942" s="10"/>
      <c r="Q942" s="10"/>
      <c r="R942" s="10"/>
      <c r="S942" s="10"/>
      <c r="T942" s="10"/>
      <c r="U942" s="3"/>
      <c r="V942" s="3"/>
    </row>
    <row r="943" spans="1:22">
      <c r="A943" s="10"/>
      <c r="B943" s="10"/>
      <c r="C943" s="10"/>
      <c r="D943" s="10"/>
      <c r="E943" s="10"/>
      <c r="F943" s="10"/>
      <c r="G943" s="10"/>
      <c r="H943" s="10"/>
      <c r="I943" s="10"/>
      <c r="J943" s="10"/>
      <c r="K943" s="10"/>
      <c r="L943" s="10"/>
      <c r="M943" s="10"/>
      <c r="N943" s="10"/>
      <c r="O943" s="10"/>
      <c r="P943" s="10"/>
      <c r="Q943" s="10"/>
      <c r="R943" s="10"/>
      <c r="S943" s="10"/>
      <c r="T943" s="10"/>
      <c r="U943" s="3"/>
      <c r="V943" s="3"/>
    </row>
    <row r="944" spans="1:22">
      <c r="A944" s="10"/>
      <c r="B944" s="10"/>
      <c r="C944" s="10"/>
      <c r="D944" s="10"/>
      <c r="E944" s="10"/>
      <c r="F944" s="10"/>
      <c r="G944" s="10"/>
      <c r="H944" s="10"/>
      <c r="I944" s="10"/>
      <c r="J944" s="10"/>
      <c r="K944" s="10"/>
      <c r="L944" s="10"/>
      <c r="M944" s="10"/>
      <c r="N944" s="10"/>
      <c r="O944" s="10"/>
      <c r="P944" s="10"/>
      <c r="Q944" s="10"/>
      <c r="R944" s="10"/>
      <c r="S944" s="10"/>
      <c r="T944" s="10"/>
      <c r="U944" s="3"/>
      <c r="V944" s="3"/>
    </row>
    <row r="945" spans="1:22">
      <c r="A945" s="10"/>
      <c r="B945" s="10"/>
      <c r="C945" s="10"/>
      <c r="D945" s="10"/>
      <c r="E945" s="10"/>
      <c r="F945" s="10"/>
      <c r="G945" s="10"/>
      <c r="H945" s="10"/>
      <c r="I945" s="10"/>
      <c r="J945" s="10"/>
      <c r="K945" s="10"/>
      <c r="L945" s="10"/>
      <c r="M945" s="10"/>
      <c r="N945" s="10"/>
      <c r="O945" s="10"/>
      <c r="P945" s="10"/>
      <c r="Q945" s="10"/>
      <c r="R945" s="10"/>
      <c r="S945" s="10"/>
      <c r="T945" s="10"/>
      <c r="U945" s="3"/>
      <c r="V945" s="3"/>
    </row>
    <row r="946" spans="1:22">
      <c r="A946" s="10"/>
      <c r="B946" s="10"/>
      <c r="C946" s="10"/>
      <c r="D946" s="10"/>
      <c r="E946" s="10"/>
      <c r="F946" s="10"/>
      <c r="G946" s="10"/>
      <c r="H946" s="10"/>
      <c r="I946" s="10"/>
      <c r="J946" s="10"/>
      <c r="K946" s="10"/>
      <c r="L946" s="10"/>
      <c r="M946" s="10"/>
      <c r="N946" s="10"/>
      <c r="O946" s="10"/>
      <c r="P946" s="10"/>
      <c r="Q946" s="10"/>
      <c r="R946" s="10"/>
      <c r="S946" s="10"/>
      <c r="T946" s="10"/>
      <c r="U946" s="3"/>
      <c r="V946" s="3"/>
    </row>
    <row r="947" spans="1:22">
      <c r="A947" s="10"/>
      <c r="B947" s="10"/>
      <c r="C947" s="10"/>
      <c r="D947" s="10"/>
      <c r="E947" s="10"/>
      <c r="F947" s="10"/>
      <c r="G947" s="10"/>
      <c r="H947" s="10"/>
      <c r="I947" s="10"/>
      <c r="J947" s="10"/>
      <c r="K947" s="10"/>
      <c r="L947" s="10"/>
      <c r="M947" s="10"/>
      <c r="N947" s="10"/>
      <c r="O947" s="10"/>
      <c r="P947" s="10"/>
      <c r="Q947" s="10"/>
      <c r="R947" s="10"/>
      <c r="S947" s="10"/>
      <c r="T947" s="10"/>
      <c r="U947" s="3"/>
      <c r="V947" s="3"/>
    </row>
    <row r="948" spans="1:22">
      <c r="A948" s="10"/>
      <c r="B948" s="10"/>
      <c r="C948" s="10"/>
      <c r="D948" s="10"/>
      <c r="E948" s="10"/>
      <c r="F948" s="10"/>
      <c r="G948" s="10"/>
      <c r="H948" s="10"/>
      <c r="I948" s="10"/>
      <c r="J948" s="10"/>
      <c r="K948" s="10"/>
      <c r="L948" s="10"/>
      <c r="M948" s="10"/>
      <c r="N948" s="10"/>
      <c r="O948" s="10"/>
      <c r="P948" s="10"/>
      <c r="Q948" s="10"/>
      <c r="R948" s="10"/>
      <c r="S948" s="10"/>
      <c r="T948" s="10"/>
      <c r="U948" s="3"/>
      <c r="V948" s="3"/>
    </row>
    <row r="949" spans="1:22">
      <c r="A949" s="10"/>
      <c r="B949" s="10"/>
      <c r="C949" s="10"/>
      <c r="D949" s="10"/>
      <c r="E949" s="10"/>
      <c r="F949" s="10"/>
      <c r="G949" s="10"/>
      <c r="H949" s="10"/>
      <c r="I949" s="10"/>
      <c r="J949" s="10"/>
      <c r="K949" s="10"/>
      <c r="L949" s="10"/>
      <c r="M949" s="10"/>
      <c r="N949" s="10"/>
      <c r="O949" s="10"/>
      <c r="P949" s="10"/>
      <c r="Q949" s="10"/>
      <c r="R949" s="10"/>
      <c r="S949" s="10"/>
      <c r="T949" s="10"/>
      <c r="U949" s="3"/>
      <c r="V949" s="3"/>
    </row>
    <row r="950" spans="1:22">
      <c r="A950" s="10"/>
      <c r="B950" s="10"/>
      <c r="C950" s="10"/>
      <c r="D950" s="10"/>
      <c r="E950" s="10"/>
      <c r="F950" s="10"/>
      <c r="G950" s="10"/>
      <c r="H950" s="10"/>
      <c r="I950" s="10"/>
      <c r="J950" s="10"/>
      <c r="K950" s="10"/>
      <c r="L950" s="10"/>
      <c r="M950" s="10"/>
      <c r="N950" s="10"/>
      <c r="O950" s="10"/>
      <c r="P950" s="10"/>
      <c r="Q950" s="10"/>
      <c r="R950" s="10"/>
      <c r="S950" s="10"/>
      <c r="T950" s="10"/>
      <c r="U950" s="3"/>
      <c r="V950" s="3"/>
    </row>
    <row r="951" spans="1:22">
      <c r="A951" s="10"/>
      <c r="B951" s="10"/>
      <c r="C951" s="10"/>
      <c r="D951" s="10"/>
      <c r="E951" s="10"/>
      <c r="F951" s="10"/>
      <c r="G951" s="10"/>
      <c r="H951" s="10"/>
      <c r="I951" s="10"/>
      <c r="J951" s="10"/>
      <c r="K951" s="10"/>
      <c r="L951" s="10"/>
      <c r="M951" s="10"/>
      <c r="N951" s="10"/>
      <c r="O951" s="10"/>
      <c r="P951" s="10"/>
      <c r="Q951" s="10"/>
      <c r="R951" s="10"/>
      <c r="S951" s="10"/>
      <c r="T951" s="10"/>
      <c r="U951" s="3"/>
      <c r="V951" s="3"/>
    </row>
    <row r="952" spans="1:22">
      <c r="A952" s="10"/>
      <c r="B952" s="10"/>
      <c r="C952" s="10"/>
      <c r="D952" s="10"/>
      <c r="E952" s="10"/>
      <c r="F952" s="10"/>
      <c r="G952" s="10"/>
      <c r="H952" s="10"/>
      <c r="I952" s="10"/>
      <c r="J952" s="10"/>
      <c r="K952" s="10"/>
      <c r="L952" s="10"/>
      <c r="M952" s="10"/>
      <c r="N952" s="10"/>
      <c r="O952" s="10"/>
      <c r="P952" s="10"/>
      <c r="Q952" s="10"/>
      <c r="R952" s="10"/>
      <c r="S952" s="10"/>
      <c r="T952" s="10"/>
      <c r="U952" s="3"/>
      <c r="V952" s="3"/>
    </row>
    <row r="953" spans="1:22">
      <c r="A953" s="10"/>
      <c r="B953" s="10"/>
      <c r="C953" s="10"/>
      <c r="D953" s="10"/>
      <c r="E953" s="10"/>
      <c r="F953" s="10"/>
      <c r="G953" s="10"/>
      <c r="H953" s="10"/>
      <c r="I953" s="10"/>
      <c r="J953" s="10"/>
      <c r="K953" s="10"/>
      <c r="L953" s="10"/>
      <c r="M953" s="10"/>
      <c r="N953" s="10"/>
      <c r="O953" s="10"/>
      <c r="P953" s="10"/>
      <c r="Q953" s="10"/>
      <c r="R953" s="10"/>
      <c r="S953" s="10"/>
      <c r="T953" s="10"/>
      <c r="U953" s="3"/>
      <c r="V953" s="3"/>
    </row>
    <row r="954" spans="1:22">
      <c r="A954" s="10"/>
      <c r="B954" s="10"/>
      <c r="C954" s="10"/>
      <c r="D954" s="10"/>
      <c r="E954" s="10"/>
      <c r="F954" s="10"/>
      <c r="G954" s="10"/>
      <c r="H954" s="10"/>
      <c r="I954" s="10"/>
      <c r="J954" s="10"/>
      <c r="K954" s="10"/>
      <c r="L954" s="10"/>
      <c r="M954" s="10"/>
      <c r="N954" s="10"/>
      <c r="O954" s="10"/>
      <c r="P954" s="10"/>
      <c r="Q954" s="10"/>
      <c r="R954" s="10"/>
      <c r="S954" s="10"/>
      <c r="T954" s="10"/>
      <c r="U954" s="3"/>
      <c r="V954" s="3"/>
    </row>
    <row r="955" spans="1:22">
      <c r="A955" s="10"/>
      <c r="B955" s="10"/>
      <c r="C955" s="10"/>
      <c r="D955" s="10"/>
      <c r="E955" s="10"/>
      <c r="F955" s="10"/>
      <c r="G955" s="10"/>
      <c r="H955" s="10"/>
      <c r="I955" s="10"/>
      <c r="J955" s="10"/>
      <c r="K955" s="10"/>
      <c r="L955" s="10"/>
      <c r="M955" s="10"/>
      <c r="N955" s="10"/>
      <c r="O955" s="10"/>
      <c r="P955" s="10"/>
      <c r="Q955" s="10"/>
      <c r="R955" s="10"/>
      <c r="S955" s="10"/>
      <c r="T955" s="10"/>
      <c r="U955" s="3"/>
      <c r="V955" s="3"/>
    </row>
    <row r="956" spans="1:22">
      <c r="A956" s="10"/>
      <c r="B956" s="10"/>
      <c r="C956" s="10"/>
      <c r="D956" s="10"/>
      <c r="E956" s="10"/>
      <c r="F956" s="10"/>
      <c r="G956" s="10"/>
      <c r="H956" s="10"/>
      <c r="I956" s="10"/>
      <c r="J956" s="10"/>
      <c r="K956" s="10"/>
      <c r="L956" s="10"/>
      <c r="M956" s="10"/>
      <c r="N956" s="10"/>
      <c r="O956" s="10"/>
      <c r="P956" s="10"/>
      <c r="Q956" s="10"/>
      <c r="R956" s="10"/>
      <c r="S956" s="10"/>
      <c r="T956" s="10"/>
      <c r="U956" s="3"/>
      <c r="V956" s="3"/>
    </row>
    <row r="957" spans="1:22">
      <c r="A957" s="10"/>
      <c r="B957" s="10"/>
      <c r="C957" s="10"/>
      <c r="D957" s="10"/>
      <c r="E957" s="10"/>
      <c r="F957" s="10"/>
      <c r="G957" s="10"/>
      <c r="H957" s="10"/>
      <c r="I957" s="10"/>
      <c r="J957" s="10"/>
      <c r="K957" s="10"/>
      <c r="L957" s="10"/>
      <c r="M957" s="10"/>
      <c r="N957" s="10"/>
      <c r="O957" s="10"/>
      <c r="P957" s="10"/>
      <c r="Q957" s="10"/>
      <c r="R957" s="10"/>
      <c r="S957" s="10"/>
      <c r="T957" s="10"/>
      <c r="U957" s="3"/>
      <c r="V957" s="3"/>
    </row>
    <row r="958" spans="1:22">
      <c r="A958" s="10"/>
      <c r="B958" s="10"/>
      <c r="C958" s="10"/>
      <c r="D958" s="10"/>
      <c r="E958" s="10"/>
      <c r="F958" s="10"/>
      <c r="G958" s="10"/>
      <c r="H958" s="10"/>
      <c r="I958" s="10"/>
      <c r="J958" s="10"/>
      <c r="K958" s="10"/>
      <c r="L958" s="10"/>
      <c r="M958" s="10"/>
      <c r="N958" s="10"/>
      <c r="O958" s="10"/>
      <c r="P958" s="10"/>
      <c r="Q958" s="10"/>
      <c r="R958" s="10"/>
      <c r="S958" s="10"/>
      <c r="T958" s="10"/>
      <c r="U958" s="3"/>
      <c r="V958" s="3"/>
    </row>
    <row r="959" spans="1:22">
      <c r="A959" s="10"/>
      <c r="B959" s="10"/>
      <c r="C959" s="10"/>
      <c r="D959" s="10"/>
      <c r="E959" s="10"/>
      <c r="F959" s="10"/>
      <c r="G959" s="10"/>
      <c r="H959" s="10"/>
      <c r="I959" s="10"/>
      <c r="J959" s="10"/>
      <c r="K959" s="10"/>
      <c r="L959" s="10"/>
      <c r="M959" s="10"/>
      <c r="N959" s="10"/>
      <c r="O959" s="10"/>
      <c r="P959" s="10"/>
      <c r="Q959" s="10"/>
      <c r="R959" s="10"/>
      <c r="S959" s="10"/>
      <c r="T959" s="10"/>
      <c r="U959" s="3"/>
      <c r="V959" s="3"/>
    </row>
    <row r="960" spans="1:22">
      <c r="A960" s="10"/>
      <c r="B960" s="10"/>
      <c r="C960" s="10"/>
      <c r="D960" s="10"/>
      <c r="E960" s="10"/>
      <c r="F960" s="10"/>
      <c r="G960" s="10"/>
      <c r="H960" s="10"/>
      <c r="I960" s="10"/>
      <c r="J960" s="10"/>
      <c r="K960" s="10"/>
      <c r="L960" s="10"/>
      <c r="M960" s="10"/>
      <c r="N960" s="10"/>
      <c r="O960" s="10"/>
      <c r="P960" s="10"/>
      <c r="Q960" s="10"/>
      <c r="R960" s="10"/>
      <c r="S960" s="10"/>
      <c r="T960" s="10"/>
      <c r="U960" s="3"/>
      <c r="V960" s="3"/>
    </row>
    <row r="961" spans="1:22">
      <c r="A961" s="10"/>
      <c r="B961" s="10"/>
      <c r="C961" s="10"/>
      <c r="D961" s="10"/>
      <c r="E961" s="10"/>
      <c r="F961" s="10"/>
      <c r="G961" s="10"/>
      <c r="H961" s="10"/>
      <c r="I961" s="10"/>
      <c r="J961" s="10"/>
      <c r="K961" s="10"/>
      <c r="L961" s="10"/>
      <c r="M961" s="10"/>
      <c r="N961" s="10"/>
      <c r="O961" s="10"/>
      <c r="P961" s="10"/>
      <c r="Q961" s="10"/>
      <c r="R961" s="10"/>
      <c r="S961" s="10"/>
      <c r="T961" s="10"/>
      <c r="U961" s="3"/>
      <c r="V961" s="3"/>
    </row>
    <row r="962" spans="1:22">
      <c r="A962" s="10"/>
      <c r="B962" s="10"/>
      <c r="C962" s="10"/>
      <c r="D962" s="10"/>
      <c r="E962" s="10"/>
      <c r="F962" s="10"/>
      <c r="G962" s="10"/>
      <c r="H962" s="10"/>
      <c r="I962" s="10"/>
      <c r="J962" s="10"/>
      <c r="K962" s="10"/>
      <c r="L962" s="10"/>
      <c r="M962" s="10"/>
      <c r="N962" s="10"/>
      <c r="O962" s="10"/>
      <c r="P962" s="10"/>
      <c r="Q962" s="10"/>
      <c r="R962" s="10"/>
      <c r="S962" s="10"/>
      <c r="T962" s="10"/>
      <c r="U962" s="3"/>
      <c r="V962" s="3"/>
    </row>
    <row r="963" spans="1:22">
      <c r="A963" s="10"/>
      <c r="B963" s="10"/>
      <c r="C963" s="10"/>
      <c r="D963" s="10"/>
      <c r="E963" s="10"/>
      <c r="F963" s="10"/>
      <c r="G963" s="10"/>
      <c r="H963" s="10"/>
      <c r="I963" s="10"/>
      <c r="J963" s="10"/>
      <c r="K963" s="10"/>
      <c r="L963" s="10"/>
      <c r="M963" s="10"/>
      <c r="N963" s="10"/>
      <c r="O963" s="10"/>
      <c r="P963" s="10"/>
      <c r="Q963" s="10"/>
      <c r="R963" s="10"/>
      <c r="S963" s="10"/>
      <c r="T963" s="10"/>
      <c r="U963" s="3"/>
      <c r="V963" s="3"/>
    </row>
    <row r="964" spans="1:22">
      <c r="A964" s="10"/>
      <c r="B964" s="10"/>
      <c r="C964" s="10"/>
      <c r="D964" s="10"/>
      <c r="E964" s="10"/>
      <c r="F964" s="10"/>
      <c r="G964" s="10"/>
      <c r="H964" s="10"/>
      <c r="I964" s="10"/>
      <c r="J964" s="10"/>
      <c r="K964" s="10"/>
      <c r="L964" s="10"/>
      <c r="M964" s="10"/>
      <c r="N964" s="10"/>
      <c r="O964" s="10"/>
      <c r="P964" s="10"/>
      <c r="Q964" s="10"/>
      <c r="R964" s="10"/>
      <c r="S964" s="10"/>
      <c r="T964" s="10"/>
      <c r="U964" s="3"/>
      <c r="V964" s="3"/>
    </row>
    <row r="965" spans="1:22">
      <c r="A965" s="10"/>
      <c r="B965" s="10"/>
      <c r="C965" s="10"/>
      <c r="D965" s="10"/>
      <c r="E965" s="10"/>
      <c r="F965" s="10"/>
      <c r="G965" s="10"/>
      <c r="H965" s="10"/>
      <c r="I965" s="10"/>
      <c r="J965" s="10"/>
      <c r="K965" s="10"/>
      <c r="L965" s="10"/>
      <c r="M965" s="10"/>
      <c r="N965" s="10"/>
      <c r="O965" s="10"/>
      <c r="P965" s="10"/>
      <c r="Q965" s="10"/>
      <c r="R965" s="10"/>
      <c r="S965" s="10"/>
      <c r="T965" s="10"/>
      <c r="U965" s="3"/>
      <c r="V965" s="3"/>
    </row>
    <row r="966" spans="1:22">
      <c r="A966" s="10"/>
      <c r="B966" s="10"/>
      <c r="C966" s="10"/>
      <c r="D966" s="10"/>
      <c r="E966" s="10"/>
      <c r="F966" s="10"/>
      <c r="G966" s="10"/>
      <c r="H966" s="10"/>
      <c r="I966" s="10"/>
      <c r="J966" s="10"/>
      <c r="K966" s="10"/>
      <c r="L966" s="10"/>
      <c r="M966" s="10"/>
      <c r="N966" s="10"/>
      <c r="O966" s="10"/>
      <c r="P966" s="10"/>
      <c r="Q966" s="10"/>
      <c r="R966" s="10"/>
      <c r="S966" s="10"/>
      <c r="T966" s="10"/>
      <c r="U966" s="3"/>
      <c r="V966" s="3"/>
    </row>
    <row r="967" spans="1:22">
      <c r="A967" s="10"/>
      <c r="B967" s="10"/>
      <c r="C967" s="10"/>
      <c r="D967" s="10"/>
      <c r="E967" s="10"/>
      <c r="F967" s="10"/>
      <c r="G967" s="10"/>
      <c r="H967" s="10"/>
      <c r="I967" s="10"/>
      <c r="J967" s="10"/>
      <c r="K967" s="10"/>
      <c r="L967" s="10"/>
      <c r="M967" s="10"/>
      <c r="N967" s="10"/>
      <c r="O967" s="10"/>
      <c r="P967" s="10"/>
      <c r="Q967" s="10"/>
      <c r="R967" s="10"/>
      <c r="S967" s="10"/>
      <c r="T967" s="10"/>
      <c r="U967" s="3"/>
      <c r="V967" s="3"/>
    </row>
    <row r="968" spans="1:22">
      <c r="A968" s="10"/>
      <c r="B968" s="10"/>
      <c r="C968" s="10"/>
      <c r="D968" s="10"/>
      <c r="E968" s="10"/>
      <c r="F968" s="10"/>
      <c r="G968" s="10"/>
      <c r="H968" s="10"/>
      <c r="I968" s="10"/>
      <c r="J968" s="10"/>
      <c r="K968" s="10"/>
      <c r="L968" s="10"/>
      <c r="M968" s="10"/>
      <c r="N968" s="10"/>
      <c r="O968" s="10"/>
      <c r="P968" s="10"/>
      <c r="Q968" s="10"/>
      <c r="R968" s="10"/>
      <c r="S968" s="10"/>
      <c r="T968" s="10"/>
      <c r="U968" s="3"/>
      <c r="V968" s="3"/>
    </row>
    <row r="969" spans="1:22">
      <c r="A969" s="10"/>
      <c r="B969" s="10"/>
      <c r="C969" s="10"/>
      <c r="D969" s="10"/>
      <c r="E969" s="10"/>
      <c r="F969" s="10"/>
      <c r="G969" s="10"/>
      <c r="H969" s="10"/>
      <c r="I969" s="10"/>
      <c r="J969" s="10"/>
      <c r="K969" s="10"/>
      <c r="L969" s="10"/>
      <c r="M969" s="10"/>
      <c r="N969" s="10"/>
      <c r="O969" s="10"/>
      <c r="P969" s="10"/>
      <c r="Q969" s="10"/>
      <c r="R969" s="10"/>
      <c r="S969" s="10"/>
      <c r="T969" s="10"/>
      <c r="U969" s="3"/>
      <c r="V969" s="3"/>
    </row>
    <row r="970" spans="1:22">
      <c r="A970" s="10"/>
      <c r="B970" s="10"/>
      <c r="C970" s="10"/>
      <c r="D970" s="10"/>
      <c r="E970" s="10"/>
      <c r="F970" s="10"/>
      <c r="G970" s="10"/>
      <c r="H970" s="10"/>
      <c r="I970" s="10"/>
      <c r="J970" s="10"/>
      <c r="K970" s="10"/>
      <c r="L970" s="10"/>
      <c r="M970" s="10"/>
      <c r="N970" s="10"/>
      <c r="O970" s="10"/>
      <c r="P970" s="10"/>
      <c r="Q970" s="10"/>
      <c r="R970" s="10"/>
      <c r="S970" s="10"/>
      <c r="T970" s="10"/>
      <c r="U970" s="3"/>
      <c r="V970" s="3"/>
    </row>
    <row r="971" spans="1:22">
      <c r="A971" s="10"/>
      <c r="B971" s="10"/>
      <c r="C971" s="10"/>
      <c r="D971" s="10"/>
      <c r="E971" s="10"/>
      <c r="F971" s="10"/>
      <c r="G971" s="10"/>
      <c r="H971" s="10"/>
      <c r="I971" s="10"/>
      <c r="J971" s="10"/>
      <c r="K971" s="10"/>
      <c r="L971" s="10"/>
      <c r="M971" s="10"/>
      <c r="N971" s="10"/>
      <c r="O971" s="10"/>
      <c r="P971" s="10"/>
      <c r="Q971" s="10"/>
      <c r="R971" s="10"/>
      <c r="S971" s="10"/>
      <c r="T971" s="10"/>
      <c r="U971" s="3"/>
      <c r="V971" s="3"/>
    </row>
    <row r="972" spans="1:22">
      <c r="A972" s="10"/>
      <c r="B972" s="10"/>
      <c r="C972" s="10"/>
      <c r="D972" s="10"/>
      <c r="E972" s="10"/>
      <c r="F972" s="10"/>
      <c r="G972" s="10"/>
      <c r="H972" s="10"/>
      <c r="I972" s="10"/>
      <c r="J972" s="10"/>
      <c r="K972" s="10"/>
      <c r="L972" s="10"/>
      <c r="M972" s="10"/>
      <c r="N972" s="10"/>
      <c r="O972" s="10"/>
      <c r="P972" s="10"/>
      <c r="Q972" s="10"/>
      <c r="R972" s="10"/>
      <c r="S972" s="10"/>
      <c r="T972" s="10"/>
      <c r="U972" s="3"/>
      <c r="V972" s="3"/>
    </row>
    <row r="973" spans="1:22">
      <c r="A973" s="10"/>
      <c r="B973" s="10"/>
      <c r="C973" s="10"/>
      <c r="D973" s="10"/>
      <c r="E973" s="10"/>
      <c r="F973" s="10"/>
      <c r="G973" s="10"/>
      <c r="H973" s="10"/>
      <c r="I973" s="10"/>
      <c r="J973" s="10"/>
      <c r="K973" s="10"/>
      <c r="L973" s="10"/>
      <c r="M973" s="10"/>
      <c r="N973" s="10"/>
      <c r="O973" s="10"/>
      <c r="P973" s="10"/>
      <c r="Q973" s="10"/>
      <c r="R973" s="10"/>
      <c r="S973" s="10"/>
      <c r="T973" s="10"/>
      <c r="U973" s="3"/>
      <c r="V973" s="3"/>
    </row>
    <row r="974" spans="1:22">
      <c r="A974" s="10"/>
      <c r="B974" s="10"/>
      <c r="C974" s="10"/>
      <c r="D974" s="10"/>
      <c r="E974" s="10"/>
      <c r="F974" s="10"/>
      <c r="G974" s="10"/>
      <c r="H974" s="10"/>
      <c r="I974" s="10"/>
      <c r="J974" s="10"/>
      <c r="K974" s="10"/>
      <c r="L974" s="10"/>
      <c r="M974" s="10"/>
      <c r="N974" s="10"/>
      <c r="O974" s="10"/>
      <c r="P974" s="10"/>
      <c r="Q974" s="10"/>
      <c r="R974" s="10"/>
      <c r="S974" s="10"/>
      <c r="T974" s="10"/>
      <c r="U974" s="3"/>
      <c r="V974" s="3"/>
    </row>
    <row r="975" spans="1:22">
      <c r="A975" s="10"/>
      <c r="B975" s="10"/>
      <c r="C975" s="10"/>
      <c r="D975" s="10"/>
      <c r="E975" s="10"/>
      <c r="F975" s="10"/>
      <c r="G975" s="10"/>
      <c r="H975" s="10"/>
      <c r="I975" s="10"/>
      <c r="J975" s="10"/>
      <c r="K975" s="10"/>
      <c r="L975" s="10"/>
      <c r="M975" s="10"/>
      <c r="N975" s="10"/>
      <c r="O975" s="10"/>
      <c r="P975" s="10"/>
      <c r="Q975" s="10"/>
      <c r="R975" s="10"/>
      <c r="S975" s="10"/>
      <c r="T975" s="10"/>
      <c r="U975" s="3"/>
      <c r="V975" s="3"/>
    </row>
    <row r="976" spans="1:22">
      <c r="A976" s="10"/>
      <c r="B976" s="10"/>
      <c r="C976" s="10"/>
      <c r="D976" s="10"/>
      <c r="E976" s="10"/>
      <c r="F976" s="10"/>
      <c r="G976" s="10"/>
      <c r="H976" s="10"/>
      <c r="I976" s="10"/>
      <c r="J976" s="10"/>
      <c r="K976" s="10"/>
      <c r="L976" s="10"/>
      <c r="M976" s="10"/>
      <c r="N976" s="10"/>
      <c r="O976" s="10"/>
      <c r="P976" s="10"/>
      <c r="Q976" s="10"/>
      <c r="R976" s="10"/>
      <c r="S976" s="10"/>
      <c r="T976" s="10"/>
      <c r="U976" s="3"/>
      <c r="V976" s="3"/>
    </row>
    <row r="977" spans="1:22">
      <c r="A977" s="10"/>
      <c r="B977" s="10"/>
      <c r="C977" s="10"/>
      <c r="D977" s="10"/>
      <c r="E977" s="10"/>
      <c r="F977" s="10"/>
      <c r="G977" s="10"/>
      <c r="H977" s="10"/>
      <c r="I977" s="10"/>
      <c r="J977" s="10"/>
      <c r="K977" s="10"/>
      <c r="L977" s="10"/>
      <c r="M977" s="10"/>
      <c r="N977" s="10"/>
      <c r="O977" s="10"/>
      <c r="P977" s="10"/>
      <c r="Q977" s="10"/>
      <c r="R977" s="10"/>
      <c r="S977" s="10"/>
      <c r="T977" s="10"/>
      <c r="U977" s="3"/>
      <c r="V977" s="3"/>
    </row>
    <row r="978" spans="1:22">
      <c r="A978" s="10"/>
      <c r="B978" s="10"/>
      <c r="C978" s="10"/>
      <c r="D978" s="10"/>
      <c r="E978" s="10"/>
      <c r="F978" s="10"/>
      <c r="G978" s="10"/>
      <c r="H978" s="10"/>
      <c r="I978" s="10"/>
      <c r="J978" s="10"/>
      <c r="K978" s="10"/>
      <c r="L978" s="10"/>
      <c r="M978" s="10"/>
      <c r="N978" s="10"/>
      <c r="O978" s="10"/>
      <c r="P978" s="10"/>
      <c r="Q978" s="10"/>
      <c r="R978" s="10"/>
      <c r="S978" s="10"/>
      <c r="T978" s="10"/>
      <c r="U978" s="3"/>
      <c r="V978" s="3"/>
    </row>
    <row r="979" spans="1:22">
      <c r="A979" s="10"/>
      <c r="B979" s="10"/>
      <c r="C979" s="10"/>
      <c r="D979" s="10"/>
      <c r="E979" s="10"/>
      <c r="F979" s="10"/>
      <c r="G979" s="10"/>
      <c r="H979" s="10"/>
      <c r="I979" s="10"/>
      <c r="J979" s="10"/>
      <c r="K979" s="10"/>
      <c r="L979" s="10"/>
      <c r="M979" s="10"/>
      <c r="N979" s="10"/>
      <c r="O979" s="10"/>
      <c r="P979" s="10"/>
      <c r="Q979" s="10"/>
      <c r="R979" s="10"/>
      <c r="S979" s="10"/>
      <c r="T979" s="10"/>
      <c r="U979" s="3"/>
      <c r="V979" s="3"/>
    </row>
    <row r="980" spans="1:22">
      <c r="A980" s="10"/>
      <c r="B980" s="10"/>
      <c r="C980" s="10"/>
      <c r="D980" s="10"/>
      <c r="E980" s="10"/>
      <c r="F980" s="10"/>
      <c r="G980" s="10"/>
      <c r="H980" s="10"/>
      <c r="I980" s="10"/>
      <c r="J980" s="10"/>
      <c r="K980" s="10"/>
      <c r="L980" s="10"/>
      <c r="M980" s="10"/>
      <c r="N980" s="10"/>
      <c r="O980" s="10"/>
      <c r="P980" s="10"/>
      <c r="Q980" s="10"/>
      <c r="R980" s="10"/>
      <c r="S980" s="10"/>
      <c r="T980" s="10"/>
      <c r="U980" s="3"/>
      <c r="V980" s="3"/>
    </row>
    <row r="981" spans="1:22">
      <c r="A981" s="10"/>
      <c r="B981" s="10"/>
      <c r="C981" s="10"/>
      <c r="D981" s="10"/>
      <c r="E981" s="10"/>
      <c r="F981" s="10"/>
      <c r="G981" s="10"/>
      <c r="H981" s="10"/>
      <c r="I981" s="10"/>
      <c r="J981" s="10"/>
      <c r="K981" s="10"/>
      <c r="L981" s="10"/>
      <c r="M981" s="10"/>
      <c r="N981" s="10"/>
      <c r="O981" s="10"/>
      <c r="P981" s="10"/>
      <c r="Q981" s="10"/>
      <c r="R981" s="10"/>
      <c r="S981" s="10"/>
      <c r="T981" s="10"/>
      <c r="U981" s="3"/>
      <c r="V981" s="3"/>
    </row>
    <row r="982" spans="1:22">
      <c r="A982" s="10"/>
      <c r="B982" s="10"/>
      <c r="C982" s="10"/>
      <c r="D982" s="10"/>
      <c r="E982" s="10"/>
      <c r="F982" s="10"/>
      <c r="G982" s="10"/>
      <c r="H982" s="10"/>
      <c r="I982" s="10"/>
      <c r="J982" s="10"/>
      <c r="K982" s="10"/>
      <c r="L982" s="10"/>
      <c r="M982" s="10"/>
      <c r="N982" s="10"/>
      <c r="O982" s="10"/>
      <c r="P982" s="10"/>
      <c r="Q982" s="10"/>
      <c r="R982" s="10"/>
      <c r="S982" s="10"/>
      <c r="T982" s="10"/>
      <c r="U982" s="3"/>
      <c r="V982" s="3"/>
    </row>
    <row r="983" spans="1:22">
      <c r="A983" s="10"/>
      <c r="B983" s="10"/>
      <c r="C983" s="10"/>
      <c r="D983" s="10"/>
      <c r="E983" s="10"/>
      <c r="F983" s="10"/>
      <c r="G983" s="10"/>
      <c r="H983" s="10"/>
      <c r="I983" s="10"/>
      <c r="J983" s="10"/>
      <c r="K983" s="10"/>
      <c r="L983" s="10"/>
      <c r="M983" s="10"/>
      <c r="N983" s="10"/>
      <c r="O983" s="10"/>
      <c r="P983" s="10"/>
      <c r="Q983" s="10"/>
      <c r="R983" s="10"/>
      <c r="S983" s="10"/>
      <c r="T983" s="10"/>
      <c r="U983" s="3"/>
      <c r="V983" s="3"/>
    </row>
    <row r="984" spans="1:22">
      <c r="A984" s="10"/>
      <c r="B984" s="10"/>
      <c r="C984" s="10"/>
      <c r="D984" s="10"/>
      <c r="E984" s="10"/>
      <c r="F984" s="10"/>
      <c r="G984" s="10"/>
      <c r="H984" s="10"/>
      <c r="I984" s="10"/>
      <c r="J984" s="10"/>
      <c r="K984" s="10"/>
      <c r="L984" s="10"/>
      <c r="M984" s="10"/>
      <c r="N984" s="10"/>
      <c r="O984" s="10"/>
      <c r="P984" s="10"/>
      <c r="Q984" s="10"/>
      <c r="R984" s="10"/>
      <c r="S984" s="10"/>
      <c r="T984" s="10"/>
      <c r="U984" s="3"/>
      <c r="V984" s="3"/>
    </row>
    <row r="985" spans="1:22">
      <c r="A985" s="10"/>
      <c r="B985" s="10"/>
      <c r="C985" s="10"/>
      <c r="D985" s="10"/>
      <c r="E985" s="10"/>
      <c r="F985" s="10"/>
      <c r="G985" s="10"/>
      <c r="H985" s="10"/>
      <c r="I985" s="10"/>
      <c r="J985" s="10"/>
      <c r="K985" s="10"/>
      <c r="L985" s="10"/>
      <c r="M985" s="10"/>
      <c r="N985" s="10"/>
      <c r="O985" s="10"/>
      <c r="P985" s="10"/>
      <c r="Q985" s="10"/>
      <c r="R985" s="10"/>
      <c r="S985" s="10"/>
      <c r="T985" s="10"/>
      <c r="U985" s="3"/>
      <c r="V985" s="3"/>
    </row>
    <row r="986" spans="1:22">
      <c r="A986" s="10"/>
      <c r="B986" s="10"/>
      <c r="C986" s="10"/>
      <c r="D986" s="10"/>
      <c r="E986" s="10"/>
      <c r="F986" s="10"/>
      <c r="G986" s="10"/>
      <c r="H986" s="10"/>
      <c r="I986" s="10"/>
      <c r="J986" s="10"/>
      <c r="K986" s="10"/>
      <c r="L986" s="10"/>
      <c r="M986" s="10"/>
      <c r="N986" s="10"/>
      <c r="O986" s="10"/>
      <c r="P986" s="10"/>
      <c r="Q986" s="10"/>
      <c r="R986" s="10"/>
      <c r="S986" s="10"/>
      <c r="T986" s="10"/>
      <c r="U986" s="3"/>
      <c r="V986" s="3"/>
    </row>
    <row r="987" spans="1:22">
      <c r="A987" s="10"/>
      <c r="B987" s="10"/>
      <c r="C987" s="10"/>
      <c r="D987" s="10"/>
      <c r="E987" s="10"/>
      <c r="F987" s="10"/>
      <c r="G987" s="10"/>
      <c r="H987" s="10"/>
      <c r="I987" s="10"/>
      <c r="J987" s="10"/>
      <c r="K987" s="10"/>
      <c r="L987" s="10"/>
      <c r="M987" s="10"/>
      <c r="N987" s="10"/>
      <c r="O987" s="10"/>
      <c r="P987" s="10"/>
      <c r="Q987" s="10"/>
      <c r="R987" s="10"/>
      <c r="S987" s="10"/>
      <c r="T987" s="10"/>
      <c r="U987" s="3"/>
      <c r="V987" s="3"/>
    </row>
    <row r="988" spans="1:22">
      <c r="A988" s="10"/>
      <c r="B988" s="10"/>
      <c r="C988" s="10"/>
      <c r="D988" s="10"/>
      <c r="E988" s="10"/>
      <c r="F988" s="10"/>
      <c r="G988" s="10"/>
      <c r="H988" s="10"/>
      <c r="I988" s="10"/>
      <c r="J988" s="10"/>
      <c r="K988" s="10"/>
      <c r="L988" s="10"/>
      <c r="M988" s="10"/>
      <c r="N988" s="10"/>
      <c r="O988" s="10"/>
      <c r="P988" s="10"/>
      <c r="Q988" s="10"/>
      <c r="R988" s="10"/>
      <c r="S988" s="10"/>
      <c r="T988" s="10"/>
      <c r="U988" s="3"/>
      <c r="V988" s="3"/>
    </row>
    <row r="989" spans="1:22">
      <c r="A989" s="10"/>
      <c r="B989" s="10"/>
      <c r="C989" s="10"/>
      <c r="D989" s="10"/>
      <c r="E989" s="10"/>
      <c r="F989" s="10"/>
      <c r="G989" s="10"/>
      <c r="H989" s="10"/>
      <c r="I989" s="10"/>
      <c r="J989" s="10"/>
      <c r="K989" s="10"/>
      <c r="L989" s="10"/>
      <c r="M989" s="10"/>
      <c r="N989" s="10"/>
      <c r="O989" s="10"/>
      <c r="P989" s="10"/>
      <c r="Q989" s="10"/>
      <c r="R989" s="10"/>
      <c r="S989" s="10"/>
      <c r="T989" s="10"/>
      <c r="U989" s="3"/>
      <c r="V989" s="3"/>
    </row>
    <row r="990" spans="1:22">
      <c r="A990" s="10"/>
      <c r="B990" s="10"/>
      <c r="C990" s="10"/>
      <c r="D990" s="10"/>
      <c r="E990" s="10"/>
      <c r="F990" s="10"/>
      <c r="G990" s="10"/>
      <c r="H990" s="10"/>
      <c r="I990" s="10"/>
      <c r="J990" s="10"/>
      <c r="K990" s="10"/>
      <c r="L990" s="10"/>
      <c r="M990" s="10"/>
      <c r="N990" s="10"/>
      <c r="O990" s="10"/>
      <c r="P990" s="10"/>
      <c r="Q990" s="10"/>
      <c r="R990" s="10"/>
      <c r="S990" s="10"/>
      <c r="T990" s="10"/>
      <c r="U990" s="3"/>
      <c r="V990" s="3"/>
    </row>
    <row r="991" spans="1:22">
      <c r="A991" s="10"/>
      <c r="B991" s="10"/>
      <c r="C991" s="10"/>
      <c r="D991" s="10"/>
      <c r="E991" s="10"/>
      <c r="F991" s="10"/>
      <c r="G991" s="10"/>
      <c r="H991" s="10"/>
      <c r="I991" s="10"/>
      <c r="J991" s="10"/>
      <c r="K991" s="10"/>
      <c r="L991" s="10"/>
      <c r="M991" s="10"/>
      <c r="N991" s="10"/>
      <c r="O991" s="10"/>
      <c r="P991" s="10"/>
      <c r="Q991" s="10"/>
      <c r="R991" s="10"/>
      <c r="S991" s="10"/>
      <c r="T991" s="10"/>
      <c r="U991" s="3"/>
      <c r="V991" s="3"/>
    </row>
    <row r="992" spans="1:22">
      <c r="A992" s="10"/>
      <c r="B992" s="10"/>
      <c r="C992" s="10"/>
      <c r="D992" s="10"/>
      <c r="E992" s="10"/>
      <c r="F992" s="10"/>
      <c r="G992" s="10"/>
      <c r="H992" s="10"/>
      <c r="I992" s="10"/>
      <c r="J992" s="10"/>
      <c r="K992" s="10"/>
      <c r="L992" s="10"/>
      <c r="M992" s="10"/>
      <c r="N992" s="10"/>
      <c r="O992" s="10"/>
      <c r="P992" s="10"/>
      <c r="Q992" s="10"/>
      <c r="R992" s="10"/>
      <c r="S992" s="10"/>
      <c r="T992" s="10"/>
      <c r="U992" s="3"/>
      <c r="V992" s="3"/>
    </row>
    <row r="993" spans="1:22">
      <c r="A993" s="10"/>
      <c r="B993" s="10"/>
      <c r="C993" s="10"/>
      <c r="D993" s="10"/>
      <c r="E993" s="10"/>
      <c r="F993" s="10"/>
      <c r="G993" s="10"/>
      <c r="H993" s="10"/>
      <c r="I993" s="10"/>
      <c r="J993" s="10"/>
      <c r="K993" s="10"/>
      <c r="L993" s="10"/>
      <c r="M993" s="10"/>
      <c r="N993" s="10"/>
      <c r="O993" s="10"/>
      <c r="P993" s="10"/>
      <c r="Q993" s="10"/>
      <c r="R993" s="10"/>
      <c r="S993" s="10"/>
      <c r="T993" s="10"/>
      <c r="U993" s="3"/>
      <c r="V993" s="3"/>
    </row>
    <row r="994" spans="1:22">
      <c r="A994" s="10"/>
      <c r="B994" s="10"/>
      <c r="C994" s="10"/>
      <c r="D994" s="10"/>
      <c r="E994" s="10"/>
      <c r="F994" s="10"/>
      <c r="G994" s="10"/>
      <c r="H994" s="10"/>
      <c r="I994" s="10"/>
      <c r="J994" s="10"/>
      <c r="K994" s="10"/>
      <c r="L994" s="10"/>
      <c r="M994" s="10"/>
      <c r="N994" s="10"/>
      <c r="O994" s="10"/>
      <c r="P994" s="10"/>
      <c r="Q994" s="10"/>
      <c r="R994" s="10"/>
      <c r="S994" s="10"/>
      <c r="T994" s="10"/>
      <c r="U994" s="3"/>
      <c r="V994" s="3"/>
    </row>
    <row r="995" spans="1:22">
      <c r="A995" s="10"/>
      <c r="B995" s="10"/>
      <c r="C995" s="10"/>
      <c r="D995" s="10"/>
      <c r="E995" s="10"/>
      <c r="F995" s="10"/>
      <c r="G995" s="10"/>
      <c r="H995" s="10"/>
      <c r="I995" s="10"/>
      <c r="J995" s="10"/>
      <c r="K995" s="10"/>
      <c r="L995" s="10"/>
      <c r="M995" s="10"/>
      <c r="N995" s="10"/>
      <c r="O995" s="10"/>
      <c r="P995" s="10"/>
      <c r="Q995" s="10"/>
      <c r="R995" s="10"/>
      <c r="S995" s="10"/>
      <c r="T995" s="10"/>
      <c r="U995" s="3"/>
      <c r="V995" s="3"/>
    </row>
    <row r="996" spans="1:22">
      <c r="A996" s="10"/>
      <c r="B996" s="10"/>
      <c r="C996" s="10"/>
      <c r="D996" s="10"/>
      <c r="E996" s="10"/>
      <c r="F996" s="10"/>
      <c r="G996" s="10"/>
      <c r="H996" s="10"/>
      <c r="I996" s="10"/>
      <c r="J996" s="10"/>
      <c r="K996" s="10"/>
      <c r="L996" s="10"/>
      <c r="M996" s="10"/>
      <c r="N996" s="10"/>
      <c r="O996" s="10"/>
      <c r="P996" s="10"/>
      <c r="Q996" s="10"/>
      <c r="R996" s="10"/>
      <c r="S996" s="10"/>
      <c r="T996" s="10"/>
      <c r="U996" s="3"/>
      <c r="V996" s="3"/>
    </row>
    <row r="997" spans="1:22">
      <c r="A997" s="10"/>
      <c r="B997" s="10"/>
      <c r="C997" s="10"/>
      <c r="D997" s="10"/>
      <c r="E997" s="10"/>
      <c r="F997" s="10"/>
      <c r="G997" s="10"/>
      <c r="H997" s="10"/>
      <c r="I997" s="10"/>
      <c r="J997" s="10"/>
      <c r="K997" s="10"/>
      <c r="L997" s="10"/>
      <c r="M997" s="10"/>
      <c r="N997" s="10"/>
      <c r="O997" s="10"/>
      <c r="P997" s="10"/>
      <c r="Q997" s="10"/>
      <c r="R997" s="10"/>
      <c r="S997" s="10"/>
      <c r="T997" s="10"/>
      <c r="U997" s="3"/>
      <c r="V997" s="3"/>
    </row>
    <row r="998" spans="1:22">
      <c r="A998" s="10"/>
      <c r="B998" s="10"/>
      <c r="C998" s="10"/>
      <c r="D998" s="10"/>
      <c r="E998" s="10"/>
      <c r="F998" s="10"/>
      <c r="G998" s="10"/>
      <c r="H998" s="10"/>
      <c r="I998" s="10"/>
      <c r="J998" s="10"/>
      <c r="K998" s="10"/>
      <c r="L998" s="10"/>
      <c r="M998" s="10"/>
      <c r="N998" s="10"/>
      <c r="O998" s="10"/>
      <c r="P998" s="10"/>
      <c r="Q998" s="10"/>
      <c r="R998" s="10"/>
      <c r="S998" s="10"/>
      <c r="T998" s="10"/>
      <c r="U998" s="3"/>
      <c r="V998" s="3"/>
    </row>
    <row r="999" spans="1:22">
      <c r="A999" s="10"/>
      <c r="B999" s="10"/>
      <c r="C999" s="10"/>
      <c r="D999" s="10"/>
      <c r="E999" s="10"/>
      <c r="F999" s="10"/>
      <c r="G999" s="10"/>
      <c r="H999" s="10"/>
      <c r="I999" s="10"/>
      <c r="J999" s="10"/>
      <c r="K999" s="10"/>
      <c r="L999" s="10"/>
      <c r="M999" s="10"/>
      <c r="N999" s="10"/>
      <c r="O999" s="10"/>
      <c r="P999" s="10"/>
      <c r="Q999" s="10"/>
      <c r="R999" s="10"/>
      <c r="S999" s="10"/>
      <c r="T999" s="10"/>
      <c r="U999" s="3"/>
      <c r="V999" s="3"/>
    </row>
    <row r="1000" spans="1:22">
      <c r="A1000" s="10"/>
      <c r="B1000" s="10"/>
      <c r="C1000" s="10"/>
      <c r="D1000" s="10"/>
      <c r="E1000" s="10"/>
      <c r="F1000" s="10"/>
      <c r="G1000" s="10"/>
      <c r="H1000" s="10"/>
      <c r="I1000" s="10"/>
      <c r="J1000" s="10"/>
      <c r="K1000" s="10"/>
      <c r="L1000" s="10"/>
      <c r="M1000" s="10"/>
      <c r="N1000" s="10"/>
      <c r="O1000" s="10"/>
      <c r="P1000" s="10"/>
      <c r="Q1000" s="10"/>
      <c r="R1000" s="10"/>
      <c r="S1000" s="10"/>
      <c r="T1000" s="10"/>
      <c r="U1000" s="3"/>
      <c r="V1000" s="3"/>
    </row>
  </sheetData>
  <mergeCells count="1118">
    <mergeCell ref="S720:T720"/>
    <mergeCell ref="R725:S725"/>
    <mergeCell ref="J725:K725"/>
    <mergeCell ref="L725:M725"/>
    <mergeCell ref="Q720:R720"/>
    <mergeCell ref="L737:M737"/>
    <mergeCell ref="C723:U723"/>
    <mergeCell ref="E675:F675"/>
    <mergeCell ref="E676:F676"/>
    <mergeCell ref="I720:J720"/>
    <mergeCell ref="D692:D693"/>
    <mergeCell ref="D708:D709"/>
    <mergeCell ref="E708:F708"/>
    <mergeCell ref="E688:F688"/>
    <mergeCell ref="C676:C688"/>
    <mergeCell ref="E692:F692"/>
    <mergeCell ref="E704:F704"/>
    <mergeCell ref="D676:D677"/>
    <mergeCell ref="D729:E729"/>
    <mergeCell ref="D725:E726"/>
    <mergeCell ref="D727:E727"/>
    <mergeCell ref="D728:E728"/>
    <mergeCell ref="G720:H720"/>
    <mergeCell ref="E720:F720"/>
    <mergeCell ref="D730:E730"/>
    <mergeCell ref="D731:E731"/>
    <mergeCell ref="D732:E732"/>
    <mergeCell ref="D733:E733"/>
    <mergeCell ref="D734:E734"/>
    <mergeCell ref="F725:G725"/>
    <mergeCell ref="H725:I725"/>
    <mergeCell ref="C725:C737"/>
    <mergeCell ref="D735:E735"/>
    <mergeCell ref="F737:G737"/>
    <mergeCell ref="D736:E736"/>
    <mergeCell ref="D737:E737"/>
    <mergeCell ref="U376:V376"/>
    <mergeCell ref="U377:V377"/>
    <mergeCell ref="U389:V389"/>
    <mergeCell ref="U390:V390"/>
    <mergeCell ref="Q259:R259"/>
    <mergeCell ref="Q260:R260"/>
    <mergeCell ref="U260:V260"/>
    <mergeCell ref="U259:V259"/>
    <mergeCell ref="S260:T260"/>
    <mergeCell ref="U246:V246"/>
    <mergeCell ref="U247:V247"/>
    <mergeCell ref="O234:P234"/>
    <mergeCell ref="G221:H221"/>
    <mergeCell ref="G234:H234"/>
    <mergeCell ref="G246:H246"/>
    <mergeCell ref="G247:H247"/>
    <mergeCell ref="G259:H259"/>
    <mergeCell ref="G260:H260"/>
    <mergeCell ref="C299:C311"/>
    <mergeCell ref="C312:C324"/>
    <mergeCell ref="C234:C246"/>
    <mergeCell ref="C247:C259"/>
    <mergeCell ref="C325:C337"/>
    <mergeCell ref="C338:C350"/>
    <mergeCell ref="C208:C220"/>
    <mergeCell ref="C221:C233"/>
    <mergeCell ref="C351:C363"/>
    <mergeCell ref="C364:C376"/>
    <mergeCell ref="C377:C389"/>
    <mergeCell ref="D390:D391"/>
    <mergeCell ref="D403:D404"/>
    <mergeCell ref="G481:H481"/>
    <mergeCell ref="G493:H493"/>
    <mergeCell ref="G519:H519"/>
    <mergeCell ref="G520:H520"/>
    <mergeCell ref="D416:D417"/>
    <mergeCell ref="D429:D430"/>
    <mergeCell ref="G429:H429"/>
    <mergeCell ref="E493:F493"/>
    <mergeCell ref="C481:C493"/>
    <mergeCell ref="D481:D482"/>
    <mergeCell ref="C416:C428"/>
    <mergeCell ref="C429:C441"/>
    <mergeCell ref="C442:C454"/>
    <mergeCell ref="D442:D443"/>
    <mergeCell ref="I676:J676"/>
    <mergeCell ref="K676:L676"/>
    <mergeCell ref="K720:L720"/>
    <mergeCell ref="G675:H675"/>
    <mergeCell ref="E494:F494"/>
    <mergeCell ref="G494:H494"/>
    <mergeCell ref="E519:F519"/>
    <mergeCell ref="U519:V519"/>
    <mergeCell ref="D507:D508"/>
    <mergeCell ref="E506:F506"/>
    <mergeCell ref="U506:V506"/>
    <mergeCell ref="E507:F507"/>
    <mergeCell ref="U507:V507"/>
    <mergeCell ref="D494:D495"/>
    <mergeCell ref="U494:V494"/>
    <mergeCell ref="C390:C402"/>
    <mergeCell ref="C403:C415"/>
    <mergeCell ref="I467:J467"/>
    <mergeCell ref="I468:J468"/>
    <mergeCell ref="I416:J416"/>
    <mergeCell ref="I558:J558"/>
    <mergeCell ref="I559:J559"/>
    <mergeCell ref="G559:H559"/>
    <mergeCell ref="I428:J428"/>
    <mergeCell ref="I429:J429"/>
    <mergeCell ref="I454:J454"/>
    <mergeCell ref="I455:J455"/>
    <mergeCell ref="I493:J493"/>
    <mergeCell ref="I441:J441"/>
    <mergeCell ref="C692:C704"/>
    <mergeCell ref="C708:C720"/>
    <mergeCell ref="C663:C675"/>
    <mergeCell ref="H737:I737"/>
    <mergeCell ref="J737:K737"/>
    <mergeCell ref="N737:O737"/>
    <mergeCell ref="G773:Q773"/>
    <mergeCell ref="G774:Q774"/>
    <mergeCell ref="G775:Q775"/>
    <mergeCell ref="P737:Q737"/>
    <mergeCell ref="T737:U737"/>
    <mergeCell ref="R737:S737"/>
    <mergeCell ref="U403:V403"/>
    <mergeCell ref="U415:V415"/>
    <mergeCell ref="U416:V416"/>
    <mergeCell ref="U428:V428"/>
    <mergeCell ref="U442:V442"/>
    <mergeCell ref="U441:V441"/>
    <mergeCell ref="K403:L403"/>
    <mergeCell ref="M403:N403"/>
    <mergeCell ref="I442:J442"/>
    <mergeCell ref="U454:V454"/>
    <mergeCell ref="U455:V455"/>
    <mergeCell ref="U467:V467"/>
    <mergeCell ref="U429:V429"/>
    <mergeCell ref="T725:U725"/>
    <mergeCell ref="N725:O725"/>
    <mergeCell ref="P725:Q725"/>
    <mergeCell ref="O720:P720"/>
    <mergeCell ref="M720:N720"/>
    <mergeCell ref="I675:J675"/>
    <mergeCell ref="K675:L675"/>
    <mergeCell ref="Q676:R676"/>
    <mergeCell ref="O676:P676"/>
    <mergeCell ref="M676:N676"/>
    <mergeCell ref="G688:H688"/>
    <mergeCell ref="G692:H692"/>
    <mergeCell ref="G704:H704"/>
    <mergeCell ref="O708:P708"/>
    <mergeCell ref="O692:P692"/>
    <mergeCell ref="S663:T663"/>
    <mergeCell ref="Q675:R675"/>
    <mergeCell ref="M675:N675"/>
    <mergeCell ref="O675:P675"/>
    <mergeCell ref="Q663:R663"/>
    <mergeCell ref="O663:P663"/>
    <mergeCell ref="M662:N662"/>
    <mergeCell ref="O662:P662"/>
    <mergeCell ref="Q650:R650"/>
    <mergeCell ref="M650:N650"/>
    <mergeCell ref="O650:P650"/>
    <mergeCell ref="U468:V468"/>
    <mergeCell ref="U480:V480"/>
    <mergeCell ref="M663:N663"/>
    <mergeCell ref="U663:V663"/>
    <mergeCell ref="U662:V662"/>
    <mergeCell ref="S662:T662"/>
    <mergeCell ref="Q662:R662"/>
    <mergeCell ref="I663:J663"/>
    <mergeCell ref="K663:L663"/>
    <mergeCell ref="I662:J662"/>
    <mergeCell ref="K662:L662"/>
    <mergeCell ref="K650:L650"/>
    <mergeCell ref="I650:J650"/>
    <mergeCell ref="G708:H708"/>
    <mergeCell ref="I708:J708"/>
    <mergeCell ref="G676:H676"/>
    <mergeCell ref="U676:V676"/>
    <mergeCell ref="U688:V688"/>
    <mergeCell ref="S675:T675"/>
    <mergeCell ref="S688:T688"/>
    <mergeCell ref="S676:T676"/>
    <mergeCell ref="U650:V650"/>
    <mergeCell ref="S650:T650"/>
    <mergeCell ref="U708:V708"/>
    <mergeCell ref="U720:V720"/>
    <mergeCell ref="U675:V675"/>
    <mergeCell ref="U704:V704"/>
    <mergeCell ref="S708:T708"/>
    <mergeCell ref="S704:T704"/>
    <mergeCell ref="I692:J692"/>
    <mergeCell ref="M692:N692"/>
    <mergeCell ref="K692:L692"/>
    <mergeCell ref="Q692:R692"/>
    <mergeCell ref="Q688:R688"/>
    <mergeCell ref="I688:J688"/>
    <mergeCell ref="K688:L688"/>
    <mergeCell ref="M688:N688"/>
    <mergeCell ref="O688:P688"/>
    <mergeCell ref="M704:N704"/>
    <mergeCell ref="Q704:R704"/>
    <mergeCell ref="O704:P704"/>
    <mergeCell ref="K708:L708"/>
    <mergeCell ref="M708:N708"/>
    <mergeCell ref="I704:J704"/>
    <mergeCell ref="K704:L704"/>
    <mergeCell ref="U692:V692"/>
    <mergeCell ref="S692:T692"/>
    <mergeCell ref="Q708:R708"/>
    <mergeCell ref="C637:C649"/>
    <mergeCell ref="C650:C662"/>
    <mergeCell ref="C624:C636"/>
    <mergeCell ref="C468:C480"/>
    <mergeCell ref="C494:C506"/>
    <mergeCell ref="C507:C519"/>
    <mergeCell ref="C533:C545"/>
    <mergeCell ref="D533:D534"/>
    <mergeCell ref="C520:C532"/>
    <mergeCell ref="C546:C558"/>
    <mergeCell ref="D559:D560"/>
    <mergeCell ref="E558:F558"/>
    <mergeCell ref="E559:F559"/>
    <mergeCell ref="G558:H558"/>
    <mergeCell ref="E650:F650"/>
    <mergeCell ref="E662:F662"/>
    <mergeCell ref="E663:F663"/>
    <mergeCell ref="G662:H662"/>
    <mergeCell ref="G663:H663"/>
    <mergeCell ref="D663:D664"/>
    <mergeCell ref="G650:H650"/>
    <mergeCell ref="E649:F649"/>
    <mergeCell ref="D611:D612"/>
    <mergeCell ref="D637:D638"/>
    <mergeCell ref="E637:F637"/>
    <mergeCell ref="D650:D651"/>
    <mergeCell ref="G636:H636"/>
    <mergeCell ref="D624:D625"/>
    <mergeCell ref="E623:F623"/>
    <mergeCell ref="G325:H325"/>
    <mergeCell ref="D325:D326"/>
    <mergeCell ref="E325:F325"/>
    <mergeCell ref="C455:C467"/>
    <mergeCell ref="D468:D469"/>
    <mergeCell ref="E468:F468"/>
    <mergeCell ref="D455:D456"/>
    <mergeCell ref="D520:D521"/>
    <mergeCell ref="E520:F520"/>
    <mergeCell ref="E533:F533"/>
    <mergeCell ref="E532:F532"/>
    <mergeCell ref="G532:H532"/>
    <mergeCell ref="G546:H546"/>
    <mergeCell ref="E598:F598"/>
    <mergeCell ref="E597:F597"/>
    <mergeCell ref="G597:H597"/>
    <mergeCell ref="G598:H598"/>
    <mergeCell ref="G610:H610"/>
    <mergeCell ref="C559:C571"/>
    <mergeCell ref="C572:C584"/>
    <mergeCell ref="C585:C597"/>
    <mergeCell ref="C598:C610"/>
    <mergeCell ref="C611:C623"/>
    <mergeCell ref="C156:C168"/>
    <mergeCell ref="C182:C194"/>
    <mergeCell ref="C195:C207"/>
    <mergeCell ref="C117:C129"/>
    <mergeCell ref="C130:C142"/>
    <mergeCell ref="Q117:R117"/>
    <mergeCell ref="Q129:R129"/>
    <mergeCell ref="U90:V90"/>
    <mergeCell ref="U91:V91"/>
    <mergeCell ref="Q168:R168"/>
    <mergeCell ref="Q169:R169"/>
    <mergeCell ref="Q207:R207"/>
    <mergeCell ref="Q208:R208"/>
    <mergeCell ref="S207:T207"/>
    <mergeCell ref="S208:T208"/>
    <mergeCell ref="S220:T220"/>
    <mergeCell ref="S221:T221"/>
    <mergeCell ref="S181:T181"/>
    <mergeCell ref="Q181:R181"/>
    <mergeCell ref="M169:N169"/>
    <mergeCell ref="E168:F168"/>
    <mergeCell ref="C169:C181"/>
    <mergeCell ref="U194:V194"/>
    <mergeCell ref="U195:V195"/>
    <mergeCell ref="O195:P195"/>
    <mergeCell ref="E116:F116"/>
    <mergeCell ref="D117:D118"/>
    <mergeCell ref="E117:F117"/>
    <mergeCell ref="G5:S5"/>
    <mergeCell ref="G6:S6"/>
    <mergeCell ref="G7:S7"/>
    <mergeCell ref="G9:S9"/>
    <mergeCell ref="D11:T11"/>
    <mergeCell ref="E13:F13"/>
    <mergeCell ref="D13:D14"/>
    <mergeCell ref="S13:T13"/>
    <mergeCell ref="U13:V13"/>
    <mergeCell ref="Q13:R13"/>
    <mergeCell ref="K13:L13"/>
    <mergeCell ref="M13:N13"/>
    <mergeCell ref="O13:P13"/>
    <mergeCell ref="G143:H143"/>
    <mergeCell ref="E142:F142"/>
    <mergeCell ref="I143:J143"/>
    <mergeCell ref="G155:H155"/>
    <mergeCell ref="U155:V155"/>
    <mergeCell ref="Q155:R155"/>
    <mergeCell ref="U156:V156"/>
    <mergeCell ref="S169:T169"/>
    <mergeCell ref="U168:V168"/>
    <mergeCell ref="U169:V169"/>
    <mergeCell ref="U142:V142"/>
    <mergeCell ref="U143:V143"/>
    <mergeCell ref="Q143:R143"/>
    <mergeCell ref="M116:N116"/>
    <mergeCell ref="I116:J116"/>
    <mergeCell ref="K116:L116"/>
    <mergeCell ref="K117:L117"/>
    <mergeCell ref="I117:J117"/>
    <mergeCell ref="U117:V117"/>
    <mergeCell ref="E155:F155"/>
    <mergeCell ref="D156:D157"/>
    <mergeCell ref="E156:F156"/>
    <mergeCell ref="G156:H156"/>
    <mergeCell ref="I156:J156"/>
    <mergeCell ref="K156:L156"/>
    <mergeCell ref="M156:N156"/>
    <mergeCell ref="O155:P155"/>
    <mergeCell ref="M117:N117"/>
    <mergeCell ref="M130:N130"/>
    <mergeCell ref="O130:P130"/>
    <mergeCell ref="G129:H129"/>
    <mergeCell ref="M129:N129"/>
    <mergeCell ref="O116:P116"/>
    <mergeCell ref="O129:P129"/>
    <mergeCell ref="O117:P117"/>
    <mergeCell ref="I168:J168"/>
    <mergeCell ref="C13:C25"/>
    <mergeCell ref="C26:C38"/>
    <mergeCell ref="E26:F26"/>
    <mergeCell ref="C39:C51"/>
    <mergeCell ref="C52:C64"/>
    <mergeCell ref="C65:C77"/>
    <mergeCell ref="C78:C90"/>
    <mergeCell ref="G52:H52"/>
    <mergeCell ref="G90:H90"/>
    <mergeCell ref="Q104:R104"/>
    <mergeCell ref="Q116:R116"/>
    <mergeCell ref="U104:V104"/>
    <mergeCell ref="S104:T104"/>
    <mergeCell ref="I104:J104"/>
    <mergeCell ref="C104:C116"/>
    <mergeCell ref="D104:D105"/>
    <mergeCell ref="E104:F104"/>
    <mergeCell ref="G104:H104"/>
    <mergeCell ref="O104:P104"/>
    <mergeCell ref="U116:V116"/>
    <mergeCell ref="S116:T116"/>
    <mergeCell ref="M104:N104"/>
    <mergeCell ref="K104:L104"/>
    <mergeCell ref="G13:H13"/>
    <mergeCell ref="I13:J13"/>
    <mergeCell ref="U129:V129"/>
    <mergeCell ref="U130:V130"/>
    <mergeCell ref="I129:J129"/>
    <mergeCell ref="K129:L129"/>
    <mergeCell ref="E130:F130"/>
    <mergeCell ref="I130:J130"/>
    <mergeCell ref="E129:F129"/>
    <mergeCell ref="D130:D131"/>
    <mergeCell ref="K130:L130"/>
    <mergeCell ref="C91:C103"/>
    <mergeCell ref="E103:F103"/>
    <mergeCell ref="G103:H103"/>
    <mergeCell ref="D91:D92"/>
    <mergeCell ref="E91:F91"/>
    <mergeCell ref="G91:H91"/>
    <mergeCell ref="G64:H64"/>
    <mergeCell ref="G65:H65"/>
    <mergeCell ref="G77:H77"/>
    <mergeCell ref="G78:H78"/>
    <mergeCell ref="E78:F78"/>
    <mergeCell ref="E90:F90"/>
    <mergeCell ref="E77:F77"/>
    <mergeCell ref="D78:D79"/>
    <mergeCell ref="U64:V64"/>
    <mergeCell ref="U65:V65"/>
    <mergeCell ref="S51:T51"/>
    <mergeCell ref="Q51:R51"/>
    <mergeCell ref="Q65:R65"/>
    <mergeCell ref="Q64:R64"/>
    <mergeCell ref="S77:T77"/>
    <mergeCell ref="D52:D53"/>
    <mergeCell ref="G51:H51"/>
    <mergeCell ref="E38:F38"/>
    <mergeCell ref="D39:D40"/>
    <mergeCell ref="E39:F39"/>
    <mergeCell ref="G39:H39"/>
    <mergeCell ref="S25:T25"/>
    <mergeCell ref="Q25:R25"/>
    <mergeCell ref="S26:T26"/>
    <mergeCell ref="O26:P26"/>
    <mergeCell ref="Q26:R26"/>
    <mergeCell ref="G25:H25"/>
    <mergeCell ref="I25:J25"/>
    <mergeCell ref="E25:F25"/>
    <mergeCell ref="K25:L25"/>
    <mergeCell ref="M25:N25"/>
    <mergeCell ref="I26:J26"/>
    <mergeCell ref="D26:D27"/>
    <mergeCell ref="G26:H26"/>
    <mergeCell ref="G38:H38"/>
    <mergeCell ref="E64:F64"/>
    <mergeCell ref="S64:T64"/>
    <mergeCell ref="E51:F51"/>
    <mergeCell ref="E52:F52"/>
    <mergeCell ref="D65:D66"/>
    <mergeCell ref="S52:T52"/>
    <mergeCell ref="U51:V51"/>
    <mergeCell ref="U52:V52"/>
    <mergeCell ref="Q52:R52"/>
    <mergeCell ref="E65:F65"/>
    <mergeCell ref="S65:T65"/>
    <mergeCell ref="O52:P52"/>
    <mergeCell ref="I52:J52"/>
    <mergeCell ref="M64:N64"/>
    <mergeCell ref="O64:P64"/>
    <mergeCell ref="I65:J65"/>
    <mergeCell ref="O65:P65"/>
    <mergeCell ref="K65:L65"/>
    <mergeCell ref="M65:N65"/>
    <mergeCell ref="Q39:R39"/>
    <mergeCell ref="M38:N38"/>
    <mergeCell ref="Q38:R38"/>
    <mergeCell ref="O25:P25"/>
    <mergeCell ref="M103:N103"/>
    <mergeCell ref="O103:P103"/>
    <mergeCell ref="O91:P91"/>
    <mergeCell ref="O90:P90"/>
    <mergeCell ref="Q103:R103"/>
    <mergeCell ref="I64:J64"/>
    <mergeCell ref="K64:L64"/>
    <mergeCell ref="Q77:R77"/>
    <mergeCell ref="O78:P78"/>
    <mergeCell ref="O77:P77"/>
    <mergeCell ref="Q78:R78"/>
    <mergeCell ref="U77:V77"/>
    <mergeCell ref="U78:V78"/>
    <mergeCell ref="S90:T90"/>
    <mergeCell ref="S91:T91"/>
    <mergeCell ref="Q90:R90"/>
    <mergeCell ref="Q91:R91"/>
    <mergeCell ref="U25:V25"/>
    <mergeCell ref="U26:V26"/>
    <mergeCell ref="U38:V38"/>
    <mergeCell ref="U39:V39"/>
    <mergeCell ref="S38:T38"/>
    <mergeCell ref="S39:T39"/>
    <mergeCell ref="U103:V103"/>
    <mergeCell ref="S78:T78"/>
    <mergeCell ref="S143:T143"/>
    <mergeCell ref="Q156:R156"/>
    <mergeCell ref="S142:T142"/>
    <mergeCell ref="G181:H181"/>
    <mergeCell ref="E181:F181"/>
    <mergeCell ref="D182:D183"/>
    <mergeCell ref="E195:F195"/>
    <mergeCell ref="D195:D196"/>
    <mergeCell ref="G194:H194"/>
    <mergeCell ref="I194:J194"/>
    <mergeCell ref="K194:L194"/>
    <mergeCell ref="O194:P194"/>
    <mergeCell ref="O221:P221"/>
    <mergeCell ref="K220:L220"/>
    <mergeCell ref="K195:L195"/>
    <mergeCell ref="I207:J207"/>
    <mergeCell ref="K207:L207"/>
    <mergeCell ref="O207:P207"/>
    <mergeCell ref="K168:L168"/>
    <mergeCell ref="M168:N168"/>
    <mergeCell ref="O168:P168"/>
    <mergeCell ref="E143:F143"/>
    <mergeCell ref="O143:P143"/>
    <mergeCell ref="O142:P142"/>
    <mergeCell ref="D169:D170"/>
    <mergeCell ref="E169:F169"/>
    <mergeCell ref="D143:D144"/>
    <mergeCell ref="I169:J169"/>
    <mergeCell ref="K169:L169"/>
    <mergeCell ref="G168:H168"/>
    <mergeCell ref="G169:H169"/>
    <mergeCell ref="E246:F246"/>
    <mergeCell ref="I246:J246"/>
    <mergeCell ref="E233:F233"/>
    <mergeCell ref="G233:H233"/>
    <mergeCell ref="D234:D235"/>
    <mergeCell ref="E247:F247"/>
    <mergeCell ref="D247:D248"/>
    <mergeCell ref="E234:F234"/>
    <mergeCell ref="I234:J234"/>
    <mergeCell ref="K208:L208"/>
    <mergeCell ref="M208:N208"/>
    <mergeCell ref="O208:P208"/>
    <mergeCell ref="D208:D209"/>
    <mergeCell ref="E182:F182"/>
    <mergeCell ref="G182:H182"/>
    <mergeCell ref="E207:F207"/>
    <mergeCell ref="E194:F194"/>
    <mergeCell ref="E208:F208"/>
    <mergeCell ref="G208:H208"/>
    <mergeCell ref="I208:J208"/>
    <mergeCell ref="G207:H207"/>
    <mergeCell ref="K246:L246"/>
    <mergeCell ref="M246:N246"/>
    <mergeCell ref="O220:P220"/>
    <mergeCell ref="E220:F220"/>
    <mergeCell ref="G220:H220"/>
    <mergeCell ref="I220:J220"/>
    <mergeCell ref="D221:D222"/>
    <mergeCell ref="E221:F221"/>
    <mergeCell ref="I221:J221"/>
    <mergeCell ref="K221:L221"/>
    <mergeCell ref="K234:L234"/>
    <mergeCell ref="E260:F260"/>
    <mergeCell ref="E259:F259"/>
    <mergeCell ref="S259:T259"/>
    <mergeCell ref="E311:F311"/>
    <mergeCell ref="E312:F312"/>
    <mergeCell ref="E273:F273"/>
    <mergeCell ref="E324:F324"/>
    <mergeCell ref="D299:D300"/>
    <mergeCell ref="D312:D313"/>
    <mergeCell ref="E272:F272"/>
    <mergeCell ref="E389:F389"/>
    <mergeCell ref="G389:H389"/>
    <mergeCell ref="Q390:R390"/>
    <mergeCell ref="Q389:R389"/>
    <mergeCell ref="D377:D378"/>
    <mergeCell ref="E377:F377"/>
    <mergeCell ref="E390:F390"/>
    <mergeCell ref="G377:H377"/>
    <mergeCell ref="G390:H390"/>
    <mergeCell ref="Q377:R377"/>
    <mergeCell ref="Q312:R312"/>
    <mergeCell ref="Q324:R324"/>
    <mergeCell ref="O273:P273"/>
    <mergeCell ref="K298:L298"/>
    <mergeCell ref="K363:L363"/>
    <mergeCell ref="M363:N363"/>
    <mergeCell ref="O363:P363"/>
    <mergeCell ref="O364:P364"/>
    <mergeCell ref="K364:L364"/>
    <mergeCell ref="M364:N364"/>
    <mergeCell ref="M351:N351"/>
    <mergeCell ref="Q299:R299"/>
    <mergeCell ref="U207:V207"/>
    <mergeCell ref="U208:V208"/>
    <mergeCell ref="Q233:R233"/>
    <mergeCell ref="Q234:R234"/>
    <mergeCell ref="Q246:R246"/>
    <mergeCell ref="Q247:R247"/>
    <mergeCell ref="Q194:R194"/>
    <mergeCell ref="Q195:R195"/>
    <mergeCell ref="S182:T182"/>
    <mergeCell ref="S194:T194"/>
    <mergeCell ref="U221:V221"/>
    <mergeCell ref="U233:V233"/>
    <mergeCell ref="U234:V234"/>
    <mergeCell ref="Q182:R182"/>
    <mergeCell ref="Q221:R221"/>
    <mergeCell ref="S195:T195"/>
    <mergeCell ref="S299:T299"/>
    <mergeCell ref="Q220:R220"/>
    <mergeCell ref="S233:T233"/>
    <mergeCell ref="S286:T286"/>
    <mergeCell ref="S285:T285"/>
    <mergeCell ref="S311:T311"/>
    <mergeCell ref="S312:T312"/>
    <mergeCell ref="U311:V311"/>
    <mergeCell ref="U312:V312"/>
    <mergeCell ref="U337:V337"/>
    <mergeCell ref="U338:V338"/>
    <mergeCell ref="U299:V299"/>
    <mergeCell ref="U324:V324"/>
    <mergeCell ref="S272:T272"/>
    <mergeCell ref="U351:V351"/>
    <mergeCell ref="U363:V363"/>
    <mergeCell ref="U364:V364"/>
    <mergeCell ref="U272:V272"/>
    <mergeCell ref="U286:V286"/>
    <mergeCell ref="U350:V350"/>
    <mergeCell ref="U325:V325"/>
    <mergeCell ref="S324:T324"/>
    <mergeCell ref="I38:J38"/>
    <mergeCell ref="O38:P38"/>
    <mergeCell ref="K39:L39"/>
    <mergeCell ref="I39:J39"/>
    <mergeCell ref="K26:L26"/>
    <mergeCell ref="M26:N26"/>
    <mergeCell ref="M39:N39"/>
    <mergeCell ref="K103:L103"/>
    <mergeCell ref="M52:N52"/>
    <mergeCell ref="I103:J103"/>
    <mergeCell ref="I51:J51"/>
    <mergeCell ref="I260:J260"/>
    <mergeCell ref="K260:L260"/>
    <mergeCell ref="I324:J324"/>
    <mergeCell ref="I285:J285"/>
    <mergeCell ref="I311:J311"/>
    <mergeCell ref="I273:J273"/>
    <mergeCell ref="I312:J312"/>
    <mergeCell ref="I259:J259"/>
    <mergeCell ref="K259:L259"/>
    <mergeCell ref="O312:P312"/>
    <mergeCell ref="M234:N234"/>
    <mergeCell ref="K52:L52"/>
    <mergeCell ref="K51:L51"/>
    <mergeCell ref="K38:L38"/>
    <mergeCell ref="M51:N51"/>
    <mergeCell ref="O51:P51"/>
    <mergeCell ref="O39:P39"/>
    <mergeCell ref="I233:J233"/>
    <mergeCell ref="K233:L233"/>
    <mergeCell ref="M233:N233"/>
    <mergeCell ref="O233:P233"/>
    <mergeCell ref="M221:N221"/>
    <mergeCell ref="M260:N260"/>
    <mergeCell ref="M259:N259"/>
    <mergeCell ref="M90:N90"/>
    <mergeCell ref="M91:N91"/>
    <mergeCell ref="M181:N181"/>
    <mergeCell ref="M220:N220"/>
    <mergeCell ref="M195:N195"/>
    <mergeCell ref="M207:N207"/>
    <mergeCell ref="M182:N182"/>
    <mergeCell ref="M78:N78"/>
    <mergeCell ref="I77:J77"/>
    <mergeCell ref="K77:L77"/>
    <mergeCell ref="M77:N77"/>
    <mergeCell ref="I78:J78"/>
    <mergeCell ref="K78:L78"/>
    <mergeCell ref="I90:J90"/>
    <mergeCell ref="K90:L90"/>
    <mergeCell ref="I182:J182"/>
    <mergeCell ref="I181:J181"/>
    <mergeCell ref="K181:L181"/>
    <mergeCell ref="K182:L182"/>
    <mergeCell ref="S507:T507"/>
    <mergeCell ref="Q532:R532"/>
    <mergeCell ref="Q520:R520"/>
    <mergeCell ref="Q533:R533"/>
    <mergeCell ref="Q519:R519"/>
    <mergeCell ref="Q442:R442"/>
    <mergeCell ref="Q454:R454"/>
    <mergeCell ref="Q507:R507"/>
    <mergeCell ref="S428:T428"/>
    <mergeCell ref="S429:T429"/>
    <mergeCell ref="S442:T442"/>
    <mergeCell ref="K390:L390"/>
    <mergeCell ref="M390:N390"/>
    <mergeCell ref="I351:J351"/>
    <mergeCell ref="I363:J363"/>
    <mergeCell ref="I364:J364"/>
    <mergeCell ref="I376:J376"/>
    <mergeCell ref="K389:L389"/>
    <mergeCell ref="M389:N389"/>
    <mergeCell ref="I377:J377"/>
    <mergeCell ref="O389:P389"/>
    <mergeCell ref="O390:P390"/>
    <mergeCell ref="M376:N376"/>
    <mergeCell ref="O376:P376"/>
    <mergeCell ref="E636:F636"/>
    <mergeCell ref="Q636:R636"/>
    <mergeCell ref="K649:L649"/>
    <mergeCell ref="G637:H637"/>
    <mergeCell ref="Q649:R649"/>
    <mergeCell ref="Q597:R597"/>
    <mergeCell ref="I597:J597"/>
    <mergeCell ref="O597:P597"/>
    <mergeCell ref="K597:L597"/>
    <mergeCell ref="M597:N597"/>
    <mergeCell ref="E571:F571"/>
    <mergeCell ref="D572:D573"/>
    <mergeCell ref="E572:F572"/>
    <mergeCell ref="Q623:R623"/>
    <mergeCell ref="Q624:R624"/>
    <mergeCell ref="E624:F624"/>
    <mergeCell ref="O610:P610"/>
    <mergeCell ref="U572:V572"/>
    <mergeCell ref="U636:V636"/>
    <mergeCell ref="U637:V637"/>
    <mergeCell ref="U598:V598"/>
    <mergeCell ref="U610:V610"/>
    <mergeCell ref="U597:V597"/>
    <mergeCell ref="U623:V623"/>
    <mergeCell ref="U611:V611"/>
    <mergeCell ref="U624:V624"/>
    <mergeCell ref="U649:V649"/>
    <mergeCell ref="G142:H142"/>
    <mergeCell ref="I142:J142"/>
    <mergeCell ref="Q130:R130"/>
    <mergeCell ref="Q142:R142"/>
    <mergeCell ref="K143:L143"/>
    <mergeCell ref="M143:N143"/>
    <mergeCell ref="G116:H116"/>
    <mergeCell ref="G117:H117"/>
    <mergeCell ref="G130:H130"/>
    <mergeCell ref="I637:J637"/>
    <mergeCell ref="K637:L637"/>
    <mergeCell ref="M636:N636"/>
    <mergeCell ref="M637:N637"/>
    <mergeCell ref="O637:P637"/>
    <mergeCell ref="Q637:R637"/>
    <mergeCell ref="K636:L636"/>
    <mergeCell ref="O636:P636"/>
    <mergeCell ref="S481:T481"/>
    <mergeCell ref="S480:T480"/>
    <mergeCell ref="Q480:R480"/>
    <mergeCell ref="Q481:R481"/>
    <mergeCell ref="Q467:R467"/>
    <mergeCell ref="C260:C272"/>
    <mergeCell ref="C273:C285"/>
    <mergeCell ref="U273:V273"/>
    <mergeCell ref="U285:V285"/>
    <mergeCell ref="D273:D274"/>
    <mergeCell ref="E285:F285"/>
    <mergeCell ref="D286:D287"/>
    <mergeCell ref="E286:F286"/>
    <mergeCell ref="D260:D261"/>
    <mergeCell ref="U520:V520"/>
    <mergeCell ref="U532:V532"/>
    <mergeCell ref="U182:V182"/>
    <mergeCell ref="U181:V181"/>
    <mergeCell ref="U220:V220"/>
    <mergeCell ref="U558:V558"/>
    <mergeCell ref="U559:V559"/>
    <mergeCell ref="U571:V571"/>
    <mergeCell ref="E467:F467"/>
    <mergeCell ref="Q455:R455"/>
    <mergeCell ref="S467:T467"/>
    <mergeCell ref="E455:F455"/>
    <mergeCell ref="E481:F481"/>
    <mergeCell ref="E480:F480"/>
    <mergeCell ref="S493:T493"/>
    <mergeCell ref="S506:T506"/>
    <mergeCell ref="S494:T494"/>
    <mergeCell ref="Q493:R493"/>
    <mergeCell ref="S468:T468"/>
    <mergeCell ref="S520:T520"/>
    <mergeCell ref="S519:T519"/>
    <mergeCell ref="S532:T532"/>
    <mergeCell ref="S533:T533"/>
    <mergeCell ref="G285:H285"/>
    <mergeCell ref="G273:H273"/>
    <mergeCell ref="G286:H286"/>
    <mergeCell ref="G272:H272"/>
    <mergeCell ref="K285:L285"/>
    <mergeCell ref="M286:N286"/>
    <mergeCell ref="E402:F402"/>
    <mergeCell ref="E403:F403"/>
    <mergeCell ref="G402:H402"/>
    <mergeCell ref="G403:H403"/>
    <mergeCell ref="S403:T403"/>
    <mergeCell ref="I286:J286"/>
    <mergeCell ref="K286:L286"/>
    <mergeCell ref="E416:F416"/>
    <mergeCell ref="G428:H428"/>
    <mergeCell ref="E454:F454"/>
    <mergeCell ref="E441:F441"/>
    <mergeCell ref="E442:F442"/>
    <mergeCell ref="E429:F429"/>
    <mergeCell ref="S415:T415"/>
    <mergeCell ref="S416:T416"/>
    <mergeCell ref="M325:N325"/>
    <mergeCell ref="K324:L324"/>
    <mergeCell ref="M324:N324"/>
    <mergeCell ref="I325:J325"/>
    <mergeCell ref="K325:L325"/>
    <mergeCell ref="O325:P325"/>
    <mergeCell ref="O324:P324"/>
    <mergeCell ref="K312:L312"/>
    <mergeCell ref="M312:N312"/>
    <mergeCell ref="S273:T273"/>
    <mergeCell ref="S325:T325"/>
    <mergeCell ref="O519:P519"/>
    <mergeCell ref="K493:L493"/>
    <mergeCell ref="M493:N493"/>
    <mergeCell ref="O493:P493"/>
    <mergeCell ref="M532:N532"/>
    <mergeCell ref="M520:N520"/>
    <mergeCell ref="G416:H416"/>
    <mergeCell ref="E428:F428"/>
    <mergeCell ref="Q403:R403"/>
    <mergeCell ref="Q402:R402"/>
    <mergeCell ref="M416:N416"/>
    <mergeCell ref="O416:P416"/>
    <mergeCell ref="G441:H441"/>
    <mergeCell ref="G442:H442"/>
    <mergeCell ref="G454:H454"/>
    <mergeCell ref="S168:T168"/>
    <mergeCell ref="S129:T129"/>
    <mergeCell ref="S130:T130"/>
    <mergeCell ref="S155:T155"/>
    <mergeCell ref="S156:T156"/>
    <mergeCell ref="S234:T234"/>
    <mergeCell ref="S246:T246"/>
    <mergeCell ref="S247:T247"/>
    <mergeCell ref="I272:J272"/>
    <mergeCell ref="K272:L272"/>
    <mergeCell ref="I247:J247"/>
    <mergeCell ref="K247:L247"/>
    <mergeCell ref="M247:N247"/>
    <mergeCell ref="O247:P247"/>
    <mergeCell ref="M272:N272"/>
    <mergeCell ref="O272:P272"/>
    <mergeCell ref="K273:L273"/>
    <mergeCell ref="I533:J533"/>
    <mergeCell ref="M533:N533"/>
    <mergeCell ref="O533:P533"/>
    <mergeCell ref="S454:T454"/>
    <mergeCell ref="S455:T455"/>
    <mergeCell ref="U481:V481"/>
    <mergeCell ref="U402:V402"/>
    <mergeCell ref="Q415:R415"/>
    <mergeCell ref="Q416:R416"/>
    <mergeCell ref="Q428:R428"/>
    <mergeCell ref="Q429:R429"/>
    <mergeCell ref="Q441:R441"/>
    <mergeCell ref="K520:L520"/>
    <mergeCell ref="K507:L507"/>
    <mergeCell ref="K519:L519"/>
    <mergeCell ref="K533:L533"/>
    <mergeCell ref="K494:L494"/>
    <mergeCell ref="M494:N494"/>
    <mergeCell ref="I532:J532"/>
    <mergeCell ref="K532:L532"/>
    <mergeCell ref="O532:P532"/>
    <mergeCell ref="I494:J494"/>
    <mergeCell ref="K480:L480"/>
    <mergeCell ref="M480:N480"/>
    <mergeCell ref="O480:P480"/>
    <mergeCell ref="I481:J481"/>
    <mergeCell ref="M481:N481"/>
    <mergeCell ref="O481:P481"/>
    <mergeCell ref="I480:J480"/>
    <mergeCell ref="K481:L481"/>
    <mergeCell ref="M507:N507"/>
    <mergeCell ref="I506:J506"/>
    <mergeCell ref="U585:V585"/>
    <mergeCell ref="U533:V533"/>
    <mergeCell ref="G571:H571"/>
    <mergeCell ref="O585:P585"/>
    <mergeCell ref="M559:N559"/>
    <mergeCell ref="I571:J571"/>
    <mergeCell ref="G533:H533"/>
    <mergeCell ref="Q546:R546"/>
    <mergeCell ref="K558:L558"/>
    <mergeCell ref="M558:N558"/>
    <mergeCell ref="O558:P558"/>
    <mergeCell ref="Q558:R558"/>
    <mergeCell ref="M571:N571"/>
    <mergeCell ref="O571:P571"/>
    <mergeCell ref="K571:L571"/>
    <mergeCell ref="K559:L559"/>
    <mergeCell ref="G572:H572"/>
    <mergeCell ref="I572:J572"/>
    <mergeCell ref="G585:H585"/>
    <mergeCell ref="I584:J584"/>
    <mergeCell ref="I585:J585"/>
    <mergeCell ref="K585:L585"/>
    <mergeCell ref="M585:N585"/>
    <mergeCell ref="K572:L572"/>
    <mergeCell ref="M572:N572"/>
    <mergeCell ref="S571:T571"/>
    <mergeCell ref="Q571:R571"/>
    <mergeCell ref="S559:T559"/>
    <mergeCell ref="S572:T572"/>
    <mergeCell ref="O572:P572"/>
    <mergeCell ref="Q572:R572"/>
    <mergeCell ref="O559:P559"/>
    <mergeCell ref="K91:L91"/>
    <mergeCell ref="M194:N194"/>
    <mergeCell ref="I91:J91"/>
    <mergeCell ref="I390:J390"/>
    <mergeCell ref="S390:T390"/>
    <mergeCell ref="S389:T389"/>
    <mergeCell ref="I389:J389"/>
    <mergeCell ref="K376:L376"/>
    <mergeCell ref="Q364:R364"/>
    <mergeCell ref="K377:L377"/>
    <mergeCell ref="M377:N377"/>
    <mergeCell ref="I338:J338"/>
    <mergeCell ref="K338:L338"/>
    <mergeCell ref="S337:T337"/>
    <mergeCell ref="S338:T338"/>
    <mergeCell ref="I337:J337"/>
    <mergeCell ref="K337:L337"/>
    <mergeCell ref="M337:N337"/>
    <mergeCell ref="O337:P337"/>
    <mergeCell ref="O338:P338"/>
    <mergeCell ref="M338:N338"/>
    <mergeCell ref="I350:J350"/>
    <mergeCell ref="K350:L350"/>
    <mergeCell ref="M273:N273"/>
    <mergeCell ref="K142:L142"/>
    <mergeCell ref="M142:N142"/>
    <mergeCell ref="I155:J155"/>
    <mergeCell ref="K155:L155"/>
    <mergeCell ref="M155:N155"/>
    <mergeCell ref="O286:P286"/>
    <mergeCell ref="Q298:R298"/>
    <mergeCell ref="M350:N350"/>
    <mergeCell ref="C143:C155"/>
    <mergeCell ref="U493:V493"/>
    <mergeCell ref="Q494:R494"/>
    <mergeCell ref="Q506:R506"/>
    <mergeCell ref="G506:H506"/>
    <mergeCell ref="G507:H507"/>
    <mergeCell ref="O494:P494"/>
    <mergeCell ref="O520:P520"/>
    <mergeCell ref="G415:H415"/>
    <mergeCell ref="E415:F415"/>
    <mergeCell ref="M415:N415"/>
    <mergeCell ref="O415:P415"/>
    <mergeCell ref="K416:L416"/>
    <mergeCell ref="M428:N428"/>
    <mergeCell ref="O428:P428"/>
    <mergeCell ref="O429:P429"/>
    <mergeCell ref="Q337:R337"/>
    <mergeCell ref="Q338:R338"/>
    <mergeCell ref="E337:F337"/>
    <mergeCell ref="E338:F338"/>
    <mergeCell ref="D338:D339"/>
    <mergeCell ref="G337:H337"/>
    <mergeCell ref="G338:H338"/>
    <mergeCell ref="E350:F350"/>
    <mergeCell ref="K506:L506"/>
    <mergeCell ref="M506:N506"/>
    <mergeCell ref="I507:J507"/>
    <mergeCell ref="O506:P506"/>
    <mergeCell ref="O507:P507"/>
    <mergeCell ref="I520:J520"/>
    <mergeCell ref="I519:J519"/>
    <mergeCell ref="M519:N519"/>
    <mergeCell ref="C286:C298"/>
    <mergeCell ref="S298:T298"/>
    <mergeCell ref="U298:V298"/>
    <mergeCell ref="G298:H298"/>
    <mergeCell ref="E298:F298"/>
    <mergeCell ref="I298:J298"/>
    <mergeCell ref="I299:J299"/>
    <mergeCell ref="K299:L299"/>
    <mergeCell ref="E299:F299"/>
    <mergeCell ref="U584:V584"/>
    <mergeCell ref="G584:H584"/>
    <mergeCell ref="O584:P584"/>
    <mergeCell ref="K584:L584"/>
    <mergeCell ref="M584:N584"/>
    <mergeCell ref="Q584:R584"/>
    <mergeCell ref="S584:T584"/>
    <mergeCell ref="G195:H195"/>
    <mergeCell ref="I195:J195"/>
    <mergeCell ref="U546:V546"/>
    <mergeCell ref="S558:T558"/>
    <mergeCell ref="O545:P545"/>
    <mergeCell ref="I545:J545"/>
    <mergeCell ref="I546:J546"/>
    <mergeCell ref="K546:L546"/>
    <mergeCell ref="M546:N546"/>
    <mergeCell ref="O546:P546"/>
    <mergeCell ref="U545:V545"/>
    <mergeCell ref="G545:H545"/>
    <mergeCell ref="Q545:R545"/>
    <mergeCell ref="Q559:R559"/>
    <mergeCell ref="K545:L545"/>
    <mergeCell ref="M545:N545"/>
    <mergeCell ref="E363:F363"/>
    <mergeCell ref="G363:H363"/>
    <mergeCell ref="S364:T364"/>
    <mergeCell ref="E364:F364"/>
    <mergeCell ref="G364:H364"/>
    <mergeCell ref="E351:F351"/>
    <mergeCell ref="G350:H350"/>
    <mergeCell ref="G351:H351"/>
    <mergeCell ref="S376:T376"/>
    <mergeCell ref="S377:T377"/>
    <mergeCell ref="Q350:R350"/>
    <mergeCell ref="E376:F376"/>
    <mergeCell ref="D351:D352"/>
    <mergeCell ref="G376:H376"/>
    <mergeCell ref="D364:D365"/>
    <mergeCell ref="M299:N299"/>
    <mergeCell ref="O299:P299"/>
    <mergeCell ref="O350:P350"/>
    <mergeCell ref="O351:P351"/>
    <mergeCell ref="K351:L351"/>
    <mergeCell ref="G324:H324"/>
    <mergeCell ref="G299:H299"/>
    <mergeCell ref="G311:H311"/>
    <mergeCell ref="G312:H312"/>
    <mergeCell ref="Q311:R311"/>
    <mergeCell ref="K442:L442"/>
    <mergeCell ref="K429:L429"/>
    <mergeCell ref="M429:N429"/>
    <mergeCell ref="O442:P442"/>
    <mergeCell ref="S117:T117"/>
    <mergeCell ref="S103:T103"/>
    <mergeCell ref="O311:P311"/>
    <mergeCell ref="Q325:R325"/>
    <mergeCell ref="K311:L311"/>
    <mergeCell ref="M311:N311"/>
    <mergeCell ref="M298:N298"/>
    <mergeCell ref="O298:P298"/>
    <mergeCell ref="O377:P377"/>
    <mergeCell ref="Q376:R376"/>
    <mergeCell ref="Q363:R363"/>
    <mergeCell ref="Q351:R351"/>
    <mergeCell ref="S350:T350"/>
    <mergeCell ref="S351:T351"/>
    <mergeCell ref="S363:T363"/>
    <mergeCell ref="M285:N285"/>
    <mergeCell ref="O285:P285"/>
    <mergeCell ref="Q272:R272"/>
    <mergeCell ref="Q273:R273"/>
    <mergeCell ref="Q285:R285"/>
    <mergeCell ref="Q286:R286"/>
    <mergeCell ref="O169:P169"/>
    <mergeCell ref="O156:P156"/>
    <mergeCell ref="O260:P260"/>
    <mergeCell ref="O259:P259"/>
    <mergeCell ref="O181:P181"/>
    <mergeCell ref="O182:P182"/>
    <mergeCell ref="O246:P246"/>
    <mergeCell ref="O403:P403"/>
    <mergeCell ref="I403:J403"/>
    <mergeCell ref="S441:T441"/>
    <mergeCell ref="O441:P441"/>
    <mergeCell ref="K467:L467"/>
    <mergeCell ref="M467:N467"/>
    <mergeCell ref="G455:H455"/>
    <mergeCell ref="G467:H467"/>
    <mergeCell ref="G468:H468"/>
    <mergeCell ref="G480:H480"/>
    <mergeCell ref="S402:T402"/>
    <mergeCell ref="Q468:R468"/>
    <mergeCell ref="O454:P454"/>
    <mergeCell ref="I402:J402"/>
    <mergeCell ref="K402:L402"/>
    <mergeCell ref="M402:N402"/>
    <mergeCell ref="O402:P402"/>
    <mergeCell ref="O467:P467"/>
    <mergeCell ref="O468:P468"/>
    <mergeCell ref="K454:L454"/>
    <mergeCell ref="K455:L455"/>
    <mergeCell ref="M455:N455"/>
    <mergeCell ref="O455:P455"/>
    <mergeCell ref="K468:L468"/>
    <mergeCell ref="M468:N468"/>
    <mergeCell ref="I415:J415"/>
    <mergeCell ref="K415:L415"/>
    <mergeCell ref="M442:N442"/>
    <mergeCell ref="M454:N454"/>
    <mergeCell ref="K428:L428"/>
    <mergeCell ref="K441:L441"/>
    <mergeCell ref="M441:N441"/>
    <mergeCell ref="O624:P624"/>
    <mergeCell ref="M624:N624"/>
    <mergeCell ref="S624:T624"/>
    <mergeCell ref="S636:T636"/>
    <mergeCell ref="S637:T637"/>
    <mergeCell ref="G623:H623"/>
    <mergeCell ref="G624:H624"/>
    <mergeCell ref="I610:J610"/>
    <mergeCell ref="I611:J611"/>
    <mergeCell ref="I636:J636"/>
    <mergeCell ref="I649:J649"/>
    <mergeCell ref="G649:H649"/>
    <mergeCell ref="S649:T649"/>
    <mergeCell ref="M649:N649"/>
    <mergeCell ref="O649:P649"/>
    <mergeCell ref="I623:J623"/>
    <mergeCell ref="K623:L623"/>
    <mergeCell ref="S623:T623"/>
    <mergeCell ref="G611:H611"/>
    <mergeCell ref="K611:L611"/>
    <mergeCell ref="M611:N611"/>
    <mergeCell ref="O611:P611"/>
    <mergeCell ref="I624:J624"/>
    <mergeCell ref="K624:L624"/>
    <mergeCell ref="K610:L610"/>
    <mergeCell ref="M610:N610"/>
    <mergeCell ref="M623:N623"/>
    <mergeCell ref="O623:P623"/>
    <mergeCell ref="E546:F546"/>
    <mergeCell ref="D546:D547"/>
    <mergeCell ref="S545:T545"/>
    <mergeCell ref="S546:T546"/>
    <mergeCell ref="E545:F545"/>
    <mergeCell ref="E585:F585"/>
    <mergeCell ref="D585:D586"/>
    <mergeCell ref="D598:D599"/>
    <mergeCell ref="E610:F610"/>
    <mergeCell ref="E611:F611"/>
    <mergeCell ref="E584:F584"/>
    <mergeCell ref="Q611:R611"/>
    <mergeCell ref="S598:T598"/>
    <mergeCell ref="Q598:R598"/>
    <mergeCell ref="S610:T610"/>
    <mergeCell ref="S611:T611"/>
    <mergeCell ref="Q610:R610"/>
    <mergeCell ref="S597:T597"/>
    <mergeCell ref="I598:J598"/>
    <mergeCell ref="K598:L598"/>
    <mergeCell ref="M598:N598"/>
    <mergeCell ref="O598:P598"/>
    <mergeCell ref="Q585:R585"/>
    <mergeCell ref="S585:T58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27" customWidth="1"/>
    <col min="2" max="2" width="13.140625" customWidth="1"/>
    <col min="3" max="3" width="5.42578125" customWidth="1"/>
    <col min="4" max="4" width="11.42578125" customWidth="1"/>
    <col min="5" max="12" width="6.28515625" customWidth="1"/>
    <col min="13" max="14" width="2.42578125" customWidth="1"/>
    <col min="15" max="19" width="8" customWidth="1"/>
    <col min="20" max="26" width="7.5703125" customWidth="1"/>
  </cols>
  <sheetData>
    <row r="1" spans="1:26" ht="15.75" customHeight="1">
      <c r="A1" s="3"/>
      <c r="B1" s="3"/>
      <c r="C1" s="3"/>
      <c r="D1" s="3"/>
      <c r="E1" s="3"/>
      <c r="F1" s="3"/>
      <c r="G1" s="3"/>
      <c r="H1" s="3"/>
      <c r="I1" s="3"/>
      <c r="J1" s="3"/>
      <c r="K1" s="3"/>
      <c r="L1" s="3"/>
      <c r="M1" s="3"/>
      <c r="N1" s="3"/>
      <c r="O1" s="3"/>
      <c r="P1" s="3"/>
      <c r="Q1" s="3"/>
      <c r="R1" s="3"/>
      <c r="S1" s="3"/>
      <c r="T1" s="3"/>
      <c r="U1" s="3"/>
      <c r="V1" s="3"/>
      <c r="W1" s="3"/>
      <c r="X1" s="3"/>
      <c r="Y1" s="3"/>
      <c r="Z1" s="3"/>
    </row>
    <row r="2" spans="1:26" ht="9.75" customHeight="1">
      <c r="A2" s="3"/>
      <c r="B2" s="42"/>
      <c r="C2" s="480"/>
      <c r="D2" s="480"/>
      <c r="E2" s="480"/>
      <c r="F2" s="480"/>
      <c r="G2" s="480"/>
      <c r="H2" s="480"/>
      <c r="I2" s="480"/>
      <c r="J2" s="483"/>
      <c r="K2" s="480"/>
      <c r="L2" s="483"/>
      <c r="M2" s="483"/>
      <c r="N2" s="504"/>
      <c r="O2" s="530"/>
      <c r="P2" s="3"/>
      <c r="Q2" s="3"/>
      <c r="R2" s="3"/>
      <c r="S2" s="3"/>
      <c r="T2" s="3"/>
      <c r="U2" s="3"/>
      <c r="V2" s="3"/>
      <c r="W2" s="3"/>
      <c r="X2" s="3"/>
      <c r="Y2" s="3"/>
      <c r="Z2" s="3"/>
    </row>
    <row r="3" spans="1:26" ht="8.25" customHeight="1">
      <c r="A3" s="3"/>
      <c r="B3" s="42"/>
      <c r="C3" s="505"/>
      <c r="D3" s="505"/>
      <c r="E3" s="505"/>
      <c r="F3" s="505"/>
      <c r="G3" s="505"/>
      <c r="H3" s="505"/>
      <c r="I3" s="505"/>
      <c r="J3" s="506"/>
      <c r="K3" s="505"/>
      <c r="L3" s="506"/>
      <c r="M3" s="506"/>
      <c r="N3" s="507"/>
      <c r="O3" s="530"/>
      <c r="P3" s="3"/>
      <c r="Q3" s="3"/>
      <c r="R3" s="3"/>
      <c r="S3" s="3"/>
      <c r="T3" s="3"/>
      <c r="U3" s="3"/>
      <c r="V3" s="3"/>
      <c r="W3" s="3"/>
      <c r="X3" s="3"/>
      <c r="Y3" s="3"/>
      <c r="Z3" s="3"/>
    </row>
    <row r="4" spans="1:26" ht="15.75" customHeight="1">
      <c r="A4" s="3"/>
      <c r="B4" s="42"/>
      <c r="C4" s="989" t="s">
        <v>2</v>
      </c>
      <c r="D4" s="825"/>
      <c r="E4" s="825"/>
      <c r="F4" s="825"/>
      <c r="G4" s="825"/>
      <c r="H4" s="825"/>
      <c r="I4" s="825"/>
      <c r="J4" s="825"/>
      <c r="K4" s="825"/>
      <c r="L4" s="825"/>
      <c r="M4" s="825"/>
      <c r="N4" s="844"/>
      <c r="O4" s="530"/>
      <c r="P4" s="3"/>
      <c r="Q4" s="3"/>
      <c r="R4" s="3"/>
      <c r="S4" s="3"/>
      <c r="T4" s="3"/>
      <c r="U4" s="3"/>
      <c r="V4" s="3"/>
      <c r="W4" s="3"/>
      <c r="X4" s="3"/>
      <c r="Y4" s="3"/>
      <c r="Z4" s="3"/>
    </row>
    <row r="5" spans="1:26" ht="21" customHeight="1">
      <c r="A5" s="3"/>
      <c r="B5" s="42"/>
      <c r="C5" s="989" t="s">
        <v>3</v>
      </c>
      <c r="D5" s="825"/>
      <c r="E5" s="825"/>
      <c r="F5" s="825"/>
      <c r="G5" s="825"/>
      <c r="H5" s="825"/>
      <c r="I5" s="825"/>
      <c r="J5" s="825"/>
      <c r="K5" s="825"/>
      <c r="L5" s="825"/>
      <c r="M5" s="825"/>
      <c r="N5" s="844"/>
      <c r="O5" s="530"/>
      <c r="P5" s="3"/>
      <c r="Q5" s="3"/>
      <c r="R5" s="3"/>
      <c r="S5" s="3"/>
      <c r="T5" s="3"/>
      <c r="U5" s="3"/>
      <c r="V5" s="3"/>
      <c r="W5" s="3"/>
      <c r="X5" s="3"/>
      <c r="Y5" s="3"/>
      <c r="Z5" s="3"/>
    </row>
    <row r="6" spans="1:26" ht="15.75" customHeight="1">
      <c r="A6" s="3"/>
      <c r="B6" s="42"/>
      <c r="C6" s="989" t="s">
        <v>4</v>
      </c>
      <c r="D6" s="825"/>
      <c r="E6" s="825"/>
      <c r="F6" s="825"/>
      <c r="G6" s="825"/>
      <c r="H6" s="825"/>
      <c r="I6" s="825"/>
      <c r="J6" s="825"/>
      <c r="K6" s="825"/>
      <c r="L6" s="825"/>
      <c r="M6" s="825"/>
      <c r="N6" s="844"/>
      <c r="O6" s="530"/>
      <c r="P6" s="3"/>
      <c r="Q6" s="3"/>
      <c r="R6" s="3"/>
      <c r="S6" s="3"/>
      <c r="T6" s="3"/>
      <c r="U6" s="3"/>
      <c r="V6" s="3"/>
      <c r="W6" s="3"/>
      <c r="X6" s="3"/>
      <c r="Y6" s="3"/>
      <c r="Z6" s="3"/>
    </row>
    <row r="7" spans="1:26" ht="15.75" customHeight="1">
      <c r="A7" s="3"/>
      <c r="B7" s="42"/>
      <c r="C7" s="492"/>
      <c r="D7" s="492"/>
      <c r="E7" s="492"/>
      <c r="F7" s="492"/>
      <c r="G7" s="492"/>
      <c r="H7" s="492"/>
      <c r="I7" s="492"/>
      <c r="J7" s="492"/>
      <c r="K7" s="492"/>
      <c r="L7" s="492"/>
      <c r="M7" s="492"/>
      <c r="N7" s="509"/>
      <c r="O7" s="530"/>
      <c r="P7" s="3"/>
      <c r="Q7" s="3"/>
      <c r="R7" s="3"/>
      <c r="S7" s="3"/>
      <c r="T7" s="3"/>
      <c r="U7" s="3"/>
      <c r="V7" s="3"/>
      <c r="W7" s="3"/>
      <c r="X7" s="3"/>
      <c r="Y7" s="3"/>
      <c r="Z7" s="3"/>
    </row>
    <row r="8" spans="1:26" ht="27.75" customHeight="1">
      <c r="A8" s="3"/>
      <c r="B8" s="42"/>
      <c r="C8" s="1000" t="s">
        <v>305</v>
      </c>
      <c r="D8" s="849"/>
      <c r="E8" s="849"/>
      <c r="F8" s="849"/>
      <c r="G8" s="849"/>
      <c r="H8" s="849"/>
      <c r="I8" s="849"/>
      <c r="J8" s="849"/>
      <c r="K8" s="849"/>
      <c r="L8" s="849"/>
      <c r="M8" s="849"/>
      <c r="N8" s="850"/>
      <c r="O8" s="530"/>
      <c r="P8" s="3"/>
      <c r="Q8" s="3"/>
      <c r="R8" s="3"/>
      <c r="S8" s="3"/>
      <c r="T8" s="3"/>
      <c r="U8" s="3"/>
      <c r="V8" s="3"/>
      <c r="W8" s="3"/>
      <c r="X8" s="3"/>
      <c r="Y8" s="3"/>
      <c r="Z8" s="3"/>
    </row>
    <row r="9" spans="1:26" ht="3.75" customHeight="1">
      <c r="A9" s="3"/>
      <c r="B9" s="3"/>
      <c r="C9" s="3"/>
      <c r="D9" s="232"/>
      <c r="E9" s="232"/>
      <c r="F9" s="232"/>
      <c r="G9" s="232"/>
      <c r="H9" s="232"/>
      <c r="I9" s="232"/>
      <c r="J9" s="232"/>
      <c r="K9" s="232"/>
      <c r="L9" s="232"/>
      <c r="M9" s="3"/>
      <c r="N9" s="3"/>
      <c r="O9" s="3"/>
      <c r="P9" s="3"/>
      <c r="Q9" s="3"/>
      <c r="R9" s="3"/>
      <c r="S9" s="3"/>
      <c r="T9" s="3"/>
      <c r="U9" s="3"/>
      <c r="V9" s="3"/>
      <c r="W9" s="3"/>
      <c r="X9" s="3"/>
      <c r="Y9" s="3"/>
      <c r="Z9" s="3"/>
    </row>
    <row r="10" spans="1:26" ht="6.75"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43.5" customHeight="1">
      <c r="A11" s="3"/>
      <c r="B11" s="3"/>
      <c r="C11" s="3"/>
      <c r="D11" s="976" t="s">
        <v>314</v>
      </c>
      <c r="E11" s="825"/>
      <c r="F11" s="825"/>
      <c r="G11" s="825"/>
      <c r="H11" s="825"/>
      <c r="I11" s="825"/>
      <c r="J11" s="825"/>
      <c r="K11" s="825"/>
      <c r="L11" s="825"/>
      <c r="M11" s="3"/>
      <c r="N11" s="3"/>
      <c r="O11" s="3"/>
      <c r="P11" s="3"/>
      <c r="Q11" s="3"/>
      <c r="R11" s="3"/>
      <c r="S11" s="3"/>
      <c r="T11" s="3"/>
      <c r="U11" s="3"/>
      <c r="V11" s="3"/>
      <c r="W11" s="3"/>
      <c r="X11" s="3"/>
      <c r="Y11" s="3"/>
      <c r="Z11" s="3"/>
    </row>
    <row r="12" spans="1:26" ht="9"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c r="A13" s="3"/>
      <c r="B13" s="3"/>
      <c r="C13" s="997" t="s">
        <v>307</v>
      </c>
      <c r="D13" s="1004" t="s">
        <v>87</v>
      </c>
      <c r="E13" s="991" t="s">
        <v>316</v>
      </c>
      <c r="F13" s="934"/>
      <c r="G13" s="996" t="s">
        <v>318</v>
      </c>
      <c r="H13" s="973"/>
      <c r="I13" s="991" t="s">
        <v>320</v>
      </c>
      <c r="J13" s="934"/>
      <c r="K13" s="996" t="s">
        <v>321</v>
      </c>
      <c r="L13" s="974"/>
      <c r="M13" s="3"/>
      <c r="N13" s="3"/>
      <c r="O13" s="3"/>
      <c r="P13" s="3"/>
      <c r="Q13" s="3"/>
      <c r="R13" s="3"/>
      <c r="S13" s="3"/>
      <c r="T13" s="3"/>
      <c r="U13" s="3"/>
      <c r="V13" s="3"/>
      <c r="W13" s="3"/>
      <c r="X13" s="3"/>
      <c r="Y13" s="3"/>
      <c r="Z13" s="3"/>
    </row>
    <row r="14" spans="1:26" ht="15.75" customHeight="1">
      <c r="A14" s="3"/>
      <c r="B14" s="3"/>
      <c r="C14" s="998"/>
      <c r="D14" s="1010"/>
      <c r="E14" s="512" t="s">
        <v>309</v>
      </c>
      <c r="F14" s="513" t="s">
        <v>310</v>
      </c>
      <c r="G14" s="514" t="s">
        <v>309</v>
      </c>
      <c r="H14" s="515" t="s">
        <v>310</v>
      </c>
      <c r="I14" s="512" t="s">
        <v>309</v>
      </c>
      <c r="J14" s="513" t="s">
        <v>310</v>
      </c>
      <c r="K14" s="514" t="s">
        <v>309</v>
      </c>
      <c r="L14" s="518" t="s">
        <v>310</v>
      </c>
      <c r="M14" s="3"/>
      <c r="N14" s="3"/>
      <c r="O14" s="3"/>
      <c r="P14" s="3"/>
      <c r="Q14" s="3"/>
      <c r="R14" s="3"/>
      <c r="S14" s="3"/>
      <c r="T14" s="3"/>
      <c r="U14" s="3"/>
      <c r="V14" s="3"/>
      <c r="W14" s="3"/>
      <c r="X14" s="3"/>
      <c r="Y14" s="3"/>
      <c r="Z14" s="3"/>
    </row>
    <row r="15" spans="1:26">
      <c r="A15" s="3"/>
      <c r="B15" s="6" t="s">
        <v>0</v>
      </c>
      <c r="C15" s="998"/>
      <c r="D15" s="519" t="s">
        <v>311</v>
      </c>
      <c r="E15" s="520">
        <v>362</v>
      </c>
      <c r="F15" s="521">
        <v>200</v>
      </c>
      <c r="G15" s="522">
        <v>278</v>
      </c>
      <c r="H15" s="523">
        <v>177</v>
      </c>
      <c r="I15" s="520">
        <v>121</v>
      </c>
      <c r="J15" s="521">
        <v>55</v>
      </c>
      <c r="K15" s="522">
        <v>26</v>
      </c>
      <c r="L15" s="524">
        <v>9</v>
      </c>
      <c r="M15" s="3"/>
      <c r="N15" s="3"/>
      <c r="O15" s="3"/>
      <c r="P15" s="3"/>
      <c r="Q15" s="3"/>
      <c r="R15" s="3"/>
      <c r="S15" s="3"/>
      <c r="T15" s="3"/>
      <c r="U15" s="3"/>
      <c r="V15" s="3"/>
      <c r="W15" s="3"/>
      <c r="X15" s="3"/>
      <c r="Y15" s="3"/>
      <c r="Z15" s="3"/>
    </row>
    <row r="16" spans="1:26">
      <c r="A16" s="3"/>
      <c r="B16" s="6" t="s">
        <v>5</v>
      </c>
      <c r="C16" s="998"/>
      <c r="D16" s="525" t="s">
        <v>312</v>
      </c>
      <c r="E16" s="526">
        <v>2554</v>
      </c>
      <c r="F16" s="527">
        <v>1201</v>
      </c>
      <c r="G16" s="532">
        <v>1043</v>
      </c>
      <c r="H16" s="534">
        <v>550</v>
      </c>
      <c r="I16" s="526">
        <v>355</v>
      </c>
      <c r="J16" s="527">
        <v>148</v>
      </c>
      <c r="K16" s="532">
        <v>69</v>
      </c>
      <c r="L16" s="536">
        <v>7</v>
      </c>
      <c r="M16" s="3"/>
      <c r="N16" s="3"/>
      <c r="O16" s="3"/>
      <c r="P16" s="3"/>
      <c r="Q16" s="3"/>
      <c r="R16" s="3"/>
      <c r="S16" s="3"/>
      <c r="T16" s="3"/>
      <c r="U16" s="3"/>
      <c r="V16" s="3"/>
      <c r="W16" s="3"/>
      <c r="X16" s="3"/>
      <c r="Y16" s="3"/>
      <c r="Z16" s="3"/>
    </row>
    <row r="17" spans="1:26">
      <c r="A17" s="3"/>
      <c r="B17" s="6" t="s">
        <v>6</v>
      </c>
      <c r="C17" s="998"/>
      <c r="D17" s="538" t="s">
        <v>324</v>
      </c>
      <c r="E17" s="540">
        <v>109</v>
      </c>
      <c r="F17" s="542">
        <v>3</v>
      </c>
      <c r="G17" s="543">
        <v>290</v>
      </c>
      <c r="H17" s="545">
        <v>3</v>
      </c>
      <c r="I17" s="540">
        <v>227</v>
      </c>
      <c r="J17" s="542">
        <v>4</v>
      </c>
      <c r="K17" s="543">
        <v>79</v>
      </c>
      <c r="L17" s="547">
        <v>0</v>
      </c>
      <c r="M17" s="3"/>
      <c r="N17" s="3"/>
      <c r="O17" s="3"/>
      <c r="P17" s="3"/>
      <c r="Q17" s="3"/>
      <c r="R17" s="3"/>
      <c r="S17" s="3"/>
      <c r="T17" s="3"/>
      <c r="U17" s="3"/>
      <c r="V17" s="3"/>
      <c r="W17" s="3"/>
      <c r="X17" s="3"/>
      <c r="Y17" s="3"/>
      <c r="Z17" s="3"/>
    </row>
    <row r="18" spans="1:26">
      <c r="A18" s="3"/>
      <c r="B18" s="3"/>
      <c r="C18" s="998"/>
      <c r="D18" s="525" t="s">
        <v>328</v>
      </c>
      <c r="E18" s="526">
        <v>58</v>
      </c>
      <c r="F18" s="527">
        <v>2</v>
      </c>
      <c r="G18" s="532">
        <v>106</v>
      </c>
      <c r="H18" s="534">
        <v>0</v>
      </c>
      <c r="I18" s="526">
        <v>122</v>
      </c>
      <c r="J18" s="527">
        <v>3</v>
      </c>
      <c r="K18" s="532">
        <v>47</v>
      </c>
      <c r="L18" s="536">
        <v>1</v>
      </c>
      <c r="M18" s="3"/>
      <c r="N18" s="3"/>
      <c r="O18" s="3"/>
      <c r="P18" s="3"/>
      <c r="Q18" s="3"/>
      <c r="R18" s="3"/>
      <c r="S18" s="3"/>
      <c r="T18" s="3"/>
      <c r="U18" s="3"/>
      <c r="V18" s="3"/>
      <c r="W18" s="3"/>
      <c r="X18" s="3"/>
      <c r="Y18" s="3"/>
      <c r="Z18" s="3"/>
    </row>
    <row r="19" spans="1:26">
      <c r="A19" s="3"/>
      <c r="B19" s="3"/>
      <c r="C19" s="998"/>
      <c r="D19" s="538" t="s">
        <v>329</v>
      </c>
      <c r="E19" s="540">
        <v>19</v>
      </c>
      <c r="F19" s="542">
        <v>0</v>
      </c>
      <c r="G19" s="543">
        <v>56</v>
      </c>
      <c r="H19" s="545">
        <v>0</v>
      </c>
      <c r="I19" s="540">
        <v>47</v>
      </c>
      <c r="J19" s="542">
        <v>0</v>
      </c>
      <c r="K19" s="543">
        <v>3</v>
      </c>
      <c r="L19" s="547">
        <v>0</v>
      </c>
      <c r="M19" s="3"/>
      <c r="N19" s="3"/>
      <c r="O19" s="3"/>
      <c r="P19" s="3"/>
      <c r="Q19" s="3"/>
      <c r="R19" s="3"/>
      <c r="S19" s="3"/>
      <c r="T19" s="3"/>
      <c r="U19" s="3"/>
      <c r="V19" s="3"/>
      <c r="W19" s="3"/>
      <c r="X19" s="3"/>
      <c r="Y19" s="3"/>
      <c r="Z19" s="3"/>
    </row>
    <row r="20" spans="1:26">
      <c r="A20" s="3"/>
      <c r="B20" s="3"/>
      <c r="C20" s="998"/>
      <c r="D20" s="525" t="s">
        <v>330</v>
      </c>
      <c r="E20" s="526">
        <v>28</v>
      </c>
      <c r="F20" s="527">
        <v>34</v>
      </c>
      <c r="G20" s="532">
        <v>48</v>
      </c>
      <c r="H20" s="534">
        <v>73</v>
      </c>
      <c r="I20" s="526">
        <v>64</v>
      </c>
      <c r="J20" s="527">
        <v>87</v>
      </c>
      <c r="K20" s="532">
        <v>69</v>
      </c>
      <c r="L20" s="536">
        <v>22</v>
      </c>
      <c r="M20" s="3"/>
      <c r="N20" s="3"/>
      <c r="O20" s="3"/>
      <c r="P20" s="3"/>
      <c r="Q20" s="3"/>
      <c r="R20" s="3"/>
      <c r="S20" s="3"/>
      <c r="T20" s="3"/>
      <c r="U20" s="3"/>
      <c r="V20" s="3"/>
      <c r="W20" s="3"/>
      <c r="X20" s="3"/>
      <c r="Y20" s="3"/>
      <c r="Z20" s="3"/>
    </row>
    <row r="21" spans="1:26">
      <c r="A21" s="3"/>
      <c r="B21" s="3"/>
      <c r="C21" s="998"/>
      <c r="D21" s="538" t="s">
        <v>331</v>
      </c>
      <c r="E21" s="540">
        <v>0</v>
      </c>
      <c r="F21" s="542">
        <v>0</v>
      </c>
      <c r="G21" s="543">
        <v>26</v>
      </c>
      <c r="H21" s="545">
        <v>1</v>
      </c>
      <c r="I21" s="540">
        <v>98</v>
      </c>
      <c r="J21" s="542">
        <v>1</v>
      </c>
      <c r="K21" s="543">
        <v>104</v>
      </c>
      <c r="L21" s="547">
        <v>2</v>
      </c>
      <c r="M21" s="3"/>
      <c r="N21" s="3"/>
      <c r="O21" s="3"/>
      <c r="P21" s="3"/>
      <c r="Q21" s="3"/>
      <c r="R21" s="3"/>
      <c r="S21" s="3"/>
      <c r="T21" s="3"/>
      <c r="U21" s="3"/>
      <c r="V21" s="3"/>
      <c r="W21" s="3"/>
      <c r="X21" s="3"/>
      <c r="Y21" s="3"/>
      <c r="Z21" s="3"/>
    </row>
    <row r="22" spans="1:26">
      <c r="A22" s="3"/>
      <c r="B22" s="3"/>
      <c r="C22" s="998"/>
      <c r="D22" s="525" t="s">
        <v>332</v>
      </c>
      <c r="E22" s="526">
        <v>0</v>
      </c>
      <c r="F22" s="527">
        <v>0</v>
      </c>
      <c r="G22" s="532">
        <v>13</v>
      </c>
      <c r="H22" s="534">
        <v>1</v>
      </c>
      <c r="I22" s="526">
        <v>51</v>
      </c>
      <c r="J22" s="527">
        <v>0</v>
      </c>
      <c r="K22" s="532">
        <v>40</v>
      </c>
      <c r="L22" s="536">
        <v>0</v>
      </c>
      <c r="M22" s="3"/>
      <c r="N22" s="3"/>
      <c r="O22" s="3"/>
      <c r="P22" s="3"/>
      <c r="Q22" s="3"/>
      <c r="R22" s="3"/>
      <c r="S22" s="3"/>
      <c r="T22" s="3"/>
      <c r="U22" s="3"/>
      <c r="V22" s="3"/>
      <c r="W22" s="3"/>
      <c r="X22" s="3"/>
      <c r="Y22" s="3"/>
      <c r="Z22" s="3"/>
    </row>
    <row r="23" spans="1:26">
      <c r="A23" s="3"/>
      <c r="B23" s="3"/>
      <c r="C23" s="998"/>
      <c r="D23" s="538" t="s">
        <v>333</v>
      </c>
      <c r="E23" s="540">
        <v>0</v>
      </c>
      <c r="F23" s="542">
        <v>0</v>
      </c>
      <c r="G23" s="543">
        <v>7</v>
      </c>
      <c r="H23" s="545">
        <v>0</v>
      </c>
      <c r="I23" s="540">
        <v>17</v>
      </c>
      <c r="J23" s="542">
        <v>0</v>
      </c>
      <c r="K23" s="543">
        <v>3</v>
      </c>
      <c r="L23" s="547">
        <v>0</v>
      </c>
      <c r="M23" s="3"/>
      <c r="N23" s="3"/>
      <c r="O23" s="3"/>
      <c r="P23" s="3"/>
      <c r="Q23" s="3"/>
      <c r="R23" s="3"/>
      <c r="S23" s="3"/>
      <c r="T23" s="3"/>
      <c r="U23" s="3"/>
      <c r="V23" s="3"/>
      <c r="W23" s="3"/>
      <c r="X23" s="3"/>
      <c r="Y23" s="3"/>
      <c r="Z23" s="3"/>
    </row>
    <row r="24" spans="1:26" ht="16.5" customHeight="1">
      <c r="A24" s="3"/>
      <c r="B24" s="3"/>
      <c r="C24" s="998"/>
      <c r="D24" s="552" t="s">
        <v>28</v>
      </c>
      <c r="E24" s="554">
        <f t="shared" ref="E24:L24" si="0">SUM(E15:E23)</f>
        <v>3130</v>
      </c>
      <c r="F24" s="556">
        <f t="shared" si="0"/>
        <v>1440</v>
      </c>
      <c r="G24" s="557">
        <f t="shared" si="0"/>
        <v>1867</v>
      </c>
      <c r="H24" s="558">
        <f t="shared" si="0"/>
        <v>805</v>
      </c>
      <c r="I24" s="554">
        <f t="shared" si="0"/>
        <v>1102</v>
      </c>
      <c r="J24" s="556">
        <f t="shared" si="0"/>
        <v>298</v>
      </c>
      <c r="K24" s="557">
        <f t="shared" si="0"/>
        <v>440</v>
      </c>
      <c r="L24" s="559">
        <f t="shared" si="0"/>
        <v>41</v>
      </c>
      <c r="M24" s="3"/>
      <c r="N24" s="3"/>
      <c r="O24" s="3"/>
      <c r="P24" s="3"/>
      <c r="Q24" s="3"/>
      <c r="R24" s="3"/>
      <c r="S24" s="3"/>
      <c r="T24" s="3"/>
      <c r="U24" s="3"/>
      <c r="V24" s="3"/>
      <c r="W24" s="3"/>
      <c r="X24" s="3"/>
      <c r="Y24" s="3"/>
      <c r="Z24" s="3"/>
    </row>
    <row r="25" spans="1:26" ht="21" customHeight="1">
      <c r="A25" s="3"/>
      <c r="B25" s="3"/>
      <c r="C25" s="978"/>
      <c r="D25" s="560" t="s">
        <v>336</v>
      </c>
      <c r="E25" s="1009">
        <f>E24+F24</f>
        <v>4570</v>
      </c>
      <c r="F25" s="858"/>
      <c r="G25" s="1009">
        <f>G24+H24</f>
        <v>2672</v>
      </c>
      <c r="H25" s="858"/>
      <c r="I25" s="1009">
        <f>I24+J24</f>
        <v>1400</v>
      </c>
      <c r="J25" s="858"/>
      <c r="K25" s="1009">
        <f>K24+L24</f>
        <v>481</v>
      </c>
      <c r="L25" s="850"/>
      <c r="M25" s="3"/>
      <c r="N25" s="3"/>
      <c r="O25" s="3"/>
      <c r="P25" s="3"/>
      <c r="Q25" s="3"/>
      <c r="R25" s="3"/>
      <c r="S25" s="3"/>
      <c r="T25" s="3"/>
      <c r="U25" s="3"/>
      <c r="V25" s="3"/>
      <c r="W25" s="3"/>
      <c r="X25" s="3"/>
      <c r="Y25" s="3"/>
      <c r="Z25" s="3"/>
    </row>
    <row r="26" spans="1:26" ht="16.5" customHeight="1">
      <c r="A26" s="3"/>
      <c r="B26" s="3"/>
      <c r="C26" s="997" t="s">
        <v>148</v>
      </c>
      <c r="D26" s="1004" t="s">
        <v>87</v>
      </c>
      <c r="E26" s="991" t="s">
        <v>316</v>
      </c>
      <c r="F26" s="934"/>
      <c r="G26" s="996" t="s">
        <v>318</v>
      </c>
      <c r="H26" s="973"/>
      <c r="I26" s="991" t="s">
        <v>320</v>
      </c>
      <c r="J26" s="934"/>
      <c r="K26" s="996" t="s">
        <v>321</v>
      </c>
      <c r="L26" s="974"/>
      <c r="M26" s="3"/>
      <c r="N26" s="3"/>
      <c r="O26" s="3"/>
      <c r="P26" s="3"/>
      <c r="Q26" s="3"/>
      <c r="R26" s="3"/>
      <c r="S26" s="3"/>
      <c r="T26" s="3"/>
      <c r="U26" s="3"/>
      <c r="V26" s="3"/>
      <c r="W26" s="3"/>
      <c r="X26" s="3"/>
      <c r="Y26" s="3"/>
      <c r="Z26" s="3"/>
    </row>
    <row r="27" spans="1:26" ht="15.75" customHeight="1">
      <c r="A27" s="3"/>
      <c r="B27" s="3"/>
      <c r="C27" s="998"/>
      <c r="D27" s="1010"/>
      <c r="E27" s="512" t="s">
        <v>309</v>
      </c>
      <c r="F27" s="513" t="s">
        <v>310</v>
      </c>
      <c r="G27" s="514" t="s">
        <v>309</v>
      </c>
      <c r="H27" s="515" t="s">
        <v>310</v>
      </c>
      <c r="I27" s="512" t="s">
        <v>309</v>
      </c>
      <c r="J27" s="513" t="s">
        <v>310</v>
      </c>
      <c r="K27" s="514" t="s">
        <v>309</v>
      </c>
      <c r="L27" s="518" t="s">
        <v>310</v>
      </c>
      <c r="M27" s="3"/>
      <c r="N27" s="3"/>
      <c r="O27" s="3"/>
      <c r="P27" s="3"/>
      <c r="Q27" s="3"/>
      <c r="R27" s="3"/>
      <c r="S27" s="3"/>
      <c r="T27" s="3"/>
      <c r="U27" s="3"/>
      <c r="V27" s="3"/>
      <c r="W27" s="3"/>
      <c r="X27" s="3"/>
      <c r="Y27" s="3"/>
      <c r="Z27" s="3"/>
    </row>
    <row r="28" spans="1:26">
      <c r="A28" s="3"/>
      <c r="B28" s="3"/>
      <c r="C28" s="998"/>
      <c r="D28" s="519" t="s">
        <v>311</v>
      </c>
      <c r="E28" s="520">
        <v>117</v>
      </c>
      <c r="F28" s="521">
        <v>36</v>
      </c>
      <c r="G28" s="522">
        <v>96</v>
      </c>
      <c r="H28" s="523">
        <v>35</v>
      </c>
      <c r="I28" s="520">
        <v>42</v>
      </c>
      <c r="J28" s="521">
        <v>7</v>
      </c>
      <c r="K28" s="522">
        <v>14</v>
      </c>
      <c r="L28" s="524">
        <v>0</v>
      </c>
      <c r="M28" s="3"/>
      <c r="N28" s="3"/>
      <c r="O28" s="3"/>
      <c r="P28" s="3"/>
      <c r="Q28" s="3"/>
      <c r="R28" s="3"/>
      <c r="S28" s="3"/>
      <c r="T28" s="3"/>
      <c r="U28" s="3"/>
      <c r="V28" s="3"/>
      <c r="W28" s="3"/>
      <c r="X28" s="3"/>
      <c r="Y28" s="3"/>
      <c r="Z28" s="3"/>
    </row>
    <row r="29" spans="1:26">
      <c r="A29" s="3"/>
      <c r="B29" s="3"/>
      <c r="C29" s="998"/>
      <c r="D29" s="525" t="s">
        <v>312</v>
      </c>
      <c r="E29" s="526">
        <v>1156</v>
      </c>
      <c r="F29" s="527">
        <v>309</v>
      </c>
      <c r="G29" s="532">
        <v>505</v>
      </c>
      <c r="H29" s="534">
        <v>164</v>
      </c>
      <c r="I29" s="526">
        <v>169</v>
      </c>
      <c r="J29" s="527">
        <v>27</v>
      </c>
      <c r="K29" s="532">
        <v>31</v>
      </c>
      <c r="L29" s="536">
        <v>0</v>
      </c>
      <c r="M29" s="3"/>
      <c r="N29" s="3"/>
      <c r="O29" s="3"/>
      <c r="P29" s="3"/>
      <c r="Q29" s="3"/>
      <c r="R29" s="3"/>
      <c r="S29" s="3"/>
      <c r="T29" s="3"/>
      <c r="U29" s="3"/>
      <c r="V29" s="3"/>
      <c r="W29" s="3"/>
      <c r="X29" s="3"/>
      <c r="Y29" s="3"/>
      <c r="Z29" s="3"/>
    </row>
    <row r="30" spans="1:26">
      <c r="A30" s="3"/>
      <c r="B30" s="3"/>
      <c r="C30" s="998"/>
      <c r="D30" s="538" t="s">
        <v>324</v>
      </c>
      <c r="E30" s="540">
        <v>51</v>
      </c>
      <c r="F30" s="542">
        <v>2</v>
      </c>
      <c r="G30" s="543">
        <v>114</v>
      </c>
      <c r="H30" s="545">
        <v>1</v>
      </c>
      <c r="I30" s="540">
        <v>68</v>
      </c>
      <c r="J30" s="542">
        <v>1</v>
      </c>
      <c r="K30" s="543">
        <v>16</v>
      </c>
      <c r="L30" s="547">
        <v>0</v>
      </c>
      <c r="M30" s="3"/>
      <c r="N30" s="3"/>
      <c r="O30" s="3"/>
      <c r="P30" s="3"/>
      <c r="Q30" s="3"/>
      <c r="R30" s="3"/>
      <c r="S30" s="3"/>
      <c r="T30" s="3"/>
      <c r="U30" s="3"/>
      <c r="V30" s="3"/>
      <c r="W30" s="3"/>
      <c r="X30" s="3"/>
      <c r="Y30" s="3"/>
      <c r="Z30" s="3"/>
    </row>
    <row r="31" spans="1:26">
      <c r="A31" s="3"/>
      <c r="B31" s="3"/>
      <c r="C31" s="998"/>
      <c r="D31" s="525" t="s">
        <v>328</v>
      </c>
      <c r="E31" s="526">
        <v>18</v>
      </c>
      <c r="F31" s="527">
        <v>1</v>
      </c>
      <c r="G31" s="532">
        <v>43</v>
      </c>
      <c r="H31" s="534">
        <v>0</v>
      </c>
      <c r="I31" s="526">
        <v>40</v>
      </c>
      <c r="J31" s="527">
        <v>0</v>
      </c>
      <c r="K31" s="532">
        <v>6</v>
      </c>
      <c r="L31" s="536">
        <v>0</v>
      </c>
      <c r="M31" s="3"/>
      <c r="N31" s="3"/>
      <c r="O31" s="3"/>
      <c r="P31" s="3"/>
      <c r="Q31" s="3"/>
      <c r="R31" s="3"/>
      <c r="S31" s="3"/>
      <c r="T31" s="3"/>
      <c r="U31" s="3"/>
      <c r="V31" s="3"/>
      <c r="W31" s="3"/>
      <c r="X31" s="3"/>
      <c r="Y31" s="3"/>
      <c r="Z31" s="3"/>
    </row>
    <row r="32" spans="1:26">
      <c r="A32" s="3"/>
      <c r="B32" s="3"/>
      <c r="C32" s="998"/>
      <c r="D32" s="538" t="s">
        <v>329</v>
      </c>
      <c r="E32" s="540">
        <v>4</v>
      </c>
      <c r="F32" s="542">
        <v>0</v>
      </c>
      <c r="G32" s="543">
        <v>15</v>
      </c>
      <c r="H32" s="545">
        <v>0</v>
      </c>
      <c r="I32" s="540">
        <v>10</v>
      </c>
      <c r="J32" s="542">
        <v>0</v>
      </c>
      <c r="K32" s="543">
        <v>1</v>
      </c>
      <c r="L32" s="547">
        <v>0</v>
      </c>
      <c r="M32" s="3"/>
      <c r="N32" s="3"/>
      <c r="O32" s="3"/>
      <c r="P32" s="3"/>
      <c r="Q32" s="3"/>
      <c r="R32" s="3"/>
      <c r="S32" s="3"/>
      <c r="T32" s="3"/>
      <c r="U32" s="3"/>
      <c r="V32" s="3"/>
      <c r="W32" s="3"/>
      <c r="X32" s="3"/>
      <c r="Y32" s="3"/>
      <c r="Z32" s="3"/>
    </row>
    <row r="33" spans="1:26">
      <c r="A33" s="3"/>
      <c r="B33" s="3"/>
      <c r="C33" s="998"/>
      <c r="D33" s="525" t="s">
        <v>330</v>
      </c>
      <c r="E33" s="526">
        <v>38</v>
      </c>
      <c r="F33" s="527">
        <v>12</v>
      </c>
      <c r="G33" s="532">
        <v>22</v>
      </c>
      <c r="H33" s="534">
        <v>25</v>
      </c>
      <c r="I33" s="526">
        <v>12</v>
      </c>
      <c r="J33" s="527">
        <v>22</v>
      </c>
      <c r="K33" s="532">
        <v>32</v>
      </c>
      <c r="L33" s="536">
        <v>3</v>
      </c>
      <c r="M33" s="3"/>
      <c r="N33" s="3"/>
      <c r="O33" s="3"/>
      <c r="P33" s="3"/>
      <c r="Q33" s="3"/>
      <c r="R33" s="3"/>
      <c r="S33" s="3"/>
      <c r="T33" s="3"/>
      <c r="U33" s="3"/>
      <c r="V33" s="3"/>
      <c r="W33" s="3"/>
      <c r="X33" s="3"/>
      <c r="Y33" s="3"/>
      <c r="Z33" s="3"/>
    </row>
    <row r="34" spans="1:26">
      <c r="A34" s="3"/>
      <c r="B34" s="3"/>
      <c r="C34" s="998"/>
      <c r="D34" s="538" t="s">
        <v>331</v>
      </c>
      <c r="E34" s="540">
        <v>31</v>
      </c>
      <c r="F34" s="542">
        <v>1</v>
      </c>
      <c r="G34" s="543">
        <v>12</v>
      </c>
      <c r="H34" s="545">
        <v>1</v>
      </c>
      <c r="I34" s="540">
        <v>29</v>
      </c>
      <c r="J34" s="542">
        <v>1</v>
      </c>
      <c r="K34" s="543">
        <v>31</v>
      </c>
      <c r="L34" s="547">
        <v>1</v>
      </c>
      <c r="M34" s="3"/>
      <c r="N34" s="3"/>
      <c r="O34" s="3"/>
      <c r="P34" s="3"/>
      <c r="Q34" s="3"/>
      <c r="R34" s="3"/>
      <c r="S34" s="3"/>
      <c r="T34" s="3"/>
      <c r="U34" s="3"/>
      <c r="V34" s="3"/>
      <c r="W34" s="3"/>
      <c r="X34" s="3"/>
      <c r="Y34" s="3"/>
      <c r="Z34" s="3"/>
    </row>
    <row r="35" spans="1:26">
      <c r="A35" s="3"/>
      <c r="B35" s="3"/>
      <c r="C35" s="998"/>
      <c r="D35" s="525" t="s">
        <v>332</v>
      </c>
      <c r="E35" s="526">
        <v>16</v>
      </c>
      <c r="F35" s="527">
        <v>0</v>
      </c>
      <c r="G35" s="532">
        <v>4</v>
      </c>
      <c r="H35" s="534">
        <v>1</v>
      </c>
      <c r="I35" s="526">
        <v>13</v>
      </c>
      <c r="J35" s="527">
        <v>0</v>
      </c>
      <c r="K35" s="532">
        <v>16</v>
      </c>
      <c r="L35" s="536">
        <v>0</v>
      </c>
      <c r="M35" s="3"/>
      <c r="N35" s="3"/>
      <c r="O35" s="3"/>
      <c r="P35" s="3"/>
      <c r="Q35" s="3"/>
      <c r="R35" s="3"/>
      <c r="S35" s="3"/>
      <c r="T35" s="3"/>
      <c r="U35" s="3"/>
      <c r="V35" s="3"/>
      <c r="W35" s="3"/>
      <c r="X35" s="3"/>
      <c r="Y35" s="3"/>
      <c r="Z35" s="3"/>
    </row>
    <row r="36" spans="1:26">
      <c r="A36" s="3"/>
      <c r="B36" s="3"/>
      <c r="C36" s="998"/>
      <c r="D36" s="538" t="s">
        <v>333</v>
      </c>
      <c r="E36" s="540">
        <v>2</v>
      </c>
      <c r="F36" s="542">
        <v>0</v>
      </c>
      <c r="G36" s="543">
        <v>1</v>
      </c>
      <c r="H36" s="545">
        <v>0</v>
      </c>
      <c r="I36" s="540">
        <v>1</v>
      </c>
      <c r="J36" s="542">
        <v>0</v>
      </c>
      <c r="K36" s="543">
        <v>2</v>
      </c>
      <c r="L36" s="547">
        <v>0</v>
      </c>
      <c r="M36" s="3"/>
      <c r="N36" s="3"/>
      <c r="O36" s="3"/>
      <c r="P36" s="3"/>
      <c r="Q36" s="3"/>
      <c r="R36" s="3"/>
      <c r="S36" s="3"/>
      <c r="T36" s="3"/>
      <c r="U36" s="3"/>
      <c r="V36" s="3"/>
      <c r="W36" s="3"/>
      <c r="X36" s="3"/>
      <c r="Y36" s="3"/>
      <c r="Z36" s="3"/>
    </row>
    <row r="37" spans="1:26" ht="15.75" customHeight="1">
      <c r="A37" s="3"/>
      <c r="B37" s="3"/>
      <c r="C37" s="998"/>
      <c r="D37" s="552" t="s">
        <v>28</v>
      </c>
      <c r="E37" s="554">
        <f t="shared" ref="E37:L37" si="1">SUM(E28:E36)</f>
        <v>1433</v>
      </c>
      <c r="F37" s="556">
        <f t="shared" si="1"/>
        <v>361</v>
      </c>
      <c r="G37" s="557">
        <f t="shared" si="1"/>
        <v>812</v>
      </c>
      <c r="H37" s="558">
        <f t="shared" si="1"/>
        <v>227</v>
      </c>
      <c r="I37" s="554">
        <f t="shared" si="1"/>
        <v>384</v>
      </c>
      <c r="J37" s="556">
        <f t="shared" si="1"/>
        <v>58</v>
      </c>
      <c r="K37" s="557">
        <f t="shared" si="1"/>
        <v>149</v>
      </c>
      <c r="L37" s="559">
        <f t="shared" si="1"/>
        <v>4</v>
      </c>
      <c r="M37" s="3"/>
      <c r="N37" s="3"/>
      <c r="O37" s="3"/>
      <c r="P37" s="3"/>
      <c r="Q37" s="3"/>
      <c r="R37" s="3"/>
      <c r="S37" s="3"/>
      <c r="T37" s="3"/>
      <c r="U37" s="3"/>
      <c r="V37" s="3"/>
      <c r="W37" s="3"/>
      <c r="X37" s="3"/>
      <c r="Y37" s="3"/>
      <c r="Z37" s="3"/>
    </row>
    <row r="38" spans="1:26" ht="21" customHeight="1">
      <c r="A38" s="3"/>
      <c r="B38" s="3"/>
      <c r="C38" s="978"/>
      <c r="D38" s="560" t="s">
        <v>336</v>
      </c>
      <c r="E38" s="1009">
        <f>E37+F37</f>
        <v>1794</v>
      </c>
      <c r="F38" s="858"/>
      <c r="G38" s="1009">
        <f>G37+H37</f>
        <v>1039</v>
      </c>
      <c r="H38" s="858"/>
      <c r="I38" s="1009">
        <f>I37+J37</f>
        <v>442</v>
      </c>
      <c r="J38" s="858"/>
      <c r="K38" s="1009">
        <f>K37+L37</f>
        <v>153</v>
      </c>
      <c r="L38" s="850"/>
      <c r="M38" s="3"/>
      <c r="N38" s="3"/>
      <c r="O38" s="3"/>
      <c r="P38" s="3"/>
      <c r="Q38" s="3"/>
      <c r="R38" s="3"/>
      <c r="S38" s="3"/>
      <c r="T38" s="3"/>
      <c r="U38" s="3"/>
      <c r="V38" s="3"/>
      <c r="W38" s="3"/>
      <c r="X38" s="3"/>
      <c r="Y38" s="3"/>
      <c r="Z38" s="3"/>
    </row>
    <row r="39" spans="1:26" ht="16.5" customHeight="1">
      <c r="A39" s="3"/>
      <c r="B39" s="3"/>
      <c r="C39" s="997" t="s">
        <v>338</v>
      </c>
      <c r="D39" s="1004" t="s">
        <v>87</v>
      </c>
      <c r="E39" s="991" t="s">
        <v>316</v>
      </c>
      <c r="F39" s="934"/>
      <c r="G39" s="996" t="s">
        <v>318</v>
      </c>
      <c r="H39" s="973"/>
      <c r="I39" s="991" t="s">
        <v>320</v>
      </c>
      <c r="J39" s="934"/>
      <c r="K39" s="996" t="s">
        <v>321</v>
      </c>
      <c r="L39" s="974"/>
      <c r="M39" s="3"/>
      <c r="N39" s="3"/>
      <c r="O39" s="3"/>
      <c r="P39" s="3"/>
      <c r="Q39" s="3"/>
      <c r="R39" s="3"/>
      <c r="S39" s="3"/>
      <c r="T39" s="3"/>
      <c r="U39" s="3"/>
      <c r="V39" s="3"/>
      <c r="W39" s="3"/>
      <c r="X39" s="3"/>
      <c r="Y39" s="3"/>
      <c r="Z39" s="3"/>
    </row>
    <row r="40" spans="1:26" ht="15.75" customHeight="1">
      <c r="A40" s="3"/>
      <c r="B40" s="3"/>
      <c r="C40" s="998"/>
      <c r="D40" s="1010"/>
      <c r="E40" s="512" t="s">
        <v>309</v>
      </c>
      <c r="F40" s="513" t="s">
        <v>310</v>
      </c>
      <c r="G40" s="514" t="s">
        <v>309</v>
      </c>
      <c r="H40" s="515" t="s">
        <v>310</v>
      </c>
      <c r="I40" s="512" t="s">
        <v>309</v>
      </c>
      <c r="J40" s="513" t="s">
        <v>310</v>
      </c>
      <c r="K40" s="514" t="s">
        <v>309</v>
      </c>
      <c r="L40" s="518" t="s">
        <v>310</v>
      </c>
      <c r="M40" s="3"/>
      <c r="N40" s="3"/>
      <c r="O40" s="3"/>
      <c r="P40" s="3"/>
      <c r="Q40" s="3"/>
      <c r="R40" s="3"/>
      <c r="S40" s="3"/>
      <c r="T40" s="3"/>
      <c r="U40" s="3"/>
      <c r="V40" s="3"/>
      <c r="W40" s="3"/>
      <c r="X40" s="3"/>
      <c r="Y40" s="3"/>
      <c r="Z40" s="3"/>
    </row>
    <row r="41" spans="1:26">
      <c r="A41" s="3"/>
      <c r="B41" s="3"/>
      <c r="C41" s="998"/>
      <c r="D41" s="519" t="s">
        <v>311</v>
      </c>
      <c r="E41" s="520">
        <v>26</v>
      </c>
      <c r="F41" s="521">
        <v>7</v>
      </c>
      <c r="G41" s="522">
        <v>29</v>
      </c>
      <c r="H41" s="523">
        <v>21</v>
      </c>
      <c r="I41" s="520">
        <v>10</v>
      </c>
      <c r="J41" s="521">
        <v>2</v>
      </c>
      <c r="K41" s="522">
        <v>5</v>
      </c>
      <c r="L41" s="524">
        <v>1</v>
      </c>
      <c r="M41" s="3"/>
      <c r="N41" s="3"/>
      <c r="O41" s="3"/>
      <c r="P41" s="3"/>
      <c r="Q41" s="3"/>
      <c r="R41" s="3"/>
      <c r="S41" s="3"/>
      <c r="T41" s="3"/>
      <c r="U41" s="3"/>
      <c r="V41" s="3"/>
      <c r="W41" s="3"/>
      <c r="X41" s="3"/>
      <c r="Y41" s="3"/>
      <c r="Z41" s="3"/>
    </row>
    <row r="42" spans="1:26">
      <c r="A42" s="3"/>
      <c r="B42" s="3"/>
      <c r="C42" s="998"/>
      <c r="D42" s="525" t="s">
        <v>312</v>
      </c>
      <c r="E42" s="526">
        <v>1349</v>
      </c>
      <c r="F42" s="527">
        <v>421</v>
      </c>
      <c r="G42" s="532">
        <v>808</v>
      </c>
      <c r="H42" s="534">
        <v>262</v>
      </c>
      <c r="I42" s="526">
        <v>231</v>
      </c>
      <c r="J42" s="527">
        <v>59</v>
      </c>
      <c r="K42" s="532">
        <v>44</v>
      </c>
      <c r="L42" s="536">
        <v>5</v>
      </c>
      <c r="M42" s="3"/>
      <c r="N42" s="3"/>
      <c r="O42" s="3"/>
      <c r="P42" s="3"/>
      <c r="Q42" s="3"/>
      <c r="R42" s="3"/>
      <c r="S42" s="3"/>
      <c r="T42" s="3"/>
      <c r="U42" s="3"/>
      <c r="V42" s="3"/>
      <c r="W42" s="3"/>
      <c r="X42" s="3"/>
      <c r="Y42" s="3"/>
      <c r="Z42" s="3"/>
    </row>
    <row r="43" spans="1:26">
      <c r="A43" s="3"/>
      <c r="B43" s="3"/>
      <c r="C43" s="998"/>
      <c r="D43" s="538" t="s">
        <v>324</v>
      </c>
      <c r="E43" s="540">
        <v>27</v>
      </c>
      <c r="F43" s="542">
        <v>0</v>
      </c>
      <c r="G43" s="543">
        <v>66</v>
      </c>
      <c r="H43" s="545">
        <v>1</v>
      </c>
      <c r="I43" s="540">
        <v>54</v>
      </c>
      <c r="J43" s="542">
        <v>0</v>
      </c>
      <c r="K43" s="543">
        <v>6</v>
      </c>
      <c r="L43" s="547">
        <v>0</v>
      </c>
      <c r="M43" s="3"/>
      <c r="N43" s="3"/>
      <c r="O43" s="3"/>
      <c r="P43" s="3"/>
      <c r="Q43" s="3"/>
      <c r="R43" s="3"/>
      <c r="S43" s="3"/>
      <c r="T43" s="3"/>
      <c r="U43" s="3"/>
      <c r="V43" s="3"/>
      <c r="W43" s="3"/>
      <c r="X43" s="3"/>
      <c r="Y43" s="3"/>
      <c r="Z43" s="3"/>
    </row>
    <row r="44" spans="1:26">
      <c r="A44" s="3"/>
      <c r="B44" s="3"/>
      <c r="C44" s="998"/>
      <c r="D44" s="525" t="s">
        <v>328</v>
      </c>
      <c r="E44" s="526">
        <v>12</v>
      </c>
      <c r="F44" s="527">
        <v>0</v>
      </c>
      <c r="G44" s="532">
        <v>58</v>
      </c>
      <c r="H44" s="534">
        <v>0</v>
      </c>
      <c r="I44" s="526">
        <v>27</v>
      </c>
      <c r="J44" s="527">
        <v>1</v>
      </c>
      <c r="K44" s="532">
        <v>8</v>
      </c>
      <c r="L44" s="536">
        <v>0</v>
      </c>
      <c r="M44" s="3"/>
      <c r="N44" s="3"/>
      <c r="O44" s="3"/>
      <c r="P44" s="3"/>
      <c r="Q44" s="3"/>
      <c r="R44" s="3"/>
      <c r="S44" s="3"/>
      <c r="T44" s="3"/>
      <c r="U44" s="3"/>
      <c r="V44" s="3"/>
      <c r="W44" s="3"/>
      <c r="X44" s="3"/>
      <c r="Y44" s="3"/>
      <c r="Z44" s="3"/>
    </row>
    <row r="45" spans="1:26">
      <c r="A45" s="3"/>
      <c r="B45" s="3"/>
      <c r="C45" s="998"/>
      <c r="D45" s="538" t="s">
        <v>329</v>
      </c>
      <c r="E45" s="540">
        <v>6</v>
      </c>
      <c r="F45" s="542">
        <v>0</v>
      </c>
      <c r="G45" s="543">
        <v>29</v>
      </c>
      <c r="H45" s="545">
        <v>0</v>
      </c>
      <c r="I45" s="540">
        <v>11</v>
      </c>
      <c r="J45" s="542">
        <v>1</v>
      </c>
      <c r="K45" s="543">
        <v>1</v>
      </c>
      <c r="L45" s="547">
        <v>0</v>
      </c>
      <c r="M45" s="3"/>
      <c r="N45" s="3"/>
      <c r="O45" s="3"/>
      <c r="P45" s="3"/>
      <c r="Q45" s="3"/>
      <c r="R45" s="3"/>
      <c r="S45" s="3"/>
      <c r="T45" s="3"/>
      <c r="U45" s="3"/>
      <c r="V45" s="3"/>
      <c r="W45" s="3"/>
      <c r="X45" s="3"/>
      <c r="Y45" s="3"/>
      <c r="Z45" s="3"/>
    </row>
    <row r="46" spans="1:26">
      <c r="A46" s="3"/>
      <c r="B46" s="3"/>
      <c r="C46" s="998"/>
      <c r="D46" s="525" t="s">
        <v>330</v>
      </c>
      <c r="E46" s="526">
        <v>17</v>
      </c>
      <c r="F46" s="527">
        <v>13</v>
      </c>
      <c r="G46" s="532">
        <v>26</v>
      </c>
      <c r="H46" s="534">
        <v>26</v>
      </c>
      <c r="I46" s="526">
        <v>40</v>
      </c>
      <c r="J46" s="527">
        <v>31</v>
      </c>
      <c r="K46" s="532">
        <v>39</v>
      </c>
      <c r="L46" s="536">
        <v>7</v>
      </c>
      <c r="M46" s="3"/>
      <c r="N46" s="3"/>
      <c r="O46" s="3"/>
      <c r="P46" s="3"/>
      <c r="Q46" s="3"/>
      <c r="R46" s="3"/>
      <c r="S46" s="3"/>
      <c r="T46" s="3"/>
      <c r="U46" s="3"/>
      <c r="V46" s="3"/>
      <c r="W46" s="3"/>
      <c r="X46" s="3"/>
      <c r="Y46" s="3"/>
      <c r="Z46" s="3"/>
    </row>
    <row r="47" spans="1:26">
      <c r="A47" s="3"/>
      <c r="B47" s="3"/>
      <c r="C47" s="998"/>
      <c r="D47" s="538" t="s">
        <v>331</v>
      </c>
      <c r="E47" s="540">
        <v>0</v>
      </c>
      <c r="F47" s="542">
        <v>0</v>
      </c>
      <c r="G47" s="543">
        <v>18</v>
      </c>
      <c r="H47" s="545">
        <v>0</v>
      </c>
      <c r="I47" s="540">
        <v>50</v>
      </c>
      <c r="J47" s="542">
        <v>1</v>
      </c>
      <c r="K47" s="543">
        <v>36</v>
      </c>
      <c r="L47" s="547">
        <v>1</v>
      </c>
      <c r="M47" s="3"/>
      <c r="N47" s="3"/>
      <c r="O47" s="3"/>
      <c r="P47" s="3"/>
      <c r="Q47" s="3"/>
      <c r="R47" s="3"/>
      <c r="S47" s="3"/>
      <c r="T47" s="3"/>
      <c r="U47" s="3"/>
      <c r="V47" s="3"/>
      <c r="W47" s="3"/>
      <c r="X47" s="3"/>
      <c r="Y47" s="3"/>
      <c r="Z47" s="3"/>
    </row>
    <row r="48" spans="1:26">
      <c r="A48" s="3"/>
      <c r="B48" s="3"/>
      <c r="C48" s="998"/>
      <c r="D48" s="525" t="s">
        <v>332</v>
      </c>
      <c r="E48" s="526">
        <v>0</v>
      </c>
      <c r="F48" s="527">
        <v>0</v>
      </c>
      <c r="G48" s="532">
        <v>16</v>
      </c>
      <c r="H48" s="534">
        <v>0</v>
      </c>
      <c r="I48" s="526">
        <v>24</v>
      </c>
      <c r="J48" s="527">
        <v>0</v>
      </c>
      <c r="K48" s="532">
        <v>16</v>
      </c>
      <c r="L48" s="536">
        <v>0</v>
      </c>
      <c r="M48" s="3"/>
      <c r="N48" s="3"/>
      <c r="O48" s="3"/>
      <c r="P48" s="3"/>
      <c r="Q48" s="3"/>
      <c r="R48" s="3"/>
      <c r="S48" s="3"/>
      <c r="T48" s="3"/>
      <c r="U48" s="3"/>
      <c r="V48" s="3"/>
      <c r="W48" s="3"/>
      <c r="X48" s="3"/>
      <c r="Y48" s="3"/>
      <c r="Z48" s="3"/>
    </row>
    <row r="49" spans="1:26">
      <c r="A49" s="3"/>
      <c r="B49" s="3"/>
      <c r="C49" s="998"/>
      <c r="D49" s="538" t="s">
        <v>333</v>
      </c>
      <c r="E49" s="540">
        <v>0</v>
      </c>
      <c r="F49" s="542">
        <v>0</v>
      </c>
      <c r="G49" s="543">
        <v>12</v>
      </c>
      <c r="H49" s="545">
        <v>0</v>
      </c>
      <c r="I49" s="540">
        <v>6</v>
      </c>
      <c r="J49" s="542">
        <v>0</v>
      </c>
      <c r="K49" s="543">
        <v>6</v>
      </c>
      <c r="L49" s="547">
        <v>0</v>
      </c>
      <c r="M49" s="3"/>
      <c r="N49" s="3"/>
      <c r="O49" s="3"/>
      <c r="P49" s="3"/>
      <c r="Q49" s="3"/>
      <c r="R49" s="3"/>
      <c r="S49" s="3"/>
      <c r="T49" s="3"/>
      <c r="U49" s="3"/>
      <c r="V49" s="3"/>
      <c r="W49" s="3"/>
      <c r="X49" s="3"/>
      <c r="Y49" s="3"/>
      <c r="Z49" s="3"/>
    </row>
    <row r="50" spans="1:26" ht="15.75" customHeight="1">
      <c r="A50" s="3"/>
      <c r="B50" s="3"/>
      <c r="C50" s="998"/>
      <c r="D50" s="552" t="s">
        <v>28</v>
      </c>
      <c r="E50" s="554">
        <f t="shared" ref="E50:L50" si="2">SUM(E41:E49)</f>
        <v>1437</v>
      </c>
      <c r="F50" s="556">
        <f t="shared" si="2"/>
        <v>441</v>
      </c>
      <c r="G50" s="557">
        <f t="shared" si="2"/>
        <v>1062</v>
      </c>
      <c r="H50" s="558">
        <f t="shared" si="2"/>
        <v>310</v>
      </c>
      <c r="I50" s="554">
        <f t="shared" si="2"/>
        <v>453</v>
      </c>
      <c r="J50" s="556">
        <f t="shared" si="2"/>
        <v>95</v>
      </c>
      <c r="K50" s="557">
        <f t="shared" si="2"/>
        <v>161</v>
      </c>
      <c r="L50" s="559">
        <f t="shared" si="2"/>
        <v>14</v>
      </c>
      <c r="M50" s="31"/>
      <c r="N50" s="3"/>
      <c r="O50" s="3"/>
      <c r="P50" s="3"/>
      <c r="Q50" s="3"/>
      <c r="R50" s="3"/>
      <c r="S50" s="3"/>
      <c r="T50" s="3"/>
      <c r="U50" s="3"/>
      <c r="V50" s="3"/>
      <c r="W50" s="3"/>
      <c r="X50" s="3"/>
      <c r="Y50" s="3"/>
      <c r="Z50" s="3"/>
    </row>
    <row r="51" spans="1:26" ht="21" customHeight="1">
      <c r="A51" s="3"/>
      <c r="B51" s="3"/>
      <c r="C51" s="978"/>
      <c r="D51" s="560" t="s">
        <v>336</v>
      </c>
      <c r="E51" s="1009">
        <f>E50+F50</f>
        <v>1878</v>
      </c>
      <c r="F51" s="858"/>
      <c r="G51" s="1009">
        <f>G50+H50</f>
        <v>1372</v>
      </c>
      <c r="H51" s="858"/>
      <c r="I51" s="1009">
        <f>I50+J50</f>
        <v>548</v>
      </c>
      <c r="J51" s="858"/>
      <c r="K51" s="1009">
        <f>K50+L50</f>
        <v>175</v>
      </c>
      <c r="L51" s="850"/>
      <c r="M51" s="3"/>
      <c r="N51" s="3"/>
      <c r="O51" s="3"/>
      <c r="P51" s="3"/>
      <c r="Q51" s="3"/>
      <c r="R51" s="3"/>
      <c r="S51" s="3"/>
      <c r="T51" s="3"/>
      <c r="U51" s="3"/>
      <c r="V51" s="3"/>
      <c r="W51" s="3"/>
      <c r="X51" s="3"/>
      <c r="Y51" s="3"/>
      <c r="Z51" s="3"/>
    </row>
    <row r="52" spans="1:26" ht="16.5" customHeight="1">
      <c r="A52" s="3"/>
      <c r="B52" s="3"/>
      <c r="C52" s="997" t="s">
        <v>339</v>
      </c>
      <c r="D52" s="1004" t="s">
        <v>87</v>
      </c>
      <c r="E52" s="991" t="s">
        <v>316</v>
      </c>
      <c r="F52" s="934"/>
      <c r="G52" s="996" t="s">
        <v>318</v>
      </c>
      <c r="H52" s="973"/>
      <c r="I52" s="991" t="s">
        <v>320</v>
      </c>
      <c r="J52" s="934"/>
      <c r="K52" s="996" t="s">
        <v>321</v>
      </c>
      <c r="L52" s="974"/>
      <c r="M52" s="3"/>
      <c r="N52" s="3"/>
      <c r="O52" s="3"/>
      <c r="P52" s="3"/>
      <c r="Q52" s="3"/>
      <c r="R52" s="3"/>
      <c r="S52" s="3"/>
      <c r="T52" s="3"/>
      <c r="U52" s="3"/>
      <c r="V52" s="3"/>
      <c r="W52" s="3"/>
      <c r="X52" s="3"/>
      <c r="Y52" s="3"/>
      <c r="Z52" s="3"/>
    </row>
    <row r="53" spans="1:26" ht="15.75" customHeight="1">
      <c r="A53" s="3"/>
      <c r="B53" s="3"/>
      <c r="C53" s="998"/>
      <c r="D53" s="1010"/>
      <c r="E53" s="512" t="s">
        <v>309</v>
      </c>
      <c r="F53" s="513" t="s">
        <v>310</v>
      </c>
      <c r="G53" s="514" t="s">
        <v>309</v>
      </c>
      <c r="H53" s="515" t="s">
        <v>310</v>
      </c>
      <c r="I53" s="512" t="s">
        <v>309</v>
      </c>
      <c r="J53" s="513" t="s">
        <v>310</v>
      </c>
      <c r="K53" s="514" t="s">
        <v>309</v>
      </c>
      <c r="L53" s="518" t="s">
        <v>310</v>
      </c>
      <c r="M53" s="3"/>
      <c r="N53" s="3"/>
      <c r="O53" s="3"/>
      <c r="P53" s="3"/>
      <c r="Q53" s="3"/>
      <c r="R53" s="3"/>
      <c r="S53" s="3"/>
      <c r="T53" s="3"/>
      <c r="U53" s="3"/>
      <c r="V53" s="3"/>
      <c r="W53" s="3"/>
      <c r="X53" s="3"/>
      <c r="Y53" s="3"/>
      <c r="Z53" s="3"/>
    </row>
    <row r="54" spans="1:26">
      <c r="A54" s="3"/>
      <c r="B54" s="3"/>
      <c r="C54" s="998"/>
      <c r="D54" s="519" t="s">
        <v>311</v>
      </c>
      <c r="E54" s="520">
        <v>130</v>
      </c>
      <c r="F54" s="521">
        <v>59</v>
      </c>
      <c r="G54" s="522">
        <v>153</v>
      </c>
      <c r="H54" s="523">
        <v>69</v>
      </c>
      <c r="I54" s="520">
        <v>83</v>
      </c>
      <c r="J54" s="521">
        <v>24</v>
      </c>
      <c r="K54" s="522">
        <v>41</v>
      </c>
      <c r="L54" s="524">
        <v>6</v>
      </c>
      <c r="M54" s="3"/>
      <c r="N54" s="3"/>
      <c r="O54" s="3"/>
      <c r="P54" s="3"/>
      <c r="Q54" s="3"/>
      <c r="R54" s="3"/>
      <c r="S54" s="3"/>
      <c r="T54" s="3"/>
      <c r="U54" s="3"/>
      <c r="V54" s="3"/>
      <c r="W54" s="3"/>
      <c r="X54" s="3"/>
      <c r="Y54" s="3"/>
      <c r="Z54" s="3"/>
    </row>
    <row r="55" spans="1:26">
      <c r="A55" s="3"/>
      <c r="B55" s="3"/>
      <c r="C55" s="998"/>
      <c r="D55" s="525" t="s">
        <v>312</v>
      </c>
      <c r="E55" s="526">
        <v>1594</v>
      </c>
      <c r="F55" s="527">
        <v>642</v>
      </c>
      <c r="G55" s="532">
        <v>693</v>
      </c>
      <c r="H55" s="534">
        <v>370</v>
      </c>
      <c r="I55" s="526">
        <v>290</v>
      </c>
      <c r="J55" s="527">
        <v>84</v>
      </c>
      <c r="K55" s="532">
        <v>72</v>
      </c>
      <c r="L55" s="536">
        <v>9</v>
      </c>
      <c r="M55" s="3"/>
      <c r="N55" s="3"/>
      <c r="O55" s="3"/>
      <c r="P55" s="3"/>
      <c r="Q55" s="3"/>
      <c r="R55" s="3"/>
      <c r="S55" s="3"/>
      <c r="T55" s="3"/>
      <c r="U55" s="3"/>
      <c r="V55" s="3"/>
      <c r="W55" s="3"/>
      <c r="X55" s="3"/>
      <c r="Y55" s="3"/>
      <c r="Z55" s="3"/>
    </row>
    <row r="56" spans="1:26">
      <c r="A56" s="3"/>
      <c r="B56" s="3"/>
      <c r="C56" s="998"/>
      <c r="D56" s="538" t="s">
        <v>324</v>
      </c>
      <c r="E56" s="540">
        <v>94</v>
      </c>
      <c r="F56" s="542">
        <v>1</v>
      </c>
      <c r="G56" s="543">
        <v>216</v>
      </c>
      <c r="H56" s="545">
        <v>9</v>
      </c>
      <c r="I56" s="540">
        <v>147</v>
      </c>
      <c r="J56" s="542">
        <v>3</v>
      </c>
      <c r="K56" s="543">
        <v>47</v>
      </c>
      <c r="L56" s="547">
        <v>1</v>
      </c>
      <c r="M56" s="3"/>
      <c r="N56" s="3"/>
      <c r="O56" s="3"/>
      <c r="P56" s="3"/>
      <c r="Q56" s="3"/>
      <c r="R56" s="3"/>
      <c r="S56" s="3"/>
      <c r="T56" s="3"/>
      <c r="U56" s="3"/>
      <c r="V56" s="3"/>
      <c r="W56" s="3"/>
      <c r="X56" s="3"/>
      <c r="Y56" s="3"/>
      <c r="Z56" s="3"/>
    </row>
    <row r="57" spans="1:26">
      <c r="A57" s="3"/>
      <c r="B57" s="3"/>
      <c r="C57" s="998"/>
      <c r="D57" s="525" t="s">
        <v>328</v>
      </c>
      <c r="E57" s="526">
        <v>25</v>
      </c>
      <c r="F57" s="527">
        <v>0</v>
      </c>
      <c r="G57" s="532">
        <v>107</v>
      </c>
      <c r="H57" s="534">
        <v>1</v>
      </c>
      <c r="I57" s="526">
        <v>87</v>
      </c>
      <c r="J57" s="527">
        <v>0</v>
      </c>
      <c r="K57" s="532">
        <v>35</v>
      </c>
      <c r="L57" s="536">
        <v>0</v>
      </c>
      <c r="M57" s="3"/>
      <c r="N57" s="3"/>
      <c r="O57" s="3"/>
      <c r="P57" s="3"/>
      <c r="Q57" s="3"/>
      <c r="R57" s="3"/>
      <c r="S57" s="3"/>
      <c r="T57" s="3"/>
      <c r="U57" s="3"/>
      <c r="V57" s="3"/>
      <c r="W57" s="3"/>
      <c r="X57" s="3"/>
      <c r="Y57" s="3"/>
      <c r="Z57" s="3"/>
    </row>
    <row r="58" spans="1:26">
      <c r="A58" s="3"/>
      <c r="B58" s="3"/>
      <c r="C58" s="998"/>
      <c r="D58" s="538" t="s">
        <v>329</v>
      </c>
      <c r="E58" s="540">
        <v>17</v>
      </c>
      <c r="F58" s="542">
        <v>0</v>
      </c>
      <c r="G58" s="543">
        <v>49</v>
      </c>
      <c r="H58" s="545">
        <v>0</v>
      </c>
      <c r="I58" s="540">
        <v>43</v>
      </c>
      <c r="J58" s="542">
        <v>0</v>
      </c>
      <c r="K58" s="543">
        <v>7</v>
      </c>
      <c r="L58" s="547">
        <v>0</v>
      </c>
      <c r="M58" s="3"/>
      <c r="N58" s="3"/>
      <c r="O58" s="3"/>
      <c r="P58" s="3"/>
      <c r="Q58" s="3"/>
      <c r="R58" s="3"/>
      <c r="S58" s="3"/>
      <c r="T58" s="3"/>
      <c r="U58" s="3"/>
      <c r="V58" s="3"/>
      <c r="W58" s="3"/>
      <c r="X58" s="3"/>
      <c r="Y58" s="3"/>
      <c r="Z58" s="3"/>
    </row>
    <row r="59" spans="1:26">
      <c r="A59" s="3"/>
      <c r="B59" s="3"/>
      <c r="C59" s="998"/>
      <c r="D59" s="525" t="s">
        <v>330</v>
      </c>
      <c r="E59" s="526">
        <v>11</v>
      </c>
      <c r="F59" s="527">
        <v>19</v>
      </c>
      <c r="G59" s="532">
        <v>28</v>
      </c>
      <c r="H59" s="534">
        <v>49</v>
      </c>
      <c r="I59" s="526">
        <v>35</v>
      </c>
      <c r="J59" s="527">
        <v>45</v>
      </c>
      <c r="K59" s="532">
        <v>65</v>
      </c>
      <c r="L59" s="536">
        <v>22</v>
      </c>
      <c r="M59" s="3"/>
      <c r="N59" s="3"/>
      <c r="O59" s="3"/>
      <c r="P59" s="3"/>
      <c r="Q59" s="3"/>
      <c r="R59" s="3"/>
      <c r="S59" s="3"/>
      <c r="T59" s="3"/>
      <c r="U59" s="3"/>
      <c r="V59" s="3"/>
      <c r="W59" s="3"/>
      <c r="X59" s="3"/>
      <c r="Y59" s="3"/>
      <c r="Z59" s="3"/>
    </row>
    <row r="60" spans="1:26">
      <c r="A60" s="3"/>
      <c r="B60" s="3"/>
      <c r="C60" s="998"/>
      <c r="D60" s="538" t="s">
        <v>331</v>
      </c>
      <c r="E60" s="540">
        <v>2</v>
      </c>
      <c r="F60" s="542">
        <v>0</v>
      </c>
      <c r="G60" s="543">
        <v>10</v>
      </c>
      <c r="H60" s="545">
        <v>0</v>
      </c>
      <c r="I60" s="540">
        <v>58</v>
      </c>
      <c r="J60" s="542">
        <v>1</v>
      </c>
      <c r="K60" s="543">
        <v>59</v>
      </c>
      <c r="L60" s="547">
        <v>0</v>
      </c>
      <c r="M60" s="3"/>
      <c r="N60" s="3"/>
      <c r="O60" s="3"/>
      <c r="P60" s="3"/>
      <c r="Q60" s="3"/>
      <c r="R60" s="3"/>
      <c r="S60" s="3"/>
      <c r="T60" s="3"/>
      <c r="U60" s="3"/>
      <c r="V60" s="3"/>
      <c r="W60" s="3"/>
      <c r="X60" s="3"/>
      <c r="Y60" s="3"/>
      <c r="Z60" s="3"/>
    </row>
    <row r="61" spans="1:26">
      <c r="A61" s="3"/>
      <c r="B61" s="3"/>
      <c r="C61" s="998"/>
      <c r="D61" s="525" t="s">
        <v>332</v>
      </c>
      <c r="E61" s="526">
        <v>5</v>
      </c>
      <c r="F61" s="527">
        <v>0</v>
      </c>
      <c r="G61" s="532">
        <v>10</v>
      </c>
      <c r="H61" s="534">
        <v>0</v>
      </c>
      <c r="I61" s="526">
        <v>37</v>
      </c>
      <c r="J61" s="527">
        <v>0</v>
      </c>
      <c r="K61" s="532">
        <v>29</v>
      </c>
      <c r="L61" s="536">
        <v>0</v>
      </c>
      <c r="M61" s="3"/>
      <c r="N61" s="3"/>
      <c r="O61" s="3"/>
      <c r="P61" s="3"/>
      <c r="Q61" s="3"/>
      <c r="R61" s="3"/>
      <c r="S61" s="3"/>
      <c r="T61" s="3"/>
      <c r="U61" s="3"/>
      <c r="V61" s="3"/>
      <c r="W61" s="3"/>
      <c r="X61" s="3"/>
      <c r="Y61" s="3"/>
      <c r="Z61" s="3"/>
    </row>
    <row r="62" spans="1:26">
      <c r="A62" s="3"/>
      <c r="B62" s="3"/>
      <c r="C62" s="998"/>
      <c r="D62" s="538" t="s">
        <v>333</v>
      </c>
      <c r="E62" s="540">
        <v>0</v>
      </c>
      <c r="F62" s="542">
        <v>0</v>
      </c>
      <c r="G62" s="543">
        <v>10</v>
      </c>
      <c r="H62" s="545">
        <v>0</v>
      </c>
      <c r="I62" s="540">
        <v>11</v>
      </c>
      <c r="J62" s="542">
        <v>0</v>
      </c>
      <c r="K62" s="543">
        <v>4</v>
      </c>
      <c r="L62" s="547">
        <v>0</v>
      </c>
      <c r="M62" s="3"/>
      <c r="N62" s="3"/>
      <c r="O62" s="3"/>
      <c r="P62" s="3"/>
      <c r="Q62" s="3"/>
      <c r="R62" s="3"/>
      <c r="S62" s="3"/>
      <c r="T62" s="3"/>
      <c r="U62" s="3"/>
      <c r="V62" s="3"/>
      <c r="W62" s="3"/>
      <c r="X62" s="3"/>
      <c r="Y62" s="3"/>
      <c r="Z62" s="3"/>
    </row>
    <row r="63" spans="1:26" ht="15.75" customHeight="1">
      <c r="A63" s="3"/>
      <c r="B63" s="3"/>
      <c r="C63" s="998"/>
      <c r="D63" s="552" t="s">
        <v>28</v>
      </c>
      <c r="E63" s="554">
        <f t="shared" ref="E63:L63" si="3">SUM(E54:E62)</f>
        <v>1878</v>
      </c>
      <c r="F63" s="556">
        <f t="shared" si="3"/>
        <v>721</v>
      </c>
      <c r="G63" s="557">
        <f t="shared" si="3"/>
        <v>1276</v>
      </c>
      <c r="H63" s="558">
        <f t="shared" si="3"/>
        <v>498</v>
      </c>
      <c r="I63" s="554">
        <f t="shared" si="3"/>
        <v>791</v>
      </c>
      <c r="J63" s="556">
        <f t="shared" si="3"/>
        <v>157</v>
      </c>
      <c r="K63" s="557">
        <f t="shared" si="3"/>
        <v>359</v>
      </c>
      <c r="L63" s="559">
        <f t="shared" si="3"/>
        <v>38</v>
      </c>
      <c r="M63" s="3"/>
      <c r="N63" s="3"/>
      <c r="O63" s="3"/>
      <c r="P63" s="3"/>
      <c r="Q63" s="3"/>
      <c r="R63" s="3"/>
      <c r="S63" s="3"/>
      <c r="T63" s="3"/>
      <c r="U63" s="3"/>
      <c r="V63" s="3"/>
      <c r="W63" s="3"/>
      <c r="X63" s="3"/>
      <c r="Y63" s="3"/>
      <c r="Z63" s="3"/>
    </row>
    <row r="64" spans="1:26" ht="21" customHeight="1">
      <c r="A64" s="3"/>
      <c r="B64" s="3"/>
      <c r="C64" s="978"/>
      <c r="D64" s="560" t="s">
        <v>336</v>
      </c>
      <c r="E64" s="1009">
        <f>E63+F63</f>
        <v>2599</v>
      </c>
      <c r="F64" s="858"/>
      <c r="G64" s="1009">
        <f>G63+H63</f>
        <v>1774</v>
      </c>
      <c r="H64" s="858"/>
      <c r="I64" s="1009">
        <f>I63+J63</f>
        <v>948</v>
      </c>
      <c r="J64" s="858"/>
      <c r="K64" s="1009">
        <f>K63+L63</f>
        <v>397</v>
      </c>
      <c r="L64" s="850"/>
      <c r="M64" s="3"/>
      <c r="N64" s="3"/>
      <c r="O64" s="3"/>
      <c r="P64" s="3"/>
      <c r="Q64" s="3"/>
      <c r="R64" s="3"/>
      <c r="S64" s="3"/>
      <c r="T64" s="3"/>
      <c r="U64" s="3"/>
      <c r="V64" s="3"/>
      <c r="W64" s="3"/>
      <c r="X64" s="3"/>
      <c r="Y64" s="3"/>
      <c r="Z64" s="3"/>
    </row>
    <row r="65" spans="1:26" ht="16.5" customHeight="1">
      <c r="A65" s="3"/>
      <c r="B65" s="3"/>
      <c r="C65" s="997" t="s">
        <v>152</v>
      </c>
      <c r="D65" s="1004" t="s">
        <v>87</v>
      </c>
      <c r="E65" s="991" t="s">
        <v>316</v>
      </c>
      <c r="F65" s="934"/>
      <c r="G65" s="996" t="s">
        <v>318</v>
      </c>
      <c r="H65" s="973"/>
      <c r="I65" s="991" t="s">
        <v>320</v>
      </c>
      <c r="J65" s="934"/>
      <c r="K65" s="996" t="s">
        <v>321</v>
      </c>
      <c r="L65" s="974"/>
      <c r="M65" s="3"/>
      <c r="N65" s="3"/>
      <c r="O65" s="3"/>
      <c r="P65" s="3"/>
      <c r="Q65" s="3"/>
      <c r="R65" s="3"/>
      <c r="S65" s="3"/>
      <c r="T65" s="3"/>
      <c r="U65" s="3"/>
      <c r="V65" s="3"/>
      <c r="W65" s="3"/>
      <c r="X65" s="3"/>
      <c r="Y65" s="3"/>
      <c r="Z65" s="3"/>
    </row>
    <row r="66" spans="1:26" ht="15.75" customHeight="1">
      <c r="A66" s="3"/>
      <c r="B66" s="3"/>
      <c r="C66" s="998"/>
      <c r="D66" s="1010"/>
      <c r="E66" s="512" t="s">
        <v>309</v>
      </c>
      <c r="F66" s="513" t="s">
        <v>310</v>
      </c>
      <c r="G66" s="514" t="s">
        <v>309</v>
      </c>
      <c r="H66" s="515" t="s">
        <v>310</v>
      </c>
      <c r="I66" s="512" t="s">
        <v>309</v>
      </c>
      <c r="J66" s="513" t="s">
        <v>310</v>
      </c>
      <c r="K66" s="514" t="s">
        <v>309</v>
      </c>
      <c r="L66" s="518" t="s">
        <v>310</v>
      </c>
      <c r="M66" s="3"/>
      <c r="N66" s="3"/>
      <c r="O66" s="3"/>
      <c r="P66" s="3"/>
      <c r="Q66" s="3"/>
      <c r="R66" s="3"/>
      <c r="S66" s="3"/>
      <c r="T66" s="3"/>
      <c r="U66" s="3"/>
      <c r="V66" s="3"/>
      <c r="W66" s="3"/>
      <c r="X66" s="3"/>
      <c r="Y66" s="3"/>
      <c r="Z66" s="3"/>
    </row>
    <row r="67" spans="1:26">
      <c r="A67" s="3"/>
      <c r="B67" s="3"/>
      <c r="C67" s="998"/>
      <c r="D67" s="519" t="s">
        <v>311</v>
      </c>
      <c r="E67" s="520">
        <v>282</v>
      </c>
      <c r="F67" s="521">
        <v>402</v>
      </c>
      <c r="G67" s="522">
        <v>221</v>
      </c>
      <c r="H67" s="523">
        <v>429</v>
      </c>
      <c r="I67" s="520">
        <v>92</v>
      </c>
      <c r="J67" s="521">
        <v>173</v>
      </c>
      <c r="K67" s="522">
        <v>25</v>
      </c>
      <c r="L67" s="524">
        <v>20</v>
      </c>
      <c r="M67" s="3"/>
      <c r="N67" s="3"/>
      <c r="O67" s="3"/>
      <c r="P67" s="3"/>
      <c r="Q67" s="3"/>
      <c r="R67" s="3"/>
      <c r="S67" s="3"/>
      <c r="T67" s="3"/>
      <c r="U67" s="3"/>
      <c r="V67" s="3"/>
      <c r="W67" s="3"/>
      <c r="X67" s="3"/>
      <c r="Y67" s="3"/>
      <c r="Z67" s="3"/>
    </row>
    <row r="68" spans="1:26">
      <c r="A68" s="3"/>
      <c r="B68" s="3"/>
      <c r="C68" s="998"/>
      <c r="D68" s="525" t="s">
        <v>312</v>
      </c>
      <c r="E68" s="526">
        <v>9761</v>
      </c>
      <c r="F68" s="527">
        <v>5754</v>
      </c>
      <c r="G68" s="532">
        <v>3898</v>
      </c>
      <c r="H68" s="534">
        <v>2950</v>
      </c>
      <c r="I68" s="526">
        <v>1097</v>
      </c>
      <c r="J68" s="527">
        <v>554</v>
      </c>
      <c r="K68" s="532">
        <v>203</v>
      </c>
      <c r="L68" s="536">
        <v>32</v>
      </c>
      <c r="M68" s="3"/>
      <c r="N68" s="3"/>
      <c r="O68" s="3"/>
      <c r="P68" s="3"/>
      <c r="Q68" s="3"/>
      <c r="R68" s="3"/>
      <c r="S68" s="3"/>
      <c r="T68" s="3"/>
      <c r="U68" s="3"/>
      <c r="V68" s="3"/>
      <c r="W68" s="3"/>
      <c r="X68" s="3"/>
      <c r="Y68" s="3"/>
      <c r="Z68" s="3"/>
    </row>
    <row r="69" spans="1:26">
      <c r="A69" s="3"/>
      <c r="B69" s="3"/>
      <c r="C69" s="998"/>
      <c r="D69" s="538" t="s">
        <v>324</v>
      </c>
      <c r="E69" s="540">
        <v>422</v>
      </c>
      <c r="F69" s="542">
        <v>15</v>
      </c>
      <c r="G69" s="543">
        <v>966</v>
      </c>
      <c r="H69" s="545">
        <v>36</v>
      </c>
      <c r="I69" s="540">
        <v>592</v>
      </c>
      <c r="J69" s="542">
        <v>19</v>
      </c>
      <c r="K69" s="543">
        <v>158</v>
      </c>
      <c r="L69" s="547">
        <v>2</v>
      </c>
      <c r="M69" s="3"/>
      <c r="N69" s="3"/>
      <c r="O69" s="3"/>
      <c r="P69" s="3"/>
      <c r="Q69" s="3"/>
      <c r="R69" s="3"/>
      <c r="S69" s="3"/>
      <c r="T69" s="3"/>
      <c r="U69" s="3"/>
      <c r="V69" s="3"/>
      <c r="W69" s="3"/>
      <c r="X69" s="3"/>
      <c r="Y69" s="3"/>
      <c r="Z69" s="3"/>
    </row>
    <row r="70" spans="1:26">
      <c r="A70" s="3"/>
      <c r="B70" s="6" t="s">
        <v>0</v>
      </c>
      <c r="C70" s="998"/>
      <c r="D70" s="525" t="s">
        <v>328</v>
      </c>
      <c r="E70" s="526">
        <v>144</v>
      </c>
      <c r="F70" s="527">
        <v>3</v>
      </c>
      <c r="G70" s="532">
        <v>567</v>
      </c>
      <c r="H70" s="534">
        <v>10</v>
      </c>
      <c r="I70" s="526">
        <v>359</v>
      </c>
      <c r="J70" s="527">
        <v>4</v>
      </c>
      <c r="K70" s="532">
        <v>102</v>
      </c>
      <c r="L70" s="536">
        <v>0</v>
      </c>
      <c r="M70" s="3"/>
      <c r="N70" s="3"/>
      <c r="O70" s="3"/>
      <c r="P70" s="3"/>
      <c r="Q70" s="3"/>
      <c r="R70" s="3"/>
      <c r="S70" s="3"/>
      <c r="T70" s="3"/>
      <c r="U70" s="3"/>
      <c r="V70" s="3"/>
      <c r="W70" s="3"/>
      <c r="X70" s="3"/>
      <c r="Y70" s="3"/>
      <c r="Z70" s="3"/>
    </row>
    <row r="71" spans="1:26">
      <c r="A71" s="3"/>
      <c r="B71" s="6" t="s">
        <v>5</v>
      </c>
      <c r="C71" s="998"/>
      <c r="D71" s="538" t="s">
        <v>329</v>
      </c>
      <c r="E71" s="540">
        <v>92</v>
      </c>
      <c r="F71" s="542">
        <v>0</v>
      </c>
      <c r="G71" s="543">
        <v>490</v>
      </c>
      <c r="H71" s="545">
        <v>4</v>
      </c>
      <c r="I71" s="540">
        <v>259</v>
      </c>
      <c r="J71" s="542">
        <v>4</v>
      </c>
      <c r="K71" s="543">
        <v>30</v>
      </c>
      <c r="L71" s="547">
        <v>0</v>
      </c>
      <c r="M71" s="3"/>
      <c r="N71" s="3"/>
      <c r="O71" s="3"/>
      <c r="P71" s="3"/>
      <c r="Q71" s="3"/>
      <c r="R71" s="3"/>
      <c r="S71" s="3"/>
      <c r="T71" s="3"/>
      <c r="U71" s="3"/>
      <c r="V71" s="3"/>
      <c r="W71" s="3"/>
      <c r="X71" s="3"/>
      <c r="Y71" s="3"/>
      <c r="Z71" s="3"/>
    </row>
    <row r="72" spans="1:26">
      <c r="A72" s="3"/>
      <c r="B72" s="6" t="s">
        <v>6</v>
      </c>
      <c r="C72" s="998"/>
      <c r="D72" s="525" t="s">
        <v>330</v>
      </c>
      <c r="E72" s="526">
        <v>294</v>
      </c>
      <c r="F72" s="527">
        <v>330</v>
      </c>
      <c r="G72" s="532">
        <v>415</v>
      </c>
      <c r="H72" s="534">
        <v>662</v>
      </c>
      <c r="I72" s="526">
        <v>422</v>
      </c>
      <c r="J72" s="527">
        <v>600</v>
      </c>
      <c r="K72" s="532">
        <v>438</v>
      </c>
      <c r="L72" s="536">
        <v>217</v>
      </c>
      <c r="M72" s="3"/>
      <c r="N72" s="3"/>
      <c r="O72" s="3"/>
      <c r="P72" s="3"/>
      <c r="Q72" s="3"/>
      <c r="R72" s="3"/>
      <c r="S72" s="3"/>
      <c r="T72" s="3"/>
      <c r="U72" s="3"/>
      <c r="V72" s="3"/>
      <c r="W72" s="3"/>
      <c r="X72" s="3"/>
      <c r="Y72" s="3"/>
      <c r="Z72" s="3"/>
    </row>
    <row r="73" spans="1:26">
      <c r="A73" s="3"/>
      <c r="B73" s="3"/>
      <c r="C73" s="998"/>
      <c r="D73" s="538" t="s">
        <v>331</v>
      </c>
      <c r="E73" s="540">
        <v>26</v>
      </c>
      <c r="F73" s="542">
        <v>0</v>
      </c>
      <c r="G73" s="543">
        <v>227</v>
      </c>
      <c r="H73" s="545">
        <v>12</v>
      </c>
      <c r="I73" s="540">
        <v>515</v>
      </c>
      <c r="J73" s="542">
        <v>13</v>
      </c>
      <c r="K73" s="543">
        <v>453</v>
      </c>
      <c r="L73" s="547">
        <v>1</v>
      </c>
      <c r="M73" s="3"/>
      <c r="N73" s="3"/>
      <c r="O73" s="3"/>
      <c r="P73" s="3"/>
      <c r="Q73" s="3"/>
      <c r="R73" s="3"/>
      <c r="S73" s="3"/>
      <c r="T73" s="3"/>
      <c r="U73" s="3"/>
      <c r="V73" s="3"/>
      <c r="W73" s="3"/>
      <c r="X73" s="3"/>
      <c r="Y73" s="3"/>
      <c r="Z73" s="3"/>
    </row>
    <row r="74" spans="1:26">
      <c r="A74" s="3"/>
      <c r="B74" s="3"/>
      <c r="C74" s="998"/>
      <c r="D74" s="525" t="s">
        <v>332</v>
      </c>
      <c r="E74" s="526">
        <v>16</v>
      </c>
      <c r="F74" s="527">
        <v>0</v>
      </c>
      <c r="G74" s="532">
        <v>108</v>
      </c>
      <c r="H74" s="534">
        <v>0</v>
      </c>
      <c r="I74" s="526">
        <v>254</v>
      </c>
      <c r="J74" s="527">
        <v>3</v>
      </c>
      <c r="K74" s="532">
        <v>280</v>
      </c>
      <c r="L74" s="536">
        <v>2</v>
      </c>
      <c r="M74" s="3"/>
      <c r="N74" s="3"/>
      <c r="O74" s="3"/>
      <c r="P74" s="3"/>
      <c r="Q74" s="3"/>
      <c r="R74" s="3"/>
      <c r="S74" s="3"/>
      <c r="T74" s="3"/>
      <c r="U74" s="3"/>
      <c r="V74" s="3"/>
      <c r="W74" s="3"/>
      <c r="X74" s="3"/>
      <c r="Y74" s="3"/>
      <c r="Z74" s="3"/>
    </row>
    <row r="75" spans="1:26">
      <c r="A75" s="3"/>
      <c r="B75" s="3"/>
      <c r="C75" s="998"/>
      <c r="D75" s="538" t="s">
        <v>333</v>
      </c>
      <c r="E75" s="540">
        <v>14</v>
      </c>
      <c r="F75" s="542">
        <v>0</v>
      </c>
      <c r="G75" s="543">
        <v>159</v>
      </c>
      <c r="H75" s="545">
        <v>1</v>
      </c>
      <c r="I75" s="540">
        <v>257</v>
      </c>
      <c r="J75" s="542">
        <v>2</v>
      </c>
      <c r="K75" s="543">
        <v>95</v>
      </c>
      <c r="L75" s="547">
        <v>0</v>
      </c>
      <c r="M75" s="3"/>
      <c r="N75" s="3"/>
      <c r="O75" s="3"/>
      <c r="P75" s="3"/>
      <c r="Q75" s="3"/>
      <c r="R75" s="3"/>
      <c r="S75" s="3"/>
      <c r="T75" s="3"/>
      <c r="U75" s="3"/>
      <c r="V75" s="3"/>
      <c r="W75" s="3"/>
      <c r="X75" s="3"/>
      <c r="Y75" s="3"/>
      <c r="Z75" s="3"/>
    </row>
    <row r="76" spans="1:26" ht="15.75" customHeight="1">
      <c r="A76" s="3"/>
      <c r="B76" s="3"/>
      <c r="C76" s="998"/>
      <c r="D76" s="552" t="s">
        <v>28</v>
      </c>
      <c r="E76" s="554">
        <f t="shared" ref="E76:L76" si="4">SUM(E67:E75)</f>
        <v>11051</v>
      </c>
      <c r="F76" s="556">
        <f t="shared" si="4"/>
        <v>6504</v>
      </c>
      <c r="G76" s="557">
        <f t="shared" si="4"/>
        <v>7051</v>
      </c>
      <c r="H76" s="558">
        <f t="shared" si="4"/>
        <v>4104</v>
      </c>
      <c r="I76" s="554">
        <f t="shared" si="4"/>
        <v>3847</v>
      </c>
      <c r="J76" s="556">
        <f t="shared" si="4"/>
        <v>1372</v>
      </c>
      <c r="K76" s="557">
        <f t="shared" si="4"/>
        <v>1784</v>
      </c>
      <c r="L76" s="559">
        <f t="shared" si="4"/>
        <v>274</v>
      </c>
      <c r="M76" s="3"/>
      <c r="N76" s="3"/>
      <c r="O76" s="3"/>
      <c r="P76" s="3"/>
      <c r="Q76" s="3"/>
      <c r="R76" s="3"/>
      <c r="S76" s="3"/>
      <c r="T76" s="3"/>
      <c r="U76" s="3"/>
      <c r="V76" s="3"/>
      <c r="W76" s="3"/>
      <c r="X76" s="3"/>
      <c r="Y76" s="3"/>
      <c r="Z76" s="3"/>
    </row>
    <row r="77" spans="1:26" ht="21" customHeight="1">
      <c r="A77" s="3"/>
      <c r="B77" s="3"/>
      <c r="C77" s="978"/>
      <c r="D77" s="560" t="s">
        <v>336</v>
      </c>
      <c r="E77" s="1009">
        <f>E76+F76</f>
        <v>17555</v>
      </c>
      <c r="F77" s="858"/>
      <c r="G77" s="1009">
        <f>G76+H76</f>
        <v>11155</v>
      </c>
      <c r="H77" s="858"/>
      <c r="I77" s="1009">
        <f>I76+J76</f>
        <v>5219</v>
      </c>
      <c r="J77" s="858"/>
      <c r="K77" s="1009">
        <f>K76+L76</f>
        <v>2058</v>
      </c>
      <c r="L77" s="850"/>
      <c r="M77" s="3"/>
      <c r="N77" s="3"/>
      <c r="O77" s="3"/>
      <c r="P77" s="3"/>
      <c r="Q77" s="3"/>
      <c r="R77" s="3"/>
      <c r="S77" s="3"/>
      <c r="T77" s="3"/>
      <c r="U77" s="3"/>
      <c r="V77" s="3"/>
      <c r="W77" s="3"/>
      <c r="X77" s="3"/>
      <c r="Y77" s="3"/>
      <c r="Z77" s="3"/>
    </row>
    <row r="78" spans="1:26" ht="16.5" customHeight="1">
      <c r="A78" s="3"/>
      <c r="B78" s="3"/>
      <c r="C78" s="997" t="s">
        <v>154</v>
      </c>
      <c r="D78" s="1004" t="s">
        <v>87</v>
      </c>
      <c r="E78" s="991" t="s">
        <v>316</v>
      </c>
      <c r="F78" s="934"/>
      <c r="G78" s="996" t="s">
        <v>318</v>
      </c>
      <c r="H78" s="973"/>
      <c r="I78" s="991" t="s">
        <v>320</v>
      </c>
      <c r="J78" s="934"/>
      <c r="K78" s="996" t="s">
        <v>321</v>
      </c>
      <c r="L78" s="974"/>
      <c r="M78" s="3"/>
      <c r="N78" s="3"/>
      <c r="O78" s="3"/>
      <c r="P78" s="3"/>
      <c r="Q78" s="3"/>
      <c r="R78" s="3"/>
      <c r="S78" s="3"/>
      <c r="T78" s="3"/>
      <c r="U78" s="3"/>
      <c r="V78" s="3"/>
      <c r="W78" s="3"/>
      <c r="X78" s="3"/>
      <c r="Y78" s="3"/>
      <c r="Z78" s="3"/>
    </row>
    <row r="79" spans="1:26" ht="15.75" customHeight="1">
      <c r="A79" s="3"/>
      <c r="B79" s="3"/>
      <c r="C79" s="998"/>
      <c r="D79" s="1010"/>
      <c r="E79" s="512" t="s">
        <v>309</v>
      </c>
      <c r="F79" s="513" t="s">
        <v>310</v>
      </c>
      <c r="G79" s="514" t="s">
        <v>309</v>
      </c>
      <c r="H79" s="515" t="s">
        <v>310</v>
      </c>
      <c r="I79" s="512" t="s">
        <v>309</v>
      </c>
      <c r="J79" s="513" t="s">
        <v>310</v>
      </c>
      <c r="K79" s="514" t="s">
        <v>309</v>
      </c>
      <c r="L79" s="518" t="s">
        <v>310</v>
      </c>
      <c r="M79" s="3"/>
      <c r="N79" s="3"/>
      <c r="O79" s="3"/>
      <c r="P79" s="3"/>
      <c r="Q79" s="3"/>
      <c r="R79" s="3"/>
      <c r="S79" s="3"/>
      <c r="T79" s="3"/>
      <c r="U79" s="3"/>
      <c r="V79" s="3"/>
      <c r="W79" s="3"/>
      <c r="X79" s="3"/>
      <c r="Y79" s="3"/>
      <c r="Z79" s="3"/>
    </row>
    <row r="80" spans="1:26">
      <c r="A80" s="3"/>
      <c r="B80" s="3"/>
      <c r="C80" s="998"/>
      <c r="D80" s="519" t="s">
        <v>311</v>
      </c>
      <c r="E80" s="520">
        <v>169</v>
      </c>
      <c r="F80" s="521">
        <v>86</v>
      </c>
      <c r="G80" s="522">
        <v>182</v>
      </c>
      <c r="H80" s="523">
        <v>89</v>
      </c>
      <c r="I80" s="520">
        <v>85</v>
      </c>
      <c r="J80" s="521">
        <v>22</v>
      </c>
      <c r="K80" s="522">
        <v>23</v>
      </c>
      <c r="L80" s="524">
        <v>2</v>
      </c>
      <c r="M80" s="3"/>
      <c r="N80" s="3"/>
      <c r="O80" s="3"/>
      <c r="P80" s="3"/>
      <c r="Q80" s="3"/>
      <c r="R80" s="3"/>
      <c r="S80" s="3"/>
      <c r="T80" s="3"/>
      <c r="U80" s="3"/>
      <c r="V80" s="3"/>
      <c r="W80" s="3"/>
      <c r="X80" s="3"/>
      <c r="Y80" s="3"/>
      <c r="Z80" s="3"/>
    </row>
    <row r="81" spans="1:26">
      <c r="A81" s="3"/>
      <c r="B81" s="3"/>
      <c r="C81" s="998"/>
      <c r="D81" s="525" t="s">
        <v>312</v>
      </c>
      <c r="E81" s="526">
        <v>3836</v>
      </c>
      <c r="F81" s="527">
        <v>1388</v>
      </c>
      <c r="G81" s="532">
        <v>2032</v>
      </c>
      <c r="H81" s="534">
        <v>738</v>
      </c>
      <c r="I81" s="526">
        <v>600</v>
      </c>
      <c r="J81" s="527">
        <v>143</v>
      </c>
      <c r="K81" s="532">
        <v>138</v>
      </c>
      <c r="L81" s="536">
        <v>8</v>
      </c>
      <c r="M81" s="3"/>
      <c r="N81" s="3"/>
      <c r="O81" s="3"/>
      <c r="P81" s="3"/>
      <c r="Q81" s="3"/>
      <c r="R81" s="3"/>
      <c r="S81" s="3"/>
      <c r="T81" s="3"/>
      <c r="U81" s="3"/>
      <c r="V81" s="3"/>
      <c r="W81" s="3"/>
      <c r="X81" s="3"/>
      <c r="Y81" s="3"/>
      <c r="Z81" s="3"/>
    </row>
    <row r="82" spans="1:26">
      <c r="A82" s="3"/>
      <c r="B82" s="3"/>
      <c r="C82" s="998"/>
      <c r="D82" s="538" t="s">
        <v>324</v>
      </c>
      <c r="E82" s="540">
        <v>127</v>
      </c>
      <c r="F82" s="542">
        <v>1</v>
      </c>
      <c r="G82" s="543">
        <v>282</v>
      </c>
      <c r="H82" s="545">
        <v>10</v>
      </c>
      <c r="I82" s="540">
        <v>225</v>
      </c>
      <c r="J82" s="542">
        <v>5</v>
      </c>
      <c r="K82" s="543">
        <v>67</v>
      </c>
      <c r="L82" s="547">
        <v>0</v>
      </c>
      <c r="M82" s="3"/>
      <c r="N82" s="3"/>
      <c r="O82" s="3"/>
      <c r="P82" s="3"/>
      <c r="Q82" s="3"/>
      <c r="R82" s="3"/>
      <c r="S82" s="3"/>
      <c r="T82" s="3"/>
      <c r="U82" s="3"/>
      <c r="V82" s="3"/>
      <c r="W82" s="3"/>
      <c r="X82" s="3"/>
      <c r="Y82" s="3"/>
      <c r="Z82" s="3"/>
    </row>
    <row r="83" spans="1:26">
      <c r="A83" s="3"/>
      <c r="B83" s="3"/>
      <c r="C83" s="998"/>
      <c r="D83" s="525" t="s">
        <v>328</v>
      </c>
      <c r="E83" s="526">
        <v>32</v>
      </c>
      <c r="F83" s="527">
        <v>0</v>
      </c>
      <c r="G83" s="532">
        <v>165</v>
      </c>
      <c r="H83" s="534">
        <v>3</v>
      </c>
      <c r="I83" s="526">
        <v>139</v>
      </c>
      <c r="J83" s="527">
        <v>3</v>
      </c>
      <c r="K83" s="532">
        <v>47</v>
      </c>
      <c r="L83" s="536">
        <v>0</v>
      </c>
      <c r="M83" s="3"/>
      <c r="N83" s="3"/>
      <c r="O83" s="3"/>
      <c r="P83" s="3"/>
      <c r="Q83" s="3"/>
      <c r="R83" s="3"/>
      <c r="S83" s="3"/>
      <c r="T83" s="3"/>
      <c r="U83" s="3"/>
      <c r="V83" s="3"/>
      <c r="W83" s="3"/>
      <c r="X83" s="3"/>
      <c r="Y83" s="3"/>
      <c r="Z83" s="3"/>
    </row>
    <row r="84" spans="1:26">
      <c r="A84" s="3"/>
      <c r="B84" s="3"/>
      <c r="C84" s="998"/>
      <c r="D84" s="538" t="s">
        <v>329</v>
      </c>
      <c r="E84" s="540">
        <v>16</v>
      </c>
      <c r="F84" s="542">
        <v>0</v>
      </c>
      <c r="G84" s="543">
        <v>79</v>
      </c>
      <c r="H84" s="545">
        <v>0</v>
      </c>
      <c r="I84" s="540">
        <v>36</v>
      </c>
      <c r="J84" s="542">
        <v>0</v>
      </c>
      <c r="K84" s="543">
        <v>10</v>
      </c>
      <c r="L84" s="547">
        <v>0</v>
      </c>
      <c r="M84" s="3"/>
      <c r="N84" s="3"/>
      <c r="O84" s="3"/>
      <c r="P84" s="3"/>
      <c r="Q84" s="3"/>
      <c r="R84" s="3"/>
      <c r="S84" s="3"/>
      <c r="T84" s="3"/>
      <c r="U84" s="3"/>
      <c r="V84" s="3"/>
      <c r="W84" s="3"/>
      <c r="X84" s="3"/>
      <c r="Y84" s="3"/>
      <c r="Z84" s="3"/>
    </row>
    <row r="85" spans="1:26">
      <c r="A85" s="3"/>
      <c r="B85" s="3"/>
      <c r="C85" s="998"/>
      <c r="D85" s="525" t="s">
        <v>330</v>
      </c>
      <c r="E85" s="526">
        <v>39</v>
      </c>
      <c r="F85" s="527">
        <v>46</v>
      </c>
      <c r="G85" s="532">
        <v>85</v>
      </c>
      <c r="H85" s="534">
        <v>109</v>
      </c>
      <c r="I85" s="526">
        <v>85</v>
      </c>
      <c r="J85" s="527">
        <v>79</v>
      </c>
      <c r="K85" s="532">
        <v>98</v>
      </c>
      <c r="L85" s="536">
        <v>34</v>
      </c>
      <c r="M85" s="3"/>
      <c r="N85" s="3"/>
      <c r="O85" s="3"/>
      <c r="P85" s="3"/>
      <c r="Q85" s="3"/>
      <c r="R85" s="3"/>
      <c r="S85" s="3"/>
      <c r="T85" s="3"/>
      <c r="U85" s="3"/>
      <c r="V85" s="3"/>
      <c r="W85" s="3"/>
      <c r="X85" s="3"/>
      <c r="Y85" s="3"/>
      <c r="Z85" s="3"/>
    </row>
    <row r="86" spans="1:26">
      <c r="A86" s="3"/>
      <c r="B86" s="3"/>
      <c r="C86" s="998"/>
      <c r="D86" s="538" t="s">
        <v>331</v>
      </c>
      <c r="E86" s="540">
        <v>4</v>
      </c>
      <c r="F86" s="542">
        <v>0</v>
      </c>
      <c r="G86" s="543">
        <v>32</v>
      </c>
      <c r="H86" s="545">
        <v>0</v>
      </c>
      <c r="I86" s="540">
        <v>96</v>
      </c>
      <c r="J86" s="542">
        <v>2</v>
      </c>
      <c r="K86" s="543">
        <v>84</v>
      </c>
      <c r="L86" s="547">
        <v>0</v>
      </c>
      <c r="M86" s="3"/>
      <c r="N86" s="3"/>
      <c r="O86" s="3"/>
      <c r="P86" s="3"/>
      <c r="Q86" s="3"/>
      <c r="R86" s="3"/>
      <c r="S86" s="3"/>
      <c r="T86" s="3"/>
      <c r="U86" s="3"/>
      <c r="V86" s="3"/>
      <c r="W86" s="3"/>
      <c r="X86" s="3"/>
      <c r="Y86" s="3"/>
      <c r="Z86" s="3"/>
    </row>
    <row r="87" spans="1:26">
      <c r="A87" s="3"/>
      <c r="B87" s="3"/>
      <c r="C87" s="998"/>
      <c r="D87" s="525" t="s">
        <v>332</v>
      </c>
      <c r="E87" s="526">
        <v>2</v>
      </c>
      <c r="F87" s="527">
        <v>0</v>
      </c>
      <c r="G87" s="532">
        <v>25</v>
      </c>
      <c r="H87" s="534">
        <v>1</v>
      </c>
      <c r="I87" s="526">
        <v>80</v>
      </c>
      <c r="J87" s="527">
        <v>1</v>
      </c>
      <c r="K87" s="532">
        <v>56</v>
      </c>
      <c r="L87" s="536">
        <v>1</v>
      </c>
      <c r="M87" s="3"/>
      <c r="N87" s="3"/>
      <c r="O87" s="3"/>
      <c r="P87" s="3"/>
      <c r="Q87" s="3"/>
      <c r="R87" s="3"/>
      <c r="S87" s="3"/>
      <c r="T87" s="3"/>
      <c r="U87" s="3"/>
      <c r="V87" s="3"/>
      <c r="W87" s="3"/>
      <c r="X87" s="3"/>
      <c r="Y87" s="3"/>
      <c r="Z87" s="3"/>
    </row>
    <row r="88" spans="1:26">
      <c r="A88" s="3"/>
      <c r="B88" s="3"/>
      <c r="C88" s="998"/>
      <c r="D88" s="538" t="s">
        <v>333</v>
      </c>
      <c r="E88" s="540">
        <v>0</v>
      </c>
      <c r="F88" s="542">
        <v>0</v>
      </c>
      <c r="G88" s="543">
        <v>15</v>
      </c>
      <c r="H88" s="545">
        <v>0</v>
      </c>
      <c r="I88" s="540">
        <v>17</v>
      </c>
      <c r="J88" s="542">
        <v>0</v>
      </c>
      <c r="K88" s="543">
        <v>5</v>
      </c>
      <c r="L88" s="547">
        <v>0</v>
      </c>
      <c r="M88" s="3"/>
      <c r="N88" s="3"/>
      <c r="O88" s="3"/>
      <c r="P88" s="3"/>
      <c r="Q88" s="3"/>
      <c r="R88" s="3"/>
      <c r="S88" s="3"/>
      <c r="T88" s="3"/>
      <c r="U88" s="3"/>
      <c r="V88" s="3"/>
      <c r="W88" s="3"/>
      <c r="X88" s="3"/>
      <c r="Y88" s="3"/>
      <c r="Z88" s="3"/>
    </row>
    <row r="89" spans="1:26" ht="17.25" customHeight="1">
      <c r="A89" s="3"/>
      <c r="B89" s="3"/>
      <c r="C89" s="998"/>
      <c r="D89" s="552" t="s">
        <v>28</v>
      </c>
      <c r="E89" s="554">
        <f t="shared" ref="E89:L89" si="5">SUM(E80:E88)</f>
        <v>4225</v>
      </c>
      <c r="F89" s="556">
        <f t="shared" si="5"/>
        <v>1521</v>
      </c>
      <c r="G89" s="557">
        <f t="shared" si="5"/>
        <v>2897</v>
      </c>
      <c r="H89" s="558">
        <f t="shared" si="5"/>
        <v>950</v>
      </c>
      <c r="I89" s="554">
        <f t="shared" si="5"/>
        <v>1363</v>
      </c>
      <c r="J89" s="556">
        <f t="shared" si="5"/>
        <v>255</v>
      </c>
      <c r="K89" s="557">
        <f t="shared" si="5"/>
        <v>528</v>
      </c>
      <c r="L89" s="559">
        <f t="shared" si="5"/>
        <v>45</v>
      </c>
      <c r="M89" s="3"/>
      <c r="N89" s="3"/>
      <c r="O89" s="3"/>
      <c r="P89" s="3"/>
      <c r="Q89" s="3"/>
      <c r="R89" s="3"/>
      <c r="S89" s="3"/>
      <c r="T89" s="3"/>
      <c r="U89" s="3"/>
      <c r="V89" s="3"/>
      <c r="W89" s="3"/>
      <c r="X89" s="3"/>
      <c r="Y89" s="3"/>
      <c r="Z89" s="3"/>
    </row>
    <row r="90" spans="1:26" ht="21" customHeight="1">
      <c r="A90" s="3"/>
      <c r="B90" s="3"/>
      <c r="C90" s="978"/>
      <c r="D90" s="560" t="s">
        <v>336</v>
      </c>
      <c r="E90" s="1009">
        <f>E89+F89</f>
        <v>5746</v>
      </c>
      <c r="F90" s="858"/>
      <c r="G90" s="1009">
        <f>G89+H89</f>
        <v>3847</v>
      </c>
      <c r="H90" s="858"/>
      <c r="I90" s="1009">
        <f>I89+J89</f>
        <v>1618</v>
      </c>
      <c r="J90" s="858"/>
      <c r="K90" s="1009">
        <f>K89+L89</f>
        <v>573</v>
      </c>
      <c r="L90" s="850"/>
      <c r="M90" s="3"/>
      <c r="N90" s="3"/>
      <c r="O90" s="3"/>
      <c r="P90" s="3"/>
      <c r="Q90" s="3"/>
      <c r="R90" s="3"/>
      <c r="S90" s="3"/>
      <c r="T90" s="3"/>
      <c r="U90" s="3"/>
      <c r="V90" s="3"/>
      <c r="W90" s="3"/>
      <c r="X90" s="3"/>
      <c r="Y90" s="3"/>
      <c r="Z90" s="3"/>
    </row>
    <row r="91" spans="1:26" ht="16.5" customHeight="1">
      <c r="A91" s="3"/>
      <c r="B91" s="3"/>
      <c r="C91" s="997" t="s">
        <v>155</v>
      </c>
      <c r="D91" s="1004" t="s">
        <v>87</v>
      </c>
      <c r="E91" s="991" t="s">
        <v>316</v>
      </c>
      <c r="F91" s="934"/>
      <c r="G91" s="996" t="s">
        <v>318</v>
      </c>
      <c r="H91" s="973"/>
      <c r="I91" s="991" t="s">
        <v>320</v>
      </c>
      <c r="J91" s="934"/>
      <c r="K91" s="996" t="s">
        <v>321</v>
      </c>
      <c r="L91" s="974"/>
      <c r="M91" s="3"/>
      <c r="N91" s="3"/>
      <c r="O91" s="3"/>
      <c r="P91" s="3"/>
      <c r="Q91" s="3"/>
      <c r="R91" s="3"/>
      <c r="S91" s="3"/>
      <c r="T91" s="3"/>
      <c r="U91" s="3"/>
      <c r="V91" s="3"/>
      <c r="W91" s="3"/>
      <c r="X91" s="3"/>
      <c r="Y91" s="3"/>
      <c r="Z91" s="3"/>
    </row>
    <row r="92" spans="1:26" ht="15.75" customHeight="1">
      <c r="A92" s="3"/>
      <c r="B92" s="3"/>
      <c r="C92" s="998"/>
      <c r="D92" s="1010"/>
      <c r="E92" s="512" t="s">
        <v>309</v>
      </c>
      <c r="F92" s="513" t="s">
        <v>310</v>
      </c>
      <c r="G92" s="514" t="s">
        <v>309</v>
      </c>
      <c r="H92" s="515" t="s">
        <v>310</v>
      </c>
      <c r="I92" s="512" t="s">
        <v>309</v>
      </c>
      <c r="J92" s="513" t="s">
        <v>310</v>
      </c>
      <c r="K92" s="514" t="s">
        <v>309</v>
      </c>
      <c r="L92" s="518" t="s">
        <v>310</v>
      </c>
      <c r="M92" s="3"/>
      <c r="N92" s="3"/>
      <c r="O92" s="3"/>
      <c r="P92" s="3"/>
      <c r="Q92" s="3"/>
      <c r="R92" s="3"/>
      <c r="S92" s="3"/>
      <c r="T92" s="3"/>
      <c r="U92" s="3"/>
      <c r="V92" s="3"/>
      <c r="W92" s="3"/>
      <c r="X92" s="3"/>
      <c r="Y92" s="3"/>
      <c r="Z92" s="3"/>
    </row>
    <row r="93" spans="1:26">
      <c r="A93" s="3"/>
      <c r="B93" s="3"/>
      <c r="C93" s="998"/>
      <c r="D93" s="519" t="s">
        <v>311</v>
      </c>
      <c r="E93" s="520">
        <v>29</v>
      </c>
      <c r="F93" s="521">
        <v>14</v>
      </c>
      <c r="G93" s="522">
        <v>40</v>
      </c>
      <c r="H93" s="523">
        <v>27</v>
      </c>
      <c r="I93" s="520">
        <v>38</v>
      </c>
      <c r="J93" s="521">
        <v>8</v>
      </c>
      <c r="K93" s="522">
        <v>15</v>
      </c>
      <c r="L93" s="524">
        <v>2</v>
      </c>
      <c r="M93" s="3"/>
      <c r="N93" s="3"/>
      <c r="O93" s="3"/>
      <c r="P93" s="3"/>
      <c r="Q93" s="3"/>
      <c r="R93" s="3"/>
      <c r="S93" s="3"/>
      <c r="T93" s="3"/>
      <c r="U93" s="3"/>
      <c r="V93" s="3"/>
      <c r="W93" s="3"/>
      <c r="X93" s="3"/>
      <c r="Y93" s="3"/>
      <c r="Z93" s="3"/>
    </row>
    <row r="94" spans="1:26">
      <c r="A94" s="3"/>
      <c r="B94" s="3"/>
      <c r="C94" s="998"/>
      <c r="D94" s="525" t="s">
        <v>312</v>
      </c>
      <c r="E94" s="526">
        <v>626</v>
      </c>
      <c r="F94" s="527">
        <v>184</v>
      </c>
      <c r="G94" s="532">
        <v>300</v>
      </c>
      <c r="H94" s="534">
        <v>104</v>
      </c>
      <c r="I94" s="526">
        <v>107</v>
      </c>
      <c r="J94" s="527">
        <v>28</v>
      </c>
      <c r="K94" s="532">
        <v>31</v>
      </c>
      <c r="L94" s="536">
        <v>2</v>
      </c>
      <c r="M94" s="3"/>
      <c r="N94" s="3"/>
      <c r="O94" s="3"/>
      <c r="P94" s="3"/>
      <c r="Q94" s="3"/>
      <c r="R94" s="3"/>
      <c r="S94" s="3"/>
      <c r="T94" s="3"/>
      <c r="U94" s="3"/>
      <c r="V94" s="3"/>
      <c r="W94" s="3"/>
      <c r="X94" s="3"/>
      <c r="Y94" s="3"/>
      <c r="Z94" s="3"/>
    </row>
    <row r="95" spans="1:26">
      <c r="A95" s="3"/>
      <c r="B95" s="3"/>
      <c r="C95" s="998"/>
      <c r="D95" s="538" t="s">
        <v>324</v>
      </c>
      <c r="E95" s="540">
        <v>10</v>
      </c>
      <c r="F95" s="542">
        <v>0</v>
      </c>
      <c r="G95" s="543">
        <v>33</v>
      </c>
      <c r="H95" s="545">
        <v>0</v>
      </c>
      <c r="I95" s="540">
        <v>36</v>
      </c>
      <c r="J95" s="542">
        <v>0</v>
      </c>
      <c r="K95" s="543">
        <v>12</v>
      </c>
      <c r="L95" s="547">
        <v>0</v>
      </c>
      <c r="M95" s="3"/>
      <c r="N95" s="3"/>
      <c r="O95" s="3"/>
      <c r="P95" s="3"/>
      <c r="Q95" s="3"/>
      <c r="R95" s="3"/>
      <c r="S95" s="3"/>
      <c r="T95" s="3"/>
      <c r="U95" s="3"/>
      <c r="V95" s="3"/>
      <c r="W95" s="3"/>
      <c r="X95" s="3"/>
      <c r="Y95" s="3"/>
      <c r="Z95" s="3"/>
    </row>
    <row r="96" spans="1:26">
      <c r="A96" s="3"/>
      <c r="B96" s="3"/>
      <c r="C96" s="998"/>
      <c r="D96" s="525" t="s">
        <v>328</v>
      </c>
      <c r="E96" s="526">
        <v>8</v>
      </c>
      <c r="F96" s="527">
        <v>0</v>
      </c>
      <c r="G96" s="532">
        <v>30</v>
      </c>
      <c r="H96" s="534">
        <v>2</v>
      </c>
      <c r="I96" s="526">
        <v>20</v>
      </c>
      <c r="J96" s="527">
        <v>0</v>
      </c>
      <c r="K96" s="532">
        <v>9</v>
      </c>
      <c r="L96" s="536">
        <v>0</v>
      </c>
      <c r="M96" s="3"/>
      <c r="N96" s="3"/>
      <c r="O96" s="3"/>
      <c r="P96" s="3"/>
      <c r="Q96" s="3"/>
      <c r="R96" s="3"/>
      <c r="S96" s="3"/>
      <c r="T96" s="3"/>
      <c r="U96" s="3"/>
      <c r="V96" s="3"/>
      <c r="W96" s="3"/>
      <c r="X96" s="3"/>
      <c r="Y96" s="3"/>
      <c r="Z96" s="3"/>
    </row>
    <row r="97" spans="1:26">
      <c r="A97" s="3"/>
      <c r="B97" s="3"/>
      <c r="C97" s="998"/>
      <c r="D97" s="538" t="s">
        <v>329</v>
      </c>
      <c r="E97" s="540">
        <v>4</v>
      </c>
      <c r="F97" s="542">
        <v>0</v>
      </c>
      <c r="G97" s="543">
        <v>22</v>
      </c>
      <c r="H97" s="545">
        <v>0</v>
      </c>
      <c r="I97" s="540">
        <v>6</v>
      </c>
      <c r="J97" s="542">
        <v>0</v>
      </c>
      <c r="K97" s="543">
        <v>1</v>
      </c>
      <c r="L97" s="547">
        <v>0</v>
      </c>
      <c r="M97" s="3"/>
      <c r="N97" s="3"/>
      <c r="O97" s="3"/>
      <c r="P97" s="3"/>
      <c r="Q97" s="3"/>
      <c r="R97" s="3"/>
      <c r="S97" s="3"/>
      <c r="T97" s="3"/>
      <c r="U97" s="3"/>
      <c r="V97" s="3"/>
      <c r="W97" s="3"/>
      <c r="X97" s="3"/>
      <c r="Y97" s="3"/>
      <c r="Z97" s="3"/>
    </row>
    <row r="98" spans="1:26">
      <c r="A98" s="3"/>
      <c r="B98" s="3"/>
      <c r="C98" s="998"/>
      <c r="D98" s="525" t="s">
        <v>330</v>
      </c>
      <c r="E98" s="526">
        <v>4</v>
      </c>
      <c r="F98" s="527">
        <v>9</v>
      </c>
      <c r="G98" s="532">
        <v>13</v>
      </c>
      <c r="H98" s="534">
        <v>23</v>
      </c>
      <c r="I98" s="526">
        <v>20</v>
      </c>
      <c r="J98" s="527">
        <v>17</v>
      </c>
      <c r="K98" s="532">
        <v>35</v>
      </c>
      <c r="L98" s="536">
        <v>6</v>
      </c>
      <c r="M98" s="3"/>
      <c r="N98" s="3"/>
      <c r="O98" s="3"/>
      <c r="P98" s="3"/>
      <c r="Q98" s="3"/>
      <c r="R98" s="3"/>
      <c r="S98" s="3"/>
      <c r="T98" s="3"/>
      <c r="U98" s="3"/>
      <c r="V98" s="3"/>
      <c r="W98" s="3"/>
      <c r="X98" s="3"/>
      <c r="Y98" s="3"/>
      <c r="Z98" s="3"/>
    </row>
    <row r="99" spans="1:26">
      <c r="A99" s="3"/>
      <c r="B99" s="3"/>
      <c r="C99" s="998"/>
      <c r="D99" s="538" t="s">
        <v>331</v>
      </c>
      <c r="E99" s="540">
        <v>0</v>
      </c>
      <c r="F99" s="542">
        <v>0</v>
      </c>
      <c r="G99" s="543">
        <v>3</v>
      </c>
      <c r="H99" s="545">
        <v>0</v>
      </c>
      <c r="I99" s="540">
        <v>22</v>
      </c>
      <c r="J99" s="542">
        <v>0</v>
      </c>
      <c r="K99" s="543">
        <v>28</v>
      </c>
      <c r="L99" s="547">
        <v>0</v>
      </c>
      <c r="M99" s="3"/>
      <c r="N99" s="3"/>
      <c r="O99" s="3"/>
      <c r="P99" s="3"/>
      <c r="Q99" s="3"/>
      <c r="R99" s="3"/>
      <c r="S99" s="3"/>
      <c r="T99" s="3"/>
      <c r="U99" s="3"/>
      <c r="V99" s="3"/>
      <c r="W99" s="3"/>
      <c r="X99" s="3"/>
      <c r="Y99" s="3"/>
      <c r="Z99" s="3"/>
    </row>
    <row r="100" spans="1:26">
      <c r="A100" s="3"/>
      <c r="B100" s="3"/>
      <c r="C100" s="998"/>
      <c r="D100" s="525" t="s">
        <v>332</v>
      </c>
      <c r="E100" s="526">
        <v>0</v>
      </c>
      <c r="F100" s="527">
        <v>0</v>
      </c>
      <c r="G100" s="532">
        <v>6</v>
      </c>
      <c r="H100" s="534">
        <v>0</v>
      </c>
      <c r="I100" s="526">
        <v>11</v>
      </c>
      <c r="J100" s="527">
        <v>1</v>
      </c>
      <c r="K100" s="532">
        <v>13</v>
      </c>
      <c r="L100" s="536">
        <v>0</v>
      </c>
      <c r="M100" s="3"/>
      <c r="N100" s="3"/>
      <c r="O100" s="3"/>
      <c r="P100" s="3"/>
      <c r="Q100" s="3"/>
      <c r="R100" s="3"/>
      <c r="S100" s="3"/>
      <c r="T100" s="3"/>
      <c r="U100" s="3"/>
      <c r="V100" s="3"/>
      <c r="W100" s="3"/>
      <c r="X100" s="3"/>
      <c r="Y100" s="3"/>
      <c r="Z100" s="3"/>
    </row>
    <row r="101" spans="1:26">
      <c r="A101" s="3"/>
      <c r="B101" s="3"/>
      <c r="C101" s="998"/>
      <c r="D101" s="538" t="s">
        <v>333</v>
      </c>
      <c r="E101" s="540">
        <v>1</v>
      </c>
      <c r="F101" s="542">
        <v>0</v>
      </c>
      <c r="G101" s="543">
        <v>4</v>
      </c>
      <c r="H101" s="545">
        <v>0</v>
      </c>
      <c r="I101" s="540">
        <v>9</v>
      </c>
      <c r="J101" s="542">
        <v>0</v>
      </c>
      <c r="K101" s="543">
        <v>1</v>
      </c>
      <c r="L101" s="547">
        <v>0</v>
      </c>
      <c r="M101" s="3"/>
      <c r="N101" s="3"/>
      <c r="O101" s="3"/>
      <c r="P101" s="3"/>
      <c r="Q101" s="3"/>
      <c r="R101" s="3"/>
      <c r="S101" s="3"/>
      <c r="T101" s="3"/>
      <c r="U101" s="3"/>
      <c r="V101" s="3"/>
      <c r="W101" s="3"/>
      <c r="X101" s="3"/>
      <c r="Y101" s="3"/>
      <c r="Z101" s="3"/>
    </row>
    <row r="102" spans="1:26" ht="15.75" customHeight="1">
      <c r="A102" s="3"/>
      <c r="B102" s="3"/>
      <c r="C102" s="998"/>
      <c r="D102" s="552" t="s">
        <v>28</v>
      </c>
      <c r="E102" s="554">
        <f t="shared" ref="E102:L102" si="6">SUM(E93:E101)</f>
        <v>682</v>
      </c>
      <c r="F102" s="556">
        <f t="shared" si="6"/>
        <v>207</v>
      </c>
      <c r="G102" s="557">
        <f t="shared" si="6"/>
        <v>451</v>
      </c>
      <c r="H102" s="558">
        <f t="shared" si="6"/>
        <v>156</v>
      </c>
      <c r="I102" s="554">
        <f t="shared" si="6"/>
        <v>269</v>
      </c>
      <c r="J102" s="556">
        <f t="shared" si="6"/>
        <v>54</v>
      </c>
      <c r="K102" s="557">
        <f t="shared" si="6"/>
        <v>145</v>
      </c>
      <c r="L102" s="559">
        <f t="shared" si="6"/>
        <v>10</v>
      </c>
      <c r="M102" s="31"/>
      <c r="N102" s="3"/>
      <c r="O102" s="3"/>
      <c r="P102" s="3"/>
      <c r="Q102" s="3"/>
      <c r="R102" s="3"/>
      <c r="S102" s="3"/>
      <c r="T102" s="3"/>
      <c r="U102" s="3"/>
      <c r="V102" s="3"/>
      <c r="W102" s="3"/>
      <c r="X102" s="3"/>
      <c r="Y102" s="3"/>
      <c r="Z102" s="3"/>
    </row>
    <row r="103" spans="1:26" ht="21" customHeight="1">
      <c r="A103" s="3"/>
      <c r="B103" s="3"/>
      <c r="C103" s="978"/>
      <c r="D103" s="560" t="s">
        <v>336</v>
      </c>
      <c r="E103" s="1009">
        <f>E102+F102</f>
        <v>889</v>
      </c>
      <c r="F103" s="858"/>
      <c r="G103" s="1009">
        <f>G102+H102</f>
        <v>607</v>
      </c>
      <c r="H103" s="858"/>
      <c r="I103" s="1009">
        <f>I102+J102</f>
        <v>323</v>
      </c>
      <c r="J103" s="858"/>
      <c r="K103" s="1009">
        <f>K102+L102</f>
        <v>155</v>
      </c>
      <c r="L103" s="850"/>
      <c r="M103" s="3"/>
      <c r="N103" s="3"/>
      <c r="O103" s="3"/>
      <c r="P103" s="3"/>
      <c r="Q103" s="3"/>
      <c r="R103" s="3"/>
      <c r="S103" s="3"/>
      <c r="T103" s="3"/>
      <c r="U103" s="3"/>
      <c r="V103" s="3"/>
      <c r="W103" s="3"/>
      <c r="X103" s="3"/>
      <c r="Y103" s="3"/>
      <c r="Z103" s="3"/>
    </row>
    <row r="104" spans="1:26" ht="16.5" customHeight="1">
      <c r="A104" s="3"/>
      <c r="B104" s="3"/>
      <c r="C104" s="997" t="s">
        <v>156</v>
      </c>
      <c r="D104" s="1004" t="s">
        <v>87</v>
      </c>
      <c r="E104" s="991" t="s">
        <v>316</v>
      </c>
      <c r="F104" s="934"/>
      <c r="G104" s="996" t="s">
        <v>318</v>
      </c>
      <c r="H104" s="973"/>
      <c r="I104" s="991" t="s">
        <v>320</v>
      </c>
      <c r="J104" s="934"/>
      <c r="K104" s="996" t="s">
        <v>321</v>
      </c>
      <c r="L104" s="974"/>
      <c r="M104" s="3"/>
      <c r="N104" s="3"/>
      <c r="O104" s="3"/>
      <c r="P104" s="3"/>
      <c r="Q104" s="3"/>
      <c r="R104" s="3"/>
      <c r="S104" s="3"/>
      <c r="T104" s="3"/>
      <c r="U104" s="3"/>
      <c r="V104" s="3"/>
      <c r="W104" s="3"/>
      <c r="X104" s="3"/>
      <c r="Y104" s="3"/>
      <c r="Z104" s="3"/>
    </row>
    <row r="105" spans="1:26" ht="15.75" customHeight="1">
      <c r="A105" s="3"/>
      <c r="B105" s="3"/>
      <c r="C105" s="998"/>
      <c r="D105" s="1010"/>
      <c r="E105" s="512" t="s">
        <v>309</v>
      </c>
      <c r="F105" s="513" t="s">
        <v>310</v>
      </c>
      <c r="G105" s="514" t="s">
        <v>309</v>
      </c>
      <c r="H105" s="515" t="s">
        <v>310</v>
      </c>
      <c r="I105" s="512" t="s">
        <v>309</v>
      </c>
      <c r="J105" s="513" t="s">
        <v>310</v>
      </c>
      <c r="K105" s="514" t="s">
        <v>309</v>
      </c>
      <c r="L105" s="518" t="s">
        <v>310</v>
      </c>
      <c r="M105" s="3"/>
      <c r="N105" s="3"/>
      <c r="O105" s="3"/>
      <c r="P105" s="3"/>
      <c r="Q105" s="3"/>
      <c r="R105" s="3"/>
      <c r="S105" s="3"/>
      <c r="T105" s="3"/>
      <c r="U105" s="3"/>
      <c r="V105" s="3"/>
      <c r="W105" s="3"/>
      <c r="X105" s="3"/>
      <c r="Y105" s="3"/>
      <c r="Z105" s="3"/>
    </row>
    <row r="106" spans="1:26">
      <c r="A106" s="3"/>
      <c r="B106" s="3"/>
      <c r="C106" s="998"/>
      <c r="D106" s="519" t="s">
        <v>311</v>
      </c>
      <c r="E106" s="520">
        <v>11</v>
      </c>
      <c r="F106" s="521">
        <v>1</v>
      </c>
      <c r="G106" s="522">
        <v>15</v>
      </c>
      <c r="H106" s="523">
        <v>6</v>
      </c>
      <c r="I106" s="520">
        <v>4</v>
      </c>
      <c r="J106" s="521">
        <v>4</v>
      </c>
      <c r="K106" s="522">
        <v>1</v>
      </c>
      <c r="L106" s="524">
        <v>1</v>
      </c>
      <c r="M106" s="3"/>
      <c r="N106" s="3"/>
      <c r="O106" s="3"/>
      <c r="P106" s="3"/>
      <c r="Q106" s="3"/>
      <c r="R106" s="3"/>
      <c r="S106" s="3"/>
      <c r="T106" s="3"/>
      <c r="U106" s="3"/>
      <c r="V106" s="3"/>
      <c r="W106" s="3"/>
      <c r="X106" s="3"/>
      <c r="Y106" s="3"/>
      <c r="Z106" s="3"/>
    </row>
    <row r="107" spans="1:26">
      <c r="A107" s="3"/>
      <c r="B107" s="3"/>
      <c r="C107" s="998"/>
      <c r="D107" s="525" t="s">
        <v>312</v>
      </c>
      <c r="E107" s="526">
        <v>411</v>
      </c>
      <c r="F107" s="527">
        <v>138</v>
      </c>
      <c r="G107" s="532">
        <v>186</v>
      </c>
      <c r="H107" s="534">
        <v>67</v>
      </c>
      <c r="I107" s="526">
        <v>53</v>
      </c>
      <c r="J107" s="527">
        <v>19</v>
      </c>
      <c r="K107" s="532">
        <v>13</v>
      </c>
      <c r="L107" s="536">
        <v>2</v>
      </c>
      <c r="M107" s="3"/>
      <c r="N107" s="3"/>
      <c r="O107" s="3"/>
      <c r="P107" s="3"/>
      <c r="Q107" s="3"/>
      <c r="R107" s="3"/>
      <c r="S107" s="3"/>
      <c r="T107" s="3"/>
      <c r="U107" s="3"/>
      <c r="V107" s="3"/>
      <c r="W107" s="3"/>
      <c r="X107" s="3"/>
      <c r="Y107" s="3"/>
      <c r="Z107" s="3"/>
    </row>
    <row r="108" spans="1:26">
      <c r="A108" s="3"/>
      <c r="B108" s="3"/>
      <c r="C108" s="998"/>
      <c r="D108" s="538" t="s">
        <v>324</v>
      </c>
      <c r="E108" s="540">
        <v>14</v>
      </c>
      <c r="F108" s="542">
        <v>0</v>
      </c>
      <c r="G108" s="543">
        <v>26</v>
      </c>
      <c r="H108" s="545">
        <v>1</v>
      </c>
      <c r="I108" s="540">
        <v>18</v>
      </c>
      <c r="J108" s="542">
        <v>1</v>
      </c>
      <c r="K108" s="543">
        <v>3</v>
      </c>
      <c r="L108" s="547">
        <v>0</v>
      </c>
      <c r="M108" s="3"/>
      <c r="N108" s="3"/>
      <c r="O108" s="3"/>
      <c r="P108" s="3"/>
      <c r="Q108" s="3"/>
      <c r="R108" s="3"/>
      <c r="S108" s="3"/>
      <c r="T108" s="3"/>
      <c r="U108" s="3"/>
      <c r="V108" s="3"/>
      <c r="W108" s="3"/>
      <c r="X108" s="3"/>
      <c r="Y108" s="3"/>
      <c r="Z108" s="3"/>
    </row>
    <row r="109" spans="1:26">
      <c r="A109" s="3"/>
      <c r="B109" s="3"/>
      <c r="C109" s="998"/>
      <c r="D109" s="525" t="s">
        <v>328</v>
      </c>
      <c r="E109" s="526">
        <v>7</v>
      </c>
      <c r="F109" s="527">
        <v>0</v>
      </c>
      <c r="G109" s="532">
        <v>16</v>
      </c>
      <c r="H109" s="534">
        <v>0</v>
      </c>
      <c r="I109" s="526">
        <v>12</v>
      </c>
      <c r="J109" s="527">
        <v>1</v>
      </c>
      <c r="K109" s="532">
        <v>3</v>
      </c>
      <c r="L109" s="536">
        <v>0</v>
      </c>
      <c r="M109" s="3"/>
      <c r="N109" s="3"/>
      <c r="O109" s="3"/>
      <c r="P109" s="3"/>
      <c r="Q109" s="3"/>
      <c r="R109" s="3"/>
      <c r="S109" s="3"/>
      <c r="T109" s="3"/>
      <c r="U109" s="3"/>
      <c r="V109" s="3"/>
      <c r="W109" s="3"/>
      <c r="X109" s="3"/>
      <c r="Y109" s="3"/>
      <c r="Z109" s="3"/>
    </row>
    <row r="110" spans="1:26">
      <c r="A110" s="3"/>
      <c r="B110" s="3"/>
      <c r="C110" s="998"/>
      <c r="D110" s="538" t="s">
        <v>329</v>
      </c>
      <c r="E110" s="540">
        <v>3</v>
      </c>
      <c r="F110" s="542">
        <v>0</v>
      </c>
      <c r="G110" s="543">
        <v>5</v>
      </c>
      <c r="H110" s="545">
        <v>0</v>
      </c>
      <c r="I110" s="540">
        <v>1</v>
      </c>
      <c r="J110" s="542">
        <v>0</v>
      </c>
      <c r="K110" s="543">
        <v>1</v>
      </c>
      <c r="L110" s="547">
        <v>0</v>
      </c>
      <c r="M110" s="3"/>
      <c r="N110" s="3"/>
      <c r="O110" s="3"/>
      <c r="P110" s="3"/>
      <c r="Q110" s="3"/>
      <c r="R110" s="3"/>
      <c r="S110" s="3"/>
      <c r="T110" s="3"/>
      <c r="U110" s="3"/>
      <c r="V110" s="3"/>
      <c r="W110" s="3"/>
      <c r="X110" s="3"/>
      <c r="Y110" s="3"/>
      <c r="Z110" s="3"/>
    </row>
    <row r="111" spans="1:26">
      <c r="A111" s="3"/>
      <c r="B111" s="3"/>
      <c r="C111" s="998"/>
      <c r="D111" s="525" t="s">
        <v>330</v>
      </c>
      <c r="E111" s="526">
        <v>3</v>
      </c>
      <c r="F111" s="527">
        <v>8</v>
      </c>
      <c r="G111" s="532">
        <v>9</v>
      </c>
      <c r="H111" s="534">
        <v>18</v>
      </c>
      <c r="I111" s="526">
        <v>12</v>
      </c>
      <c r="J111" s="527">
        <v>22</v>
      </c>
      <c r="K111" s="532">
        <v>15</v>
      </c>
      <c r="L111" s="536">
        <v>6</v>
      </c>
      <c r="M111" s="3"/>
      <c r="N111" s="3"/>
      <c r="O111" s="3"/>
      <c r="P111" s="3"/>
      <c r="Q111" s="3"/>
      <c r="R111" s="3"/>
      <c r="S111" s="3"/>
      <c r="T111" s="3"/>
      <c r="U111" s="3"/>
      <c r="V111" s="3"/>
      <c r="W111" s="3"/>
      <c r="X111" s="3"/>
      <c r="Y111" s="3"/>
      <c r="Z111" s="3"/>
    </row>
    <row r="112" spans="1:26">
      <c r="A112" s="3"/>
      <c r="B112" s="3"/>
      <c r="C112" s="998"/>
      <c r="D112" s="538" t="s">
        <v>331</v>
      </c>
      <c r="E112" s="540">
        <v>0</v>
      </c>
      <c r="F112" s="542">
        <v>0</v>
      </c>
      <c r="G112" s="543">
        <v>6</v>
      </c>
      <c r="H112" s="545">
        <v>1</v>
      </c>
      <c r="I112" s="540">
        <v>20</v>
      </c>
      <c r="J112" s="542">
        <v>0</v>
      </c>
      <c r="K112" s="543">
        <v>25</v>
      </c>
      <c r="L112" s="547">
        <v>0</v>
      </c>
      <c r="M112" s="3"/>
      <c r="N112" s="3"/>
      <c r="O112" s="3"/>
      <c r="P112" s="3"/>
      <c r="Q112" s="3"/>
      <c r="R112" s="3"/>
      <c r="S112" s="3"/>
      <c r="T112" s="3"/>
      <c r="U112" s="3"/>
      <c r="V112" s="3"/>
      <c r="W112" s="3"/>
      <c r="X112" s="3"/>
      <c r="Y112" s="3"/>
      <c r="Z112" s="3"/>
    </row>
    <row r="113" spans="1:26">
      <c r="A113" s="3"/>
      <c r="B113" s="3"/>
      <c r="C113" s="998"/>
      <c r="D113" s="525" t="s">
        <v>332</v>
      </c>
      <c r="E113" s="526">
        <v>0</v>
      </c>
      <c r="F113" s="527">
        <v>0</v>
      </c>
      <c r="G113" s="532">
        <v>6</v>
      </c>
      <c r="H113" s="534">
        <v>0</v>
      </c>
      <c r="I113" s="526">
        <v>9</v>
      </c>
      <c r="J113" s="527">
        <v>0</v>
      </c>
      <c r="K113" s="532">
        <v>7</v>
      </c>
      <c r="L113" s="536">
        <v>0</v>
      </c>
      <c r="M113" s="3"/>
      <c r="N113" s="3"/>
      <c r="O113" s="3"/>
      <c r="P113" s="3"/>
      <c r="Q113" s="3"/>
      <c r="R113" s="3"/>
      <c r="S113" s="3"/>
      <c r="T113" s="3"/>
      <c r="U113" s="3"/>
      <c r="V113" s="3"/>
      <c r="W113" s="3"/>
      <c r="X113" s="3"/>
      <c r="Y113" s="3"/>
      <c r="Z113" s="3"/>
    </row>
    <row r="114" spans="1:26">
      <c r="A114" s="3"/>
      <c r="B114" s="3"/>
      <c r="C114" s="998"/>
      <c r="D114" s="538" t="s">
        <v>333</v>
      </c>
      <c r="E114" s="540">
        <v>1</v>
      </c>
      <c r="F114" s="542">
        <v>0</v>
      </c>
      <c r="G114" s="543">
        <v>2</v>
      </c>
      <c r="H114" s="545">
        <v>0</v>
      </c>
      <c r="I114" s="540">
        <v>1</v>
      </c>
      <c r="J114" s="542">
        <v>0</v>
      </c>
      <c r="K114" s="543">
        <v>0</v>
      </c>
      <c r="L114" s="547">
        <v>0</v>
      </c>
      <c r="M114" s="3"/>
      <c r="N114" s="3"/>
      <c r="O114" s="3"/>
      <c r="P114" s="3"/>
      <c r="Q114" s="3"/>
      <c r="R114" s="3"/>
      <c r="S114" s="3"/>
      <c r="T114" s="3"/>
      <c r="U114" s="3"/>
      <c r="V114" s="3"/>
      <c r="W114" s="3"/>
      <c r="X114" s="3"/>
      <c r="Y114" s="3"/>
      <c r="Z114" s="3"/>
    </row>
    <row r="115" spans="1:26" ht="15.75" customHeight="1">
      <c r="A115" s="3"/>
      <c r="B115" s="3"/>
      <c r="C115" s="998"/>
      <c r="D115" s="552" t="s">
        <v>28</v>
      </c>
      <c r="E115" s="554">
        <f t="shared" ref="E115:L115" si="7">SUM(E106:E114)</f>
        <v>450</v>
      </c>
      <c r="F115" s="556">
        <f t="shared" si="7"/>
        <v>147</v>
      </c>
      <c r="G115" s="557">
        <f t="shared" si="7"/>
        <v>271</v>
      </c>
      <c r="H115" s="558">
        <f t="shared" si="7"/>
        <v>93</v>
      </c>
      <c r="I115" s="554">
        <f t="shared" si="7"/>
        <v>130</v>
      </c>
      <c r="J115" s="556">
        <f t="shared" si="7"/>
        <v>47</v>
      </c>
      <c r="K115" s="557">
        <f t="shared" si="7"/>
        <v>68</v>
      </c>
      <c r="L115" s="559">
        <f t="shared" si="7"/>
        <v>9</v>
      </c>
      <c r="M115" s="3"/>
      <c r="N115" s="3"/>
      <c r="O115" s="3"/>
      <c r="P115" s="3"/>
      <c r="Q115" s="3"/>
      <c r="R115" s="3"/>
      <c r="S115" s="3"/>
      <c r="T115" s="3"/>
      <c r="U115" s="3"/>
      <c r="V115" s="3"/>
      <c r="W115" s="3"/>
      <c r="X115" s="3"/>
      <c r="Y115" s="3"/>
      <c r="Z115" s="3"/>
    </row>
    <row r="116" spans="1:26" ht="21" customHeight="1">
      <c r="A116" s="3"/>
      <c r="B116" s="3"/>
      <c r="C116" s="978"/>
      <c r="D116" s="560" t="s">
        <v>336</v>
      </c>
      <c r="E116" s="1009">
        <f>E115+F115</f>
        <v>597</v>
      </c>
      <c r="F116" s="858"/>
      <c r="G116" s="1009">
        <f>G115+H115</f>
        <v>364</v>
      </c>
      <c r="H116" s="858"/>
      <c r="I116" s="1009">
        <f>I115+J115</f>
        <v>177</v>
      </c>
      <c r="J116" s="858"/>
      <c r="K116" s="1009">
        <f>K115+L115</f>
        <v>77</v>
      </c>
      <c r="L116" s="850"/>
      <c r="M116" s="3"/>
      <c r="N116" s="3"/>
      <c r="O116" s="3"/>
      <c r="P116" s="3"/>
      <c r="Q116" s="3"/>
      <c r="R116" s="3"/>
      <c r="S116" s="3"/>
      <c r="T116" s="3"/>
      <c r="U116" s="3"/>
      <c r="V116" s="3"/>
      <c r="W116" s="3"/>
      <c r="X116" s="3"/>
      <c r="Y116" s="3"/>
      <c r="Z116" s="3"/>
    </row>
    <row r="117" spans="1:26" ht="16.5" customHeight="1">
      <c r="A117" s="3"/>
      <c r="B117" s="3"/>
      <c r="C117" s="997" t="s">
        <v>157</v>
      </c>
      <c r="D117" s="1004" t="s">
        <v>87</v>
      </c>
      <c r="E117" s="991" t="s">
        <v>316</v>
      </c>
      <c r="F117" s="934"/>
      <c r="G117" s="996" t="s">
        <v>318</v>
      </c>
      <c r="H117" s="973"/>
      <c r="I117" s="991" t="s">
        <v>320</v>
      </c>
      <c r="J117" s="934"/>
      <c r="K117" s="996" t="s">
        <v>321</v>
      </c>
      <c r="L117" s="974"/>
      <c r="M117" s="3"/>
      <c r="N117" s="3"/>
      <c r="O117" s="3"/>
      <c r="P117" s="3"/>
      <c r="Q117" s="3"/>
      <c r="R117" s="3"/>
      <c r="S117" s="3"/>
      <c r="T117" s="3"/>
      <c r="U117" s="3"/>
      <c r="V117" s="3"/>
      <c r="W117" s="3"/>
      <c r="X117" s="3"/>
      <c r="Y117" s="3"/>
      <c r="Z117" s="3"/>
    </row>
    <row r="118" spans="1:26" ht="15.75" customHeight="1">
      <c r="A118" s="3"/>
      <c r="B118" s="3"/>
      <c r="C118" s="998"/>
      <c r="D118" s="1010"/>
      <c r="E118" s="512" t="s">
        <v>309</v>
      </c>
      <c r="F118" s="513" t="s">
        <v>310</v>
      </c>
      <c r="G118" s="514" t="s">
        <v>309</v>
      </c>
      <c r="H118" s="515" t="s">
        <v>310</v>
      </c>
      <c r="I118" s="512" t="s">
        <v>309</v>
      </c>
      <c r="J118" s="513" t="s">
        <v>310</v>
      </c>
      <c r="K118" s="514" t="s">
        <v>309</v>
      </c>
      <c r="L118" s="518" t="s">
        <v>310</v>
      </c>
      <c r="M118" s="3"/>
      <c r="N118" s="3"/>
      <c r="O118" s="3"/>
      <c r="P118" s="3"/>
      <c r="Q118" s="3"/>
      <c r="R118" s="3"/>
      <c r="S118" s="3"/>
      <c r="T118" s="3"/>
      <c r="U118" s="3"/>
      <c r="V118" s="3"/>
      <c r="W118" s="3"/>
      <c r="X118" s="3"/>
      <c r="Y118" s="3"/>
      <c r="Z118" s="3"/>
    </row>
    <row r="119" spans="1:26">
      <c r="A119" s="3"/>
      <c r="B119" s="3"/>
      <c r="C119" s="998"/>
      <c r="D119" s="519" t="s">
        <v>311</v>
      </c>
      <c r="E119" s="520">
        <v>323</v>
      </c>
      <c r="F119" s="521">
        <v>416</v>
      </c>
      <c r="G119" s="522">
        <v>320</v>
      </c>
      <c r="H119" s="523">
        <v>450</v>
      </c>
      <c r="I119" s="520">
        <v>137</v>
      </c>
      <c r="J119" s="521">
        <v>143</v>
      </c>
      <c r="K119" s="522">
        <v>49</v>
      </c>
      <c r="L119" s="524">
        <v>16</v>
      </c>
      <c r="M119" s="3"/>
      <c r="N119" s="3"/>
      <c r="O119" s="3"/>
      <c r="P119" s="3"/>
      <c r="Q119" s="3"/>
      <c r="R119" s="3"/>
      <c r="S119" s="3"/>
      <c r="T119" s="3"/>
      <c r="U119" s="3"/>
      <c r="V119" s="3"/>
      <c r="W119" s="3"/>
      <c r="X119" s="3"/>
      <c r="Y119" s="3"/>
      <c r="Z119" s="3"/>
    </row>
    <row r="120" spans="1:26">
      <c r="A120" s="3"/>
      <c r="B120" s="3"/>
      <c r="C120" s="998"/>
      <c r="D120" s="525" t="s">
        <v>312</v>
      </c>
      <c r="E120" s="526">
        <v>9839</v>
      </c>
      <c r="F120" s="527">
        <v>5704</v>
      </c>
      <c r="G120" s="532">
        <v>3629</v>
      </c>
      <c r="H120" s="534">
        <v>2581</v>
      </c>
      <c r="I120" s="526">
        <v>1176</v>
      </c>
      <c r="J120" s="527">
        <v>628</v>
      </c>
      <c r="K120" s="532">
        <v>305</v>
      </c>
      <c r="L120" s="536">
        <v>45</v>
      </c>
      <c r="M120" s="3"/>
      <c r="N120" s="3"/>
      <c r="O120" s="3"/>
      <c r="P120" s="3"/>
      <c r="Q120" s="3"/>
      <c r="R120" s="3"/>
      <c r="S120" s="3"/>
      <c r="T120" s="3"/>
      <c r="U120" s="3"/>
      <c r="V120" s="3"/>
      <c r="W120" s="3"/>
      <c r="X120" s="3"/>
      <c r="Y120" s="3"/>
      <c r="Z120" s="3"/>
    </row>
    <row r="121" spans="1:26">
      <c r="A121" s="3"/>
      <c r="B121" s="3"/>
      <c r="C121" s="998"/>
      <c r="D121" s="538" t="s">
        <v>324</v>
      </c>
      <c r="E121" s="540">
        <v>529</v>
      </c>
      <c r="F121" s="542">
        <v>11</v>
      </c>
      <c r="G121" s="543">
        <v>1294</v>
      </c>
      <c r="H121" s="545">
        <v>52</v>
      </c>
      <c r="I121" s="540">
        <v>890</v>
      </c>
      <c r="J121" s="542">
        <v>35</v>
      </c>
      <c r="K121" s="543">
        <v>262</v>
      </c>
      <c r="L121" s="547">
        <v>2</v>
      </c>
      <c r="M121" s="3"/>
      <c r="N121" s="3"/>
      <c r="O121" s="3"/>
      <c r="P121" s="3"/>
      <c r="Q121" s="3"/>
      <c r="R121" s="3"/>
      <c r="S121" s="3"/>
      <c r="T121" s="3"/>
      <c r="U121" s="3"/>
      <c r="V121" s="3"/>
      <c r="W121" s="3"/>
      <c r="X121" s="3"/>
      <c r="Y121" s="3"/>
      <c r="Z121" s="3"/>
    </row>
    <row r="122" spans="1:26">
      <c r="A122" s="3"/>
      <c r="B122" s="3"/>
      <c r="C122" s="998"/>
      <c r="D122" s="525" t="s">
        <v>328</v>
      </c>
      <c r="E122" s="526">
        <v>259</v>
      </c>
      <c r="F122" s="527">
        <v>5</v>
      </c>
      <c r="G122" s="532">
        <v>849</v>
      </c>
      <c r="H122" s="534">
        <v>7</v>
      </c>
      <c r="I122" s="526">
        <v>608</v>
      </c>
      <c r="J122" s="527">
        <v>9</v>
      </c>
      <c r="K122" s="532">
        <v>163</v>
      </c>
      <c r="L122" s="536">
        <v>1</v>
      </c>
      <c r="M122" s="3"/>
      <c r="N122" s="3"/>
      <c r="O122" s="3"/>
      <c r="P122" s="3"/>
      <c r="Q122" s="3"/>
      <c r="R122" s="3"/>
      <c r="S122" s="3"/>
      <c r="T122" s="3"/>
      <c r="U122" s="3"/>
      <c r="V122" s="3"/>
      <c r="W122" s="3"/>
      <c r="X122" s="3"/>
      <c r="Y122" s="3"/>
      <c r="Z122" s="3"/>
    </row>
    <row r="123" spans="1:26">
      <c r="A123" s="3"/>
      <c r="B123" s="3"/>
      <c r="C123" s="998"/>
      <c r="D123" s="538" t="s">
        <v>329</v>
      </c>
      <c r="E123" s="540">
        <v>116</v>
      </c>
      <c r="F123" s="542">
        <v>0</v>
      </c>
      <c r="G123" s="543">
        <v>425</v>
      </c>
      <c r="H123" s="545">
        <v>3</v>
      </c>
      <c r="I123" s="540">
        <v>287</v>
      </c>
      <c r="J123" s="542">
        <v>5</v>
      </c>
      <c r="K123" s="543">
        <v>57</v>
      </c>
      <c r="L123" s="547">
        <v>0</v>
      </c>
      <c r="M123" s="3"/>
      <c r="N123" s="3"/>
      <c r="O123" s="3"/>
      <c r="P123" s="3"/>
      <c r="Q123" s="3"/>
      <c r="R123" s="3"/>
      <c r="S123" s="3"/>
      <c r="T123" s="3"/>
      <c r="U123" s="3"/>
      <c r="V123" s="3"/>
      <c r="W123" s="3"/>
      <c r="X123" s="3"/>
      <c r="Y123" s="3"/>
      <c r="Z123" s="3"/>
    </row>
    <row r="124" spans="1:26">
      <c r="A124" s="3"/>
      <c r="B124" s="3"/>
      <c r="C124" s="998"/>
      <c r="D124" s="525" t="s">
        <v>330</v>
      </c>
      <c r="E124" s="526">
        <v>223</v>
      </c>
      <c r="F124" s="527">
        <v>336</v>
      </c>
      <c r="G124" s="532">
        <v>322</v>
      </c>
      <c r="H124" s="534">
        <v>554</v>
      </c>
      <c r="I124" s="526">
        <v>365</v>
      </c>
      <c r="J124" s="527">
        <v>531</v>
      </c>
      <c r="K124" s="532">
        <v>358</v>
      </c>
      <c r="L124" s="536">
        <v>172</v>
      </c>
      <c r="M124" s="3"/>
      <c r="N124" s="3"/>
      <c r="O124" s="3"/>
      <c r="P124" s="3"/>
      <c r="Q124" s="3"/>
      <c r="R124" s="3"/>
      <c r="S124" s="3"/>
      <c r="T124" s="3"/>
      <c r="U124" s="3"/>
      <c r="V124" s="3"/>
      <c r="W124" s="3"/>
      <c r="X124" s="3"/>
      <c r="Y124" s="3"/>
      <c r="Z124" s="3"/>
    </row>
    <row r="125" spans="1:26">
      <c r="A125" s="3"/>
      <c r="B125" s="3"/>
      <c r="C125" s="998"/>
      <c r="D125" s="538" t="s">
        <v>331</v>
      </c>
      <c r="E125" s="540">
        <v>11</v>
      </c>
      <c r="F125" s="542">
        <v>0</v>
      </c>
      <c r="G125" s="543">
        <v>130</v>
      </c>
      <c r="H125" s="545">
        <v>9</v>
      </c>
      <c r="I125" s="540">
        <v>366</v>
      </c>
      <c r="J125" s="542">
        <v>10</v>
      </c>
      <c r="K125" s="543">
        <v>400</v>
      </c>
      <c r="L125" s="547">
        <v>5</v>
      </c>
      <c r="M125" s="3"/>
      <c r="N125" s="3"/>
      <c r="O125" s="3"/>
      <c r="P125" s="3"/>
      <c r="Q125" s="3"/>
      <c r="R125" s="3"/>
      <c r="S125" s="3"/>
      <c r="T125" s="3"/>
      <c r="U125" s="3"/>
      <c r="V125" s="3"/>
      <c r="W125" s="3"/>
      <c r="X125" s="3"/>
      <c r="Y125" s="3"/>
      <c r="Z125" s="3"/>
    </row>
    <row r="126" spans="1:26">
      <c r="A126" s="3"/>
      <c r="B126" s="3"/>
      <c r="C126" s="998"/>
      <c r="D126" s="525" t="s">
        <v>332</v>
      </c>
      <c r="E126" s="526">
        <v>11</v>
      </c>
      <c r="F126" s="527">
        <v>1</v>
      </c>
      <c r="G126" s="532">
        <v>79</v>
      </c>
      <c r="H126" s="534">
        <v>2</v>
      </c>
      <c r="I126" s="526">
        <v>198</v>
      </c>
      <c r="J126" s="527">
        <v>5</v>
      </c>
      <c r="K126" s="532">
        <v>225</v>
      </c>
      <c r="L126" s="536">
        <v>1</v>
      </c>
      <c r="M126" s="3"/>
      <c r="N126" s="3"/>
      <c r="O126" s="3"/>
      <c r="P126" s="3"/>
      <c r="Q126" s="3"/>
      <c r="R126" s="3"/>
      <c r="S126" s="3"/>
      <c r="T126" s="3"/>
      <c r="U126" s="3"/>
      <c r="V126" s="3"/>
      <c r="W126" s="3"/>
      <c r="X126" s="3"/>
      <c r="Y126" s="3"/>
      <c r="Z126" s="3"/>
    </row>
    <row r="127" spans="1:26">
      <c r="A127" s="3"/>
      <c r="B127" s="3"/>
      <c r="C127" s="998"/>
      <c r="D127" s="538" t="s">
        <v>333</v>
      </c>
      <c r="E127" s="540">
        <v>6</v>
      </c>
      <c r="F127" s="542">
        <v>0</v>
      </c>
      <c r="G127" s="543">
        <v>62</v>
      </c>
      <c r="H127" s="545">
        <v>0</v>
      </c>
      <c r="I127" s="540">
        <v>135</v>
      </c>
      <c r="J127" s="542">
        <v>2</v>
      </c>
      <c r="K127" s="543">
        <v>61</v>
      </c>
      <c r="L127" s="547">
        <v>0</v>
      </c>
      <c r="M127" s="3"/>
      <c r="N127" s="3"/>
      <c r="O127" s="3"/>
      <c r="P127" s="3"/>
      <c r="Q127" s="3"/>
      <c r="R127" s="3"/>
      <c r="S127" s="3"/>
      <c r="T127" s="3"/>
      <c r="U127" s="3"/>
      <c r="V127" s="3"/>
      <c r="W127" s="3"/>
      <c r="X127" s="3"/>
      <c r="Y127" s="3"/>
      <c r="Z127" s="3"/>
    </row>
    <row r="128" spans="1:26" ht="15.75" customHeight="1">
      <c r="A128" s="3"/>
      <c r="B128" s="3"/>
      <c r="C128" s="998"/>
      <c r="D128" s="552" t="s">
        <v>28</v>
      </c>
      <c r="E128" s="554">
        <f t="shared" ref="E128:L128" si="8">SUM(E119:E127)</f>
        <v>11317</v>
      </c>
      <c r="F128" s="556">
        <f t="shared" si="8"/>
        <v>6473</v>
      </c>
      <c r="G128" s="557">
        <f t="shared" si="8"/>
        <v>7110</v>
      </c>
      <c r="H128" s="558">
        <f t="shared" si="8"/>
        <v>3658</v>
      </c>
      <c r="I128" s="554">
        <f t="shared" si="8"/>
        <v>4162</v>
      </c>
      <c r="J128" s="556">
        <f t="shared" si="8"/>
        <v>1368</v>
      </c>
      <c r="K128" s="557">
        <f t="shared" si="8"/>
        <v>1880</v>
      </c>
      <c r="L128" s="559">
        <f t="shared" si="8"/>
        <v>242</v>
      </c>
      <c r="M128" s="3"/>
      <c r="N128" s="3"/>
      <c r="O128" s="3"/>
      <c r="P128" s="3"/>
      <c r="Q128" s="3"/>
      <c r="R128" s="3"/>
      <c r="S128" s="3"/>
      <c r="T128" s="3"/>
      <c r="U128" s="3"/>
      <c r="V128" s="3"/>
      <c r="W128" s="3"/>
      <c r="X128" s="3"/>
      <c r="Y128" s="3"/>
      <c r="Z128" s="3"/>
    </row>
    <row r="129" spans="1:26" ht="21" customHeight="1">
      <c r="A129" s="3"/>
      <c r="B129" s="3"/>
      <c r="C129" s="978"/>
      <c r="D129" s="560" t="s">
        <v>336</v>
      </c>
      <c r="E129" s="1009">
        <f>E128+F128</f>
        <v>17790</v>
      </c>
      <c r="F129" s="858"/>
      <c r="G129" s="1009">
        <f>G128+H128</f>
        <v>10768</v>
      </c>
      <c r="H129" s="858"/>
      <c r="I129" s="1009">
        <f>I128+J128</f>
        <v>5530</v>
      </c>
      <c r="J129" s="858"/>
      <c r="K129" s="1009">
        <f>K128+L128</f>
        <v>2122</v>
      </c>
      <c r="L129" s="850"/>
      <c r="M129" s="3"/>
      <c r="N129" s="3"/>
      <c r="O129" s="3"/>
      <c r="P129" s="3"/>
      <c r="Q129" s="3"/>
      <c r="R129" s="3"/>
      <c r="S129" s="3"/>
      <c r="T129" s="3"/>
      <c r="U129" s="3"/>
      <c r="V129" s="3"/>
      <c r="W129" s="3"/>
      <c r="X129" s="3"/>
      <c r="Y129" s="3"/>
      <c r="Z129" s="3"/>
    </row>
    <row r="130" spans="1:26" ht="16.5" customHeight="1">
      <c r="A130" s="3"/>
      <c r="B130" s="3"/>
      <c r="C130" s="997" t="s">
        <v>158</v>
      </c>
      <c r="D130" s="1004" t="s">
        <v>87</v>
      </c>
      <c r="E130" s="991" t="s">
        <v>316</v>
      </c>
      <c r="F130" s="934"/>
      <c r="G130" s="996" t="s">
        <v>318</v>
      </c>
      <c r="H130" s="973"/>
      <c r="I130" s="991" t="s">
        <v>320</v>
      </c>
      <c r="J130" s="934"/>
      <c r="K130" s="996" t="s">
        <v>321</v>
      </c>
      <c r="L130" s="974"/>
      <c r="M130" s="3"/>
      <c r="N130" s="3"/>
      <c r="O130" s="3"/>
      <c r="P130" s="3"/>
      <c r="Q130" s="3"/>
      <c r="R130" s="3"/>
      <c r="S130" s="3"/>
      <c r="T130" s="3"/>
      <c r="U130" s="3"/>
      <c r="V130" s="3"/>
      <c r="W130" s="3"/>
      <c r="X130" s="3"/>
      <c r="Y130" s="3"/>
      <c r="Z130" s="3"/>
    </row>
    <row r="131" spans="1:26" ht="15.75" customHeight="1">
      <c r="A131" s="3"/>
      <c r="B131" s="3"/>
      <c r="C131" s="998"/>
      <c r="D131" s="1010"/>
      <c r="E131" s="512" t="s">
        <v>309</v>
      </c>
      <c r="F131" s="513" t="s">
        <v>310</v>
      </c>
      <c r="G131" s="514" t="s">
        <v>309</v>
      </c>
      <c r="H131" s="515" t="s">
        <v>310</v>
      </c>
      <c r="I131" s="512" t="s">
        <v>309</v>
      </c>
      <c r="J131" s="513" t="s">
        <v>310</v>
      </c>
      <c r="K131" s="514" t="s">
        <v>309</v>
      </c>
      <c r="L131" s="518" t="s">
        <v>310</v>
      </c>
      <c r="M131" s="3"/>
      <c r="N131" s="3"/>
      <c r="O131" s="3"/>
      <c r="P131" s="3"/>
      <c r="Q131" s="3"/>
      <c r="R131" s="3"/>
      <c r="S131" s="3"/>
      <c r="T131" s="3"/>
      <c r="U131" s="3"/>
      <c r="V131" s="3"/>
      <c r="W131" s="3"/>
      <c r="X131" s="3"/>
      <c r="Y131" s="3"/>
      <c r="Z131" s="3"/>
    </row>
    <row r="132" spans="1:26">
      <c r="A132" s="3"/>
      <c r="B132" s="3"/>
      <c r="C132" s="998"/>
      <c r="D132" s="519" t="s">
        <v>311</v>
      </c>
      <c r="E132" s="520">
        <v>11</v>
      </c>
      <c r="F132" s="521">
        <v>3</v>
      </c>
      <c r="G132" s="522">
        <v>23</v>
      </c>
      <c r="H132" s="523">
        <v>4</v>
      </c>
      <c r="I132" s="520">
        <v>11</v>
      </c>
      <c r="J132" s="521">
        <v>4</v>
      </c>
      <c r="K132" s="522">
        <v>2</v>
      </c>
      <c r="L132" s="524">
        <v>0</v>
      </c>
      <c r="M132" s="3"/>
      <c r="N132" s="3"/>
      <c r="O132" s="3"/>
      <c r="P132" s="3"/>
      <c r="Q132" s="3"/>
      <c r="R132" s="3"/>
      <c r="S132" s="3"/>
      <c r="T132" s="3"/>
      <c r="U132" s="3"/>
      <c r="V132" s="3"/>
      <c r="W132" s="3"/>
      <c r="X132" s="3"/>
      <c r="Y132" s="3"/>
      <c r="Z132" s="3"/>
    </row>
    <row r="133" spans="1:26">
      <c r="A133" s="3"/>
      <c r="B133" s="3"/>
      <c r="C133" s="998"/>
      <c r="D133" s="525" t="s">
        <v>312</v>
      </c>
      <c r="E133" s="526">
        <v>356</v>
      </c>
      <c r="F133" s="527">
        <v>125</v>
      </c>
      <c r="G133" s="532">
        <v>202</v>
      </c>
      <c r="H133" s="534">
        <v>84</v>
      </c>
      <c r="I133" s="526">
        <v>73</v>
      </c>
      <c r="J133" s="527">
        <v>12</v>
      </c>
      <c r="K133" s="532">
        <v>18</v>
      </c>
      <c r="L133" s="536">
        <v>3</v>
      </c>
      <c r="M133" s="3"/>
      <c r="N133" s="3"/>
      <c r="O133" s="3"/>
      <c r="P133" s="3"/>
      <c r="Q133" s="3"/>
      <c r="R133" s="3"/>
      <c r="S133" s="3"/>
      <c r="T133" s="3"/>
      <c r="U133" s="3"/>
      <c r="V133" s="3"/>
      <c r="W133" s="3"/>
      <c r="X133" s="3"/>
      <c r="Y133" s="3"/>
      <c r="Z133" s="3"/>
    </row>
    <row r="134" spans="1:26">
      <c r="A134" s="3"/>
      <c r="B134" s="3"/>
      <c r="C134" s="998"/>
      <c r="D134" s="538" t="s">
        <v>324</v>
      </c>
      <c r="E134" s="540">
        <v>8</v>
      </c>
      <c r="F134" s="542">
        <v>1</v>
      </c>
      <c r="G134" s="543">
        <v>22</v>
      </c>
      <c r="H134" s="545">
        <v>1</v>
      </c>
      <c r="I134" s="540">
        <v>19</v>
      </c>
      <c r="J134" s="542">
        <v>0</v>
      </c>
      <c r="K134" s="543">
        <v>1</v>
      </c>
      <c r="L134" s="547">
        <v>0</v>
      </c>
      <c r="M134" s="3"/>
      <c r="N134" s="3"/>
      <c r="O134" s="3"/>
      <c r="P134" s="3"/>
      <c r="Q134" s="3"/>
      <c r="R134" s="3"/>
      <c r="S134" s="3"/>
      <c r="T134" s="3"/>
      <c r="U134" s="3"/>
      <c r="V134" s="3"/>
      <c r="W134" s="3"/>
      <c r="X134" s="3"/>
      <c r="Y134" s="3"/>
      <c r="Z134" s="3"/>
    </row>
    <row r="135" spans="1:26">
      <c r="A135" s="3"/>
      <c r="B135" s="3"/>
      <c r="C135" s="998"/>
      <c r="D135" s="525" t="s">
        <v>328</v>
      </c>
      <c r="E135" s="526">
        <v>1</v>
      </c>
      <c r="F135" s="527">
        <v>0</v>
      </c>
      <c r="G135" s="532">
        <v>11</v>
      </c>
      <c r="H135" s="534">
        <v>0</v>
      </c>
      <c r="I135" s="526">
        <v>9</v>
      </c>
      <c r="J135" s="527">
        <v>0</v>
      </c>
      <c r="K135" s="532">
        <v>0</v>
      </c>
      <c r="L135" s="536">
        <v>0</v>
      </c>
      <c r="M135" s="3"/>
      <c r="N135" s="3"/>
      <c r="O135" s="3"/>
      <c r="P135" s="3"/>
      <c r="Q135" s="3"/>
      <c r="R135" s="3"/>
      <c r="S135" s="3"/>
      <c r="T135" s="3"/>
      <c r="U135" s="3"/>
      <c r="V135" s="3"/>
      <c r="W135" s="3"/>
      <c r="X135" s="3"/>
      <c r="Y135" s="3"/>
      <c r="Z135" s="3"/>
    </row>
    <row r="136" spans="1:26">
      <c r="A136" s="3"/>
      <c r="B136" s="3"/>
      <c r="C136" s="998"/>
      <c r="D136" s="538" t="s">
        <v>329</v>
      </c>
      <c r="E136" s="540">
        <v>0</v>
      </c>
      <c r="F136" s="542">
        <v>0</v>
      </c>
      <c r="G136" s="543">
        <v>3</v>
      </c>
      <c r="H136" s="545">
        <v>0</v>
      </c>
      <c r="I136" s="540">
        <v>0</v>
      </c>
      <c r="J136" s="542">
        <v>0</v>
      </c>
      <c r="K136" s="543">
        <v>0</v>
      </c>
      <c r="L136" s="547">
        <v>0</v>
      </c>
      <c r="M136" s="3"/>
      <c r="N136" s="3"/>
      <c r="O136" s="3"/>
      <c r="P136" s="3"/>
      <c r="Q136" s="3"/>
      <c r="R136" s="3"/>
      <c r="S136" s="3"/>
      <c r="T136" s="3"/>
      <c r="U136" s="3"/>
      <c r="V136" s="3"/>
      <c r="W136" s="3"/>
      <c r="X136" s="3"/>
      <c r="Y136" s="3"/>
      <c r="Z136" s="3"/>
    </row>
    <row r="137" spans="1:26">
      <c r="A137" s="3"/>
      <c r="B137" s="3"/>
      <c r="C137" s="998"/>
      <c r="D137" s="525" t="s">
        <v>330</v>
      </c>
      <c r="E137" s="526">
        <v>4</v>
      </c>
      <c r="F137" s="527">
        <v>5</v>
      </c>
      <c r="G137" s="532">
        <v>3</v>
      </c>
      <c r="H137" s="534">
        <v>13</v>
      </c>
      <c r="I137" s="526">
        <v>9</v>
      </c>
      <c r="J137" s="527">
        <v>15</v>
      </c>
      <c r="K137" s="532">
        <v>12</v>
      </c>
      <c r="L137" s="536">
        <v>2</v>
      </c>
      <c r="M137" s="3"/>
      <c r="N137" s="3"/>
      <c r="O137" s="3"/>
      <c r="P137" s="3"/>
      <c r="Q137" s="3"/>
      <c r="R137" s="3"/>
      <c r="S137" s="3"/>
      <c r="T137" s="3"/>
      <c r="U137" s="3"/>
      <c r="V137" s="3"/>
      <c r="W137" s="3"/>
      <c r="X137" s="3"/>
      <c r="Y137" s="3"/>
      <c r="Z137" s="3"/>
    </row>
    <row r="138" spans="1:26">
      <c r="A138" s="3"/>
      <c r="B138" s="3"/>
      <c r="C138" s="998"/>
      <c r="D138" s="538" t="s">
        <v>331</v>
      </c>
      <c r="E138" s="540">
        <v>0</v>
      </c>
      <c r="F138" s="542">
        <v>0</v>
      </c>
      <c r="G138" s="543">
        <v>8</v>
      </c>
      <c r="H138" s="545">
        <v>0</v>
      </c>
      <c r="I138" s="540">
        <v>11</v>
      </c>
      <c r="J138" s="542">
        <v>1</v>
      </c>
      <c r="K138" s="543">
        <v>6</v>
      </c>
      <c r="L138" s="547">
        <v>0</v>
      </c>
      <c r="M138" s="3"/>
      <c r="N138" s="3"/>
      <c r="O138" s="3"/>
      <c r="P138" s="3"/>
      <c r="Q138" s="3"/>
      <c r="R138" s="3"/>
      <c r="S138" s="3"/>
      <c r="T138" s="3"/>
      <c r="U138" s="3"/>
      <c r="V138" s="3"/>
      <c r="W138" s="3"/>
      <c r="X138" s="3"/>
      <c r="Y138" s="3"/>
      <c r="Z138" s="3"/>
    </row>
    <row r="139" spans="1:26">
      <c r="A139" s="3"/>
      <c r="B139" s="3"/>
      <c r="C139" s="998"/>
      <c r="D139" s="525" t="s">
        <v>332</v>
      </c>
      <c r="E139" s="526">
        <v>0</v>
      </c>
      <c r="F139" s="527">
        <v>0</v>
      </c>
      <c r="G139" s="532">
        <v>4</v>
      </c>
      <c r="H139" s="534">
        <v>0</v>
      </c>
      <c r="I139" s="526">
        <v>2</v>
      </c>
      <c r="J139" s="527">
        <v>1</v>
      </c>
      <c r="K139" s="532">
        <v>4</v>
      </c>
      <c r="L139" s="536">
        <v>0</v>
      </c>
      <c r="M139" s="3"/>
      <c r="N139" s="3"/>
      <c r="O139" s="3"/>
      <c r="P139" s="3"/>
      <c r="Q139" s="3"/>
      <c r="R139" s="3"/>
      <c r="S139" s="3"/>
      <c r="T139" s="3"/>
      <c r="U139" s="3"/>
      <c r="V139" s="3"/>
      <c r="W139" s="3"/>
      <c r="X139" s="3"/>
      <c r="Y139" s="3"/>
      <c r="Z139" s="3"/>
    </row>
    <row r="140" spans="1:26">
      <c r="A140" s="3"/>
      <c r="B140" s="3"/>
      <c r="C140" s="998"/>
      <c r="D140" s="538" t="s">
        <v>333</v>
      </c>
      <c r="E140" s="540">
        <v>0</v>
      </c>
      <c r="F140" s="542">
        <v>0</v>
      </c>
      <c r="G140" s="543">
        <v>2</v>
      </c>
      <c r="H140" s="545">
        <v>0</v>
      </c>
      <c r="I140" s="540">
        <v>2</v>
      </c>
      <c r="J140" s="542">
        <v>0</v>
      </c>
      <c r="K140" s="543">
        <v>3</v>
      </c>
      <c r="L140" s="547">
        <v>0</v>
      </c>
      <c r="M140" s="3"/>
      <c r="N140" s="3"/>
      <c r="O140" s="3"/>
      <c r="P140" s="3"/>
      <c r="Q140" s="3"/>
      <c r="R140" s="3"/>
      <c r="S140" s="3"/>
      <c r="T140" s="3"/>
      <c r="U140" s="3"/>
      <c r="V140" s="3"/>
      <c r="W140" s="3"/>
      <c r="X140" s="3"/>
      <c r="Y140" s="3"/>
      <c r="Z140" s="3"/>
    </row>
    <row r="141" spans="1:26" ht="15.75" customHeight="1">
      <c r="A141" s="3"/>
      <c r="B141" s="3"/>
      <c r="C141" s="998"/>
      <c r="D141" s="552" t="s">
        <v>28</v>
      </c>
      <c r="E141" s="554">
        <f t="shared" ref="E141:L141" si="9">SUM(E132:E140)</f>
        <v>380</v>
      </c>
      <c r="F141" s="556">
        <f t="shared" si="9"/>
        <v>134</v>
      </c>
      <c r="G141" s="557">
        <f t="shared" si="9"/>
        <v>278</v>
      </c>
      <c r="H141" s="558">
        <f t="shared" si="9"/>
        <v>102</v>
      </c>
      <c r="I141" s="554">
        <f t="shared" si="9"/>
        <v>136</v>
      </c>
      <c r="J141" s="556">
        <f t="shared" si="9"/>
        <v>33</v>
      </c>
      <c r="K141" s="557">
        <f t="shared" si="9"/>
        <v>46</v>
      </c>
      <c r="L141" s="559">
        <f t="shared" si="9"/>
        <v>5</v>
      </c>
      <c r="M141" s="31"/>
      <c r="N141" s="3"/>
      <c r="O141" s="3"/>
      <c r="P141" s="3"/>
      <c r="Q141" s="3"/>
      <c r="R141" s="3"/>
      <c r="S141" s="3"/>
      <c r="T141" s="3"/>
      <c r="U141" s="3"/>
      <c r="V141" s="3"/>
      <c r="W141" s="3"/>
      <c r="X141" s="3"/>
      <c r="Y141" s="3"/>
      <c r="Z141" s="3"/>
    </row>
    <row r="142" spans="1:26" ht="21" customHeight="1">
      <c r="A142" s="3"/>
      <c r="B142" s="3"/>
      <c r="C142" s="978"/>
      <c r="D142" s="560" t="s">
        <v>336</v>
      </c>
      <c r="E142" s="1009">
        <f>E141+F141</f>
        <v>514</v>
      </c>
      <c r="F142" s="858"/>
      <c r="G142" s="1009">
        <f>G141+H141</f>
        <v>380</v>
      </c>
      <c r="H142" s="858"/>
      <c r="I142" s="1009">
        <f>I141+J141</f>
        <v>169</v>
      </c>
      <c r="J142" s="858"/>
      <c r="K142" s="1009">
        <f>K141+L141</f>
        <v>51</v>
      </c>
      <c r="L142" s="850"/>
      <c r="M142" s="3"/>
      <c r="N142" s="3"/>
      <c r="O142" s="3"/>
      <c r="P142" s="3"/>
      <c r="Q142" s="3"/>
      <c r="R142" s="3"/>
      <c r="S142" s="3"/>
      <c r="T142" s="3"/>
      <c r="U142" s="3"/>
      <c r="V142" s="3"/>
      <c r="W142" s="3"/>
      <c r="X142" s="3"/>
      <c r="Y142" s="3"/>
      <c r="Z142" s="3"/>
    </row>
    <row r="143" spans="1:26" ht="16.5" customHeight="1">
      <c r="A143" s="3"/>
      <c r="B143" s="3"/>
      <c r="C143" s="997" t="s">
        <v>159</v>
      </c>
      <c r="D143" s="1004" t="s">
        <v>87</v>
      </c>
      <c r="E143" s="991" t="s">
        <v>316</v>
      </c>
      <c r="F143" s="934"/>
      <c r="G143" s="996" t="s">
        <v>318</v>
      </c>
      <c r="H143" s="973"/>
      <c r="I143" s="991" t="s">
        <v>320</v>
      </c>
      <c r="J143" s="934"/>
      <c r="K143" s="996" t="s">
        <v>321</v>
      </c>
      <c r="L143" s="974"/>
      <c r="M143" s="3"/>
      <c r="N143" s="3"/>
      <c r="O143" s="3"/>
      <c r="P143" s="3"/>
      <c r="Q143" s="3"/>
      <c r="R143" s="3"/>
      <c r="S143" s="3"/>
      <c r="T143" s="3"/>
      <c r="U143" s="3"/>
      <c r="V143" s="3"/>
      <c r="W143" s="3"/>
      <c r="X143" s="3"/>
      <c r="Y143" s="3"/>
      <c r="Z143" s="3"/>
    </row>
    <row r="144" spans="1:26" ht="15.75" customHeight="1">
      <c r="A144" s="3"/>
      <c r="B144" s="3"/>
      <c r="C144" s="998"/>
      <c r="D144" s="1010"/>
      <c r="E144" s="512" t="s">
        <v>309</v>
      </c>
      <c r="F144" s="513" t="s">
        <v>310</v>
      </c>
      <c r="G144" s="514" t="s">
        <v>309</v>
      </c>
      <c r="H144" s="515" t="s">
        <v>310</v>
      </c>
      <c r="I144" s="512" t="s">
        <v>309</v>
      </c>
      <c r="J144" s="513" t="s">
        <v>310</v>
      </c>
      <c r="K144" s="514" t="s">
        <v>309</v>
      </c>
      <c r="L144" s="518" t="s">
        <v>310</v>
      </c>
      <c r="M144" s="3"/>
      <c r="N144" s="3"/>
      <c r="O144" s="3"/>
      <c r="P144" s="3"/>
      <c r="Q144" s="3"/>
      <c r="R144" s="3"/>
      <c r="S144" s="3"/>
      <c r="T144" s="3"/>
      <c r="U144" s="3"/>
      <c r="V144" s="3"/>
      <c r="W144" s="3"/>
      <c r="X144" s="3"/>
      <c r="Y144" s="3"/>
      <c r="Z144" s="3"/>
    </row>
    <row r="145" spans="1:26">
      <c r="A145" s="3"/>
      <c r="B145" s="3"/>
      <c r="C145" s="998"/>
      <c r="D145" s="519" t="s">
        <v>311</v>
      </c>
      <c r="E145" s="520">
        <v>49</v>
      </c>
      <c r="F145" s="521">
        <v>28</v>
      </c>
      <c r="G145" s="522">
        <v>35</v>
      </c>
      <c r="H145" s="523">
        <v>27</v>
      </c>
      <c r="I145" s="520">
        <v>16</v>
      </c>
      <c r="J145" s="521">
        <v>6</v>
      </c>
      <c r="K145" s="522">
        <v>1</v>
      </c>
      <c r="L145" s="524">
        <v>0</v>
      </c>
      <c r="M145" s="3"/>
      <c r="N145" s="3"/>
      <c r="O145" s="3"/>
      <c r="P145" s="3"/>
      <c r="Q145" s="3"/>
      <c r="R145" s="3"/>
      <c r="S145" s="3"/>
      <c r="T145" s="3"/>
      <c r="U145" s="3"/>
      <c r="V145" s="3"/>
      <c r="W145" s="3"/>
      <c r="X145" s="3"/>
      <c r="Y145" s="3"/>
      <c r="Z145" s="3"/>
    </row>
    <row r="146" spans="1:26">
      <c r="A146" s="3"/>
      <c r="B146" s="3"/>
      <c r="C146" s="998"/>
      <c r="D146" s="525" t="s">
        <v>312</v>
      </c>
      <c r="E146" s="526">
        <v>1353</v>
      </c>
      <c r="F146" s="527">
        <v>401</v>
      </c>
      <c r="G146" s="532">
        <v>575</v>
      </c>
      <c r="H146" s="534">
        <v>185</v>
      </c>
      <c r="I146" s="526">
        <v>162</v>
      </c>
      <c r="J146" s="527">
        <v>33</v>
      </c>
      <c r="K146" s="532">
        <v>27</v>
      </c>
      <c r="L146" s="536">
        <v>4</v>
      </c>
      <c r="M146" s="3"/>
      <c r="N146" s="3"/>
      <c r="O146" s="3"/>
      <c r="P146" s="3"/>
      <c r="Q146" s="3"/>
      <c r="R146" s="3"/>
      <c r="S146" s="3"/>
      <c r="T146" s="3"/>
      <c r="U146" s="3"/>
      <c r="V146" s="3"/>
      <c r="W146" s="3"/>
      <c r="X146" s="3"/>
      <c r="Y146" s="3"/>
      <c r="Z146" s="3"/>
    </row>
    <row r="147" spans="1:26">
      <c r="A147" s="3"/>
      <c r="B147" s="3"/>
      <c r="C147" s="998"/>
      <c r="D147" s="538" t="s">
        <v>324</v>
      </c>
      <c r="E147" s="540">
        <v>23</v>
      </c>
      <c r="F147" s="542">
        <v>0</v>
      </c>
      <c r="G147" s="543">
        <v>72</v>
      </c>
      <c r="H147" s="545">
        <v>0</v>
      </c>
      <c r="I147" s="540">
        <v>60</v>
      </c>
      <c r="J147" s="542">
        <v>2</v>
      </c>
      <c r="K147" s="543">
        <v>10</v>
      </c>
      <c r="L147" s="547">
        <v>0</v>
      </c>
      <c r="M147" s="3"/>
      <c r="N147" s="3"/>
      <c r="O147" s="3"/>
      <c r="P147" s="3"/>
      <c r="Q147" s="3"/>
      <c r="R147" s="3"/>
      <c r="S147" s="3"/>
      <c r="T147" s="3"/>
      <c r="U147" s="3"/>
      <c r="V147" s="3"/>
      <c r="W147" s="3"/>
      <c r="X147" s="3"/>
      <c r="Y147" s="3"/>
      <c r="Z147" s="3"/>
    </row>
    <row r="148" spans="1:26">
      <c r="A148" s="3"/>
      <c r="B148" s="3"/>
      <c r="C148" s="998"/>
      <c r="D148" s="525" t="s">
        <v>328</v>
      </c>
      <c r="E148" s="526">
        <v>15</v>
      </c>
      <c r="F148" s="527">
        <v>0</v>
      </c>
      <c r="G148" s="532">
        <v>65</v>
      </c>
      <c r="H148" s="534">
        <v>2</v>
      </c>
      <c r="I148" s="526">
        <v>50</v>
      </c>
      <c r="J148" s="527">
        <v>1</v>
      </c>
      <c r="K148" s="532">
        <v>12</v>
      </c>
      <c r="L148" s="536">
        <v>0</v>
      </c>
      <c r="M148" s="3"/>
      <c r="N148" s="3"/>
      <c r="O148" s="3"/>
      <c r="P148" s="3"/>
      <c r="Q148" s="3"/>
      <c r="R148" s="3"/>
      <c r="S148" s="3"/>
      <c r="T148" s="3"/>
      <c r="U148" s="3"/>
      <c r="V148" s="3"/>
      <c r="W148" s="3"/>
      <c r="X148" s="3"/>
      <c r="Y148" s="3"/>
      <c r="Z148" s="3"/>
    </row>
    <row r="149" spans="1:26">
      <c r="A149" s="3"/>
      <c r="B149" s="3"/>
      <c r="C149" s="998"/>
      <c r="D149" s="538" t="s">
        <v>329</v>
      </c>
      <c r="E149" s="540">
        <v>5</v>
      </c>
      <c r="F149" s="542">
        <v>0</v>
      </c>
      <c r="G149" s="543">
        <v>47</v>
      </c>
      <c r="H149" s="545">
        <v>0</v>
      </c>
      <c r="I149" s="540">
        <v>42</v>
      </c>
      <c r="J149" s="542">
        <v>1</v>
      </c>
      <c r="K149" s="543">
        <v>7</v>
      </c>
      <c r="L149" s="547">
        <v>0</v>
      </c>
      <c r="M149" s="3"/>
      <c r="N149" s="3"/>
      <c r="O149" s="3"/>
      <c r="P149" s="3"/>
      <c r="Q149" s="3"/>
      <c r="R149" s="3"/>
      <c r="S149" s="3"/>
      <c r="T149" s="3"/>
      <c r="U149" s="3"/>
      <c r="V149" s="3"/>
      <c r="W149" s="3"/>
      <c r="X149" s="3"/>
      <c r="Y149" s="3"/>
      <c r="Z149" s="3"/>
    </row>
    <row r="150" spans="1:26">
      <c r="A150" s="3"/>
      <c r="B150" s="3"/>
      <c r="C150" s="998"/>
      <c r="D150" s="525" t="s">
        <v>330</v>
      </c>
      <c r="E150" s="526">
        <v>96</v>
      </c>
      <c r="F150" s="527">
        <v>82</v>
      </c>
      <c r="G150" s="532">
        <v>103</v>
      </c>
      <c r="H150" s="534">
        <v>131</v>
      </c>
      <c r="I150" s="526">
        <v>82</v>
      </c>
      <c r="J150" s="527">
        <v>80</v>
      </c>
      <c r="K150" s="532">
        <v>72</v>
      </c>
      <c r="L150" s="536">
        <v>18</v>
      </c>
      <c r="M150" s="3"/>
      <c r="N150" s="3"/>
      <c r="O150" s="3"/>
      <c r="P150" s="3"/>
      <c r="Q150" s="3"/>
      <c r="R150" s="3"/>
      <c r="S150" s="3"/>
      <c r="T150" s="3"/>
      <c r="U150" s="3"/>
      <c r="V150" s="3"/>
      <c r="W150" s="3"/>
      <c r="X150" s="3"/>
      <c r="Y150" s="3"/>
      <c r="Z150" s="3"/>
    </row>
    <row r="151" spans="1:26">
      <c r="A151" s="3"/>
      <c r="B151" s="3"/>
      <c r="C151" s="998"/>
      <c r="D151" s="538" t="s">
        <v>331</v>
      </c>
      <c r="E151" s="540">
        <v>2</v>
      </c>
      <c r="F151" s="542">
        <v>0</v>
      </c>
      <c r="G151" s="543">
        <v>27</v>
      </c>
      <c r="H151" s="545">
        <v>0</v>
      </c>
      <c r="I151" s="540">
        <v>64</v>
      </c>
      <c r="J151" s="542">
        <v>1</v>
      </c>
      <c r="K151" s="543">
        <v>49</v>
      </c>
      <c r="L151" s="547">
        <v>1</v>
      </c>
      <c r="M151" s="3"/>
      <c r="N151" s="3"/>
      <c r="O151" s="3"/>
      <c r="P151" s="3"/>
      <c r="Q151" s="3"/>
      <c r="R151" s="3"/>
      <c r="S151" s="3"/>
      <c r="T151" s="3"/>
      <c r="U151" s="3"/>
      <c r="V151" s="3"/>
      <c r="W151" s="3"/>
      <c r="X151" s="3"/>
      <c r="Y151" s="3"/>
      <c r="Z151" s="3"/>
    </row>
    <row r="152" spans="1:26">
      <c r="A152" s="3"/>
      <c r="B152" s="3"/>
      <c r="C152" s="998"/>
      <c r="D152" s="525" t="s">
        <v>332</v>
      </c>
      <c r="E152" s="526">
        <v>5</v>
      </c>
      <c r="F152" s="527">
        <v>0</v>
      </c>
      <c r="G152" s="532">
        <v>16</v>
      </c>
      <c r="H152" s="534">
        <v>0</v>
      </c>
      <c r="I152" s="526">
        <v>65</v>
      </c>
      <c r="J152" s="527">
        <v>0</v>
      </c>
      <c r="K152" s="532">
        <v>39</v>
      </c>
      <c r="L152" s="536">
        <v>0</v>
      </c>
      <c r="M152" s="3"/>
      <c r="N152" s="3"/>
      <c r="O152" s="3"/>
      <c r="P152" s="3"/>
      <c r="Q152" s="3"/>
      <c r="R152" s="3"/>
      <c r="S152" s="3"/>
      <c r="T152" s="3"/>
      <c r="U152" s="3"/>
      <c r="V152" s="3"/>
      <c r="W152" s="3"/>
      <c r="X152" s="3"/>
      <c r="Y152" s="3"/>
      <c r="Z152" s="3"/>
    </row>
    <row r="153" spans="1:26">
      <c r="A153" s="3"/>
      <c r="B153" s="3"/>
      <c r="C153" s="998"/>
      <c r="D153" s="538" t="s">
        <v>333</v>
      </c>
      <c r="E153" s="540">
        <v>3</v>
      </c>
      <c r="F153" s="542">
        <v>0</v>
      </c>
      <c r="G153" s="543">
        <v>32</v>
      </c>
      <c r="H153" s="545">
        <v>1</v>
      </c>
      <c r="I153" s="540">
        <v>40</v>
      </c>
      <c r="J153" s="542">
        <v>0</v>
      </c>
      <c r="K153" s="543">
        <v>20</v>
      </c>
      <c r="L153" s="547">
        <v>0</v>
      </c>
      <c r="M153" s="3"/>
      <c r="N153" s="3"/>
      <c r="O153" s="3"/>
      <c r="P153" s="3"/>
      <c r="Q153" s="3"/>
      <c r="R153" s="3"/>
      <c r="S153" s="3"/>
      <c r="T153" s="3"/>
      <c r="U153" s="3"/>
      <c r="V153" s="3"/>
      <c r="W153" s="3"/>
      <c r="X153" s="3"/>
      <c r="Y153" s="3"/>
      <c r="Z153" s="3"/>
    </row>
    <row r="154" spans="1:26" ht="15.75" customHeight="1">
      <c r="A154" s="3"/>
      <c r="B154" s="3"/>
      <c r="C154" s="998"/>
      <c r="D154" s="552" t="s">
        <v>28</v>
      </c>
      <c r="E154" s="554">
        <f t="shared" ref="E154:L154" si="10">SUM(E145:E153)</f>
        <v>1551</v>
      </c>
      <c r="F154" s="556">
        <f t="shared" si="10"/>
        <v>511</v>
      </c>
      <c r="G154" s="557">
        <f t="shared" si="10"/>
        <v>972</v>
      </c>
      <c r="H154" s="558">
        <f t="shared" si="10"/>
        <v>346</v>
      </c>
      <c r="I154" s="554">
        <f t="shared" si="10"/>
        <v>581</v>
      </c>
      <c r="J154" s="556">
        <f t="shared" si="10"/>
        <v>124</v>
      </c>
      <c r="K154" s="557">
        <f t="shared" si="10"/>
        <v>237</v>
      </c>
      <c r="L154" s="559">
        <f t="shared" si="10"/>
        <v>23</v>
      </c>
      <c r="M154" s="3"/>
      <c r="N154" s="3"/>
      <c r="O154" s="3"/>
      <c r="P154" s="3"/>
      <c r="Q154" s="3"/>
      <c r="R154" s="3"/>
      <c r="S154" s="3"/>
      <c r="T154" s="3"/>
      <c r="U154" s="3"/>
      <c r="V154" s="3"/>
      <c r="W154" s="3"/>
      <c r="X154" s="3"/>
      <c r="Y154" s="3"/>
      <c r="Z154" s="3"/>
    </row>
    <row r="155" spans="1:26" ht="21" customHeight="1">
      <c r="A155" s="3"/>
      <c r="B155" s="3"/>
      <c r="C155" s="978"/>
      <c r="D155" s="560" t="s">
        <v>336</v>
      </c>
      <c r="E155" s="1009">
        <f>E154+F154</f>
        <v>2062</v>
      </c>
      <c r="F155" s="858"/>
      <c r="G155" s="1009">
        <f>G154+H154</f>
        <v>1318</v>
      </c>
      <c r="H155" s="858"/>
      <c r="I155" s="1009">
        <f>I154+J154</f>
        <v>705</v>
      </c>
      <c r="J155" s="858"/>
      <c r="K155" s="1009">
        <f>K154+L154</f>
        <v>260</v>
      </c>
      <c r="L155" s="850"/>
      <c r="M155" s="3"/>
      <c r="N155" s="3"/>
      <c r="O155" s="3"/>
      <c r="P155" s="3"/>
      <c r="Q155" s="3"/>
      <c r="R155" s="3"/>
      <c r="S155" s="3"/>
      <c r="T155" s="3"/>
      <c r="U155" s="3"/>
      <c r="V155" s="3"/>
      <c r="W155" s="3"/>
      <c r="X155" s="3"/>
      <c r="Y155" s="3"/>
      <c r="Z155" s="3"/>
    </row>
    <row r="156" spans="1:26" ht="16.5" customHeight="1">
      <c r="A156" s="3"/>
      <c r="B156" s="3"/>
      <c r="C156" s="997" t="s">
        <v>160</v>
      </c>
      <c r="D156" s="1004" t="s">
        <v>87</v>
      </c>
      <c r="E156" s="991" t="s">
        <v>316</v>
      </c>
      <c r="F156" s="934"/>
      <c r="G156" s="996" t="s">
        <v>318</v>
      </c>
      <c r="H156" s="973"/>
      <c r="I156" s="991" t="s">
        <v>320</v>
      </c>
      <c r="J156" s="934"/>
      <c r="K156" s="996" t="s">
        <v>321</v>
      </c>
      <c r="L156" s="974"/>
      <c r="M156" s="3"/>
      <c r="N156" s="3"/>
      <c r="O156" s="3"/>
      <c r="P156" s="3"/>
      <c r="Q156" s="3"/>
      <c r="R156" s="3"/>
      <c r="S156" s="3"/>
      <c r="T156" s="3"/>
      <c r="U156" s="3"/>
      <c r="V156" s="3"/>
      <c r="W156" s="3"/>
      <c r="X156" s="3"/>
      <c r="Y156" s="3"/>
      <c r="Z156" s="3"/>
    </row>
    <row r="157" spans="1:26" ht="15.75" customHeight="1">
      <c r="A157" s="3"/>
      <c r="B157" s="6" t="s">
        <v>0</v>
      </c>
      <c r="C157" s="998"/>
      <c r="D157" s="1010"/>
      <c r="E157" s="512" t="s">
        <v>309</v>
      </c>
      <c r="F157" s="513" t="s">
        <v>310</v>
      </c>
      <c r="G157" s="514" t="s">
        <v>309</v>
      </c>
      <c r="H157" s="515" t="s">
        <v>310</v>
      </c>
      <c r="I157" s="512" t="s">
        <v>309</v>
      </c>
      <c r="J157" s="513" t="s">
        <v>310</v>
      </c>
      <c r="K157" s="514" t="s">
        <v>309</v>
      </c>
      <c r="L157" s="518" t="s">
        <v>310</v>
      </c>
      <c r="M157" s="3"/>
      <c r="N157" s="3"/>
      <c r="O157" s="3"/>
      <c r="P157" s="3"/>
      <c r="Q157" s="3"/>
      <c r="R157" s="3"/>
      <c r="S157" s="3"/>
      <c r="T157" s="3"/>
      <c r="U157" s="3"/>
      <c r="V157" s="3"/>
      <c r="W157" s="3"/>
      <c r="X157" s="3"/>
      <c r="Y157" s="3"/>
      <c r="Z157" s="3"/>
    </row>
    <row r="158" spans="1:26">
      <c r="A158" s="3"/>
      <c r="B158" s="6" t="s">
        <v>5</v>
      </c>
      <c r="C158" s="998"/>
      <c r="D158" s="519" t="s">
        <v>311</v>
      </c>
      <c r="E158" s="520">
        <v>16</v>
      </c>
      <c r="F158" s="521">
        <v>7</v>
      </c>
      <c r="G158" s="522">
        <v>27</v>
      </c>
      <c r="H158" s="523">
        <v>6</v>
      </c>
      <c r="I158" s="520">
        <v>10</v>
      </c>
      <c r="J158" s="521">
        <v>0</v>
      </c>
      <c r="K158" s="522">
        <v>7</v>
      </c>
      <c r="L158" s="524">
        <v>1</v>
      </c>
      <c r="M158" s="3"/>
      <c r="N158" s="3"/>
      <c r="O158" s="3"/>
      <c r="P158" s="3"/>
      <c r="Q158" s="3"/>
      <c r="R158" s="3"/>
      <c r="S158" s="3"/>
      <c r="T158" s="3"/>
      <c r="U158" s="3"/>
      <c r="V158" s="3"/>
      <c r="W158" s="3"/>
      <c r="X158" s="3"/>
      <c r="Y158" s="3"/>
      <c r="Z158" s="3"/>
    </row>
    <row r="159" spans="1:26">
      <c r="A159" s="3"/>
      <c r="B159" s="6" t="s">
        <v>6</v>
      </c>
      <c r="C159" s="998"/>
      <c r="D159" s="525" t="s">
        <v>312</v>
      </c>
      <c r="E159" s="526">
        <v>215</v>
      </c>
      <c r="F159" s="527">
        <v>84</v>
      </c>
      <c r="G159" s="532">
        <v>111</v>
      </c>
      <c r="H159" s="534">
        <v>44</v>
      </c>
      <c r="I159" s="526">
        <v>48</v>
      </c>
      <c r="J159" s="527">
        <v>5</v>
      </c>
      <c r="K159" s="532">
        <v>7</v>
      </c>
      <c r="L159" s="536">
        <v>1</v>
      </c>
      <c r="M159" s="3"/>
      <c r="N159" s="3"/>
      <c r="O159" s="3"/>
      <c r="P159" s="3"/>
      <c r="Q159" s="3"/>
      <c r="R159" s="3"/>
      <c r="S159" s="3"/>
      <c r="T159" s="3"/>
      <c r="U159" s="3"/>
      <c r="V159" s="3"/>
      <c r="W159" s="3"/>
      <c r="X159" s="3"/>
      <c r="Y159" s="3"/>
      <c r="Z159" s="3"/>
    </row>
    <row r="160" spans="1:26">
      <c r="A160" s="3"/>
      <c r="B160" s="3"/>
      <c r="C160" s="998"/>
      <c r="D160" s="538" t="s">
        <v>324</v>
      </c>
      <c r="E160" s="540">
        <v>4</v>
      </c>
      <c r="F160" s="542">
        <v>0</v>
      </c>
      <c r="G160" s="543">
        <v>26</v>
      </c>
      <c r="H160" s="545">
        <v>0</v>
      </c>
      <c r="I160" s="540">
        <v>20</v>
      </c>
      <c r="J160" s="542">
        <v>1</v>
      </c>
      <c r="K160" s="543">
        <v>8</v>
      </c>
      <c r="L160" s="547">
        <v>0</v>
      </c>
      <c r="M160" s="3"/>
      <c r="N160" s="3"/>
      <c r="O160" s="3"/>
      <c r="P160" s="3"/>
      <c r="Q160" s="3"/>
      <c r="R160" s="3"/>
      <c r="S160" s="3"/>
      <c r="T160" s="3"/>
      <c r="U160" s="3"/>
      <c r="V160" s="3"/>
      <c r="W160" s="3"/>
      <c r="X160" s="3"/>
      <c r="Y160" s="3"/>
      <c r="Z160" s="3"/>
    </row>
    <row r="161" spans="1:26">
      <c r="A161" s="3"/>
      <c r="B161" s="3"/>
      <c r="C161" s="998"/>
      <c r="D161" s="525" t="s">
        <v>328</v>
      </c>
      <c r="E161" s="526">
        <v>6</v>
      </c>
      <c r="F161" s="527">
        <v>0</v>
      </c>
      <c r="G161" s="532">
        <v>12</v>
      </c>
      <c r="H161" s="534">
        <v>1</v>
      </c>
      <c r="I161" s="526">
        <v>13</v>
      </c>
      <c r="J161" s="527">
        <v>0</v>
      </c>
      <c r="K161" s="532">
        <v>3</v>
      </c>
      <c r="L161" s="536">
        <v>0</v>
      </c>
      <c r="M161" s="3"/>
      <c r="N161" s="3"/>
      <c r="O161" s="3"/>
      <c r="P161" s="3"/>
      <c r="Q161" s="3"/>
      <c r="R161" s="3"/>
      <c r="S161" s="3"/>
      <c r="T161" s="3"/>
      <c r="U161" s="3"/>
      <c r="V161" s="3"/>
      <c r="W161" s="3"/>
      <c r="X161" s="3"/>
      <c r="Y161" s="3"/>
      <c r="Z161" s="3"/>
    </row>
    <row r="162" spans="1:26">
      <c r="A162" s="3"/>
      <c r="B162" s="3"/>
      <c r="C162" s="998"/>
      <c r="D162" s="538" t="s">
        <v>329</v>
      </c>
      <c r="E162" s="540">
        <v>0</v>
      </c>
      <c r="F162" s="542">
        <v>0</v>
      </c>
      <c r="G162" s="543">
        <v>5</v>
      </c>
      <c r="H162" s="545">
        <v>0</v>
      </c>
      <c r="I162" s="540">
        <v>0</v>
      </c>
      <c r="J162" s="542">
        <v>0</v>
      </c>
      <c r="K162" s="543">
        <v>0</v>
      </c>
      <c r="L162" s="547">
        <v>0</v>
      </c>
      <c r="M162" s="3"/>
      <c r="N162" s="3"/>
      <c r="O162" s="3"/>
      <c r="P162" s="3"/>
      <c r="Q162" s="3"/>
      <c r="R162" s="3"/>
      <c r="S162" s="3"/>
      <c r="T162" s="3"/>
      <c r="U162" s="3"/>
      <c r="V162" s="3"/>
      <c r="W162" s="3"/>
      <c r="X162" s="3"/>
      <c r="Y162" s="3"/>
      <c r="Z162" s="3"/>
    </row>
    <row r="163" spans="1:26">
      <c r="A163" s="3"/>
      <c r="B163" s="3"/>
      <c r="C163" s="998"/>
      <c r="D163" s="525" t="s">
        <v>330</v>
      </c>
      <c r="E163" s="526">
        <v>3</v>
      </c>
      <c r="F163" s="527">
        <v>1</v>
      </c>
      <c r="G163" s="532">
        <v>3</v>
      </c>
      <c r="H163" s="534">
        <v>7</v>
      </c>
      <c r="I163" s="526">
        <v>5</v>
      </c>
      <c r="J163" s="527">
        <v>2</v>
      </c>
      <c r="K163" s="532">
        <v>4</v>
      </c>
      <c r="L163" s="536">
        <v>2</v>
      </c>
      <c r="M163" s="3"/>
      <c r="N163" s="3"/>
      <c r="O163" s="3"/>
      <c r="P163" s="3"/>
      <c r="Q163" s="3"/>
      <c r="R163" s="3"/>
      <c r="S163" s="3"/>
      <c r="T163" s="3"/>
      <c r="U163" s="3"/>
      <c r="V163" s="3"/>
      <c r="W163" s="3"/>
      <c r="X163" s="3"/>
      <c r="Y163" s="3"/>
      <c r="Z163" s="3"/>
    </row>
    <row r="164" spans="1:26">
      <c r="A164" s="3"/>
      <c r="B164" s="3"/>
      <c r="C164" s="998"/>
      <c r="D164" s="538" t="s">
        <v>331</v>
      </c>
      <c r="E164" s="540">
        <v>2</v>
      </c>
      <c r="F164" s="542">
        <v>0</v>
      </c>
      <c r="G164" s="543">
        <v>2</v>
      </c>
      <c r="H164" s="545">
        <v>1</v>
      </c>
      <c r="I164" s="540">
        <v>6</v>
      </c>
      <c r="J164" s="542">
        <v>0</v>
      </c>
      <c r="K164" s="543">
        <v>5</v>
      </c>
      <c r="L164" s="547">
        <v>0</v>
      </c>
      <c r="M164" s="3"/>
      <c r="N164" s="3"/>
      <c r="O164" s="3"/>
      <c r="P164" s="3"/>
      <c r="Q164" s="3"/>
      <c r="R164" s="3"/>
      <c r="S164" s="3"/>
      <c r="T164" s="3"/>
      <c r="U164" s="3"/>
      <c r="V164" s="3"/>
      <c r="W164" s="3"/>
      <c r="X164" s="3"/>
      <c r="Y164" s="3"/>
      <c r="Z164" s="3"/>
    </row>
    <row r="165" spans="1:26">
      <c r="A165" s="3"/>
      <c r="B165" s="3"/>
      <c r="C165" s="998"/>
      <c r="D165" s="525" t="s">
        <v>332</v>
      </c>
      <c r="E165" s="526">
        <v>0</v>
      </c>
      <c r="F165" s="527">
        <v>0</v>
      </c>
      <c r="G165" s="532">
        <v>5</v>
      </c>
      <c r="H165" s="534">
        <v>0</v>
      </c>
      <c r="I165" s="526">
        <v>7</v>
      </c>
      <c r="J165" s="527">
        <v>0</v>
      </c>
      <c r="K165" s="532">
        <v>5</v>
      </c>
      <c r="L165" s="536">
        <v>0</v>
      </c>
      <c r="M165" s="3"/>
      <c r="N165" s="3"/>
      <c r="O165" s="3"/>
      <c r="P165" s="3"/>
      <c r="Q165" s="3"/>
      <c r="R165" s="3"/>
      <c r="S165" s="3"/>
      <c r="T165" s="3"/>
      <c r="U165" s="3"/>
      <c r="V165" s="3"/>
      <c r="W165" s="3"/>
      <c r="X165" s="3"/>
      <c r="Y165" s="3"/>
      <c r="Z165" s="3"/>
    </row>
    <row r="166" spans="1:26">
      <c r="A166" s="3"/>
      <c r="B166" s="3"/>
      <c r="C166" s="998"/>
      <c r="D166" s="538" t="s">
        <v>333</v>
      </c>
      <c r="E166" s="540">
        <v>0</v>
      </c>
      <c r="F166" s="542">
        <v>0</v>
      </c>
      <c r="G166" s="543">
        <v>0</v>
      </c>
      <c r="H166" s="545">
        <v>0</v>
      </c>
      <c r="I166" s="540">
        <v>0</v>
      </c>
      <c r="J166" s="542">
        <v>0</v>
      </c>
      <c r="K166" s="543">
        <v>1</v>
      </c>
      <c r="L166" s="547">
        <v>0</v>
      </c>
      <c r="M166" s="3"/>
      <c r="N166" s="3"/>
      <c r="O166" s="3"/>
      <c r="P166" s="3"/>
      <c r="Q166" s="3"/>
      <c r="R166" s="3"/>
      <c r="S166" s="3"/>
      <c r="T166" s="3"/>
      <c r="U166" s="3"/>
      <c r="V166" s="3"/>
      <c r="W166" s="3"/>
      <c r="X166" s="3"/>
      <c r="Y166" s="3"/>
      <c r="Z166" s="3"/>
    </row>
    <row r="167" spans="1:26" ht="15.75" customHeight="1">
      <c r="A167" s="3"/>
      <c r="B167" s="3"/>
      <c r="C167" s="998"/>
      <c r="D167" s="552" t="s">
        <v>28</v>
      </c>
      <c r="E167" s="554">
        <f t="shared" ref="E167:L167" si="11">SUM(E158:E166)</f>
        <v>246</v>
      </c>
      <c r="F167" s="556">
        <f t="shared" si="11"/>
        <v>92</v>
      </c>
      <c r="G167" s="557">
        <f t="shared" si="11"/>
        <v>191</v>
      </c>
      <c r="H167" s="558">
        <f t="shared" si="11"/>
        <v>59</v>
      </c>
      <c r="I167" s="554">
        <f t="shared" si="11"/>
        <v>109</v>
      </c>
      <c r="J167" s="556">
        <f t="shared" si="11"/>
        <v>8</v>
      </c>
      <c r="K167" s="557">
        <f t="shared" si="11"/>
        <v>40</v>
      </c>
      <c r="L167" s="559">
        <f t="shared" si="11"/>
        <v>4</v>
      </c>
      <c r="M167" s="3"/>
      <c r="N167" s="3"/>
      <c r="O167" s="3"/>
      <c r="P167" s="3"/>
      <c r="Q167" s="3"/>
      <c r="R167" s="3"/>
      <c r="S167" s="3"/>
      <c r="T167" s="3"/>
      <c r="U167" s="3"/>
      <c r="V167" s="3"/>
      <c r="W167" s="3"/>
      <c r="X167" s="3"/>
      <c r="Y167" s="3"/>
      <c r="Z167" s="3"/>
    </row>
    <row r="168" spans="1:26" ht="21" customHeight="1">
      <c r="A168" s="3"/>
      <c r="B168" s="3"/>
      <c r="C168" s="978"/>
      <c r="D168" s="560" t="s">
        <v>336</v>
      </c>
      <c r="E168" s="1009">
        <f>E167+F167</f>
        <v>338</v>
      </c>
      <c r="F168" s="858"/>
      <c r="G168" s="1009">
        <f>G167+H167</f>
        <v>250</v>
      </c>
      <c r="H168" s="858"/>
      <c r="I168" s="1009">
        <f>I167+J167</f>
        <v>117</v>
      </c>
      <c r="J168" s="858"/>
      <c r="K168" s="1009">
        <f>K167+L167</f>
        <v>44</v>
      </c>
      <c r="L168" s="850"/>
      <c r="M168" s="3"/>
      <c r="N168" s="3"/>
      <c r="O168" s="3"/>
      <c r="P168" s="3"/>
      <c r="Q168" s="3"/>
      <c r="R168" s="3"/>
      <c r="S168" s="3"/>
      <c r="T168" s="3"/>
      <c r="U168" s="3"/>
      <c r="V168" s="3"/>
      <c r="W168" s="3"/>
      <c r="X168" s="3"/>
      <c r="Y168" s="3"/>
      <c r="Z168" s="3"/>
    </row>
    <row r="169" spans="1:26" ht="16.5" customHeight="1">
      <c r="A169" s="3"/>
      <c r="B169" s="3"/>
      <c r="C169" s="997" t="s">
        <v>161</v>
      </c>
      <c r="D169" s="1004" t="s">
        <v>87</v>
      </c>
      <c r="E169" s="991" t="s">
        <v>316</v>
      </c>
      <c r="F169" s="934"/>
      <c r="G169" s="996" t="s">
        <v>318</v>
      </c>
      <c r="H169" s="973"/>
      <c r="I169" s="991" t="s">
        <v>320</v>
      </c>
      <c r="J169" s="934"/>
      <c r="K169" s="996" t="s">
        <v>321</v>
      </c>
      <c r="L169" s="974"/>
      <c r="M169" s="3"/>
      <c r="N169" s="3"/>
      <c r="O169" s="3"/>
      <c r="P169" s="3"/>
      <c r="Q169" s="3"/>
      <c r="R169" s="3"/>
      <c r="S169" s="3"/>
      <c r="T169" s="3"/>
      <c r="U169" s="3"/>
      <c r="V169" s="3"/>
      <c r="W169" s="3"/>
      <c r="X169" s="3"/>
      <c r="Y169" s="3"/>
      <c r="Z169" s="3"/>
    </row>
    <row r="170" spans="1:26" ht="15.75" customHeight="1">
      <c r="A170" s="3"/>
      <c r="B170" s="3"/>
      <c r="C170" s="998"/>
      <c r="D170" s="1010"/>
      <c r="E170" s="512" t="s">
        <v>309</v>
      </c>
      <c r="F170" s="513" t="s">
        <v>310</v>
      </c>
      <c r="G170" s="514" t="s">
        <v>309</v>
      </c>
      <c r="H170" s="515" t="s">
        <v>310</v>
      </c>
      <c r="I170" s="512" t="s">
        <v>309</v>
      </c>
      <c r="J170" s="513" t="s">
        <v>310</v>
      </c>
      <c r="K170" s="514" t="s">
        <v>309</v>
      </c>
      <c r="L170" s="518" t="s">
        <v>310</v>
      </c>
      <c r="M170" s="3"/>
      <c r="N170" s="3"/>
      <c r="O170" s="3"/>
      <c r="P170" s="3"/>
      <c r="Q170" s="3"/>
      <c r="R170" s="3"/>
      <c r="S170" s="3"/>
      <c r="T170" s="3"/>
      <c r="U170" s="3"/>
      <c r="V170" s="3"/>
      <c r="W170" s="3"/>
      <c r="X170" s="3"/>
      <c r="Y170" s="3"/>
      <c r="Z170" s="3"/>
    </row>
    <row r="171" spans="1:26">
      <c r="A171" s="3"/>
      <c r="B171" s="3"/>
      <c r="C171" s="998"/>
      <c r="D171" s="519" t="s">
        <v>311</v>
      </c>
      <c r="E171" s="520">
        <v>57</v>
      </c>
      <c r="F171" s="521">
        <v>64</v>
      </c>
      <c r="G171" s="522">
        <v>104</v>
      </c>
      <c r="H171" s="523">
        <v>68</v>
      </c>
      <c r="I171" s="520">
        <v>53</v>
      </c>
      <c r="J171" s="521">
        <v>29</v>
      </c>
      <c r="K171" s="522">
        <v>28</v>
      </c>
      <c r="L171" s="524">
        <v>7</v>
      </c>
      <c r="M171" s="3"/>
      <c r="N171" s="3"/>
      <c r="O171" s="3"/>
      <c r="P171" s="3"/>
      <c r="Q171" s="3"/>
      <c r="R171" s="3"/>
      <c r="S171" s="3"/>
      <c r="T171" s="3"/>
      <c r="U171" s="3"/>
      <c r="V171" s="3"/>
      <c r="W171" s="3"/>
      <c r="X171" s="3"/>
      <c r="Y171" s="3"/>
      <c r="Z171" s="3"/>
    </row>
    <row r="172" spans="1:26">
      <c r="A172" s="3"/>
      <c r="B172" s="3"/>
      <c r="C172" s="998"/>
      <c r="D172" s="525" t="s">
        <v>312</v>
      </c>
      <c r="E172" s="526">
        <v>2429</v>
      </c>
      <c r="F172" s="527">
        <v>1102</v>
      </c>
      <c r="G172" s="532">
        <v>952</v>
      </c>
      <c r="H172" s="534">
        <v>577</v>
      </c>
      <c r="I172" s="526">
        <v>303</v>
      </c>
      <c r="J172" s="527">
        <v>115</v>
      </c>
      <c r="K172" s="532">
        <v>87</v>
      </c>
      <c r="L172" s="536">
        <v>11</v>
      </c>
      <c r="M172" s="3"/>
      <c r="N172" s="3"/>
      <c r="O172" s="3"/>
      <c r="P172" s="3"/>
      <c r="Q172" s="3"/>
      <c r="R172" s="3"/>
      <c r="S172" s="3"/>
      <c r="T172" s="3"/>
      <c r="U172" s="3"/>
      <c r="V172" s="3"/>
      <c r="W172" s="3"/>
      <c r="X172" s="3"/>
      <c r="Y172" s="3"/>
      <c r="Z172" s="3"/>
    </row>
    <row r="173" spans="1:26">
      <c r="A173" s="3"/>
      <c r="B173" s="3"/>
      <c r="C173" s="998"/>
      <c r="D173" s="538" t="s">
        <v>324</v>
      </c>
      <c r="E173" s="540">
        <v>80</v>
      </c>
      <c r="F173" s="542">
        <v>1</v>
      </c>
      <c r="G173" s="543">
        <v>171</v>
      </c>
      <c r="H173" s="545">
        <v>3</v>
      </c>
      <c r="I173" s="540">
        <v>181</v>
      </c>
      <c r="J173" s="542">
        <v>4</v>
      </c>
      <c r="K173" s="543">
        <v>53</v>
      </c>
      <c r="L173" s="547">
        <v>0</v>
      </c>
      <c r="M173" s="3"/>
      <c r="N173" s="3"/>
      <c r="O173" s="3"/>
      <c r="P173" s="3"/>
      <c r="Q173" s="3"/>
      <c r="R173" s="3"/>
      <c r="S173" s="3"/>
      <c r="T173" s="3"/>
      <c r="U173" s="3"/>
      <c r="V173" s="3"/>
      <c r="W173" s="3"/>
      <c r="X173" s="3"/>
      <c r="Y173" s="3"/>
      <c r="Z173" s="3"/>
    </row>
    <row r="174" spans="1:26">
      <c r="A174" s="3"/>
      <c r="B174" s="3"/>
      <c r="C174" s="998"/>
      <c r="D174" s="525" t="s">
        <v>328</v>
      </c>
      <c r="E174" s="526">
        <v>61</v>
      </c>
      <c r="F174" s="527">
        <v>3</v>
      </c>
      <c r="G174" s="532">
        <v>97</v>
      </c>
      <c r="H174" s="534">
        <v>4</v>
      </c>
      <c r="I174" s="526">
        <v>63</v>
      </c>
      <c r="J174" s="527">
        <v>2</v>
      </c>
      <c r="K174" s="532">
        <v>25</v>
      </c>
      <c r="L174" s="536">
        <v>0</v>
      </c>
      <c r="M174" s="3"/>
      <c r="N174" s="3"/>
      <c r="O174" s="3"/>
      <c r="P174" s="3"/>
      <c r="Q174" s="3"/>
      <c r="R174" s="3"/>
      <c r="S174" s="3"/>
      <c r="T174" s="3"/>
      <c r="U174" s="3"/>
      <c r="V174" s="3"/>
      <c r="W174" s="3"/>
      <c r="X174" s="3"/>
      <c r="Y174" s="3"/>
      <c r="Z174" s="3"/>
    </row>
    <row r="175" spans="1:26">
      <c r="A175" s="3"/>
      <c r="B175" s="3"/>
      <c r="C175" s="998"/>
      <c r="D175" s="538" t="s">
        <v>329</v>
      </c>
      <c r="E175" s="540">
        <v>20</v>
      </c>
      <c r="F175" s="542">
        <v>0</v>
      </c>
      <c r="G175" s="543">
        <v>91</v>
      </c>
      <c r="H175" s="545">
        <v>1</v>
      </c>
      <c r="I175" s="540">
        <v>58</v>
      </c>
      <c r="J175" s="542">
        <v>0</v>
      </c>
      <c r="K175" s="543">
        <v>6</v>
      </c>
      <c r="L175" s="547">
        <v>0</v>
      </c>
      <c r="M175" s="3"/>
      <c r="N175" s="3"/>
      <c r="O175" s="3"/>
      <c r="P175" s="3"/>
      <c r="Q175" s="3"/>
      <c r="R175" s="3"/>
      <c r="S175" s="3"/>
      <c r="T175" s="3"/>
      <c r="U175" s="3"/>
      <c r="V175" s="3"/>
      <c r="W175" s="3"/>
      <c r="X175" s="3"/>
      <c r="Y175" s="3"/>
      <c r="Z175" s="3"/>
    </row>
    <row r="176" spans="1:26">
      <c r="A176" s="3"/>
      <c r="B176" s="3"/>
      <c r="C176" s="998"/>
      <c r="D176" s="525" t="s">
        <v>330</v>
      </c>
      <c r="E176" s="526">
        <v>38</v>
      </c>
      <c r="F176" s="527">
        <v>53</v>
      </c>
      <c r="G176" s="532">
        <v>53</v>
      </c>
      <c r="H176" s="534">
        <v>126</v>
      </c>
      <c r="I176" s="526">
        <v>81</v>
      </c>
      <c r="J176" s="527">
        <v>108</v>
      </c>
      <c r="K176" s="532">
        <v>117</v>
      </c>
      <c r="L176" s="536">
        <v>42</v>
      </c>
      <c r="M176" s="3"/>
      <c r="N176" s="3"/>
      <c r="O176" s="3"/>
      <c r="P176" s="3"/>
      <c r="Q176" s="3"/>
      <c r="R176" s="3"/>
      <c r="S176" s="3"/>
      <c r="T176" s="3"/>
      <c r="U176" s="3"/>
      <c r="V176" s="3"/>
      <c r="W176" s="3"/>
      <c r="X176" s="3"/>
      <c r="Y176" s="3"/>
      <c r="Z176" s="3"/>
    </row>
    <row r="177" spans="1:26">
      <c r="A177" s="3"/>
      <c r="B177" s="3"/>
      <c r="C177" s="998"/>
      <c r="D177" s="538" t="s">
        <v>331</v>
      </c>
      <c r="E177" s="540">
        <v>9</v>
      </c>
      <c r="F177" s="542">
        <v>0</v>
      </c>
      <c r="G177" s="543">
        <v>34</v>
      </c>
      <c r="H177" s="545">
        <v>1</v>
      </c>
      <c r="I177" s="540">
        <v>120</v>
      </c>
      <c r="J177" s="542">
        <v>6</v>
      </c>
      <c r="K177" s="543">
        <v>129</v>
      </c>
      <c r="L177" s="547">
        <v>1</v>
      </c>
      <c r="M177" s="3"/>
      <c r="N177" s="3"/>
      <c r="O177" s="3"/>
      <c r="P177" s="3"/>
      <c r="Q177" s="3"/>
      <c r="R177" s="3"/>
      <c r="S177" s="3"/>
      <c r="T177" s="3"/>
      <c r="U177" s="3"/>
      <c r="V177" s="3"/>
      <c r="W177" s="3"/>
      <c r="X177" s="3"/>
      <c r="Y177" s="3"/>
      <c r="Z177" s="3"/>
    </row>
    <row r="178" spans="1:26">
      <c r="A178" s="3"/>
      <c r="B178" s="3"/>
      <c r="C178" s="998"/>
      <c r="D178" s="525" t="s">
        <v>332</v>
      </c>
      <c r="E178" s="526">
        <v>3</v>
      </c>
      <c r="F178" s="527">
        <v>0</v>
      </c>
      <c r="G178" s="532">
        <v>22</v>
      </c>
      <c r="H178" s="534">
        <v>1</v>
      </c>
      <c r="I178" s="526">
        <v>42</v>
      </c>
      <c r="J178" s="527">
        <v>0</v>
      </c>
      <c r="K178" s="532">
        <v>43</v>
      </c>
      <c r="L178" s="536">
        <v>0</v>
      </c>
      <c r="M178" s="3"/>
      <c r="N178" s="3"/>
      <c r="O178" s="3"/>
      <c r="P178" s="3"/>
      <c r="Q178" s="3"/>
      <c r="R178" s="3"/>
      <c r="S178" s="3"/>
      <c r="T178" s="3"/>
      <c r="U178" s="3"/>
      <c r="V178" s="3"/>
      <c r="W178" s="3"/>
      <c r="X178" s="3"/>
      <c r="Y178" s="3"/>
      <c r="Z178" s="3"/>
    </row>
    <row r="179" spans="1:26">
      <c r="A179" s="3"/>
      <c r="B179" s="3"/>
      <c r="C179" s="998"/>
      <c r="D179" s="538" t="s">
        <v>333</v>
      </c>
      <c r="E179" s="540">
        <v>2</v>
      </c>
      <c r="F179" s="542">
        <v>0</v>
      </c>
      <c r="G179" s="543">
        <v>18</v>
      </c>
      <c r="H179" s="545">
        <v>0</v>
      </c>
      <c r="I179" s="540">
        <v>29</v>
      </c>
      <c r="J179" s="542">
        <v>0</v>
      </c>
      <c r="K179" s="543">
        <v>11</v>
      </c>
      <c r="L179" s="547">
        <v>0</v>
      </c>
      <c r="M179" s="3"/>
      <c r="N179" s="3"/>
      <c r="O179" s="3"/>
      <c r="P179" s="3"/>
      <c r="Q179" s="3"/>
      <c r="R179" s="3"/>
      <c r="S179" s="3"/>
      <c r="T179" s="3"/>
      <c r="U179" s="3"/>
      <c r="V179" s="3"/>
      <c r="W179" s="3"/>
      <c r="X179" s="3"/>
      <c r="Y179" s="3"/>
      <c r="Z179" s="3"/>
    </row>
    <row r="180" spans="1:26" ht="15.75" customHeight="1">
      <c r="A180" s="3"/>
      <c r="B180" s="3"/>
      <c r="C180" s="998"/>
      <c r="D180" s="552" t="s">
        <v>28</v>
      </c>
      <c r="E180" s="554">
        <f t="shared" ref="E180:L180" si="12">SUM(E171:E179)</f>
        <v>2699</v>
      </c>
      <c r="F180" s="556">
        <f t="shared" si="12"/>
        <v>1223</v>
      </c>
      <c r="G180" s="557">
        <f t="shared" si="12"/>
        <v>1542</v>
      </c>
      <c r="H180" s="558">
        <f t="shared" si="12"/>
        <v>781</v>
      </c>
      <c r="I180" s="554">
        <f t="shared" si="12"/>
        <v>930</v>
      </c>
      <c r="J180" s="556">
        <f t="shared" si="12"/>
        <v>264</v>
      </c>
      <c r="K180" s="557">
        <f t="shared" si="12"/>
        <v>499</v>
      </c>
      <c r="L180" s="559">
        <f t="shared" si="12"/>
        <v>61</v>
      </c>
      <c r="M180" s="3"/>
      <c r="N180" s="3"/>
      <c r="O180" s="3"/>
      <c r="P180" s="3"/>
      <c r="Q180" s="3"/>
      <c r="R180" s="3"/>
      <c r="S180" s="3"/>
      <c r="T180" s="3"/>
      <c r="U180" s="3"/>
      <c r="V180" s="3"/>
      <c r="W180" s="3"/>
      <c r="X180" s="3"/>
      <c r="Y180" s="3"/>
      <c r="Z180" s="3"/>
    </row>
    <row r="181" spans="1:26" ht="21" customHeight="1">
      <c r="A181" s="3"/>
      <c r="B181" s="3"/>
      <c r="C181" s="978"/>
      <c r="D181" s="560" t="s">
        <v>336</v>
      </c>
      <c r="E181" s="1009">
        <f>E180+F180</f>
        <v>3922</v>
      </c>
      <c r="F181" s="858"/>
      <c r="G181" s="1009">
        <f>G180+H180</f>
        <v>2323</v>
      </c>
      <c r="H181" s="858"/>
      <c r="I181" s="1009">
        <f>I180+J180</f>
        <v>1194</v>
      </c>
      <c r="J181" s="858"/>
      <c r="K181" s="1009">
        <f>K180+L180</f>
        <v>560</v>
      </c>
      <c r="L181" s="850"/>
      <c r="M181" s="3"/>
      <c r="N181" s="3"/>
      <c r="O181" s="3"/>
      <c r="P181" s="3"/>
      <c r="Q181" s="3"/>
      <c r="R181" s="3"/>
      <c r="S181" s="3"/>
      <c r="T181" s="3"/>
      <c r="U181" s="3"/>
      <c r="V181" s="3"/>
      <c r="W181" s="3"/>
      <c r="X181" s="3"/>
      <c r="Y181" s="3"/>
      <c r="Z181" s="3"/>
    </row>
    <row r="182" spans="1:26" ht="16.5" customHeight="1">
      <c r="A182" s="3"/>
      <c r="B182" s="3"/>
      <c r="C182" s="997" t="s">
        <v>162</v>
      </c>
      <c r="D182" s="1004" t="s">
        <v>87</v>
      </c>
      <c r="E182" s="991" t="s">
        <v>316</v>
      </c>
      <c r="F182" s="934"/>
      <c r="G182" s="996" t="s">
        <v>318</v>
      </c>
      <c r="H182" s="973"/>
      <c r="I182" s="991" t="s">
        <v>320</v>
      </c>
      <c r="J182" s="934"/>
      <c r="K182" s="996" t="s">
        <v>321</v>
      </c>
      <c r="L182" s="974"/>
      <c r="M182" s="3"/>
      <c r="N182" s="3"/>
      <c r="O182" s="3"/>
      <c r="P182" s="3"/>
      <c r="Q182" s="3"/>
      <c r="R182" s="3"/>
      <c r="S182" s="3"/>
      <c r="T182" s="3"/>
      <c r="U182" s="3"/>
      <c r="V182" s="3"/>
      <c r="W182" s="3"/>
      <c r="X182" s="3"/>
      <c r="Y182" s="3"/>
      <c r="Z182" s="3"/>
    </row>
    <row r="183" spans="1:26" ht="15.75" customHeight="1">
      <c r="A183" s="3"/>
      <c r="B183" s="3"/>
      <c r="C183" s="998"/>
      <c r="D183" s="1010"/>
      <c r="E183" s="512" t="s">
        <v>309</v>
      </c>
      <c r="F183" s="513" t="s">
        <v>310</v>
      </c>
      <c r="G183" s="514" t="s">
        <v>309</v>
      </c>
      <c r="H183" s="515" t="s">
        <v>310</v>
      </c>
      <c r="I183" s="512" t="s">
        <v>309</v>
      </c>
      <c r="J183" s="513" t="s">
        <v>310</v>
      </c>
      <c r="K183" s="514" t="s">
        <v>309</v>
      </c>
      <c r="L183" s="518" t="s">
        <v>310</v>
      </c>
      <c r="M183" s="3"/>
      <c r="N183" s="3"/>
      <c r="O183" s="3"/>
      <c r="P183" s="3"/>
      <c r="Q183" s="3"/>
      <c r="R183" s="3"/>
      <c r="S183" s="3"/>
      <c r="T183" s="3"/>
      <c r="U183" s="3"/>
      <c r="V183" s="3"/>
      <c r="W183" s="3"/>
      <c r="X183" s="3"/>
      <c r="Y183" s="3"/>
      <c r="Z183" s="3"/>
    </row>
    <row r="184" spans="1:26">
      <c r="A184" s="3"/>
      <c r="B184" s="3"/>
      <c r="C184" s="998"/>
      <c r="D184" s="519" t="s">
        <v>311</v>
      </c>
      <c r="E184" s="520">
        <v>23</v>
      </c>
      <c r="F184" s="521">
        <v>16</v>
      </c>
      <c r="G184" s="522">
        <v>27</v>
      </c>
      <c r="H184" s="523">
        <v>26</v>
      </c>
      <c r="I184" s="520">
        <v>18</v>
      </c>
      <c r="J184" s="521">
        <v>8</v>
      </c>
      <c r="K184" s="522">
        <v>5</v>
      </c>
      <c r="L184" s="524">
        <v>0</v>
      </c>
      <c r="M184" s="3"/>
      <c r="N184" s="3"/>
      <c r="O184" s="3"/>
      <c r="P184" s="3"/>
      <c r="Q184" s="3"/>
      <c r="R184" s="3"/>
      <c r="S184" s="3"/>
      <c r="T184" s="3"/>
      <c r="U184" s="3"/>
      <c r="V184" s="3"/>
      <c r="W184" s="3"/>
      <c r="X184" s="3"/>
      <c r="Y184" s="3"/>
      <c r="Z184" s="3"/>
    </row>
    <row r="185" spans="1:26">
      <c r="A185" s="3"/>
      <c r="B185" s="3"/>
      <c r="C185" s="998"/>
      <c r="D185" s="525" t="s">
        <v>312</v>
      </c>
      <c r="E185" s="526">
        <v>669</v>
      </c>
      <c r="F185" s="527">
        <v>186</v>
      </c>
      <c r="G185" s="532">
        <v>346</v>
      </c>
      <c r="H185" s="534">
        <v>102</v>
      </c>
      <c r="I185" s="526">
        <v>104</v>
      </c>
      <c r="J185" s="527">
        <v>23</v>
      </c>
      <c r="K185" s="532">
        <v>7</v>
      </c>
      <c r="L185" s="536">
        <v>0</v>
      </c>
      <c r="M185" s="3"/>
      <c r="N185" s="3"/>
      <c r="O185" s="3"/>
      <c r="P185" s="3"/>
      <c r="Q185" s="3"/>
      <c r="R185" s="3"/>
      <c r="S185" s="3"/>
      <c r="T185" s="3"/>
      <c r="U185" s="3"/>
      <c r="V185" s="3"/>
      <c r="W185" s="3"/>
      <c r="X185" s="3"/>
      <c r="Y185" s="3"/>
      <c r="Z185" s="3"/>
    </row>
    <row r="186" spans="1:26">
      <c r="A186" s="3"/>
      <c r="B186" s="3"/>
      <c r="C186" s="998"/>
      <c r="D186" s="538" t="s">
        <v>324</v>
      </c>
      <c r="E186" s="540">
        <v>14</v>
      </c>
      <c r="F186" s="542">
        <v>0</v>
      </c>
      <c r="G186" s="543">
        <v>27</v>
      </c>
      <c r="H186" s="545">
        <v>1</v>
      </c>
      <c r="I186" s="540">
        <v>17</v>
      </c>
      <c r="J186" s="542">
        <v>0</v>
      </c>
      <c r="K186" s="543">
        <v>1</v>
      </c>
      <c r="L186" s="547">
        <v>0</v>
      </c>
      <c r="M186" s="3"/>
      <c r="N186" s="3"/>
      <c r="O186" s="3"/>
      <c r="P186" s="3"/>
      <c r="Q186" s="3"/>
      <c r="R186" s="3"/>
      <c r="S186" s="3"/>
      <c r="T186" s="3"/>
      <c r="U186" s="3"/>
      <c r="V186" s="3"/>
      <c r="W186" s="3"/>
      <c r="X186" s="3"/>
      <c r="Y186" s="3"/>
      <c r="Z186" s="3"/>
    </row>
    <row r="187" spans="1:26">
      <c r="A187" s="3"/>
      <c r="B187" s="3"/>
      <c r="C187" s="998"/>
      <c r="D187" s="525" t="s">
        <v>328</v>
      </c>
      <c r="E187" s="526">
        <v>17</v>
      </c>
      <c r="F187" s="527">
        <v>0</v>
      </c>
      <c r="G187" s="532">
        <v>39</v>
      </c>
      <c r="H187" s="534">
        <v>0</v>
      </c>
      <c r="I187" s="526">
        <v>17</v>
      </c>
      <c r="J187" s="527">
        <v>0</v>
      </c>
      <c r="K187" s="532">
        <v>1</v>
      </c>
      <c r="L187" s="536">
        <v>0</v>
      </c>
      <c r="M187" s="3"/>
      <c r="N187" s="3"/>
      <c r="O187" s="3"/>
      <c r="P187" s="3"/>
      <c r="Q187" s="3"/>
      <c r="R187" s="3"/>
      <c r="S187" s="3"/>
      <c r="T187" s="3"/>
      <c r="U187" s="3"/>
      <c r="V187" s="3"/>
      <c r="W187" s="3"/>
      <c r="X187" s="3"/>
      <c r="Y187" s="3"/>
      <c r="Z187" s="3"/>
    </row>
    <row r="188" spans="1:26">
      <c r="A188" s="3"/>
      <c r="B188" s="3"/>
      <c r="C188" s="998"/>
      <c r="D188" s="538" t="s">
        <v>329</v>
      </c>
      <c r="E188" s="540">
        <v>3</v>
      </c>
      <c r="F188" s="542">
        <v>0</v>
      </c>
      <c r="G188" s="543">
        <v>9</v>
      </c>
      <c r="H188" s="545">
        <v>0</v>
      </c>
      <c r="I188" s="540">
        <v>12</v>
      </c>
      <c r="J188" s="542">
        <v>0</v>
      </c>
      <c r="K188" s="543">
        <v>1</v>
      </c>
      <c r="L188" s="547">
        <v>0</v>
      </c>
      <c r="M188" s="3"/>
      <c r="N188" s="3"/>
      <c r="O188" s="3"/>
      <c r="P188" s="3"/>
      <c r="Q188" s="3"/>
      <c r="R188" s="3"/>
      <c r="S188" s="3"/>
      <c r="T188" s="3"/>
      <c r="U188" s="3"/>
      <c r="V188" s="3"/>
      <c r="W188" s="3"/>
      <c r="X188" s="3"/>
      <c r="Y188" s="3"/>
      <c r="Z188" s="3"/>
    </row>
    <row r="189" spans="1:26">
      <c r="A189" s="3"/>
      <c r="B189" s="3"/>
      <c r="C189" s="998"/>
      <c r="D189" s="525" t="s">
        <v>330</v>
      </c>
      <c r="E189" s="526">
        <v>16</v>
      </c>
      <c r="F189" s="527">
        <v>15</v>
      </c>
      <c r="G189" s="532">
        <v>29</v>
      </c>
      <c r="H189" s="534">
        <v>28</v>
      </c>
      <c r="I189" s="526">
        <v>29</v>
      </c>
      <c r="J189" s="527">
        <v>21</v>
      </c>
      <c r="K189" s="532">
        <v>6</v>
      </c>
      <c r="L189" s="536">
        <v>1</v>
      </c>
      <c r="M189" s="3"/>
      <c r="N189" s="3"/>
      <c r="O189" s="3"/>
      <c r="P189" s="3"/>
      <c r="Q189" s="3"/>
      <c r="R189" s="3"/>
      <c r="S189" s="3"/>
      <c r="T189" s="3"/>
      <c r="U189" s="3"/>
      <c r="V189" s="3"/>
      <c r="W189" s="3"/>
      <c r="X189" s="3"/>
      <c r="Y189" s="3"/>
      <c r="Z189" s="3"/>
    </row>
    <row r="190" spans="1:26">
      <c r="A190" s="3"/>
      <c r="B190" s="3"/>
      <c r="C190" s="998"/>
      <c r="D190" s="538" t="s">
        <v>331</v>
      </c>
      <c r="E190" s="540">
        <v>1</v>
      </c>
      <c r="F190" s="542">
        <v>0</v>
      </c>
      <c r="G190" s="543">
        <v>9</v>
      </c>
      <c r="H190" s="545">
        <v>0</v>
      </c>
      <c r="I190" s="540">
        <v>27</v>
      </c>
      <c r="J190" s="542">
        <v>2</v>
      </c>
      <c r="K190" s="543">
        <v>8</v>
      </c>
      <c r="L190" s="547">
        <v>0</v>
      </c>
      <c r="M190" s="3"/>
      <c r="N190" s="3"/>
      <c r="O190" s="3"/>
      <c r="P190" s="3"/>
      <c r="Q190" s="3"/>
      <c r="R190" s="3"/>
      <c r="S190" s="3"/>
      <c r="T190" s="3"/>
      <c r="U190" s="3"/>
      <c r="V190" s="3"/>
      <c r="W190" s="3"/>
      <c r="X190" s="3"/>
      <c r="Y190" s="3"/>
      <c r="Z190" s="3"/>
    </row>
    <row r="191" spans="1:26">
      <c r="A191" s="3"/>
      <c r="B191" s="3"/>
      <c r="C191" s="998"/>
      <c r="D191" s="525" t="s">
        <v>332</v>
      </c>
      <c r="E191" s="526">
        <v>2</v>
      </c>
      <c r="F191" s="527">
        <v>0</v>
      </c>
      <c r="G191" s="532">
        <v>5</v>
      </c>
      <c r="H191" s="534">
        <v>0</v>
      </c>
      <c r="I191" s="526">
        <v>21</v>
      </c>
      <c r="J191" s="527">
        <v>1</v>
      </c>
      <c r="K191" s="532">
        <v>4</v>
      </c>
      <c r="L191" s="536">
        <v>0</v>
      </c>
      <c r="M191" s="3"/>
      <c r="N191" s="3"/>
      <c r="O191" s="3"/>
      <c r="P191" s="3"/>
      <c r="Q191" s="3"/>
      <c r="R191" s="3"/>
      <c r="S191" s="3"/>
      <c r="T191" s="3"/>
      <c r="U191" s="3"/>
      <c r="V191" s="3"/>
      <c r="W191" s="3"/>
      <c r="X191" s="3"/>
      <c r="Y191" s="3"/>
      <c r="Z191" s="3"/>
    </row>
    <row r="192" spans="1:26">
      <c r="A192" s="3"/>
      <c r="B192" s="3"/>
      <c r="C192" s="998"/>
      <c r="D192" s="538" t="s">
        <v>333</v>
      </c>
      <c r="E192" s="540">
        <v>0</v>
      </c>
      <c r="F192" s="542">
        <v>0</v>
      </c>
      <c r="G192" s="543">
        <v>4</v>
      </c>
      <c r="H192" s="545">
        <v>0</v>
      </c>
      <c r="I192" s="540">
        <v>9</v>
      </c>
      <c r="J192" s="542">
        <v>0</v>
      </c>
      <c r="K192" s="543">
        <v>1</v>
      </c>
      <c r="L192" s="547">
        <v>0</v>
      </c>
      <c r="M192" s="3"/>
      <c r="N192" s="3"/>
      <c r="O192" s="3"/>
      <c r="P192" s="3"/>
      <c r="Q192" s="3"/>
      <c r="R192" s="3"/>
      <c r="S192" s="3"/>
      <c r="T192" s="3"/>
      <c r="U192" s="3"/>
      <c r="V192" s="3"/>
      <c r="W192" s="3"/>
      <c r="X192" s="3"/>
      <c r="Y192" s="3"/>
      <c r="Z192" s="3"/>
    </row>
    <row r="193" spans="1:26" ht="15.75" customHeight="1">
      <c r="A193" s="3"/>
      <c r="B193" s="3"/>
      <c r="C193" s="998"/>
      <c r="D193" s="552" t="s">
        <v>28</v>
      </c>
      <c r="E193" s="554">
        <f t="shared" ref="E193:L193" si="13">SUM(E184:E192)</f>
        <v>745</v>
      </c>
      <c r="F193" s="556">
        <f t="shared" si="13"/>
        <v>217</v>
      </c>
      <c r="G193" s="557">
        <f t="shared" si="13"/>
        <v>495</v>
      </c>
      <c r="H193" s="558">
        <f t="shared" si="13"/>
        <v>157</v>
      </c>
      <c r="I193" s="554">
        <f t="shared" si="13"/>
        <v>254</v>
      </c>
      <c r="J193" s="556">
        <f t="shared" si="13"/>
        <v>55</v>
      </c>
      <c r="K193" s="557">
        <f t="shared" si="13"/>
        <v>34</v>
      </c>
      <c r="L193" s="559">
        <f t="shared" si="13"/>
        <v>1</v>
      </c>
      <c r="M193" s="3"/>
      <c r="N193" s="3"/>
      <c r="O193" s="3"/>
      <c r="P193" s="3"/>
      <c r="Q193" s="3"/>
      <c r="R193" s="3"/>
      <c r="S193" s="3"/>
      <c r="T193" s="3"/>
      <c r="U193" s="3"/>
      <c r="V193" s="3"/>
      <c r="W193" s="3"/>
      <c r="X193" s="3"/>
      <c r="Y193" s="3"/>
      <c r="Z193" s="3"/>
    </row>
    <row r="194" spans="1:26" ht="21" customHeight="1">
      <c r="A194" s="3"/>
      <c r="B194" s="3"/>
      <c r="C194" s="978"/>
      <c r="D194" s="560" t="s">
        <v>336</v>
      </c>
      <c r="E194" s="1009">
        <f>E193+F193</f>
        <v>962</v>
      </c>
      <c r="F194" s="858"/>
      <c r="G194" s="1009">
        <f>G193+H193</f>
        <v>652</v>
      </c>
      <c r="H194" s="858"/>
      <c r="I194" s="1009">
        <f>I193+J193</f>
        <v>309</v>
      </c>
      <c r="J194" s="858"/>
      <c r="K194" s="1009">
        <f>K193+L193</f>
        <v>35</v>
      </c>
      <c r="L194" s="850"/>
      <c r="M194" s="3"/>
      <c r="N194" s="3"/>
      <c r="O194" s="3"/>
      <c r="P194" s="3"/>
      <c r="Q194" s="3"/>
      <c r="R194" s="3"/>
      <c r="S194" s="3"/>
      <c r="T194" s="3"/>
      <c r="U194" s="3"/>
      <c r="V194" s="3"/>
      <c r="W194" s="3"/>
      <c r="X194" s="3"/>
      <c r="Y194" s="3"/>
      <c r="Z194" s="3"/>
    </row>
    <row r="195" spans="1:26" ht="16.5" customHeight="1">
      <c r="A195" s="3"/>
      <c r="B195" s="3"/>
      <c r="C195" s="997" t="s">
        <v>390</v>
      </c>
      <c r="D195" s="1004" t="s">
        <v>87</v>
      </c>
      <c r="E195" s="991" t="s">
        <v>316</v>
      </c>
      <c r="F195" s="934"/>
      <c r="G195" s="996" t="s">
        <v>318</v>
      </c>
      <c r="H195" s="973"/>
      <c r="I195" s="991" t="s">
        <v>320</v>
      </c>
      <c r="J195" s="934"/>
      <c r="K195" s="996" t="s">
        <v>321</v>
      </c>
      <c r="L195" s="974"/>
      <c r="M195" s="3"/>
      <c r="N195" s="3"/>
      <c r="O195" s="3"/>
      <c r="P195" s="3"/>
      <c r="Q195" s="3"/>
      <c r="R195" s="3"/>
      <c r="S195" s="3"/>
      <c r="T195" s="3"/>
      <c r="U195" s="3"/>
      <c r="V195" s="3"/>
      <c r="W195" s="3"/>
      <c r="X195" s="3"/>
      <c r="Y195" s="3"/>
      <c r="Z195" s="3"/>
    </row>
    <row r="196" spans="1:26" ht="15.75" customHeight="1">
      <c r="A196" s="3"/>
      <c r="B196" s="3"/>
      <c r="C196" s="998"/>
      <c r="D196" s="1010"/>
      <c r="E196" s="512" t="s">
        <v>309</v>
      </c>
      <c r="F196" s="513" t="s">
        <v>310</v>
      </c>
      <c r="G196" s="514" t="s">
        <v>309</v>
      </c>
      <c r="H196" s="515" t="s">
        <v>310</v>
      </c>
      <c r="I196" s="512" t="s">
        <v>309</v>
      </c>
      <c r="J196" s="513" t="s">
        <v>310</v>
      </c>
      <c r="K196" s="514" t="s">
        <v>309</v>
      </c>
      <c r="L196" s="518" t="s">
        <v>310</v>
      </c>
      <c r="M196" s="3"/>
      <c r="N196" s="3"/>
      <c r="O196" s="3"/>
      <c r="P196" s="3"/>
      <c r="Q196" s="3"/>
      <c r="R196" s="3"/>
      <c r="S196" s="3"/>
      <c r="T196" s="3"/>
      <c r="U196" s="3"/>
      <c r="V196" s="3"/>
      <c r="W196" s="3"/>
      <c r="X196" s="3"/>
      <c r="Y196" s="3"/>
      <c r="Z196" s="3"/>
    </row>
    <row r="197" spans="1:26">
      <c r="A197" s="3"/>
      <c r="B197" s="3"/>
      <c r="C197" s="998"/>
      <c r="D197" s="519" t="s">
        <v>311</v>
      </c>
      <c r="E197" s="520">
        <v>137</v>
      </c>
      <c r="F197" s="521">
        <v>107</v>
      </c>
      <c r="G197" s="522">
        <v>175</v>
      </c>
      <c r="H197" s="523">
        <v>120</v>
      </c>
      <c r="I197" s="520">
        <v>88</v>
      </c>
      <c r="J197" s="521">
        <v>28</v>
      </c>
      <c r="K197" s="522">
        <v>30</v>
      </c>
      <c r="L197" s="524">
        <v>5</v>
      </c>
      <c r="M197" s="3"/>
      <c r="N197" s="3"/>
      <c r="O197" s="3"/>
      <c r="P197" s="3"/>
      <c r="Q197" s="3"/>
      <c r="R197" s="3"/>
      <c r="S197" s="3"/>
      <c r="T197" s="3"/>
      <c r="U197" s="3"/>
      <c r="V197" s="3"/>
      <c r="W197" s="3"/>
      <c r="X197" s="3"/>
      <c r="Y197" s="3"/>
      <c r="Z197" s="3"/>
    </row>
    <row r="198" spans="1:26">
      <c r="A198" s="3"/>
      <c r="B198" s="3"/>
      <c r="C198" s="998"/>
      <c r="D198" s="525" t="s">
        <v>312</v>
      </c>
      <c r="E198" s="526">
        <v>2459</v>
      </c>
      <c r="F198" s="527">
        <v>1250</v>
      </c>
      <c r="G198" s="532">
        <v>970</v>
      </c>
      <c r="H198" s="534">
        <v>503</v>
      </c>
      <c r="I198" s="526">
        <v>345</v>
      </c>
      <c r="J198" s="527">
        <v>96</v>
      </c>
      <c r="K198" s="532">
        <v>107</v>
      </c>
      <c r="L198" s="536">
        <v>5</v>
      </c>
      <c r="M198" s="3"/>
      <c r="N198" s="3"/>
      <c r="O198" s="3"/>
      <c r="P198" s="3"/>
      <c r="Q198" s="3"/>
      <c r="R198" s="3"/>
      <c r="S198" s="3"/>
      <c r="T198" s="3"/>
      <c r="U198" s="3"/>
      <c r="V198" s="3"/>
      <c r="W198" s="3"/>
      <c r="X198" s="3"/>
      <c r="Y198" s="3"/>
      <c r="Z198" s="3"/>
    </row>
    <row r="199" spans="1:26">
      <c r="A199" s="3"/>
      <c r="B199" s="3"/>
      <c r="C199" s="998"/>
      <c r="D199" s="538" t="s">
        <v>324</v>
      </c>
      <c r="E199" s="540">
        <v>66</v>
      </c>
      <c r="F199" s="542">
        <v>1</v>
      </c>
      <c r="G199" s="543">
        <v>162</v>
      </c>
      <c r="H199" s="545">
        <v>3</v>
      </c>
      <c r="I199" s="540">
        <v>154</v>
      </c>
      <c r="J199" s="542">
        <v>0</v>
      </c>
      <c r="K199" s="543">
        <v>58</v>
      </c>
      <c r="L199" s="547">
        <v>1</v>
      </c>
      <c r="M199" s="3"/>
      <c r="N199" s="3"/>
      <c r="O199" s="3"/>
      <c r="P199" s="3"/>
      <c r="Q199" s="3"/>
      <c r="R199" s="3"/>
      <c r="S199" s="3"/>
      <c r="T199" s="3"/>
      <c r="U199" s="3"/>
      <c r="V199" s="3"/>
      <c r="W199" s="3"/>
      <c r="X199" s="3"/>
      <c r="Y199" s="3"/>
      <c r="Z199" s="3"/>
    </row>
    <row r="200" spans="1:26">
      <c r="A200" s="3"/>
      <c r="B200" s="3"/>
      <c r="C200" s="998"/>
      <c r="D200" s="525" t="s">
        <v>328</v>
      </c>
      <c r="E200" s="526">
        <v>45</v>
      </c>
      <c r="F200" s="527">
        <v>2</v>
      </c>
      <c r="G200" s="532">
        <v>106</v>
      </c>
      <c r="H200" s="534">
        <v>1</v>
      </c>
      <c r="I200" s="526">
        <v>87</v>
      </c>
      <c r="J200" s="527">
        <v>0</v>
      </c>
      <c r="K200" s="532">
        <v>27</v>
      </c>
      <c r="L200" s="536">
        <v>0</v>
      </c>
      <c r="M200" s="3"/>
      <c r="N200" s="3"/>
      <c r="O200" s="3"/>
      <c r="P200" s="3"/>
      <c r="Q200" s="3"/>
      <c r="R200" s="3"/>
      <c r="S200" s="3"/>
      <c r="T200" s="3"/>
      <c r="U200" s="3"/>
      <c r="V200" s="3"/>
      <c r="W200" s="3"/>
      <c r="X200" s="3"/>
      <c r="Y200" s="3"/>
      <c r="Z200" s="3"/>
    </row>
    <row r="201" spans="1:26">
      <c r="A201" s="3"/>
      <c r="B201" s="3"/>
      <c r="C201" s="998"/>
      <c r="D201" s="538" t="s">
        <v>329</v>
      </c>
      <c r="E201" s="540">
        <v>31</v>
      </c>
      <c r="F201" s="542">
        <v>0</v>
      </c>
      <c r="G201" s="543">
        <v>134</v>
      </c>
      <c r="H201" s="545">
        <v>0</v>
      </c>
      <c r="I201" s="540">
        <v>88</v>
      </c>
      <c r="J201" s="542">
        <v>0</v>
      </c>
      <c r="K201" s="543">
        <v>19</v>
      </c>
      <c r="L201" s="547">
        <v>0</v>
      </c>
      <c r="M201" s="3"/>
      <c r="N201" s="3"/>
      <c r="O201" s="3"/>
      <c r="P201" s="3"/>
      <c r="Q201" s="3"/>
      <c r="R201" s="3"/>
      <c r="S201" s="3"/>
      <c r="T201" s="3"/>
      <c r="U201" s="3"/>
      <c r="V201" s="3"/>
      <c r="W201" s="3"/>
      <c r="X201" s="3"/>
      <c r="Y201" s="3"/>
      <c r="Z201" s="3"/>
    </row>
    <row r="202" spans="1:26">
      <c r="A202" s="3"/>
      <c r="B202" s="3"/>
      <c r="C202" s="998"/>
      <c r="D202" s="525" t="s">
        <v>330</v>
      </c>
      <c r="E202" s="526">
        <v>48</v>
      </c>
      <c r="F202" s="527">
        <v>64</v>
      </c>
      <c r="G202" s="532">
        <v>62</v>
      </c>
      <c r="H202" s="534">
        <v>172</v>
      </c>
      <c r="I202" s="526">
        <v>101</v>
      </c>
      <c r="J202" s="527">
        <v>168</v>
      </c>
      <c r="K202" s="532">
        <v>121</v>
      </c>
      <c r="L202" s="536">
        <v>44</v>
      </c>
      <c r="M202" s="3"/>
      <c r="N202" s="3"/>
      <c r="O202" s="3"/>
      <c r="P202" s="3"/>
      <c r="Q202" s="3"/>
      <c r="R202" s="3"/>
      <c r="S202" s="3"/>
      <c r="T202" s="3"/>
      <c r="U202" s="3"/>
      <c r="V202" s="3"/>
      <c r="W202" s="3"/>
      <c r="X202" s="3"/>
      <c r="Y202" s="3"/>
      <c r="Z202" s="3"/>
    </row>
    <row r="203" spans="1:26">
      <c r="A203" s="3"/>
      <c r="B203" s="3"/>
      <c r="C203" s="998"/>
      <c r="D203" s="538" t="s">
        <v>331</v>
      </c>
      <c r="E203" s="540">
        <v>1</v>
      </c>
      <c r="F203" s="542">
        <v>0</v>
      </c>
      <c r="G203" s="543">
        <v>16</v>
      </c>
      <c r="H203" s="545">
        <v>0</v>
      </c>
      <c r="I203" s="540">
        <v>87</v>
      </c>
      <c r="J203" s="542">
        <v>3</v>
      </c>
      <c r="K203" s="543">
        <v>127</v>
      </c>
      <c r="L203" s="547">
        <v>0</v>
      </c>
      <c r="M203" s="3"/>
      <c r="N203" s="3"/>
      <c r="O203" s="3"/>
      <c r="P203" s="3"/>
      <c r="Q203" s="3"/>
      <c r="R203" s="3"/>
      <c r="S203" s="3"/>
      <c r="T203" s="3"/>
      <c r="U203" s="3"/>
      <c r="V203" s="3"/>
      <c r="W203" s="3"/>
      <c r="X203" s="3"/>
      <c r="Y203" s="3"/>
      <c r="Z203" s="3"/>
    </row>
    <row r="204" spans="1:26">
      <c r="A204" s="3"/>
      <c r="B204" s="3"/>
      <c r="C204" s="998"/>
      <c r="D204" s="525" t="s">
        <v>332</v>
      </c>
      <c r="E204" s="526">
        <v>2</v>
      </c>
      <c r="F204" s="527">
        <v>0</v>
      </c>
      <c r="G204" s="532">
        <v>14</v>
      </c>
      <c r="H204" s="534">
        <v>0</v>
      </c>
      <c r="I204" s="526">
        <v>33</v>
      </c>
      <c r="J204" s="527">
        <v>0</v>
      </c>
      <c r="K204" s="532">
        <v>46</v>
      </c>
      <c r="L204" s="536">
        <v>0</v>
      </c>
      <c r="M204" s="3"/>
      <c r="N204" s="3"/>
      <c r="O204" s="3"/>
      <c r="P204" s="3"/>
      <c r="Q204" s="3"/>
      <c r="R204" s="3"/>
      <c r="S204" s="3"/>
      <c r="T204" s="3"/>
      <c r="U204" s="3"/>
      <c r="V204" s="3"/>
      <c r="W204" s="3"/>
      <c r="X204" s="3"/>
      <c r="Y204" s="3"/>
      <c r="Z204" s="3"/>
    </row>
    <row r="205" spans="1:26">
      <c r="A205" s="3"/>
      <c r="B205" s="3"/>
      <c r="C205" s="998"/>
      <c r="D205" s="538" t="s">
        <v>333</v>
      </c>
      <c r="E205" s="540">
        <v>1</v>
      </c>
      <c r="F205" s="542">
        <v>0</v>
      </c>
      <c r="G205" s="543">
        <v>14</v>
      </c>
      <c r="H205" s="545">
        <v>0</v>
      </c>
      <c r="I205" s="540">
        <v>36</v>
      </c>
      <c r="J205" s="542">
        <v>0</v>
      </c>
      <c r="K205" s="543">
        <v>25</v>
      </c>
      <c r="L205" s="547">
        <v>0</v>
      </c>
      <c r="M205" s="3"/>
      <c r="N205" s="3"/>
      <c r="O205" s="3"/>
      <c r="P205" s="3"/>
      <c r="Q205" s="3"/>
      <c r="R205" s="3"/>
      <c r="S205" s="3"/>
      <c r="T205" s="3"/>
      <c r="U205" s="3"/>
      <c r="V205" s="3"/>
      <c r="W205" s="3"/>
      <c r="X205" s="3"/>
      <c r="Y205" s="3"/>
      <c r="Z205" s="3"/>
    </row>
    <row r="206" spans="1:26" ht="15.75" customHeight="1">
      <c r="A206" s="3"/>
      <c r="B206" s="3"/>
      <c r="C206" s="998"/>
      <c r="D206" s="552" t="s">
        <v>28</v>
      </c>
      <c r="E206" s="554">
        <f t="shared" ref="E206:L206" si="14">SUM(E197:E205)</f>
        <v>2790</v>
      </c>
      <c r="F206" s="556">
        <f t="shared" si="14"/>
        <v>1424</v>
      </c>
      <c r="G206" s="557">
        <f t="shared" si="14"/>
        <v>1653</v>
      </c>
      <c r="H206" s="558">
        <f t="shared" si="14"/>
        <v>799</v>
      </c>
      <c r="I206" s="554">
        <f t="shared" si="14"/>
        <v>1019</v>
      </c>
      <c r="J206" s="556">
        <f t="shared" si="14"/>
        <v>295</v>
      </c>
      <c r="K206" s="557">
        <f t="shared" si="14"/>
        <v>560</v>
      </c>
      <c r="L206" s="559">
        <f t="shared" si="14"/>
        <v>55</v>
      </c>
      <c r="M206" s="3"/>
      <c r="N206" s="3"/>
      <c r="O206" s="3"/>
      <c r="P206" s="3"/>
      <c r="Q206" s="3"/>
      <c r="R206" s="3"/>
      <c r="S206" s="3"/>
      <c r="T206" s="3"/>
      <c r="U206" s="3"/>
      <c r="V206" s="3"/>
      <c r="W206" s="3"/>
      <c r="X206" s="3"/>
      <c r="Y206" s="3"/>
      <c r="Z206" s="3"/>
    </row>
    <row r="207" spans="1:26" ht="21" customHeight="1">
      <c r="A207" s="3"/>
      <c r="B207" s="3"/>
      <c r="C207" s="978"/>
      <c r="D207" s="560" t="s">
        <v>336</v>
      </c>
      <c r="E207" s="1009">
        <f>E206+F206</f>
        <v>4214</v>
      </c>
      <c r="F207" s="858"/>
      <c r="G207" s="1009">
        <f>G206+H206</f>
        <v>2452</v>
      </c>
      <c r="H207" s="858"/>
      <c r="I207" s="1009">
        <f>I206+J206</f>
        <v>1314</v>
      </c>
      <c r="J207" s="858"/>
      <c r="K207" s="1009">
        <f>K206+L206</f>
        <v>615</v>
      </c>
      <c r="L207" s="850"/>
      <c r="M207" s="3"/>
      <c r="N207" s="3"/>
      <c r="O207" s="3"/>
      <c r="P207" s="3"/>
      <c r="Q207" s="3"/>
      <c r="R207" s="3"/>
      <c r="S207" s="3"/>
      <c r="T207" s="3"/>
      <c r="U207" s="3"/>
      <c r="V207" s="3"/>
      <c r="W207" s="3"/>
      <c r="X207" s="3"/>
      <c r="Y207" s="3"/>
      <c r="Z207" s="3"/>
    </row>
    <row r="208" spans="1:26" ht="16.5" customHeight="1">
      <c r="A208" s="3"/>
      <c r="B208" s="3"/>
      <c r="C208" s="997" t="s">
        <v>164</v>
      </c>
      <c r="D208" s="1004" t="s">
        <v>87</v>
      </c>
      <c r="E208" s="991" t="s">
        <v>316</v>
      </c>
      <c r="F208" s="934"/>
      <c r="G208" s="996" t="s">
        <v>318</v>
      </c>
      <c r="H208" s="973"/>
      <c r="I208" s="991" t="s">
        <v>320</v>
      </c>
      <c r="J208" s="934"/>
      <c r="K208" s="996" t="s">
        <v>321</v>
      </c>
      <c r="L208" s="974"/>
      <c r="M208" s="3"/>
      <c r="N208" s="3"/>
      <c r="O208" s="3"/>
      <c r="P208" s="3"/>
      <c r="Q208" s="3"/>
      <c r="R208" s="3"/>
      <c r="S208" s="3"/>
      <c r="T208" s="3"/>
      <c r="U208" s="3"/>
      <c r="V208" s="3"/>
      <c r="W208" s="3"/>
      <c r="X208" s="3"/>
      <c r="Y208" s="3"/>
      <c r="Z208" s="3"/>
    </row>
    <row r="209" spans="1:26" ht="15.75" customHeight="1">
      <c r="A209" s="3"/>
      <c r="B209" s="3"/>
      <c r="C209" s="998"/>
      <c r="D209" s="1010"/>
      <c r="E209" s="512" t="s">
        <v>309</v>
      </c>
      <c r="F209" s="513" t="s">
        <v>310</v>
      </c>
      <c r="G209" s="514" t="s">
        <v>309</v>
      </c>
      <c r="H209" s="515" t="s">
        <v>310</v>
      </c>
      <c r="I209" s="512" t="s">
        <v>309</v>
      </c>
      <c r="J209" s="513" t="s">
        <v>310</v>
      </c>
      <c r="K209" s="514" t="s">
        <v>309</v>
      </c>
      <c r="L209" s="518" t="s">
        <v>310</v>
      </c>
      <c r="M209" s="3"/>
      <c r="N209" s="3"/>
      <c r="O209" s="3"/>
      <c r="P209" s="3"/>
      <c r="Q209" s="3"/>
      <c r="R209" s="3"/>
      <c r="S209" s="3"/>
      <c r="T209" s="3"/>
      <c r="U209" s="3"/>
      <c r="V209" s="3"/>
      <c r="W209" s="3"/>
      <c r="X209" s="3"/>
      <c r="Y209" s="3"/>
      <c r="Z209" s="3"/>
    </row>
    <row r="210" spans="1:26">
      <c r="A210" s="3"/>
      <c r="B210" s="3"/>
      <c r="C210" s="998"/>
      <c r="D210" s="519" t="s">
        <v>311</v>
      </c>
      <c r="E210" s="520">
        <v>61</v>
      </c>
      <c r="F210" s="521">
        <v>42</v>
      </c>
      <c r="G210" s="522">
        <v>76</v>
      </c>
      <c r="H210" s="523">
        <v>42</v>
      </c>
      <c r="I210" s="520">
        <v>56</v>
      </c>
      <c r="J210" s="521">
        <v>7</v>
      </c>
      <c r="K210" s="522">
        <v>14</v>
      </c>
      <c r="L210" s="524">
        <v>1</v>
      </c>
      <c r="M210" s="3"/>
      <c r="N210" s="3"/>
      <c r="O210" s="3"/>
      <c r="P210" s="3"/>
      <c r="Q210" s="3"/>
      <c r="R210" s="3"/>
      <c r="S210" s="3"/>
      <c r="T210" s="3"/>
      <c r="U210" s="3"/>
      <c r="V210" s="3"/>
      <c r="W210" s="3"/>
      <c r="X210" s="3"/>
      <c r="Y210" s="3"/>
      <c r="Z210" s="3"/>
    </row>
    <row r="211" spans="1:26">
      <c r="A211" s="3"/>
      <c r="B211" s="3"/>
      <c r="C211" s="998"/>
      <c r="D211" s="525" t="s">
        <v>312</v>
      </c>
      <c r="E211" s="526">
        <v>730</v>
      </c>
      <c r="F211" s="527">
        <v>232</v>
      </c>
      <c r="G211" s="532">
        <v>377</v>
      </c>
      <c r="H211" s="534">
        <v>127</v>
      </c>
      <c r="I211" s="526">
        <v>128</v>
      </c>
      <c r="J211" s="527">
        <v>21</v>
      </c>
      <c r="K211" s="532">
        <v>40</v>
      </c>
      <c r="L211" s="536">
        <v>3</v>
      </c>
      <c r="M211" s="3"/>
      <c r="N211" s="3"/>
      <c r="O211" s="3"/>
      <c r="P211" s="3"/>
      <c r="Q211" s="3"/>
      <c r="R211" s="3"/>
      <c r="S211" s="3"/>
      <c r="T211" s="3"/>
      <c r="U211" s="3"/>
      <c r="V211" s="3"/>
      <c r="W211" s="3"/>
      <c r="X211" s="3"/>
      <c r="Y211" s="3"/>
      <c r="Z211" s="3"/>
    </row>
    <row r="212" spans="1:26">
      <c r="A212" s="3"/>
      <c r="B212" s="3"/>
      <c r="C212" s="998"/>
      <c r="D212" s="538" t="s">
        <v>324</v>
      </c>
      <c r="E212" s="540">
        <v>9</v>
      </c>
      <c r="F212" s="542">
        <v>0</v>
      </c>
      <c r="G212" s="543">
        <v>42</v>
      </c>
      <c r="H212" s="545">
        <v>0</v>
      </c>
      <c r="I212" s="540">
        <v>29</v>
      </c>
      <c r="J212" s="542">
        <v>0</v>
      </c>
      <c r="K212" s="543">
        <v>11</v>
      </c>
      <c r="L212" s="547">
        <v>0</v>
      </c>
      <c r="M212" s="3"/>
      <c r="N212" s="3"/>
      <c r="O212" s="3"/>
      <c r="P212" s="3"/>
      <c r="Q212" s="3"/>
      <c r="R212" s="3"/>
      <c r="S212" s="3"/>
      <c r="T212" s="3"/>
      <c r="U212" s="3"/>
      <c r="V212" s="3"/>
      <c r="W212" s="3"/>
      <c r="X212" s="3"/>
      <c r="Y212" s="3"/>
      <c r="Z212" s="3"/>
    </row>
    <row r="213" spans="1:26">
      <c r="A213" s="3"/>
      <c r="B213" s="3"/>
      <c r="C213" s="998"/>
      <c r="D213" s="525" t="s">
        <v>328</v>
      </c>
      <c r="E213" s="526">
        <v>17</v>
      </c>
      <c r="F213" s="527">
        <v>0</v>
      </c>
      <c r="G213" s="532">
        <v>20</v>
      </c>
      <c r="H213" s="534">
        <v>1</v>
      </c>
      <c r="I213" s="526">
        <v>20</v>
      </c>
      <c r="J213" s="527">
        <v>0</v>
      </c>
      <c r="K213" s="532">
        <v>7</v>
      </c>
      <c r="L213" s="536">
        <v>0</v>
      </c>
      <c r="M213" s="3"/>
      <c r="N213" s="3"/>
      <c r="O213" s="3"/>
      <c r="P213" s="3"/>
      <c r="Q213" s="3"/>
      <c r="R213" s="3"/>
      <c r="S213" s="3"/>
      <c r="T213" s="3"/>
      <c r="U213" s="3"/>
      <c r="V213" s="3"/>
      <c r="W213" s="3"/>
      <c r="X213" s="3"/>
      <c r="Y213" s="3"/>
      <c r="Z213" s="3"/>
    </row>
    <row r="214" spans="1:26">
      <c r="A214" s="3"/>
      <c r="B214" s="3"/>
      <c r="C214" s="998"/>
      <c r="D214" s="538" t="s">
        <v>329</v>
      </c>
      <c r="E214" s="540">
        <v>4</v>
      </c>
      <c r="F214" s="542">
        <v>0</v>
      </c>
      <c r="G214" s="543">
        <v>18</v>
      </c>
      <c r="H214" s="545">
        <v>0</v>
      </c>
      <c r="I214" s="540">
        <v>9</v>
      </c>
      <c r="J214" s="542">
        <v>0</v>
      </c>
      <c r="K214" s="543">
        <v>0</v>
      </c>
      <c r="L214" s="547">
        <v>0</v>
      </c>
      <c r="M214" s="3"/>
      <c r="N214" s="3"/>
      <c r="O214" s="3"/>
      <c r="P214" s="3"/>
      <c r="Q214" s="3"/>
      <c r="R214" s="3"/>
      <c r="S214" s="3"/>
      <c r="T214" s="3"/>
      <c r="U214" s="3"/>
      <c r="V214" s="3"/>
      <c r="W214" s="3"/>
      <c r="X214" s="3"/>
      <c r="Y214" s="3"/>
      <c r="Z214" s="3"/>
    </row>
    <row r="215" spans="1:26">
      <c r="A215" s="3"/>
      <c r="B215" s="3"/>
      <c r="C215" s="998"/>
      <c r="D215" s="525" t="s">
        <v>330</v>
      </c>
      <c r="E215" s="526">
        <v>15</v>
      </c>
      <c r="F215" s="527">
        <v>4</v>
      </c>
      <c r="G215" s="532">
        <v>13</v>
      </c>
      <c r="H215" s="534">
        <v>18</v>
      </c>
      <c r="I215" s="526">
        <v>21</v>
      </c>
      <c r="J215" s="527">
        <v>20</v>
      </c>
      <c r="K215" s="532">
        <v>25</v>
      </c>
      <c r="L215" s="536">
        <v>5</v>
      </c>
      <c r="M215" s="3"/>
      <c r="N215" s="3"/>
      <c r="O215" s="3"/>
      <c r="P215" s="3"/>
      <c r="Q215" s="3"/>
      <c r="R215" s="3"/>
      <c r="S215" s="3"/>
      <c r="T215" s="3"/>
      <c r="U215" s="3"/>
      <c r="V215" s="3"/>
      <c r="W215" s="3"/>
      <c r="X215" s="3"/>
      <c r="Y215" s="3"/>
      <c r="Z215" s="3"/>
    </row>
    <row r="216" spans="1:26">
      <c r="A216" s="3"/>
      <c r="B216" s="3"/>
      <c r="C216" s="998"/>
      <c r="D216" s="538" t="s">
        <v>331</v>
      </c>
      <c r="E216" s="540">
        <v>2</v>
      </c>
      <c r="F216" s="542">
        <v>0</v>
      </c>
      <c r="G216" s="543">
        <v>12</v>
      </c>
      <c r="H216" s="545">
        <v>0</v>
      </c>
      <c r="I216" s="540">
        <v>26</v>
      </c>
      <c r="J216" s="542">
        <v>1</v>
      </c>
      <c r="K216" s="543">
        <v>23</v>
      </c>
      <c r="L216" s="547">
        <v>0</v>
      </c>
      <c r="M216" s="3"/>
      <c r="N216" s="3"/>
      <c r="O216" s="3"/>
      <c r="P216" s="3"/>
      <c r="Q216" s="3"/>
      <c r="R216" s="3"/>
      <c r="S216" s="3"/>
      <c r="T216" s="3"/>
      <c r="U216" s="3"/>
      <c r="V216" s="3"/>
      <c r="W216" s="3"/>
      <c r="X216" s="3"/>
      <c r="Y216" s="3"/>
      <c r="Z216" s="3"/>
    </row>
    <row r="217" spans="1:26">
      <c r="A217" s="3"/>
      <c r="B217" s="3"/>
      <c r="C217" s="998"/>
      <c r="D217" s="525" t="s">
        <v>332</v>
      </c>
      <c r="E217" s="526">
        <v>0</v>
      </c>
      <c r="F217" s="527">
        <v>0</v>
      </c>
      <c r="G217" s="532">
        <v>3</v>
      </c>
      <c r="H217" s="534">
        <v>0</v>
      </c>
      <c r="I217" s="526">
        <v>5</v>
      </c>
      <c r="J217" s="527">
        <v>0</v>
      </c>
      <c r="K217" s="532">
        <v>9</v>
      </c>
      <c r="L217" s="536">
        <v>0</v>
      </c>
      <c r="M217" s="3"/>
      <c r="N217" s="3"/>
      <c r="O217" s="3"/>
      <c r="P217" s="3"/>
      <c r="Q217" s="3"/>
      <c r="R217" s="3"/>
      <c r="S217" s="3"/>
      <c r="T217" s="3"/>
      <c r="U217" s="3"/>
      <c r="V217" s="3"/>
      <c r="W217" s="3"/>
      <c r="X217" s="3"/>
      <c r="Y217" s="3"/>
      <c r="Z217" s="3"/>
    </row>
    <row r="218" spans="1:26">
      <c r="A218" s="3"/>
      <c r="B218" s="3"/>
      <c r="C218" s="998"/>
      <c r="D218" s="538" t="s">
        <v>333</v>
      </c>
      <c r="E218" s="540">
        <v>1</v>
      </c>
      <c r="F218" s="542">
        <v>0</v>
      </c>
      <c r="G218" s="543">
        <v>2</v>
      </c>
      <c r="H218" s="545">
        <v>0</v>
      </c>
      <c r="I218" s="540">
        <v>4</v>
      </c>
      <c r="J218" s="542">
        <v>0</v>
      </c>
      <c r="K218" s="543">
        <v>4</v>
      </c>
      <c r="L218" s="547">
        <v>0</v>
      </c>
      <c r="M218" s="3"/>
      <c r="N218" s="3"/>
      <c r="O218" s="3"/>
      <c r="P218" s="3"/>
      <c r="Q218" s="3"/>
      <c r="R218" s="3"/>
      <c r="S218" s="3"/>
      <c r="T218" s="3"/>
      <c r="U218" s="3"/>
      <c r="V218" s="3"/>
      <c r="W218" s="3"/>
      <c r="X218" s="3"/>
      <c r="Y218" s="3"/>
      <c r="Z218" s="3"/>
    </row>
    <row r="219" spans="1:26" ht="15.75" customHeight="1">
      <c r="A219" s="3"/>
      <c r="B219" s="3"/>
      <c r="C219" s="998"/>
      <c r="D219" s="552" t="s">
        <v>28</v>
      </c>
      <c r="E219" s="554">
        <f t="shared" ref="E219:L219" si="15">SUM(E210:E218)</f>
        <v>839</v>
      </c>
      <c r="F219" s="556">
        <f t="shared" si="15"/>
        <v>278</v>
      </c>
      <c r="G219" s="557">
        <f t="shared" si="15"/>
        <v>563</v>
      </c>
      <c r="H219" s="558">
        <f t="shared" si="15"/>
        <v>188</v>
      </c>
      <c r="I219" s="554">
        <f t="shared" si="15"/>
        <v>298</v>
      </c>
      <c r="J219" s="556">
        <f t="shared" si="15"/>
        <v>49</v>
      </c>
      <c r="K219" s="557">
        <f t="shared" si="15"/>
        <v>133</v>
      </c>
      <c r="L219" s="559">
        <f t="shared" si="15"/>
        <v>9</v>
      </c>
      <c r="M219" s="3"/>
      <c r="N219" s="3"/>
      <c r="O219" s="3"/>
      <c r="P219" s="3"/>
      <c r="Q219" s="3"/>
      <c r="R219" s="3"/>
      <c r="S219" s="3"/>
      <c r="T219" s="3"/>
      <c r="U219" s="3"/>
      <c r="V219" s="3"/>
      <c r="W219" s="3"/>
      <c r="X219" s="3"/>
      <c r="Y219" s="3"/>
      <c r="Z219" s="3"/>
    </row>
    <row r="220" spans="1:26" ht="21" customHeight="1">
      <c r="A220" s="3"/>
      <c r="B220" s="3"/>
      <c r="C220" s="978"/>
      <c r="D220" s="560" t="s">
        <v>336</v>
      </c>
      <c r="E220" s="1009">
        <f>E219+F219</f>
        <v>1117</v>
      </c>
      <c r="F220" s="858"/>
      <c r="G220" s="1009">
        <f>G219+H219</f>
        <v>751</v>
      </c>
      <c r="H220" s="858"/>
      <c r="I220" s="1009">
        <f>I219+J219</f>
        <v>347</v>
      </c>
      <c r="J220" s="858"/>
      <c r="K220" s="1009">
        <f>K219+L219</f>
        <v>142</v>
      </c>
      <c r="L220" s="850"/>
      <c r="M220" s="3"/>
      <c r="N220" s="3"/>
      <c r="O220" s="3"/>
      <c r="P220" s="3"/>
      <c r="Q220" s="3"/>
      <c r="R220" s="3"/>
      <c r="S220" s="3"/>
      <c r="T220" s="3"/>
      <c r="U220" s="3"/>
      <c r="V220" s="3"/>
      <c r="W220" s="3"/>
      <c r="X220" s="3"/>
      <c r="Y220" s="3"/>
      <c r="Z220" s="3"/>
    </row>
    <row r="221" spans="1:26" ht="16.5" customHeight="1">
      <c r="A221" s="3"/>
      <c r="B221" s="3"/>
      <c r="C221" s="997" t="s">
        <v>166</v>
      </c>
      <c r="D221" s="1004" t="s">
        <v>87</v>
      </c>
      <c r="E221" s="991" t="s">
        <v>316</v>
      </c>
      <c r="F221" s="934"/>
      <c r="G221" s="996" t="s">
        <v>318</v>
      </c>
      <c r="H221" s="973"/>
      <c r="I221" s="991" t="s">
        <v>320</v>
      </c>
      <c r="J221" s="934"/>
      <c r="K221" s="996" t="s">
        <v>321</v>
      </c>
      <c r="L221" s="974"/>
      <c r="M221" s="3"/>
      <c r="N221" s="3"/>
      <c r="O221" s="3"/>
      <c r="P221" s="3"/>
      <c r="Q221" s="3"/>
      <c r="R221" s="3"/>
      <c r="S221" s="3"/>
      <c r="T221" s="3"/>
      <c r="U221" s="3"/>
      <c r="V221" s="3"/>
      <c r="W221" s="3"/>
      <c r="X221" s="3"/>
      <c r="Y221" s="3"/>
      <c r="Z221" s="3"/>
    </row>
    <row r="222" spans="1:26" ht="15.75" customHeight="1">
      <c r="A222" s="3"/>
      <c r="B222" s="3"/>
      <c r="C222" s="998"/>
      <c r="D222" s="1010"/>
      <c r="E222" s="512" t="s">
        <v>309</v>
      </c>
      <c r="F222" s="513" t="s">
        <v>310</v>
      </c>
      <c r="G222" s="514" t="s">
        <v>309</v>
      </c>
      <c r="H222" s="515" t="s">
        <v>310</v>
      </c>
      <c r="I222" s="512" t="s">
        <v>309</v>
      </c>
      <c r="J222" s="513" t="s">
        <v>310</v>
      </c>
      <c r="K222" s="514" t="s">
        <v>309</v>
      </c>
      <c r="L222" s="518" t="s">
        <v>310</v>
      </c>
      <c r="M222" s="3"/>
      <c r="N222" s="3"/>
      <c r="O222" s="3"/>
      <c r="P222" s="3"/>
      <c r="Q222" s="3"/>
      <c r="R222" s="3"/>
      <c r="S222" s="3"/>
      <c r="T222" s="3"/>
      <c r="U222" s="3"/>
      <c r="V222" s="3"/>
      <c r="W222" s="3"/>
      <c r="X222" s="3"/>
      <c r="Y222" s="3"/>
      <c r="Z222" s="3"/>
    </row>
    <row r="223" spans="1:26">
      <c r="A223" s="3"/>
      <c r="B223" s="3"/>
      <c r="C223" s="998"/>
      <c r="D223" s="519" t="s">
        <v>311</v>
      </c>
      <c r="E223" s="520">
        <v>49</v>
      </c>
      <c r="F223" s="521">
        <v>22</v>
      </c>
      <c r="G223" s="522">
        <v>54</v>
      </c>
      <c r="H223" s="523">
        <v>41</v>
      </c>
      <c r="I223" s="520">
        <v>25</v>
      </c>
      <c r="J223" s="521">
        <v>9</v>
      </c>
      <c r="K223" s="522">
        <v>6</v>
      </c>
      <c r="L223" s="524">
        <v>3</v>
      </c>
      <c r="M223" s="3"/>
      <c r="N223" s="3"/>
      <c r="O223" s="3"/>
      <c r="P223" s="3"/>
      <c r="Q223" s="3"/>
      <c r="R223" s="3"/>
      <c r="S223" s="3"/>
      <c r="T223" s="3"/>
      <c r="U223" s="3"/>
      <c r="V223" s="3"/>
      <c r="W223" s="3"/>
      <c r="X223" s="3"/>
      <c r="Y223" s="3"/>
      <c r="Z223" s="3"/>
    </row>
    <row r="224" spans="1:26">
      <c r="A224" s="3"/>
      <c r="B224" s="3"/>
      <c r="C224" s="998"/>
      <c r="D224" s="525" t="s">
        <v>312</v>
      </c>
      <c r="E224" s="526">
        <v>990</v>
      </c>
      <c r="F224" s="527">
        <v>277</v>
      </c>
      <c r="G224" s="532">
        <v>452</v>
      </c>
      <c r="H224" s="534">
        <v>174</v>
      </c>
      <c r="I224" s="526">
        <v>141</v>
      </c>
      <c r="J224" s="527">
        <v>50</v>
      </c>
      <c r="K224" s="532">
        <v>20</v>
      </c>
      <c r="L224" s="536">
        <v>6</v>
      </c>
      <c r="M224" s="3"/>
      <c r="N224" s="3"/>
      <c r="O224" s="3"/>
      <c r="P224" s="3"/>
      <c r="Q224" s="3"/>
      <c r="R224" s="3"/>
      <c r="S224" s="3"/>
      <c r="T224" s="3"/>
      <c r="U224" s="3"/>
      <c r="V224" s="3"/>
      <c r="W224" s="3"/>
      <c r="X224" s="3"/>
      <c r="Y224" s="3"/>
      <c r="Z224" s="3"/>
    </row>
    <row r="225" spans="1:26">
      <c r="A225" s="3"/>
      <c r="B225" s="3"/>
      <c r="C225" s="998"/>
      <c r="D225" s="538" t="s">
        <v>324</v>
      </c>
      <c r="E225" s="540">
        <v>20</v>
      </c>
      <c r="F225" s="542">
        <v>2</v>
      </c>
      <c r="G225" s="543">
        <v>85</v>
      </c>
      <c r="H225" s="545">
        <v>2</v>
      </c>
      <c r="I225" s="540">
        <v>55</v>
      </c>
      <c r="J225" s="542">
        <v>2</v>
      </c>
      <c r="K225" s="543">
        <v>14</v>
      </c>
      <c r="L225" s="547">
        <v>0</v>
      </c>
      <c r="M225" s="3"/>
      <c r="N225" s="3"/>
      <c r="O225" s="3"/>
      <c r="P225" s="3"/>
      <c r="Q225" s="3"/>
      <c r="R225" s="3"/>
      <c r="S225" s="3"/>
      <c r="T225" s="3"/>
      <c r="U225" s="3"/>
      <c r="V225" s="3"/>
      <c r="W225" s="3"/>
      <c r="X225" s="3"/>
      <c r="Y225" s="3"/>
      <c r="Z225" s="3"/>
    </row>
    <row r="226" spans="1:26">
      <c r="A226" s="3"/>
      <c r="B226" s="3"/>
      <c r="C226" s="998"/>
      <c r="D226" s="525" t="s">
        <v>328</v>
      </c>
      <c r="E226" s="526">
        <v>13</v>
      </c>
      <c r="F226" s="527">
        <v>0</v>
      </c>
      <c r="G226" s="532">
        <v>32</v>
      </c>
      <c r="H226" s="534">
        <v>1</v>
      </c>
      <c r="I226" s="526">
        <v>28</v>
      </c>
      <c r="J226" s="527">
        <v>0</v>
      </c>
      <c r="K226" s="532">
        <v>9</v>
      </c>
      <c r="L226" s="536">
        <v>1</v>
      </c>
      <c r="M226" s="3"/>
      <c r="N226" s="3"/>
      <c r="O226" s="3"/>
      <c r="P226" s="3"/>
      <c r="Q226" s="3"/>
      <c r="R226" s="3"/>
      <c r="S226" s="3"/>
      <c r="T226" s="3"/>
      <c r="U226" s="3"/>
      <c r="V226" s="3"/>
      <c r="W226" s="3"/>
      <c r="X226" s="3"/>
      <c r="Y226" s="3"/>
      <c r="Z226" s="3"/>
    </row>
    <row r="227" spans="1:26">
      <c r="A227" s="3"/>
      <c r="B227" s="3"/>
      <c r="C227" s="998"/>
      <c r="D227" s="538" t="s">
        <v>329</v>
      </c>
      <c r="E227" s="540">
        <v>2</v>
      </c>
      <c r="F227" s="542">
        <v>0</v>
      </c>
      <c r="G227" s="543">
        <v>12</v>
      </c>
      <c r="H227" s="545">
        <v>0</v>
      </c>
      <c r="I227" s="540">
        <v>7</v>
      </c>
      <c r="J227" s="542">
        <v>0</v>
      </c>
      <c r="K227" s="543">
        <v>1</v>
      </c>
      <c r="L227" s="547">
        <v>0</v>
      </c>
      <c r="M227" s="3"/>
      <c r="N227" s="3"/>
      <c r="O227" s="3"/>
      <c r="P227" s="3"/>
      <c r="Q227" s="3"/>
      <c r="R227" s="3"/>
      <c r="S227" s="3"/>
      <c r="T227" s="3"/>
      <c r="U227" s="3"/>
      <c r="V227" s="3"/>
      <c r="W227" s="3"/>
      <c r="X227" s="3"/>
      <c r="Y227" s="3"/>
      <c r="Z227" s="3"/>
    </row>
    <row r="228" spans="1:26">
      <c r="A228" s="3"/>
      <c r="B228" s="3"/>
      <c r="C228" s="998"/>
      <c r="D228" s="525" t="s">
        <v>330</v>
      </c>
      <c r="E228" s="526">
        <v>13</v>
      </c>
      <c r="F228" s="527">
        <v>12</v>
      </c>
      <c r="G228" s="532">
        <v>25</v>
      </c>
      <c r="H228" s="534">
        <v>31</v>
      </c>
      <c r="I228" s="526">
        <v>35</v>
      </c>
      <c r="J228" s="527">
        <v>20</v>
      </c>
      <c r="K228" s="532">
        <v>32</v>
      </c>
      <c r="L228" s="536">
        <v>10</v>
      </c>
      <c r="M228" s="3"/>
      <c r="N228" s="3"/>
      <c r="O228" s="3"/>
      <c r="P228" s="3"/>
      <c r="Q228" s="3"/>
      <c r="R228" s="3"/>
      <c r="S228" s="3"/>
      <c r="T228" s="3"/>
      <c r="U228" s="3"/>
      <c r="V228" s="3"/>
      <c r="W228" s="3"/>
      <c r="X228" s="3"/>
      <c r="Y228" s="3"/>
      <c r="Z228" s="3"/>
    </row>
    <row r="229" spans="1:26">
      <c r="A229" s="3"/>
      <c r="B229" s="3"/>
      <c r="C229" s="998"/>
      <c r="D229" s="538" t="s">
        <v>331</v>
      </c>
      <c r="E229" s="540">
        <v>1</v>
      </c>
      <c r="F229" s="542">
        <v>0</v>
      </c>
      <c r="G229" s="543">
        <v>20</v>
      </c>
      <c r="H229" s="545">
        <v>0</v>
      </c>
      <c r="I229" s="540">
        <v>41</v>
      </c>
      <c r="J229" s="542">
        <v>0</v>
      </c>
      <c r="K229" s="543">
        <v>29</v>
      </c>
      <c r="L229" s="547">
        <v>0</v>
      </c>
      <c r="M229" s="3"/>
      <c r="N229" s="3"/>
      <c r="O229" s="3"/>
      <c r="P229" s="3"/>
      <c r="Q229" s="3"/>
      <c r="R229" s="3"/>
      <c r="S229" s="3"/>
      <c r="T229" s="3"/>
      <c r="U229" s="3"/>
      <c r="V229" s="3"/>
      <c r="W229" s="3"/>
      <c r="X229" s="3"/>
      <c r="Y229" s="3"/>
      <c r="Z229" s="3"/>
    </row>
    <row r="230" spans="1:26">
      <c r="A230" s="3"/>
      <c r="B230" s="6" t="s">
        <v>0</v>
      </c>
      <c r="C230" s="998"/>
      <c r="D230" s="525" t="s">
        <v>332</v>
      </c>
      <c r="E230" s="526">
        <v>2</v>
      </c>
      <c r="F230" s="527">
        <v>0</v>
      </c>
      <c r="G230" s="532">
        <v>6</v>
      </c>
      <c r="H230" s="534">
        <v>0</v>
      </c>
      <c r="I230" s="526">
        <v>17</v>
      </c>
      <c r="J230" s="527">
        <v>1</v>
      </c>
      <c r="K230" s="532">
        <v>17</v>
      </c>
      <c r="L230" s="536">
        <v>1</v>
      </c>
      <c r="M230" s="3"/>
      <c r="N230" s="3"/>
      <c r="O230" s="3"/>
      <c r="P230" s="3"/>
      <c r="Q230" s="3"/>
      <c r="R230" s="3"/>
      <c r="S230" s="3"/>
      <c r="T230" s="3"/>
      <c r="U230" s="3"/>
      <c r="V230" s="3"/>
      <c r="W230" s="3"/>
      <c r="X230" s="3"/>
      <c r="Y230" s="3"/>
      <c r="Z230" s="3"/>
    </row>
    <row r="231" spans="1:26">
      <c r="A231" s="3"/>
      <c r="B231" s="6" t="s">
        <v>5</v>
      </c>
      <c r="C231" s="998"/>
      <c r="D231" s="538" t="s">
        <v>333</v>
      </c>
      <c r="E231" s="540">
        <v>1</v>
      </c>
      <c r="F231" s="542">
        <v>0</v>
      </c>
      <c r="G231" s="543">
        <v>6</v>
      </c>
      <c r="H231" s="545">
        <v>0</v>
      </c>
      <c r="I231" s="540">
        <v>6</v>
      </c>
      <c r="J231" s="542">
        <v>0</v>
      </c>
      <c r="K231" s="543">
        <v>0</v>
      </c>
      <c r="L231" s="547">
        <v>0</v>
      </c>
      <c r="M231" s="3"/>
      <c r="N231" s="3"/>
      <c r="O231" s="3"/>
      <c r="P231" s="3"/>
      <c r="Q231" s="3"/>
      <c r="R231" s="3"/>
      <c r="S231" s="3"/>
      <c r="T231" s="3"/>
      <c r="U231" s="3"/>
      <c r="V231" s="3"/>
      <c r="W231" s="3"/>
      <c r="X231" s="3"/>
      <c r="Y231" s="3"/>
      <c r="Z231" s="3"/>
    </row>
    <row r="232" spans="1:26" ht="15.75" customHeight="1">
      <c r="A232" s="3"/>
      <c r="B232" s="6" t="s">
        <v>6</v>
      </c>
      <c r="C232" s="998"/>
      <c r="D232" s="552" t="s">
        <v>28</v>
      </c>
      <c r="E232" s="554">
        <f t="shared" ref="E232:L232" si="16">SUM(E223:E231)</f>
        <v>1091</v>
      </c>
      <c r="F232" s="556">
        <f t="shared" si="16"/>
        <v>313</v>
      </c>
      <c r="G232" s="557">
        <f t="shared" si="16"/>
        <v>692</v>
      </c>
      <c r="H232" s="558">
        <f t="shared" si="16"/>
        <v>249</v>
      </c>
      <c r="I232" s="554">
        <f t="shared" si="16"/>
        <v>355</v>
      </c>
      <c r="J232" s="556">
        <f t="shared" si="16"/>
        <v>82</v>
      </c>
      <c r="K232" s="557">
        <f t="shared" si="16"/>
        <v>128</v>
      </c>
      <c r="L232" s="559">
        <f t="shared" si="16"/>
        <v>21</v>
      </c>
      <c r="M232" s="3"/>
      <c r="N232" s="3"/>
      <c r="O232" s="3"/>
      <c r="P232" s="3"/>
      <c r="Q232" s="3"/>
      <c r="R232" s="3"/>
      <c r="S232" s="3"/>
      <c r="T232" s="3"/>
      <c r="U232" s="3"/>
      <c r="V232" s="3"/>
      <c r="W232" s="3"/>
      <c r="X232" s="3"/>
      <c r="Y232" s="3"/>
      <c r="Z232" s="3"/>
    </row>
    <row r="233" spans="1:26" ht="21" customHeight="1">
      <c r="A233" s="3"/>
      <c r="B233" s="3"/>
      <c r="C233" s="978"/>
      <c r="D233" s="560" t="s">
        <v>336</v>
      </c>
      <c r="E233" s="1009">
        <f>E232+F232</f>
        <v>1404</v>
      </c>
      <c r="F233" s="858"/>
      <c r="G233" s="1009">
        <f>G232+H232</f>
        <v>941</v>
      </c>
      <c r="H233" s="858"/>
      <c r="I233" s="1009">
        <f>I232+J232</f>
        <v>437</v>
      </c>
      <c r="J233" s="858"/>
      <c r="K233" s="1009">
        <f>K232+L232</f>
        <v>149</v>
      </c>
      <c r="L233" s="850"/>
      <c r="M233" s="3"/>
      <c r="N233" s="3"/>
      <c r="O233" s="3"/>
      <c r="P233" s="3"/>
      <c r="Q233" s="3"/>
      <c r="R233" s="3"/>
      <c r="S233" s="3"/>
      <c r="T233" s="3"/>
      <c r="U233" s="3"/>
      <c r="V233" s="3"/>
      <c r="W233" s="3"/>
      <c r="X233" s="3"/>
      <c r="Y233" s="3"/>
      <c r="Z233" s="3"/>
    </row>
    <row r="234" spans="1:26" ht="16.5" customHeight="1">
      <c r="A234" s="3"/>
      <c r="B234" s="3"/>
      <c r="C234" s="997" t="s">
        <v>168</v>
      </c>
      <c r="D234" s="1004" t="s">
        <v>87</v>
      </c>
      <c r="E234" s="991" t="s">
        <v>316</v>
      </c>
      <c r="F234" s="934"/>
      <c r="G234" s="996" t="s">
        <v>318</v>
      </c>
      <c r="H234" s="973"/>
      <c r="I234" s="991" t="s">
        <v>320</v>
      </c>
      <c r="J234" s="934"/>
      <c r="K234" s="996" t="s">
        <v>321</v>
      </c>
      <c r="L234" s="974"/>
      <c r="M234" s="3"/>
      <c r="N234" s="3"/>
      <c r="O234" s="3"/>
      <c r="P234" s="3"/>
      <c r="Q234" s="3"/>
      <c r="R234" s="3"/>
      <c r="S234" s="3"/>
      <c r="T234" s="3"/>
      <c r="U234" s="3"/>
      <c r="V234" s="3"/>
      <c r="W234" s="3"/>
      <c r="X234" s="3"/>
      <c r="Y234" s="3"/>
      <c r="Z234" s="3"/>
    </row>
    <row r="235" spans="1:26" ht="15.75" customHeight="1">
      <c r="A235" s="3"/>
      <c r="B235" s="3"/>
      <c r="C235" s="998"/>
      <c r="D235" s="1010"/>
      <c r="E235" s="512" t="s">
        <v>309</v>
      </c>
      <c r="F235" s="513" t="s">
        <v>310</v>
      </c>
      <c r="G235" s="514" t="s">
        <v>309</v>
      </c>
      <c r="H235" s="515" t="s">
        <v>310</v>
      </c>
      <c r="I235" s="512" t="s">
        <v>309</v>
      </c>
      <c r="J235" s="513" t="s">
        <v>310</v>
      </c>
      <c r="K235" s="514" t="s">
        <v>309</v>
      </c>
      <c r="L235" s="518" t="s">
        <v>310</v>
      </c>
      <c r="M235" s="3"/>
      <c r="N235" s="3"/>
      <c r="O235" s="3"/>
      <c r="P235" s="3"/>
      <c r="Q235" s="3"/>
      <c r="R235" s="3"/>
      <c r="S235" s="3"/>
      <c r="T235" s="3"/>
      <c r="U235" s="3"/>
      <c r="V235" s="3"/>
      <c r="W235" s="3"/>
      <c r="X235" s="3"/>
      <c r="Y235" s="3"/>
      <c r="Z235" s="3"/>
    </row>
    <row r="236" spans="1:26">
      <c r="A236" s="3"/>
      <c r="B236" s="3"/>
      <c r="C236" s="998"/>
      <c r="D236" s="519" t="s">
        <v>311</v>
      </c>
      <c r="E236" s="520">
        <v>15</v>
      </c>
      <c r="F236" s="521">
        <v>6</v>
      </c>
      <c r="G236" s="522">
        <v>24</v>
      </c>
      <c r="H236" s="523">
        <v>16</v>
      </c>
      <c r="I236" s="520">
        <v>5</v>
      </c>
      <c r="J236" s="521">
        <v>8</v>
      </c>
      <c r="K236" s="522">
        <v>4</v>
      </c>
      <c r="L236" s="524">
        <v>1</v>
      </c>
      <c r="M236" s="3"/>
      <c r="N236" s="3"/>
      <c r="O236" s="3"/>
      <c r="P236" s="3"/>
      <c r="Q236" s="3"/>
      <c r="R236" s="3"/>
      <c r="S236" s="3"/>
      <c r="T236" s="3"/>
      <c r="U236" s="3"/>
      <c r="V236" s="3"/>
      <c r="W236" s="3"/>
      <c r="X236" s="3"/>
      <c r="Y236" s="3"/>
      <c r="Z236" s="3"/>
    </row>
    <row r="237" spans="1:26">
      <c r="A237" s="3"/>
      <c r="B237" s="3"/>
      <c r="C237" s="998"/>
      <c r="D237" s="525" t="s">
        <v>312</v>
      </c>
      <c r="E237" s="526">
        <v>557</v>
      </c>
      <c r="F237" s="527">
        <v>179</v>
      </c>
      <c r="G237" s="532">
        <v>542</v>
      </c>
      <c r="H237" s="534">
        <v>193</v>
      </c>
      <c r="I237" s="526">
        <v>118</v>
      </c>
      <c r="J237" s="527">
        <v>17</v>
      </c>
      <c r="K237" s="532">
        <v>21</v>
      </c>
      <c r="L237" s="536">
        <v>0</v>
      </c>
      <c r="M237" s="3"/>
      <c r="N237" s="3"/>
      <c r="O237" s="3"/>
      <c r="P237" s="3"/>
      <c r="Q237" s="3"/>
      <c r="R237" s="3"/>
      <c r="S237" s="3"/>
      <c r="T237" s="3"/>
      <c r="U237" s="3"/>
      <c r="V237" s="3"/>
      <c r="W237" s="3"/>
      <c r="X237" s="3"/>
      <c r="Y237" s="3"/>
      <c r="Z237" s="3"/>
    </row>
    <row r="238" spans="1:26">
      <c r="A238" s="3"/>
      <c r="B238" s="3"/>
      <c r="C238" s="998"/>
      <c r="D238" s="538" t="s">
        <v>324</v>
      </c>
      <c r="E238" s="540">
        <v>15</v>
      </c>
      <c r="F238" s="542">
        <v>1</v>
      </c>
      <c r="G238" s="543">
        <v>51</v>
      </c>
      <c r="H238" s="545">
        <v>2</v>
      </c>
      <c r="I238" s="540">
        <v>39</v>
      </c>
      <c r="J238" s="542">
        <v>0</v>
      </c>
      <c r="K238" s="543">
        <v>12</v>
      </c>
      <c r="L238" s="547">
        <v>0</v>
      </c>
      <c r="M238" s="3"/>
      <c r="N238" s="3"/>
      <c r="O238" s="3"/>
      <c r="P238" s="3"/>
      <c r="Q238" s="3"/>
      <c r="R238" s="3"/>
      <c r="S238" s="3"/>
      <c r="T238" s="3"/>
      <c r="U238" s="3"/>
      <c r="V238" s="3"/>
      <c r="W238" s="3"/>
      <c r="X238" s="3"/>
      <c r="Y238" s="3"/>
      <c r="Z238" s="3"/>
    </row>
    <row r="239" spans="1:26">
      <c r="A239" s="3"/>
      <c r="B239" s="3"/>
      <c r="C239" s="998"/>
      <c r="D239" s="525" t="s">
        <v>328</v>
      </c>
      <c r="E239" s="526">
        <v>6</v>
      </c>
      <c r="F239" s="527">
        <v>0</v>
      </c>
      <c r="G239" s="532">
        <v>39</v>
      </c>
      <c r="H239" s="534">
        <v>0</v>
      </c>
      <c r="I239" s="526">
        <v>28</v>
      </c>
      <c r="J239" s="527">
        <v>0</v>
      </c>
      <c r="K239" s="532">
        <v>6</v>
      </c>
      <c r="L239" s="536">
        <v>0</v>
      </c>
      <c r="M239" s="3"/>
      <c r="N239" s="3"/>
      <c r="O239" s="3"/>
      <c r="P239" s="3"/>
      <c r="Q239" s="3"/>
      <c r="R239" s="3"/>
      <c r="S239" s="3"/>
      <c r="T239" s="3"/>
      <c r="U239" s="3"/>
      <c r="V239" s="3"/>
      <c r="W239" s="3"/>
      <c r="X239" s="3"/>
      <c r="Y239" s="3"/>
      <c r="Z239" s="3"/>
    </row>
    <row r="240" spans="1:26">
      <c r="A240" s="3"/>
      <c r="B240" s="3"/>
      <c r="C240" s="998"/>
      <c r="D240" s="538" t="s">
        <v>329</v>
      </c>
      <c r="E240" s="540">
        <v>3</v>
      </c>
      <c r="F240" s="542">
        <v>0</v>
      </c>
      <c r="G240" s="543">
        <v>22</v>
      </c>
      <c r="H240" s="545">
        <v>0</v>
      </c>
      <c r="I240" s="540">
        <v>10</v>
      </c>
      <c r="J240" s="542">
        <v>0</v>
      </c>
      <c r="K240" s="543">
        <v>1</v>
      </c>
      <c r="L240" s="547">
        <v>0</v>
      </c>
      <c r="M240" s="3"/>
      <c r="N240" s="3"/>
      <c r="O240" s="3"/>
      <c r="P240" s="3"/>
      <c r="Q240" s="3"/>
      <c r="R240" s="3"/>
      <c r="S240" s="3"/>
      <c r="T240" s="3"/>
      <c r="U240" s="3"/>
      <c r="V240" s="3"/>
      <c r="W240" s="3"/>
      <c r="X240" s="3"/>
      <c r="Y240" s="3"/>
      <c r="Z240" s="3"/>
    </row>
    <row r="241" spans="1:26">
      <c r="A241" s="3"/>
      <c r="B241" s="3"/>
      <c r="C241" s="998"/>
      <c r="D241" s="525" t="s">
        <v>330</v>
      </c>
      <c r="E241" s="526">
        <v>4</v>
      </c>
      <c r="F241" s="527">
        <v>7</v>
      </c>
      <c r="G241" s="532">
        <v>12</v>
      </c>
      <c r="H241" s="534">
        <v>20</v>
      </c>
      <c r="I241" s="526">
        <v>18</v>
      </c>
      <c r="J241" s="527">
        <v>10</v>
      </c>
      <c r="K241" s="532">
        <v>17</v>
      </c>
      <c r="L241" s="536">
        <v>3</v>
      </c>
      <c r="M241" s="3"/>
      <c r="N241" s="3"/>
      <c r="O241" s="3"/>
      <c r="P241" s="3"/>
      <c r="Q241" s="3"/>
      <c r="R241" s="3"/>
      <c r="S241" s="3"/>
      <c r="T241" s="3"/>
      <c r="U241" s="3"/>
      <c r="V241" s="3"/>
      <c r="W241" s="3"/>
      <c r="X241" s="3"/>
      <c r="Y241" s="3"/>
      <c r="Z241" s="3"/>
    </row>
    <row r="242" spans="1:26">
      <c r="A242" s="3"/>
      <c r="B242" s="3"/>
      <c r="C242" s="998"/>
      <c r="D242" s="538" t="s">
        <v>331</v>
      </c>
      <c r="E242" s="540">
        <v>2</v>
      </c>
      <c r="F242" s="542">
        <v>0</v>
      </c>
      <c r="G242" s="543">
        <v>16</v>
      </c>
      <c r="H242" s="545">
        <v>2</v>
      </c>
      <c r="I242" s="540">
        <v>29</v>
      </c>
      <c r="J242" s="542">
        <v>1</v>
      </c>
      <c r="K242" s="543">
        <v>27</v>
      </c>
      <c r="L242" s="547">
        <v>0</v>
      </c>
      <c r="M242" s="3"/>
      <c r="N242" s="3"/>
      <c r="O242" s="3"/>
      <c r="P242" s="3"/>
      <c r="Q242" s="3"/>
      <c r="R242" s="3"/>
      <c r="S242" s="3"/>
      <c r="T242" s="3"/>
      <c r="U242" s="3"/>
      <c r="V242" s="3"/>
      <c r="W242" s="3"/>
      <c r="X242" s="3"/>
      <c r="Y242" s="3"/>
      <c r="Z242" s="3"/>
    </row>
    <row r="243" spans="1:26">
      <c r="A243" s="3"/>
      <c r="B243" s="3"/>
      <c r="C243" s="998"/>
      <c r="D243" s="525" t="s">
        <v>332</v>
      </c>
      <c r="E243" s="526">
        <v>1</v>
      </c>
      <c r="F243" s="527">
        <v>0</v>
      </c>
      <c r="G243" s="532">
        <v>9</v>
      </c>
      <c r="H243" s="534">
        <v>0</v>
      </c>
      <c r="I243" s="526">
        <v>18</v>
      </c>
      <c r="J243" s="527">
        <v>0</v>
      </c>
      <c r="K243" s="532">
        <v>15</v>
      </c>
      <c r="L243" s="536">
        <v>0</v>
      </c>
      <c r="M243" s="3"/>
      <c r="N243" s="3"/>
      <c r="O243" s="3"/>
      <c r="P243" s="3"/>
      <c r="Q243" s="3"/>
      <c r="R243" s="3"/>
      <c r="S243" s="3"/>
      <c r="T243" s="3"/>
      <c r="U243" s="3"/>
      <c r="V243" s="3"/>
      <c r="W243" s="3"/>
      <c r="X243" s="3"/>
      <c r="Y243" s="3"/>
      <c r="Z243" s="3"/>
    </row>
    <row r="244" spans="1:26">
      <c r="A244" s="3"/>
      <c r="B244" s="3"/>
      <c r="C244" s="998"/>
      <c r="D244" s="538" t="s">
        <v>333</v>
      </c>
      <c r="E244" s="540">
        <v>0</v>
      </c>
      <c r="F244" s="542">
        <v>0</v>
      </c>
      <c r="G244" s="543">
        <v>7</v>
      </c>
      <c r="H244" s="545">
        <v>0</v>
      </c>
      <c r="I244" s="540">
        <v>8</v>
      </c>
      <c r="J244" s="542">
        <v>0</v>
      </c>
      <c r="K244" s="543">
        <v>4</v>
      </c>
      <c r="L244" s="547">
        <v>0</v>
      </c>
      <c r="M244" s="3"/>
      <c r="N244" s="3"/>
      <c r="O244" s="3"/>
      <c r="P244" s="3"/>
      <c r="Q244" s="3"/>
      <c r="R244" s="3"/>
      <c r="S244" s="3"/>
      <c r="T244" s="3"/>
      <c r="U244" s="3"/>
      <c r="V244" s="3"/>
      <c r="W244" s="3"/>
      <c r="X244" s="3"/>
      <c r="Y244" s="3"/>
      <c r="Z244" s="3"/>
    </row>
    <row r="245" spans="1:26" ht="15.75" customHeight="1">
      <c r="A245" s="3"/>
      <c r="B245" s="3"/>
      <c r="C245" s="998"/>
      <c r="D245" s="552" t="s">
        <v>28</v>
      </c>
      <c r="E245" s="554">
        <f t="shared" ref="E245:L245" si="17">SUM(E236:E244)</f>
        <v>603</v>
      </c>
      <c r="F245" s="556">
        <f t="shared" si="17"/>
        <v>193</v>
      </c>
      <c r="G245" s="557">
        <f t="shared" si="17"/>
        <v>722</v>
      </c>
      <c r="H245" s="558">
        <f t="shared" si="17"/>
        <v>233</v>
      </c>
      <c r="I245" s="554">
        <f t="shared" si="17"/>
        <v>273</v>
      </c>
      <c r="J245" s="556">
        <f t="shared" si="17"/>
        <v>36</v>
      </c>
      <c r="K245" s="557">
        <f t="shared" si="17"/>
        <v>107</v>
      </c>
      <c r="L245" s="559">
        <f t="shared" si="17"/>
        <v>4</v>
      </c>
      <c r="M245" s="3"/>
      <c r="N245" s="3"/>
      <c r="O245" s="3"/>
      <c r="P245" s="3"/>
      <c r="Q245" s="3"/>
      <c r="R245" s="3"/>
      <c r="S245" s="3"/>
      <c r="T245" s="3"/>
      <c r="U245" s="3"/>
      <c r="V245" s="3"/>
      <c r="W245" s="3"/>
      <c r="X245" s="3"/>
      <c r="Y245" s="3"/>
      <c r="Z245" s="3"/>
    </row>
    <row r="246" spans="1:26" ht="21" customHeight="1">
      <c r="A246" s="3"/>
      <c r="B246" s="3"/>
      <c r="C246" s="978"/>
      <c r="D246" s="560" t="s">
        <v>336</v>
      </c>
      <c r="E246" s="1009">
        <f>E245+F245</f>
        <v>796</v>
      </c>
      <c r="F246" s="858"/>
      <c r="G246" s="1009">
        <f>G245+H245</f>
        <v>955</v>
      </c>
      <c r="H246" s="858"/>
      <c r="I246" s="1009">
        <f>I245+J245</f>
        <v>309</v>
      </c>
      <c r="J246" s="858"/>
      <c r="K246" s="1009">
        <f>K245+L245</f>
        <v>111</v>
      </c>
      <c r="L246" s="850"/>
      <c r="M246" s="3"/>
      <c r="N246" s="3"/>
      <c r="O246" s="3"/>
      <c r="P246" s="3"/>
      <c r="Q246" s="3"/>
      <c r="R246" s="3"/>
      <c r="S246" s="3"/>
      <c r="T246" s="3"/>
      <c r="U246" s="3"/>
      <c r="V246" s="3"/>
      <c r="W246" s="3"/>
      <c r="X246" s="3"/>
      <c r="Y246" s="3"/>
      <c r="Z246" s="3"/>
    </row>
    <row r="247" spans="1:26" ht="16.5" customHeight="1">
      <c r="A247" s="3"/>
      <c r="B247" s="3"/>
      <c r="C247" s="997" t="s">
        <v>414</v>
      </c>
      <c r="D247" s="1004" t="s">
        <v>87</v>
      </c>
      <c r="E247" s="991" t="s">
        <v>316</v>
      </c>
      <c r="F247" s="934"/>
      <c r="G247" s="996" t="s">
        <v>318</v>
      </c>
      <c r="H247" s="973"/>
      <c r="I247" s="991" t="s">
        <v>320</v>
      </c>
      <c r="J247" s="934"/>
      <c r="K247" s="996" t="s">
        <v>321</v>
      </c>
      <c r="L247" s="974"/>
      <c r="M247" s="3"/>
      <c r="N247" s="3"/>
      <c r="O247" s="3"/>
      <c r="P247" s="3"/>
      <c r="Q247" s="3"/>
      <c r="R247" s="3"/>
      <c r="S247" s="3"/>
      <c r="T247" s="3"/>
      <c r="U247" s="3"/>
      <c r="V247" s="3"/>
      <c r="W247" s="3"/>
      <c r="X247" s="3"/>
      <c r="Y247" s="3"/>
      <c r="Z247" s="3"/>
    </row>
    <row r="248" spans="1:26" ht="15.75" customHeight="1">
      <c r="A248" s="3"/>
      <c r="B248" s="3"/>
      <c r="C248" s="998"/>
      <c r="D248" s="1010"/>
      <c r="E248" s="512" t="s">
        <v>309</v>
      </c>
      <c r="F248" s="513" t="s">
        <v>310</v>
      </c>
      <c r="G248" s="514" t="s">
        <v>309</v>
      </c>
      <c r="H248" s="515" t="s">
        <v>310</v>
      </c>
      <c r="I248" s="512" t="s">
        <v>309</v>
      </c>
      <c r="J248" s="513" t="s">
        <v>310</v>
      </c>
      <c r="K248" s="514" t="s">
        <v>309</v>
      </c>
      <c r="L248" s="518" t="s">
        <v>310</v>
      </c>
      <c r="M248" s="3"/>
      <c r="N248" s="3"/>
      <c r="O248" s="3"/>
      <c r="P248" s="3"/>
      <c r="Q248" s="3"/>
      <c r="R248" s="3"/>
      <c r="S248" s="3"/>
      <c r="T248" s="3"/>
      <c r="U248" s="3"/>
      <c r="V248" s="3"/>
      <c r="W248" s="3"/>
      <c r="X248" s="3"/>
      <c r="Y248" s="3"/>
      <c r="Z248" s="3"/>
    </row>
    <row r="249" spans="1:26">
      <c r="A249" s="3"/>
      <c r="B249" s="3"/>
      <c r="C249" s="998"/>
      <c r="D249" s="519" t="s">
        <v>311</v>
      </c>
      <c r="E249" s="520">
        <v>67</v>
      </c>
      <c r="F249" s="521">
        <v>35</v>
      </c>
      <c r="G249" s="522">
        <v>104</v>
      </c>
      <c r="H249" s="523">
        <v>61</v>
      </c>
      <c r="I249" s="520">
        <v>53</v>
      </c>
      <c r="J249" s="521">
        <v>19</v>
      </c>
      <c r="K249" s="522">
        <v>22</v>
      </c>
      <c r="L249" s="524">
        <v>3</v>
      </c>
      <c r="M249" s="3"/>
      <c r="N249" s="3"/>
      <c r="O249" s="3"/>
      <c r="P249" s="3"/>
      <c r="Q249" s="3"/>
      <c r="R249" s="3"/>
      <c r="S249" s="3"/>
      <c r="T249" s="3"/>
      <c r="U249" s="3"/>
      <c r="V249" s="3"/>
      <c r="W249" s="3"/>
      <c r="X249" s="3"/>
      <c r="Y249" s="3"/>
      <c r="Z249" s="3"/>
    </row>
    <row r="250" spans="1:26">
      <c r="A250" s="3"/>
      <c r="B250" s="3"/>
      <c r="C250" s="998"/>
      <c r="D250" s="525" t="s">
        <v>312</v>
      </c>
      <c r="E250" s="526">
        <v>2918</v>
      </c>
      <c r="F250" s="527">
        <v>1258</v>
      </c>
      <c r="G250" s="532">
        <v>1248</v>
      </c>
      <c r="H250" s="534">
        <v>613</v>
      </c>
      <c r="I250" s="526">
        <v>409</v>
      </c>
      <c r="J250" s="527">
        <v>120</v>
      </c>
      <c r="K250" s="532">
        <v>69</v>
      </c>
      <c r="L250" s="536">
        <v>8</v>
      </c>
      <c r="M250" s="3"/>
      <c r="N250" s="3"/>
      <c r="O250" s="3"/>
      <c r="P250" s="3"/>
      <c r="Q250" s="3"/>
      <c r="R250" s="3"/>
      <c r="S250" s="3"/>
      <c r="T250" s="3"/>
      <c r="U250" s="3"/>
      <c r="V250" s="3"/>
      <c r="W250" s="3"/>
      <c r="X250" s="3"/>
      <c r="Y250" s="3"/>
      <c r="Z250" s="3"/>
    </row>
    <row r="251" spans="1:26">
      <c r="A251" s="3"/>
      <c r="B251" s="3"/>
      <c r="C251" s="998"/>
      <c r="D251" s="538" t="s">
        <v>324</v>
      </c>
      <c r="E251" s="540">
        <v>120</v>
      </c>
      <c r="F251" s="542">
        <v>2</v>
      </c>
      <c r="G251" s="543">
        <v>289</v>
      </c>
      <c r="H251" s="545">
        <v>6</v>
      </c>
      <c r="I251" s="540">
        <v>191</v>
      </c>
      <c r="J251" s="542">
        <v>4</v>
      </c>
      <c r="K251" s="543">
        <v>44</v>
      </c>
      <c r="L251" s="547">
        <v>1</v>
      </c>
      <c r="M251" s="3"/>
      <c r="N251" s="3"/>
      <c r="O251" s="3"/>
      <c r="P251" s="3"/>
      <c r="Q251" s="3"/>
      <c r="R251" s="3"/>
      <c r="S251" s="3"/>
      <c r="T251" s="3"/>
      <c r="U251" s="3"/>
      <c r="V251" s="3"/>
      <c r="W251" s="3"/>
      <c r="X251" s="3"/>
      <c r="Y251" s="3"/>
      <c r="Z251" s="3"/>
    </row>
    <row r="252" spans="1:26">
      <c r="A252" s="3"/>
      <c r="B252" s="3"/>
      <c r="C252" s="998"/>
      <c r="D252" s="525" t="s">
        <v>328</v>
      </c>
      <c r="E252" s="526">
        <v>50</v>
      </c>
      <c r="F252" s="527">
        <v>0</v>
      </c>
      <c r="G252" s="532">
        <v>161</v>
      </c>
      <c r="H252" s="534">
        <v>2</v>
      </c>
      <c r="I252" s="526">
        <v>118</v>
      </c>
      <c r="J252" s="527">
        <v>1</v>
      </c>
      <c r="K252" s="532">
        <v>31</v>
      </c>
      <c r="L252" s="536">
        <v>0</v>
      </c>
      <c r="M252" s="3"/>
      <c r="N252" s="3"/>
      <c r="O252" s="3"/>
      <c r="P252" s="3"/>
      <c r="Q252" s="3"/>
      <c r="R252" s="3"/>
      <c r="S252" s="3"/>
      <c r="T252" s="3"/>
      <c r="U252" s="3"/>
      <c r="V252" s="3"/>
      <c r="W252" s="3"/>
      <c r="X252" s="3"/>
      <c r="Y252" s="3"/>
      <c r="Z252" s="3"/>
    </row>
    <row r="253" spans="1:26">
      <c r="A253" s="3"/>
      <c r="B253" s="3"/>
      <c r="C253" s="998"/>
      <c r="D253" s="538" t="s">
        <v>329</v>
      </c>
      <c r="E253" s="540">
        <v>25</v>
      </c>
      <c r="F253" s="542">
        <v>0</v>
      </c>
      <c r="G253" s="543">
        <v>83</v>
      </c>
      <c r="H253" s="545">
        <v>1</v>
      </c>
      <c r="I253" s="540">
        <v>37</v>
      </c>
      <c r="J253" s="542">
        <v>0</v>
      </c>
      <c r="K253" s="543">
        <v>11</v>
      </c>
      <c r="L253" s="547">
        <v>0</v>
      </c>
      <c r="M253" s="3"/>
      <c r="N253" s="3"/>
      <c r="O253" s="3"/>
      <c r="P253" s="3"/>
      <c r="Q253" s="3"/>
      <c r="R253" s="3"/>
      <c r="S253" s="3"/>
      <c r="T253" s="3"/>
      <c r="U253" s="3"/>
      <c r="V253" s="3"/>
      <c r="W253" s="3"/>
      <c r="X253" s="3"/>
      <c r="Y253" s="3"/>
      <c r="Z253" s="3"/>
    </row>
    <row r="254" spans="1:26">
      <c r="A254" s="3"/>
      <c r="B254" s="3"/>
      <c r="C254" s="998"/>
      <c r="D254" s="525" t="s">
        <v>330</v>
      </c>
      <c r="E254" s="526">
        <v>55</v>
      </c>
      <c r="F254" s="527">
        <v>63</v>
      </c>
      <c r="G254" s="532">
        <v>72</v>
      </c>
      <c r="H254" s="534">
        <v>125</v>
      </c>
      <c r="I254" s="526">
        <v>91</v>
      </c>
      <c r="J254" s="527">
        <v>106</v>
      </c>
      <c r="K254" s="532">
        <v>93</v>
      </c>
      <c r="L254" s="536">
        <v>33</v>
      </c>
      <c r="M254" s="3"/>
      <c r="N254" s="3"/>
      <c r="O254" s="3"/>
      <c r="P254" s="3"/>
      <c r="Q254" s="3"/>
      <c r="R254" s="3"/>
      <c r="S254" s="3"/>
      <c r="T254" s="3"/>
      <c r="U254" s="3"/>
      <c r="V254" s="3"/>
      <c r="W254" s="3"/>
      <c r="X254" s="3"/>
      <c r="Y254" s="3"/>
      <c r="Z254" s="3"/>
    </row>
    <row r="255" spans="1:26">
      <c r="A255" s="3"/>
      <c r="B255" s="3"/>
      <c r="C255" s="998"/>
      <c r="D255" s="538" t="s">
        <v>331</v>
      </c>
      <c r="E255" s="540">
        <v>7</v>
      </c>
      <c r="F255" s="542">
        <v>0</v>
      </c>
      <c r="G255" s="543">
        <v>40</v>
      </c>
      <c r="H255" s="545">
        <v>3</v>
      </c>
      <c r="I255" s="540">
        <v>113</v>
      </c>
      <c r="J255" s="542">
        <v>2</v>
      </c>
      <c r="K255" s="543">
        <v>101</v>
      </c>
      <c r="L255" s="547">
        <v>0</v>
      </c>
      <c r="M255" s="3"/>
      <c r="N255" s="3"/>
      <c r="O255" s="3"/>
      <c r="P255" s="3"/>
      <c r="Q255" s="3"/>
      <c r="R255" s="3"/>
      <c r="S255" s="3"/>
      <c r="T255" s="3"/>
      <c r="U255" s="3"/>
      <c r="V255" s="3"/>
      <c r="W255" s="3"/>
      <c r="X255" s="3"/>
      <c r="Y255" s="3"/>
      <c r="Z255" s="3"/>
    </row>
    <row r="256" spans="1:26">
      <c r="A256" s="3"/>
      <c r="B256" s="3"/>
      <c r="C256" s="998"/>
      <c r="D256" s="525" t="s">
        <v>332</v>
      </c>
      <c r="E256" s="526">
        <v>1</v>
      </c>
      <c r="F256" s="527">
        <v>0</v>
      </c>
      <c r="G256" s="532">
        <v>18</v>
      </c>
      <c r="H256" s="534">
        <v>0</v>
      </c>
      <c r="I256" s="526">
        <v>62</v>
      </c>
      <c r="J256" s="527">
        <v>0</v>
      </c>
      <c r="K256" s="532">
        <v>44</v>
      </c>
      <c r="L256" s="536">
        <v>0</v>
      </c>
      <c r="M256" s="3"/>
      <c r="N256" s="3"/>
      <c r="O256" s="3"/>
      <c r="P256" s="3"/>
      <c r="Q256" s="3"/>
      <c r="R256" s="3"/>
      <c r="S256" s="3"/>
      <c r="T256" s="3"/>
      <c r="U256" s="3"/>
      <c r="V256" s="3"/>
      <c r="W256" s="3"/>
      <c r="X256" s="3"/>
      <c r="Y256" s="3"/>
      <c r="Z256" s="3"/>
    </row>
    <row r="257" spans="1:26">
      <c r="A257" s="3"/>
      <c r="B257" s="3"/>
      <c r="C257" s="998"/>
      <c r="D257" s="538" t="s">
        <v>333</v>
      </c>
      <c r="E257" s="540">
        <v>7</v>
      </c>
      <c r="F257" s="542">
        <v>0</v>
      </c>
      <c r="G257" s="543">
        <v>14</v>
      </c>
      <c r="H257" s="545">
        <v>0</v>
      </c>
      <c r="I257" s="540">
        <v>24</v>
      </c>
      <c r="J257" s="542">
        <v>1</v>
      </c>
      <c r="K257" s="543">
        <v>7</v>
      </c>
      <c r="L257" s="547">
        <v>0</v>
      </c>
      <c r="M257" s="3"/>
      <c r="N257" s="3"/>
      <c r="O257" s="3"/>
      <c r="P257" s="3"/>
      <c r="Q257" s="3"/>
      <c r="R257" s="3"/>
      <c r="S257" s="3"/>
      <c r="T257" s="3"/>
      <c r="U257" s="3"/>
      <c r="V257" s="3"/>
      <c r="W257" s="3"/>
      <c r="X257" s="3"/>
      <c r="Y257" s="3"/>
      <c r="Z257" s="3"/>
    </row>
    <row r="258" spans="1:26" ht="15.75" customHeight="1">
      <c r="A258" s="3"/>
      <c r="B258" s="3"/>
      <c r="C258" s="998"/>
      <c r="D258" s="552" t="s">
        <v>28</v>
      </c>
      <c r="E258" s="554">
        <f t="shared" ref="E258:L258" si="18">SUM(E249:E257)</f>
        <v>3250</v>
      </c>
      <c r="F258" s="556">
        <f t="shared" si="18"/>
        <v>1358</v>
      </c>
      <c r="G258" s="557">
        <f t="shared" si="18"/>
        <v>2029</v>
      </c>
      <c r="H258" s="558">
        <f t="shared" si="18"/>
        <v>811</v>
      </c>
      <c r="I258" s="554">
        <f t="shared" si="18"/>
        <v>1098</v>
      </c>
      <c r="J258" s="556">
        <f t="shared" si="18"/>
        <v>253</v>
      </c>
      <c r="K258" s="557">
        <f t="shared" si="18"/>
        <v>422</v>
      </c>
      <c r="L258" s="559">
        <f t="shared" si="18"/>
        <v>45</v>
      </c>
      <c r="M258" s="3"/>
      <c r="N258" s="3"/>
      <c r="O258" s="3"/>
      <c r="P258" s="3"/>
      <c r="Q258" s="3"/>
      <c r="R258" s="3"/>
      <c r="S258" s="3"/>
      <c r="T258" s="3"/>
      <c r="U258" s="3"/>
      <c r="V258" s="3"/>
      <c r="W258" s="3"/>
      <c r="X258" s="3"/>
      <c r="Y258" s="3"/>
      <c r="Z258" s="3"/>
    </row>
    <row r="259" spans="1:26" ht="21" customHeight="1">
      <c r="A259" s="3"/>
      <c r="B259" s="3"/>
      <c r="C259" s="978"/>
      <c r="D259" s="560" t="s">
        <v>336</v>
      </c>
      <c r="E259" s="1009">
        <f>E258+F258</f>
        <v>4608</v>
      </c>
      <c r="F259" s="858"/>
      <c r="G259" s="1009">
        <f>G258+H258</f>
        <v>2840</v>
      </c>
      <c r="H259" s="858"/>
      <c r="I259" s="1009">
        <f>I258+J258</f>
        <v>1351</v>
      </c>
      <c r="J259" s="858"/>
      <c r="K259" s="1009">
        <f>K258+L258</f>
        <v>467</v>
      </c>
      <c r="L259" s="850"/>
      <c r="M259" s="3"/>
      <c r="N259" s="3"/>
      <c r="O259" s="3"/>
      <c r="P259" s="3"/>
      <c r="Q259" s="3"/>
      <c r="R259" s="3"/>
      <c r="S259" s="3"/>
      <c r="T259" s="3"/>
      <c r="U259" s="3"/>
      <c r="V259" s="3"/>
      <c r="W259" s="3"/>
      <c r="X259" s="3"/>
      <c r="Y259" s="3"/>
      <c r="Z259" s="3"/>
    </row>
    <row r="260" spans="1:26" ht="16.5" customHeight="1">
      <c r="A260" s="3"/>
      <c r="B260" s="3"/>
      <c r="C260" s="997" t="s">
        <v>170</v>
      </c>
      <c r="D260" s="1004" t="s">
        <v>87</v>
      </c>
      <c r="E260" s="991" t="s">
        <v>316</v>
      </c>
      <c r="F260" s="934"/>
      <c r="G260" s="996" t="s">
        <v>318</v>
      </c>
      <c r="H260" s="973"/>
      <c r="I260" s="991" t="s">
        <v>320</v>
      </c>
      <c r="J260" s="934"/>
      <c r="K260" s="996" t="s">
        <v>321</v>
      </c>
      <c r="L260" s="974"/>
      <c r="M260" s="3"/>
      <c r="N260" s="3"/>
      <c r="O260" s="3"/>
      <c r="P260" s="3"/>
      <c r="Q260" s="3"/>
      <c r="R260" s="3"/>
      <c r="S260" s="3"/>
      <c r="T260" s="3"/>
      <c r="U260" s="3"/>
      <c r="V260" s="3"/>
      <c r="W260" s="3"/>
      <c r="X260" s="3"/>
      <c r="Y260" s="3"/>
      <c r="Z260" s="3"/>
    </row>
    <row r="261" spans="1:26" ht="15.75" customHeight="1">
      <c r="A261" s="3"/>
      <c r="B261" s="3"/>
      <c r="C261" s="998"/>
      <c r="D261" s="1010"/>
      <c r="E261" s="512" t="s">
        <v>309</v>
      </c>
      <c r="F261" s="513" t="s">
        <v>310</v>
      </c>
      <c r="G261" s="514" t="s">
        <v>309</v>
      </c>
      <c r="H261" s="515" t="s">
        <v>310</v>
      </c>
      <c r="I261" s="512" t="s">
        <v>309</v>
      </c>
      <c r="J261" s="513" t="s">
        <v>310</v>
      </c>
      <c r="K261" s="514" t="s">
        <v>309</v>
      </c>
      <c r="L261" s="518" t="s">
        <v>310</v>
      </c>
      <c r="M261" s="3"/>
      <c r="N261" s="3"/>
      <c r="O261" s="3"/>
      <c r="P261" s="3"/>
      <c r="Q261" s="3"/>
      <c r="R261" s="3"/>
      <c r="S261" s="3"/>
      <c r="T261" s="3"/>
      <c r="U261" s="3"/>
      <c r="V261" s="3"/>
      <c r="W261" s="3"/>
      <c r="X261" s="3"/>
      <c r="Y261" s="3"/>
      <c r="Z261" s="3"/>
    </row>
    <row r="262" spans="1:26">
      <c r="A262" s="3"/>
      <c r="B262" s="3"/>
      <c r="C262" s="998"/>
      <c r="D262" s="519" t="s">
        <v>311</v>
      </c>
      <c r="E262" s="520">
        <v>47</v>
      </c>
      <c r="F262" s="521">
        <v>16</v>
      </c>
      <c r="G262" s="522">
        <v>57</v>
      </c>
      <c r="H262" s="523">
        <v>23</v>
      </c>
      <c r="I262" s="520">
        <v>30</v>
      </c>
      <c r="J262" s="521">
        <v>3</v>
      </c>
      <c r="K262" s="522">
        <v>10</v>
      </c>
      <c r="L262" s="524">
        <v>1</v>
      </c>
      <c r="M262" s="3"/>
      <c r="N262" s="3"/>
      <c r="O262" s="3"/>
      <c r="P262" s="3"/>
      <c r="Q262" s="3"/>
      <c r="R262" s="3"/>
      <c r="S262" s="3"/>
      <c r="T262" s="3"/>
      <c r="U262" s="3"/>
      <c r="V262" s="3"/>
      <c r="W262" s="3"/>
      <c r="X262" s="3"/>
      <c r="Y262" s="3"/>
      <c r="Z262" s="3"/>
    </row>
    <row r="263" spans="1:26">
      <c r="A263" s="3"/>
      <c r="B263" s="3"/>
      <c r="C263" s="998"/>
      <c r="D263" s="525" t="s">
        <v>312</v>
      </c>
      <c r="E263" s="526">
        <v>672</v>
      </c>
      <c r="F263" s="527">
        <v>170</v>
      </c>
      <c r="G263" s="532">
        <v>340</v>
      </c>
      <c r="H263" s="534">
        <v>91</v>
      </c>
      <c r="I263" s="526">
        <v>129</v>
      </c>
      <c r="J263" s="527">
        <v>19</v>
      </c>
      <c r="K263" s="532">
        <v>34</v>
      </c>
      <c r="L263" s="536">
        <v>1</v>
      </c>
      <c r="M263" s="3"/>
      <c r="N263" s="3"/>
      <c r="O263" s="3"/>
      <c r="P263" s="3"/>
      <c r="Q263" s="3"/>
      <c r="R263" s="3"/>
      <c r="S263" s="3"/>
      <c r="T263" s="3"/>
      <c r="U263" s="3"/>
      <c r="V263" s="3"/>
      <c r="W263" s="3"/>
      <c r="X263" s="3"/>
      <c r="Y263" s="3"/>
      <c r="Z263" s="3"/>
    </row>
    <row r="264" spans="1:26">
      <c r="A264" s="3"/>
      <c r="B264" s="3"/>
      <c r="C264" s="998"/>
      <c r="D264" s="538" t="s">
        <v>324</v>
      </c>
      <c r="E264" s="540">
        <v>16</v>
      </c>
      <c r="F264" s="542">
        <v>1</v>
      </c>
      <c r="G264" s="543">
        <v>33</v>
      </c>
      <c r="H264" s="545">
        <v>0</v>
      </c>
      <c r="I264" s="540">
        <v>20</v>
      </c>
      <c r="J264" s="542">
        <v>1</v>
      </c>
      <c r="K264" s="543">
        <v>1</v>
      </c>
      <c r="L264" s="547">
        <v>0</v>
      </c>
      <c r="M264" s="3"/>
      <c r="N264" s="3"/>
      <c r="O264" s="3"/>
      <c r="P264" s="3"/>
      <c r="Q264" s="3"/>
      <c r="R264" s="3"/>
      <c r="S264" s="3"/>
      <c r="T264" s="3"/>
      <c r="U264" s="3"/>
      <c r="V264" s="3"/>
      <c r="W264" s="3"/>
      <c r="X264" s="3"/>
      <c r="Y264" s="3"/>
      <c r="Z264" s="3"/>
    </row>
    <row r="265" spans="1:26">
      <c r="A265" s="3"/>
      <c r="B265" s="3"/>
      <c r="C265" s="998"/>
      <c r="D265" s="525" t="s">
        <v>328</v>
      </c>
      <c r="E265" s="526">
        <v>12</v>
      </c>
      <c r="F265" s="527">
        <v>0</v>
      </c>
      <c r="G265" s="532">
        <v>22</v>
      </c>
      <c r="H265" s="534">
        <v>1</v>
      </c>
      <c r="I265" s="526">
        <v>16</v>
      </c>
      <c r="J265" s="527">
        <v>0</v>
      </c>
      <c r="K265" s="532">
        <v>2</v>
      </c>
      <c r="L265" s="536">
        <v>0</v>
      </c>
      <c r="M265" s="3"/>
      <c r="N265" s="3"/>
      <c r="O265" s="3"/>
      <c r="P265" s="3"/>
      <c r="Q265" s="3"/>
      <c r="R265" s="3"/>
      <c r="S265" s="3"/>
      <c r="T265" s="3"/>
      <c r="U265" s="3"/>
      <c r="V265" s="3"/>
      <c r="W265" s="3"/>
      <c r="X265" s="3"/>
      <c r="Y265" s="3"/>
      <c r="Z265" s="3"/>
    </row>
    <row r="266" spans="1:26">
      <c r="A266" s="3"/>
      <c r="B266" s="3"/>
      <c r="C266" s="998"/>
      <c r="D266" s="538" t="s">
        <v>329</v>
      </c>
      <c r="E266" s="540">
        <v>2</v>
      </c>
      <c r="F266" s="542">
        <v>0</v>
      </c>
      <c r="G266" s="543">
        <v>5</v>
      </c>
      <c r="H266" s="545">
        <v>0</v>
      </c>
      <c r="I266" s="540">
        <v>3</v>
      </c>
      <c r="J266" s="542">
        <v>0</v>
      </c>
      <c r="K266" s="543">
        <v>1</v>
      </c>
      <c r="L266" s="547">
        <v>0</v>
      </c>
      <c r="M266" s="3"/>
      <c r="N266" s="3"/>
      <c r="O266" s="3"/>
      <c r="P266" s="3"/>
      <c r="Q266" s="3"/>
      <c r="R266" s="3"/>
      <c r="S266" s="3"/>
      <c r="T266" s="3"/>
      <c r="U266" s="3"/>
      <c r="V266" s="3"/>
      <c r="W266" s="3"/>
      <c r="X266" s="3"/>
      <c r="Y266" s="3"/>
      <c r="Z266" s="3"/>
    </row>
    <row r="267" spans="1:26">
      <c r="A267" s="3"/>
      <c r="B267" s="3"/>
      <c r="C267" s="998"/>
      <c r="D267" s="525" t="s">
        <v>330</v>
      </c>
      <c r="E267" s="526">
        <v>3</v>
      </c>
      <c r="F267" s="527">
        <v>3</v>
      </c>
      <c r="G267" s="532">
        <v>9</v>
      </c>
      <c r="H267" s="534">
        <v>17</v>
      </c>
      <c r="I267" s="526">
        <v>10</v>
      </c>
      <c r="J267" s="527">
        <v>6</v>
      </c>
      <c r="K267" s="532">
        <v>7</v>
      </c>
      <c r="L267" s="536">
        <v>6</v>
      </c>
      <c r="M267" s="3"/>
      <c r="N267" s="3"/>
      <c r="O267" s="3"/>
      <c r="P267" s="3"/>
      <c r="Q267" s="3"/>
      <c r="R267" s="3"/>
      <c r="S267" s="3"/>
      <c r="T267" s="3"/>
      <c r="U267" s="3"/>
      <c r="V267" s="3"/>
      <c r="W267" s="3"/>
      <c r="X267" s="3"/>
      <c r="Y267" s="3"/>
      <c r="Z267" s="3"/>
    </row>
    <row r="268" spans="1:26">
      <c r="A268" s="3"/>
      <c r="B268" s="3"/>
      <c r="C268" s="998"/>
      <c r="D268" s="538" t="s">
        <v>331</v>
      </c>
      <c r="E268" s="540">
        <v>1</v>
      </c>
      <c r="F268" s="542">
        <v>0</v>
      </c>
      <c r="G268" s="543">
        <v>6</v>
      </c>
      <c r="H268" s="545">
        <v>0</v>
      </c>
      <c r="I268" s="540">
        <v>2</v>
      </c>
      <c r="J268" s="542">
        <v>1</v>
      </c>
      <c r="K268" s="543">
        <v>9</v>
      </c>
      <c r="L268" s="547">
        <v>0</v>
      </c>
      <c r="M268" s="3"/>
      <c r="N268" s="3"/>
      <c r="O268" s="3"/>
      <c r="P268" s="3"/>
      <c r="Q268" s="3"/>
      <c r="R268" s="3"/>
      <c r="S268" s="3"/>
      <c r="T268" s="3"/>
      <c r="U268" s="3"/>
      <c r="V268" s="3"/>
      <c r="W268" s="3"/>
      <c r="X268" s="3"/>
      <c r="Y268" s="3"/>
      <c r="Z268" s="3"/>
    </row>
    <row r="269" spans="1:26">
      <c r="A269" s="3"/>
      <c r="B269" s="3"/>
      <c r="C269" s="998"/>
      <c r="D269" s="525" t="s">
        <v>332</v>
      </c>
      <c r="E269" s="526">
        <v>1</v>
      </c>
      <c r="F269" s="527">
        <v>0</v>
      </c>
      <c r="G269" s="532">
        <v>2</v>
      </c>
      <c r="H269" s="534">
        <v>1</v>
      </c>
      <c r="I269" s="526">
        <v>9</v>
      </c>
      <c r="J269" s="527">
        <v>0</v>
      </c>
      <c r="K269" s="532">
        <v>10</v>
      </c>
      <c r="L269" s="536">
        <v>0</v>
      </c>
      <c r="M269" s="3"/>
      <c r="N269" s="3"/>
      <c r="O269" s="3"/>
      <c r="P269" s="3"/>
      <c r="Q269" s="3"/>
      <c r="R269" s="3"/>
      <c r="S269" s="3"/>
      <c r="T269" s="3"/>
      <c r="U269" s="3"/>
      <c r="V269" s="3"/>
      <c r="W269" s="3"/>
      <c r="X269" s="3"/>
      <c r="Y269" s="3"/>
      <c r="Z269" s="3"/>
    </row>
    <row r="270" spans="1:26">
      <c r="A270" s="3"/>
      <c r="B270" s="3"/>
      <c r="C270" s="998"/>
      <c r="D270" s="538" t="s">
        <v>333</v>
      </c>
      <c r="E270" s="540">
        <v>0</v>
      </c>
      <c r="F270" s="542">
        <v>0</v>
      </c>
      <c r="G270" s="543">
        <v>2</v>
      </c>
      <c r="H270" s="545">
        <v>0</v>
      </c>
      <c r="I270" s="540">
        <v>1</v>
      </c>
      <c r="J270" s="542">
        <v>0</v>
      </c>
      <c r="K270" s="543">
        <v>1</v>
      </c>
      <c r="L270" s="547">
        <v>0</v>
      </c>
      <c r="M270" s="3"/>
      <c r="N270" s="3"/>
      <c r="O270" s="3"/>
      <c r="P270" s="3"/>
      <c r="Q270" s="3"/>
      <c r="R270" s="3"/>
      <c r="S270" s="3"/>
      <c r="T270" s="3"/>
      <c r="U270" s="3"/>
      <c r="V270" s="3"/>
      <c r="W270" s="3"/>
      <c r="X270" s="3"/>
      <c r="Y270" s="3"/>
      <c r="Z270" s="3"/>
    </row>
    <row r="271" spans="1:26" ht="15.75" customHeight="1">
      <c r="A271" s="3"/>
      <c r="B271" s="3"/>
      <c r="C271" s="998"/>
      <c r="D271" s="552" t="s">
        <v>28</v>
      </c>
      <c r="E271" s="554">
        <f t="shared" ref="E271:L271" si="19">SUM(E262:E270)</f>
        <v>754</v>
      </c>
      <c r="F271" s="556">
        <f t="shared" si="19"/>
        <v>190</v>
      </c>
      <c r="G271" s="557">
        <f t="shared" si="19"/>
        <v>476</v>
      </c>
      <c r="H271" s="558">
        <f t="shared" si="19"/>
        <v>133</v>
      </c>
      <c r="I271" s="554">
        <f t="shared" si="19"/>
        <v>220</v>
      </c>
      <c r="J271" s="556">
        <f t="shared" si="19"/>
        <v>30</v>
      </c>
      <c r="K271" s="557">
        <f t="shared" si="19"/>
        <v>75</v>
      </c>
      <c r="L271" s="559">
        <f t="shared" si="19"/>
        <v>8</v>
      </c>
      <c r="M271" s="3"/>
      <c r="N271" s="3"/>
      <c r="O271" s="3"/>
      <c r="P271" s="3"/>
      <c r="Q271" s="3"/>
      <c r="R271" s="3"/>
      <c r="S271" s="3"/>
      <c r="T271" s="3"/>
      <c r="U271" s="3"/>
      <c r="V271" s="3"/>
      <c r="W271" s="3"/>
      <c r="X271" s="3"/>
      <c r="Y271" s="3"/>
      <c r="Z271" s="3"/>
    </row>
    <row r="272" spans="1:26" ht="21" customHeight="1">
      <c r="A272" s="3"/>
      <c r="B272" s="3"/>
      <c r="C272" s="978"/>
      <c r="D272" s="560" t="s">
        <v>336</v>
      </c>
      <c r="E272" s="1009">
        <f>E271+F271</f>
        <v>944</v>
      </c>
      <c r="F272" s="858"/>
      <c r="G272" s="1009">
        <f>G271+H271</f>
        <v>609</v>
      </c>
      <c r="H272" s="858"/>
      <c r="I272" s="1009">
        <f>I271+J271</f>
        <v>250</v>
      </c>
      <c r="J272" s="858"/>
      <c r="K272" s="1009">
        <f>K271+L271</f>
        <v>83</v>
      </c>
      <c r="L272" s="850"/>
      <c r="M272" s="3"/>
      <c r="N272" s="3"/>
      <c r="O272" s="3"/>
      <c r="P272" s="3"/>
      <c r="Q272" s="3"/>
      <c r="R272" s="3"/>
      <c r="S272" s="3"/>
      <c r="T272" s="3"/>
      <c r="U272" s="3"/>
      <c r="V272" s="3"/>
      <c r="W272" s="3"/>
      <c r="X272" s="3"/>
      <c r="Y272" s="3"/>
      <c r="Z272" s="3"/>
    </row>
    <row r="273" spans="1:26" ht="16.5" customHeight="1">
      <c r="A273" s="3"/>
      <c r="B273" s="3"/>
      <c r="C273" s="997" t="s">
        <v>171</v>
      </c>
      <c r="D273" s="1004" t="s">
        <v>87</v>
      </c>
      <c r="E273" s="991" t="s">
        <v>316</v>
      </c>
      <c r="F273" s="934"/>
      <c r="G273" s="996" t="s">
        <v>318</v>
      </c>
      <c r="H273" s="973"/>
      <c r="I273" s="991" t="s">
        <v>320</v>
      </c>
      <c r="J273" s="934"/>
      <c r="K273" s="996" t="s">
        <v>321</v>
      </c>
      <c r="L273" s="974"/>
      <c r="M273" s="3"/>
      <c r="N273" s="3"/>
      <c r="O273" s="3"/>
      <c r="P273" s="3"/>
      <c r="Q273" s="3"/>
      <c r="R273" s="3"/>
      <c r="S273" s="3"/>
      <c r="T273" s="3"/>
      <c r="U273" s="3"/>
      <c r="V273" s="3"/>
      <c r="W273" s="3"/>
      <c r="X273" s="3"/>
      <c r="Y273" s="3"/>
      <c r="Z273" s="3"/>
    </row>
    <row r="274" spans="1:26" ht="15.75" customHeight="1">
      <c r="A274" s="3"/>
      <c r="B274" s="3"/>
      <c r="C274" s="998"/>
      <c r="D274" s="1010"/>
      <c r="E274" s="512" t="s">
        <v>309</v>
      </c>
      <c r="F274" s="513" t="s">
        <v>310</v>
      </c>
      <c r="G274" s="514" t="s">
        <v>309</v>
      </c>
      <c r="H274" s="515" t="s">
        <v>310</v>
      </c>
      <c r="I274" s="512" t="s">
        <v>309</v>
      </c>
      <c r="J274" s="513" t="s">
        <v>310</v>
      </c>
      <c r="K274" s="514" t="s">
        <v>309</v>
      </c>
      <c r="L274" s="518" t="s">
        <v>310</v>
      </c>
      <c r="M274" s="3"/>
      <c r="N274" s="3"/>
      <c r="O274" s="3"/>
      <c r="P274" s="3"/>
      <c r="Q274" s="3"/>
      <c r="R274" s="3"/>
      <c r="S274" s="3"/>
      <c r="T274" s="3"/>
      <c r="U274" s="3"/>
      <c r="V274" s="3"/>
      <c r="W274" s="3"/>
      <c r="X274" s="3"/>
      <c r="Y274" s="3"/>
      <c r="Z274" s="3"/>
    </row>
    <row r="275" spans="1:26">
      <c r="A275" s="3"/>
      <c r="B275" s="3"/>
      <c r="C275" s="998"/>
      <c r="D275" s="519" t="s">
        <v>311</v>
      </c>
      <c r="E275" s="520">
        <v>91</v>
      </c>
      <c r="F275" s="521">
        <v>102</v>
      </c>
      <c r="G275" s="522">
        <v>97</v>
      </c>
      <c r="H275" s="523">
        <v>155</v>
      </c>
      <c r="I275" s="520">
        <v>46</v>
      </c>
      <c r="J275" s="521">
        <v>69</v>
      </c>
      <c r="K275" s="522">
        <v>32</v>
      </c>
      <c r="L275" s="524">
        <v>18</v>
      </c>
      <c r="M275" s="3"/>
      <c r="N275" s="3"/>
      <c r="O275" s="3"/>
      <c r="P275" s="3"/>
      <c r="Q275" s="3"/>
      <c r="R275" s="3"/>
      <c r="S275" s="3"/>
      <c r="T275" s="3"/>
      <c r="U275" s="3"/>
      <c r="V275" s="3"/>
      <c r="W275" s="3"/>
      <c r="X275" s="3"/>
      <c r="Y275" s="3"/>
      <c r="Z275" s="3"/>
    </row>
    <row r="276" spans="1:26">
      <c r="A276" s="3"/>
      <c r="B276" s="3"/>
      <c r="C276" s="998"/>
      <c r="D276" s="525" t="s">
        <v>312</v>
      </c>
      <c r="E276" s="526">
        <v>2746</v>
      </c>
      <c r="F276" s="527">
        <v>1407</v>
      </c>
      <c r="G276" s="532">
        <v>1388</v>
      </c>
      <c r="H276" s="534">
        <v>836</v>
      </c>
      <c r="I276" s="526">
        <v>473</v>
      </c>
      <c r="J276" s="527">
        <v>252</v>
      </c>
      <c r="K276" s="532">
        <v>136</v>
      </c>
      <c r="L276" s="536">
        <v>33</v>
      </c>
      <c r="M276" s="3"/>
      <c r="N276" s="3"/>
      <c r="O276" s="3"/>
      <c r="P276" s="3"/>
      <c r="Q276" s="3"/>
      <c r="R276" s="3"/>
      <c r="S276" s="3"/>
      <c r="T276" s="3"/>
      <c r="U276" s="3"/>
      <c r="V276" s="3"/>
      <c r="W276" s="3"/>
      <c r="X276" s="3"/>
      <c r="Y276" s="3"/>
      <c r="Z276" s="3"/>
    </row>
    <row r="277" spans="1:26">
      <c r="A277" s="3"/>
      <c r="B277" s="3"/>
      <c r="C277" s="998"/>
      <c r="D277" s="538" t="s">
        <v>324</v>
      </c>
      <c r="E277" s="540">
        <v>37</v>
      </c>
      <c r="F277" s="542">
        <v>1</v>
      </c>
      <c r="G277" s="543">
        <v>194</v>
      </c>
      <c r="H277" s="545">
        <v>4</v>
      </c>
      <c r="I277" s="540">
        <v>158</v>
      </c>
      <c r="J277" s="542">
        <v>7</v>
      </c>
      <c r="K277" s="543">
        <v>70</v>
      </c>
      <c r="L277" s="547">
        <v>0</v>
      </c>
      <c r="M277" s="3"/>
      <c r="N277" s="3"/>
      <c r="O277" s="3"/>
      <c r="P277" s="3"/>
      <c r="Q277" s="3"/>
      <c r="R277" s="3"/>
      <c r="S277" s="3"/>
      <c r="T277" s="3"/>
      <c r="U277" s="3"/>
      <c r="V277" s="3"/>
      <c r="W277" s="3"/>
      <c r="X277" s="3"/>
      <c r="Y277" s="3"/>
      <c r="Z277" s="3"/>
    </row>
    <row r="278" spans="1:26">
      <c r="A278" s="3"/>
      <c r="B278" s="3"/>
      <c r="C278" s="998"/>
      <c r="D278" s="525" t="s">
        <v>328</v>
      </c>
      <c r="E278" s="526">
        <v>23</v>
      </c>
      <c r="F278" s="527">
        <v>0</v>
      </c>
      <c r="G278" s="532">
        <v>112</v>
      </c>
      <c r="H278" s="534">
        <v>3</v>
      </c>
      <c r="I278" s="526">
        <v>111</v>
      </c>
      <c r="J278" s="527">
        <v>1</v>
      </c>
      <c r="K278" s="532">
        <v>31</v>
      </c>
      <c r="L278" s="536">
        <v>0</v>
      </c>
      <c r="M278" s="3"/>
      <c r="N278" s="3"/>
      <c r="O278" s="3"/>
      <c r="P278" s="3"/>
      <c r="Q278" s="3"/>
      <c r="R278" s="3"/>
      <c r="S278" s="3"/>
      <c r="T278" s="3"/>
      <c r="U278" s="3"/>
      <c r="V278" s="3"/>
      <c r="W278" s="3"/>
      <c r="X278" s="3"/>
      <c r="Y278" s="3"/>
      <c r="Z278" s="3"/>
    </row>
    <row r="279" spans="1:26">
      <c r="A279" s="3"/>
      <c r="B279" s="3"/>
      <c r="C279" s="998"/>
      <c r="D279" s="538" t="s">
        <v>329</v>
      </c>
      <c r="E279" s="540">
        <v>9</v>
      </c>
      <c r="F279" s="542">
        <v>205</v>
      </c>
      <c r="G279" s="543">
        <v>59</v>
      </c>
      <c r="H279" s="545">
        <v>0</v>
      </c>
      <c r="I279" s="540">
        <v>46</v>
      </c>
      <c r="J279" s="542">
        <v>2</v>
      </c>
      <c r="K279" s="543">
        <v>11</v>
      </c>
      <c r="L279" s="547">
        <v>0</v>
      </c>
      <c r="M279" s="3"/>
      <c r="N279" s="3"/>
      <c r="O279" s="3"/>
      <c r="P279" s="3"/>
      <c r="Q279" s="3"/>
      <c r="R279" s="3"/>
      <c r="S279" s="3"/>
      <c r="T279" s="3"/>
      <c r="U279" s="3"/>
      <c r="V279" s="3"/>
      <c r="W279" s="3"/>
      <c r="X279" s="3"/>
      <c r="Y279" s="3"/>
      <c r="Z279" s="3"/>
    </row>
    <row r="280" spans="1:26">
      <c r="A280" s="3"/>
      <c r="B280" s="3"/>
      <c r="C280" s="998"/>
      <c r="D280" s="525" t="s">
        <v>330</v>
      </c>
      <c r="E280" s="526">
        <v>197</v>
      </c>
      <c r="F280" s="527">
        <v>0</v>
      </c>
      <c r="G280" s="532">
        <v>289</v>
      </c>
      <c r="H280" s="534">
        <v>254</v>
      </c>
      <c r="I280" s="526">
        <v>226</v>
      </c>
      <c r="J280" s="527">
        <v>191</v>
      </c>
      <c r="K280" s="532">
        <v>194</v>
      </c>
      <c r="L280" s="536">
        <v>104</v>
      </c>
      <c r="M280" s="3"/>
      <c r="N280" s="3"/>
      <c r="O280" s="3"/>
      <c r="P280" s="3"/>
      <c r="Q280" s="3"/>
      <c r="R280" s="3"/>
      <c r="S280" s="3"/>
      <c r="T280" s="3"/>
      <c r="U280" s="3"/>
      <c r="V280" s="3"/>
      <c r="W280" s="3"/>
      <c r="X280" s="3"/>
      <c r="Y280" s="3"/>
      <c r="Z280" s="3"/>
    </row>
    <row r="281" spans="1:26">
      <c r="A281" s="3"/>
      <c r="B281" s="3"/>
      <c r="C281" s="998"/>
      <c r="D281" s="538" t="s">
        <v>331</v>
      </c>
      <c r="E281" s="540">
        <v>6</v>
      </c>
      <c r="F281" s="542">
        <v>0</v>
      </c>
      <c r="G281" s="543">
        <v>58</v>
      </c>
      <c r="H281" s="545">
        <v>2</v>
      </c>
      <c r="I281" s="540">
        <v>110</v>
      </c>
      <c r="J281" s="542">
        <v>6</v>
      </c>
      <c r="K281" s="543">
        <v>94</v>
      </c>
      <c r="L281" s="547">
        <v>1</v>
      </c>
      <c r="M281" s="3"/>
      <c r="N281" s="3"/>
      <c r="O281" s="3"/>
      <c r="P281" s="3"/>
      <c r="Q281" s="3"/>
      <c r="R281" s="3"/>
      <c r="S281" s="3"/>
      <c r="T281" s="3"/>
      <c r="U281" s="3"/>
      <c r="V281" s="3"/>
      <c r="W281" s="3"/>
      <c r="X281" s="3"/>
      <c r="Y281" s="3"/>
      <c r="Z281" s="3"/>
    </row>
    <row r="282" spans="1:26">
      <c r="A282" s="3"/>
      <c r="B282" s="3"/>
      <c r="C282" s="998"/>
      <c r="D282" s="525" t="s">
        <v>332</v>
      </c>
      <c r="E282" s="526">
        <v>4</v>
      </c>
      <c r="F282" s="527">
        <v>0</v>
      </c>
      <c r="G282" s="532">
        <v>28</v>
      </c>
      <c r="H282" s="534">
        <v>1</v>
      </c>
      <c r="I282" s="526">
        <v>57</v>
      </c>
      <c r="J282" s="527">
        <v>2</v>
      </c>
      <c r="K282" s="532">
        <v>62</v>
      </c>
      <c r="L282" s="536">
        <v>0</v>
      </c>
      <c r="M282" s="3"/>
      <c r="N282" s="3"/>
      <c r="O282" s="3"/>
      <c r="P282" s="3"/>
      <c r="Q282" s="3"/>
      <c r="R282" s="3"/>
      <c r="S282" s="3"/>
      <c r="T282" s="3"/>
      <c r="U282" s="3"/>
      <c r="V282" s="3"/>
      <c r="W282" s="3"/>
      <c r="X282" s="3"/>
      <c r="Y282" s="3"/>
      <c r="Z282" s="3"/>
    </row>
    <row r="283" spans="1:26">
      <c r="A283" s="3"/>
      <c r="B283" s="3"/>
      <c r="C283" s="998"/>
      <c r="D283" s="538" t="s">
        <v>333</v>
      </c>
      <c r="E283" s="540">
        <v>1</v>
      </c>
      <c r="F283" s="542">
        <v>0</v>
      </c>
      <c r="G283" s="543">
        <v>14</v>
      </c>
      <c r="H283" s="545">
        <v>0</v>
      </c>
      <c r="I283" s="540">
        <v>27</v>
      </c>
      <c r="J283" s="542">
        <v>0</v>
      </c>
      <c r="K283" s="543">
        <v>20</v>
      </c>
      <c r="L283" s="547">
        <v>0</v>
      </c>
      <c r="M283" s="3"/>
      <c r="N283" s="3"/>
      <c r="O283" s="3"/>
      <c r="P283" s="3"/>
      <c r="Q283" s="3"/>
      <c r="R283" s="3"/>
      <c r="S283" s="3"/>
      <c r="T283" s="3"/>
      <c r="U283" s="3"/>
      <c r="V283" s="3"/>
      <c r="W283" s="3"/>
      <c r="X283" s="3"/>
      <c r="Y283" s="3"/>
      <c r="Z283" s="3"/>
    </row>
    <row r="284" spans="1:26" ht="15.75" customHeight="1">
      <c r="A284" s="3"/>
      <c r="B284" s="3"/>
      <c r="C284" s="998"/>
      <c r="D284" s="552" t="s">
        <v>28</v>
      </c>
      <c r="E284" s="554">
        <f t="shared" ref="E284:L284" si="20">SUM(E275:E283)</f>
        <v>3114</v>
      </c>
      <c r="F284" s="556">
        <f t="shared" si="20"/>
        <v>1715</v>
      </c>
      <c r="G284" s="557">
        <f t="shared" si="20"/>
        <v>2239</v>
      </c>
      <c r="H284" s="558">
        <f t="shared" si="20"/>
        <v>1255</v>
      </c>
      <c r="I284" s="554">
        <f t="shared" si="20"/>
        <v>1254</v>
      </c>
      <c r="J284" s="556">
        <f t="shared" si="20"/>
        <v>530</v>
      </c>
      <c r="K284" s="557">
        <f t="shared" si="20"/>
        <v>650</v>
      </c>
      <c r="L284" s="559">
        <f t="shared" si="20"/>
        <v>156</v>
      </c>
      <c r="M284" s="3"/>
      <c r="N284" s="3"/>
      <c r="O284" s="3"/>
      <c r="P284" s="3"/>
      <c r="Q284" s="3"/>
      <c r="R284" s="3"/>
      <c r="S284" s="3"/>
      <c r="T284" s="3"/>
      <c r="U284" s="3"/>
      <c r="V284" s="3"/>
      <c r="W284" s="3"/>
      <c r="X284" s="3"/>
      <c r="Y284" s="3"/>
      <c r="Z284" s="3"/>
    </row>
    <row r="285" spans="1:26" ht="21" customHeight="1">
      <c r="A285" s="3"/>
      <c r="B285" s="3"/>
      <c r="C285" s="978"/>
      <c r="D285" s="560" t="s">
        <v>336</v>
      </c>
      <c r="E285" s="1009">
        <f>E284+F284</f>
        <v>4829</v>
      </c>
      <c r="F285" s="858"/>
      <c r="G285" s="1009">
        <f>G284+H284</f>
        <v>3494</v>
      </c>
      <c r="H285" s="858"/>
      <c r="I285" s="1009">
        <f>I284+J284</f>
        <v>1784</v>
      </c>
      <c r="J285" s="858"/>
      <c r="K285" s="1009">
        <f>K284+L284</f>
        <v>806</v>
      </c>
      <c r="L285" s="850"/>
      <c r="M285" s="3"/>
      <c r="N285" s="3"/>
      <c r="O285" s="3"/>
      <c r="P285" s="3"/>
      <c r="Q285" s="3"/>
      <c r="R285" s="3"/>
      <c r="S285" s="3"/>
      <c r="T285" s="3"/>
      <c r="U285" s="3"/>
      <c r="V285" s="3"/>
      <c r="W285" s="3"/>
      <c r="X285" s="3"/>
      <c r="Y285" s="3"/>
      <c r="Z285" s="3"/>
    </row>
    <row r="286" spans="1:26" ht="16.5" customHeight="1">
      <c r="A286" s="3"/>
      <c r="B286" s="3"/>
      <c r="C286" s="997" t="s">
        <v>172</v>
      </c>
      <c r="D286" s="1004" t="s">
        <v>87</v>
      </c>
      <c r="E286" s="991" t="s">
        <v>316</v>
      </c>
      <c r="F286" s="934"/>
      <c r="G286" s="996" t="s">
        <v>318</v>
      </c>
      <c r="H286" s="973"/>
      <c r="I286" s="991" t="s">
        <v>320</v>
      </c>
      <c r="J286" s="934"/>
      <c r="K286" s="996" t="s">
        <v>321</v>
      </c>
      <c r="L286" s="974"/>
      <c r="M286" s="3"/>
      <c r="N286" s="3"/>
      <c r="O286" s="3"/>
      <c r="P286" s="3"/>
      <c r="Q286" s="3"/>
      <c r="R286" s="3"/>
      <c r="S286" s="3"/>
      <c r="T286" s="3"/>
      <c r="U286" s="3"/>
      <c r="V286" s="3"/>
      <c r="W286" s="3"/>
      <c r="X286" s="3"/>
      <c r="Y286" s="3"/>
      <c r="Z286" s="3"/>
    </row>
    <row r="287" spans="1:26" ht="15.75" customHeight="1">
      <c r="A287" s="3"/>
      <c r="B287" s="3"/>
      <c r="C287" s="998"/>
      <c r="D287" s="1010"/>
      <c r="E287" s="512" t="s">
        <v>309</v>
      </c>
      <c r="F287" s="513" t="s">
        <v>310</v>
      </c>
      <c r="G287" s="514" t="s">
        <v>309</v>
      </c>
      <c r="H287" s="515" t="s">
        <v>310</v>
      </c>
      <c r="I287" s="512" t="s">
        <v>309</v>
      </c>
      <c r="J287" s="513" t="s">
        <v>310</v>
      </c>
      <c r="K287" s="514" t="s">
        <v>309</v>
      </c>
      <c r="L287" s="518" t="s">
        <v>310</v>
      </c>
      <c r="M287" s="3"/>
      <c r="N287" s="3"/>
      <c r="O287" s="3"/>
      <c r="P287" s="3"/>
      <c r="Q287" s="3"/>
      <c r="R287" s="3"/>
      <c r="S287" s="3"/>
      <c r="T287" s="3"/>
      <c r="U287" s="3"/>
      <c r="V287" s="3"/>
      <c r="W287" s="3"/>
      <c r="X287" s="3"/>
      <c r="Y287" s="3"/>
      <c r="Z287" s="3"/>
    </row>
    <row r="288" spans="1:26">
      <c r="A288" s="3"/>
      <c r="B288" s="3"/>
      <c r="C288" s="998"/>
      <c r="D288" s="519" t="s">
        <v>311</v>
      </c>
      <c r="E288" s="520">
        <v>22</v>
      </c>
      <c r="F288" s="521">
        <v>9</v>
      </c>
      <c r="G288" s="522">
        <v>16</v>
      </c>
      <c r="H288" s="523">
        <v>12</v>
      </c>
      <c r="I288" s="520">
        <v>7</v>
      </c>
      <c r="J288" s="521">
        <v>4</v>
      </c>
      <c r="K288" s="522">
        <v>4</v>
      </c>
      <c r="L288" s="524">
        <v>1</v>
      </c>
      <c r="M288" s="3"/>
      <c r="N288" s="3"/>
      <c r="O288" s="3"/>
      <c r="P288" s="3"/>
      <c r="Q288" s="3"/>
      <c r="R288" s="3"/>
      <c r="S288" s="3"/>
      <c r="T288" s="3"/>
      <c r="U288" s="3"/>
      <c r="V288" s="3"/>
      <c r="W288" s="3"/>
      <c r="X288" s="3"/>
      <c r="Y288" s="3"/>
      <c r="Z288" s="3"/>
    </row>
    <row r="289" spans="1:26">
      <c r="A289" s="3"/>
      <c r="B289" s="3"/>
      <c r="C289" s="998"/>
      <c r="D289" s="525" t="s">
        <v>312</v>
      </c>
      <c r="E289" s="526">
        <v>584</v>
      </c>
      <c r="F289" s="527">
        <v>119</v>
      </c>
      <c r="G289" s="532">
        <v>236</v>
      </c>
      <c r="H289" s="534">
        <v>88</v>
      </c>
      <c r="I289" s="526">
        <v>85</v>
      </c>
      <c r="J289" s="527">
        <v>16</v>
      </c>
      <c r="K289" s="532">
        <v>11</v>
      </c>
      <c r="L289" s="536">
        <v>1</v>
      </c>
      <c r="M289" s="3"/>
      <c r="N289" s="3"/>
      <c r="O289" s="3"/>
      <c r="P289" s="3"/>
      <c r="Q289" s="3"/>
      <c r="R289" s="3"/>
      <c r="S289" s="3"/>
      <c r="T289" s="3"/>
      <c r="U289" s="3"/>
      <c r="V289" s="3"/>
      <c r="W289" s="3"/>
      <c r="X289" s="3"/>
      <c r="Y289" s="3"/>
      <c r="Z289" s="3"/>
    </row>
    <row r="290" spans="1:26">
      <c r="A290" s="3"/>
      <c r="B290" s="3"/>
      <c r="C290" s="998"/>
      <c r="D290" s="538" t="s">
        <v>324</v>
      </c>
      <c r="E290" s="540">
        <v>6</v>
      </c>
      <c r="F290" s="542">
        <v>0</v>
      </c>
      <c r="G290" s="543">
        <v>20</v>
      </c>
      <c r="H290" s="545">
        <v>0</v>
      </c>
      <c r="I290" s="540">
        <v>23</v>
      </c>
      <c r="J290" s="542">
        <v>0</v>
      </c>
      <c r="K290" s="543">
        <v>7</v>
      </c>
      <c r="L290" s="547">
        <v>0</v>
      </c>
      <c r="M290" s="3"/>
      <c r="N290" s="3"/>
      <c r="O290" s="3"/>
      <c r="P290" s="3"/>
      <c r="Q290" s="3"/>
      <c r="R290" s="3"/>
      <c r="S290" s="3"/>
      <c r="T290" s="3"/>
      <c r="U290" s="3"/>
      <c r="V290" s="3"/>
      <c r="W290" s="3"/>
      <c r="X290" s="3"/>
      <c r="Y290" s="3"/>
      <c r="Z290" s="3"/>
    </row>
    <row r="291" spans="1:26">
      <c r="A291" s="3"/>
      <c r="B291" s="3"/>
      <c r="C291" s="998"/>
      <c r="D291" s="525" t="s">
        <v>328</v>
      </c>
      <c r="E291" s="526">
        <v>6</v>
      </c>
      <c r="F291" s="527">
        <v>0</v>
      </c>
      <c r="G291" s="532">
        <v>21</v>
      </c>
      <c r="H291" s="534">
        <v>0</v>
      </c>
      <c r="I291" s="526">
        <v>13</v>
      </c>
      <c r="J291" s="527">
        <v>1</v>
      </c>
      <c r="K291" s="532">
        <v>6</v>
      </c>
      <c r="L291" s="536">
        <v>0</v>
      </c>
      <c r="M291" s="3"/>
      <c r="N291" s="3"/>
      <c r="O291" s="3"/>
      <c r="P291" s="3"/>
      <c r="Q291" s="3"/>
      <c r="R291" s="3"/>
      <c r="S291" s="3"/>
      <c r="T291" s="3"/>
      <c r="U291" s="3"/>
      <c r="V291" s="3"/>
      <c r="W291" s="3"/>
      <c r="X291" s="3"/>
      <c r="Y291" s="3"/>
      <c r="Z291" s="3"/>
    </row>
    <row r="292" spans="1:26">
      <c r="A292" s="3"/>
      <c r="B292" s="3"/>
      <c r="C292" s="998"/>
      <c r="D292" s="538" t="s">
        <v>329</v>
      </c>
      <c r="E292" s="540">
        <v>4</v>
      </c>
      <c r="F292" s="542">
        <v>0</v>
      </c>
      <c r="G292" s="543">
        <v>23</v>
      </c>
      <c r="H292" s="545">
        <v>0</v>
      </c>
      <c r="I292" s="540">
        <v>8</v>
      </c>
      <c r="J292" s="542">
        <v>0</v>
      </c>
      <c r="K292" s="543">
        <v>0</v>
      </c>
      <c r="L292" s="547">
        <v>0</v>
      </c>
      <c r="M292" s="3"/>
      <c r="N292" s="3"/>
      <c r="O292" s="3"/>
      <c r="P292" s="3"/>
      <c r="Q292" s="3"/>
      <c r="R292" s="3"/>
      <c r="S292" s="3"/>
      <c r="T292" s="3"/>
      <c r="U292" s="3"/>
      <c r="V292" s="3"/>
      <c r="W292" s="3"/>
      <c r="X292" s="3"/>
      <c r="Y292" s="3"/>
      <c r="Z292" s="3"/>
    </row>
    <row r="293" spans="1:26">
      <c r="A293" s="3"/>
      <c r="B293" s="3"/>
      <c r="C293" s="998"/>
      <c r="D293" s="525" t="s">
        <v>330</v>
      </c>
      <c r="E293" s="526">
        <v>27</v>
      </c>
      <c r="F293" s="527">
        <v>3</v>
      </c>
      <c r="G293" s="532">
        <v>35</v>
      </c>
      <c r="H293" s="534">
        <v>32</v>
      </c>
      <c r="I293" s="526">
        <v>39</v>
      </c>
      <c r="J293" s="527">
        <v>15</v>
      </c>
      <c r="K293" s="532">
        <v>22</v>
      </c>
      <c r="L293" s="536">
        <v>6</v>
      </c>
      <c r="M293" s="3"/>
      <c r="N293" s="3"/>
      <c r="O293" s="3"/>
      <c r="P293" s="3"/>
      <c r="Q293" s="3"/>
      <c r="R293" s="3"/>
      <c r="S293" s="3"/>
      <c r="T293" s="3"/>
      <c r="U293" s="3"/>
      <c r="V293" s="3"/>
      <c r="W293" s="3"/>
      <c r="X293" s="3"/>
      <c r="Y293" s="3"/>
      <c r="Z293" s="3"/>
    </row>
    <row r="294" spans="1:26">
      <c r="A294" s="3"/>
      <c r="B294" s="3"/>
      <c r="C294" s="998"/>
      <c r="D294" s="538" t="s">
        <v>331</v>
      </c>
      <c r="E294" s="540">
        <v>0</v>
      </c>
      <c r="F294" s="542">
        <v>0</v>
      </c>
      <c r="G294" s="543">
        <v>8</v>
      </c>
      <c r="H294" s="545">
        <v>0</v>
      </c>
      <c r="I294" s="540">
        <v>21</v>
      </c>
      <c r="J294" s="542">
        <v>0</v>
      </c>
      <c r="K294" s="543">
        <v>18</v>
      </c>
      <c r="L294" s="547">
        <v>0</v>
      </c>
      <c r="M294" s="3"/>
      <c r="N294" s="3"/>
      <c r="O294" s="3"/>
      <c r="P294" s="3"/>
      <c r="Q294" s="3"/>
      <c r="R294" s="3"/>
      <c r="S294" s="3"/>
      <c r="T294" s="3"/>
      <c r="U294" s="3"/>
      <c r="V294" s="3"/>
      <c r="W294" s="3"/>
      <c r="X294" s="3"/>
      <c r="Y294" s="3"/>
      <c r="Z294" s="3"/>
    </row>
    <row r="295" spans="1:26">
      <c r="A295" s="3"/>
      <c r="B295" s="3"/>
      <c r="C295" s="998"/>
      <c r="D295" s="525" t="s">
        <v>332</v>
      </c>
      <c r="E295" s="526">
        <v>0</v>
      </c>
      <c r="F295" s="527">
        <v>0</v>
      </c>
      <c r="G295" s="532">
        <v>15</v>
      </c>
      <c r="H295" s="534">
        <v>0</v>
      </c>
      <c r="I295" s="526">
        <v>18</v>
      </c>
      <c r="J295" s="527">
        <v>1</v>
      </c>
      <c r="K295" s="532">
        <v>12</v>
      </c>
      <c r="L295" s="536">
        <v>0</v>
      </c>
      <c r="M295" s="3"/>
      <c r="N295" s="3"/>
      <c r="O295" s="3"/>
      <c r="P295" s="3"/>
      <c r="Q295" s="3"/>
      <c r="R295" s="3"/>
      <c r="S295" s="3"/>
      <c r="T295" s="3"/>
      <c r="U295" s="3"/>
      <c r="V295" s="3"/>
      <c r="W295" s="3"/>
      <c r="X295" s="3"/>
      <c r="Y295" s="3"/>
      <c r="Z295" s="3"/>
    </row>
    <row r="296" spans="1:26">
      <c r="A296" s="3"/>
      <c r="B296" s="3"/>
      <c r="C296" s="998"/>
      <c r="D296" s="538" t="s">
        <v>333</v>
      </c>
      <c r="E296" s="540">
        <v>1</v>
      </c>
      <c r="F296" s="542">
        <v>0</v>
      </c>
      <c r="G296" s="543">
        <v>8</v>
      </c>
      <c r="H296" s="545">
        <v>0</v>
      </c>
      <c r="I296" s="540">
        <v>15</v>
      </c>
      <c r="J296" s="542">
        <v>0</v>
      </c>
      <c r="K296" s="543">
        <v>7</v>
      </c>
      <c r="L296" s="547">
        <v>0</v>
      </c>
      <c r="M296" s="3"/>
      <c r="N296" s="3"/>
      <c r="O296" s="3"/>
      <c r="P296" s="3"/>
      <c r="Q296" s="3"/>
      <c r="R296" s="3"/>
      <c r="S296" s="3"/>
      <c r="T296" s="3"/>
      <c r="U296" s="3"/>
      <c r="V296" s="3"/>
      <c r="W296" s="3"/>
      <c r="X296" s="3"/>
      <c r="Y296" s="3"/>
      <c r="Z296" s="3"/>
    </row>
    <row r="297" spans="1:26" ht="15.75" customHeight="1">
      <c r="A297" s="3"/>
      <c r="B297" s="3"/>
      <c r="C297" s="998"/>
      <c r="D297" s="552" t="s">
        <v>28</v>
      </c>
      <c r="E297" s="554">
        <f t="shared" ref="E297:L297" si="21">SUM(E288:E296)</f>
        <v>650</v>
      </c>
      <c r="F297" s="556">
        <f t="shared" si="21"/>
        <v>131</v>
      </c>
      <c r="G297" s="557">
        <f t="shared" si="21"/>
        <v>382</v>
      </c>
      <c r="H297" s="558">
        <f t="shared" si="21"/>
        <v>132</v>
      </c>
      <c r="I297" s="554">
        <f t="shared" si="21"/>
        <v>229</v>
      </c>
      <c r="J297" s="556">
        <f t="shared" si="21"/>
        <v>37</v>
      </c>
      <c r="K297" s="557">
        <f t="shared" si="21"/>
        <v>87</v>
      </c>
      <c r="L297" s="559">
        <f t="shared" si="21"/>
        <v>8</v>
      </c>
      <c r="M297" s="3"/>
      <c r="N297" s="3"/>
      <c r="O297" s="3"/>
      <c r="P297" s="3"/>
      <c r="Q297" s="3"/>
      <c r="R297" s="3"/>
      <c r="S297" s="3"/>
      <c r="T297" s="3"/>
      <c r="U297" s="3"/>
      <c r="V297" s="3"/>
      <c r="W297" s="3"/>
      <c r="X297" s="3"/>
      <c r="Y297" s="3"/>
      <c r="Z297" s="3"/>
    </row>
    <row r="298" spans="1:26" ht="21" customHeight="1">
      <c r="A298" s="3"/>
      <c r="B298" s="3"/>
      <c r="C298" s="978"/>
      <c r="D298" s="560" t="s">
        <v>336</v>
      </c>
      <c r="E298" s="1009">
        <f>E297+F297</f>
        <v>781</v>
      </c>
      <c r="F298" s="858"/>
      <c r="G298" s="1009">
        <f>G297+H297</f>
        <v>514</v>
      </c>
      <c r="H298" s="858"/>
      <c r="I298" s="1009">
        <f>I297+J297</f>
        <v>266</v>
      </c>
      <c r="J298" s="858"/>
      <c r="K298" s="1009">
        <f>K297+L297</f>
        <v>95</v>
      </c>
      <c r="L298" s="850"/>
      <c r="M298" s="3"/>
      <c r="N298" s="3"/>
      <c r="O298" s="3"/>
      <c r="P298" s="3"/>
      <c r="Q298" s="3"/>
      <c r="R298" s="3"/>
      <c r="S298" s="3"/>
      <c r="T298" s="3"/>
      <c r="U298" s="3"/>
      <c r="V298" s="3"/>
      <c r="W298" s="3"/>
      <c r="X298" s="3"/>
      <c r="Y298" s="3"/>
      <c r="Z298" s="3"/>
    </row>
    <row r="299" spans="1:26" ht="16.5" customHeight="1">
      <c r="A299" s="3"/>
      <c r="B299" s="3"/>
      <c r="C299" s="997" t="s">
        <v>173</v>
      </c>
      <c r="D299" s="1004" t="s">
        <v>87</v>
      </c>
      <c r="E299" s="991" t="s">
        <v>316</v>
      </c>
      <c r="F299" s="934"/>
      <c r="G299" s="996" t="s">
        <v>318</v>
      </c>
      <c r="H299" s="973"/>
      <c r="I299" s="991" t="s">
        <v>320</v>
      </c>
      <c r="J299" s="934"/>
      <c r="K299" s="996" t="s">
        <v>321</v>
      </c>
      <c r="L299" s="974"/>
      <c r="M299" s="3"/>
      <c r="N299" s="3"/>
      <c r="O299" s="3"/>
      <c r="P299" s="3"/>
      <c r="Q299" s="3"/>
      <c r="R299" s="3"/>
      <c r="S299" s="3"/>
      <c r="T299" s="3"/>
      <c r="U299" s="3"/>
      <c r="V299" s="3"/>
      <c r="W299" s="3"/>
      <c r="X299" s="3"/>
      <c r="Y299" s="3"/>
      <c r="Z299" s="3"/>
    </row>
    <row r="300" spans="1:26" ht="15.75" customHeight="1">
      <c r="A300" s="3"/>
      <c r="B300" s="3"/>
      <c r="C300" s="998"/>
      <c r="D300" s="1010"/>
      <c r="E300" s="512" t="s">
        <v>309</v>
      </c>
      <c r="F300" s="513" t="s">
        <v>310</v>
      </c>
      <c r="G300" s="514" t="s">
        <v>309</v>
      </c>
      <c r="H300" s="515" t="s">
        <v>310</v>
      </c>
      <c r="I300" s="512" t="s">
        <v>309</v>
      </c>
      <c r="J300" s="513" t="s">
        <v>310</v>
      </c>
      <c r="K300" s="514" t="s">
        <v>309</v>
      </c>
      <c r="L300" s="518" t="s">
        <v>310</v>
      </c>
      <c r="M300" s="3"/>
      <c r="N300" s="3"/>
      <c r="O300" s="3"/>
      <c r="P300" s="3"/>
      <c r="Q300" s="3"/>
      <c r="R300" s="3"/>
      <c r="S300" s="3"/>
      <c r="T300" s="3"/>
      <c r="U300" s="3"/>
      <c r="V300" s="3"/>
      <c r="W300" s="3"/>
      <c r="X300" s="3"/>
      <c r="Y300" s="3"/>
      <c r="Z300" s="3"/>
    </row>
    <row r="301" spans="1:26">
      <c r="A301" s="3"/>
      <c r="B301" s="3"/>
      <c r="C301" s="998"/>
      <c r="D301" s="519" t="s">
        <v>311</v>
      </c>
      <c r="E301" s="520">
        <v>311</v>
      </c>
      <c r="F301" s="521">
        <v>249</v>
      </c>
      <c r="G301" s="522">
        <v>326</v>
      </c>
      <c r="H301" s="523">
        <v>256</v>
      </c>
      <c r="I301" s="520">
        <v>146</v>
      </c>
      <c r="J301" s="521">
        <v>83</v>
      </c>
      <c r="K301" s="522">
        <v>50</v>
      </c>
      <c r="L301" s="524">
        <v>9</v>
      </c>
      <c r="M301" s="3"/>
      <c r="N301" s="3"/>
      <c r="O301" s="3"/>
      <c r="P301" s="3"/>
      <c r="Q301" s="3"/>
      <c r="R301" s="3"/>
      <c r="S301" s="3"/>
      <c r="T301" s="3"/>
      <c r="U301" s="3"/>
      <c r="V301" s="3"/>
      <c r="W301" s="3"/>
      <c r="X301" s="3"/>
      <c r="Y301" s="3"/>
      <c r="Z301" s="3"/>
    </row>
    <row r="302" spans="1:26">
      <c r="A302" s="3"/>
      <c r="B302" s="3"/>
      <c r="C302" s="998"/>
      <c r="D302" s="525" t="s">
        <v>312</v>
      </c>
      <c r="E302" s="526">
        <v>6942</v>
      </c>
      <c r="F302" s="527">
        <v>3133</v>
      </c>
      <c r="G302" s="532">
        <v>2534</v>
      </c>
      <c r="H302" s="534">
        <v>1482</v>
      </c>
      <c r="I302" s="526">
        <v>828</v>
      </c>
      <c r="J302" s="527">
        <v>272</v>
      </c>
      <c r="K302" s="532">
        <v>202</v>
      </c>
      <c r="L302" s="536">
        <v>29</v>
      </c>
      <c r="M302" s="3"/>
      <c r="N302" s="3"/>
      <c r="O302" s="3"/>
      <c r="P302" s="3"/>
      <c r="Q302" s="3"/>
      <c r="R302" s="3"/>
      <c r="S302" s="3"/>
      <c r="T302" s="3"/>
      <c r="U302" s="3"/>
      <c r="V302" s="3"/>
      <c r="W302" s="3"/>
      <c r="X302" s="3"/>
      <c r="Y302" s="3"/>
      <c r="Z302" s="3"/>
    </row>
    <row r="303" spans="1:26">
      <c r="A303" s="3"/>
      <c r="B303" s="3"/>
      <c r="C303" s="998"/>
      <c r="D303" s="538" t="s">
        <v>324</v>
      </c>
      <c r="E303" s="540">
        <v>297</v>
      </c>
      <c r="F303" s="542">
        <v>1</v>
      </c>
      <c r="G303" s="543">
        <v>573</v>
      </c>
      <c r="H303" s="545">
        <v>17</v>
      </c>
      <c r="I303" s="540">
        <v>371</v>
      </c>
      <c r="J303" s="542">
        <v>5</v>
      </c>
      <c r="K303" s="543">
        <v>104</v>
      </c>
      <c r="L303" s="547">
        <v>2</v>
      </c>
      <c r="M303" s="3"/>
      <c r="N303" s="3"/>
      <c r="O303" s="3"/>
      <c r="P303" s="3"/>
      <c r="Q303" s="3"/>
      <c r="R303" s="3"/>
      <c r="S303" s="3"/>
      <c r="T303" s="3"/>
      <c r="U303" s="3"/>
      <c r="V303" s="3"/>
      <c r="W303" s="3"/>
      <c r="X303" s="3"/>
      <c r="Y303" s="3"/>
      <c r="Z303" s="3"/>
    </row>
    <row r="304" spans="1:26">
      <c r="A304" s="3"/>
      <c r="B304" s="3"/>
      <c r="C304" s="998"/>
      <c r="D304" s="525" t="s">
        <v>328</v>
      </c>
      <c r="E304" s="526">
        <v>119</v>
      </c>
      <c r="F304" s="527">
        <v>5</v>
      </c>
      <c r="G304" s="532">
        <v>372</v>
      </c>
      <c r="H304" s="534">
        <v>6</v>
      </c>
      <c r="I304" s="526">
        <v>253</v>
      </c>
      <c r="J304" s="527">
        <v>1</v>
      </c>
      <c r="K304" s="532">
        <v>74</v>
      </c>
      <c r="L304" s="536">
        <v>2</v>
      </c>
      <c r="M304" s="3"/>
      <c r="N304" s="3"/>
      <c r="O304" s="3"/>
      <c r="P304" s="3"/>
      <c r="Q304" s="3"/>
      <c r="R304" s="3"/>
      <c r="S304" s="3"/>
      <c r="T304" s="3"/>
      <c r="U304" s="3"/>
      <c r="V304" s="3"/>
      <c r="W304" s="3"/>
      <c r="X304" s="3"/>
      <c r="Y304" s="3"/>
      <c r="Z304" s="3"/>
    </row>
    <row r="305" spans="1:26">
      <c r="A305" s="3"/>
      <c r="B305" s="3"/>
      <c r="C305" s="998"/>
      <c r="D305" s="538" t="s">
        <v>329</v>
      </c>
      <c r="E305" s="540">
        <v>95</v>
      </c>
      <c r="F305" s="542">
        <v>0</v>
      </c>
      <c r="G305" s="543">
        <v>244</v>
      </c>
      <c r="H305" s="545">
        <v>3</v>
      </c>
      <c r="I305" s="540">
        <v>106</v>
      </c>
      <c r="J305" s="542">
        <v>0</v>
      </c>
      <c r="K305" s="543">
        <v>15</v>
      </c>
      <c r="L305" s="547">
        <v>0</v>
      </c>
      <c r="M305" s="3"/>
      <c r="N305" s="3"/>
      <c r="O305" s="3"/>
      <c r="P305" s="3"/>
      <c r="Q305" s="3"/>
      <c r="R305" s="3"/>
      <c r="S305" s="3"/>
      <c r="T305" s="3"/>
      <c r="U305" s="3"/>
      <c r="V305" s="3"/>
      <c r="W305" s="3"/>
      <c r="X305" s="3"/>
      <c r="Y305" s="3"/>
      <c r="Z305" s="3"/>
    </row>
    <row r="306" spans="1:26">
      <c r="A306" s="3"/>
      <c r="B306" s="3"/>
      <c r="C306" s="998"/>
      <c r="D306" s="525" t="s">
        <v>330</v>
      </c>
      <c r="E306" s="526">
        <v>105</v>
      </c>
      <c r="F306" s="527">
        <v>133</v>
      </c>
      <c r="G306" s="532">
        <v>152</v>
      </c>
      <c r="H306" s="534">
        <v>315</v>
      </c>
      <c r="I306" s="526">
        <v>223</v>
      </c>
      <c r="J306" s="527">
        <v>250</v>
      </c>
      <c r="K306" s="532">
        <v>230</v>
      </c>
      <c r="L306" s="536">
        <v>93</v>
      </c>
      <c r="M306" s="3"/>
      <c r="N306" s="3"/>
      <c r="O306" s="3"/>
      <c r="P306" s="3"/>
      <c r="Q306" s="3"/>
      <c r="R306" s="3"/>
      <c r="S306" s="3"/>
      <c r="T306" s="3"/>
      <c r="U306" s="3"/>
      <c r="V306" s="3"/>
      <c r="W306" s="3"/>
      <c r="X306" s="3"/>
      <c r="Y306" s="3"/>
      <c r="Z306" s="3"/>
    </row>
    <row r="307" spans="1:26">
      <c r="A307" s="3"/>
      <c r="B307" s="3"/>
      <c r="C307" s="998"/>
      <c r="D307" s="538" t="s">
        <v>331</v>
      </c>
      <c r="E307" s="540">
        <v>20</v>
      </c>
      <c r="F307" s="542">
        <v>1</v>
      </c>
      <c r="G307" s="543">
        <v>75</v>
      </c>
      <c r="H307" s="545">
        <v>3</v>
      </c>
      <c r="I307" s="540">
        <v>197</v>
      </c>
      <c r="J307" s="542">
        <v>8</v>
      </c>
      <c r="K307" s="543">
        <v>198</v>
      </c>
      <c r="L307" s="547">
        <v>3</v>
      </c>
      <c r="M307" s="3"/>
      <c r="N307" s="3"/>
      <c r="O307" s="3"/>
      <c r="P307" s="3"/>
      <c r="Q307" s="3"/>
      <c r="R307" s="3"/>
      <c r="S307" s="3"/>
      <c r="T307" s="3"/>
      <c r="U307" s="3"/>
      <c r="V307" s="3"/>
      <c r="W307" s="3"/>
      <c r="X307" s="3"/>
      <c r="Y307" s="3"/>
      <c r="Z307" s="3"/>
    </row>
    <row r="308" spans="1:26">
      <c r="A308" s="3"/>
      <c r="B308" s="3"/>
      <c r="C308" s="998"/>
      <c r="D308" s="525" t="s">
        <v>332</v>
      </c>
      <c r="E308" s="526">
        <v>7</v>
      </c>
      <c r="F308" s="527">
        <v>0</v>
      </c>
      <c r="G308" s="532">
        <v>67</v>
      </c>
      <c r="H308" s="534">
        <v>1</v>
      </c>
      <c r="I308" s="526">
        <v>150</v>
      </c>
      <c r="J308" s="527">
        <v>4</v>
      </c>
      <c r="K308" s="532">
        <v>124</v>
      </c>
      <c r="L308" s="536">
        <v>1</v>
      </c>
      <c r="M308" s="3"/>
      <c r="N308" s="3"/>
      <c r="O308" s="3"/>
      <c r="P308" s="3"/>
      <c r="Q308" s="3"/>
      <c r="R308" s="3"/>
      <c r="S308" s="3"/>
      <c r="T308" s="3"/>
      <c r="U308" s="3"/>
      <c r="V308" s="3"/>
      <c r="W308" s="3"/>
      <c r="X308" s="3"/>
      <c r="Y308" s="3"/>
      <c r="Z308" s="3"/>
    </row>
    <row r="309" spans="1:26">
      <c r="A309" s="3"/>
      <c r="B309" s="3"/>
      <c r="C309" s="998"/>
      <c r="D309" s="538" t="s">
        <v>333</v>
      </c>
      <c r="E309" s="540">
        <v>9</v>
      </c>
      <c r="F309" s="542">
        <v>0</v>
      </c>
      <c r="G309" s="543">
        <v>69</v>
      </c>
      <c r="H309" s="545">
        <v>0</v>
      </c>
      <c r="I309" s="540">
        <v>92</v>
      </c>
      <c r="J309" s="542">
        <v>0</v>
      </c>
      <c r="K309" s="543">
        <v>22</v>
      </c>
      <c r="L309" s="547">
        <v>0</v>
      </c>
      <c r="M309" s="3"/>
      <c r="N309" s="3"/>
      <c r="O309" s="3"/>
      <c r="P309" s="3"/>
      <c r="Q309" s="3"/>
      <c r="R309" s="3"/>
      <c r="S309" s="3"/>
      <c r="T309" s="3"/>
      <c r="U309" s="3"/>
      <c r="V309" s="3"/>
      <c r="W309" s="3"/>
      <c r="X309" s="3"/>
      <c r="Y309" s="3"/>
      <c r="Z309" s="3"/>
    </row>
    <row r="310" spans="1:26" ht="15.75" customHeight="1">
      <c r="A310" s="3"/>
      <c r="B310" s="3"/>
      <c r="C310" s="998"/>
      <c r="D310" s="552" t="s">
        <v>28</v>
      </c>
      <c r="E310" s="554">
        <f t="shared" ref="E310:L310" si="22">SUM(E301:E309)</f>
        <v>7905</v>
      </c>
      <c r="F310" s="556">
        <f t="shared" si="22"/>
        <v>3522</v>
      </c>
      <c r="G310" s="557">
        <f t="shared" si="22"/>
        <v>4412</v>
      </c>
      <c r="H310" s="558">
        <f t="shared" si="22"/>
        <v>2083</v>
      </c>
      <c r="I310" s="554">
        <f t="shared" si="22"/>
        <v>2366</v>
      </c>
      <c r="J310" s="556">
        <f t="shared" si="22"/>
        <v>623</v>
      </c>
      <c r="K310" s="557">
        <f t="shared" si="22"/>
        <v>1019</v>
      </c>
      <c r="L310" s="559">
        <f t="shared" si="22"/>
        <v>139</v>
      </c>
      <c r="M310" s="3"/>
      <c r="N310" s="3"/>
      <c r="O310" s="3"/>
      <c r="P310" s="3"/>
      <c r="Q310" s="3"/>
      <c r="R310" s="3"/>
      <c r="S310" s="3"/>
      <c r="T310" s="3"/>
      <c r="U310" s="3"/>
      <c r="V310" s="3"/>
      <c r="W310" s="3"/>
      <c r="X310" s="3"/>
      <c r="Y310" s="3"/>
      <c r="Z310" s="3"/>
    </row>
    <row r="311" spans="1:26" ht="21" customHeight="1">
      <c r="A311" s="3"/>
      <c r="B311" s="3"/>
      <c r="C311" s="978"/>
      <c r="D311" s="560" t="s">
        <v>336</v>
      </c>
      <c r="E311" s="1009">
        <f>E310+F310</f>
        <v>11427</v>
      </c>
      <c r="F311" s="858"/>
      <c r="G311" s="1009">
        <f>G310+H310</f>
        <v>6495</v>
      </c>
      <c r="H311" s="858"/>
      <c r="I311" s="1009">
        <f>I310+J310</f>
        <v>2989</v>
      </c>
      <c r="J311" s="858"/>
      <c r="K311" s="1009">
        <f>K310+L310</f>
        <v>1158</v>
      </c>
      <c r="L311" s="850"/>
      <c r="M311" s="3"/>
      <c r="N311" s="3"/>
      <c r="O311" s="3"/>
      <c r="P311" s="3"/>
      <c r="Q311" s="3"/>
      <c r="R311" s="3"/>
      <c r="S311" s="3"/>
      <c r="T311" s="3"/>
      <c r="U311" s="3"/>
      <c r="V311" s="3"/>
      <c r="W311" s="3"/>
      <c r="X311" s="3"/>
      <c r="Y311" s="3"/>
      <c r="Z311" s="3"/>
    </row>
    <row r="312" spans="1:26" ht="16.5" customHeight="1">
      <c r="A312" s="3"/>
      <c r="B312" s="3"/>
      <c r="C312" s="997" t="s">
        <v>174</v>
      </c>
      <c r="D312" s="1004" t="s">
        <v>87</v>
      </c>
      <c r="E312" s="991" t="s">
        <v>316</v>
      </c>
      <c r="F312" s="934"/>
      <c r="G312" s="996" t="s">
        <v>318</v>
      </c>
      <c r="H312" s="973"/>
      <c r="I312" s="991" t="s">
        <v>320</v>
      </c>
      <c r="J312" s="934"/>
      <c r="K312" s="996" t="s">
        <v>321</v>
      </c>
      <c r="L312" s="974"/>
      <c r="M312" s="3"/>
      <c r="N312" s="3"/>
      <c r="O312" s="3"/>
      <c r="P312" s="3"/>
      <c r="Q312" s="3"/>
      <c r="R312" s="3"/>
      <c r="S312" s="3"/>
      <c r="T312" s="3"/>
      <c r="U312" s="3"/>
      <c r="V312" s="3"/>
      <c r="W312" s="3"/>
      <c r="X312" s="3"/>
      <c r="Y312" s="3"/>
      <c r="Z312" s="3"/>
    </row>
    <row r="313" spans="1:26" ht="15.75" customHeight="1">
      <c r="A313" s="3"/>
      <c r="B313" s="3"/>
      <c r="C313" s="998"/>
      <c r="D313" s="1010"/>
      <c r="E313" s="512" t="s">
        <v>309</v>
      </c>
      <c r="F313" s="513" t="s">
        <v>310</v>
      </c>
      <c r="G313" s="514" t="s">
        <v>309</v>
      </c>
      <c r="H313" s="515" t="s">
        <v>310</v>
      </c>
      <c r="I313" s="512" t="s">
        <v>309</v>
      </c>
      <c r="J313" s="513" t="s">
        <v>310</v>
      </c>
      <c r="K313" s="514" t="s">
        <v>309</v>
      </c>
      <c r="L313" s="518" t="s">
        <v>310</v>
      </c>
      <c r="M313" s="3"/>
      <c r="N313" s="3"/>
      <c r="O313" s="3"/>
      <c r="P313" s="3"/>
      <c r="Q313" s="3"/>
      <c r="R313" s="3"/>
      <c r="S313" s="3"/>
      <c r="T313" s="3"/>
      <c r="U313" s="3"/>
      <c r="V313" s="3"/>
      <c r="W313" s="3"/>
      <c r="X313" s="3"/>
      <c r="Y313" s="3"/>
      <c r="Z313" s="3"/>
    </row>
    <row r="314" spans="1:26">
      <c r="A314" s="3"/>
      <c r="B314" s="3"/>
      <c r="C314" s="998"/>
      <c r="D314" s="519" t="s">
        <v>311</v>
      </c>
      <c r="E314" s="520">
        <v>296</v>
      </c>
      <c r="F314" s="521">
        <v>319</v>
      </c>
      <c r="G314" s="522">
        <v>341</v>
      </c>
      <c r="H314" s="523">
        <v>372</v>
      </c>
      <c r="I314" s="520">
        <v>162</v>
      </c>
      <c r="J314" s="521">
        <v>118</v>
      </c>
      <c r="K314" s="522">
        <v>46</v>
      </c>
      <c r="L314" s="524">
        <v>13</v>
      </c>
      <c r="M314" s="3"/>
      <c r="N314" s="3"/>
      <c r="O314" s="3"/>
      <c r="P314" s="3"/>
      <c r="Q314" s="3"/>
      <c r="R314" s="3"/>
      <c r="S314" s="3"/>
      <c r="T314" s="3"/>
      <c r="U314" s="3"/>
      <c r="V314" s="3"/>
      <c r="W314" s="3"/>
      <c r="X314" s="3"/>
      <c r="Y314" s="3"/>
      <c r="Z314" s="3"/>
    </row>
    <row r="315" spans="1:26">
      <c r="A315" s="3"/>
      <c r="B315" s="3"/>
      <c r="C315" s="998"/>
      <c r="D315" s="525" t="s">
        <v>312</v>
      </c>
      <c r="E315" s="526">
        <v>13850</v>
      </c>
      <c r="F315" s="527">
        <v>7092</v>
      </c>
      <c r="G315" s="532">
        <v>4889</v>
      </c>
      <c r="H315" s="534">
        <v>3594</v>
      </c>
      <c r="I315" s="526">
        <v>1549</v>
      </c>
      <c r="J315" s="527">
        <v>758</v>
      </c>
      <c r="K315" s="532">
        <v>333</v>
      </c>
      <c r="L315" s="536">
        <v>51</v>
      </c>
      <c r="M315" s="3"/>
      <c r="N315" s="3"/>
      <c r="O315" s="3"/>
      <c r="P315" s="3"/>
      <c r="Q315" s="3"/>
      <c r="R315" s="3"/>
      <c r="S315" s="3"/>
      <c r="T315" s="3"/>
      <c r="U315" s="3"/>
      <c r="V315" s="3"/>
      <c r="W315" s="3"/>
      <c r="X315" s="3"/>
      <c r="Y315" s="3"/>
      <c r="Z315" s="3"/>
    </row>
    <row r="316" spans="1:26">
      <c r="A316" s="3"/>
      <c r="B316" s="3"/>
      <c r="C316" s="998"/>
      <c r="D316" s="538" t="s">
        <v>324</v>
      </c>
      <c r="E316" s="540">
        <v>574</v>
      </c>
      <c r="F316" s="542">
        <v>11</v>
      </c>
      <c r="G316" s="543">
        <v>1485</v>
      </c>
      <c r="H316" s="545">
        <v>85</v>
      </c>
      <c r="I316" s="540">
        <v>902</v>
      </c>
      <c r="J316" s="542">
        <v>34</v>
      </c>
      <c r="K316" s="543">
        <v>220</v>
      </c>
      <c r="L316" s="547">
        <v>5</v>
      </c>
      <c r="M316" s="3"/>
      <c r="N316" s="3"/>
      <c r="O316" s="3"/>
      <c r="P316" s="3"/>
      <c r="Q316" s="3"/>
      <c r="R316" s="3"/>
      <c r="S316" s="3"/>
      <c r="T316" s="3"/>
      <c r="U316" s="3"/>
      <c r="V316" s="3"/>
      <c r="W316" s="3"/>
      <c r="X316" s="3"/>
      <c r="Y316" s="3"/>
      <c r="Z316" s="3"/>
    </row>
    <row r="317" spans="1:26">
      <c r="A317" s="3"/>
      <c r="B317" s="3"/>
      <c r="C317" s="998"/>
      <c r="D317" s="525" t="s">
        <v>328</v>
      </c>
      <c r="E317" s="526">
        <v>307</v>
      </c>
      <c r="F317" s="527">
        <v>8</v>
      </c>
      <c r="G317" s="532">
        <v>1057</v>
      </c>
      <c r="H317" s="534">
        <v>14</v>
      </c>
      <c r="I317" s="526">
        <v>737</v>
      </c>
      <c r="J317" s="527">
        <v>9</v>
      </c>
      <c r="K317" s="532">
        <v>200</v>
      </c>
      <c r="L317" s="536">
        <v>0</v>
      </c>
      <c r="M317" s="3"/>
      <c r="N317" s="3"/>
      <c r="O317" s="3"/>
      <c r="P317" s="3"/>
      <c r="Q317" s="3"/>
      <c r="R317" s="3"/>
      <c r="S317" s="3"/>
      <c r="T317" s="3"/>
      <c r="U317" s="3"/>
      <c r="V317" s="3"/>
      <c r="W317" s="3"/>
      <c r="X317" s="3"/>
      <c r="Y317" s="3"/>
      <c r="Z317" s="3"/>
    </row>
    <row r="318" spans="1:26">
      <c r="A318" s="3"/>
      <c r="B318" s="3"/>
      <c r="C318" s="998"/>
      <c r="D318" s="538" t="s">
        <v>329</v>
      </c>
      <c r="E318" s="540">
        <v>151</v>
      </c>
      <c r="F318" s="542">
        <v>5</v>
      </c>
      <c r="G318" s="543">
        <v>515</v>
      </c>
      <c r="H318" s="545">
        <v>1</v>
      </c>
      <c r="I318" s="540">
        <v>345</v>
      </c>
      <c r="J318" s="542">
        <v>0</v>
      </c>
      <c r="K318" s="543">
        <v>46</v>
      </c>
      <c r="L318" s="547">
        <v>0</v>
      </c>
      <c r="M318" s="3"/>
      <c r="N318" s="3"/>
      <c r="O318" s="3"/>
      <c r="P318" s="3"/>
      <c r="Q318" s="3"/>
      <c r="R318" s="3"/>
      <c r="S318" s="3"/>
      <c r="T318" s="3"/>
      <c r="U318" s="3"/>
      <c r="V318" s="3"/>
      <c r="W318" s="3"/>
      <c r="X318" s="3"/>
      <c r="Y318" s="3"/>
      <c r="Z318" s="3"/>
    </row>
    <row r="319" spans="1:26">
      <c r="A319" s="3"/>
      <c r="B319" s="3"/>
      <c r="C319" s="998"/>
      <c r="D319" s="525" t="s">
        <v>330</v>
      </c>
      <c r="E319" s="526">
        <v>542</v>
      </c>
      <c r="F319" s="527">
        <v>866</v>
      </c>
      <c r="G319" s="532">
        <v>633</v>
      </c>
      <c r="H319" s="534">
        <v>1222</v>
      </c>
      <c r="I319" s="526">
        <v>693</v>
      </c>
      <c r="J319" s="527">
        <v>1148</v>
      </c>
      <c r="K319" s="532">
        <v>499</v>
      </c>
      <c r="L319" s="536">
        <v>340</v>
      </c>
      <c r="M319" s="3"/>
      <c r="N319" s="3"/>
      <c r="O319" s="3"/>
      <c r="P319" s="3"/>
      <c r="Q319" s="3"/>
      <c r="R319" s="3"/>
      <c r="S319" s="3"/>
      <c r="T319" s="3"/>
      <c r="U319" s="3"/>
      <c r="V319" s="3"/>
      <c r="W319" s="3"/>
      <c r="X319" s="3"/>
      <c r="Y319" s="3"/>
      <c r="Z319" s="3"/>
    </row>
    <row r="320" spans="1:26">
      <c r="A320" s="3"/>
      <c r="B320" s="3"/>
      <c r="C320" s="998"/>
      <c r="D320" s="538" t="s">
        <v>331</v>
      </c>
      <c r="E320" s="540">
        <v>41</v>
      </c>
      <c r="F320" s="542">
        <v>1</v>
      </c>
      <c r="G320" s="543">
        <v>252</v>
      </c>
      <c r="H320" s="545">
        <v>16</v>
      </c>
      <c r="I320" s="540">
        <v>568</v>
      </c>
      <c r="J320" s="542">
        <v>23</v>
      </c>
      <c r="K320" s="543">
        <v>445</v>
      </c>
      <c r="L320" s="547">
        <v>9</v>
      </c>
      <c r="M320" s="3"/>
      <c r="N320" s="3"/>
      <c r="O320" s="3"/>
      <c r="P320" s="3"/>
      <c r="Q320" s="3"/>
      <c r="R320" s="3"/>
      <c r="S320" s="3"/>
      <c r="T320" s="3"/>
      <c r="U320" s="3"/>
      <c r="V320" s="3"/>
      <c r="W320" s="3"/>
      <c r="X320" s="3"/>
      <c r="Y320" s="3"/>
      <c r="Z320" s="3"/>
    </row>
    <row r="321" spans="1:26">
      <c r="A321" s="3"/>
      <c r="B321" s="3"/>
      <c r="C321" s="998"/>
      <c r="D321" s="525" t="s">
        <v>332</v>
      </c>
      <c r="E321" s="526">
        <v>23</v>
      </c>
      <c r="F321" s="527">
        <v>0</v>
      </c>
      <c r="G321" s="532">
        <v>198</v>
      </c>
      <c r="H321" s="534">
        <v>5</v>
      </c>
      <c r="I321" s="526">
        <v>403</v>
      </c>
      <c r="J321" s="527">
        <v>6</v>
      </c>
      <c r="K321" s="532">
        <v>311</v>
      </c>
      <c r="L321" s="536">
        <v>3</v>
      </c>
      <c r="M321" s="3"/>
      <c r="N321" s="3"/>
      <c r="O321" s="3"/>
      <c r="P321" s="3"/>
      <c r="Q321" s="3"/>
      <c r="R321" s="3"/>
      <c r="S321" s="3"/>
      <c r="T321" s="3"/>
      <c r="U321" s="3"/>
      <c r="V321" s="3"/>
      <c r="W321" s="3"/>
      <c r="X321" s="3"/>
      <c r="Y321" s="3"/>
      <c r="Z321" s="3"/>
    </row>
    <row r="322" spans="1:26">
      <c r="A322" s="3"/>
      <c r="B322" s="3"/>
      <c r="C322" s="998"/>
      <c r="D322" s="538" t="s">
        <v>333</v>
      </c>
      <c r="E322" s="540">
        <v>20</v>
      </c>
      <c r="F322" s="542">
        <v>0</v>
      </c>
      <c r="G322" s="543">
        <v>135</v>
      </c>
      <c r="H322" s="545">
        <v>0</v>
      </c>
      <c r="I322" s="540">
        <v>284</v>
      </c>
      <c r="J322" s="542">
        <v>1</v>
      </c>
      <c r="K322" s="543">
        <v>101</v>
      </c>
      <c r="L322" s="547">
        <v>0</v>
      </c>
      <c r="M322" s="3"/>
      <c r="N322" s="3"/>
      <c r="O322" s="3"/>
      <c r="P322" s="3"/>
      <c r="Q322" s="3"/>
      <c r="R322" s="3"/>
      <c r="S322" s="3"/>
      <c r="T322" s="3"/>
      <c r="U322" s="3"/>
      <c r="V322" s="3"/>
      <c r="W322" s="3"/>
      <c r="X322" s="3"/>
      <c r="Y322" s="3"/>
      <c r="Z322" s="3"/>
    </row>
    <row r="323" spans="1:26" ht="15.75" customHeight="1">
      <c r="A323" s="3"/>
      <c r="B323" s="3"/>
      <c r="C323" s="998"/>
      <c r="D323" s="552" t="s">
        <v>28</v>
      </c>
      <c r="E323" s="554">
        <f t="shared" ref="E323:L323" si="23">SUM(E314:E322)</f>
        <v>15804</v>
      </c>
      <c r="F323" s="556">
        <f t="shared" si="23"/>
        <v>8302</v>
      </c>
      <c r="G323" s="557">
        <f t="shared" si="23"/>
        <v>9505</v>
      </c>
      <c r="H323" s="558">
        <f t="shared" si="23"/>
        <v>5309</v>
      </c>
      <c r="I323" s="554">
        <f t="shared" si="23"/>
        <v>5643</v>
      </c>
      <c r="J323" s="556">
        <f t="shared" si="23"/>
        <v>2097</v>
      </c>
      <c r="K323" s="557">
        <f t="shared" si="23"/>
        <v>2201</v>
      </c>
      <c r="L323" s="559">
        <f t="shared" si="23"/>
        <v>421</v>
      </c>
      <c r="M323" s="3"/>
      <c r="N323" s="3"/>
      <c r="O323" s="3"/>
      <c r="P323" s="3"/>
      <c r="Q323" s="3"/>
      <c r="R323" s="3"/>
      <c r="S323" s="3"/>
      <c r="T323" s="3"/>
      <c r="U323" s="3"/>
      <c r="V323" s="3"/>
      <c r="W323" s="3"/>
      <c r="X323" s="3"/>
      <c r="Y323" s="3"/>
      <c r="Z323" s="3"/>
    </row>
    <row r="324" spans="1:26" ht="21" customHeight="1">
      <c r="A324" s="3"/>
      <c r="B324" s="3"/>
      <c r="C324" s="978"/>
      <c r="D324" s="560" t="s">
        <v>336</v>
      </c>
      <c r="E324" s="1009">
        <f>E323+F323</f>
        <v>24106</v>
      </c>
      <c r="F324" s="858"/>
      <c r="G324" s="1009">
        <f>G323+H323</f>
        <v>14814</v>
      </c>
      <c r="H324" s="858"/>
      <c r="I324" s="1009">
        <f>I323+J323</f>
        <v>7740</v>
      </c>
      <c r="J324" s="858"/>
      <c r="K324" s="1009">
        <f>K323+L323</f>
        <v>2622</v>
      </c>
      <c r="L324" s="850"/>
      <c r="M324" s="3"/>
      <c r="N324" s="3"/>
      <c r="O324" s="3"/>
      <c r="P324" s="3"/>
      <c r="Q324" s="3"/>
      <c r="R324" s="3"/>
      <c r="S324" s="3"/>
      <c r="T324" s="3"/>
      <c r="U324" s="3"/>
      <c r="V324" s="3"/>
      <c r="W324" s="3"/>
      <c r="X324" s="3"/>
      <c r="Y324" s="3"/>
      <c r="Z324" s="3"/>
    </row>
    <row r="325" spans="1:26" ht="16.5" customHeight="1">
      <c r="A325" s="3"/>
      <c r="B325" s="3"/>
      <c r="C325" s="997" t="s">
        <v>415</v>
      </c>
      <c r="D325" s="1004" t="s">
        <v>87</v>
      </c>
      <c r="E325" s="991" t="s">
        <v>316</v>
      </c>
      <c r="F325" s="934"/>
      <c r="G325" s="996" t="s">
        <v>318</v>
      </c>
      <c r="H325" s="973"/>
      <c r="I325" s="991" t="s">
        <v>320</v>
      </c>
      <c r="J325" s="934"/>
      <c r="K325" s="996" t="s">
        <v>321</v>
      </c>
      <c r="L325" s="974"/>
      <c r="M325" s="3"/>
      <c r="N325" s="3"/>
      <c r="O325" s="3"/>
      <c r="P325" s="3"/>
      <c r="Q325" s="3"/>
      <c r="R325" s="3"/>
      <c r="S325" s="3"/>
      <c r="T325" s="3"/>
      <c r="U325" s="3"/>
      <c r="V325" s="3"/>
      <c r="W325" s="3"/>
      <c r="X325" s="3"/>
      <c r="Y325" s="3"/>
      <c r="Z325" s="3"/>
    </row>
    <row r="326" spans="1:26" ht="15.75" customHeight="1">
      <c r="A326" s="3"/>
      <c r="B326" s="3"/>
      <c r="C326" s="998"/>
      <c r="D326" s="1010"/>
      <c r="E326" s="512" t="s">
        <v>309</v>
      </c>
      <c r="F326" s="513" t="s">
        <v>310</v>
      </c>
      <c r="G326" s="514" t="s">
        <v>309</v>
      </c>
      <c r="H326" s="515" t="s">
        <v>310</v>
      </c>
      <c r="I326" s="512" t="s">
        <v>309</v>
      </c>
      <c r="J326" s="513" t="s">
        <v>310</v>
      </c>
      <c r="K326" s="514" t="s">
        <v>309</v>
      </c>
      <c r="L326" s="518" t="s">
        <v>310</v>
      </c>
      <c r="M326" s="3"/>
      <c r="N326" s="3"/>
      <c r="O326" s="3"/>
      <c r="P326" s="3"/>
      <c r="Q326" s="3"/>
      <c r="R326" s="3"/>
      <c r="S326" s="3"/>
      <c r="T326" s="3"/>
      <c r="U326" s="3"/>
      <c r="V326" s="3"/>
      <c r="W326" s="3"/>
      <c r="X326" s="3"/>
      <c r="Y326" s="3"/>
      <c r="Z326" s="3"/>
    </row>
    <row r="327" spans="1:26">
      <c r="A327" s="3"/>
      <c r="B327" s="3"/>
      <c r="C327" s="998"/>
      <c r="D327" s="519" t="s">
        <v>311</v>
      </c>
      <c r="E327" s="520">
        <v>71</v>
      </c>
      <c r="F327" s="521">
        <v>34</v>
      </c>
      <c r="G327" s="522">
        <v>81</v>
      </c>
      <c r="H327" s="523">
        <v>48</v>
      </c>
      <c r="I327" s="520">
        <v>39</v>
      </c>
      <c r="J327" s="521">
        <v>18</v>
      </c>
      <c r="K327" s="522">
        <v>18</v>
      </c>
      <c r="L327" s="524">
        <v>2</v>
      </c>
      <c r="M327" s="3"/>
      <c r="N327" s="3"/>
      <c r="O327" s="3"/>
      <c r="P327" s="3"/>
      <c r="Q327" s="3"/>
      <c r="R327" s="3"/>
      <c r="S327" s="3"/>
      <c r="T327" s="3"/>
      <c r="U327" s="3"/>
      <c r="V327" s="3"/>
      <c r="W327" s="3"/>
      <c r="X327" s="3"/>
      <c r="Y327" s="3"/>
      <c r="Z327" s="3"/>
    </row>
    <row r="328" spans="1:26">
      <c r="A328" s="3"/>
      <c r="B328" s="3"/>
      <c r="C328" s="998"/>
      <c r="D328" s="525" t="s">
        <v>312</v>
      </c>
      <c r="E328" s="526">
        <v>2484</v>
      </c>
      <c r="F328" s="527">
        <v>745</v>
      </c>
      <c r="G328" s="532">
        <v>1270</v>
      </c>
      <c r="H328" s="534">
        <v>469</v>
      </c>
      <c r="I328" s="526">
        <v>415</v>
      </c>
      <c r="J328" s="527">
        <v>92</v>
      </c>
      <c r="K328" s="532">
        <v>81</v>
      </c>
      <c r="L328" s="536">
        <v>11</v>
      </c>
      <c r="M328" s="3"/>
      <c r="N328" s="3"/>
      <c r="O328" s="3"/>
      <c r="P328" s="3"/>
      <c r="Q328" s="3"/>
      <c r="R328" s="3"/>
      <c r="S328" s="3"/>
      <c r="T328" s="3"/>
      <c r="U328" s="3"/>
      <c r="V328" s="3"/>
      <c r="W328" s="3"/>
      <c r="X328" s="3"/>
      <c r="Y328" s="3"/>
      <c r="Z328" s="3"/>
    </row>
    <row r="329" spans="1:26">
      <c r="A329" s="3"/>
      <c r="B329" s="3"/>
      <c r="C329" s="998"/>
      <c r="D329" s="538" t="s">
        <v>324</v>
      </c>
      <c r="E329" s="540">
        <v>62</v>
      </c>
      <c r="F329" s="542">
        <v>3</v>
      </c>
      <c r="G329" s="543">
        <v>181</v>
      </c>
      <c r="H329" s="545">
        <v>3</v>
      </c>
      <c r="I329" s="540">
        <v>128</v>
      </c>
      <c r="J329" s="542">
        <v>0</v>
      </c>
      <c r="K329" s="543">
        <v>30</v>
      </c>
      <c r="L329" s="547">
        <v>0</v>
      </c>
      <c r="M329" s="3"/>
      <c r="N329" s="3"/>
      <c r="O329" s="3"/>
      <c r="P329" s="3"/>
      <c r="Q329" s="3"/>
      <c r="R329" s="3"/>
      <c r="S329" s="3"/>
      <c r="T329" s="3"/>
      <c r="U329" s="3"/>
      <c r="V329" s="3"/>
      <c r="W329" s="3"/>
      <c r="X329" s="3"/>
      <c r="Y329" s="3"/>
      <c r="Z329" s="3"/>
    </row>
    <row r="330" spans="1:26">
      <c r="A330" s="3"/>
      <c r="B330" s="3"/>
      <c r="C330" s="998"/>
      <c r="D330" s="525" t="s">
        <v>328</v>
      </c>
      <c r="E330" s="526">
        <v>24</v>
      </c>
      <c r="F330" s="527">
        <v>1</v>
      </c>
      <c r="G330" s="532">
        <v>86</v>
      </c>
      <c r="H330" s="534">
        <v>1</v>
      </c>
      <c r="I330" s="526">
        <v>84</v>
      </c>
      <c r="J330" s="527">
        <v>1</v>
      </c>
      <c r="K330" s="532">
        <v>25</v>
      </c>
      <c r="L330" s="536">
        <v>0</v>
      </c>
      <c r="M330" s="3"/>
      <c r="N330" s="3"/>
      <c r="O330" s="3"/>
      <c r="P330" s="3"/>
      <c r="Q330" s="3"/>
      <c r="R330" s="3"/>
      <c r="S330" s="3"/>
      <c r="T330" s="3"/>
      <c r="U330" s="3"/>
      <c r="V330" s="3"/>
      <c r="W330" s="3"/>
      <c r="X330" s="3"/>
      <c r="Y330" s="3"/>
      <c r="Z330" s="3"/>
    </row>
    <row r="331" spans="1:26">
      <c r="A331" s="3"/>
      <c r="B331" s="3"/>
      <c r="C331" s="998"/>
      <c r="D331" s="538" t="s">
        <v>329</v>
      </c>
      <c r="E331" s="540">
        <v>11</v>
      </c>
      <c r="F331" s="542">
        <v>0</v>
      </c>
      <c r="G331" s="543">
        <v>63</v>
      </c>
      <c r="H331" s="545">
        <v>1</v>
      </c>
      <c r="I331" s="540">
        <v>22</v>
      </c>
      <c r="J331" s="542">
        <v>1</v>
      </c>
      <c r="K331" s="543">
        <v>6</v>
      </c>
      <c r="L331" s="547">
        <v>0</v>
      </c>
      <c r="M331" s="3"/>
      <c r="N331" s="3"/>
      <c r="O331" s="3"/>
      <c r="P331" s="3"/>
      <c r="Q331" s="3"/>
      <c r="R331" s="3"/>
      <c r="S331" s="3"/>
      <c r="T331" s="3"/>
      <c r="U331" s="3"/>
      <c r="V331" s="3"/>
      <c r="W331" s="3"/>
      <c r="X331" s="3"/>
      <c r="Y331" s="3"/>
      <c r="Z331" s="3"/>
    </row>
    <row r="332" spans="1:26">
      <c r="A332" s="3"/>
      <c r="B332" s="3"/>
      <c r="C332" s="998"/>
      <c r="D332" s="525" t="s">
        <v>330</v>
      </c>
      <c r="E332" s="526">
        <v>23</v>
      </c>
      <c r="F332" s="527">
        <v>27</v>
      </c>
      <c r="G332" s="532">
        <v>51</v>
      </c>
      <c r="H332" s="534">
        <v>67</v>
      </c>
      <c r="I332" s="526">
        <v>54</v>
      </c>
      <c r="J332" s="527">
        <v>57</v>
      </c>
      <c r="K332" s="532">
        <v>63</v>
      </c>
      <c r="L332" s="536">
        <v>21</v>
      </c>
      <c r="M332" s="3"/>
      <c r="N332" s="3"/>
      <c r="O332" s="3"/>
      <c r="P332" s="3"/>
      <c r="Q332" s="3"/>
      <c r="R332" s="3"/>
      <c r="S332" s="3"/>
      <c r="T332" s="3"/>
      <c r="U332" s="3"/>
      <c r="V332" s="3"/>
      <c r="W332" s="3"/>
      <c r="X332" s="3"/>
      <c r="Y332" s="3"/>
      <c r="Z332" s="3"/>
    </row>
    <row r="333" spans="1:26">
      <c r="A333" s="3"/>
      <c r="B333" s="3"/>
      <c r="C333" s="998"/>
      <c r="D333" s="538" t="s">
        <v>331</v>
      </c>
      <c r="E333" s="540">
        <v>6</v>
      </c>
      <c r="F333" s="542">
        <v>0</v>
      </c>
      <c r="G333" s="543">
        <v>41</v>
      </c>
      <c r="H333" s="545">
        <v>0</v>
      </c>
      <c r="I333" s="540">
        <v>89</v>
      </c>
      <c r="J333" s="542">
        <v>1</v>
      </c>
      <c r="K333" s="543">
        <v>74</v>
      </c>
      <c r="L333" s="547">
        <v>1</v>
      </c>
      <c r="M333" s="3"/>
      <c r="N333" s="3"/>
      <c r="O333" s="3"/>
      <c r="P333" s="3"/>
      <c r="Q333" s="3"/>
      <c r="R333" s="3"/>
      <c r="S333" s="3"/>
      <c r="T333" s="3"/>
      <c r="U333" s="3"/>
      <c r="V333" s="3"/>
      <c r="W333" s="3"/>
      <c r="X333" s="3"/>
      <c r="Y333" s="3"/>
      <c r="Z333" s="3"/>
    </row>
    <row r="334" spans="1:26">
      <c r="A334" s="3"/>
      <c r="B334" s="3"/>
      <c r="C334" s="998"/>
      <c r="D334" s="525" t="s">
        <v>332</v>
      </c>
      <c r="E334" s="526">
        <v>2</v>
      </c>
      <c r="F334" s="527">
        <v>0</v>
      </c>
      <c r="G334" s="532">
        <v>29</v>
      </c>
      <c r="H334" s="534">
        <v>0</v>
      </c>
      <c r="I334" s="526">
        <v>66</v>
      </c>
      <c r="J334" s="527">
        <v>1</v>
      </c>
      <c r="K334" s="532">
        <v>63</v>
      </c>
      <c r="L334" s="536">
        <v>1</v>
      </c>
      <c r="M334" s="3"/>
      <c r="N334" s="3"/>
      <c r="O334" s="3"/>
      <c r="P334" s="3"/>
      <c r="Q334" s="3"/>
      <c r="R334" s="3"/>
      <c r="S334" s="3"/>
      <c r="T334" s="3"/>
      <c r="U334" s="3"/>
      <c r="V334" s="3"/>
      <c r="W334" s="3"/>
      <c r="X334" s="3"/>
      <c r="Y334" s="3"/>
      <c r="Z334" s="3"/>
    </row>
    <row r="335" spans="1:26">
      <c r="A335" s="3"/>
      <c r="B335" s="3"/>
      <c r="C335" s="998"/>
      <c r="D335" s="538" t="s">
        <v>333</v>
      </c>
      <c r="E335" s="540">
        <v>3</v>
      </c>
      <c r="F335" s="542">
        <v>0</v>
      </c>
      <c r="G335" s="543">
        <v>24</v>
      </c>
      <c r="H335" s="545">
        <v>2</v>
      </c>
      <c r="I335" s="540">
        <v>28</v>
      </c>
      <c r="J335" s="542">
        <v>0</v>
      </c>
      <c r="K335" s="543">
        <v>9</v>
      </c>
      <c r="L335" s="547">
        <v>0</v>
      </c>
      <c r="M335" s="3"/>
      <c r="N335" s="3"/>
      <c r="O335" s="3"/>
      <c r="P335" s="3"/>
      <c r="Q335" s="3"/>
      <c r="R335" s="3"/>
      <c r="S335" s="3"/>
      <c r="T335" s="3"/>
      <c r="U335" s="3"/>
      <c r="V335" s="3"/>
      <c r="W335" s="3"/>
      <c r="X335" s="3"/>
      <c r="Y335" s="3"/>
      <c r="Z335" s="3"/>
    </row>
    <row r="336" spans="1:26" ht="15.75" customHeight="1">
      <c r="A336" s="3"/>
      <c r="B336" s="3"/>
      <c r="C336" s="998"/>
      <c r="D336" s="552" t="s">
        <v>28</v>
      </c>
      <c r="E336" s="554">
        <f t="shared" ref="E336:L336" si="24">SUM(E327:E335)</f>
        <v>2686</v>
      </c>
      <c r="F336" s="556">
        <f t="shared" si="24"/>
        <v>810</v>
      </c>
      <c r="G336" s="557">
        <f t="shared" si="24"/>
        <v>1826</v>
      </c>
      <c r="H336" s="558">
        <f t="shared" si="24"/>
        <v>591</v>
      </c>
      <c r="I336" s="554">
        <f t="shared" si="24"/>
        <v>925</v>
      </c>
      <c r="J336" s="556">
        <f t="shared" si="24"/>
        <v>171</v>
      </c>
      <c r="K336" s="557">
        <f t="shared" si="24"/>
        <v>369</v>
      </c>
      <c r="L336" s="559">
        <f t="shared" si="24"/>
        <v>36</v>
      </c>
      <c r="M336" s="3"/>
      <c r="N336" s="3"/>
      <c r="O336" s="3"/>
      <c r="P336" s="3"/>
      <c r="Q336" s="3"/>
      <c r="R336" s="3"/>
      <c r="S336" s="3"/>
      <c r="T336" s="3"/>
      <c r="U336" s="3"/>
      <c r="V336" s="3"/>
      <c r="W336" s="3"/>
      <c r="X336" s="3"/>
      <c r="Y336" s="3"/>
      <c r="Z336" s="3"/>
    </row>
    <row r="337" spans="1:26" ht="21" customHeight="1">
      <c r="A337" s="3"/>
      <c r="B337" s="3"/>
      <c r="C337" s="978"/>
      <c r="D337" s="560" t="s">
        <v>336</v>
      </c>
      <c r="E337" s="1009">
        <f>E336+F336</f>
        <v>3496</v>
      </c>
      <c r="F337" s="858"/>
      <c r="G337" s="1009">
        <f>G336+H336</f>
        <v>2417</v>
      </c>
      <c r="H337" s="858"/>
      <c r="I337" s="1009">
        <f>I336+J336</f>
        <v>1096</v>
      </c>
      <c r="J337" s="858"/>
      <c r="K337" s="1009">
        <f>K336+L336</f>
        <v>405</v>
      </c>
      <c r="L337" s="850"/>
      <c r="M337" s="3"/>
      <c r="N337" s="3"/>
      <c r="O337" s="3"/>
      <c r="P337" s="3"/>
      <c r="Q337" s="3"/>
      <c r="R337" s="3"/>
      <c r="S337" s="3"/>
      <c r="T337" s="3"/>
      <c r="U337" s="3"/>
      <c r="V337" s="3"/>
      <c r="W337" s="3"/>
      <c r="X337" s="3"/>
      <c r="Y337" s="3"/>
      <c r="Z337" s="3"/>
    </row>
    <row r="338" spans="1:26" ht="16.5" customHeight="1">
      <c r="A338" s="3"/>
      <c r="B338" s="3"/>
      <c r="C338" s="997" t="s">
        <v>177</v>
      </c>
      <c r="D338" s="1004" t="s">
        <v>87</v>
      </c>
      <c r="E338" s="991" t="s">
        <v>316</v>
      </c>
      <c r="F338" s="934"/>
      <c r="G338" s="996" t="s">
        <v>318</v>
      </c>
      <c r="H338" s="973"/>
      <c r="I338" s="991" t="s">
        <v>320</v>
      </c>
      <c r="J338" s="934"/>
      <c r="K338" s="996" t="s">
        <v>321</v>
      </c>
      <c r="L338" s="974"/>
      <c r="M338" s="3"/>
      <c r="N338" s="3"/>
      <c r="O338" s="3"/>
      <c r="P338" s="3"/>
      <c r="Q338" s="3"/>
      <c r="R338" s="3"/>
      <c r="S338" s="3"/>
      <c r="T338" s="3"/>
      <c r="U338" s="3"/>
      <c r="V338" s="3"/>
      <c r="W338" s="3"/>
      <c r="X338" s="3"/>
      <c r="Y338" s="3"/>
      <c r="Z338" s="3"/>
    </row>
    <row r="339" spans="1:26" ht="15.75" customHeight="1">
      <c r="A339" s="3"/>
      <c r="B339" s="3"/>
      <c r="C339" s="998"/>
      <c r="D339" s="1010"/>
      <c r="E339" s="512" t="s">
        <v>309</v>
      </c>
      <c r="F339" s="513" t="s">
        <v>310</v>
      </c>
      <c r="G339" s="514" t="s">
        <v>309</v>
      </c>
      <c r="H339" s="515" t="s">
        <v>310</v>
      </c>
      <c r="I339" s="512" t="s">
        <v>309</v>
      </c>
      <c r="J339" s="513" t="s">
        <v>310</v>
      </c>
      <c r="K339" s="514" t="s">
        <v>309</v>
      </c>
      <c r="L339" s="518" t="s">
        <v>310</v>
      </c>
      <c r="M339" s="3"/>
      <c r="N339" s="3"/>
      <c r="O339" s="3"/>
      <c r="P339" s="3"/>
      <c r="Q339" s="3"/>
      <c r="R339" s="3"/>
      <c r="S339" s="3"/>
      <c r="T339" s="3"/>
      <c r="U339" s="3"/>
      <c r="V339" s="3"/>
      <c r="W339" s="3"/>
      <c r="X339" s="3"/>
      <c r="Y339" s="3"/>
      <c r="Z339" s="3"/>
    </row>
    <row r="340" spans="1:26">
      <c r="A340" s="3"/>
      <c r="B340" s="3"/>
      <c r="C340" s="998"/>
      <c r="D340" s="519" t="s">
        <v>311</v>
      </c>
      <c r="E340" s="520">
        <v>62</v>
      </c>
      <c r="F340" s="521">
        <v>12</v>
      </c>
      <c r="G340" s="522">
        <v>73</v>
      </c>
      <c r="H340" s="523">
        <v>31</v>
      </c>
      <c r="I340" s="520">
        <v>32</v>
      </c>
      <c r="J340" s="521">
        <v>5</v>
      </c>
      <c r="K340" s="522">
        <v>13</v>
      </c>
      <c r="L340" s="524">
        <v>2</v>
      </c>
      <c r="M340" s="3"/>
      <c r="N340" s="3"/>
      <c r="O340" s="3"/>
      <c r="P340" s="3"/>
      <c r="Q340" s="3"/>
      <c r="R340" s="3"/>
      <c r="S340" s="3"/>
      <c r="T340" s="3"/>
      <c r="U340" s="3"/>
      <c r="V340" s="3"/>
      <c r="W340" s="3"/>
      <c r="X340" s="3"/>
      <c r="Y340" s="3"/>
      <c r="Z340" s="3"/>
    </row>
    <row r="341" spans="1:26">
      <c r="A341" s="3"/>
      <c r="B341" s="3"/>
      <c r="C341" s="998"/>
      <c r="D341" s="525" t="s">
        <v>312</v>
      </c>
      <c r="E341" s="526">
        <v>1110</v>
      </c>
      <c r="F341" s="527">
        <v>315</v>
      </c>
      <c r="G341" s="532">
        <v>535</v>
      </c>
      <c r="H341" s="534">
        <v>172</v>
      </c>
      <c r="I341" s="526">
        <v>175</v>
      </c>
      <c r="J341" s="527">
        <v>27</v>
      </c>
      <c r="K341" s="532">
        <v>53</v>
      </c>
      <c r="L341" s="536">
        <v>4</v>
      </c>
      <c r="M341" s="3"/>
      <c r="N341" s="3"/>
      <c r="O341" s="3"/>
      <c r="P341" s="3"/>
      <c r="Q341" s="3"/>
      <c r="R341" s="3"/>
      <c r="S341" s="3"/>
      <c r="T341" s="3"/>
      <c r="U341" s="3"/>
      <c r="V341" s="3"/>
      <c r="W341" s="3"/>
      <c r="X341" s="3"/>
      <c r="Y341" s="3"/>
      <c r="Z341" s="3"/>
    </row>
    <row r="342" spans="1:26">
      <c r="A342" s="3"/>
      <c r="B342" s="3"/>
      <c r="C342" s="998"/>
      <c r="D342" s="538" t="s">
        <v>324</v>
      </c>
      <c r="E342" s="540">
        <v>53</v>
      </c>
      <c r="F342" s="542">
        <v>3</v>
      </c>
      <c r="G342" s="543">
        <v>113</v>
      </c>
      <c r="H342" s="545">
        <v>2</v>
      </c>
      <c r="I342" s="540">
        <v>90</v>
      </c>
      <c r="J342" s="542">
        <v>0</v>
      </c>
      <c r="K342" s="543">
        <v>26</v>
      </c>
      <c r="L342" s="547">
        <v>0</v>
      </c>
      <c r="M342" s="3"/>
      <c r="N342" s="3"/>
      <c r="O342" s="3"/>
      <c r="P342" s="3"/>
      <c r="Q342" s="3"/>
      <c r="R342" s="3"/>
      <c r="S342" s="3"/>
      <c r="T342" s="3"/>
      <c r="U342" s="3"/>
      <c r="V342" s="3"/>
      <c r="W342" s="3"/>
      <c r="X342" s="3"/>
      <c r="Y342" s="3"/>
      <c r="Z342" s="3"/>
    </row>
    <row r="343" spans="1:26">
      <c r="A343" s="3"/>
      <c r="B343" s="3"/>
      <c r="C343" s="998"/>
      <c r="D343" s="525" t="s">
        <v>328</v>
      </c>
      <c r="E343" s="526">
        <v>33</v>
      </c>
      <c r="F343" s="527">
        <v>0</v>
      </c>
      <c r="G343" s="532">
        <v>70</v>
      </c>
      <c r="H343" s="534">
        <v>0</v>
      </c>
      <c r="I343" s="526">
        <v>53</v>
      </c>
      <c r="J343" s="527">
        <v>0</v>
      </c>
      <c r="K343" s="532">
        <v>22</v>
      </c>
      <c r="L343" s="536">
        <v>0</v>
      </c>
      <c r="M343" s="3"/>
      <c r="N343" s="3"/>
      <c r="O343" s="3"/>
      <c r="P343" s="3"/>
      <c r="Q343" s="3"/>
      <c r="R343" s="3"/>
      <c r="S343" s="3"/>
      <c r="T343" s="3"/>
      <c r="U343" s="3"/>
      <c r="V343" s="3"/>
      <c r="W343" s="3"/>
      <c r="X343" s="3"/>
      <c r="Y343" s="3"/>
      <c r="Z343" s="3"/>
    </row>
    <row r="344" spans="1:26">
      <c r="A344" s="3"/>
      <c r="B344" s="6" t="s">
        <v>0</v>
      </c>
      <c r="C344" s="998"/>
      <c r="D344" s="538" t="s">
        <v>329</v>
      </c>
      <c r="E344" s="540">
        <v>6</v>
      </c>
      <c r="F344" s="542">
        <v>0</v>
      </c>
      <c r="G344" s="543">
        <v>18</v>
      </c>
      <c r="H344" s="545">
        <v>0</v>
      </c>
      <c r="I344" s="540">
        <v>5</v>
      </c>
      <c r="J344" s="542">
        <v>0</v>
      </c>
      <c r="K344" s="543">
        <v>0</v>
      </c>
      <c r="L344" s="547">
        <v>0</v>
      </c>
      <c r="M344" s="3"/>
      <c r="N344" s="3"/>
      <c r="O344" s="3"/>
      <c r="P344" s="3"/>
      <c r="Q344" s="3"/>
      <c r="R344" s="3"/>
      <c r="S344" s="3"/>
      <c r="T344" s="3"/>
      <c r="U344" s="3"/>
      <c r="V344" s="3"/>
      <c r="W344" s="3"/>
      <c r="X344" s="3"/>
      <c r="Y344" s="3"/>
      <c r="Z344" s="3"/>
    </row>
    <row r="345" spans="1:26">
      <c r="A345" s="3"/>
      <c r="B345" s="6" t="s">
        <v>5</v>
      </c>
      <c r="C345" s="998"/>
      <c r="D345" s="525" t="s">
        <v>330</v>
      </c>
      <c r="E345" s="526">
        <v>5</v>
      </c>
      <c r="F345" s="527">
        <v>9</v>
      </c>
      <c r="G345" s="532">
        <v>6</v>
      </c>
      <c r="H345" s="534">
        <v>22</v>
      </c>
      <c r="I345" s="526">
        <v>11</v>
      </c>
      <c r="J345" s="527">
        <v>13</v>
      </c>
      <c r="K345" s="532">
        <v>27</v>
      </c>
      <c r="L345" s="536">
        <v>3</v>
      </c>
      <c r="M345" s="3"/>
      <c r="N345" s="3"/>
      <c r="O345" s="3"/>
      <c r="P345" s="3"/>
      <c r="Q345" s="3"/>
      <c r="R345" s="3"/>
      <c r="S345" s="3"/>
      <c r="T345" s="3"/>
      <c r="U345" s="3"/>
      <c r="V345" s="3"/>
      <c r="W345" s="3"/>
      <c r="X345" s="3"/>
      <c r="Y345" s="3"/>
      <c r="Z345" s="3"/>
    </row>
    <row r="346" spans="1:26">
      <c r="A346" s="3"/>
      <c r="B346" s="6" t="s">
        <v>6</v>
      </c>
      <c r="C346" s="998"/>
      <c r="D346" s="538" t="s">
        <v>331</v>
      </c>
      <c r="E346" s="540">
        <v>1</v>
      </c>
      <c r="F346" s="542">
        <v>0</v>
      </c>
      <c r="G346" s="543">
        <v>8</v>
      </c>
      <c r="H346" s="545">
        <v>0</v>
      </c>
      <c r="I346" s="540">
        <v>18</v>
      </c>
      <c r="J346" s="542">
        <v>0</v>
      </c>
      <c r="K346" s="543">
        <v>28</v>
      </c>
      <c r="L346" s="547">
        <v>1</v>
      </c>
      <c r="M346" s="3"/>
      <c r="N346" s="3"/>
      <c r="O346" s="3"/>
      <c r="P346" s="3"/>
      <c r="Q346" s="3"/>
      <c r="R346" s="3"/>
      <c r="S346" s="3"/>
      <c r="T346" s="3"/>
      <c r="U346" s="3"/>
      <c r="V346" s="3"/>
      <c r="W346" s="3"/>
      <c r="X346" s="3"/>
      <c r="Y346" s="3"/>
      <c r="Z346" s="3"/>
    </row>
    <row r="347" spans="1:26">
      <c r="A347" s="3"/>
      <c r="B347" s="3"/>
      <c r="C347" s="998"/>
      <c r="D347" s="525" t="s">
        <v>332</v>
      </c>
      <c r="E347" s="526">
        <v>0</v>
      </c>
      <c r="F347" s="527">
        <v>0</v>
      </c>
      <c r="G347" s="532">
        <v>4</v>
      </c>
      <c r="H347" s="534">
        <v>0</v>
      </c>
      <c r="I347" s="526">
        <v>17</v>
      </c>
      <c r="J347" s="527">
        <v>0</v>
      </c>
      <c r="K347" s="532">
        <v>16</v>
      </c>
      <c r="L347" s="536">
        <v>0</v>
      </c>
      <c r="M347" s="3"/>
      <c r="N347" s="3"/>
      <c r="O347" s="3"/>
      <c r="P347" s="3"/>
      <c r="Q347" s="3"/>
      <c r="R347" s="3"/>
      <c r="S347" s="3"/>
      <c r="T347" s="3"/>
      <c r="U347" s="3"/>
      <c r="V347" s="3"/>
      <c r="W347" s="3"/>
      <c r="X347" s="3"/>
      <c r="Y347" s="3"/>
      <c r="Z347" s="3"/>
    </row>
    <row r="348" spans="1:26">
      <c r="A348" s="3"/>
      <c r="B348" s="3"/>
      <c r="C348" s="998"/>
      <c r="D348" s="538" t="s">
        <v>333</v>
      </c>
      <c r="E348" s="540">
        <v>0</v>
      </c>
      <c r="F348" s="542">
        <v>0</v>
      </c>
      <c r="G348" s="543">
        <v>2</v>
      </c>
      <c r="H348" s="545">
        <v>0</v>
      </c>
      <c r="I348" s="540">
        <v>3</v>
      </c>
      <c r="J348" s="542">
        <v>0</v>
      </c>
      <c r="K348" s="543">
        <v>1</v>
      </c>
      <c r="L348" s="547">
        <v>0</v>
      </c>
      <c r="M348" s="3"/>
      <c r="N348" s="3"/>
      <c r="O348" s="3"/>
      <c r="P348" s="3"/>
      <c r="Q348" s="3"/>
      <c r="R348" s="3"/>
      <c r="S348" s="3"/>
      <c r="T348" s="3"/>
      <c r="U348" s="3"/>
      <c r="V348" s="3"/>
      <c r="W348" s="3"/>
      <c r="X348" s="3"/>
      <c r="Y348" s="3"/>
      <c r="Z348" s="3"/>
    </row>
    <row r="349" spans="1:26" ht="15.75" customHeight="1">
      <c r="A349" s="3"/>
      <c r="B349" s="3"/>
      <c r="C349" s="998"/>
      <c r="D349" s="552" t="s">
        <v>28</v>
      </c>
      <c r="E349" s="554">
        <f t="shared" ref="E349:L349" si="25">SUM(E340:E348)</f>
        <v>1270</v>
      </c>
      <c r="F349" s="556">
        <f t="shared" si="25"/>
        <v>339</v>
      </c>
      <c r="G349" s="557">
        <f t="shared" si="25"/>
        <v>829</v>
      </c>
      <c r="H349" s="558">
        <f t="shared" si="25"/>
        <v>227</v>
      </c>
      <c r="I349" s="554">
        <f t="shared" si="25"/>
        <v>404</v>
      </c>
      <c r="J349" s="556">
        <f t="shared" si="25"/>
        <v>45</v>
      </c>
      <c r="K349" s="557">
        <f t="shared" si="25"/>
        <v>186</v>
      </c>
      <c r="L349" s="559">
        <f t="shared" si="25"/>
        <v>10</v>
      </c>
      <c r="M349" s="3"/>
      <c r="N349" s="3"/>
      <c r="O349" s="3"/>
      <c r="P349" s="3"/>
      <c r="Q349" s="3"/>
      <c r="R349" s="3"/>
      <c r="S349" s="3"/>
      <c r="T349" s="3"/>
      <c r="U349" s="3"/>
      <c r="V349" s="3"/>
      <c r="W349" s="3"/>
      <c r="X349" s="3"/>
      <c r="Y349" s="3"/>
      <c r="Z349" s="3"/>
    </row>
    <row r="350" spans="1:26" ht="21" customHeight="1">
      <c r="A350" s="3"/>
      <c r="B350" s="3"/>
      <c r="C350" s="978"/>
      <c r="D350" s="560" t="s">
        <v>336</v>
      </c>
      <c r="E350" s="1009">
        <f>E349+F349</f>
        <v>1609</v>
      </c>
      <c r="F350" s="858"/>
      <c r="G350" s="1009">
        <f>G349+H349</f>
        <v>1056</v>
      </c>
      <c r="H350" s="858"/>
      <c r="I350" s="1009">
        <f>I349+J349</f>
        <v>449</v>
      </c>
      <c r="J350" s="858"/>
      <c r="K350" s="1009">
        <f>K349+L349</f>
        <v>196</v>
      </c>
      <c r="L350" s="850"/>
      <c r="M350" s="3"/>
      <c r="N350" s="3"/>
      <c r="O350" s="3"/>
      <c r="P350" s="3"/>
      <c r="Q350" s="3"/>
      <c r="R350" s="3"/>
      <c r="S350" s="3"/>
      <c r="T350" s="3"/>
      <c r="U350" s="3"/>
      <c r="V350" s="3"/>
      <c r="W350" s="3"/>
      <c r="X350" s="3"/>
      <c r="Y350" s="3"/>
      <c r="Z350" s="3"/>
    </row>
    <row r="351" spans="1:26" ht="16.5" customHeight="1">
      <c r="A351" s="3"/>
      <c r="B351" s="3"/>
      <c r="C351" s="997" t="s">
        <v>178</v>
      </c>
      <c r="D351" s="1004" t="s">
        <v>87</v>
      </c>
      <c r="E351" s="991" t="s">
        <v>316</v>
      </c>
      <c r="F351" s="934"/>
      <c r="G351" s="996" t="s">
        <v>318</v>
      </c>
      <c r="H351" s="973"/>
      <c r="I351" s="991" t="s">
        <v>320</v>
      </c>
      <c r="J351" s="934"/>
      <c r="K351" s="996" t="s">
        <v>321</v>
      </c>
      <c r="L351" s="974"/>
      <c r="M351" s="3"/>
      <c r="N351" s="3"/>
      <c r="O351" s="3"/>
      <c r="P351" s="3"/>
      <c r="Q351" s="3"/>
      <c r="R351" s="3"/>
      <c r="S351" s="3"/>
      <c r="T351" s="3"/>
      <c r="U351" s="3"/>
      <c r="V351" s="3"/>
      <c r="W351" s="3"/>
      <c r="X351" s="3"/>
      <c r="Y351" s="3"/>
      <c r="Z351" s="3"/>
    </row>
    <row r="352" spans="1:26" ht="15.75" customHeight="1">
      <c r="A352" s="3"/>
      <c r="B352" s="3"/>
      <c r="C352" s="998"/>
      <c r="D352" s="1010"/>
      <c r="E352" s="512" t="s">
        <v>309</v>
      </c>
      <c r="F352" s="513" t="s">
        <v>310</v>
      </c>
      <c r="G352" s="514" t="s">
        <v>309</v>
      </c>
      <c r="H352" s="515" t="s">
        <v>310</v>
      </c>
      <c r="I352" s="512" t="s">
        <v>309</v>
      </c>
      <c r="J352" s="513" t="s">
        <v>310</v>
      </c>
      <c r="K352" s="514" t="s">
        <v>309</v>
      </c>
      <c r="L352" s="518" t="s">
        <v>310</v>
      </c>
      <c r="M352" s="3"/>
      <c r="N352" s="3"/>
      <c r="O352" s="3"/>
      <c r="P352" s="3"/>
      <c r="Q352" s="3"/>
      <c r="R352" s="3"/>
      <c r="S352" s="3"/>
      <c r="T352" s="3"/>
      <c r="U352" s="3"/>
      <c r="V352" s="3"/>
      <c r="W352" s="3"/>
      <c r="X352" s="3"/>
      <c r="Y352" s="3"/>
      <c r="Z352" s="3"/>
    </row>
    <row r="353" spans="1:26">
      <c r="A353" s="3"/>
      <c r="B353" s="3"/>
      <c r="C353" s="998"/>
      <c r="D353" s="519" t="s">
        <v>311</v>
      </c>
      <c r="E353" s="520">
        <v>55</v>
      </c>
      <c r="F353" s="521">
        <v>10</v>
      </c>
      <c r="G353" s="522">
        <v>64</v>
      </c>
      <c r="H353" s="523">
        <v>13</v>
      </c>
      <c r="I353" s="520">
        <v>32</v>
      </c>
      <c r="J353" s="521">
        <v>5</v>
      </c>
      <c r="K353" s="522">
        <v>8</v>
      </c>
      <c r="L353" s="524">
        <v>4</v>
      </c>
      <c r="M353" s="3"/>
      <c r="N353" s="3"/>
      <c r="O353" s="3"/>
      <c r="P353" s="3"/>
      <c r="Q353" s="3"/>
      <c r="R353" s="3"/>
      <c r="S353" s="3"/>
      <c r="T353" s="3"/>
      <c r="U353" s="3"/>
      <c r="V353" s="3"/>
      <c r="W353" s="3"/>
      <c r="X353" s="3"/>
      <c r="Y353" s="3"/>
      <c r="Z353" s="3"/>
    </row>
    <row r="354" spans="1:26">
      <c r="A354" s="3"/>
      <c r="B354" s="3"/>
      <c r="C354" s="998"/>
      <c r="D354" s="525" t="s">
        <v>312</v>
      </c>
      <c r="E354" s="526">
        <v>1115</v>
      </c>
      <c r="F354" s="527">
        <v>348</v>
      </c>
      <c r="G354" s="532">
        <v>506</v>
      </c>
      <c r="H354" s="534">
        <v>192</v>
      </c>
      <c r="I354" s="526">
        <v>214</v>
      </c>
      <c r="J354" s="527">
        <v>30</v>
      </c>
      <c r="K354" s="532">
        <v>39</v>
      </c>
      <c r="L354" s="536">
        <v>3</v>
      </c>
      <c r="M354" s="3"/>
      <c r="N354" s="3"/>
      <c r="O354" s="3"/>
      <c r="P354" s="3"/>
      <c r="Q354" s="3"/>
      <c r="R354" s="3"/>
      <c r="S354" s="3"/>
      <c r="T354" s="3"/>
      <c r="U354" s="3"/>
      <c r="V354" s="3"/>
      <c r="W354" s="3"/>
      <c r="X354" s="3"/>
      <c r="Y354" s="3"/>
      <c r="Z354" s="3"/>
    </row>
    <row r="355" spans="1:26">
      <c r="A355" s="3"/>
      <c r="B355" s="3"/>
      <c r="C355" s="998"/>
      <c r="D355" s="538" t="s">
        <v>324</v>
      </c>
      <c r="E355" s="540">
        <v>27</v>
      </c>
      <c r="F355" s="542">
        <v>1</v>
      </c>
      <c r="G355" s="543">
        <v>77</v>
      </c>
      <c r="H355" s="545">
        <v>2</v>
      </c>
      <c r="I355" s="540">
        <v>67</v>
      </c>
      <c r="J355" s="542">
        <v>2</v>
      </c>
      <c r="K355" s="543">
        <v>26</v>
      </c>
      <c r="L355" s="547">
        <v>0</v>
      </c>
      <c r="M355" s="3"/>
      <c r="N355" s="3"/>
      <c r="O355" s="3"/>
      <c r="P355" s="3"/>
      <c r="Q355" s="3"/>
      <c r="R355" s="3"/>
      <c r="S355" s="3"/>
      <c r="T355" s="3"/>
      <c r="U355" s="3"/>
      <c r="V355" s="3"/>
      <c r="W355" s="3"/>
      <c r="X355" s="3"/>
      <c r="Y355" s="3"/>
      <c r="Z355" s="3"/>
    </row>
    <row r="356" spans="1:26">
      <c r="A356" s="3"/>
      <c r="B356" s="3"/>
      <c r="C356" s="998"/>
      <c r="D356" s="525" t="s">
        <v>328</v>
      </c>
      <c r="E356" s="526">
        <v>12</v>
      </c>
      <c r="F356" s="527">
        <v>0</v>
      </c>
      <c r="G356" s="532">
        <v>65</v>
      </c>
      <c r="H356" s="534">
        <v>1</v>
      </c>
      <c r="I356" s="526">
        <v>42</v>
      </c>
      <c r="J356" s="527">
        <v>0</v>
      </c>
      <c r="K356" s="532">
        <v>20</v>
      </c>
      <c r="L356" s="536">
        <v>0</v>
      </c>
      <c r="M356" s="3"/>
      <c r="N356" s="3"/>
      <c r="O356" s="3"/>
      <c r="P356" s="3"/>
      <c r="Q356" s="3"/>
      <c r="R356" s="3"/>
      <c r="S356" s="3"/>
      <c r="T356" s="3"/>
      <c r="U356" s="3"/>
      <c r="V356" s="3"/>
      <c r="W356" s="3"/>
      <c r="X356" s="3"/>
      <c r="Y356" s="3"/>
      <c r="Z356" s="3"/>
    </row>
    <row r="357" spans="1:26">
      <c r="A357" s="3"/>
      <c r="B357" s="3"/>
      <c r="C357" s="998"/>
      <c r="D357" s="538" t="s">
        <v>329</v>
      </c>
      <c r="E357" s="540">
        <v>5</v>
      </c>
      <c r="F357" s="542">
        <v>0</v>
      </c>
      <c r="G357" s="543">
        <v>18</v>
      </c>
      <c r="H357" s="545">
        <v>0</v>
      </c>
      <c r="I357" s="540">
        <v>6</v>
      </c>
      <c r="J357" s="542">
        <v>0</v>
      </c>
      <c r="K357" s="543">
        <v>2</v>
      </c>
      <c r="L357" s="547">
        <v>0</v>
      </c>
      <c r="M357" s="3"/>
      <c r="N357" s="3"/>
      <c r="O357" s="3"/>
      <c r="P357" s="3"/>
      <c r="Q357" s="3"/>
      <c r="R357" s="3"/>
      <c r="S357" s="3"/>
      <c r="T357" s="3"/>
      <c r="U357" s="3"/>
      <c r="V357" s="3"/>
      <c r="W357" s="3"/>
      <c r="X357" s="3"/>
      <c r="Y357" s="3"/>
      <c r="Z357" s="3"/>
    </row>
    <row r="358" spans="1:26">
      <c r="A358" s="3"/>
      <c r="B358" s="3"/>
      <c r="C358" s="998"/>
      <c r="D358" s="525" t="s">
        <v>330</v>
      </c>
      <c r="E358" s="526">
        <v>6</v>
      </c>
      <c r="F358" s="527">
        <v>9</v>
      </c>
      <c r="G358" s="532">
        <v>19</v>
      </c>
      <c r="H358" s="534">
        <v>17</v>
      </c>
      <c r="I358" s="526">
        <v>26</v>
      </c>
      <c r="J358" s="527">
        <v>18</v>
      </c>
      <c r="K358" s="532">
        <v>41</v>
      </c>
      <c r="L358" s="536">
        <v>7</v>
      </c>
      <c r="M358" s="3"/>
      <c r="N358" s="3"/>
      <c r="O358" s="3"/>
      <c r="P358" s="3"/>
      <c r="Q358" s="3"/>
      <c r="R358" s="3"/>
      <c r="S358" s="3"/>
      <c r="T358" s="3"/>
      <c r="U358" s="3"/>
      <c r="V358" s="3"/>
      <c r="W358" s="3"/>
      <c r="X358" s="3"/>
      <c r="Y358" s="3"/>
      <c r="Z358" s="3"/>
    </row>
    <row r="359" spans="1:26">
      <c r="A359" s="3"/>
      <c r="B359" s="3"/>
      <c r="C359" s="998"/>
      <c r="D359" s="538" t="s">
        <v>331</v>
      </c>
      <c r="E359" s="540">
        <v>2</v>
      </c>
      <c r="F359" s="542">
        <v>0</v>
      </c>
      <c r="G359" s="543">
        <v>11</v>
      </c>
      <c r="H359" s="545">
        <v>0</v>
      </c>
      <c r="I359" s="540">
        <v>29</v>
      </c>
      <c r="J359" s="542">
        <v>1</v>
      </c>
      <c r="K359" s="543">
        <v>37</v>
      </c>
      <c r="L359" s="547">
        <v>2</v>
      </c>
      <c r="M359" s="3"/>
      <c r="N359" s="3"/>
      <c r="O359" s="3"/>
      <c r="P359" s="3"/>
      <c r="Q359" s="3"/>
      <c r="R359" s="3"/>
      <c r="S359" s="3"/>
      <c r="T359" s="3"/>
      <c r="U359" s="3"/>
      <c r="V359" s="3"/>
      <c r="W359" s="3"/>
      <c r="X359" s="3"/>
      <c r="Y359" s="3"/>
      <c r="Z359" s="3"/>
    </row>
    <row r="360" spans="1:26">
      <c r="A360" s="3"/>
      <c r="B360" s="3"/>
      <c r="C360" s="998"/>
      <c r="D360" s="525" t="s">
        <v>332</v>
      </c>
      <c r="E360" s="526">
        <v>0</v>
      </c>
      <c r="F360" s="527">
        <v>0</v>
      </c>
      <c r="G360" s="532">
        <v>11</v>
      </c>
      <c r="H360" s="534">
        <v>0</v>
      </c>
      <c r="I360" s="526">
        <v>19</v>
      </c>
      <c r="J360" s="527">
        <v>0</v>
      </c>
      <c r="K360" s="532">
        <v>31</v>
      </c>
      <c r="L360" s="536">
        <v>0</v>
      </c>
      <c r="M360" s="3"/>
      <c r="N360" s="3"/>
      <c r="O360" s="3"/>
      <c r="P360" s="3"/>
      <c r="Q360" s="3"/>
      <c r="R360" s="3"/>
      <c r="S360" s="3"/>
      <c r="T360" s="3"/>
      <c r="U360" s="3"/>
      <c r="V360" s="3"/>
      <c r="W360" s="3"/>
      <c r="X360" s="3"/>
      <c r="Y360" s="3"/>
      <c r="Z360" s="3"/>
    </row>
    <row r="361" spans="1:26">
      <c r="A361" s="3"/>
      <c r="B361" s="3"/>
      <c r="C361" s="998"/>
      <c r="D361" s="538" t="s">
        <v>333</v>
      </c>
      <c r="E361" s="540">
        <v>2</v>
      </c>
      <c r="F361" s="542">
        <v>0</v>
      </c>
      <c r="G361" s="543">
        <v>3</v>
      </c>
      <c r="H361" s="545">
        <v>0</v>
      </c>
      <c r="I361" s="540">
        <v>7</v>
      </c>
      <c r="J361" s="542">
        <v>0</v>
      </c>
      <c r="K361" s="543">
        <v>3</v>
      </c>
      <c r="L361" s="547">
        <v>0</v>
      </c>
      <c r="M361" s="3"/>
      <c r="N361" s="3"/>
      <c r="O361" s="3"/>
      <c r="P361" s="3"/>
      <c r="Q361" s="3"/>
      <c r="R361" s="3"/>
      <c r="S361" s="3"/>
      <c r="T361" s="3"/>
      <c r="U361" s="3"/>
      <c r="V361" s="3"/>
      <c r="W361" s="3"/>
      <c r="X361" s="3"/>
      <c r="Y361" s="3"/>
      <c r="Z361" s="3"/>
    </row>
    <row r="362" spans="1:26" ht="15.75" customHeight="1">
      <c r="A362" s="3"/>
      <c r="B362" s="3"/>
      <c r="C362" s="998"/>
      <c r="D362" s="552" t="s">
        <v>28</v>
      </c>
      <c r="E362" s="554">
        <f t="shared" ref="E362:L362" si="26">SUM(E353:E361)</f>
        <v>1224</v>
      </c>
      <c r="F362" s="556">
        <f t="shared" si="26"/>
        <v>368</v>
      </c>
      <c r="G362" s="557">
        <f t="shared" si="26"/>
        <v>774</v>
      </c>
      <c r="H362" s="558">
        <f t="shared" si="26"/>
        <v>225</v>
      </c>
      <c r="I362" s="554">
        <f t="shared" si="26"/>
        <v>442</v>
      </c>
      <c r="J362" s="556">
        <f t="shared" si="26"/>
        <v>56</v>
      </c>
      <c r="K362" s="557">
        <f t="shared" si="26"/>
        <v>207</v>
      </c>
      <c r="L362" s="559">
        <f t="shared" si="26"/>
        <v>16</v>
      </c>
      <c r="M362" s="3"/>
      <c r="N362" s="3"/>
      <c r="O362" s="3"/>
      <c r="P362" s="3"/>
      <c r="Q362" s="3"/>
      <c r="R362" s="3"/>
      <c r="S362" s="3"/>
      <c r="T362" s="3"/>
      <c r="U362" s="3"/>
      <c r="V362" s="3"/>
      <c r="W362" s="3"/>
      <c r="X362" s="3"/>
      <c r="Y362" s="3"/>
      <c r="Z362" s="3"/>
    </row>
    <row r="363" spans="1:26" ht="21" customHeight="1">
      <c r="A363" s="3"/>
      <c r="B363" s="3"/>
      <c r="C363" s="978"/>
      <c r="D363" s="560" t="s">
        <v>336</v>
      </c>
      <c r="E363" s="1009">
        <f>E362+F362</f>
        <v>1592</v>
      </c>
      <c r="F363" s="858"/>
      <c r="G363" s="1009">
        <f>G362+H362</f>
        <v>999</v>
      </c>
      <c r="H363" s="858"/>
      <c r="I363" s="1009">
        <f>I362+J362</f>
        <v>498</v>
      </c>
      <c r="J363" s="858"/>
      <c r="K363" s="1009">
        <f>K362+L362</f>
        <v>223</v>
      </c>
      <c r="L363" s="850"/>
      <c r="M363" s="3"/>
      <c r="N363" s="3"/>
      <c r="O363" s="3"/>
      <c r="P363" s="3"/>
      <c r="Q363" s="3"/>
      <c r="R363" s="3"/>
      <c r="S363" s="3"/>
      <c r="T363" s="3"/>
      <c r="U363" s="3"/>
      <c r="V363" s="3"/>
      <c r="W363" s="3"/>
      <c r="X363" s="3"/>
      <c r="Y363" s="3"/>
      <c r="Z363" s="3"/>
    </row>
    <row r="364" spans="1:26" ht="16.5" customHeight="1">
      <c r="A364" s="3"/>
      <c r="B364" s="3"/>
      <c r="C364" s="997" t="s">
        <v>179</v>
      </c>
      <c r="D364" s="1004" t="s">
        <v>87</v>
      </c>
      <c r="E364" s="991" t="s">
        <v>316</v>
      </c>
      <c r="F364" s="934"/>
      <c r="G364" s="996" t="s">
        <v>318</v>
      </c>
      <c r="H364" s="973"/>
      <c r="I364" s="991" t="s">
        <v>320</v>
      </c>
      <c r="J364" s="934"/>
      <c r="K364" s="996" t="s">
        <v>321</v>
      </c>
      <c r="L364" s="974"/>
      <c r="M364" s="3"/>
      <c r="N364" s="3"/>
      <c r="O364" s="3"/>
      <c r="P364" s="3"/>
      <c r="Q364" s="3"/>
      <c r="R364" s="3"/>
      <c r="S364" s="3"/>
      <c r="T364" s="3"/>
      <c r="U364" s="3"/>
      <c r="V364" s="3"/>
      <c r="W364" s="3"/>
      <c r="X364" s="3"/>
      <c r="Y364" s="3"/>
      <c r="Z364" s="3"/>
    </row>
    <row r="365" spans="1:26" ht="15.75" customHeight="1">
      <c r="A365" s="3"/>
      <c r="B365" s="3"/>
      <c r="C365" s="998"/>
      <c r="D365" s="1010"/>
      <c r="E365" s="512" t="s">
        <v>309</v>
      </c>
      <c r="F365" s="513" t="s">
        <v>310</v>
      </c>
      <c r="G365" s="514" t="s">
        <v>309</v>
      </c>
      <c r="H365" s="515" t="s">
        <v>310</v>
      </c>
      <c r="I365" s="512" t="s">
        <v>309</v>
      </c>
      <c r="J365" s="513" t="s">
        <v>310</v>
      </c>
      <c r="K365" s="514" t="s">
        <v>309</v>
      </c>
      <c r="L365" s="518" t="s">
        <v>310</v>
      </c>
      <c r="M365" s="3"/>
      <c r="N365" s="3"/>
      <c r="O365" s="3"/>
      <c r="P365" s="3"/>
      <c r="Q365" s="3"/>
      <c r="R365" s="3"/>
      <c r="S365" s="3"/>
      <c r="T365" s="3"/>
      <c r="U365" s="3"/>
      <c r="V365" s="3"/>
      <c r="W365" s="3"/>
      <c r="X365" s="3"/>
      <c r="Y365" s="3"/>
      <c r="Z365" s="3"/>
    </row>
    <row r="366" spans="1:26">
      <c r="A366" s="3"/>
      <c r="B366" s="3"/>
      <c r="C366" s="998"/>
      <c r="D366" s="519" t="s">
        <v>311</v>
      </c>
      <c r="E366" s="520">
        <v>71</v>
      </c>
      <c r="F366" s="521">
        <v>23</v>
      </c>
      <c r="G366" s="522">
        <v>86</v>
      </c>
      <c r="H366" s="523">
        <v>45</v>
      </c>
      <c r="I366" s="520">
        <v>46</v>
      </c>
      <c r="J366" s="521">
        <v>14</v>
      </c>
      <c r="K366" s="522">
        <v>26</v>
      </c>
      <c r="L366" s="524">
        <v>3</v>
      </c>
      <c r="M366" s="3"/>
      <c r="N366" s="3"/>
      <c r="O366" s="3"/>
      <c r="P366" s="3"/>
      <c r="Q366" s="3"/>
      <c r="R366" s="3"/>
      <c r="S366" s="3"/>
      <c r="T366" s="3"/>
      <c r="U366" s="3"/>
      <c r="V366" s="3"/>
      <c r="W366" s="3"/>
      <c r="X366" s="3"/>
      <c r="Y366" s="3"/>
      <c r="Z366" s="3"/>
    </row>
    <row r="367" spans="1:26">
      <c r="A367" s="3"/>
      <c r="B367" s="3"/>
      <c r="C367" s="998"/>
      <c r="D367" s="525" t="s">
        <v>312</v>
      </c>
      <c r="E367" s="526">
        <v>1134</v>
      </c>
      <c r="F367" s="527">
        <v>335</v>
      </c>
      <c r="G367" s="532">
        <v>677</v>
      </c>
      <c r="H367" s="534">
        <v>202</v>
      </c>
      <c r="I367" s="526">
        <v>207</v>
      </c>
      <c r="J367" s="527">
        <v>33</v>
      </c>
      <c r="K367" s="532">
        <v>46</v>
      </c>
      <c r="L367" s="536">
        <v>3</v>
      </c>
      <c r="M367" s="3"/>
      <c r="N367" s="3"/>
      <c r="O367" s="3"/>
      <c r="P367" s="3"/>
      <c r="Q367" s="3"/>
      <c r="R367" s="3"/>
      <c r="S367" s="3"/>
      <c r="T367" s="3"/>
      <c r="U367" s="3"/>
      <c r="V367" s="3"/>
      <c r="W367" s="3"/>
      <c r="X367" s="3"/>
      <c r="Y367" s="3"/>
      <c r="Z367" s="3"/>
    </row>
    <row r="368" spans="1:26">
      <c r="A368" s="3"/>
      <c r="B368" s="3"/>
      <c r="C368" s="998"/>
      <c r="D368" s="538" t="s">
        <v>324</v>
      </c>
      <c r="E368" s="540">
        <v>26</v>
      </c>
      <c r="F368" s="542">
        <v>0</v>
      </c>
      <c r="G368" s="543">
        <v>72</v>
      </c>
      <c r="H368" s="545">
        <v>2</v>
      </c>
      <c r="I368" s="540">
        <v>68</v>
      </c>
      <c r="J368" s="542">
        <v>0</v>
      </c>
      <c r="K368" s="543">
        <v>11</v>
      </c>
      <c r="L368" s="547">
        <v>0</v>
      </c>
      <c r="M368" s="3"/>
      <c r="N368" s="3"/>
      <c r="O368" s="3"/>
      <c r="P368" s="3"/>
      <c r="Q368" s="3"/>
      <c r="R368" s="3"/>
      <c r="S368" s="3"/>
      <c r="T368" s="3"/>
      <c r="U368" s="3"/>
      <c r="V368" s="3"/>
      <c r="W368" s="3"/>
      <c r="X368" s="3"/>
      <c r="Y368" s="3"/>
      <c r="Z368" s="3"/>
    </row>
    <row r="369" spans="1:26">
      <c r="A369" s="3"/>
      <c r="B369" s="3"/>
      <c r="C369" s="998"/>
      <c r="D369" s="525" t="s">
        <v>328</v>
      </c>
      <c r="E369" s="526">
        <v>21</v>
      </c>
      <c r="F369" s="527">
        <v>0</v>
      </c>
      <c r="G369" s="532">
        <v>73</v>
      </c>
      <c r="H369" s="534">
        <v>1</v>
      </c>
      <c r="I369" s="526">
        <v>40</v>
      </c>
      <c r="J369" s="527">
        <v>0</v>
      </c>
      <c r="K369" s="532">
        <v>12</v>
      </c>
      <c r="L369" s="536">
        <v>0</v>
      </c>
      <c r="M369" s="3"/>
      <c r="N369" s="3"/>
      <c r="O369" s="3"/>
      <c r="P369" s="3"/>
      <c r="Q369" s="3"/>
      <c r="R369" s="3"/>
      <c r="S369" s="3"/>
      <c r="T369" s="3"/>
      <c r="U369" s="3"/>
      <c r="V369" s="3"/>
      <c r="W369" s="3"/>
      <c r="X369" s="3"/>
      <c r="Y369" s="3"/>
      <c r="Z369" s="3"/>
    </row>
    <row r="370" spans="1:26">
      <c r="A370" s="3"/>
      <c r="B370" s="3"/>
      <c r="C370" s="998"/>
      <c r="D370" s="538" t="s">
        <v>329</v>
      </c>
      <c r="E370" s="540">
        <v>14</v>
      </c>
      <c r="F370" s="542">
        <v>0</v>
      </c>
      <c r="G370" s="543">
        <v>34</v>
      </c>
      <c r="H370" s="545">
        <v>1</v>
      </c>
      <c r="I370" s="540">
        <v>20</v>
      </c>
      <c r="J370" s="542">
        <v>0</v>
      </c>
      <c r="K370" s="543">
        <v>5</v>
      </c>
      <c r="L370" s="547">
        <v>0</v>
      </c>
      <c r="M370" s="3"/>
      <c r="N370" s="3"/>
      <c r="O370" s="3"/>
      <c r="P370" s="3"/>
      <c r="Q370" s="3"/>
      <c r="R370" s="3"/>
      <c r="S370" s="3"/>
      <c r="T370" s="3"/>
      <c r="U370" s="3"/>
      <c r="V370" s="3"/>
      <c r="W370" s="3"/>
      <c r="X370" s="3"/>
      <c r="Y370" s="3"/>
      <c r="Z370" s="3"/>
    </row>
    <row r="371" spans="1:26">
      <c r="A371" s="3"/>
      <c r="B371" s="3"/>
      <c r="C371" s="998"/>
      <c r="D371" s="525" t="s">
        <v>330</v>
      </c>
      <c r="E371" s="526">
        <v>17</v>
      </c>
      <c r="F371" s="527">
        <v>19</v>
      </c>
      <c r="G371" s="532">
        <v>22</v>
      </c>
      <c r="H371" s="534">
        <v>34</v>
      </c>
      <c r="I371" s="526">
        <v>36</v>
      </c>
      <c r="J371" s="527">
        <v>29</v>
      </c>
      <c r="K371" s="532">
        <v>50</v>
      </c>
      <c r="L371" s="536">
        <v>12</v>
      </c>
      <c r="M371" s="3"/>
      <c r="N371" s="3"/>
      <c r="O371" s="3"/>
      <c r="P371" s="3"/>
      <c r="Q371" s="3"/>
      <c r="R371" s="3"/>
      <c r="S371" s="3"/>
      <c r="T371" s="3"/>
      <c r="U371" s="3"/>
      <c r="V371" s="3"/>
      <c r="W371" s="3"/>
      <c r="X371" s="3"/>
      <c r="Y371" s="3"/>
      <c r="Z371" s="3"/>
    </row>
    <row r="372" spans="1:26">
      <c r="A372" s="3"/>
      <c r="B372" s="3"/>
      <c r="C372" s="998"/>
      <c r="D372" s="538" t="s">
        <v>331</v>
      </c>
      <c r="E372" s="540">
        <v>0</v>
      </c>
      <c r="F372" s="542">
        <v>0</v>
      </c>
      <c r="G372" s="543">
        <v>13</v>
      </c>
      <c r="H372" s="545">
        <v>0</v>
      </c>
      <c r="I372" s="540">
        <v>51</v>
      </c>
      <c r="J372" s="542">
        <v>0</v>
      </c>
      <c r="K372" s="543">
        <v>32</v>
      </c>
      <c r="L372" s="547">
        <v>0</v>
      </c>
      <c r="M372" s="3"/>
      <c r="N372" s="3"/>
      <c r="O372" s="3"/>
      <c r="P372" s="3"/>
      <c r="Q372" s="3"/>
      <c r="R372" s="3"/>
      <c r="S372" s="3"/>
      <c r="T372" s="3"/>
      <c r="U372" s="3"/>
      <c r="V372" s="3"/>
      <c r="W372" s="3"/>
      <c r="X372" s="3"/>
      <c r="Y372" s="3"/>
      <c r="Z372" s="3"/>
    </row>
    <row r="373" spans="1:26">
      <c r="A373" s="3"/>
      <c r="B373" s="3"/>
      <c r="C373" s="998"/>
      <c r="D373" s="525" t="s">
        <v>332</v>
      </c>
      <c r="E373" s="526">
        <v>2</v>
      </c>
      <c r="F373" s="527">
        <v>0</v>
      </c>
      <c r="G373" s="532">
        <v>18</v>
      </c>
      <c r="H373" s="534">
        <v>0</v>
      </c>
      <c r="I373" s="526">
        <v>36</v>
      </c>
      <c r="J373" s="527">
        <v>0</v>
      </c>
      <c r="K373" s="532">
        <v>18</v>
      </c>
      <c r="L373" s="536">
        <v>0</v>
      </c>
      <c r="M373" s="3"/>
      <c r="N373" s="3"/>
      <c r="O373" s="3"/>
      <c r="P373" s="3"/>
      <c r="Q373" s="3"/>
      <c r="R373" s="3"/>
      <c r="S373" s="3"/>
      <c r="T373" s="3"/>
      <c r="U373" s="3"/>
      <c r="V373" s="3"/>
      <c r="W373" s="3"/>
      <c r="X373" s="3"/>
      <c r="Y373" s="3"/>
      <c r="Z373" s="3"/>
    </row>
    <row r="374" spans="1:26">
      <c r="A374" s="3"/>
      <c r="B374" s="3"/>
      <c r="C374" s="998"/>
      <c r="D374" s="538" t="s">
        <v>333</v>
      </c>
      <c r="E374" s="540">
        <v>2</v>
      </c>
      <c r="F374" s="542">
        <v>0</v>
      </c>
      <c r="G374" s="543">
        <v>6</v>
      </c>
      <c r="H374" s="545">
        <v>0</v>
      </c>
      <c r="I374" s="540">
        <v>21</v>
      </c>
      <c r="J374" s="542">
        <v>0</v>
      </c>
      <c r="K374" s="543">
        <v>8</v>
      </c>
      <c r="L374" s="547">
        <v>0</v>
      </c>
      <c r="M374" s="3"/>
      <c r="N374" s="3"/>
      <c r="O374" s="3"/>
      <c r="P374" s="3"/>
      <c r="Q374" s="3"/>
      <c r="R374" s="3"/>
      <c r="S374" s="3"/>
      <c r="T374" s="3"/>
      <c r="U374" s="3"/>
      <c r="V374" s="3"/>
      <c r="W374" s="3"/>
      <c r="X374" s="3"/>
      <c r="Y374" s="3"/>
      <c r="Z374" s="3"/>
    </row>
    <row r="375" spans="1:26" ht="15.75" customHeight="1">
      <c r="A375" s="3"/>
      <c r="B375" s="3"/>
      <c r="C375" s="998"/>
      <c r="D375" s="552" t="s">
        <v>28</v>
      </c>
      <c r="E375" s="554">
        <f t="shared" ref="E375:L375" si="27">SUM(E366:E374)</f>
        <v>1287</v>
      </c>
      <c r="F375" s="556">
        <f t="shared" si="27"/>
        <v>377</v>
      </c>
      <c r="G375" s="557">
        <f t="shared" si="27"/>
        <v>1001</v>
      </c>
      <c r="H375" s="558">
        <f t="shared" si="27"/>
        <v>285</v>
      </c>
      <c r="I375" s="554">
        <f t="shared" si="27"/>
        <v>525</v>
      </c>
      <c r="J375" s="556">
        <f t="shared" si="27"/>
        <v>76</v>
      </c>
      <c r="K375" s="557">
        <f t="shared" si="27"/>
        <v>208</v>
      </c>
      <c r="L375" s="559">
        <f t="shared" si="27"/>
        <v>18</v>
      </c>
      <c r="M375" s="3"/>
      <c r="N375" s="3"/>
      <c r="O375" s="3"/>
      <c r="P375" s="3"/>
      <c r="Q375" s="3"/>
      <c r="R375" s="3"/>
      <c r="S375" s="3"/>
      <c r="T375" s="3"/>
      <c r="U375" s="3"/>
      <c r="V375" s="3"/>
      <c r="W375" s="3"/>
      <c r="X375" s="3"/>
      <c r="Y375" s="3"/>
      <c r="Z375" s="3"/>
    </row>
    <row r="376" spans="1:26" ht="21" customHeight="1">
      <c r="A376" s="3"/>
      <c r="B376" s="3"/>
      <c r="C376" s="978"/>
      <c r="D376" s="560" t="s">
        <v>336</v>
      </c>
      <c r="E376" s="1009">
        <f>E375+F375</f>
        <v>1664</v>
      </c>
      <c r="F376" s="858"/>
      <c r="G376" s="1009">
        <f>G375+H375</f>
        <v>1286</v>
      </c>
      <c r="H376" s="858"/>
      <c r="I376" s="1009">
        <f>I375+J375</f>
        <v>601</v>
      </c>
      <c r="J376" s="858"/>
      <c r="K376" s="1009">
        <f>K375+L375</f>
        <v>226</v>
      </c>
      <c r="L376" s="850"/>
      <c r="M376" s="3"/>
      <c r="N376" s="3"/>
      <c r="O376" s="3"/>
      <c r="P376" s="3"/>
      <c r="Q376" s="3"/>
      <c r="R376" s="3"/>
      <c r="S376" s="3"/>
      <c r="T376" s="3"/>
      <c r="U376" s="3"/>
      <c r="V376" s="3"/>
      <c r="W376" s="3"/>
      <c r="X376" s="3"/>
      <c r="Y376" s="3"/>
      <c r="Z376" s="3"/>
    </row>
    <row r="377" spans="1:26" ht="16.5" customHeight="1">
      <c r="A377" s="3"/>
      <c r="B377" s="3"/>
      <c r="C377" s="997" t="s">
        <v>417</v>
      </c>
      <c r="D377" s="1004" t="s">
        <v>87</v>
      </c>
      <c r="E377" s="991" t="s">
        <v>316</v>
      </c>
      <c r="F377" s="934"/>
      <c r="G377" s="996" t="s">
        <v>318</v>
      </c>
      <c r="H377" s="973"/>
      <c r="I377" s="991" t="s">
        <v>320</v>
      </c>
      <c r="J377" s="934"/>
      <c r="K377" s="996" t="s">
        <v>321</v>
      </c>
      <c r="L377" s="974"/>
      <c r="M377" s="3"/>
      <c r="N377" s="3"/>
      <c r="O377" s="3"/>
      <c r="P377" s="3"/>
      <c r="Q377" s="3"/>
      <c r="R377" s="3"/>
      <c r="S377" s="3"/>
      <c r="T377" s="3"/>
      <c r="U377" s="3"/>
      <c r="V377" s="3"/>
      <c r="W377" s="3"/>
      <c r="X377" s="3"/>
      <c r="Y377" s="3"/>
      <c r="Z377" s="3"/>
    </row>
    <row r="378" spans="1:26" ht="15.75" customHeight="1">
      <c r="A378" s="3"/>
      <c r="B378" s="3"/>
      <c r="C378" s="998"/>
      <c r="D378" s="1010"/>
      <c r="E378" s="512" t="s">
        <v>309</v>
      </c>
      <c r="F378" s="513" t="s">
        <v>310</v>
      </c>
      <c r="G378" s="514" t="s">
        <v>309</v>
      </c>
      <c r="H378" s="515" t="s">
        <v>310</v>
      </c>
      <c r="I378" s="512" t="s">
        <v>309</v>
      </c>
      <c r="J378" s="513" t="s">
        <v>310</v>
      </c>
      <c r="K378" s="514" t="s">
        <v>309</v>
      </c>
      <c r="L378" s="518" t="s">
        <v>310</v>
      </c>
      <c r="M378" s="3"/>
      <c r="N378" s="3"/>
      <c r="O378" s="3"/>
      <c r="P378" s="3"/>
      <c r="Q378" s="3"/>
      <c r="R378" s="3"/>
      <c r="S378" s="3"/>
      <c r="T378" s="3"/>
      <c r="U378" s="3"/>
      <c r="V378" s="3"/>
      <c r="W378" s="3"/>
      <c r="X378" s="3"/>
      <c r="Y378" s="3"/>
      <c r="Z378" s="3"/>
    </row>
    <row r="379" spans="1:26">
      <c r="A379" s="3"/>
      <c r="B379" s="3"/>
      <c r="C379" s="998"/>
      <c r="D379" s="519" t="s">
        <v>311</v>
      </c>
      <c r="E379" s="520">
        <v>424</v>
      </c>
      <c r="F379" s="521">
        <v>117</v>
      </c>
      <c r="G379" s="522">
        <v>313</v>
      </c>
      <c r="H379" s="523">
        <v>110</v>
      </c>
      <c r="I379" s="520">
        <v>137</v>
      </c>
      <c r="J379" s="521">
        <v>25</v>
      </c>
      <c r="K379" s="522">
        <v>39</v>
      </c>
      <c r="L379" s="524">
        <v>2</v>
      </c>
      <c r="M379" s="3"/>
      <c r="N379" s="3"/>
      <c r="O379" s="3"/>
      <c r="P379" s="3"/>
      <c r="Q379" s="3"/>
      <c r="R379" s="3"/>
      <c r="S379" s="3"/>
      <c r="T379" s="3"/>
      <c r="U379" s="3"/>
      <c r="V379" s="3"/>
      <c r="W379" s="3"/>
      <c r="X379" s="3"/>
      <c r="Y379" s="3"/>
      <c r="Z379" s="3"/>
    </row>
    <row r="380" spans="1:26">
      <c r="A380" s="3"/>
      <c r="B380" s="3"/>
      <c r="C380" s="998"/>
      <c r="D380" s="525" t="s">
        <v>312</v>
      </c>
      <c r="E380" s="526">
        <v>1871</v>
      </c>
      <c r="F380" s="527">
        <v>727</v>
      </c>
      <c r="G380" s="532">
        <v>715</v>
      </c>
      <c r="H380" s="534">
        <v>360</v>
      </c>
      <c r="I380" s="526">
        <v>253</v>
      </c>
      <c r="J380" s="527">
        <v>83</v>
      </c>
      <c r="K380" s="532">
        <v>78</v>
      </c>
      <c r="L380" s="536">
        <v>8</v>
      </c>
      <c r="M380" s="3"/>
      <c r="N380" s="3"/>
      <c r="O380" s="3"/>
      <c r="P380" s="3"/>
      <c r="Q380" s="3"/>
      <c r="R380" s="3"/>
      <c r="S380" s="3"/>
      <c r="T380" s="3"/>
      <c r="U380" s="3"/>
      <c r="V380" s="3"/>
      <c r="W380" s="3"/>
      <c r="X380" s="3"/>
      <c r="Y380" s="3"/>
      <c r="Z380" s="3"/>
    </row>
    <row r="381" spans="1:26">
      <c r="A381" s="3"/>
      <c r="B381" s="3"/>
      <c r="C381" s="998"/>
      <c r="D381" s="538" t="s">
        <v>324</v>
      </c>
      <c r="E381" s="540">
        <v>59</v>
      </c>
      <c r="F381" s="542">
        <v>1</v>
      </c>
      <c r="G381" s="543">
        <v>181</v>
      </c>
      <c r="H381" s="545">
        <v>4</v>
      </c>
      <c r="I381" s="540">
        <v>150</v>
      </c>
      <c r="J381" s="542">
        <v>1</v>
      </c>
      <c r="K381" s="543">
        <v>54</v>
      </c>
      <c r="L381" s="547">
        <v>0</v>
      </c>
      <c r="M381" s="3"/>
      <c r="N381" s="3"/>
      <c r="O381" s="3"/>
      <c r="P381" s="3"/>
      <c r="Q381" s="3"/>
      <c r="R381" s="3"/>
      <c r="S381" s="3"/>
      <c r="T381" s="3"/>
      <c r="U381" s="3"/>
      <c r="V381" s="3"/>
      <c r="W381" s="3"/>
      <c r="X381" s="3"/>
      <c r="Y381" s="3"/>
      <c r="Z381" s="3"/>
    </row>
    <row r="382" spans="1:26">
      <c r="A382" s="3"/>
      <c r="B382" s="3"/>
      <c r="C382" s="998"/>
      <c r="D382" s="525" t="s">
        <v>328</v>
      </c>
      <c r="E382" s="526">
        <v>35</v>
      </c>
      <c r="F382" s="527">
        <v>0</v>
      </c>
      <c r="G382" s="532">
        <v>130</v>
      </c>
      <c r="H382" s="534">
        <v>2</v>
      </c>
      <c r="I382" s="526">
        <v>82</v>
      </c>
      <c r="J382" s="527">
        <v>2</v>
      </c>
      <c r="K382" s="532">
        <v>25</v>
      </c>
      <c r="L382" s="536">
        <v>0</v>
      </c>
      <c r="M382" s="3"/>
      <c r="N382" s="3"/>
      <c r="O382" s="3"/>
      <c r="P382" s="3"/>
      <c r="Q382" s="3"/>
      <c r="R382" s="3"/>
      <c r="S382" s="3"/>
      <c r="T382" s="3"/>
      <c r="U382" s="3"/>
      <c r="V382" s="3"/>
      <c r="W382" s="3"/>
      <c r="X382" s="3"/>
      <c r="Y382" s="3"/>
      <c r="Z382" s="3"/>
    </row>
    <row r="383" spans="1:26">
      <c r="A383" s="3"/>
      <c r="B383" s="3"/>
      <c r="C383" s="998"/>
      <c r="D383" s="538" t="s">
        <v>329</v>
      </c>
      <c r="E383" s="540">
        <v>6</v>
      </c>
      <c r="F383" s="542">
        <v>0</v>
      </c>
      <c r="G383" s="543">
        <v>26</v>
      </c>
      <c r="H383" s="545">
        <v>0</v>
      </c>
      <c r="I383" s="540">
        <v>17</v>
      </c>
      <c r="J383" s="542">
        <v>0</v>
      </c>
      <c r="K383" s="543">
        <v>3</v>
      </c>
      <c r="L383" s="547">
        <v>0</v>
      </c>
      <c r="M383" s="3"/>
      <c r="N383" s="3"/>
      <c r="O383" s="3"/>
      <c r="P383" s="3"/>
      <c r="Q383" s="3"/>
      <c r="R383" s="3"/>
      <c r="S383" s="3"/>
      <c r="T383" s="3"/>
      <c r="U383" s="3"/>
      <c r="V383" s="3"/>
      <c r="W383" s="3"/>
      <c r="X383" s="3"/>
      <c r="Y383" s="3"/>
      <c r="Z383" s="3"/>
    </row>
    <row r="384" spans="1:26">
      <c r="A384" s="3"/>
      <c r="B384" s="3"/>
      <c r="C384" s="998"/>
      <c r="D384" s="525" t="s">
        <v>330</v>
      </c>
      <c r="E384" s="526">
        <v>18</v>
      </c>
      <c r="F384" s="527">
        <v>29</v>
      </c>
      <c r="G384" s="532">
        <v>30</v>
      </c>
      <c r="H384" s="534">
        <v>50</v>
      </c>
      <c r="I384" s="526">
        <v>39</v>
      </c>
      <c r="J384" s="527">
        <v>64</v>
      </c>
      <c r="K384" s="532">
        <v>58</v>
      </c>
      <c r="L384" s="536">
        <v>21</v>
      </c>
      <c r="M384" s="3"/>
      <c r="N384" s="3"/>
      <c r="O384" s="3"/>
      <c r="P384" s="3"/>
      <c r="Q384" s="3"/>
      <c r="R384" s="3"/>
      <c r="S384" s="3"/>
      <c r="T384" s="3"/>
      <c r="U384" s="3"/>
      <c r="V384" s="3"/>
      <c r="W384" s="3"/>
      <c r="X384" s="3"/>
      <c r="Y384" s="3"/>
      <c r="Z384" s="3"/>
    </row>
    <row r="385" spans="1:26">
      <c r="A385" s="3"/>
      <c r="B385" s="3"/>
      <c r="C385" s="998"/>
      <c r="D385" s="538" t="s">
        <v>331</v>
      </c>
      <c r="E385" s="540">
        <v>0</v>
      </c>
      <c r="F385" s="542">
        <v>0</v>
      </c>
      <c r="G385" s="543">
        <v>13</v>
      </c>
      <c r="H385" s="545">
        <v>0</v>
      </c>
      <c r="I385" s="540">
        <v>55</v>
      </c>
      <c r="J385" s="542">
        <v>1</v>
      </c>
      <c r="K385" s="543">
        <v>70</v>
      </c>
      <c r="L385" s="547">
        <v>0</v>
      </c>
      <c r="M385" s="3"/>
      <c r="N385" s="3"/>
      <c r="O385" s="3"/>
      <c r="P385" s="3"/>
      <c r="Q385" s="3"/>
      <c r="R385" s="3"/>
      <c r="S385" s="3"/>
      <c r="T385" s="3"/>
      <c r="U385" s="3"/>
      <c r="V385" s="3"/>
      <c r="W385" s="3"/>
      <c r="X385" s="3"/>
      <c r="Y385" s="3"/>
      <c r="Z385" s="3"/>
    </row>
    <row r="386" spans="1:26">
      <c r="A386" s="3"/>
      <c r="B386" s="3"/>
      <c r="C386" s="998"/>
      <c r="D386" s="525" t="s">
        <v>332</v>
      </c>
      <c r="E386" s="526">
        <v>1</v>
      </c>
      <c r="F386" s="527">
        <v>0</v>
      </c>
      <c r="G386" s="532">
        <v>10</v>
      </c>
      <c r="H386" s="534">
        <v>0</v>
      </c>
      <c r="I386" s="526">
        <v>28</v>
      </c>
      <c r="J386" s="527">
        <v>1</v>
      </c>
      <c r="K386" s="532">
        <v>37</v>
      </c>
      <c r="L386" s="536">
        <v>0</v>
      </c>
      <c r="M386" s="3"/>
      <c r="N386" s="3"/>
      <c r="O386" s="3"/>
      <c r="P386" s="3"/>
      <c r="Q386" s="3"/>
      <c r="R386" s="3"/>
      <c r="S386" s="3"/>
      <c r="T386" s="3"/>
      <c r="U386" s="3"/>
      <c r="V386" s="3"/>
      <c r="W386" s="3"/>
      <c r="X386" s="3"/>
      <c r="Y386" s="3"/>
      <c r="Z386" s="3"/>
    </row>
    <row r="387" spans="1:26">
      <c r="A387" s="3"/>
      <c r="B387" s="3"/>
      <c r="C387" s="998"/>
      <c r="D387" s="538" t="s">
        <v>333</v>
      </c>
      <c r="E387" s="540">
        <v>1</v>
      </c>
      <c r="F387" s="542">
        <v>0</v>
      </c>
      <c r="G387" s="543">
        <v>3</v>
      </c>
      <c r="H387" s="545">
        <v>0</v>
      </c>
      <c r="I387" s="540">
        <v>7</v>
      </c>
      <c r="J387" s="542">
        <v>0</v>
      </c>
      <c r="K387" s="543">
        <v>4</v>
      </c>
      <c r="L387" s="547">
        <v>0</v>
      </c>
      <c r="M387" s="3"/>
      <c r="N387" s="3"/>
      <c r="O387" s="3"/>
      <c r="P387" s="3"/>
      <c r="Q387" s="3"/>
      <c r="R387" s="3"/>
      <c r="S387" s="3"/>
      <c r="T387" s="3"/>
      <c r="U387" s="3"/>
      <c r="V387" s="3"/>
      <c r="W387" s="3"/>
      <c r="X387" s="3"/>
      <c r="Y387" s="3"/>
      <c r="Z387" s="3"/>
    </row>
    <row r="388" spans="1:26" ht="15.75" customHeight="1">
      <c r="A388" s="3"/>
      <c r="B388" s="3"/>
      <c r="C388" s="998"/>
      <c r="D388" s="552" t="s">
        <v>28</v>
      </c>
      <c r="E388" s="554">
        <f t="shared" ref="E388:L388" si="28">SUM(E379:E387)</f>
        <v>2415</v>
      </c>
      <c r="F388" s="556">
        <f t="shared" si="28"/>
        <v>874</v>
      </c>
      <c r="G388" s="557">
        <f t="shared" si="28"/>
        <v>1421</v>
      </c>
      <c r="H388" s="558">
        <f t="shared" si="28"/>
        <v>526</v>
      </c>
      <c r="I388" s="554">
        <f t="shared" si="28"/>
        <v>768</v>
      </c>
      <c r="J388" s="556">
        <f t="shared" si="28"/>
        <v>177</v>
      </c>
      <c r="K388" s="557">
        <f t="shared" si="28"/>
        <v>368</v>
      </c>
      <c r="L388" s="559">
        <f t="shared" si="28"/>
        <v>31</v>
      </c>
      <c r="M388" s="3"/>
      <c r="N388" s="3"/>
      <c r="O388" s="3"/>
      <c r="P388" s="3"/>
      <c r="Q388" s="3"/>
      <c r="R388" s="3"/>
      <c r="S388" s="3"/>
      <c r="T388" s="3"/>
      <c r="U388" s="3"/>
      <c r="V388" s="3"/>
      <c r="W388" s="3"/>
      <c r="X388" s="3"/>
      <c r="Y388" s="3"/>
      <c r="Z388" s="3"/>
    </row>
    <row r="389" spans="1:26" ht="21" customHeight="1">
      <c r="A389" s="3"/>
      <c r="B389" s="3"/>
      <c r="C389" s="978"/>
      <c r="D389" s="560" t="s">
        <v>336</v>
      </c>
      <c r="E389" s="1009">
        <f>E388+F388</f>
        <v>3289</v>
      </c>
      <c r="F389" s="858"/>
      <c r="G389" s="1009">
        <f>G388+H388</f>
        <v>1947</v>
      </c>
      <c r="H389" s="858"/>
      <c r="I389" s="1009">
        <f>I388+J388</f>
        <v>945</v>
      </c>
      <c r="J389" s="858"/>
      <c r="K389" s="1009">
        <f>K388+L388</f>
        <v>399</v>
      </c>
      <c r="L389" s="850"/>
      <c r="M389" s="3"/>
      <c r="N389" s="3"/>
      <c r="O389" s="3"/>
      <c r="P389" s="3"/>
      <c r="Q389" s="3"/>
      <c r="R389" s="3"/>
      <c r="S389" s="3"/>
      <c r="T389" s="3"/>
      <c r="U389" s="3"/>
      <c r="V389" s="3"/>
      <c r="W389" s="3"/>
      <c r="X389" s="3"/>
      <c r="Y389" s="3"/>
      <c r="Z389" s="3"/>
    </row>
    <row r="390" spans="1:26" ht="16.5" customHeight="1">
      <c r="A390" s="3"/>
      <c r="B390" s="3"/>
      <c r="C390" s="997" t="s">
        <v>182</v>
      </c>
      <c r="D390" s="1004" t="s">
        <v>87</v>
      </c>
      <c r="E390" s="991" t="s">
        <v>316</v>
      </c>
      <c r="F390" s="934"/>
      <c r="G390" s="996" t="s">
        <v>318</v>
      </c>
      <c r="H390" s="973"/>
      <c r="I390" s="991" t="s">
        <v>320</v>
      </c>
      <c r="J390" s="934"/>
      <c r="K390" s="996" t="s">
        <v>321</v>
      </c>
      <c r="L390" s="974"/>
      <c r="M390" s="3"/>
      <c r="N390" s="3"/>
      <c r="O390" s="3"/>
      <c r="P390" s="3"/>
      <c r="Q390" s="3"/>
      <c r="R390" s="3"/>
      <c r="S390" s="3"/>
      <c r="T390" s="3"/>
      <c r="U390" s="3"/>
      <c r="V390" s="3"/>
      <c r="W390" s="3"/>
      <c r="X390" s="3"/>
      <c r="Y390" s="3"/>
      <c r="Z390" s="3"/>
    </row>
    <row r="391" spans="1:26" ht="15.75" customHeight="1">
      <c r="A391" s="3"/>
      <c r="B391" s="3"/>
      <c r="C391" s="998"/>
      <c r="D391" s="1010"/>
      <c r="E391" s="512" t="s">
        <v>309</v>
      </c>
      <c r="F391" s="513" t="s">
        <v>310</v>
      </c>
      <c r="G391" s="514" t="s">
        <v>309</v>
      </c>
      <c r="H391" s="515" t="s">
        <v>310</v>
      </c>
      <c r="I391" s="512" t="s">
        <v>309</v>
      </c>
      <c r="J391" s="513" t="s">
        <v>310</v>
      </c>
      <c r="K391" s="514" t="s">
        <v>309</v>
      </c>
      <c r="L391" s="518" t="s">
        <v>310</v>
      </c>
      <c r="M391" s="3"/>
      <c r="N391" s="3"/>
      <c r="O391" s="3"/>
      <c r="P391" s="3"/>
      <c r="Q391" s="3"/>
      <c r="R391" s="3"/>
      <c r="S391" s="3"/>
      <c r="T391" s="3"/>
      <c r="U391" s="3"/>
      <c r="V391" s="3"/>
      <c r="W391" s="3"/>
      <c r="X391" s="3"/>
      <c r="Y391" s="3"/>
      <c r="Z391" s="3"/>
    </row>
    <row r="392" spans="1:26">
      <c r="A392" s="3"/>
      <c r="B392" s="3"/>
      <c r="C392" s="998"/>
      <c r="D392" s="519" t="s">
        <v>311</v>
      </c>
      <c r="E392" s="520">
        <v>43</v>
      </c>
      <c r="F392" s="521">
        <v>30</v>
      </c>
      <c r="G392" s="522">
        <v>68</v>
      </c>
      <c r="H392" s="523">
        <v>33</v>
      </c>
      <c r="I392" s="520">
        <v>35</v>
      </c>
      <c r="J392" s="521">
        <v>14</v>
      </c>
      <c r="K392" s="522">
        <v>17</v>
      </c>
      <c r="L392" s="524">
        <v>1</v>
      </c>
      <c r="M392" s="3"/>
      <c r="N392" s="3"/>
      <c r="O392" s="3"/>
      <c r="P392" s="3"/>
      <c r="Q392" s="3"/>
      <c r="R392" s="3"/>
      <c r="S392" s="3"/>
      <c r="T392" s="3"/>
      <c r="U392" s="3"/>
      <c r="V392" s="3"/>
      <c r="W392" s="3"/>
      <c r="X392" s="3"/>
      <c r="Y392" s="3"/>
      <c r="Z392" s="3"/>
    </row>
    <row r="393" spans="1:26">
      <c r="A393" s="3"/>
      <c r="B393" s="3"/>
      <c r="C393" s="998"/>
      <c r="D393" s="525" t="s">
        <v>312</v>
      </c>
      <c r="E393" s="526">
        <v>1569</v>
      </c>
      <c r="F393" s="527">
        <v>538</v>
      </c>
      <c r="G393" s="532">
        <v>867</v>
      </c>
      <c r="H393" s="534">
        <v>318</v>
      </c>
      <c r="I393" s="526">
        <v>278</v>
      </c>
      <c r="J393" s="527">
        <v>58</v>
      </c>
      <c r="K393" s="532">
        <v>49</v>
      </c>
      <c r="L393" s="536">
        <v>6</v>
      </c>
      <c r="M393" s="3"/>
      <c r="N393" s="3"/>
      <c r="O393" s="3"/>
      <c r="P393" s="3"/>
      <c r="Q393" s="3"/>
      <c r="R393" s="3"/>
      <c r="S393" s="3"/>
      <c r="T393" s="3"/>
      <c r="U393" s="3"/>
      <c r="V393" s="3"/>
      <c r="W393" s="3"/>
      <c r="X393" s="3"/>
      <c r="Y393" s="3"/>
      <c r="Z393" s="3"/>
    </row>
    <row r="394" spans="1:26">
      <c r="A394" s="3"/>
      <c r="B394" s="3"/>
      <c r="C394" s="998"/>
      <c r="D394" s="538" t="s">
        <v>324</v>
      </c>
      <c r="E394" s="540">
        <v>29</v>
      </c>
      <c r="F394" s="542">
        <v>0</v>
      </c>
      <c r="G394" s="543">
        <v>113</v>
      </c>
      <c r="H394" s="545">
        <v>4</v>
      </c>
      <c r="I394" s="540">
        <v>97</v>
      </c>
      <c r="J394" s="542">
        <v>1</v>
      </c>
      <c r="K394" s="543">
        <v>29</v>
      </c>
      <c r="L394" s="547">
        <v>0</v>
      </c>
      <c r="M394" s="3"/>
      <c r="N394" s="3"/>
      <c r="O394" s="3"/>
      <c r="P394" s="3"/>
      <c r="Q394" s="3"/>
      <c r="R394" s="3"/>
      <c r="S394" s="3"/>
      <c r="T394" s="3"/>
      <c r="U394" s="3"/>
      <c r="V394" s="3"/>
      <c r="W394" s="3"/>
      <c r="X394" s="3"/>
      <c r="Y394" s="3"/>
      <c r="Z394" s="3"/>
    </row>
    <row r="395" spans="1:26">
      <c r="A395" s="3"/>
      <c r="B395" s="3"/>
      <c r="C395" s="998"/>
      <c r="D395" s="525" t="s">
        <v>328</v>
      </c>
      <c r="E395" s="526">
        <v>19</v>
      </c>
      <c r="F395" s="527">
        <v>0</v>
      </c>
      <c r="G395" s="532">
        <v>53</v>
      </c>
      <c r="H395" s="534">
        <v>3</v>
      </c>
      <c r="I395" s="526">
        <v>64</v>
      </c>
      <c r="J395" s="527">
        <v>1</v>
      </c>
      <c r="K395" s="532">
        <v>13</v>
      </c>
      <c r="L395" s="536">
        <v>0</v>
      </c>
      <c r="M395" s="3"/>
      <c r="N395" s="3"/>
      <c r="O395" s="3"/>
      <c r="P395" s="3"/>
      <c r="Q395" s="3"/>
      <c r="R395" s="3"/>
      <c r="S395" s="3"/>
      <c r="T395" s="3"/>
      <c r="U395" s="3"/>
      <c r="V395" s="3"/>
      <c r="W395" s="3"/>
      <c r="X395" s="3"/>
      <c r="Y395" s="3"/>
      <c r="Z395" s="3"/>
    </row>
    <row r="396" spans="1:26">
      <c r="A396" s="3"/>
      <c r="B396" s="3"/>
      <c r="C396" s="998"/>
      <c r="D396" s="538" t="s">
        <v>329</v>
      </c>
      <c r="E396" s="540">
        <v>5</v>
      </c>
      <c r="F396" s="542">
        <v>0</v>
      </c>
      <c r="G396" s="543">
        <v>27</v>
      </c>
      <c r="H396" s="545">
        <v>0</v>
      </c>
      <c r="I396" s="540">
        <v>23</v>
      </c>
      <c r="J396" s="542">
        <v>0</v>
      </c>
      <c r="K396" s="543">
        <v>6</v>
      </c>
      <c r="L396" s="547">
        <v>0</v>
      </c>
      <c r="M396" s="3"/>
      <c r="N396" s="3"/>
      <c r="O396" s="3"/>
      <c r="P396" s="3"/>
      <c r="Q396" s="3"/>
      <c r="R396" s="3"/>
      <c r="S396" s="3"/>
      <c r="T396" s="3"/>
      <c r="U396" s="3"/>
      <c r="V396" s="3"/>
      <c r="W396" s="3"/>
      <c r="X396" s="3"/>
      <c r="Y396" s="3"/>
      <c r="Z396" s="3"/>
    </row>
    <row r="397" spans="1:26">
      <c r="A397" s="3"/>
      <c r="B397" s="3"/>
      <c r="C397" s="998"/>
      <c r="D397" s="525" t="s">
        <v>330</v>
      </c>
      <c r="E397" s="526">
        <v>27</v>
      </c>
      <c r="F397" s="527">
        <v>17</v>
      </c>
      <c r="G397" s="532">
        <v>64</v>
      </c>
      <c r="H397" s="534">
        <v>45</v>
      </c>
      <c r="I397" s="526">
        <v>59</v>
      </c>
      <c r="J397" s="527">
        <v>50</v>
      </c>
      <c r="K397" s="532">
        <v>60</v>
      </c>
      <c r="L397" s="536">
        <v>12</v>
      </c>
      <c r="M397" s="3"/>
      <c r="N397" s="3"/>
      <c r="O397" s="3"/>
      <c r="P397" s="3"/>
      <c r="Q397" s="3"/>
      <c r="R397" s="3"/>
      <c r="S397" s="3"/>
      <c r="T397" s="3"/>
      <c r="U397" s="3"/>
      <c r="V397" s="3"/>
      <c r="W397" s="3"/>
      <c r="X397" s="3"/>
      <c r="Y397" s="3"/>
      <c r="Z397" s="3"/>
    </row>
    <row r="398" spans="1:26">
      <c r="A398" s="3"/>
      <c r="B398" s="3"/>
      <c r="C398" s="998"/>
      <c r="D398" s="538" t="s">
        <v>331</v>
      </c>
      <c r="E398" s="540">
        <v>4</v>
      </c>
      <c r="F398" s="542">
        <v>0</v>
      </c>
      <c r="G398" s="543">
        <v>21</v>
      </c>
      <c r="H398" s="545">
        <v>0</v>
      </c>
      <c r="I398" s="540">
        <v>55</v>
      </c>
      <c r="J398" s="542">
        <v>1</v>
      </c>
      <c r="K398" s="543">
        <v>43</v>
      </c>
      <c r="L398" s="547">
        <v>0</v>
      </c>
      <c r="M398" s="3"/>
      <c r="N398" s="3"/>
      <c r="O398" s="3"/>
      <c r="P398" s="3"/>
      <c r="Q398" s="3"/>
      <c r="R398" s="3"/>
      <c r="S398" s="3"/>
      <c r="T398" s="3"/>
      <c r="U398" s="3"/>
      <c r="V398" s="3"/>
      <c r="W398" s="3"/>
      <c r="X398" s="3"/>
      <c r="Y398" s="3"/>
      <c r="Z398" s="3"/>
    </row>
    <row r="399" spans="1:26">
      <c r="A399" s="3"/>
      <c r="B399" s="3"/>
      <c r="C399" s="998"/>
      <c r="D399" s="525" t="s">
        <v>332</v>
      </c>
      <c r="E399" s="526">
        <v>3</v>
      </c>
      <c r="F399" s="527">
        <v>0</v>
      </c>
      <c r="G399" s="532">
        <v>22</v>
      </c>
      <c r="H399" s="534">
        <v>2</v>
      </c>
      <c r="I399" s="526">
        <v>32</v>
      </c>
      <c r="J399" s="527">
        <v>0</v>
      </c>
      <c r="K399" s="532">
        <v>25</v>
      </c>
      <c r="L399" s="536">
        <v>0</v>
      </c>
      <c r="M399" s="3"/>
      <c r="N399" s="3"/>
      <c r="O399" s="3"/>
      <c r="P399" s="3"/>
      <c r="Q399" s="3"/>
      <c r="R399" s="3"/>
      <c r="S399" s="3"/>
      <c r="T399" s="3"/>
      <c r="U399" s="3"/>
      <c r="V399" s="3"/>
      <c r="W399" s="3"/>
      <c r="X399" s="3"/>
      <c r="Y399" s="3"/>
      <c r="Z399" s="3"/>
    </row>
    <row r="400" spans="1:26">
      <c r="A400" s="3"/>
      <c r="B400" s="3"/>
      <c r="C400" s="998"/>
      <c r="D400" s="538" t="s">
        <v>333</v>
      </c>
      <c r="E400" s="540">
        <v>4</v>
      </c>
      <c r="F400" s="542">
        <v>0</v>
      </c>
      <c r="G400" s="543">
        <v>12</v>
      </c>
      <c r="H400" s="545">
        <v>0</v>
      </c>
      <c r="I400" s="540">
        <v>10</v>
      </c>
      <c r="J400" s="542">
        <v>0</v>
      </c>
      <c r="K400" s="543">
        <v>6</v>
      </c>
      <c r="L400" s="547">
        <v>0</v>
      </c>
      <c r="M400" s="3"/>
      <c r="N400" s="3"/>
      <c r="O400" s="3"/>
      <c r="P400" s="3"/>
      <c r="Q400" s="3"/>
      <c r="R400" s="3"/>
      <c r="S400" s="3"/>
      <c r="T400" s="3"/>
      <c r="U400" s="3"/>
      <c r="V400" s="3"/>
      <c r="W400" s="3"/>
      <c r="X400" s="3"/>
      <c r="Y400" s="3"/>
      <c r="Z400" s="3"/>
    </row>
    <row r="401" spans="1:26" ht="15.75" customHeight="1">
      <c r="A401" s="3"/>
      <c r="B401" s="3"/>
      <c r="C401" s="998"/>
      <c r="D401" s="552" t="s">
        <v>28</v>
      </c>
      <c r="E401" s="554">
        <f t="shared" ref="E401:L401" si="29">SUM(E392:E400)</f>
        <v>1703</v>
      </c>
      <c r="F401" s="556">
        <f t="shared" si="29"/>
        <v>585</v>
      </c>
      <c r="G401" s="557">
        <f t="shared" si="29"/>
        <v>1247</v>
      </c>
      <c r="H401" s="558">
        <f t="shared" si="29"/>
        <v>405</v>
      </c>
      <c r="I401" s="554">
        <f t="shared" si="29"/>
        <v>653</v>
      </c>
      <c r="J401" s="556">
        <f t="shared" si="29"/>
        <v>125</v>
      </c>
      <c r="K401" s="557">
        <f t="shared" si="29"/>
        <v>248</v>
      </c>
      <c r="L401" s="559">
        <f t="shared" si="29"/>
        <v>19</v>
      </c>
      <c r="M401" s="3"/>
      <c r="N401" s="3"/>
      <c r="O401" s="3"/>
      <c r="P401" s="3"/>
      <c r="Q401" s="3"/>
      <c r="R401" s="3"/>
      <c r="S401" s="3"/>
      <c r="T401" s="3"/>
      <c r="U401" s="3"/>
      <c r="V401" s="3"/>
      <c r="W401" s="3"/>
      <c r="X401" s="3"/>
      <c r="Y401" s="3"/>
      <c r="Z401" s="3"/>
    </row>
    <row r="402" spans="1:26" ht="21" customHeight="1">
      <c r="A402" s="3"/>
      <c r="B402" s="3"/>
      <c r="C402" s="978"/>
      <c r="D402" s="560" t="s">
        <v>336</v>
      </c>
      <c r="E402" s="1009">
        <f>E401+F401</f>
        <v>2288</v>
      </c>
      <c r="F402" s="858"/>
      <c r="G402" s="1009">
        <f>G401+H401</f>
        <v>1652</v>
      </c>
      <c r="H402" s="858"/>
      <c r="I402" s="1009">
        <f>I401+J401</f>
        <v>778</v>
      </c>
      <c r="J402" s="858"/>
      <c r="K402" s="1009">
        <f>K401+L401</f>
        <v>267</v>
      </c>
      <c r="L402" s="850"/>
      <c r="M402" s="3"/>
      <c r="N402" s="3"/>
      <c r="O402" s="3"/>
      <c r="P402" s="3"/>
      <c r="Q402" s="3"/>
      <c r="R402" s="3"/>
      <c r="S402" s="3"/>
      <c r="T402" s="3"/>
      <c r="U402" s="3"/>
      <c r="V402" s="3"/>
      <c r="W402" s="3"/>
      <c r="X402" s="3"/>
      <c r="Y402" s="3"/>
      <c r="Z402" s="3"/>
    </row>
    <row r="403" spans="1:26" ht="16.5" customHeight="1">
      <c r="A403" s="3"/>
      <c r="B403" s="3"/>
      <c r="C403" s="997" t="s">
        <v>183</v>
      </c>
      <c r="D403" s="1004" t="s">
        <v>87</v>
      </c>
      <c r="E403" s="991" t="s">
        <v>316</v>
      </c>
      <c r="F403" s="934"/>
      <c r="G403" s="996" t="s">
        <v>318</v>
      </c>
      <c r="H403" s="973"/>
      <c r="I403" s="991" t="s">
        <v>320</v>
      </c>
      <c r="J403" s="934"/>
      <c r="K403" s="996" t="s">
        <v>321</v>
      </c>
      <c r="L403" s="974"/>
      <c r="M403" s="3"/>
      <c r="N403" s="3"/>
      <c r="O403" s="3"/>
      <c r="P403" s="3"/>
      <c r="Q403" s="3"/>
      <c r="R403" s="3"/>
      <c r="S403" s="3"/>
      <c r="T403" s="3"/>
      <c r="U403" s="3"/>
      <c r="V403" s="3"/>
      <c r="W403" s="3"/>
      <c r="X403" s="3"/>
      <c r="Y403" s="3"/>
      <c r="Z403" s="3"/>
    </row>
    <row r="404" spans="1:26" ht="15.75" customHeight="1">
      <c r="A404" s="3"/>
      <c r="B404" s="3"/>
      <c r="C404" s="998"/>
      <c r="D404" s="1010"/>
      <c r="E404" s="512" t="s">
        <v>309</v>
      </c>
      <c r="F404" s="513" t="s">
        <v>310</v>
      </c>
      <c r="G404" s="514" t="s">
        <v>309</v>
      </c>
      <c r="H404" s="515" t="s">
        <v>310</v>
      </c>
      <c r="I404" s="512" t="s">
        <v>309</v>
      </c>
      <c r="J404" s="513" t="s">
        <v>310</v>
      </c>
      <c r="K404" s="514" t="s">
        <v>309</v>
      </c>
      <c r="L404" s="518" t="s">
        <v>310</v>
      </c>
      <c r="M404" s="3"/>
      <c r="N404" s="3"/>
      <c r="O404" s="3"/>
      <c r="P404" s="3"/>
      <c r="Q404" s="3"/>
      <c r="R404" s="3"/>
      <c r="S404" s="3"/>
      <c r="T404" s="3"/>
      <c r="U404" s="3"/>
      <c r="V404" s="3"/>
      <c r="W404" s="3"/>
      <c r="X404" s="3"/>
      <c r="Y404" s="3"/>
      <c r="Z404" s="3"/>
    </row>
    <row r="405" spans="1:26">
      <c r="A405" s="3"/>
      <c r="B405" s="3"/>
      <c r="C405" s="998"/>
      <c r="D405" s="519" t="s">
        <v>311</v>
      </c>
      <c r="E405" s="520">
        <v>27</v>
      </c>
      <c r="F405" s="521">
        <v>9</v>
      </c>
      <c r="G405" s="522">
        <v>33</v>
      </c>
      <c r="H405" s="523">
        <v>10</v>
      </c>
      <c r="I405" s="520">
        <v>28</v>
      </c>
      <c r="J405" s="521">
        <v>3</v>
      </c>
      <c r="K405" s="522">
        <v>9</v>
      </c>
      <c r="L405" s="524">
        <v>0</v>
      </c>
      <c r="M405" s="3"/>
      <c r="N405" s="3"/>
      <c r="O405" s="3"/>
      <c r="P405" s="3"/>
      <c r="Q405" s="3"/>
      <c r="R405" s="3"/>
      <c r="S405" s="3"/>
      <c r="T405" s="3"/>
      <c r="U405" s="3"/>
      <c r="V405" s="3"/>
      <c r="W405" s="3"/>
      <c r="X405" s="3"/>
      <c r="Y405" s="3"/>
      <c r="Z405" s="3"/>
    </row>
    <row r="406" spans="1:26">
      <c r="A406" s="3"/>
      <c r="B406" s="3"/>
      <c r="C406" s="998"/>
      <c r="D406" s="525" t="s">
        <v>312</v>
      </c>
      <c r="E406" s="526">
        <v>635</v>
      </c>
      <c r="F406" s="527">
        <v>188</v>
      </c>
      <c r="G406" s="532">
        <v>337</v>
      </c>
      <c r="H406" s="534">
        <v>120</v>
      </c>
      <c r="I406" s="526">
        <v>96</v>
      </c>
      <c r="J406" s="527">
        <v>14</v>
      </c>
      <c r="K406" s="532">
        <v>31</v>
      </c>
      <c r="L406" s="536">
        <v>2</v>
      </c>
      <c r="M406" s="3"/>
      <c r="N406" s="3"/>
      <c r="O406" s="3"/>
      <c r="P406" s="3"/>
      <c r="Q406" s="3"/>
      <c r="R406" s="3"/>
      <c r="S406" s="3"/>
      <c r="T406" s="3"/>
      <c r="U406" s="3"/>
      <c r="V406" s="3"/>
      <c r="W406" s="3"/>
      <c r="X406" s="3"/>
      <c r="Y406" s="3"/>
      <c r="Z406" s="3"/>
    </row>
    <row r="407" spans="1:26">
      <c r="A407" s="3"/>
      <c r="B407" s="3"/>
      <c r="C407" s="998"/>
      <c r="D407" s="538" t="s">
        <v>324</v>
      </c>
      <c r="E407" s="540">
        <v>16</v>
      </c>
      <c r="F407" s="542">
        <v>1</v>
      </c>
      <c r="G407" s="543">
        <v>37</v>
      </c>
      <c r="H407" s="545">
        <v>0</v>
      </c>
      <c r="I407" s="540">
        <v>36</v>
      </c>
      <c r="J407" s="542">
        <v>0</v>
      </c>
      <c r="K407" s="543">
        <v>10</v>
      </c>
      <c r="L407" s="547">
        <v>0</v>
      </c>
      <c r="M407" s="3"/>
      <c r="N407" s="3"/>
      <c r="O407" s="3"/>
      <c r="P407" s="3"/>
      <c r="Q407" s="3"/>
      <c r="R407" s="3"/>
      <c r="S407" s="3"/>
      <c r="T407" s="3"/>
      <c r="U407" s="3"/>
      <c r="V407" s="3"/>
      <c r="W407" s="3"/>
      <c r="X407" s="3"/>
      <c r="Y407" s="3"/>
      <c r="Z407" s="3"/>
    </row>
    <row r="408" spans="1:26">
      <c r="A408" s="3"/>
      <c r="B408" s="3"/>
      <c r="C408" s="998"/>
      <c r="D408" s="525" t="s">
        <v>328</v>
      </c>
      <c r="E408" s="526">
        <v>7</v>
      </c>
      <c r="F408" s="527">
        <v>0</v>
      </c>
      <c r="G408" s="532">
        <v>21</v>
      </c>
      <c r="H408" s="534">
        <v>0</v>
      </c>
      <c r="I408" s="526">
        <v>18</v>
      </c>
      <c r="J408" s="527">
        <v>0</v>
      </c>
      <c r="K408" s="532">
        <v>7</v>
      </c>
      <c r="L408" s="536">
        <v>0</v>
      </c>
      <c r="M408" s="3"/>
      <c r="N408" s="3"/>
      <c r="O408" s="3"/>
      <c r="P408" s="3"/>
      <c r="Q408" s="3"/>
      <c r="R408" s="3"/>
      <c r="S408" s="3"/>
      <c r="T408" s="3"/>
      <c r="U408" s="3"/>
      <c r="V408" s="3"/>
      <c r="W408" s="3"/>
      <c r="X408" s="3"/>
      <c r="Y408" s="3"/>
      <c r="Z408" s="3"/>
    </row>
    <row r="409" spans="1:26">
      <c r="A409" s="3"/>
      <c r="B409" s="3"/>
      <c r="C409" s="998"/>
      <c r="D409" s="538" t="s">
        <v>329</v>
      </c>
      <c r="E409" s="540">
        <v>0</v>
      </c>
      <c r="F409" s="542">
        <v>0</v>
      </c>
      <c r="G409" s="543">
        <v>1</v>
      </c>
      <c r="H409" s="545">
        <v>0</v>
      </c>
      <c r="I409" s="540">
        <v>4</v>
      </c>
      <c r="J409" s="542">
        <v>0</v>
      </c>
      <c r="K409" s="543">
        <v>0</v>
      </c>
      <c r="L409" s="547">
        <v>0</v>
      </c>
      <c r="M409" s="3"/>
      <c r="N409" s="3"/>
      <c r="O409" s="3"/>
      <c r="P409" s="3"/>
      <c r="Q409" s="3"/>
      <c r="R409" s="3"/>
      <c r="S409" s="3"/>
      <c r="T409" s="3"/>
      <c r="U409" s="3"/>
      <c r="V409" s="3"/>
      <c r="W409" s="3"/>
      <c r="X409" s="3"/>
      <c r="Y409" s="3"/>
      <c r="Z409" s="3"/>
    </row>
    <row r="410" spans="1:26">
      <c r="A410" s="3"/>
      <c r="B410" s="3"/>
      <c r="C410" s="998"/>
      <c r="D410" s="525" t="s">
        <v>330</v>
      </c>
      <c r="E410" s="526">
        <v>6</v>
      </c>
      <c r="F410" s="527">
        <v>7</v>
      </c>
      <c r="G410" s="532">
        <v>10</v>
      </c>
      <c r="H410" s="534">
        <v>13</v>
      </c>
      <c r="I410" s="526">
        <v>6</v>
      </c>
      <c r="J410" s="527">
        <v>8</v>
      </c>
      <c r="K410" s="532">
        <v>14</v>
      </c>
      <c r="L410" s="536">
        <v>4</v>
      </c>
      <c r="M410" s="3"/>
      <c r="N410" s="3"/>
      <c r="O410" s="3"/>
      <c r="P410" s="3"/>
      <c r="Q410" s="3"/>
      <c r="R410" s="3"/>
      <c r="S410" s="3"/>
      <c r="T410" s="3"/>
      <c r="U410" s="3"/>
      <c r="V410" s="3"/>
      <c r="W410" s="3"/>
      <c r="X410" s="3"/>
      <c r="Y410" s="3"/>
      <c r="Z410" s="3"/>
    </row>
    <row r="411" spans="1:26">
      <c r="A411" s="3"/>
      <c r="B411" s="3"/>
      <c r="C411" s="998"/>
      <c r="D411" s="538" t="s">
        <v>331</v>
      </c>
      <c r="E411" s="540">
        <v>3</v>
      </c>
      <c r="F411" s="542">
        <v>0</v>
      </c>
      <c r="G411" s="543">
        <v>5</v>
      </c>
      <c r="H411" s="545">
        <v>0</v>
      </c>
      <c r="I411" s="540">
        <v>13</v>
      </c>
      <c r="J411" s="542">
        <v>0</v>
      </c>
      <c r="K411" s="543">
        <v>8</v>
      </c>
      <c r="L411" s="547">
        <v>0</v>
      </c>
      <c r="M411" s="3"/>
      <c r="N411" s="3"/>
      <c r="O411" s="3"/>
      <c r="P411" s="3"/>
      <c r="Q411" s="3"/>
      <c r="R411" s="3"/>
      <c r="S411" s="3"/>
      <c r="T411" s="3"/>
      <c r="U411" s="3"/>
      <c r="V411" s="3"/>
      <c r="W411" s="3"/>
      <c r="X411" s="3"/>
      <c r="Y411" s="3"/>
      <c r="Z411" s="3"/>
    </row>
    <row r="412" spans="1:26">
      <c r="A412" s="3"/>
      <c r="B412" s="3"/>
      <c r="C412" s="998"/>
      <c r="D412" s="525" t="s">
        <v>332</v>
      </c>
      <c r="E412" s="526">
        <v>0</v>
      </c>
      <c r="F412" s="527">
        <v>0</v>
      </c>
      <c r="G412" s="532">
        <v>2</v>
      </c>
      <c r="H412" s="534">
        <v>0</v>
      </c>
      <c r="I412" s="526">
        <v>18</v>
      </c>
      <c r="J412" s="527">
        <v>0</v>
      </c>
      <c r="K412" s="532">
        <v>4</v>
      </c>
      <c r="L412" s="536">
        <v>0</v>
      </c>
      <c r="M412" s="3"/>
      <c r="N412" s="3"/>
      <c r="O412" s="3"/>
      <c r="P412" s="3"/>
      <c r="Q412" s="3"/>
      <c r="R412" s="3"/>
      <c r="S412" s="3"/>
      <c r="T412" s="3"/>
      <c r="U412" s="3"/>
      <c r="V412" s="3"/>
      <c r="W412" s="3"/>
      <c r="X412" s="3"/>
      <c r="Y412" s="3"/>
      <c r="Z412" s="3"/>
    </row>
    <row r="413" spans="1:26">
      <c r="A413" s="3"/>
      <c r="B413" s="3"/>
      <c r="C413" s="998"/>
      <c r="D413" s="538" t="s">
        <v>333</v>
      </c>
      <c r="E413" s="540">
        <v>0</v>
      </c>
      <c r="F413" s="542">
        <v>0</v>
      </c>
      <c r="G413" s="543">
        <v>1</v>
      </c>
      <c r="H413" s="545">
        <v>0</v>
      </c>
      <c r="I413" s="540">
        <v>2</v>
      </c>
      <c r="J413" s="542">
        <v>0</v>
      </c>
      <c r="K413" s="543">
        <v>1</v>
      </c>
      <c r="L413" s="547">
        <v>0</v>
      </c>
      <c r="M413" s="3"/>
      <c r="N413" s="3"/>
      <c r="O413" s="3"/>
      <c r="P413" s="3"/>
      <c r="Q413" s="3"/>
      <c r="R413" s="3"/>
      <c r="S413" s="3"/>
      <c r="T413" s="3"/>
      <c r="U413" s="3"/>
      <c r="V413" s="3"/>
      <c r="W413" s="3"/>
      <c r="X413" s="3"/>
      <c r="Y413" s="3"/>
      <c r="Z413" s="3"/>
    </row>
    <row r="414" spans="1:26" ht="15.75" customHeight="1">
      <c r="A414" s="3"/>
      <c r="B414" s="3"/>
      <c r="C414" s="998"/>
      <c r="D414" s="552" t="s">
        <v>28</v>
      </c>
      <c r="E414" s="554">
        <f t="shared" ref="E414:L414" si="30">SUM(E405:E413)</f>
        <v>694</v>
      </c>
      <c r="F414" s="556">
        <f t="shared" si="30"/>
        <v>205</v>
      </c>
      <c r="G414" s="557">
        <f t="shared" si="30"/>
        <v>447</v>
      </c>
      <c r="H414" s="558">
        <f t="shared" si="30"/>
        <v>143</v>
      </c>
      <c r="I414" s="554">
        <f t="shared" si="30"/>
        <v>221</v>
      </c>
      <c r="J414" s="556">
        <f t="shared" si="30"/>
        <v>25</v>
      </c>
      <c r="K414" s="557">
        <f t="shared" si="30"/>
        <v>84</v>
      </c>
      <c r="L414" s="559">
        <f t="shared" si="30"/>
        <v>6</v>
      </c>
      <c r="M414" s="3"/>
      <c r="N414" s="3"/>
      <c r="O414" s="3"/>
      <c r="P414" s="3"/>
      <c r="Q414" s="3"/>
      <c r="R414" s="3"/>
      <c r="S414" s="3"/>
      <c r="T414" s="3"/>
      <c r="U414" s="3"/>
      <c r="V414" s="3"/>
      <c r="W414" s="3"/>
      <c r="X414" s="3"/>
      <c r="Y414" s="3"/>
      <c r="Z414" s="3"/>
    </row>
    <row r="415" spans="1:26" ht="20.25" customHeight="1">
      <c r="A415" s="3"/>
      <c r="B415" s="3"/>
      <c r="C415" s="978"/>
      <c r="D415" s="560" t="s">
        <v>336</v>
      </c>
      <c r="E415" s="1009">
        <f>E414+F414</f>
        <v>899</v>
      </c>
      <c r="F415" s="858"/>
      <c r="G415" s="1009">
        <f>G414+H414</f>
        <v>590</v>
      </c>
      <c r="H415" s="858"/>
      <c r="I415" s="1009">
        <f>I414+J414</f>
        <v>246</v>
      </c>
      <c r="J415" s="858"/>
      <c r="K415" s="1009">
        <f>K414+L414</f>
        <v>90</v>
      </c>
      <c r="L415" s="850"/>
      <c r="M415" s="3"/>
      <c r="N415" s="3"/>
      <c r="O415" s="3"/>
      <c r="P415" s="3"/>
      <c r="Q415" s="3"/>
      <c r="R415" s="3"/>
      <c r="S415" s="3"/>
      <c r="T415" s="3"/>
      <c r="U415" s="3"/>
      <c r="V415" s="3"/>
      <c r="W415" s="3"/>
      <c r="X415" s="3"/>
      <c r="Y415" s="3"/>
      <c r="Z415" s="3"/>
    </row>
    <row r="416" spans="1:26" ht="16.5" customHeight="1">
      <c r="A416" s="3"/>
      <c r="B416" s="3"/>
      <c r="C416" s="997" t="s">
        <v>184</v>
      </c>
      <c r="D416" s="1004" t="s">
        <v>87</v>
      </c>
      <c r="E416" s="991" t="s">
        <v>316</v>
      </c>
      <c r="F416" s="934"/>
      <c r="G416" s="996" t="s">
        <v>318</v>
      </c>
      <c r="H416" s="973"/>
      <c r="I416" s="991" t="s">
        <v>320</v>
      </c>
      <c r="J416" s="934"/>
      <c r="K416" s="996" t="s">
        <v>321</v>
      </c>
      <c r="L416" s="974"/>
      <c r="M416" s="3"/>
      <c r="N416" s="3"/>
      <c r="O416" s="3"/>
      <c r="P416" s="3"/>
      <c r="Q416" s="3"/>
      <c r="R416" s="3"/>
      <c r="S416" s="3"/>
      <c r="T416" s="3"/>
      <c r="U416" s="3"/>
      <c r="V416" s="3"/>
      <c r="W416" s="3"/>
      <c r="X416" s="3"/>
      <c r="Y416" s="3"/>
      <c r="Z416" s="3"/>
    </row>
    <row r="417" spans="1:26" ht="15.75" customHeight="1">
      <c r="A417" s="3"/>
      <c r="B417" s="3"/>
      <c r="C417" s="998"/>
      <c r="D417" s="1010"/>
      <c r="E417" s="512" t="s">
        <v>309</v>
      </c>
      <c r="F417" s="513" t="s">
        <v>310</v>
      </c>
      <c r="G417" s="514" t="s">
        <v>309</v>
      </c>
      <c r="H417" s="515" t="s">
        <v>310</v>
      </c>
      <c r="I417" s="512" t="s">
        <v>309</v>
      </c>
      <c r="J417" s="513" t="s">
        <v>310</v>
      </c>
      <c r="K417" s="514" t="s">
        <v>309</v>
      </c>
      <c r="L417" s="518" t="s">
        <v>310</v>
      </c>
      <c r="M417" s="3"/>
      <c r="N417" s="3"/>
      <c r="O417" s="3"/>
      <c r="P417" s="3"/>
      <c r="Q417" s="3"/>
      <c r="R417" s="3"/>
      <c r="S417" s="3"/>
      <c r="T417" s="3"/>
      <c r="U417" s="3"/>
      <c r="V417" s="3"/>
      <c r="W417" s="3"/>
      <c r="X417" s="3"/>
      <c r="Y417" s="3"/>
      <c r="Z417" s="3"/>
    </row>
    <row r="418" spans="1:26">
      <c r="A418" s="3"/>
      <c r="B418" s="3"/>
      <c r="C418" s="998"/>
      <c r="D418" s="519" t="s">
        <v>311</v>
      </c>
      <c r="E418" s="520">
        <v>135</v>
      </c>
      <c r="F418" s="521">
        <v>41</v>
      </c>
      <c r="G418" s="522">
        <v>128</v>
      </c>
      <c r="H418" s="523">
        <v>44</v>
      </c>
      <c r="I418" s="520">
        <v>71</v>
      </c>
      <c r="J418" s="521">
        <v>9</v>
      </c>
      <c r="K418" s="522">
        <v>20</v>
      </c>
      <c r="L418" s="524">
        <v>2</v>
      </c>
      <c r="M418" s="3"/>
      <c r="N418" s="3"/>
      <c r="O418" s="3"/>
      <c r="P418" s="3"/>
      <c r="Q418" s="3"/>
      <c r="R418" s="3"/>
      <c r="S418" s="3"/>
      <c r="T418" s="3"/>
      <c r="U418" s="3"/>
      <c r="V418" s="3"/>
      <c r="W418" s="3"/>
      <c r="X418" s="3"/>
      <c r="Y418" s="3"/>
      <c r="Z418" s="3"/>
    </row>
    <row r="419" spans="1:26">
      <c r="A419" s="3"/>
      <c r="B419" s="3"/>
      <c r="C419" s="998"/>
      <c r="D419" s="525" t="s">
        <v>312</v>
      </c>
      <c r="E419" s="526">
        <v>816</v>
      </c>
      <c r="F419" s="527">
        <v>242</v>
      </c>
      <c r="G419" s="532">
        <v>368</v>
      </c>
      <c r="H419" s="534">
        <v>101</v>
      </c>
      <c r="I419" s="526">
        <v>148</v>
      </c>
      <c r="J419" s="527">
        <v>17</v>
      </c>
      <c r="K419" s="532">
        <v>37</v>
      </c>
      <c r="L419" s="536">
        <v>3</v>
      </c>
      <c r="M419" s="3"/>
      <c r="N419" s="3"/>
      <c r="O419" s="3"/>
      <c r="P419" s="3"/>
      <c r="Q419" s="3"/>
      <c r="R419" s="3"/>
      <c r="S419" s="3"/>
      <c r="T419" s="3"/>
      <c r="U419" s="3"/>
      <c r="V419" s="3"/>
      <c r="W419" s="3"/>
      <c r="X419" s="3"/>
      <c r="Y419" s="3"/>
      <c r="Z419" s="3"/>
    </row>
    <row r="420" spans="1:26">
      <c r="A420" s="3"/>
      <c r="B420" s="3"/>
      <c r="C420" s="998"/>
      <c r="D420" s="538" t="s">
        <v>324</v>
      </c>
      <c r="E420" s="540">
        <v>41</v>
      </c>
      <c r="F420" s="542">
        <v>1</v>
      </c>
      <c r="G420" s="543">
        <v>81</v>
      </c>
      <c r="H420" s="545">
        <v>2</v>
      </c>
      <c r="I420" s="540">
        <v>71</v>
      </c>
      <c r="J420" s="542">
        <v>0</v>
      </c>
      <c r="K420" s="543">
        <v>26</v>
      </c>
      <c r="L420" s="547">
        <v>0</v>
      </c>
      <c r="M420" s="3"/>
      <c r="N420" s="3"/>
      <c r="O420" s="3"/>
      <c r="P420" s="3"/>
      <c r="Q420" s="3"/>
      <c r="R420" s="3"/>
      <c r="S420" s="3"/>
      <c r="T420" s="3"/>
      <c r="U420" s="3"/>
      <c r="V420" s="3"/>
      <c r="W420" s="3"/>
      <c r="X420" s="3"/>
      <c r="Y420" s="3"/>
      <c r="Z420" s="3"/>
    </row>
    <row r="421" spans="1:26">
      <c r="A421" s="3"/>
      <c r="B421" s="3"/>
      <c r="C421" s="998"/>
      <c r="D421" s="525" t="s">
        <v>328</v>
      </c>
      <c r="E421" s="526">
        <v>20</v>
      </c>
      <c r="F421" s="527">
        <v>0</v>
      </c>
      <c r="G421" s="532">
        <v>50</v>
      </c>
      <c r="H421" s="534">
        <v>1</v>
      </c>
      <c r="I421" s="526">
        <v>55</v>
      </c>
      <c r="J421" s="527">
        <v>0</v>
      </c>
      <c r="K421" s="532">
        <v>15</v>
      </c>
      <c r="L421" s="536">
        <v>0</v>
      </c>
      <c r="M421" s="3"/>
      <c r="N421" s="3"/>
      <c r="O421" s="3"/>
      <c r="P421" s="3"/>
      <c r="Q421" s="3"/>
      <c r="R421" s="3"/>
      <c r="S421" s="3"/>
      <c r="T421" s="3"/>
      <c r="U421" s="3"/>
      <c r="V421" s="3"/>
      <c r="W421" s="3"/>
      <c r="X421" s="3"/>
      <c r="Y421" s="3"/>
      <c r="Z421" s="3"/>
    </row>
    <row r="422" spans="1:26">
      <c r="A422" s="3"/>
      <c r="B422" s="3"/>
      <c r="C422" s="998"/>
      <c r="D422" s="538" t="s">
        <v>329</v>
      </c>
      <c r="E422" s="540">
        <v>3</v>
      </c>
      <c r="F422" s="542">
        <v>0</v>
      </c>
      <c r="G422" s="543">
        <v>7</v>
      </c>
      <c r="H422" s="545">
        <v>1</v>
      </c>
      <c r="I422" s="540">
        <v>8</v>
      </c>
      <c r="J422" s="542">
        <v>0</v>
      </c>
      <c r="K422" s="543">
        <v>3</v>
      </c>
      <c r="L422" s="547">
        <v>0</v>
      </c>
      <c r="M422" s="3"/>
      <c r="N422" s="3"/>
      <c r="O422" s="3"/>
      <c r="P422" s="3"/>
      <c r="Q422" s="3"/>
      <c r="R422" s="3"/>
      <c r="S422" s="3"/>
      <c r="T422" s="3"/>
      <c r="U422" s="3"/>
      <c r="V422" s="3"/>
      <c r="W422" s="3"/>
      <c r="X422" s="3"/>
      <c r="Y422" s="3"/>
      <c r="Z422" s="3"/>
    </row>
    <row r="423" spans="1:26">
      <c r="A423" s="3"/>
      <c r="B423" s="3"/>
      <c r="C423" s="998"/>
      <c r="D423" s="525" t="s">
        <v>330</v>
      </c>
      <c r="E423" s="526">
        <v>4</v>
      </c>
      <c r="F423" s="527">
        <v>14</v>
      </c>
      <c r="G423" s="532">
        <v>10</v>
      </c>
      <c r="H423" s="534">
        <v>29</v>
      </c>
      <c r="I423" s="526">
        <v>22</v>
      </c>
      <c r="J423" s="527">
        <v>13</v>
      </c>
      <c r="K423" s="532">
        <v>36</v>
      </c>
      <c r="L423" s="536">
        <v>6</v>
      </c>
      <c r="M423" s="3"/>
      <c r="N423" s="3"/>
      <c r="O423" s="3"/>
      <c r="P423" s="3"/>
      <c r="Q423" s="3"/>
      <c r="R423" s="3"/>
      <c r="S423" s="3"/>
      <c r="T423" s="3"/>
      <c r="U423" s="3"/>
      <c r="V423" s="3"/>
      <c r="W423" s="3"/>
      <c r="X423" s="3"/>
      <c r="Y423" s="3"/>
      <c r="Z423" s="3"/>
    </row>
    <row r="424" spans="1:26">
      <c r="A424" s="3"/>
      <c r="B424" s="3"/>
      <c r="C424" s="998"/>
      <c r="D424" s="538" t="s">
        <v>331</v>
      </c>
      <c r="E424" s="540">
        <v>0</v>
      </c>
      <c r="F424" s="542">
        <v>0</v>
      </c>
      <c r="G424" s="543">
        <v>11</v>
      </c>
      <c r="H424" s="545">
        <v>1</v>
      </c>
      <c r="I424" s="540">
        <v>20</v>
      </c>
      <c r="J424" s="542">
        <v>0</v>
      </c>
      <c r="K424" s="543">
        <v>36</v>
      </c>
      <c r="L424" s="547">
        <v>0</v>
      </c>
      <c r="M424" s="3"/>
      <c r="N424" s="3"/>
      <c r="O424" s="3"/>
      <c r="P424" s="3"/>
      <c r="Q424" s="3"/>
      <c r="R424" s="3"/>
      <c r="S424" s="3"/>
      <c r="T424" s="3"/>
      <c r="U424" s="3"/>
      <c r="V424" s="3"/>
      <c r="W424" s="3"/>
      <c r="X424" s="3"/>
      <c r="Y424" s="3"/>
      <c r="Z424" s="3"/>
    </row>
    <row r="425" spans="1:26">
      <c r="A425" s="3"/>
      <c r="B425" s="3"/>
      <c r="C425" s="998"/>
      <c r="D425" s="525" t="s">
        <v>332</v>
      </c>
      <c r="E425" s="526">
        <v>2</v>
      </c>
      <c r="F425" s="527">
        <v>0</v>
      </c>
      <c r="G425" s="532">
        <v>6</v>
      </c>
      <c r="H425" s="534">
        <v>0</v>
      </c>
      <c r="I425" s="526">
        <v>13</v>
      </c>
      <c r="J425" s="527">
        <v>0</v>
      </c>
      <c r="K425" s="532">
        <v>20</v>
      </c>
      <c r="L425" s="536">
        <v>0</v>
      </c>
      <c r="M425" s="3"/>
      <c r="N425" s="3"/>
      <c r="O425" s="3"/>
      <c r="P425" s="3"/>
      <c r="Q425" s="3"/>
      <c r="R425" s="3"/>
      <c r="S425" s="3"/>
      <c r="T425" s="3"/>
      <c r="U425" s="3"/>
      <c r="V425" s="3"/>
      <c r="W425" s="3"/>
      <c r="X425" s="3"/>
      <c r="Y425" s="3"/>
      <c r="Z425" s="3"/>
    </row>
    <row r="426" spans="1:26">
      <c r="A426" s="3"/>
      <c r="B426" s="3"/>
      <c r="C426" s="998"/>
      <c r="D426" s="538" t="s">
        <v>333</v>
      </c>
      <c r="E426" s="540">
        <v>0</v>
      </c>
      <c r="F426" s="542">
        <v>0</v>
      </c>
      <c r="G426" s="543">
        <v>1</v>
      </c>
      <c r="H426" s="545">
        <v>0</v>
      </c>
      <c r="I426" s="540">
        <v>3</v>
      </c>
      <c r="J426" s="542">
        <v>0</v>
      </c>
      <c r="K426" s="543">
        <v>1</v>
      </c>
      <c r="L426" s="547">
        <v>0</v>
      </c>
      <c r="M426" s="3"/>
      <c r="N426" s="3"/>
      <c r="O426" s="3"/>
      <c r="P426" s="3"/>
      <c r="Q426" s="3"/>
      <c r="R426" s="3"/>
      <c r="S426" s="3"/>
      <c r="T426" s="3"/>
      <c r="U426" s="3"/>
      <c r="V426" s="3"/>
      <c r="W426" s="3"/>
      <c r="X426" s="3"/>
      <c r="Y426" s="3"/>
      <c r="Z426" s="3"/>
    </row>
    <row r="427" spans="1:26" ht="16.5" customHeight="1">
      <c r="A427" s="3"/>
      <c r="B427" s="3"/>
      <c r="C427" s="998"/>
      <c r="D427" s="552" t="s">
        <v>28</v>
      </c>
      <c r="E427" s="554">
        <f t="shared" ref="E427:L427" si="31">SUM(E418:E426)</f>
        <v>1021</v>
      </c>
      <c r="F427" s="556">
        <f t="shared" si="31"/>
        <v>298</v>
      </c>
      <c r="G427" s="557">
        <f t="shared" si="31"/>
        <v>662</v>
      </c>
      <c r="H427" s="558">
        <f t="shared" si="31"/>
        <v>179</v>
      </c>
      <c r="I427" s="554">
        <f t="shared" si="31"/>
        <v>411</v>
      </c>
      <c r="J427" s="556">
        <f t="shared" si="31"/>
        <v>39</v>
      </c>
      <c r="K427" s="557">
        <f t="shared" si="31"/>
        <v>194</v>
      </c>
      <c r="L427" s="559">
        <f t="shared" si="31"/>
        <v>11</v>
      </c>
      <c r="M427" s="3"/>
      <c r="N427" s="3"/>
      <c r="O427" s="3"/>
      <c r="P427" s="3"/>
      <c r="Q427" s="3"/>
      <c r="R427" s="3"/>
      <c r="S427" s="3"/>
      <c r="T427" s="3"/>
      <c r="U427" s="3"/>
      <c r="V427" s="3"/>
      <c r="W427" s="3"/>
      <c r="X427" s="3"/>
      <c r="Y427" s="3"/>
      <c r="Z427" s="3"/>
    </row>
    <row r="428" spans="1:26" ht="21" customHeight="1">
      <c r="A428" s="3"/>
      <c r="B428" s="3"/>
      <c r="C428" s="978"/>
      <c r="D428" s="560" t="s">
        <v>336</v>
      </c>
      <c r="E428" s="1009">
        <f>E427+F427</f>
        <v>1319</v>
      </c>
      <c r="F428" s="858"/>
      <c r="G428" s="1009">
        <f>G427+H427</f>
        <v>841</v>
      </c>
      <c r="H428" s="858"/>
      <c r="I428" s="1009">
        <f>I427+J427</f>
        <v>450</v>
      </c>
      <c r="J428" s="858"/>
      <c r="K428" s="1009">
        <f>K427+L427</f>
        <v>205</v>
      </c>
      <c r="L428" s="850"/>
      <c r="M428" s="3"/>
      <c r="N428" s="3"/>
      <c r="O428" s="3"/>
      <c r="P428" s="3"/>
      <c r="Q428" s="3"/>
      <c r="R428" s="3"/>
      <c r="S428" s="3"/>
      <c r="T428" s="3"/>
      <c r="U428" s="3"/>
      <c r="V428" s="3"/>
      <c r="W428" s="3"/>
      <c r="X428" s="3"/>
      <c r="Y428" s="3"/>
      <c r="Z428" s="3"/>
    </row>
    <row r="429" spans="1:26" ht="16.5" customHeight="1">
      <c r="A429" s="3"/>
      <c r="B429" s="3"/>
      <c r="C429" s="997" t="s">
        <v>421</v>
      </c>
      <c r="D429" s="1004" t="s">
        <v>87</v>
      </c>
      <c r="E429" s="991" t="s">
        <v>316</v>
      </c>
      <c r="F429" s="934"/>
      <c r="G429" s="996" t="s">
        <v>318</v>
      </c>
      <c r="H429" s="973"/>
      <c r="I429" s="991" t="s">
        <v>320</v>
      </c>
      <c r="J429" s="934"/>
      <c r="K429" s="996" t="s">
        <v>321</v>
      </c>
      <c r="L429" s="974"/>
      <c r="M429" s="3"/>
      <c r="N429" s="3"/>
      <c r="O429" s="3"/>
      <c r="P429" s="3"/>
      <c r="Q429" s="3"/>
      <c r="R429" s="3"/>
      <c r="S429" s="3"/>
      <c r="T429" s="3"/>
      <c r="U429" s="3"/>
      <c r="V429" s="3"/>
      <c r="W429" s="3"/>
      <c r="X429" s="3"/>
      <c r="Y429" s="3"/>
      <c r="Z429" s="3"/>
    </row>
    <row r="430" spans="1:26" ht="15.75" customHeight="1">
      <c r="A430" s="3"/>
      <c r="B430" s="3"/>
      <c r="C430" s="998"/>
      <c r="D430" s="1010"/>
      <c r="E430" s="512" t="s">
        <v>309</v>
      </c>
      <c r="F430" s="513" t="s">
        <v>310</v>
      </c>
      <c r="G430" s="514" t="s">
        <v>309</v>
      </c>
      <c r="H430" s="515" t="s">
        <v>310</v>
      </c>
      <c r="I430" s="512" t="s">
        <v>309</v>
      </c>
      <c r="J430" s="513" t="s">
        <v>310</v>
      </c>
      <c r="K430" s="514" t="s">
        <v>309</v>
      </c>
      <c r="L430" s="518" t="s">
        <v>310</v>
      </c>
      <c r="M430" s="3"/>
      <c r="N430" s="3"/>
      <c r="O430" s="3"/>
      <c r="P430" s="3"/>
      <c r="Q430" s="3"/>
      <c r="R430" s="3"/>
      <c r="S430" s="3"/>
      <c r="T430" s="3"/>
      <c r="U430" s="3"/>
      <c r="V430" s="3"/>
      <c r="W430" s="3"/>
      <c r="X430" s="3"/>
      <c r="Y430" s="3"/>
      <c r="Z430" s="3"/>
    </row>
    <row r="431" spans="1:26">
      <c r="A431" s="3"/>
      <c r="B431" s="3"/>
      <c r="C431" s="998"/>
      <c r="D431" s="519" t="s">
        <v>311</v>
      </c>
      <c r="E431" s="520">
        <v>165</v>
      </c>
      <c r="F431" s="521">
        <v>114</v>
      </c>
      <c r="G431" s="522">
        <v>202</v>
      </c>
      <c r="H431" s="523">
        <v>142</v>
      </c>
      <c r="I431" s="520">
        <v>107</v>
      </c>
      <c r="J431" s="521">
        <v>44</v>
      </c>
      <c r="K431" s="522">
        <v>28</v>
      </c>
      <c r="L431" s="524">
        <v>5</v>
      </c>
      <c r="M431" s="3"/>
      <c r="N431" s="3"/>
      <c r="O431" s="3"/>
      <c r="P431" s="3"/>
      <c r="Q431" s="3"/>
      <c r="R431" s="3"/>
      <c r="S431" s="3"/>
      <c r="T431" s="3"/>
      <c r="U431" s="3"/>
      <c r="V431" s="3"/>
      <c r="W431" s="3"/>
      <c r="X431" s="3"/>
      <c r="Y431" s="3"/>
      <c r="Z431" s="3"/>
    </row>
    <row r="432" spans="1:26">
      <c r="A432" s="3"/>
      <c r="B432" s="3"/>
      <c r="C432" s="998"/>
      <c r="D432" s="525" t="s">
        <v>312</v>
      </c>
      <c r="E432" s="526">
        <v>4816</v>
      </c>
      <c r="F432" s="527">
        <v>2260</v>
      </c>
      <c r="G432" s="532">
        <v>1736</v>
      </c>
      <c r="H432" s="534">
        <v>1088</v>
      </c>
      <c r="I432" s="526">
        <v>588</v>
      </c>
      <c r="J432" s="527">
        <v>240</v>
      </c>
      <c r="K432" s="532">
        <v>144</v>
      </c>
      <c r="L432" s="536">
        <v>20</v>
      </c>
      <c r="M432" s="3"/>
      <c r="N432" s="3"/>
      <c r="O432" s="3"/>
      <c r="P432" s="3"/>
      <c r="Q432" s="3"/>
      <c r="R432" s="3"/>
      <c r="S432" s="3"/>
      <c r="T432" s="3"/>
      <c r="U432" s="3"/>
      <c r="V432" s="3"/>
      <c r="W432" s="3"/>
      <c r="X432" s="3"/>
      <c r="Y432" s="3"/>
      <c r="Z432" s="3"/>
    </row>
    <row r="433" spans="1:26">
      <c r="A433" s="3"/>
      <c r="B433" s="3"/>
      <c r="C433" s="998"/>
      <c r="D433" s="538" t="s">
        <v>324</v>
      </c>
      <c r="E433" s="540">
        <v>194</v>
      </c>
      <c r="F433" s="542">
        <v>5</v>
      </c>
      <c r="G433" s="543">
        <v>649</v>
      </c>
      <c r="H433" s="545">
        <v>45</v>
      </c>
      <c r="I433" s="540">
        <v>391</v>
      </c>
      <c r="J433" s="542">
        <v>26</v>
      </c>
      <c r="K433" s="543">
        <v>132</v>
      </c>
      <c r="L433" s="547">
        <v>3</v>
      </c>
      <c r="M433" s="3"/>
      <c r="N433" s="3"/>
      <c r="O433" s="3"/>
      <c r="P433" s="3"/>
      <c r="Q433" s="3"/>
      <c r="R433" s="3"/>
      <c r="S433" s="3"/>
      <c r="T433" s="3"/>
      <c r="U433" s="3"/>
      <c r="V433" s="3"/>
      <c r="W433" s="3"/>
      <c r="X433" s="3"/>
      <c r="Y433" s="3"/>
      <c r="Z433" s="3"/>
    </row>
    <row r="434" spans="1:26">
      <c r="A434" s="3"/>
      <c r="B434" s="3"/>
      <c r="C434" s="998"/>
      <c r="D434" s="525" t="s">
        <v>328</v>
      </c>
      <c r="E434" s="526">
        <v>95</v>
      </c>
      <c r="F434" s="527">
        <v>4</v>
      </c>
      <c r="G434" s="532">
        <v>314</v>
      </c>
      <c r="H434" s="534">
        <v>6</v>
      </c>
      <c r="I434" s="526">
        <v>267</v>
      </c>
      <c r="J434" s="527">
        <v>5</v>
      </c>
      <c r="K434" s="532">
        <v>70</v>
      </c>
      <c r="L434" s="536">
        <v>0</v>
      </c>
      <c r="M434" s="3"/>
      <c r="N434" s="3"/>
      <c r="O434" s="3"/>
      <c r="P434" s="3"/>
      <c r="Q434" s="3"/>
      <c r="R434" s="3"/>
      <c r="S434" s="3"/>
      <c r="T434" s="3"/>
      <c r="U434" s="3"/>
      <c r="V434" s="3"/>
      <c r="W434" s="3"/>
      <c r="X434" s="3"/>
      <c r="Y434" s="3"/>
      <c r="Z434" s="3"/>
    </row>
    <row r="435" spans="1:26">
      <c r="A435" s="3"/>
      <c r="B435" s="3"/>
      <c r="C435" s="998"/>
      <c r="D435" s="538" t="s">
        <v>329</v>
      </c>
      <c r="E435" s="540">
        <v>37</v>
      </c>
      <c r="F435" s="542">
        <v>0</v>
      </c>
      <c r="G435" s="543">
        <v>151</v>
      </c>
      <c r="H435" s="545">
        <v>0</v>
      </c>
      <c r="I435" s="540">
        <v>74</v>
      </c>
      <c r="J435" s="542">
        <v>1</v>
      </c>
      <c r="K435" s="543">
        <v>8</v>
      </c>
      <c r="L435" s="547">
        <v>0</v>
      </c>
      <c r="M435" s="3"/>
      <c r="N435" s="3"/>
      <c r="O435" s="3"/>
      <c r="P435" s="3"/>
      <c r="Q435" s="3"/>
      <c r="R435" s="3"/>
      <c r="S435" s="3"/>
      <c r="T435" s="3"/>
      <c r="U435" s="3"/>
      <c r="V435" s="3"/>
      <c r="W435" s="3"/>
      <c r="X435" s="3"/>
      <c r="Y435" s="3"/>
      <c r="Z435" s="3"/>
    </row>
    <row r="436" spans="1:26">
      <c r="A436" s="3"/>
      <c r="B436" s="3"/>
      <c r="C436" s="998"/>
      <c r="D436" s="525" t="s">
        <v>330</v>
      </c>
      <c r="E436" s="526">
        <v>86</v>
      </c>
      <c r="F436" s="527">
        <v>145</v>
      </c>
      <c r="G436" s="532">
        <v>150</v>
      </c>
      <c r="H436" s="534">
        <v>249</v>
      </c>
      <c r="I436" s="526">
        <v>185</v>
      </c>
      <c r="J436" s="527">
        <v>197</v>
      </c>
      <c r="K436" s="532">
        <v>261</v>
      </c>
      <c r="L436" s="536">
        <v>75</v>
      </c>
      <c r="M436" s="3"/>
      <c r="N436" s="3"/>
      <c r="O436" s="3"/>
      <c r="P436" s="3"/>
      <c r="Q436" s="3"/>
      <c r="R436" s="3"/>
      <c r="S436" s="3"/>
      <c r="T436" s="3"/>
      <c r="U436" s="3"/>
      <c r="V436" s="3"/>
      <c r="W436" s="3"/>
      <c r="X436" s="3"/>
      <c r="Y436" s="3"/>
      <c r="Z436" s="3"/>
    </row>
    <row r="437" spans="1:26">
      <c r="A437" s="3"/>
      <c r="B437" s="3"/>
      <c r="C437" s="998"/>
      <c r="D437" s="538" t="s">
        <v>331</v>
      </c>
      <c r="E437" s="540">
        <v>9</v>
      </c>
      <c r="F437" s="542">
        <v>3</v>
      </c>
      <c r="G437" s="543">
        <v>94</v>
      </c>
      <c r="H437" s="545">
        <v>13</v>
      </c>
      <c r="I437" s="540">
        <v>233</v>
      </c>
      <c r="J437" s="542">
        <v>12</v>
      </c>
      <c r="K437" s="543">
        <v>218</v>
      </c>
      <c r="L437" s="547">
        <v>5</v>
      </c>
      <c r="M437" s="3"/>
      <c r="N437" s="3"/>
      <c r="O437" s="3"/>
      <c r="P437" s="3"/>
      <c r="Q437" s="3"/>
      <c r="R437" s="3"/>
      <c r="S437" s="3"/>
      <c r="T437" s="3"/>
      <c r="U437" s="3"/>
      <c r="V437" s="3"/>
      <c r="W437" s="3"/>
      <c r="X437" s="3"/>
      <c r="Y437" s="3"/>
      <c r="Z437" s="3"/>
    </row>
    <row r="438" spans="1:26">
      <c r="A438" s="3"/>
      <c r="B438" s="3"/>
      <c r="C438" s="998"/>
      <c r="D438" s="525" t="s">
        <v>332</v>
      </c>
      <c r="E438" s="526">
        <v>9</v>
      </c>
      <c r="F438" s="527">
        <v>0</v>
      </c>
      <c r="G438" s="532">
        <v>51</v>
      </c>
      <c r="H438" s="534">
        <v>3</v>
      </c>
      <c r="I438" s="526">
        <v>146</v>
      </c>
      <c r="J438" s="527">
        <v>2</v>
      </c>
      <c r="K438" s="532">
        <v>139</v>
      </c>
      <c r="L438" s="536">
        <v>1</v>
      </c>
      <c r="M438" s="3"/>
      <c r="N438" s="3"/>
      <c r="O438" s="3"/>
      <c r="P438" s="3"/>
      <c r="Q438" s="3"/>
      <c r="R438" s="3"/>
      <c r="S438" s="3"/>
      <c r="T438" s="3"/>
      <c r="U438" s="3"/>
      <c r="V438" s="3"/>
      <c r="W438" s="3"/>
      <c r="X438" s="3"/>
      <c r="Y438" s="3"/>
      <c r="Z438" s="3"/>
    </row>
    <row r="439" spans="1:26">
      <c r="A439" s="3"/>
      <c r="B439" s="3"/>
      <c r="C439" s="998"/>
      <c r="D439" s="538" t="s">
        <v>333</v>
      </c>
      <c r="E439" s="540">
        <v>4</v>
      </c>
      <c r="F439" s="542">
        <v>0</v>
      </c>
      <c r="G439" s="543">
        <v>25</v>
      </c>
      <c r="H439" s="545">
        <v>1</v>
      </c>
      <c r="I439" s="540">
        <v>56</v>
      </c>
      <c r="J439" s="542">
        <v>0</v>
      </c>
      <c r="K439" s="543">
        <v>22</v>
      </c>
      <c r="L439" s="547">
        <v>1</v>
      </c>
      <c r="M439" s="3"/>
      <c r="N439" s="3"/>
      <c r="O439" s="3"/>
      <c r="P439" s="3"/>
      <c r="Q439" s="3"/>
      <c r="R439" s="3"/>
      <c r="S439" s="3"/>
      <c r="T439" s="3"/>
      <c r="U439" s="3"/>
      <c r="V439" s="3"/>
      <c r="W439" s="3"/>
      <c r="X439" s="3"/>
      <c r="Y439" s="3"/>
      <c r="Z439" s="3"/>
    </row>
    <row r="440" spans="1:26" ht="15.75" customHeight="1">
      <c r="A440" s="3"/>
      <c r="B440" s="3"/>
      <c r="C440" s="998"/>
      <c r="D440" s="552" t="s">
        <v>28</v>
      </c>
      <c r="E440" s="554">
        <f t="shared" ref="E440:L440" si="32">SUM(E431:E439)</f>
        <v>5415</v>
      </c>
      <c r="F440" s="556">
        <f t="shared" si="32"/>
        <v>2531</v>
      </c>
      <c r="G440" s="557">
        <f t="shared" si="32"/>
        <v>3372</v>
      </c>
      <c r="H440" s="558">
        <f t="shared" si="32"/>
        <v>1547</v>
      </c>
      <c r="I440" s="554">
        <f t="shared" si="32"/>
        <v>2047</v>
      </c>
      <c r="J440" s="556">
        <f t="shared" si="32"/>
        <v>527</v>
      </c>
      <c r="K440" s="557">
        <f t="shared" si="32"/>
        <v>1022</v>
      </c>
      <c r="L440" s="559">
        <f t="shared" si="32"/>
        <v>110</v>
      </c>
      <c r="M440" s="3"/>
      <c r="N440" s="3"/>
      <c r="O440" s="3"/>
      <c r="P440" s="3"/>
      <c r="Q440" s="3"/>
      <c r="R440" s="3"/>
      <c r="S440" s="3"/>
      <c r="T440" s="3"/>
      <c r="U440" s="3"/>
      <c r="V440" s="3"/>
      <c r="W440" s="3"/>
      <c r="X440" s="3"/>
      <c r="Y440" s="3"/>
      <c r="Z440" s="3"/>
    </row>
    <row r="441" spans="1:26" ht="21" customHeight="1">
      <c r="A441" s="3"/>
      <c r="B441" s="3"/>
      <c r="C441" s="978"/>
      <c r="D441" s="560" t="s">
        <v>336</v>
      </c>
      <c r="E441" s="1009">
        <f>E440+F440</f>
        <v>7946</v>
      </c>
      <c r="F441" s="858"/>
      <c r="G441" s="1009">
        <f>G440+H440</f>
        <v>4919</v>
      </c>
      <c r="H441" s="858"/>
      <c r="I441" s="1009">
        <f>I440+J440</f>
        <v>2574</v>
      </c>
      <c r="J441" s="858"/>
      <c r="K441" s="1009">
        <f>K440+L440</f>
        <v>1132</v>
      </c>
      <c r="L441" s="850"/>
      <c r="M441" s="3"/>
      <c r="N441" s="3"/>
      <c r="O441" s="3"/>
      <c r="P441" s="3"/>
      <c r="Q441" s="3"/>
      <c r="R441" s="3"/>
      <c r="S441" s="3"/>
      <c r="T441" s="3"/>
      <c r="U441" s="3"/>
      <c r="V441" s="3"/>
      <c r="W441" s="3"/>
      <c r="X441" s="3"/>
      <c r="Y441" s="3"/>
      <c r="Z441" s="3"/>
    </row>
    <row r="442" spans="1:26" ht="16.5" customHeight="1">
      <c r="A442" s="3"/>
      <c r="B442" s="3"/>
      <c r="C442" s="997" t="s">
        <v>186</v>
      </c>
      <c r="D442" s="1004" t="s">
        <v>87</v>
      </c>
      <c r="E442" s="991" t="s">
        <v>316</v>
      </c>
      <c r="F442" s="934"/>
      <c r="G442" s="996" t="s">
        <v>318</v>
      </c>
      <c r="H442" s="973"/>
      <c r="I442" s="991" t="s">
        <v>320</v>
      </c>
      <c r="J442" s="934"/>
      <c r="K442" s="996" t="s">
        <v>321</v>
      </c>
      <c r="L442" s="974"/>
      <c r="M442" s="3"/>
      <c r="N442" s="3"/>
      <c r="O442" s="3"/>
      <c r="P442" s="3"/>
      <c r="Q442" s="3"/>
      <c r="R442" s="3"/>
      <c r="S442" s="3"/>
      <c r="T442" s="3"/>
      <c r="U442" s="3"/>
      <c r="V442" s="3"/>
      <c r="W442" s="3"/>
      <c r="X442" s="3"/>
      <c r="Y442" s="3"/>
      <c r="Z442" s="3"/>
    </row>
    <row r="443" spans="1:26" ht="15.75" customHeight="1">
      <c r="A443" s="3"/>
      <c r="B443" s="3"/>
      <c r="C443" s="998"/>
      <c r="D443" s="1010"/>
      <c r="E443" s="512" t="s">
        <v>309</v>
      </c>
      <c r="F443" s="513" t="s">
        <v>310</v>
      </c>
      <c r="G443" s="514" t="s">
        <v>309</v>
      </c>
      <c r="H443" s="515" t="s">
        <v>310</v>
      </c>
      <c r="I443" s="512" t="s">
        <v>309</v>
      </c>
      <c r="J443" s="513" t="s">
        <v>310</v>
      </c>
      <c r="K443" s="514" t="s">
        <v>309</v>
      </c>
      <c r="L443" s="518" t="s">
        <v>310</v>
      </c>
      <c r="M443" s="3"/>
      <c r="N443" s="3"/>
      <c r="O443" s="3"/>
      <c r="P443" s="3"/>
      <c r="Q443" s="3"/>
      <c r="R443" s="3"/>
      <c r="S443" s="3"/>
      <c r="T443" s="3"/>
      <c r="U443" s="3"/>
      <c r="V443" s="3"/>
      <c r="W443" s="3"/>
      <c r="X443" s="3"/>
      <c r="Y443" s="3"/>
      <c r="Z443" s="3"/>
    </row>
    <row r="444" spans="1:26">
      <c r="A444" s="3"/>
      <c r="B444" s="3"/>
      <c r="C444" s="998"/>
      <c r="D444" s="519" t="s">
        <v>311</v>
      </c>
      <c r="E444" s="520">
        <v>13</v>
      </c>
      <c r="F444" s="521">
        <v>13</v>
      </c>
      <c r="G444" s="522">
        <v>21</v>
      </c>
      <c r="H444" s="523">
        <v>6</v>
      </c>
      <c r="I444" s="520">
        <v>8</v>
      </c>
      <c r="J444" s="521">
        <v>4</v>
      </c>
      <c r="K444" s="522">
        <v>4</v>
      </c>
      <c r="L444" s="524">
        <v>0</v>
      </c>
      <c r="M444" s="3"/>
      <c r="N444" s="3"/>
      <c r="O444" s="3"/>
      <c r="P444" s="3"/>
      <c r="Q444" s="3"/>
      <c r="R444" s="3"/>
      <c r="S444" s="3"/>
      <c r="T444" s="3"/>
      <c r="U444" s="3"/>
      <c r="V444" s="3"/>
      <c r="W444" s="3"/>
      <c r="X444" s="3"/>
      <c r="Y444" s="3"/>
      <c r="Z444" s="3"/>
    </row>
    <row r="445" spans="1:26">
      <c r="A445" s="3"/>
      <c r="B445" s="3"/>
      <c r="C445" s="998"/>
      <c r="D445" s="525" t="s">
        <v>312</v>
      </c>
      <c r="E445" s="526">
        <v>360</v>
      </c>
      <c r="F445" s="527">
        <v>83</v>
      </c>
      <c r="G445" s="532">
        <v>192</v>
      </c>
      <c r="H445" s="534">
        <v>63</v>
      </c>
      <c r="I445" s="526">
        <v>41</v>
      </c>
      <c r="J445" s="527">
        <v>8</v>
      </c>
      <c r="K445" s="532">
        <v>12</v>
      </c>
      <c r="L445" s="536">
        <v>0</v>
      </c>
      <c r="M445" s="3"/>
      <c r="N445" s="3"/>
      <c r="O445" s="3"/>
      <c r="P445" s="3"/>
      <c r="Q445" s="3"/>
      <c r="R445" s="3"/>
      <c r="S445" s="3"/>
      <c r="T445" s="3"/>
      <c r="U445" s="3"/>
      <c r="V445" s="3"/>
      <c r="W445" s="3"/>
      <c r="X445" s="3"/>
      <c r="Y445" s="3"/>
      <c r="Z445" s="3"/>
    </row>
    <row r="446" spans="1:26">
      <c r="A446" s="3"/>
      <c r="B446" s="3"/>
      <c r="C446" s="998"/>
      <c r="D446" s="538" t="s">
        <v>324</v>
      </c>
      <c r="E446" s="540">
        <v>11</v>
      </c>
      <c r="F446" s="542">
        <v>0</v>
      </c>
      <c r="G446" s="543">
        <v>21</v>
      </c>
      <c r="H446" s="545">
        <v>0</v>
      </c>
      <c r="I446" s="540">
        <v>15</v>
      </c>
      <c r="J446" s="542">
        <v>0</v>
      </c>
      <c r="K446" s="543">
        <v>3</v>
      </c>
      <c r="L446" s="547">
        <v>0</v>
      </c>
      <c r="M446" s="3"/>
      <c r="N446" s="3"/>
      <c r="O446" s="3"/>
      <c r="P446" s="3"/>
      <c r="Q446" s="3"/>
      <c r="R446" s="3"/>
      <c r="S446" s="3"/>
      <c r="T446" s="3"/>
      <c r="U446" s="3"/>
      <c r="V446" s="3"/>
      <c r="W446" s="3"/>
      <c r="X446" s="3"/>
      <c r="Y446" s="3"/>
      <c r="Z446" s="3"/>
    </row>
    <row r="447" spans="1:26">
      <c r="A447" s="3"/>
      <c r="B447" s="3"/>
      <c r="C447" s="998"/>
      <c r="D447" s="525" t="s">
        <v>328</v>
      </c>
      <c r="E447" s="526">
        <v>2</v>
      </c>
      <c r="F447" s="527">
        <v>0</v>
      </c>
      <c r="G447" s="532">
        <v>11</v>
      </c>
      <c r="H447" s="534">
        <v>0</v>
      </c>
      <c r="I447" s="526">
        <v>6</v>
      </c>
      <c r="J447" s="527">
        <v>0</v>
      </c>
      <c r="K447" s="532">
        <v>1</v>
      </c>
      <c r="L447" s="536">
        <v>0</v>
      </c>
      <c r="M447" s="3"/>
      <c r="N447" s="3"/>
      <c r="O447" s="3"/>
      <c r="P447" s="3"/>
      <c r="Q447" s="3"/>
      <c r="R447" s="3"/>
      <c r="S447" s="3"/>
      <c r="T447" s="3"/>
      <c r="U447" s="3"/>
      <c r="V447" s="3"/>
      <c r="W447" s="3"/>
      <c r="X447" s="3"/>
      <c r="Y447" s="3"/>
      <c r="Z447" s="3"/>
    </row>
    <row r="448" spans="1:26">
      <c r="A448" s="3"/>
      <c r="B448" s="3"/>
      <c r="C448" s="998"/>
      <c r="D448" s="538" t="s">
        <v>329</v>
      </c>
      <c r="E448" s="540">
        <v>0</v>
      </c>
      <c r="F448" s="542">
        <v>0</v>
      </c>
      <c r="G448" s="543">
        <v>3</v>
      </c>
      <c r="H448" s="545">
        <v>0</v>
      </c>
      <c r="I448" s="540">
        <v>4</v>
      </c>
      <c r="J448" s="542">
        <v>0</v>
      </c>
      <c r="K448" s="543">
        <v>0</v>
      </c>
      <c r="L448" s="547">
        <v>0</v>
      </c>
      <c r="M448" s="3"/>
      <c r="N448" s="3"/>
      <c r="O448" s="3"/>
      <c r="P448" s="3"/>
      <c r="Q448" s="3"/>
      <c r="R448" s="3"/>
      <c r="S448" s="3"/>
      <c r="T448" s="3"/>
      <c r="U448" s="3"/>
      <c r="V448" s="3"/>
      <c r="W448" s="3"/>
      <c r="X448" s="3"/>
      <c r="Y448" s="3"/>
      <c r="Z448" s="3"/>
    </row>
    <row r="449" spans="1:26">
      <c r="A449" s="3"/>
      <c r="B449" s="3"/>
      <c r="C449" s="998"/>
      <c r="D449" s="525" t="s">
        <v>330</v>
      </c>
      <c r="E449" s="526">
        <v>3</v>
      </c>
      <c r="F449" s="527">
        <v>1</v>
      </c>
      <c r="G449" s="532">
        <v>6</v>
      </c>
      <c r="H449" s="534">
        <v>12</v>
      </c>
      <c r="I449" s="526">
        <v>5</v>
      </c>
      <c r="J449" s="527">
        <v>7</v>
      </c>
      <c r="K449" s="532">
        <v>8</v>
      </c>
      <c r="L449" s="536">
        <v>3</v>
      </c>
      <c r="M449" s="3"/>
      <c r="N449" s="3"/>
      <c r="O449" s="3"/>
      <c r="P449" s="3"/>
      <c r="Q449" s="3"/>
      <c r="R449" s="3"/>
      <c r="S449" s="3"/>
      <c r="T449" s="3"/>
      <c r="U449" s="3"/>
      <c r="V449" s="3"/>
      <c r="W449" s="3"/>
      <c r="X449" s="3"/>
      <c r="Y449" s="3"/>
      <c r="Z449" s="3"/>
    </row>
    <row r="450" spans="1:26">
      <c r="A450" s="3"/>
      <c r="B450" s="3"/>
      <c r="C450" s="998"/>
      <c r="D450" s="538" t="s">
        <v>331</v>
      </c>
      <c r="E450" s="540">
        <v>0</v>
      </c>
      <c r="F450" s="542">
        <v>0</v>
      </c>
      <c r="G450" s="543">
        <v>4</v>
      </c>
      <c r="H450" s="545">
        <v>0</v>
      </c>
      <c r="I450" s="540">
        <v>10</v>
      </c>
      <c r="J450" s="542">
        <v>1</v>
      </c>
      <c r="K450" s="543">
        <v>5</v>
      </c>
      <c r="L450" s="547">
        <v>0</v>
      </c>
      <c r="M450" s="3"/>
      <c r="N450" s="3"/>
      <c r="O450" s="3"/>
      <c r="P450" s="3"/>
      <c r="Q450" s="3"/>
      <c r="R450" s="3"/>
      <c r="S450" s="3"/>
      <c r="T450" s="3"/>
      <c r="U450" s="3"/>
      <c r="V450" s="3"/>
      <c r="W450" s="3"/>
      <c r="X450" s="3"/>
      <c r="Y450" s="3"/>
      <c r="Z450" s="3"/>
    </row>
    <row r="451" spans="1:26">
      <c r="A451" s="3"/>
      <c r="B451" s="3"/>
      <c r="C451" s="998"/>
      <c r="D451" s="525" t="s">
        <v>332</v>
      </c>
      <c r="E451" s="526">
        <v>0</v>
      </c>
      <c r="F451" s="527">
        <v>0</v>
      </c>
      <c r="G451" s="532">
        <v>2</v>
      </c>
      <c r="H451" s="534">
        <v>0</v>
      </c>
      <c r="I451" s="526">
        <v>11</v>
      </c>
      <c r="J451" s="527">
        <v>1</v>
      </c>
      <c r="K451" s="532">
        <v>3</v>
      </c>
      <c r="L451" s="536">
        <v>0</v>
      </c>
      <c r="M451" s="3"/>
      <c r="N451" s="3"/>
      <c r="O451" s="3"/>
      <c r="P451" s="3"/>
      <c r="Q451" s="3"/>
      <c r="R451" s="3"/>
      <c r="S451" s="3"/>
      <c r="T451" s="3"/>
      <c r="U451" s="3"/>
      <c r="V451" s="3"/>
      <c r="W451" s="3"/>
      <c r="X451" s="3"/>
      <c r="Y451" s="3"/>
      <c r="Z451" s="3"/>
    </row>
    <row r="452" spans="1:26">
      <c r="A452" s="3"/>
      <c r="B452" s="3"/>
      <c r="C452" s="998"/>
      <c r="D452" s="538" t="s">
        <v>333</v>
      </c>
      <c r="E452" s="540">
        <v>0</v>
      </c>
      <c r="F452" s="542">
        <v>0</v>
      </c>
      <c r="G452" s="543">
        <v>2</v>
      </c>
      <c r="H452" s="545">
        <v>0</v>
      </c>
      <c r="I452" s="540">
        <v>2</v>
      </c>
      <c r="J452" s="542">
        <v>0</v>
      </c>
      <c r="K452" s="543">
        <v>1</v>
      </c>
      <c r="L452" s="547">
        <v>0</v>
      </c>
      <c r="M452" s="3"/>
      <c r="N452" s="3"/>
      <c r="O452" s="3"/>
      <c r="P452" s="3"/>
      <c r="Q452" s="3"/>
      <c r="R452" s="3"/>
      <c r="S452" s="3"/>
      <c r="T452" s="3"/>
      <c r="U452" s="3"/>
      <c r="V452" s="3"/>
      <c r="W452" s="3"/>
      <c r="X452" s="3"/>
      <c r="Y452" s="3"/>
      <c r="Z452" s="3"/>
    </row>
    <row r="453" spans="1:26" ht="15.75" customHeight="1">
      <c r="A453" s="3"/>
      <c r="B453" s="3"/>
      <c r="C453" s="998"/>
      <c r="D453" s="552" t="s">
        <v>28</v>
      </c>
      <c r="E453" s="554">
        <f t="shared" ref="E453:L453" si="33">SUM(E444:E452)</f>
        <v>389</v>
      </c>
      <c r="F453" s="556">
        <f t="shared" si="33"/>
        <v>97</v>
      </c>
      <c r="G453" s="557">
        <f t="shared" si="33"/>
        <v>262</v>
      </c>
      <c r="H453" s="558">
        <f t="shared" si="33"/>
        <v>81</v>
      </c>
      <c r="I453" s="554">
        <f t="shared" si="33"/>
        <v>102</v>
      </c>
      <c r="J453" s="556">
        <f t="shared" si="33"/>
        <v>21</v>
      </c>
      <c r="K453" s="557">
        <f t="shared" si="33"/>
        <v>37</v>
      </c>
      <c r="L453" s="559">
        <f t="shared" si="33"/>
        <v>3</v>
      </c>
      <c r="M453" s="3"/>
      <c r="N453" s="3"/>
      <c r="O453" s="3"/>
      <c r="P453" s="3"/>
      <c r="Q453" s="3"/>
      <c r="R453" s="3"/>
      <c r="S453" s="3"/>
      <c r="T453" s="3"/>
      <c r="U453" s="3"/>
      <c r="V453" s="3"/>
      <c r="W453" s="3"/>
      <c r="X453" s="3"/>
      <c r="Y453" s="3"/>
      <c r="Z453" s="3"/>
    </row>
    <row r="454" spans="1:26" ht="21" customHeight="1">
      <c r="A454" s="3"/>
      <c r="B454" s="3"/>
      <c r="C454" s="978"/>
      <c r="D454" s="560" t="s">
        <v>336</v>
      </c>
      <c r="E454" s="1009">
        <f>E453+F453</f>
        <v>486</v>
      </c>
      <c r="F454" s="858"/>
      <c r="G454" s="1009">
        <f>G453+H453</f>
        <v>343</v>
      </c>
      <c r="H454" s="858"/>
      <c r="I454" s="1009">
        <f>I453+J453</f>
        <v>123</v>
      </c>
      <c r="J454" s="858"/>
      <c r="K454" s="1009">
        <f>K453+L453</f>
        <v>40</v>
      </c>
      <c r="L454" s="850"/>
      <c r="M454" s="3"/>
      <c r="N454" s="3"/>
      <c r="O454" s="3"/>
      <c r="P454" s="3"/>
      <c r="Q454" s="3"/>
      <c r="R454" s="3"/>
      <c r="S454" s="3"/>
      <c r="T454" s="3"/>
      <c r="U454" s="3"/>
      <c r="V454" s="3"/>
      <c r="W454" s="3"/>
      <c r="X454" s="3"/>
      <c r="Y454" s="3"/>
      <c r="Z454" s="3"/>
    </row>
    <row r="455" spans="1:26" ht="16.5" customHeight="1">
      <c r="A455" s="3"/>
      <c r="B455" s="3"/>
      <c r="C455" s="997" t="s">
        <v>187</v>
      </c>
      <c r="D455" s="1004" t="s">
        <v>87</v>
      </c>
      <c r="E455" s="991" t="s">
        <v>316</v>
      </c>
      <c r="F455" s="934"/>
      <c r="G455" s="996" t="s">
        <v>318</v>
      </c>
      <c r="H455" s="973"/>
      <c r="I455" s="991" t="s">
        <v>320</v>
      </c>
      <c r="J455" s="934"/>
      <c r="K455" s="996" t="s">
        <v>321</v>
      </c>
      <c r="L455" s="974"/>
      <c r="M455" s="3"/>
      <c r="N455" s="3"/>
      <c r="O455" s="3"/>
      <c r="P455" s="3"/>
      <c r="Q455" s="3"/>
      <c r="R455" s="3"/>
      <c r="S455" s="3"/>
      <c r="T455" s="3"/>
      <c r="U455" s="3"/>
      <c r="V455" s="3"/>
      <c r="W455" s="3"/>
      <c r="X455" s="3"/>
      <c r="Y455" s="3"/>
      <c r="Z455" s="3"/>
    </row>
    <row r="456" spans="1:26" ht="15.75" customHeight="1">
      <c r="A456" s="3"/>
      <c r="B456" s="3"/>
      <c r="C456" s="998"/>
      <c r="D456" s="1010"/>
      <c r="E456" s="512" t="s">
        <v>309</v>
      </c>
      <c r="F456" s="513" t="s">
        <v>310</v>
      </c>
      <c r="G456" s="514" t="s">
        <v>309</v>
      </c>
      <c r="H456" s="515" t="s">
        <v>310</v>
      </c>
      <c r="I456" s="512" t="s">
        <v>309</v>
      </c>
      <c r="J456" s="513" t="s">
        <v>310</v>
      </c>
      <c r="K456" s="514" t="s">
        <v>309</v>
      </c>
      <c r="L456" s="518" t="s">
        <v>310</v>
      </c>
      <c r="M456" s="3"/>
      <c r="N456" s="3"/>
      <c r="O456" s="3"/>
      <c r="P456" s="3"/>
      <c r="Q456" s="3"/>
      <c r="R456" s="3"/>
      <c r="S456" s="3"/>
      <c r="T456" s="3"/>
      <c r="U456" s="3"/>
      <c r="V456" s="3"/>
      <c r="W456" s="3"/>
      <c r="X456" s="3"/>
      <c r="Y456" s="3"/>
      <c r="Z456" s="3"/>
    </row>
    <row r="457" spans="1:26">
      <c r="A457" s="3"/>
      <c r="B457" s="3"/>
      <c r="C457" s="998"/>
      <c r="D457" s="519" t="s">
        <v>311</v>
      </c>
      <c r="E457" s="520">
        <v>113</v>
      </c>
      <c r="F457" s="521">
        <v>115</v>
      </c>
      <c r="G457" s="522">
        <v>116</v>
      </c>
      <c r="H457" s="523">
        <v>153</v>
      </c>
      <c r="I457" s="520">
        <v>52</v>
      </c>
      <c r="J457" s="521">
        <v>37</v>
      </c>
      <c r="K457" s="522">
        <v>14</v>
      </c>
      <c r="L457" s="524">
        <v>8</v>
      </c>
      <c r="M457" s="3"/>
      <c r="N457" s="3"/>
      <c r="O457" s="3"/>
      <c r="P457" s="3"/>
      <c r="Q457" s="3"/>
      <c r="R457" s="3"/>
      <c r="S457" s="3"/>
      <c r="T457" s="3"/>
      <c r="U457" s="3"/>
      <c r="V457" s="3"/>
      <c r="W457" s="3"/>
      <c r="X457" s="3"/>
      <c r="Y457" s="3"/>
      <c r="Z457" s="3"/>
    </row>
    <row r="458" spans="1:26">
      <c r="A458" s="3"/>
      <c r="B458" s="3"/>
      <c r="C458" s="998"/>
      <c r="D458" s="525" t="s">
        <v>312</v>
      </c>
      <c r="E458" s="526">
        <v>4558</v>
      </c>
      <c r="F458" s="527">
        <v>2432</v>
      </c>
      <c r="G458" s="532">
        <v>1634</v>
      </c>
      <c r="H458" s="534">
        <v>1249</v>
      </c>
      <c r="I458" s="526">
        <v>507</v>
      </c>
      <c r="J458" s="527">
        <v>241</v>
      </c>
      <c r="K458" s="532">
        <v>102</v>
      </c>
      <c r="L458" s="536">
        <v>27</v>
      </c>
      <c r="M458" s="3"/>
      <c r="N458" s="3"/>
      <c r="O458" s="3"/>
      <c r="P458" s="3"/>
      <c r="Q458" s="3"/>
      <c r="R458" s="3"/>
      <c r="S458" s="3"/>
      <c r="T458" s="3"/>
      <c r="U458" s="3"/>
      <c r="V458" s="3"/>
      <c r="W458" s="3"/>
      <c r="X458" s="3"/>
      <c r="Y458" s="3"/>
      <c r="Z458" s="3"/>
    </row>
    <row r="459" spans="1:26">
      <c r="A459" s="3"/>
      <c r="B459" s="3"/>
      <c r="C459" s="998"/>
      <c r="D459" s="538" t="s">
        <v>324</v>
      </c>
      <c r="E459" s="540">
        <v>207</v>
      </c>
      <c r="F459" s="542">
        <v>6</v>
      </c>
      <c r="G459" s="543">
        <v>421</v>
      </c>
      <c r="H459" s="545">
        <v>17</v>
      </c>
      <c r="I459" s="540">
        <v>289</v>
      </c>
      <c r="J459" s="542">
        <v>12</v>
      </c>
      <c r="K459" s="543">
        <v>80</v>
      </c>
      <c r="L459" s="547">
        <v>0</v>
      </c>
      <c r="M459" s="3"/>
      <c r="N459" s="3"/>
      <c r="O459" s="3"/>
      <c r="P459" s="3"/>
      <c r="Q459" s="3"/>
      <c r="R459" s="3"/>
      <c r="S459" s="3"/>
      <c r="T459" s="3"/>
      <c r="U459" s="3"/>
      <c r="V459" s="3"/>
      <c r="W459" s="3"/>
      <c r="X459" s="3"/>
      <c r="Y459" s="3"/>
      <c r="Z459" s="3"/>
    </row>
    <row r="460" spans="1:26">
      <c r="A460" s="3"/>
      <c r="B460" s="3"/>
      <c r="C460" s="998"/>
      <c r="D460" s="525" t="s">
        <v>328</v>
      </c>
      <c r="E460" s="526">
        <v>96</v>
      </c>
      <c r="F460" s="527">
        <v>2</v>
      </c>
      <c r="G460" s="532">
        <v>320</v>
      </c>
      <c r="H460" s="534">
        <v>1</v>
      </c>
      <c r="I460" s="526">
        <v>211</v>
      </c>
      <c r="J460" s="527">
        <v>2</v>
      </c>
      <c r="K460" s="532">
        <v>62</v>
      </c>
      <c r="L460" s="536">
        <v>1</v>
      </c>
      <c r="M460" s="3"/>
      <c r="N460" s="3"/>
      <c r="O460" s="3"/>
      <c r="P460" s="3"/>
      <c r="Q460" s="3"/>
      <c r="R460" s="3"/>
      <c r="S460" s="3"/>
      <c r="T460" s="3"/>
      <c r="U460" s="3"/>
      <c r="V460" s="3"/>
      <c r="W460" s="3"/>
      <c r="X460" s="3"/>
      <c r="Y460" s="3"/>
      <c r="Z460" s="3"/>
    </row>
    <row r="461" spans="1:26">
      <c r="A461" s="3"/>
      <c r="B461" s="3"/>
      <c r="C461" s="998"/>
      <c r="D461" s="538" t="s">
        <v>329</v>
      </c>
      <c r="E461" s="540">
        <v>47</v>
      </c>
      <c r="F461" s="542">
        <v>0</v>
      </c>
      <c r="G461" s="543">
        <v>178</v>
      </c>
      <c r="H461" s="545">
        <v>4</v>
      </c>
      <c r="I461" s="540">
        <v>117</v>
      </c>
      <c r="J461" s="542">
        <v>2</v>
      </c>
      <c r="K461" s="543">
        <v>19</v>
      </c>
      <c r="L461" s="547">
        <v>1</v>
      </c>
      <c r="M461" s="3"/>
      <c r="N461" s="3"/>
      <c r="O461" s="3"/>
      <c r="P461" s="3"/>
      <c r="Q461" s="3"/>
      <c r="R461" s="3"/>
      <c r="S461" s="3"/>
      <c r="T461" s="3"/>
      <c r="U461" s="3"/>
      <c r="V461" s="3"/>
      <c r="W461" s="3"/>
      <c r="X461" s="3"/>
      <c r="Y461" s="3"/>
      <c r="Z461" s="3"/>
    </row>
    <row r="462" spans="1:26">
      <c r="A462" s="3"/>
      <c r="B462" s="3"/>
      <c r="C462" s="998"/>
      <c r="D462" s="525" t="s">
        <v>330</v>
      </c>
      <c r="E462" s="526">
        <v>106</v>
      </c>
      <c r="F462" s="527">
        <v>119</v>
      </c>
      <c r="G462" s="532">
        <v>147</v>
      </c>
      <c r="H462" s="534">
        <v>215</v>
      </c>
      <c r="I462" s="526">
        <v>182</v>
      </c>
      <c r="J462" s="527">
        <v>236</v>
      </c>
      <c r="K462" s="532">
        <v>229</v>
      </c>
      <c r="L462" s="536">
        <v>82</v>
      </c>
      <c r="M462" s="3"/>
      <c r="N462" s="3"/>
      <c r="O462" s="3"/>
      <c r="P462" s="3"/>
      <c r="Q462" s="3"/>
      <c r="R462" s="3"/>
      <c r="S462" s="3"/>
      <c r="T462" s="3"/>
      <c r="U462" s="3"/>
      <c r="V462" s="3"/>
      <c r="W462" s="3"/>
      <c r="X462" s="3"/>
      <c r="Y462" s="3"/>
      <c r="Z462" s="3"/>
    </row>
    <row r="463" spans="1:26">
      <c r="A463" s="3"/>
      <c r="B463" s="3"/>
      <c r="C463" s="998"/>
      <c r="D463" s="538" t="s">
        <v>331</v>
      </c>
      <c r="E463" s="540">
        <v>7</v>
      </c>
      <c r="F463" s="542">
        <v>1</v>
      </c>
      <c r="G463" s="543">
        <v>82</v>
      </c>
      <c r="H463" s="545">
        <v>4</v>
      </c>
      <c r="I463" s="540">
        <v>218</v>
      </c>
      <c r="J463" s="542">
        <v>6</v>
      </c>
      <c r="K463" s="543">
        <v>237</v>
      </c>
      <c r="L463" s="547">
        <v>2</v>
      </c>
      <c r="M463" s="3"/>
      <c r="N463" s="3"/>
      <c r="O463" s="3"/>
      <c r="P463" s="3"/>
      <c r="Q463" s="3"/>
      <c r="R463" s="3"/>
      <c r="S463" s="3"/>
      <c r="T463" s="3"/>
      <c r="U463" s="3"/>
      <c r="V463" s="3"/>
      <c r="W463" s="3"/>
      <c r="X463" s="3"/>
      <c r="Y463" s="3"/>
      <c r="Z463" s="3"/>
    </row>
    <row r="464" spans="1:26">
      <c r="A464" s="3"/>
      <c r="B464" s="3"/>
      <c r="C464" s="998"/>
      <c r="D464" s="525" t="s">
        <v>332</v>
      </c>
      <c r="E464" s="526">
        <v>11</v>
      </c>
      <c r="F464" s="527">
        <v>0</v>
      </c>
      <c r="G464" s="532">
        <v>44</v>
      </c>
      <c r="H464" s="534">
        <v>0</v>
      </c>
      <c r="I464" s="526">
        <v>139</v>
      </c>
      <c r="J464" s="527">
        <v>2</v>
      </c>
      <c r="K464" s="532">
        <v>124</v>
      </c>
      <c r="L464" s="536">
        <v>2</v>
      </c>
      <c r="M464" s="3"/>
      <c r="N464" s="3"/>
      <c r="O464" s="3"/>
      <c r="P464" s="3"/>
      <c r="Q464" s="3"/>
      <c r="R464" s="3"/>
      <c r="S464" s="3"/>
      <c r="T464" s="3"/>
      <c r="U464" s="3"/>
      <c r="V464" s="3"/>
      <c r="W464" s="3"/>
      <c r="X464" s="3"/>
      <c r="Y464" s="3"/>
      <c r="Z464" s="3"/>
    </row>
    <row r="465" spans="1:26">
      <c r="A465" s="3"/>
      <c r="B465" s="3"/>
      <c r="C465" s="998"/>
      <c r="D465" s="538" t="s">
        <v>333</v>
      </c>
      <c r="E465" s="540">
        <v>6</v>
      </c>
      <c r="F465" s="542">
        <v>0</v>
      </c>
      <c r="G465" s="543">
        <v>44</v>
      </c>
      <c r="H465" s="545">
        <v>0</v>
      </c>
      <c r="I465" s="540">
        <v>82</v>
      </c>
      <c r="J465" s="542">
        <v>1</v>
      </c>
      <c r="K465" s="543">
        <v>32</v>
      </c>
      <c r="L465" s="547">
        <v>0</v>
      </c>
      <c r="M465" s="3"/>
      <c r="N465" s="3"/>
      <c r="O465" s="3"/>
      <c r="P465" s="3"/>
      <c r="Q465" s="3"/>
      <c r="R465" s="3"/>
      <c r="S465" s="3"/>
      <c r="T465" s="3"/>
      <c r="U465" s="3"/>
      <c r="V465" s="3"/>
      <c r="W465" s="3"/>
      <c r="X465" s="3"/>
      <c r="Y465" s="3"/>
      <c r="Z465" s="3"/>
    </row>
    <row r="466" spans="1:26" ht="15.75" customHeight="1">
      <c r="A466" s="3"/>
      <c r="B466" s="3"/>
      <c r="C466" s="998"/>
      <c r="D466" s="552" t="s">
        <v>28</v>
      </c>
      <c r="E466" s="554">
        <f t="shared" ref="E466:L466" si="34">SUM(E457:E465)</f>
        <v>5151</v>
      </c>
      <c r="F466" s="556">
        <f t="shared" si="34"/>
        <v>2675</v>
      </c>
      <c r="G466" s="557">
        <f t="shared" si="34"/>
        <v>2986</v>
      </c>
      <c r="H466" s="558">
        <f t="shared" si="34"/>
        <v>1643</v>
      </c>
      <c r="I466" s="554">
        <f t="shared" si="34"/>
        <v>1797</v>
      </c>
      <c r="J466" s="556">
        <f t="shared" si="34"/>
        <v>539</v>
      </c>
      <c r="K466" s="557">
        <f t="shared" si="34"/>
        <v>899</v>
      </c>
      <c r="L466" s="559">
        <f t="shared" si="34"/>
        <v>123</v>
      </c>
      <c r="M466" s="3"/>
      <c r="N466" s="3"/>
      <c r="O466" s="3"/>
      <c r="P466" s="3"/>
      <c r="Q466" s="3"/>
      <c r="R466" s="3"/>
      <c r="S466" s="3"/>
      <c r="T466" s="3"/>
      <c r="U466" s="3"/>
      <c r="V466" s="3"/>
      <c r="W466" s="3"/>
      <c r="X466" s="3"/>
      <c r="Y466" s="3"/>
      <c r="Z466" s="3"/>
    </row>
    <row r="467" spans="1:26" ht="21" customHeight="1">
      <c r="A467" s="3"/>
      <c r="B467" s="6" t="s">
        <v>0</v>
      </c>
      <c r="C467" s="978"/>
      <c r="D467" s="560" t="s">
        <v>336</v>
      </c>
      <c r="E467" s="1009">
        <f>E466+F466</f>
        <v>7826</v>
      </c>
      <c r="F467" s="858"/>
      <c r="G467" s="1009">
        <f>G466+H466</f>
        <v>4629</v>
      </c>
      <c r="H467" s="858"/>
      <c r="I467" s="1009">
        <f>I466+J466</f>
        <v>2336</v>
      </c>
      <c r="J467" s="858"/>
      <c r="K467" s="1009">
        <f>K466+L466</f>
        <v>1022</v>
      </c>
      <c r="L467" s="850"/>
      <c r="M467" s="3"/>
      <c r="N467" s="3"/>
      <c r="O467" s="3"/>
      <c r="P467" s="3"/>
      <c r="Q467" s="3"/>
      <c r="R467" s="3"/>
      <c r="S467" s="3"/>
      <c r="T467" s="3"/>
      <c r="U467" s="3"/>
      <c r="V467" s="3"/>
      <c r="W467" s="3"/>
      <c r="X467" s="3"/>
      <c r="Y467" s="3"/>
      <c r="Z467" s="3"/>
    </row>
    <row r="468" spans="1:26" ht="16.5" customHeight="1">
      <c r="A468" s="3"/>
      <c r="B468" s="6" t="s">
        <v>5</v>
      </c>
      <c r="C468" s="997" t="s">
        <v>423</v>
      </c>
      <c r="D468" s="1004" t="s">
        <v>87</v>
      </c>
      <c r="E468" s="991" t="s">
        <v>316</v>
      </c>
      <c r="F468" s="934"/>
      <c r="G468" s="996" t="s">
        <v>318</v>
      </c>
      <c r="H468" s="973"/>
      <c r="I468" s="991" t="s">
        <v>320</v>
      </c>
      <c r="J468" s="934"/>
      <c r="K468" s="996" t="s">
        <v>321</v>
      </c>
      <c r="L468" s="974"/>
      <c r="M468" s="3"/>
      <c r="N468" s="3"/>
      <c r="O468" s="3"/>
      <c r="P468" s="3"/>
      <c r="Q468" s="3"/>
      <c r="R468" s="3"/>
      <c r="S468" s="3"/>
      <c r="T468" s="3"/>
      <c r="U468" s="3"/>
      <c r="V468" s="3"/>
      <c r="W468" s="3"/>
      <c r="X468" s="3"/>
      <c r="Y468" s="3"/>
      <c r="Z468" s="3"/>
    </row>
    <row r="469" spans="1:26" ht="15.75" customHeight="1">
      <c r="A469" s="3"/>
      <c r="B469" s="6" t="s">
        <v>6</v>
      </c>
      <c r="C469" s="998"/>
      <c r="D469" s="1010"/>
      <c r="E469" s="512" t="s">
        <v>309</v>
      </c>
      <c r="F469" s="513" t="s">
        <v>310</v>
      </c>
      <c r="G469" s="514" t="s">
        <v>309</v>
      </c>
      <c r="H469" s="515" t="s">
        <v>310</v>
      </c>
      <c r="I469" s="512" t="s">
        <v>309</v>
      </c>
      <c r="J469" s="513" t="s">
        <v>310</v>
      </c>
      <c r="K469" s="514" t="s">
        <v>309</v>
      </c>
      <c r="L469" s="518" t="s">
        <v>310</v>
      </c>
      <c r="M469" s="3"/>
      <c r="N469" s="3"/>
      <c r="O469" s="3"/>
      <c r="P469" s="3"/>
      <c r="Q469" s="3"/>
      <c r="R469" s="3"/>
      <c r="S469" s="3"/>
      <c r="T469" s="3"/>
      <c r="U469" s="3"/>
      <c r="V469" s="3"/>
      <c r="W469" s="3"/>
      <c r="X469" s="3"/>
      <c r="Y469" s="3"/>
      <c r="Z469" s="3"/>
    </row>
    <row r="470" spans="1:26">
      <c r="A470" s="3"/>
      <c r="B470" s="3"/>
      <c r="C470" s="998"/>
      <c r="D470" s="519" t="s">
        <v>311</v>
      </c>
      <c r="E470" s="520">
        <v>2</v>
      </c>
      <c r="F470" s="521">
        <v>2</v>
      </c>
      <c r="G470" s="522">
        <v>0</v>
      </c>
      <c r="H470" s="523">
        <v>1</v>
      </c>
      <c r="I470" s="520">
        <v>2</v>
      </c>
      <c r="J470" s="521">
        <v>0</v>
      </c>
      <c r="K470" s="522">
        <v>0</v>
      </c>
      <c r="L470" s="524">
        <v>0</v>
      </c>
      <c r="M470" s="3"/>
      <c r="N470" s="3"/>
      <c r="O470" s="3"/>
      <c r="P470" s="3"/>
      <c r="Q470" s="3"/>
      <c r="R470" s="3"/>
      <c r="S470" s="3"/>
      <c r="T470" s="3"/>
      <c r="U470" s="3"/>
      <c r="V470" s="3"/>
      <c r="W470" s="3"/>
      <c r="X470" s="3"/>
      <c r="Y470" s="3"/>
      <c r="Z470" s="3"/>
    </row>
    <row r="471" spans="1:26">
      <c r="A471" s="3"/>
      <c r="B471" s="3"/>
      <c r="C471" s="998"/>
      <c r="D471" s="525" t="s">
        <v>312</v>
      </c>
      <c r="E471" s="526">
        <v>45</v>
      </c>
      <c r="F471" s="527">
        <v>16</v>
      </c>
      <c r="G471" s="532">
        <v>27</v>
      </c>
      <c r="H471" s="534">
        <v>19</v>
      </c>
      <c r="I471" s="526">
        <v>3</v>
      </c>
      <c r="J471" s="527">
        <v>4</v>
      </c>
      <c r="K471" s="532">
        <v>1</v>
      </c>
      <c r="L471" s="536">
        <v>0</v>
      </c>
      <c r="M471" s="3"/>
      <c r="N471" s="3"/>
      <c r="O471" s="3"/>
      <c r="P471" s="3"/>
      <c r="Q471" s="3"/>
      <c r="R471" s="3"/>
      <c r="S471" s="3"/>
      <c r="T471" s="3"/>
      <c r="U471" s="3"/>
      <c r="V471" s="3"/>
      <c r="W471" s="3"/>
      <c r="X471" s="3"/>
      <c r="Y471" s="3"/>
      <c r="Z471" s="3"/>
    </row>
    <row r="472" spans="1:26">
      <c r="A472" s="3"/>
      <c r="B472" s="3"/>
      <c r="C472" s="998"/>
      <c r="D472" s="538" t="s">
        <v>324</v>
      </c>
      <c r="E472" s="540">
        <v>0</v>
      </c>
      <c r="F472" s="542">
        <v>0</v>
      </c>
      <c r="G472" s="543">
        <v>2</v>
      </c>
      <c r="H472" s="545">
        <v>1</v>
      </c>
      <c r="I472" s="540">
        <v>4</v>
      </c>
      <c r="J472" s="542">
        <v>0</v>
      </c>
      <c r="K472" s="543">
        <v>1</v>
      </c>
      <c r="L472" s="547">
        <v>0</v>
      </c>
      <c r="M472" s="3"/>
      <c r="N472" s="3"/>
      <c r="O472" s="3"/>
      <c r="P472" s="3"/>
      <c r="Q472" s="3"/>
      <c r="R472" s="3"/>
      <c r="S472" s="3"/>
      <c r="T472" s="3"/>
      <c r="U472" s="3"/>
      <c r="V472" s="3"/>
      <c r="W472" s="3"/>
      <c r="X472" s="3"/>
      <c r="Y472" s="3"/>
      <c r="Z472" s="3"/>
    </row>
    <row r="473" spans="1:26">
      <c r="A473" s="3"/>
      <c r="B473" s="3"/>
      <c r="C473" s="998"/>
      <c r="D473" s="525" t="s">
        <v>328</v>
      </c>
      <c r="E473" s="526">
        <v>2</v>
      </c>
      <c r="F473" s="527">
        <v>0</v>
      </c>
      <c r="G473" s="532">
        <v>3</v>
      </c>
      <c r="H473" s="534">
        <v>0</v>
      </c>
      <c r="I473" s="526">
        <v>0</v>
      </c>
      <c r="J473" s="527">
        <v>0</v>
      </c>
      <c r="K473" s="532">
        <v>1</v>
      </c>
      <c r="L473" s="536">
        <v>0</v>
      </c>
      <c r="M473" s="3"/>
      <c r="N473" s="3"/>
      <c r="O473" s="3"/>
      <c r="P473" s="3"/>
      <c r="Q473" s="3"/>
      <c r="R473" s="3"/>
      <c r="S473" s="3"/>
      <c r="T473" s="3"/>
      <c r="U473" s="3"/>
      <c r="V473" s="3"/>
      <c r="W473" s="3"/>
      <c r="X473" s="3"/>
      <c r="Y473" s="3"/>
      <c r="Z473" s="3"/>
    </row>
    <row r="474" spans="1:26">
      <c r="A474" s="3"/>
      <c r="B474" s="3"/>
      <c r="C474" s="998"/>
      <c r="D474" s="538" t="s">
        <v>329</v>
      </c>
      <c r="E474" s="540">
        <v>1</v>
      </c>
      <c r="F474" s="542">
        <v>0</v>
      </c>
      <c r="G474" s="543">
        <v>0</v>
      </c>
      <c r="H474" s="545">
        <v>0</v>
      </c>
      <c r="I474" s="540">
        <v>2</v>
      </c>
      <c r="J474" s="542">
        <v>0</v>
      </c>
      <c r="K474" s="543">
        <v>0</v>
      </c>
      <c r="L474" s="547">
        <v>0</v>
      </c>
      <c r="M474" s="3"/>
      <c r="N474" s="3"/>
      <c r="O474" s="3"/>
      <c r="P474" s="3"/>
      <c r="Q474" s="3"/>
      <c r="R474" s="3"/>
      <c r="S474" s="3"/>
      <c r="T474" s="3"/>
      <c r="U474" s="3"/>
      <c r="V474" s="3"/>
      <c r="W474" s="3"/>
      <c r="X474" s="3"/>
      <c r="Y474" s="3"/>
      <c r="Z474" s="3"/>
    </row>
    <row r="475" spans="1:26">
      <c r="A475" s="3"/>
      <c r="B475" s="3"/>
      <c r="C475" s="998"/>
      <c r="D475" s="525" t="s">
        <v>330</v>
      </c>
      <c r="E475" s="526">
        <v>1</v>
      </c>
      <c r="F475" s="527">
        <v>0</v>
      </c>
      <c r="G475" s="532">
        <v>4</v>
      </c>
      <c r="H475" s="534">
        <v>3</v>
      </c>
      <c r="I475" s="526">
        <v>2</v>
      </c>
      <c r="J475" s="527">
        <v>3</v>
      </c>
      <c r="K475" s="532">
        <v>1</v>
      </c>
      <c r="L475" s="536">
        <v>0</v>
      </c>
      <c r="M475" s="3"/>
      <c r="N475" s="3"/>
      <c r="O475" s="3"/>
      <c r="P475" s="3"/>
      <c r="Q475" s="3"/>
      <c r="R475" s="3"/>
      <c r="S475" s="3"/>
      <c r="T475" s="3"/>
      <c r="U475" s="3"/>
      <c r="V475" s="3"/>
      <c r="W475" s="3"/>
      <c r="X475" s="3"/>
      <c r="Y475" s="3"/>
      <c r="Z475" s="3"/>
    </row>
    <row r="476" spans="1:26">
      <c r="A476" s="3"/>
      <c r="B476" s="3"/>
      <c r="C476" s="998"/>
      <c r="D476" s="538" t="s">
        <v>331</v>
      </c>
      <c r="E476" s="540">
        <v>0</v>
      </c>
      <c r="F476" s="542">
        <v>0</v>
      </c>
      <c r="G476" s="543">
        <v>0</v>
      </c>
      <c r="H476" s="545">
        <v>0</v>
      </c>
      <c r="I476" s="540">
        <v>2</v>
      </c>
      <c r="J476" s="542">
        <v>0</v>
      </c>
      <c r="K476" s="543">
        <v>2</v>
      </c>
      <c r="L476" s="547">
        <v>0</v>
      </c>
      <c r="M476" s="3"/>
      <c r="N476" s="3"/>
      <c r="O476" s="3"/>
      <c r="P476" s="3"/>
      <c r="Q476" s="3"/>
      <c r="R476" s="3"/>
      <c r="S476" s="3"/>
      <c r="T476" s="3"/>
      <c r="U476" s="3"/>
      <c r="V476" s="3"/>
      <c r="W476" s="3"/>
      <c r="X476" s="3"/>
      <c r="Y476" s="3"/>
      <c r="Z476" s="3"/>
    </row>
    <row r="477" spans="1:26">
      <c r="A477" s="3"/>
      <c r="B477" s="3"/>
      <c r="C477" s="998"/>
      <c r="D477" s="525" t="s">
        <v>332</v>
      </c>
      <c r="E477" s="526">
        <v>0</v>
      </c>
      <c r="F477" s="527">
        <v>0</v>
      </c>
      <c r="G477" s="532">
        <v>1</v>
      </c>
      <c r="H477" s="534">
        <v>0</v>
      </c>
      <c r="I477" s="526">
        <v>0</v>
      </c>
      <c r="J477" s="527">
        <v>0</v>
      </c>
      <c r="K477" s="532">
        <v>2</v>
      </c>
      <c r="L477" s="536">
        <v>0</v>
      </c>
      <c r="M477" s="3"/>
      <c r="N477" s="3"/>
      <c r="O477" s="3"/>
      <c r="P477" s="3"/>
      <c r="Q477" s="3"/>
      <c r="R477" s="3"/>
      <c r="S477" s="3"/>
      <c r="T477" s="3"/>
      <c r="U477" s="3"/>
      <c r="V477" s="3"/>
      <c r="W477" s="3"/>
      <c r="X477" s="3"/>
      <c r="Y477" s="3"/>
      <c r="Z477" s="3"/>
    </row>
    <row r="478" spans="1:26">
      <c r="A478" s="3"/>
      <c r="B478" s="3"/>
      <c r="C478" s="998"/>
      <c r="D478" s="538" t="s">
        <v>333</v>
      </c>
      <c r="E478" s="540">
        <v>0</v>
      </c>
      <c r="F478" s="542">
        <v>0</v>
      </c>
      <c r="G478" s="543">
        <v>0</v>
      </c>
      <c r="H478" s="545">
        <v>0</v>
      </c>
      <c r="I478" s="540">
        <v>0</v>
      </c>
      <c r="J478" s="542">
        <v>0</v>
      </c>
      <c r="K478" s="543">
        <v>0</v>
      </c>
      <c r="L478" s="547">
        <v>0</v>
      </c>
      <c r="M478" s="3"/>
      <c r="N478" s="3"/>
      <c r="O478" s="3"/>
      <c r="P478" s="3"/>
      <c r="Q478" s="3"/>
      <c r="R478" s="3"/>
      <c r="S478" s="3"/>
      <c r="T478" s="3"/>
      <c r="U478" s="3"/>
      <c r="V478" s="3"/>
      <c r="W478" s="3"/>
      <c r="X478" s="3"/>
      <c r="Y478" s="3"/>
      <c r="Z478" s="3"/>
    </row>
    <row r="479" spans="1:26" ht="15.75" customHeight="1">
      <c r="A479" s="3"/>
      <c r="B479" s="3"/>
      <c r="C479" s="998"/>
      <c r="D479" s="552" t="s">
        <v>28</v>
      </c>
      <c r="E479" s="554">
        <f t="shared" ref="E479:L479" si="35">SUM(E470:E478)</f>
        <v>51</v>
      </c>
      <c r="F479" s="556">
        <f t="shared" si="35"/>
        <v>18</v>
      </c>
      <c r="G479" s="557">
        <f t="shared" si="35"/>
        <v>37</v>
      </c>
      <c r="H479" s="558">
        <f t="shared" si="35"/>
        <v>24</v>
      </c>
      <c r="I479" s="554">
        <f t="shared" si="35"/>
        <v>15</v>
      </c>
      <c r="J479" s="556">
        <f t="shared" si="35"/>
        <v>7</v>
      </c>
      <c r="K479" s="557">
        <f t="shared" si="35"/>
        <v>8</v>
      </c>
      <c r="L479" s="559">
        <f t="shared" si="35"/>
        <v>0</v>
      </c>
      <c r="M479" s="3"/>
      <c r="N479" s="3"/>
      <c r="O479" s="3"/>
      <c r="P479" s="3"/>
      <c r="Q479" s="3"/>
      <c r="R479" s="3"/>
      <c r="S479" s="3"/>
      <c r="T479" s="3"/>
      <c r="U479" s="3"/>
      <c r="V479" s="3"/>
      <c r="W479" s="3"/>
      <c r="X479" s="3"/>
      <c r="Y479" s="3"/>
      <c r="Z479" s="3"/>
    </row>
    <row r="480" spans="1:26" ht="21" customHeight="1">
      <c r="A480" s="3"/>
      <c r="B480" s="3"/>
      <c r="C480" s="978"/>
      <c r="D480" s="560" t="s">
        <v>336</v>
      </c>
      <c r="E480" s="1009">
        <f>E479+F479</f>
        <v>69</v>
      </c>
      <c r="F480" s="858"/>
      <c r="G480" s="1009">
        <f>G479+H479</f>
        <v>61</v>
      </c>
      <c r="H480" s="858"/>
      <c r="I480" s="1009">
        <f>I479+J479</f>
        <v>22</v>
      </c>
      <c r="J480" s="858"/>
      <c r="K480" s="1009">
        <f>K479+L479</f>
        <v>8</v>
      </c>
      <c r="L480" s="850"/>
      <c r="M480" s="3"/>
      <c r="N480" s="3"/>
      <c r="O480" s="3"/>
      <c r="P480" s="3"/>
      <c r="Q480" s="3"/>
      <c r="R480" s="3"/>
      <c r="S480" s="3"/>
      <c r="T480" s="3"/>
      <c r="U480" s="3"/>
      <c r="V480" s="3"/>
      <c r="W480" s="3"/>
      <c r="X480" s="3"/>
      <c r="Y480" s="3"/>
      <c r="Z480" s="3"/>
    </row>
    <row r="481" spans="1:26" ht="16.5" customHeight="1">
      <c r="A481" s="3"/>
      <c r="B481" s="3"/>
      <c r="C481" s="997" t="s">
        <v>189</v>
      </c>
      <c r="D481" s="1004" t="s">
        <v>87</v>
      </c>
      <c r="E481" s="991" t="s">
        <v>316</v>
      </c>
      <c r="F481" s="934"/>
      <c r="G481" s="996" t="s">
        <v>318</v>
      </c>
      <c r="H481" s="973"/>
      <c r="I481" s="991" t="s">
        <v>320</v>
      </c>
      <c r="J481" s="934"/>
      <c r="K481" s="996" t="s">
        <v>321</v>
      </c>
      <c r="L481" s="974"/>
      <c r="M481" s="3"/>
      <c r="N481" s="3"/>
      <c r="O481" s="3"/>
      <c r="P481" s="3"/>
      <c r="Q481" s="3"/>
      <c r="R481" s="3"/>
      <c r="S481" s="3"/>
      <c r="T481" s="3"/>
      <c r="U481" s="3"/>
      <c r="V481" s="3"/>
      <c r="W481" s="3"/>
      <c r="X481" s="3"/>
      <c r="Y481" s="3"/>
      <c r="Z481" s="3"/>
    </row>
    <row r="482" spans="1:26" ht="15.75" customHeight="1">
      <c r="A482" s="3"/>
      <c r="B482" s="3"/>
      <c r="C482" s="998"/>
      <c r="D482" s="1010"/>
      <c r="E482" s="512" t="s">
        <v>309</v>
      </c>
      <c r="F482" s="513" t="s">
        <v>310</v>
      </c>
      <c r="G482" s="514" t="s">
        <v>309</v>
      </c>
      <c r="H482" s="515" t="s">
        <v>310</v>
      </c>
      <c r="I482" s="512" t="s">
        <v>309</v>
      </c>
      <c r="J482" s="513" t="s">
        <v>310</v>
      </c>
      <c r="K482" s="514" t="s">
        <v>309</v>
      </c>
      <c r="L482" s="518" t="s">
        <v>310</v>
      </c>
      <c r="M482" s="3"/>
      <c r="N482" s="3"/>
      <c r="O482" s="3"/>
      <c r="P482" s="3"/>
      <c r="Q482" s="3"/>
      <c r="R482" s="3"/>
      <c r="S482" s="3"/>
      <c r="T482" s="3"/>
      <c r="U482" s="3"/>
      <c r="V482" s="3"/>
      <c r="W482" s="3"/>
      <c r="X482" s="3"/>
      <c r="Y482" s="3"/>
      <c r="Z482" s="3"/>
    </row>
    <row r="483" spans="1:26">
      <c r="A483" s="3"/>
      <c r="B483" s="3"/>
      <c r="C483" s="998"/>
      <c r="D483" s="519" t="s">
        <v>311</v>
      </c>
      <c r="E483" s="520">
        <v>2925</v>
      </c>
      <c r="F483" s="521">
        <v>1557</v>
      </c>
      <c r="G483" s="522">
        <v>1856</v>
      </c>
      <c r="H483" s="523">
        <v>1264</v>
      </c>
      <c r="I483" s="520">
        <v>632</v>
      </c>
      <c r="J483" s="521">
        <v>244</v>
      </c>
      <c r="K483" s="522">
        <v>132</v>
      </c>
      <c r="L483" s="524">
        <v>7</v>
      </c>
      <c r="M483" s="3"/>
      <c r="N483" s="3"/>
      <c r="O483" s="3"/>
      <c r="P483" s="3"/>
      <c r="Q483" s="3"/>
      <c r="R483" s="3"/>
      <c r="S483" s="3"/>
      <c r="T483" s="3"/>
      <c r="U483" s="3"/>
      <c r="V483" s="3"/>
      <c r="W483" s="3"/>
      <c r="X483" s="3"/>
      <c r="Y483" s="3"/>
      <c r="Z483" s="3"/>
    </row>
    <row r="484" spans="1:26">
      <c r="A484" s="3"/>
      <c r="B484" s="3"/>
      <c r="C484" s="998"/>
      <c r="D484" s="525" t="s">
        <v>312</v>
      </c>
      <c r="E484" s="526">
        <v>39512</v>
      </c>
      <c r="F484" s="527">
        <v>13769</v>
      </c>
      <c r="G484" s="532">
        <v>15341</v>
      </c>
      <c r="H484" s="534">
        <v>6186</v>
      </c>
      <c r="I484" s="526">
        <v>4587</v>
      </c>
      <c r="J484" s="527">
        <v>1025</v>
      </c>
      <c r="K484" s="532">
        <v>805</v>
      </c>
      <c r="L484" s="536">
        <v>74</v>
      </c>
      <c r="M484" s="3"/>
      <c r="N484" s="3"/>
      <c r="O484" s="3"/>
      <c r="P484" s="3"/>
      <c r="Q484" s="3"/>
      <c r="R484" s="3"/>
      <c r="S484" s="3"/>
      <c r="T484" s="3"/>
      <c r="U484" s="3"/>
      <c r="V484" s="3"/>
      <c r="W484" s="3"/>
      <c r="X484" s="3"/>
      <c r="Y484" s="3"/>
      <c r="Z484" s="3"/>
    </row>
    <row r="485" spans="1:26">
      <c r="A485" s="3"/>
      <c r="B485" s="3"/>
      <c r="C485" s="998"/>
      <c r="D485" s="538" t="s">
        <v>324</v>
      </c>
      <c r="E485" s="540">
        <v>827</v>
      </c>
      <c r="F485" s="542">
        <v>18</v>
      </c>
      <c r="G485" s="543">
        <v>2654</v>
      </c>
      <c r="H485" s="545">
        <v>100</v>
      </c>
      <c r="I485" s="540">
        <v>1889</v>
      </c>
      <c r="J485" s="542">
        <v>53</v>
      </c>
      <c r="K485" s="543">
        <v>399</v>
      </c>
      <c r="L485" s="547">
        <v>8</v>
      </c>
      <c r="M485" s="3"/>
      <c r="N485" s="3"/>
      <c r="O485" s="3"/>
      <c r="P485" s="3"/>
      <c r="Q485" s="3"/>
      <c r="R485" s="3"/>
      <c r="S485" s="3"/>
      <c r="T485" s="3"/>
      <c r="U485" s="3"/>
      <c r="V485" s="3"/>
      <c r="W485" s="3"/>
      <c r="X485" s="3"/>
      <c r="Y485" s="3"/>
      <c r="Z485" s="3"/>
    </row>
    <row r="486" spans="1:26">
      <c r="A486" s="3"/>
      <c r="B486" s="3"/>
      <c r="C486" s="998"/>
      <c r="D486" s="525" t="s">
        <v>328</v>
      </c>
      <c r="E486" s="526">
        <v>1092</v>
      </c>
      <c r="F486" s="527">
        <v>20</v>
      </c>
      <c r="G486" s="532">
        <v>2546</v>
      </c>
      <c r="H486" s="534">
        <v>65</v>
      </c>
      <c r="I486" s="526">
        <v>1937</v>
      </c>
      <c r="J486" s="527">
        <v>32</v>
      </c>
      <c r="K486" s="532">
        <v>455</v>
      </c>
      <c r="L486" s="536">
        <v>2</v>
      </c>
      <c r="M486" s="3"/>
      <c r="N486" s="3"/>
      <c r="O486" s="3"/>
      <c r="P486" s="3"/>
      <c r="Q486" s="3"/>
      <c r="R486" s="3"/>
      <c r="S486" s="3"/>
      <c r="T486" s="3"/>
      <c r="U486" s="3"/>
      <c r="V486" s="3"/>
      <c r="W486" s="3"/>
      <c r="X486" s="3"/>
      <c r="Y486" s="3"/>
      <c r="Z486" s="3"/>
    </row>
    <row r="487" spans="1:26">
      <c r="A487" s="3"/>
      <c r="B487" s="3"/>
      <c r="C487" s="998"/>
      <c r="D487" s="538" t="s">
        <v>329</v>
      </c>
      <c r="E487" s="540">
        <v>337</v>
      </c>
      <c r="F487" s="542">
        <v>2</v>
      </c>
      <c r="G487" s="543">
        <v>1783</v>
      </c>
      <c r="H487" s="545">
        <v>15</v>
      </c>
      <c r="I487" s="540">
        <v>1019</v>
      </c>
      <c r="J487" s="542">
        <v>7</v>
      </c>
      <c r="K487" s="543">
        <v>174</v>
      </c>
      <c r="L487" s="547">
        <v>0</v>
      </c>
      <c r="M487" s="3"/>
      <c r="N487" s="3"/>
      <c r="O487" s="3"/>
      <c r="P487" s="3"/>
      <c r="Q487" s="3"/>
      <c r="R487" s="3"/>
      <c r="S487" s="3"/>
      <c r="T487" s="3"/>
      <c r="U487" s="3"/>
      <c r="V487" s="3"/>
      <c r="W487" s="3"/>
      <c r="X487" s="3"/>
      <c r="Y487" s="3"/>
      <c r="Z487" s="3"/>
    </row>
    <row r="488" spans="1:26">
      <c r="A488" s="3"/>
      <c r="B488" s="3"/>
      <c r="C488" s="998"/>
      <c r="D488" s="525" t="s">
        <v>330</v>
      </c>
      <c r="E488" s="526">
        <v>9630</v>
      </c>
      <c r="F488" s="527">
        <v>12041</v>
      </c>
      <c r="G488" s="532">
        <v>7374</v>
      </c>
      <c r="H488" s="534">
        <v>10721</v>
      </c>
      <c r="I488" s="526">
        <v>5732</v>
      </c>
      <c r="J488" s="527">
        <v>6243</v>
      </c>
      <c r="K488" s="532">
        <v>2826</v>
      </c>
      <c r="L488" s="536">
        <v>1439</v>
      </c>
      <c r="M488" s="3"/>
      <c r="N488" s="3"/>
      <c r="O488" s="3"/>
      <c r="P488" s="3"/>
      <c r="Q488" s="3"/>
      <c r="R488" s="3"/>
      <c r="S488" s="3"/>
      <c r="T488" s="3"/>
      <c r="U488" s="3"/>
      <c r="V488" s="3"/>
      <c r="W488" s="3"/>
      <c r="X488" s="3"/>
      <c r="Y488" s="3"/>
      <c r="Z488" s="3"/>
    </row>
    <row r="489" spans="1:26">
      <c r="A489" s="3"/>
      <c r="B489" s="3"/>
      <c r="C489" s="998"/>
      <c r="D489" s="538" t="s">
        <v>331</v>
      </c>
      <c r="E489" s="540">
        <v>184</v>
      </c>
      <c r="F489" s="542">
        <v>6</v>
      </c>
      <c r="G489" s="543">
        <v>984</v>
      </c>
      <c r="H489" s="545">
        <v>70</v>
      </c>
      <c r="I489" s="540">
        <v>1727</v>
      </c>
      <c r="J489" s="542">
        <v>93</v>
      </c>
      <c r="K489" s="543">
        <v>1091</v>
      </c>
      <c r="L489" s="547">
        <v>23</v>
      </c>
      <c r="M489" s="3"/>
      <c r="N489" s="3"/>
      <c r="O489" s="3"/>
      <c r="P489" s="3"/>
      <c r="Q489" s="3"/>
      <c r="R489" s="3"/>
      <c r="S489" s="3"/>
      <c r="T489" s="3"/>
      <c r="U489" s="3"/>
      <c r="V489" s="3"/>
      <c r="W489" s="3"/>
      <c r="X489" s="3"/>
      <c r="Y489" s="3"/>
      <c r="Z489" s="3"/>
    </row>
    <row r="490" spans="1:26">
      <c r="A490" s="3"/>
      <c r="B490" s="3"/>
      <c r="C490" s="998"/>
      <c r="D490" s="525" t="s">
        <v>332</v>
      </c>
      <c r="E490" s="526">
        <v>209</v>
      </c>
      <c r="F490" s="527">
        <v>7</v>
      </c>
      <c r="G490" s="532">
        <v>1003</v>
      </c>
      <c r="H490" s="534">
        <v>35</v>
      </c>
      <c r="I490" s="526">
        <v>1862</v>
      </c>
      <c r="J490" s="527">
        <v>42</v>
      </c>
      <c r="K490" s="532">
        <v>1129</v>
      </c>
      <c r="L490" s="536">
        <v>10</v>
      </c>
      <c r="M490" s="3"/>
      <c r="N490" s="3"/>
      <c r="O490" s="3"/>
      <c r="P490" s="3"/>
      <c r="Q490" s="3"/>
      <c r="R490" s="3"/>
      <c r="S490" s="3"/>
      <c r="T490" s="3"/>
      <c r="U490" s="3"/>
      <c r="V490" s="3"/>
      <c r="W490" s="3"/>
      <c r="X490" s="3"/>
      <c r="Y490" s="3"/>
      <c r="Z490" s="3"/>
    </row>
    <row r="491" spans="1:26">
      <c r="A491" s="3"/>
      <c r="B491" s="3"/>
      <c r="C491" s="998"/>
      <c r="D491" s="538" t="s">
        <v>333</v>
      </c>
      <c r="E491" s="540">
        <v>103</v>
      </c>
      <c r="F491" s="542">
        <v>1</v>
      </c>
      <c r="G491" s="543">
        <v>763</v>
      </c>
      <c r="H491" s="545">
        <v>6</v>
      </c>
      <c r="I491" s="540">
        <v>1253</v>
      </c>
      <c r="J491" s="542">
        <v>8</v>
      </c>
      <c r="K491" s="543">
        <v>543</v>
      </c>
      <c r="L491" s="547">
        <v>4</v>
      </c>
      <c r="M491" s="3"/>
      <c r="N491" s="3"/>
      <c r="O491" s="3"/>
      <c r="P491" s="3"/>
      <c r="Q491" s="3"/>
      <c r="R491" s="3"/>
      <c r="S491" s="3"/>
      <c r="T491" s="3"/>
      <c r="U491" s="3"/>
      <c r="V491" s="3"/>
      <c r="W491" s="3"/>
      <c r="X491" s="3"/>
      <c r="Y491" s="3"/>
      <c r="Z491" s="3"/>
    </row>
    <row r="492" spans="1:26" ht="15.75" customHeight="1">
      <c r="A492" s="3"/>
      <c r="B492" s="3"/>
      <c r="C492" s="998"/>
      <c r="D492" s="552" t="s">
        <v>28</v>
      </c>
      <c r="E492" s="554">
        <f t="shared" ref="E492:L492" si="36">SUM(E483:E491)</f>
        <v>54819</v>
      </c>
      <c r="F492" s="556">
        <f t="shared" si="36"/>
        <v>27421</v>
      </c>
      <c r="G492" s="557">
        <f t="shared" si="36"/>
        <v>34304</v>
      </c>
      <c r="H492" s="558">
        <f t="shared" si="36"/>
        <v>18462</v>
      </c>
      <c r="I492" s="554">
        <f t="shared" si="36"/>
        <v>20638</v>
      </c>
      <c r="J492" s="556">
        <f t="shared" si="36"/>
        <v>7747</v>
      </c>
      <c r="K492" s="557">
        <f t="shared" si="36"/>
        <v>7554</v>
      </c>
      <c r="L492" s="559">
        <f t="shared" si="36"/>
        <v>1567</v>
      </c>
      <c r="M492" s="31"/>
      <c r="N492" s="3"/>
      <c r="O492" s="3"/>
      <c r="P492" s="3"/>
      <c r="Q492" s="3"/>
      <c r="R492" s="3"/>
      <c r="S492" s="3"/>
      <c r="T492" s="3"/>
      <c r="U492" s="3"/>
      <c r="V492" s="3"/>
      <c r="W492" s="3"/>
      <c r="X492" s="3"/>
      <c r="Y492" s="3"/>
      <c r="Z492" s="3"/>
    </row>
    <row r="493" spans="1:26" ht="21" customHeight="1">
      <c r="A493" s="3"/>
      <c r="B493" s="3"/>
      <c r="C493" s="978"/>
      <c r="D493" s="560" t="s">
        <v>336</v>
      </c>
      <c r="E493" s="1009">
        <f>E492+F492</f>
        <v>82240</v>
      </c>
      <c r="F493" s="858"/>
      <c r="G493" s="1009">
        <f>G492+H492</f>
        <v>52766</v>
      </c>
      <c r="H493" s="858"/>
      <c r="I493" s="1009">
        <f>I492+J492</f>
        <v>28385</v>
      </c>
      <c r="J493" s="858"/>
      <c r="K493" s="1009">
        <f>K492+L492</f>
        <v>9121</v>
      </c>
      <c r="L493" s="850"/>
      <c r="M493" s="3"/>
      <c r="N493" s="3"/>
      <c r="O493" s="3"/>
      <c r="P493" s="3"/>
      <c r="Q493" s="3"/>
      <c r="R493" s="3"/>
      <c r="S493" s="3"/>
      <c r="T493" s="3"/>
      <c r="U493" s="3"/>
      <c r="V493" s="3"/>
      <c r="W493" s="3"/>
      <c r="X493" s="3"/>
      <c r="Y493" s="3"/>
      <c r="Z493" s="3"/>
    </row>
    <row r="494" spans="1:26" ht="16.5" customHeight="1">
      <c r="A494" s="3"/>
      <c r="B494" s="3"/>
      <c r="C494" s="997" t="s">
        <v>190</v>
      </c>
      <c r="D494" s="1004" t="s">
        <v>87</v>
      </c>
      <c r="E494" s="991" t="s">
        <v>316</v>
      </c>
      <c r="F494" s="934"/>
      <c r="G494" s="996" t="s">
        <v>318</v>
      </c>
      <c r="H494" s="973"/>
      <c r="I494" s="991" t="s">
        <v>320</v>
      </c>
      <c r="J494" s="934"/>
      <c r="K494" s="996" t="s">
        <v>321</v>
      </c>
      <c r="L494" s="974"/>
      <c r="M494" s="3"/>
      <c r="N494" s="3"/>
      <c r="O494" s="3"/>
      <c r="P494" s="3"/>
      <c r="Q494" s="3"/>
      <c r="R494" s="3"/>
      <c r="S494" s="3"/>
      <c r="T494" s="3"/>
      <c r="U494" s="3"/>
      <c r="V494" s="3"/>
      <c r="W494" s="3"/>
      <c r="X494" s="3"/>
      <c r="Y494" s="3"/>
      <c r="Z494" s="3"/>
    </row>
    <row r="495" spans="1:26" ht="15.75" customHeight="1">
      <c r="A495" s="3"/>
      <c r="B495" s="3"/>
      <c r="C495" s="998"/>
      <c r="D495" s="1010"/>
      <c r="E495" s="512" t="s">
        <v>309</v>
      </c>
      <c r="F495" s="513" t="s">
        <v>310</v>
      </c>
      <c r="G495" s="514" t="s">
        <v>309</v>
      </c>
      <c r="H495" s="515" t="s">
        <v>310</v>
      </c>
      <c r="I495" s="512" t="s">
        <v>309</v>
      </c>
      <c r="J495" s="513" t="s">
        <v>310</v>
      </c>
      <c r="K495" s="514" t="s">
        <v>309</v>
      </c>
      <c r="L495" s="518" t="s">
        <v>310</v>
      </c>
      <c r="M495" s="3"/>
      <c r="N495" s="3"/>
      <c r="O495" s="3"/>
      <c r="P495" s="3"/>
      <c r="Q495" s="3"/>
      <c r="R495" s="3"/>
      <c r="S495" s="3"/>
      <c r="T495" s="3"/>
      <c r="U495" s="3"/>
      <c r="V495" s="3"/>
      <c r="W495" s="3"/>
      <c r="X495" s="3"/>
      <c r="Y495" s="3"/>
      <c r="Z495" s="3"/>
    </row>
    <row r="496" spans="1:26">
      <c r="A496" s="3"/>
      <c r="B496" s="3"/>
      <c r="C496" s="998"/>
      <c r="D496" s="519" t="s">
        <v>311</v>
      </c>
      <c r="E496" s="520">
        <v>74</v>
      </c>
      <c r="F496" s="521">
        <v>29</v>
      </c>
      <c r="G496" s="522">
        <v>82</v>
      </c>
      <c r="H496" s="523">
        <v>52</v>
      </c>
      <c r="I496" s="520">
        <v>51</v>
      </c>
      <c r="J496" s="521">
        <v>13</v>
      </c>
      <c r="K496" s="522">
        <v>17</v>
      </c>
      <c r="L496" s="524">
        <v>2</v>
      </c>
      <c r="M496" s="3"/>
      <c r="N496" s="3"/>
      <c r="O496" s="3"/>
      <c r="P496" s="3"/>
      <c r="Q496" s="3"/>
      <c r="R496" s="3"/>
      <c r="S496" s="3"/>
      <c r="T496" s="3"/>
      <c r="U496" s="3"/>
      <c r="V496" s="3"/>
      <c r="W496" s="3"/>
      <c r="X496" s="3"/>
      <c r="Y496" s="3"/>
      <c r="Z496" s="3"/>
    </row>
    <row r="497" spans="1:26">
      <c r="A497" s="3"/>
      <c r="B497" s="3"/>
      <c r="C497" s="998"/>
      <c r="D497" s="525" t="s">
        <v>312</v>
      </c>
      <c r="E497" s="526">
        <v>2016</v>
      </c>
      <c r="F497" s="527">
        <v>879</v>
      </c>
      <c r="G497" s="532">
        <v>795</v>
      </c>
      <c r="H497" s="534">
        <v>468</v>
      </c>
      <c r="I497" s="526">
        <v>314</v>
      </c>
      <c r="J497" s="527">
        <v>132</v>
      </c>
      <c r="K497" s="532">
        <v>94</v>
      </c>
      <c r="L497" s="536">
        <v>10</v>
      </c>
      <c r="M497" s="3"/>
      <c r="N497" s="3"/>
      <c r="O497" s="3"/>
      <c r="P497" s="3"/>
      <c r="Q497" s="3"/>
      <c r="R497" s="3"/>
      <c r="S497" s="3"/>
      <c r="T497" s="3"/>
      <c r="U497" s="3"/>
      <c r="V497" s="3"/>
      <c r="W497" s="3"/>
      <c r="X497" s="3"/>
      <c r="Y497" s="3"/>
      <c r="Z497" s="3"/>
    </row>
    <row r="498" spans="1:26">
      <c r="A498" s="3"/>
      <c r="B498" s="3"/>
      <c r="C498" s="998"/>
      <c r="D498" s="538" t="s">
        <v>324</v>
      </c>
      <c r="E498" s="540">
        <v>98</v>
      </c>
      <c r="F498" s="542">
        <v>3</v>
      </c>
      <c r="G498" s="543">
        <v>162</v>
      </c>
      <c r="H498" s="545">
        <v>2</v>
      </c>
      <c r="I498" s="540">
        <v>165</v>
      </c>
      <c r="J498" s="542">
        <v>4</v>
      </c>
      <c r="K498" s="543">
        <v>61</v>
      </c>
      <c r="L498" s="547">
        <v>1</v>
      </c>
      <c r="M498" s="3"/>
      <c r="N498" s="3"/>
      <c r="O498" s="3"/>
      <c r="P498" s="3"/>
      <c r="Q498" s="3"/>
      <c r="R498" s="3"/>
      <c r="S498" s="3"/>
      <c r="T498" s="3"/>
      <c r="U498" s="3"/>
      <c r="V498" s="3"/>
      <c r="W498" s="3"/>
      <c r="X498" s="3"/>
      <c r="Y498" s="3"/>
      <c r="Z498" s="3"/>
    </row>
    <row r="499" spans="1:26">
      <c r="A499" s="3"/>
      <c r="B499" s="3"/>
      <c r="C499" s="998"/>
      <c r="D499" s="525" t="s">
        <v>328</v>
      </c>
      <c r="E499" s="526">
        <v>49</v>
      </c>
      <c r="F499" s="527">
        <v>0</v>
      </c>
      <c r="G499" s="532">
        <v>153</v>
      </c>
      <c r="H499" s="534">
        <v>0</v>
      </c>
      <c r="I499" s="526">
        <v>109</v>
      </c>
      <c r="J499" s="527">
        <v>3</v>
      </c>
      <c r="K499" s="532">
        <v>27</v>
      </c>
      <c r="L499" s="536">
        <v>1</v>
      </c>
      <c r="M499" s="3"/>
      <c r="N499" s="3"/>
      <c r="O499" s="3"/>
      <c r="P499" s="3"/>
      <c r="Q499" s="3"/>
      <c r="R499" s="3"/>
      <c r="S499" s="3"/>
      <c r="T499" s="3"/>
      <c r="U499" s="3"/>
      <c r="V499" s="3"/>
      <c r="W499" s="3"/>
      <c r="X499" s="3"/>
      <c r="Y499" s="3"/>
      <c r="Z499" s="3"/>
    </row>
    <row r="500" spans="1:26">
      <c r="A500" s="3"/>
      <c r="B500" s="3"/>
      <c r="C500" s="998"/>
      <c r="D500" s="538" t="s">
        <v>329</v>
      </c>
      <c r="E500" s="540">
        <v>14</v>
      </c>
      <c r="F500" s="542">
        <v>0</v>
      </c>
      <c r="G500" s="543">
        <v>64</v>
      </c>
      <c r="H500" s="545">
        <v>0</v>
      </c>
      <c r="I500" s="540">
        <v>44</v>
      </c>
      <c r="J500" s="542">
        <v>0</v>
      </c>
      <c r="K500" s="543">
        <v>3</v>
      </c>
      <c r="L500" s="547">
        <v>0</v>
      </c>
      <c r="M500" s="3"/>
      <c r="N500" s="3"/>
      <c r="O500" s="3"/>
      <c r="P500" s="3"/>
      <c r="Q500" s="3"/>
      <c r="R500" s="3"/>
      <c r="S500" s="3"/>
      <c r="T500" s="3"/>
      <c r="U500" s="3"/>
      <c r="V500" s="3"/>
      <c r="W500" s="3"/>
      <c r="X500" s="3"/>
      <c r="Y500" s="3"/>
      <c r="Z500" s="3"/>
    </row>
    <row r="501" spans="1:26">
      <c r="A501" s="3"/>
      <c r="B501" s="3"/>
      <c r="C501" s="998"/>
      <c r="D501" s="525" t="s">
        <v>330</v>
      </c>
      <c r="E501" s="526">
        <v>45</v>
      </c>
      <c r="F501" s="527">
        <v>40</v>
      </c>
      <c r="G501" s="532">
        <v>69</v>
      </c>
      <c r="H501" s="534">
        <v>66</v>
      </c>
      <c r="I501" s="526">
        <v>78</v>
      </c>
      <c r="J501" s="527">
        <v>93</v>
      </c>
      <c r="K501" s="532">
        <v>108</v>
      </c>
      <c r="L501" s="536">
        <v>45</v>
      </c>
      <c r="M501" s="3"/>
      <c r="N501" s="3"/>
      <c r="O501" s="3"/>
      <c r="P501" s="3"/>
      <c r="Q501" s="3"/>
      <c r="R501" s="3"/>
      <c r="S501" s="3"/>
      <c r="T501" s="3"/>
      <c r="U501" s="3"/>
      <c r="V501" s="3"/>
      <c r="W501" s="3"/>
      <c r="X501" s="3"/>
      <c r="Y501" s="3"/>
      <c r="Z501" s="3"/>
    </row>
    <row r="502" spans="1:26">
      <c r="A502" s="3"/>
      <c r="B502" s="3"/>
      <c r="C502" s="998"/>
      <c r="D502" s="538" t="s">
        <v>331</v>
      </c>
      <c r="E502" s="540">
        <v>2</v>
      </c>
      <c r="F502" s="542">
        <v>0</v>
      </c>
      <c r="G502" s="543">
        <v>21</v>
      </c>
      <c r="H502" s="545">
        <v>0</v>
      </c>
      <c r="I502" s="540">
        <v>83</v>
      </c>
      <c r="J502" s="542">
        <v>1</v>
      </c>
      <c r="K502" s="543">
        <v>103</v>
      </c>
      <c r="L502" s="547">
        <v>0</v>
      </c>
      <c r="M502" s="3"/>
      <c r="N502" s="3"/>
      <c r="O502" s="3"/>
      <c r="P502" s="3"/>
      <c r="Q502" s="3"/>
      <c r="R502" s="3"/>
      <c r="S502" s="3"/>
      <c r="T502" s="3"/>
      <c r="U502" s="3"/>
      <c r="V502" s="3"/>
      <c r="W502" s="3"/>
      <c r="X502" s="3"/>
      <c r="Y502" s="3"/>
      <c r="Z502" s="3"/>
    </row>
    <row r="503" spans="1:26">
      <c r="A503" s="3"/>
      <c r="B503" s="3"/>
      <c r="C503" s="998"/>
      <c r="D503" s="525" t="s">
        <v>332</v>
      </c>
      <c r="E503" s="526">
        <v>0</v>
      </c>
      <c r="F503" s="527">
        <v>0</v>
      </c>
      <c r="G503" s="532">
        <v>12</v>
      </c>
      <c r="H503" s="534">
        <v>0</v>
      </c>
      <c r="I503" s="526">
        <v>51</v>
      </c>
      <c r="J503" s="527">
        <v>1</v>
      </c>
      <c r="K503" s="532">
        <v>49</v>
      </c>
      <c r="L503" s="536">
        <v>0</v>
      </c>
      <c r="M503" s="3"/>
      <c r="N503" s="3"/>
      <c r="O503" s="3"/>
      <c r="P503" s="3"/>
      <c r="Q503" s="3"/>
      <c r="R503" s="3"/>
      <c r="S503" s="3"/>
      <c r="T503" s="3"/>
      <c r="U503" s="3"/>
      <c r="V503" s="3"/>
      <c r="W503" s="3"/>
      <c r="X503" s="3"/>
      <c r="Y503" s="3"/>
      <c r="Z503" s="3"/>
    </row>
    <row r="504" spans="1:26">
      <c r="A504" s="3"/>
      <c r="B504" s="3"/>
      <c r="C504" s="998"/>
      <c r="D504" s="538" t="s">
        <v>333</v>
      </c>
      <c r="E504" s="540">
        <v>1</v>
      </c>
      <c r="F504" s="542">
        <v>0</v>
      </c>
      <c r="G504" s="543">
        <v>14</v>
      </c>
      <c r="H504" s="545">
        <v>0</v>
      </c>
      <c r="I504" s="540">
        <v>29</v>
      </c>
      <c r="J504" s="542">
        <v>0</v>
      </c>
      <c r="K504" s="543">
        <v>15</v>
      </c>
      <c r="L504" s="547">
        <v>0</v>
      </c>
      <c r="M504" s="3"/>
      <c r="N504" s="3"/>
      <c r="O504" s="3"/>
      <c r="P504" s="3"/>
      <c r="Q504" s="3"/>
      <c r="R504" s="3"/>
      <c r="S504" s="3"/>
      <c r="T504" s="3"/>
      <c r="U504" s="3"/>
      <c r="V504" s="3"/>
      <c r="W504" s="3"/>
      <c r="X504" s="3"/>
      <c r="Y504" s="3"/>
      <c r="Z504" s="3"/>
    </row>
    <row r="505" spans="1:26" ht="15.75" customHeight="1">
      <c r="A505" s="3"/>
      <c r="B505" s="3"/>
      <c r="C505" s="998"/>
      <c r="D505" s="552" t="s">
        <v>28</v>
      </c>
      <c r="E505" s="554">
        <f t="shared" ref="E505:L505" si="37">SUM(E496:E504)</f>
        <v>2299</v>
      </c>
      <c r="F505" s="556">
        <f t="shared" si="37"/>
        <v>951</v>
      </c>
      <c r="G505" s="557">
        <f t="shared" si="37"/>
        <v>1372</v>
      </c>
      <c r="H505" s="558">
        <f t="shared" si="37"/>
        <v>588</v>
      </c>
      <c r="I505" s="554">
        <f t="shared" si="37"/>
        <v>924</v>
      </c>
      <c r="J505" s="556">
        <f t="shared" si="37"/>
        <v>247</v>
      </c>
      <c r="K505" s="557">
        <f t="shared" si="37"/>
        <v>477</v>
      </c>
      <c r="L505" s="559">
        <f t="shared" si="37"/>
        <v>59</v>
      </c>
      <c r="M505" s="3"/>
      <c r="N505" s="3"/>
      <c r="O505" s="3"/>
      <c r="P505" s="3"/>
      <c r="Q505" s="3"/>
      <c r="R505" s="3"/>
      <c r="S505" s="3"/>
      <c r="T505" s="3"/>
      <c r="U505" s="3"/>
      <c r="V505" s="3"/>
      <c r="W505" s="3"/>
      <c r="X505" s="3"/>
      <c r="Y505" s="3"/>
      <c r="Z505" s="3"/>
    </row>
    <row r="506" spans="1:26" ht="21" customHeight="1">
      <c r="A506" s="3"/>
      <c r="B506" s="3"/>
      <c r="C506" s="978"/>
      <c r="D506" s="560" t="s">
        <v>336</v>
      </c>
      <c r="E506" s="1009">
        <f>E505+F505</f>
        <v>3250</v>
      </c>
      <c r="F506" s="858"/>
      <c r="G506" s="1009">
        <f>G505+H505</f>
        <v>1960</v>
      </c>
      <c r="H506" s="858"/>
      <c r="I506" s="1009">
        <f>I505+J505</f>
        <v>1171</v>
      </c>
      <c r="J506" s="858"/>
      <c r="K506" s="1009">
        <f>K505+L505</f>
        <v>536</v>
      </c>
      <c r="L506" s="850"/>
      <c r="M506" s="3"/>
      <c r="N506" s="3"/>
      <c r="O506" s="3"/>
      <c r="P506" s="3"/>
      <c r="Q506" s="3"/>
      <c r="R506" s="3"/>
      <c r="S506" s="3"/>
      <c r="T506" s="3"/>
      <c r="U506" s="3"/>
      <c r="V506" s="3"/>
      <c r="W506" s="3"/>
      <c r="X506" s="3"/>
      <c r="Y506" s="3"/>
      <c r="Z506" s="3"/>
    </row>
    <row r="507" spans="1:26" ht="16.5" customHeight="1">
      <c r="A507" s="3"/>
      <c r="B507" s="3"/>
      <c r="C507" s="997" t="s">
        <v>191</v>
      </c>
      <c r="D507" s="1004" t="s">
        <v>87</v>
      </c>
      <c r="E507" s="991" t="s">
        <v>316</v>
      </c>
      <c r="F507" s="934"/>
      <c r="G507" s="996" t="s">
        <v>318</v>
      </c>
      <c r="H507" s="973"/>
      <c r="I507" s="991" t="s">
        <v>320</v>
      </c>
      <c r="J507" s="934"/>
      <c r="K507" s="996" t="s">
        <v>321</v>
      </c>
      <c r="L507" s="974"/>
      <c r="M507" s="3"/>
      <c r="N507" s="3"/>
      <c r="O507" s="3"/>
      <c r="P507" s="3"/>
      <c r="Q507" s="3"/>
      <c r="R507" s="3"/>
      <c r="S507" s="3"/>
      <c r="T507" s="3"/>
      <c r="U507" s="3"/>
      <c r="V507" s="3"/>
      <c r="W507" s="3"/>
      <c r="X507" s="3"/>
      <c r="Y507" s="3"/>
      <c r="Z507" s="3"/>
    </row>
    <row r="508" spans="1:26" ht="15.75" customHeight="1">
      <c r="A508" s="3"/>
      <c r="B508" s="3"/>
      <c r="C508" s="998"/>
      <c r="D508" s="1010"/>
      <c r="E508" s="512" t="s">
        <v>309</v>
      </c>
      <c r="F508" s="513" t="s">
        <v>310</v>
      </c>
      <c r="G508" s="514" t="s">
        <v>309</v>
      </c>
      <c r="H508" s="515" t="s">
        <v>310</v>
      </c>
      <c r="I508" s="512" t="s">
        <v>309</v>
      </c>
      <c r="J508" s="513" t="s">
        <v>310</v>
      </c>
      <c r="K508" s="514" t="s">
        <v>309</v>
      </c>
      <c r="L508" s="518" t="s">
        <v>310</v>
      </c>
      <c r="M508" s="3"/>
      <c r="N508" s="3"/>
      <c r="O508" s="3"/>
      <c r="P508" s="3"/>
      <c r="Q508" s="3"/>
      <c r="R508" s="3"/>
      <c r="S508" s="3"/>
      <c r="T508" s="3"/>
      <c r="U508" s="3"/>
      <c r="V508" s="3"/>
      <c r="W508" s="3"/>
      <c r="X508" s="3"/>
      <c r="Y508" s="3"/>
      <c r="Z508" s="3"/>
    </row>
    <row r="509" spans="1:26">
      <c r="A509" s="3"/>
      <c r="B509" s="3"/>
      <c r="C509" s="998"/>
      <c r="D509" s="519" t="s">
        <v>311</v>
      </c>
      <c r="E509" s="520">
        <v>11</v>
      </c>
      <c r="F509" s="521">
        <v>6</v>
      </c>
      <c r="G509" s="522">
        <v>12</v>
      </c>
      <c r="H509" s="523">
        <v>9</v>
      </c>
      <c r="I509" s="520">
        <v>2</v>
      </c>
      <c r="J509" s="521">
        <v>2</v>
      </c>
      <c r="K509" s="522">
        <v>2</v>
      </c>
      <c r="L509" s="524">
        <v>0</v>
      </c>
      <c r="M509" s="3"/>
      <c r="N509" s="3"/>
      <c r="O509" s="3"/>
      <c r="P509" s="3"/>
      <c r="Q509" s="3"/>
      <c r="R509" s="3"/>
      <c r="S509" s="3"/>
      <c r="T509" s="3"/>
      <c r="U509" s="3"/>
      <c r="V509" s="3"/>
      <c r="W509" s="3"/>
      <c r="X509" s="3"/>
      <c r="Y509" s="3"/>
      <c r="Z509" s="3"/>
    </row>
    <row r="510" spans="1:26">
      <c r="A510" s="3"/>
      <c r="B510" s="3"/>
      <c r="C510" s="998"/>
      <c r="D510" s="525" t="s">
        <v>312</v>
      </c>
      <c r="E510" s="526">
        <v>216</v>
      </c>
      <c r="F510" s="527">
        <v>98</v>
      </c>
      <c r="G510" s="532">
        <v>97</v>
      </c>
      <c r="H510" s="534">
        <v>53</v>
      </c>
      <c r="I510" s="526">
        <v>46</v>
      </c>
      <c r="J510" s="527">
        <v>9</v>
      </c>
      <c r="K510" s="532">
        <v>10</v>
      </c>
      <c r="L510" s="536">
        <v>1</v>
      </c>
      <c r="M510" s="3"/>
      <c r="N510" s="3"/>
      <c r="O510" s="3"/>
      <c r="P510" s="3"/>
      <c r="Q510" s="3"/>
      <c r="R510" s="3"/>
      <c r="S510" s="3"/>
      <c r="T510" s="3"/>
      <c r="U510" s="3"/>
      <c r="V510" s="3"/>
      <c r="W510" s="3"/>
      <c r="X510" s="3"/>
      <c r="Y510" s="3"/>
      <c r="Z510" s="3"/>
    </row>
    <row r="511" spans="1:26">
      <c r="A511" s="3"/>
      <c r="B511" s="3"/>
      <c r="C511" s="998"/>
      <c r="D511" s="538" t="s">
        <v>324</v>
      </c>
      <c r="E511" s="540">
        <v>2</v>
      </c>
      <c r="F511" s="542">
        <v>0</v>
      </c>
      <c r="G511" s="543">
        <v>10</v>
      </c>
      <c r="H511" s="545">
        <v>0</v>
      </c>
      <c r="I511" s="540">
        <v>6</v>
      </c>
      <c r="J511" s="542">
        <v>0</v>
      </c>
      <c r="K511" s="543">
        <v>3</v>
      </c>
      <c r="L511" s="547">
        <v>0</v>
      </c>
      <c r="M511" s="3"/>
      <c r="N511" s="3"/>
      <c r="O511" s="3"/>
      <c r="P511" s="3"/>
      <c r="Q511" s="3"/>
      <c r="R511" s="3"/>
      <c r="S511" s="3"/>
      <c r="T511" s="3"/>
      <c r="U511" s="3"/>
      <c r="V511" s="3"/>
      <c r="W511" s="3"/>
      <c r="X511" s="3"/>
      <c r="Y511" s="3"/>
      <c r="Z511" s="3"/>
    </row>
    <row r="512" spans="1:26">
      <c r="A512" s="3"/>
      <c r="B512" s="3"/>
      <c r="C512" s="998"/>
      <c r="D512" s="525" t="s">
        <v>328</v>
      </c>
      <c r="E512" s="526">
        <v>2</v>
      </c>
      <c r="F512" s="527">
        <v>0</v>
      </c>
      <c r="G512" s="532">
        <v>8</v>
      </c>
      <c r="H512" s="534">
        <v>0</v>
      </c>
      <c r="I512" s="526">
        <v>3</v>
      </c>
      <c r="J512" s="527">
        <v>0</v>
      </c>
      <c r="K512" s="532">
        <v>2</v>
      </c>
      <c r="L512" s="536">
        <v>0</v>
      </c>
      <c r="M512" s="3"/>
      <c r="N512" s="3"/>
      <c r="O512" s="3"/>
      <c r="P512" s="3"/>
      <c r="Q512" s="3"/>
      <c r="R512" s="3"/>
      <c r="S512" s="3"/>
      <c r="T512" s="3"/>
      <c r="U512" s="3"/>
      <c r="V512" s="3"/>
      <c r="W512" s="3"/>
      <c r="X512" s="3"/>
      <c r="Y512" s="3"/>
      <c r="Z512" s="3"/>
    </row>
    <row r="513" spans="1:26">
      <c r="A513" s="3"/>
      <c r="B513" s="3"/>
      <c r="C513" s="998"/>
      <c r="D513" s="538" t="s">
        <v>329</v>
      </c>
      <c r="E513" s="540">
        <v>1</v>
      </c>
      <c r="F513" s="542">
        <v>0</v>
      </c>
      <c r="G513" s="543">
        <v>6</v>
      </c>
      <c r="H513" s="545">
        <v>0</v>
      </c>
      <c r="I513" s="540">
        <v>3</v>
      </c>
      <c r="J513" s="542">
        <v>0</v>
      </c>
      <c r="K513" s="543">
        <v>0</v>
      </c>
      <c r="L513" s="547">
        <v>0</v>
      </c>
      <c r="M513" s="3"/>
      <c r="N513" s="3"/>
      <c r="O513" s="3"/>
      <c r="P513" s="3"/>
      <c r="Q513" s="3"/>
      <c r="R513" s="3"/>
      <c r="S513" s="3"/>
      <c r="T513" s="3"/>
      <c r="U513" s="3"/>
      <c r="V513" s="3"/>
      <c r="W513" s="3"/>
      <c r="X513" s="3"/>
      <c r="Y513" s="3"/>
      <c r="Z513" s="3"/>
    </row>
    <row r="514" spans="1:26">
      <c r="A514" s="3"/>
      <c r="B514" s="3"/>
      <c r="C514" s="998"/>
      <c r="D514" s="525" t="s">
        <v>330</v>
      </c>
      <c r="E514" s="526">
        <v>4</v>
      </c>
      <c r="F514" s="527">
        <v>4</v>
      </c>
      <c r="G514" s="532">
        <v>1</v>
      </c>
      <c r="H514" s="534">
        <v>6</v>
      </c>
      <c r="I514" s="526">
        <v>11</v>
      </c>
      <c r="J514" s="527">
        <v>7</v>
      </c>
      <c r="K514" s="532">
        <v>11</v>
      </c>
      <c r="L514" s="536">
        <v>4</v>
      </c>
      <c r="M514" s="3"/>
      <c r="N514" s="3"/>
      <c r="O514" s="3"/>
      <c r="P514" s="3"/>
      <c r="Q514" s="3"/>
      <c r="R514" s="3"/>
      <c r="S514" s="3"/>
      <c r="T514" s="3"/>
      <c r="U514" s="3"/>
      <c r="V514" s="3"/>
      <c r="W514" s="3"/>
      <c r="X514" s="3"/>
      <c r="Y514" s="3"/>
      <c r="Z514" s="3"/>
    </row>
    <row r="515" spans="1:26">
      <c r="A515" s="3"/>
      <c r="B515" s="3"/>
      <c r="C515" s="998"/>
      <c r="D515" s="538" t="s">
        <v>331</v>
      </c>
      <c r="E515" s="540">
        <v>0</v>
      </c>
      <c r="F515" s="542">
        <v>0</v>
      </c>
      <c r="G515" s="543">
        <v>3</v>
      </c>
      <c r="H515" s="545">
        <v>0</v>
      </c>
      <c r="I515" s="540">
        <v>6</v>
      </c>
      <c r="J515" s="542">
        <v>0</v>
      </c>
      <c r="K515" s="543">
        <v>8</v>
      </c>
      <c r="L515" s="547">
        <v>0</v>
      </c>
      <c r="M515" s="3"/>
      <c r="N515" s="3"/>
      <c r="O515" s="3"/>
      <c r="P515" s="3"/>
      <c r="Q515" s="3"/>
      <c r="R515" s="3"/>
      <c r="S515" s="3"/>
      <c r="T515" s="3"/>
      <c r="U515" s="3"/>
      <c r="V515" s="3"/>
      <c r="W515" s="3"/>
      <c r="X515" s="3"/>
      <c r="Y515" s="3"/>
      <c r="Z515" s="3"/>
    </row>
    <row r="516" spans="1:26">
      <c r="A516" s="3"/>
      <c r="B516" s="3"/>
      <c r="C516" s="998"/>
      <c r="D516" s="525" t="s">
        <v>332</v>
      </c>
      <c r="E516" s="526">
        <v>1</v>
      </c>
      <c r="F516" s="527">
        <v>0</v>
      </c>
      <c r="G516" s="532">
        <v>0</v>
      </c>
      <c r="H516" s="534">
        <v>0</v>
      </c>
      <c r="I516" s="526">
        <v>4</v>
      </c>
      <c r="J516" s="527">
        <v>0</v>
      </c>
      <c r="K516" s="532">
        <v>4</v>
      </c>
      <c r="L516" s="536">
        <v>0</v>
      </c>
      <c r="M516" s="3"/>
      <c r="N516" s="3"/>
      <c r="O516" s="3"/>
      <c r="P516" s="3"/>
      <c r="Q516" s="3"/>
      <c r="R516" s="3"/>
      <c r="S516" s="3"/>
      <c r="T516" s="3"/>
      <c r="U516" s="3"/>
      <c r="V516" s="3"/>
      <c r="W516" s="3"/>
      <c r="X516" s="3"/>
      <c r="Y516" s="3"/>
      <c r="Z516" s="3"/>
    </row>
    <row r="517" spans="1:26">
      <c r="A517" s="3"/>
      <c r="B517" s="3"/>
      <c r="C517" s="998"/>
      <c r="D517" s="538" t="s">
        <v>333</v>
      </c>
      <c r="E517" s="540">
        <v>0</v>
      </c>
      <c r="F517" s="542">
        <v>0</v>
      </c>
      <c r="G517" s="543">
        <v>0</v>
      </c>
      <c r="H517" s="545">
        <v>0</v>
      </c>
      <c r="I517" s="540">
        <v>1</v>
      </c>
      <c r="J517" s="542">
        <v>0</v>
      </c>
      <c r="K517" s="543">
        <v>0</v>
      </c>
      <c r="L517" s="547">
        <v>0</v>
      </c>
      <c r="M517" s="3"/>
      <c r="N517" s="3"/>
      <c r="O517" s="3"/>
      <c r="P517" s="3"/>
      <c r="Q517" s="3"/>
      <c r="R517" s="3"/>
      <c r="S517" s="3"/>
      <c r="T517" s="3"/>
      <c r="U517" s="3"/>
      <c r="V517" s="3"/>
      <c r="W517" s="3"/>
      <c r="X517" s="3"/>
      <c r="Y517" s="3"/>
      <c r="Z517" s="3"/>
    </row>
    <row r="518" spans="1:26" ht="15.75" customHeight="1">
      <c r="A518" s="3"/>
      <c r="B518" s="3"/>
      <c r="C518" s="998"/>
      <c r="D518" s="552" t="s">
        <v>28</v>
      </c>
      <c r="E518" s="554">
        <f t="shared" ref="E518:L518" si="38">SUM(E509:E517)</f>
        <v>237</v>
      </c>
      <c r="F518" s="556">
        <f t="shared" si="38"/>
        <v>108</v>
      </c>
      <c r="G518" s="557">
        <f t="shared" si="38"/>
        <v>137</v>
      </c>
      <c r="H518" s="558">
        <f t="shared" si="38"/>
        <v>68</v>
      </c>
      <c r="I518" s="554">
        <f t="shared" si="38"/>
        <v>82</v>
      </c>
      <c r="J518" s="556">
        <f t="shared" si="38"/>
        <v>18</v>
      </c>
      <c r="K518" s="557">
        <f t="shared" si="38"/>
        <v>40</v>
      </c>
      <c r="L518" s="559">
        <f t="shared" si="38"/>
        <v>5</v>
      </c>
      <c r="M518" s="3"/>
      <c r="N518" s="3"/>
      <c r="O518" s="3"/>
      <c r="P518" s="3"/>
      <c r="Q518" s="3"/>
      <c r="R518" s="3"/>
      <c r="S518" s="3"/>
      <c r="T518" s="3"/>
      <c r="U518" s="3"/>
      <c r="V518" s="3"/>
      <c r="W518" s="3"/>
      <c r="X518" s="3"/>
      <c r="Y518" s="3"/>
      <c r="Z518" s="3"/>
    </row>
    <row r="519" spans="1:26" ht="21" customHeight="1">
      <c r="A519" s="3"/>
      <c r="B519" s="3"/>
      <c r="C519" s="978"/>
      <c r="D519" s="560" t="s">
        <v>336</v>
      </c>
      <c r="E519" s="1009">
        <f>E518+F518</f>
        <v>345</v>
      </c>
      <c r="F519" s="858"/>
      <c r="G519" s="1009">
        <f>G518+H518</f>
        <v>205</v>
      </c>
      <c r="H519" s="858"/>
      <c r="I519" s="1009">
        <f>I518+J518</f>
        <v>100</v>
      </c>
      <c r="J519" s="858"/>
      <c r="K519" s="1009">
        <f>K518+L518</f>
        <v>45</v>
      </c>
      <c r="L519" s="850"/>
      <c r="M519" s="3"/>
      <c r="N519" s="3"/>
      <c r="O519" s="3"/>
      <c r="P519" s="3"/>
      <c r="Q519" s="3"/>
      <c r="R519" s="3"/>
      <c r="S519" s="3"/>
      <c r="T519" s="3"/>
      <c r="U519" s="3"/>
      <c r="V519" s="3"/>
      <c r="W519" s="3"/>
      <c r="X519" s="3"/>
      <c r="Y519" s="3"/>
      <c r="Z519" s="3"/>
    </row>
    <row r="520" spans="1:26" ht="16.5" customHeight="1">
      <c r="A520" s="3"/>
      <c r="B520" s="3"/>
      <c r="C520" s="997" t="s">
        <v>192</v>
      </c>
      <c r="D520" s="1004" t="s">
        <v>87</v>
      </c>
      <c r="E520" s="991" t="s">
        <v>316</v>
      </c>
      <c r="F520" s="934"/>
      <c r="G520" s="996" t="s">
        <v>318</v>
      </c>
      <c r="H520" s="973"/>
      <c r="I520" s="991" t="s">
        <v>320</v>
      </c>
      <c r="J520" s="934"/>
      <c r="K520" s="996" t="s">
        <v>321</v>
      </c>
      <c r="L520" s="974"/>
      <c r="M520" s="3"/>
      <c r="N520" s="3"/>
      <c r="O520" s="3"/>
      <c r="P520" s="3"/>
      <c r="Q520" s="3"/>
      <c r="R520" s="3"/>
      <c r="S520" s="3"/>
      <c r="T520" s="3"/>
      <c r="U520" s="3"/>
      <c r="V520" s="3"/>
      <c r="W520" s="3"/>
      <c r="X520" s="3"/>
      <c r="Y520" s="3"/>
      <c r="Z520" s="3"/>
    </row>
    <row r="521" spans="1:26" ht="15.75" customHeight="1">
      <c r="A521" s="3"/>
      <c r="B521" s="3"/>
      <c r="C521" s="998"/>
      <c r="D521" s="1010"/>
      <c r="E521" s="512" t="s">
        <v>309</v>
      </c>
      <c r="F521" s="513" t="s">
        <v>310</v>
      </c>
      <c r="G521" s="514" t="s">
        <v>309</v>
      </c>
      <c r="H521" s="515" t="s">
        <v>310</v>
      </c>
      <c r="I521" s="512" t="s">
        <v>309</v>
      </c>
      <c r="J521" s="513" t="s">
        <v>310</v>
      </c>
      <c r="K521" s="514" t="s">
        <v>309</v>
      </c>
      <c r="L521" s="518" t="s">
        <v>310</v>
      </c>
      <c r="M521" s="3"/>
      <c r="N521" s="3"/>
      <c r="O521" s="3"/>
      <c r="P521" s="3"/>
      <c r="Q521" s="3"/>
      <c r="R521" s="3"/>
      <c r="S521" s="3"/>
      <c r="T521" s="3"/>
      <c r="U521" s="3"/>
      <c r="V521" s="3"/>
      <c r="W521" s="3"/>
      <c r="X521" s="3"/>
      <c r="Y521" s="3"/>
      <c r="Z521" s="3"/>
    </row>
    <row r="522" spans="1:26">
      <c r="A522" s="3"/>
      <c r="B522" s="3"/>
      <c r="C522" s="998"/>
      <c r="D522" s="519" t="s">
        <v>311</v>
      </c>
      <c r="E522" s="520">
        <v>1</v>
      </c>
      <c r="F522" s="521">
        <v>0</v>
      </c>
      <c r="G522" s="522">
        <v>6</v>
      </c>
      <c r="H522" s="523">
        <v>1</v>
      </c>
      <c r="I522" s="520">
        <v>0</v>
      </c>
      <c r="J522" s="521">
        <v>1</v>
      </c>
      <c r="K522" s="522">
        <v>0</v>
      </c>
      <c r="L522" s="524">
        <v>0</v>
      </c>
      <c r="M522" s="3"/>
      <c r="N522" s="3"/>
      <c r="O522" s="3"/>
      <c r="P522" s="3"/>
      <c r="Q522" s="3"/>
      <c r="R522" s="3"/>
      <c r="S522" s="3"/>
      <c r="T522" s="3"/>
      <c r="U522" s="3"/>
      <c r="V522" s="3"/>
      <c r="W522" s="3"/>
      <c r="X522" s="3"/>
      <c r="Y522" s="3"/>
      <c r="Z522" s="3"/>
    </row>
    <row r="523" spans="1:26">
      <c r="A523" s="3"/>
      <c r="B523" s="3"/>
      <c r="C523" s="998"/>
      <c r="D523" s="525" t="s">
        <v>312</v>
      </c>
      <c r="E523" s="526">
        <v>152</v>
      </c>
      <c r="F523" s="527">
        <v>39</v>
      </c>
      <c r="G523" s="532">
        <v>58</v>
      </c>
      <c r="H523" s="534">
        <v>26</v>
      </c>
      <c r="I523" s="526">
        <v>23</v>
      </c>
      <c r="J523" s="527">
        <v>4</v>
      </c>
      <c r="K523" s="532">
        <v>2</v>
      </c>
      <c r="L523" s="536">
        <v>0</v>
      </c>
      <c r="M523" s="3"/>
      <c r="N523" s="3"/>
      <c r="O523" s="3"/>
      <c r="P523" s="3"/>
      <c r="Q523" s="3"/>
      <c r="R523" s="3"/>
      <c r="S523" s="3"/>
      <c r="T523" s="3"/>
      <c r="U523" s="3"/>
      <c r="V523" s="3"/>
      <c r="W523" s="3"/>
      <c r="X523" s="3"/>
      <c r="Y523" s="3"/>
      <c r="Z523" s="3"/>
    </row>
    <row r="524" spans="1:26">
      <c r="A524" s="3"/>
      <c r="B524" s="3"/>
      <c r="C524" s="998"/>
      <c r="D524" s="538" t="s">
        <v>324</v>
      </c>
      <c r="E524" s="540">
        <v>2</v>
      </c>
      <c r="F524" s="542">
        <v>0</v>
      </c>
      <c r="G524" s="543">
        <v>4</v>
      </c>
      <c r="H524" s="545">
        <v>0</v>
      </c>
      <c r="I524" s="540">
        <v>3</v>
      </c>
      <c r="J524" s="542">
        <v>0</v>
      </c>
      <c r="K524" s="543">
        <v>1</v>
      </c>
      <c r="L524" s="547">
        <v>0</v>
      </c>
      <c r="M524" s="3"/>
      <c r="N524" s="3"/>
      <c r="O524" s="3"/>
      <c r="P524" s="3"/>
      <c r="Q524" s="3"/>
      <c r="R524" s="3"/>
      <c r="S524" s="3"/>
      <c r="T524" s="3"/>
      <c r="U524" s="3"/>
      <c r="V524" s="3"/>
      <c r="W524" s="3"/>
      <c r="X524" s="3"/>
      <c r="Y524" s="3"/>
      <c r="Z524" s="3"/>
    </row>
    <row r="525" spans="1:26">
      <c r="A525" s="3"/>
      <c r="B525" s="3"/>
      <c r="C525" s="998"/>
      <c r="D525" s="525" t="s">
        <v>328</v>
      </c>
      <c r="E525" s="526">
        <v>1</v>
      </c>
      <c r="F525" s="527">
        <v>0</v>
      </c>
      <c r="G525" s="532">
        <v>2</v>
      </c>
      <c r="H525" s="534">
        <v>0</v>
      </c>
      <c r="I525" s="526">
        <v>1</v>
      </c>
      <c r="J525" s="527">
        <v>0</v>
      </c>
      <c r="K525" s="532">
        <v>0</v>
      </c>
      <c r="L525" s="536">
        <v>0</v>
      </c>
      <c r="M525" s="3"/>
      <c r="N525" s="3"/>
      <c r="O525" s="3"/>
      <c r="P525" s="3"/>
      <c r="Q525" s="3"/>
      <c r="R525" s="3"/>
      <c r="S525" s="3"/>
      <c r="T525" s="3"/>
      <c r="U525" s="3"/>
      <c r="V525" s="3"/>
      <c r="W525" s="3"/>
      <c r="X525" s="3"/>
      <c r="Y525" s="3"/>
      <c r="Z525" s="3"/>
    </row>
    <row r="526" spans="1:26">
      <c r="A526" s="3"/>
      <c r="B526" s="3"/>
      <c r="C526" s="998"/>
      <c r="D526" s="538" t="s">
        <v>329</v>
      </c>
      <c r="E526" s="540">
        <v>1</v>
      </c>
      <c r="F526" s="542">
        <v>0</v>
      </c>
      <c r="G526" s="543">
        <v>2</v>
      </c>
      <c r="H526" s="545">
        <v>0</v>
      </c>
      <c r="I526" s="540">
        <v>1</v>
      </c>
      <c r="J526" s="542">
        <v>0</v>
      </c>
      <c r="K526" s="543">
        <v>0</v>
      </c>
      <c r="L526" s="547">
        <v>0</v>
      </c>
      <c r="M526" s="3"/>
      <c r="N526" s="3"/>
      <c r="O526" s="3"/>
      <c r="P526" s="3"/>
      <c r="Q526" s="3"/>
      <c r="R526" s="3"/>
      <c r="S526" s="3"/>
      <c r="T526" s="3"/>
      <c r="U526" s="3"/>
      <c r="V526" s="3"/>
      <c r="W526" s="3"/>
      <c r="X526" s="3"/>
      <c r="Y526" s="3"/>
      <c r="Z526" s="3"/>
    </row>
    <row r="527" spans="1:26">
      <c r="A527" s="3"/>
      <c r="B527" s="3"/>
      <c r="C527" s="998"/>
      <c r="D527" s="525" t="s">
        <v>330</v>
      </c>
      <c r="E527" s="526">
        <v>1</v>
      </c>
      <c r="F527" s="527">
        <v>0</v>
      </c>
      <c r="G527" s="532">
        <v>3</v>
      </c>
      <c r="H527" s="534">
        <v>7</v>
      </c>
      <c r="I527" s="526">
        <v>5</v>
      </c>
      <c r="J527" s="527">
        <v>6</v>
      </c>
      <c r="K527" s="532">
        <v>3</v>
      </c>
      <c r="L527" s="536">
        <v>2</v>
      </c>
      <c r="M527" s="3"/>
      <c r="N527" s="3"/>
      <c r="O527" s="3"/>
      <c r="P527" s="3"/>
      <c r="Q527" s="3"/>
      <c r="R527" s="3"/>
      <c r="S527" s="3"/>
      <c r="T527" s="3"/>
      <c r="U527" s="3"/>
      <c r="V527" s="3"/>
      <c r="W527" s="3"/>
      <c r="X527" s="3"/>
      <c r="Y527" s="3"/>
      <c r="Z527" s="3"/>
    </row>
    <row r="528" spans="1:26">
      <c r="A528" s="3"/>
      <c r="B528" s="3"/>
      <c r="C528" s="998"/>
      <c r="D528" s="538" t="s">
        <v>331</v>
      </c>
      <c r="E528" s="540">
        <v>0</v>
      </c>
      <c r="F528" s="542">
        <v>0</v>
      </c>
      <c r="G528" s="543">
        <v>1</v>
      </c>
      <c r="H528" s="545">
        <v>0</v>
      </c>
      <c r="I528" s="540">
        <v>3</v>
      </c>
      <c r="J528" s="542">
        <v>0</v>
      </c>
      <c r="K528" s="543">
        <v>1</v>
      </c>
      <c r="L528" s="547">
        <v>0</v>
      </c>
      <c r="M528" s="3"/>
      <c r="N528" s="3"/>
      <c r="O528" s="3"/>
      <c r="P528" s="3"/>
      <c r="Q528" s="3"/>
      <c r="R528" s="3"/>
      <c r="S528" s="3"/>
      <c r="T528" s="3"/>
      <c r="U528" s="3"/>
      <c r="V528" s="3"/>
      <c r="W528" s="3"/>
      <c r="X528" s="3"/>
      <c r="Y528" s="3"/>
      <c r="Z528" s="3"/>
    </row>
    <row r="529" spans="1:26">
      <c r="A529" s="3"/>
      <c r="B529" s="3"/>
      <c r="C529" s="998"/>
      <c r="D529" s="525" t="s">
        <v>332</v>
      </c>
      <c r="E529" s="526">
        <v>0</v>
      </c>
      <c r="F529" s="527">
        <v>0</v>
      </c>
      <c r="G529" s="532">
        <v>2</v>
      </c>
      <c r="H529" s="534">
        <v>0</v>
      </c>
      <c r="I529" s="526">
        <v>1</v>
      </c>
      <c r="J529" s="527">
        <v>0</v>
      </c>
      <c r="K529" s="532">
        <v>4</v>
      </c>
      <c r="L529" s="536">
        <v>0</v>
      </c>
      <c r="M529" s="3"/>
      <c r="N529" s="3"/>
      <c r="O529" s="3"/>
      <c r="P529" s="3"/>
      <c r="Q529" s="3"/>
      <c r="R529" s="3"/>
      <c r="S529" s="3"/>
      <c r="T529" s="3"/>
      <c r="U529" s="3"/>
      <c r="V529" s="3"/>
      <c r="W529" s="3"/>
      <c r="X529" s="3"/>
      <c r="Y529" s="3"/>
      <c r="Z529" s="3"/>
    </row>
    <row r="530" spans="1:26">
      <c r="A530" s="3"/>
      <c r="B530" s="3"/>
      <c r="C530" s="998"/>
      <c r="D530" s="538" t="s">
        <v>333</v>
      </c>
      <c r="E530" s="540">
        <v>0</v>
      </c>
      <c r="F530" s="542">
        <v>0</v>
      </c>
      <c r="G530" s="543">
        <v>1</v>
      </c>
      <c r="H530" s="545">
        <v>0</v>
      </c>
      <c r="I530" s="540">
        <v>1</v>
      </c>
      <c r="J530" s="542">
        <v>0</v>
      </c>
      <c r="K530" s="543">
        <v>0</v>
      </c>
      <c r="L530" s="547">
        <v>0</v>
      </c>
      <c r="M530" s="3"/>
      <c r="N530" s="3"/>
      <c r="O530" s="3"/>
      <c r="P530" s="3"/>
      <c r="Q530" s="3"/>
      <c r="R530" s="3"/>
      <c r="S530" s="3"/>
      <c r="T530" s="3"/>
      <c r="U530" s="3"/>
      <c r="V530" s="3"/>
      <c r="W530" s="3"/>
      <c r="X530" s="3"/>
      <c r="Y530" s="3"/>
      <c r="Z530" s="3"/>
    </row>
    <row r="531" spans="1:26" ht="15.75" customHeight="1">
      <c r="A531" s="3"/>
      <c r="B531" s="3"/>
      <c r="C531" s="998"/>
      <c r="D531" s="552" t="s">
        <v>28</v>
      </c>
      <c r="E531" s="554">
        <f t="shared" ref="E531:L531" si="39">SUM(E522:E530)</f>
        <v>158</v>
      </c>
      <c r="F531" s="556">
        <f t="shared" si="39"/>
        <v>39</v>
      </c>
      <c r="G531" s="557">
        <f t="shared" si="39"/>
        <v>79</v>
      </c>
      <c r="H531" s="558">
        <f t="shared" si="39"/>
        <v>34</v>
      </c>
      <c r="I531" s="554">
        <f t="shared" si="39"/>
        <v>38</v>
      </c>
      <c r="J531" s="556">
        <f t="shared" si="39"/>
        <v>11</v>
      </c>
      <c r="K531" s="557">
        <f t="shared" si="39"/>
        <v>11</v>
      </c>
      <c r="L531" s="559">
        <f t="shared" si="39"/>
        <v>2</v>
      </c>
      <c r="M531" s="3"/>
      <c r="N531" s="3"/>
      <c r="O531" s="3"/>
      <c r="P531" s="3"/>
      <c r="Q531" s="3"/>
      <c r="R531" s="3"/>
      <c r="S531" s="3"/>
      <c r="T531" s="3"/>
      <c r="U531" s="3"/>
      <c r="V531" s="3"/>
      <c r="W531" s="3"/>
      <c r="X531" s="3"/>
      <c r="Y531" s="3"/>
      <c r="Z531" s="3"/>
    </row>
    <row r="532" spans="1:26" ht="21" customHeight="1">
      <c r="A532" s="3"/>
      <c r="B532" s="3"/>
      <c r="C532" s="978"/>
      <c r="D532" s="560" t="s">
        <v>336</v>
      </c>
      <c r="E532" s="1009">
        <f>E531+F531</f>
        <v>197</v>
      </c>
      <c r="F532" s="858"/>
      <c r="G532" s="1009">
        <f>G531+H531</f>
        <v>113</v>
      </c>
      <c r="H532" s="858"/>
      <c r="I532" s="1009">
        <f>I531+J531</f>
        <v>49</v>
      </c>
      <c r="J532" s="858"/>
      <c r="K532" s="1009">
        <f>K531+L531</f>
        <v>13</v>
      </c>
      <c r="L532" s="850"/>
      <c r="M532" s="3"/>
      <c r="N532" s="3"/>
      <c r="O532" s="3"/>
      <c r="P532" s="3"/>
      <c r="Q532" s="3"/>
      <c r="R532" s="3"/>
      <c r="S532" s="3"/>
      <c r="T532" s="3"/>
      <c r="U532" s="3"/>
      <c r="V532" s="3"/>
      <c r="W532" s="3"/>
      <c r="X532" s="3"/>
      <c r="Y532" s="3"/>
      <c r="Z532" s="3"/>
    </row>
    <row r="533" spans="1:26" ht="16.5" customHeight="1">
      <c r="A533" s="3"/>
      <c r="B533" s="3"/>
      <c r="C533" s="997" t="s">
        <v>193</v>
      </c>
      <c r="D533" s="1004" t="s">
        <v>87</v>
      </c>
      <c r="E533" s="991" t="s">
        <v>316</v>
      </c>
      <c r="F533" s="934"/>
      <c r="G533" s="996" t="s">
        <v>318</v>
      </c>
      <c r="H533" s="973"/>
      <c r="I533" s="991" t="s">
        <v>320</v>
      </c>
      <c r="J533" s="934"/>
      <c r="K533" s="996" t="s">
        <v>321</v>
      </c>
      <c r="L533" s="974"/>
      <c r="M533" s="3"/>
      <c r="N533" s="3"/>
      <c r="O533" s="3"/>
      <c r="P533" s="3"/>
      <c r="Q533" s="3"/>
      <c r="R533" s="3"/>
      <c r="S533" s="3"/>
      <c r="T533" s="3"/>
      <c r="U533" s="3"/>
      <c r="V533" s="3"/>
      <c r="W533" s="3"/>
      <c r="X533" s="3"/>
      <c r="Y533" s="3"/>
      <c r="Z533" s="3"/>
    </row>
    <row r="534" spans="1:26" ht="15.75" customHeight="1">
      <c r="A534" s="3"/>
      <c r="B534" s="3"/>
      <c r="C534" s="998"/>
      <c r="D534" s="1010"/>
      <c r="E534" s="512" t="s">
        <v>309</v>
      </c>
      <c r="F534" s="513" t="s">
        <v>310</v>
      </c>
      <c r="G534" s="514" t="s">
        <v>309</v>
      </c>
      <c r="H534" s="515" t="s">
        <v>310</v>
      </c>
      <c r="I534" s="512" t="s">
        <v>309</v>
      </c>
      <c r="J534" s="513" t="s">
        <v>310</v>
      </c>
      <c r="K534" s="514" t="s">
        <v>309</v>
      </c>
      <c r="L534" s="518" t="s">
        <v>310</v>
      </c>
      <c r="M534" s="3"/>
      <c r="N534" s="3"/>
      <c r="O534" s="3"/>
      <c r="P534" s="3"/>
      <c r="Q534" s="3"/>
      <c r="R534" s="3"/>
      <c r="S534" s="3"/>
      <c r="T534" s="3"/>
      <c r="U534" s="3"/>
      <c r="V534" s="3"/>
      <c r="W534" s="3"/>
      <c r="X534" s="3"/>
      <c r="Y534" s="3"/>
      <c r="Z534" s="3"/>
    </row>
    <row r="535" spans="1:26">
      <c r="A535" s="3"/>
      <c r="B535" s="3"/>
      <c r="C535" s="998"/>
      <c r="D535" s="519" t="s">
        <v>311</v>
      </c>
      <c r="E535" s="520">
        <v>611</v>
      </c>
      <c r="F535" s="521">
        <v>632</v>
      </c>
      <c r="G535" s="522">
        <v>440</v>
      </c>
      <c r="H535" s="523">
        <v>583</v>
      </c>
      <c r="I535" s="520">
        <v>178</v>
      </c>
      <c r="J535" s="521">
        <v>162</v>
      </c>
      <c r="K535" s="522">
        <v>60</v>
      </c>
      <c r="L535" s="524">
        <v>22</v>
      </c>
      <c r="M535" s="3"/>
      <c r="N535" s="3"/>
      <c r="O535" s="3"/>
      <c r="P535" s="3"/>
      <c r="Q535" s="3"/>
      <c r="R535" s="3"/>
      <c r="S535" s="3"/>
      <c r="T535" s="3"/>
      <c r="U535" s="3"/>
      <c r="V535" s="3"/>
      <c r="W535" s="3"/>
      <c r="X535" s="3"/>
      <c r="Y535" s="3"/>
      <c r="Z535" s="3"/>
    </row>
    <row r="536" spans="1:26">
      <c r="A536" s="3"/>
      <c r="B536" s="3"/>
      <c r="C536" s="998"/>
      <c r="D536" s="525" t="s">
        <v>312</v>
      </c>
      <c r="E536" s="526">
        <v>6414</v>
      </c>
      <c r="F536" s="527">
        <v>3410</v>
      </c>
      <c r="G536" s="532">
        <v>2161</v>
      </c>
      <c r="H536" s="534">
        <v>1438</v>
      </c>
      <c r="I536" s="526">
        <v>658</v>
      </c>
      <c r="J536" s="527">
        <v>331</v>
      </c>
      <c r="K536" s="532">
        <v>183</v>
      </c>
      <c r="L536" s="536">
        <v>30</v>
      </c>
      <c r="M536" s="3"/>
      <c r="N536" s="3"/>
      <c r="O536" s="3"/>
      <c r="P536" s="3"/>
      <c r="Q536" s="3"/>
      <c r="R536" s="3"/>
      <c r="S536" s="3"/>
      <c r="T536" s="3"/>
      <c r="U536" s="3"/>
      <c r="V536" s="3"/>
      <c r="W536" s="3"/>
      <c r="X536" s="3"/>
      <c r="Y536" s="3"/>
      <c r="Z536" s="3"/>
    </row>
    <row r="537" spans="1:26">
      <c r="A537" s="3"/>
      <c r="B537" s="3"/>
      <c r="C537" s="998"/>
      <c r="D537" s="538" t="s">
        <v>324</v>
      </c>
      <c r="E537" s="540">
        <v>312</v>
      </c>
      <c r="F537" s="542">
        <v>11</v>
      </c>
      <c r="G537" s="543">
        <v>850</v>
      </c>
      <c r="H537" s="545">
        <v>20</v>
      </c>
      <c r="I537" s="540">
        <v>548</v>
      </c>
      <c r="J537" s="542">
        <v>15</v>
      </c>
      <c r="K537" s="543">
        <v>196</v>
      </c>
      <c r="L537" s="547">
        <v>0</v>
      </c>
      <c r="M537" s="3"/>
      <c r="N537" s="3"/>
      <c r="O537" s="3"/>
      <c r="P537" s="3"/>
      <c r="Q537" s="3"/>
      <c r="R537" s="3"/>
      <c r="S537" s="3"/>
      <c r="T537" s="3"/>
      <c r="U537" s="3"/>
      <c r="V537" s="3"/>
      <c r="W537" s="3"/>
      <c r="X537" s="3"/>
      <c r="Y537" s="3"/>
      <c r="Z537" s="3"/>
    </row>
    <row r="538" spans="1:26">
      <c r="A538" s="3"/>
      <c r="B538" s="3"/>
      <c r="C538" s="998"/>
      <c r="D538" s="525" t="s">
        <v>328</v>
      </c>
      <c r="E538" s="526">
        <v>142</v>
      </c>
      <c r="F538" s="527">
        <v>2</v>
      </c>
      <c r="G538" s="532">
        <v>385</v>
      </c>
      <c r="H538" s="534">
        <v>6</v>
      </c>
      <c r="I538" s="526">
        <v>315</v>
      </c>
      <c r="J538" s="527">
        <v>4</v>
      </c>
      <c r="K538" s="532">
        <v>98</v>
      </c>
      <c r="L538" s="536">
        <v>0</v>
      </c>
      <c r="M538" s="3"/>
      <c r="N538" s="3"/>
      <c r="O538" s="3"/>
      <c r="P538" s="3"/>
      <c r="Q538" s="3"/>
      <c r="R538" s="3"/>
      <c r="S538" s="3"/>
      <c r="T538" s="3"/>
      <c r="U538" s="3"/>
      <c r="V538" s="3"/>
      <c r="W538" s="3"/>
      <c r="X538" s="3"/>
      <c r="Y538" s="3"/>
      <c r="Z538" s="3"/>
    </row>
    <row r="539" spans="1:26">
      <c r="A539" s="3"/>
      <c r="B539" s="3"/>
      <c r="C539" s="998"/>
      <c r="D539" s="538" t="s">
        <v>329</v>
      </c>
      <c r="E539" s="540">
        <v>61</v>
      </c>
      <c r="F539" s="542">
        <v>0</v>
      </c>
      <c r="G539" s="543">
        <v>201</v>
      </c>
      <c r="H539" s="545">
        <v>4</v>
      </c>
      <c r="I539" s="540">
        <v>105</v>
      </c>
      <c r="J539" s="542">
        <v>0</v>
      </c>
      <c r="K539" s="543">
        <v>16</v>
      </c>
      <c r="L539" s="547">
        <v>0</v>
      </c>
      <c r="M539" s="3"/>
      <c r="N539" s="3"/>
      <c r="O539" s="3"/>
      <c r="P539" s="3"/>
      <c r="Q539" s="3"/>
      <c r="R539" s="3"/>
      <c r="S539" s="3"/>
      <c r="T539" s="3"/>
      <c r="U539" s="3"/>
      <c r="V539" s="3"/>
      <c r="W539" s="3"/>
      <c r="X539" s="3"/>
      <c r="Y539" s="3"/>
      <c r="Z539" s="3"/>
    </row>
    <row r="540" spans="1:26">
      <c r="A540" s="3"/>
      <c r="B540" s="3"/>
      <c r="C540" s="998"/>
      <c r="D540" s="525" t="s">
        <v>330</v>
      </c>
      <c r="E540" s="526">
        <v>124</v>
      </c>
      <c r="F540" s="527">
        <v>159</v>
      </c>
      <c r="G540" s="532">
        <v>179</v>
      </c>
      <c r="H540" s="534">
        <v>321</v>
      </c>
      <c r="I540" s="526">
        <v>213</v>
      </c>
      <c r="J540" s="527">
        <v>283</v>
      </c>
      <c r="K540" s="532">
        <v>244</v>
      </c>
      <c r="L540" s="536">
        <v>120</v>
      </c>
      <c r="M540" s="3"/>
      <c r="N540" s="3"/>
      <c r="O540" s="3"/>
      <c r="P540" s="3"/>
      <c r="Q540" s="3"/>
      <c r="R540" s="3"/>
      <c r="S540" s="3"/>
      <c r="T540" s="3"/>
      <c r="U540" s="3"/>
      <c r="V540" s="3"/>
      <c r="W540" s="3"/>
      <c r="X540" s="3"/>
      <c r="Y540" s="3"/>
      <c r="Z540" s="3"/>
    </row>
    <row r="541" spans="1:26">
      <c r="A541" s="3"/>
      <c r="B541" s="3"/>
      <c r="C541" s="998"/>
      <c r="D541" s="538" t="s">
        <v>331</v>
      </c>
      <c r="E541" s="540">
        <v>14</v>
      </c>
      <c r="F541" s="542">
        <v>1</v>
      </c>
      <c r="G541" s="543">
        <v>86</v>
      </c>
      <c r="H541" s="545">
        <v>3</v>
      </c>
      <c r="I541" s="540">
        <v>252</v>
      </c>
      <c r="J541" s="542">
        <v>7</v>
      </c>
      <c r="K541" s="543">
        <v>289</v>
      </c>
      <c r="L541" s="547">
        <v>7</v>
      </c>
      <c r="M541" s="3"/>
      <c r="N541" s="3"/>
      <c r="O541" s="3"/>
      <c r="P541" s="3"/>
      <c r="Q541" s="3"/>
      <c r="R541" s="3"/>
      <c r="S541" s="3"/>
      <c r="T541" s="3"/>
      <c r="U541" s="3"/>
      <c r="V541" s="3"/>
      <c r="W541" s="3"/>
      <c r="X541" s="3"/>
      <c r="Y541" s="3"/>
      <c r="Z541" s="3"/>
    </row>
    <row r="542" spans="1:26">
      <c r="A542" s="3"/>
      <c r="B542" s="3"/>
      <c r="C542" s="998"/>
      <c r="D542" s="525" t="s">
        <v>332</v>
      </c>
      <c r="E542" s="526">
        <v>6</v>
      </c>
      <c r="F542" s="527">
        <v>0</v>
      </c>
      <c r="G542" s="532">
        <v>40</v>
      </c>
      <c r="H542" s="534">
        <v>2</v>
      </c>
      <c r="I542" s="526">
        <v>140</v>
      </c>
      <c r="J542" s="527">
        <v>3</v>
      </c>
      <c r="K542" s="532">
        <v>145</v>
      </c>
      <c r="L542" s="536">
        <v>1</v>
      </c>
      <c r="M542" s="3"/>
      <c r="N542" s="3"/>
      <c r="O542" s="3"/>
      <c r="P542" s="3"/>
      <c r="Q542" s="3"/>
      <c r="R542" s="3"/>
      <c r="S542" s="3"/>
      <c r="T542" s="3"/>
      <c r="U542" s="3"/>
      <c r="V542" s="3"/>
      <c r="W542" s="3"/>
      <c r="X542" s="3"/>
      <c r="Y542" s="3"/>
      <c r="Z542" s="3"/>
    </row>
    <row r="543" spans="1:26">
      <c r="A543" s="3"/>
      <c r="B543" s="3"/>
      <c r="C543" s="998"/>
      <c r="D543" s="538" t="s">
        <v>333</v>
      </c>
      <c r="E543" s="540">
        <v>4</v>
      </c>
      <c r="F543" s="542">
        <v>0</v>
      </c>
      <c r="G543" s="543">
        <v>27</v>
      </c>
      <c r="H543" s="545">
        <v>0</v>
      </c>
      <c r="I543" s="540">
        <v>60</v>
      </c>
      <c r="J543" s="542">
        <v>0</v>
      </c>
      <c r="K543" s="543">
        <v>19</v>
      </c>
      <c r="L543" s="547">
        <v>0</v>
      </c>
      <c r="M543" s="3"/>
      <c r="N543" s="3"/>
      <c r="O543" s="3"/>
      <c r="P543" s="3"/>
      <c r="Q543" s="3"/>
      <c r="R543" s="3"/>
      <c r="S543" s="3"/>
      <c r="T543" s="3"/>
      <c r="U543" s="3"/>
      <c r="V543" s="3"/>
      <c r="W543" s="3"/>
      <c r="X543" s="3"/>
      <c r="Y543" s="3"/>
      <c r="Z543" s="3"/>
    </row>
    <row r="544" spans="1:26" ht="15.75" customHeight="1">
      <c r="A544" s="3"/>
      <c r="B544" s="3"/>
      <c r="C544" s="998"/>
      <c r="D544" s="552" t="s">
        <v>28</v>
      </c>
      <c r="E544" s="554">
        <f t="shared" ref="E544:L544" si="40">SUM(E535:E543)</f>
        <v>7688</v>
      </c>
      <c r="F544" s="556">
        <f t="shared" si="40"/>
        <v>4215</v>
      </c>
      <c r="G544" s="557">
        <f t="shared" si="40"/>
        <v>4369</v>
      </c>
      <c r="H544" s="558">
        <f t="shared" si="40"/>
        <v>2377</v>
      </c>
      <c r="I544" s="554">
        <f t="shared" si="40"/>
        <v>2469</v>
      </c>
      <c r="J544" s="556">
        <f t="shared" si="40"/>
        <v>805</v>
      </c>
      <c r="K544" s="557">
        <f t="shared" si="40"/>
        <v>1250</v>
      </c>
      <c r="L544" s="559">
        <f t="shared" si="40"/>
        <v>180</v>
      </c>
      <c r="M544" s="3"/>
      <c r="N544" s="3"/>
      <c r="O544" s="3"/>
      <c r="P544" s="3"/>
      <c r="Q544" s="3"/>
      <c r="R544" s="3"/>
      <c r="S544" s="3"/>
      <c r="T544" s="3"/>
      <c r="U544" s="3"/>
      <c r="V544" s="3"/>
      <c r="W544" s="3"/>
      <c r="X544" s="3"/>
      <c r="Y544" s="3"/>
      <c r="Z544" s="3"/>
    </row>
    <row r="545" spans="1:26" ht="21" customHeight="1">
      <c r="A545" s="3"/>
      <c r="B545" s="3"/>
      <c r="C545" s="978"/>
      <c r="D545" s="560" t="s">
        <v>336</v>
      </c>
      <c r="E545" s="1009">
        <f>E544+F544</f>
        <v>11903</v>
      </c>
      <c r="F545" s="858"/>
      <c r="G545" s="1009">
        <f>G544+H544</f>
        <v>6746</v>
      </c>
      <c r="H545" s="858"/>
      <c r="I545" s="1009">
        <f>I544+J544</f>
        <v>3274</v>
      </c>
      <c r="J545" s="858"/>
      <c r="K545" s="1009">
        <f>K544+L544</f>
        <v>1430</v>
      </c>
      <c r="L545" s="850"/>
      <c r="M545" s="3"/>
      <c r="N545" s="3"/>
      <c r="O545" s="3"/>
      <c r="P545" s="3"/>
      <c r="Q545" s="3"/>
      <c r="R545" s="3"/>
      <c r="S545" s="3"/>
      <c r="T545" s="3"/>
      <c r="U545" s="3"/>
      <c r="V545" s="3"/>
      <c r="W545" s="3"/>
      <c r="X545" s="3"/>
      <c r="Y545" s="3"/>
      <c r="Z545" s="3"/>
    </row>
    <row r="546" spans="1:26" ht="16.5" customHeight="1">
      <c r="A546" s="3"/>
      <c r="B546" s="3"/>
      <c r="C546" s="997" t="s">
        <v>194</v>
      </c>
      <c r="D546" s="1004" t="s">
        <v>87</v>
      </c>
      <c r="E546" s="991" t="s">
        <v>316</v>
      </c>
      <c r="F546" s="934"/>
      <c r="G546" s="996" t="s">
        <v>318</v>
      </c>
      <c r="H546" s="973"/>
      <c r="I546" s="991" t="s">
        <v>320</v>
      </c>
      <c r="J546" s="934"/>
      <c r="K546" s="996" t="s">
        <v>321</v>
      </c>
      <c r="L546" s="974"/>
      <c r="M546" s="3"/>
      <c r="N546" s="3"/>
      <c r="O546" s="3"/>
      <c r="P546" s="3"/>
      <c r="Q546" s="3"/>
      <c r="R546" s="3"/>
      <c r="S546" s="3"/>
      <c r="T546" s="3"/>
      <c r="U546" s="3"/>
      <c r="V546" s="3"/>
      <c r="W546" s="3"/>
      <c r="X546" s="3"/>
      <c r="Y546" s="3"/>
      <c r="Z546" s="3"/>
    </row>
    <row r="547" spans="1:26" ht="15.75" customHeight="1">
      <c r="A547" s="3"/>
      <c r="B547" s="3"/>
      <c r="C547" s="998"/>
      <c r="D547" s="1010"/>
      <c r="E547" s="512" t="s">
        <v>309</v>
      </c>
      <c r="F547" s="513" t="s">
        <v>310</v>
      </c>
      <c r="G547" s="514" t="s">
        <v>309</v>
      </c>
      <c r="H547" s="515" t="s">
        <v>310</v>
      </c>
      <c r="I547" s="512" t="s">
        <v>309</v>
      </c>
      <c r="J547" s="513" t="s">
        <v>310</v>
      </c>
      <c r="K547" s="514" t="s">
        <v>309</v>
      </c>
      <c r="L547" s="518" t="s">
        <v>310</v>
      </c>
      <c r="M547" s="3"/>
      <c r="N547" s="3"/>
      <c r="O547" s="3"/>
      <c r="P547" s="3"/>
      <c r="Q547" s="3"/>
      <c r="R547" s="3"/>
      <c r="S547" s="3"/>
      <c r="T547" s="3"/>
      <c r="U547" s="3"/>
      <c r="V547" s="3"/>
      <c r="W547" s="3"/>
      <c r="X547" s="3"/>
      <c r="Y547" s="3"/>
      <c r="Z547" s="3"/>
    </row>
    <row r="548" spans="1:26">
      <c r="A548" s="3"/>
      <c r="B548" s="3"/>
      <c r="C548" s="998"/>
      <c r="D548" s="519" t="s">
        <v>311</v>
      </c>
      <c r="E548" s="520">
        <v>122</v>
      </c>
      <c r="F548" s="521">
        <v>48</v>
      </c>
      <c r="G548" s="522">
        <v>96</v>
      </c>
      <c r="H548" s="523">
        <v>54</v>
      </c>
      <c r="I548" s="520">
        <v>45</v>
      </c>
      <c r="J548" s="521">
        <v>10</v>
      </c>
      <c r="K548" s="522">
        <v>16</v>
      </c>
      <c r="L548" s="524">
        <v>1</v>
      </c>
      <c r="M548" s="3"/>
      <c r="N548" s="3"/>
      <c r="O548" s="3"/>
      <c r="P548" s="3"/>
      <c r="Q548" s="3"/>
      <c r="R548" s="3"/>
      <c r="S548" s="3"/>
      <c r="T548" s="3"/>
      <c r="U548" s="3"/>
      <c r="V548" s="3"/>
      <c r="W548" s="3"/>
      <c r="X548" s="3"/>
      <c r="Y548" s="3"/>
      <c r="Z548" s="3"/>
    </row>
    <row r="549" spans="1:26">
      <c r="A549" s="3"/>
      <c r="B549" s="3"/>
      <c r="C549" s="998"/>
      <c r="D549" s="525" t="s">
        <v>312</v>
      </c>
      <c r="E549" s="526">
        <v>845</v>
      </c>
      <c r="F549" s="527">
        <v>368</v>
      </c>
      <c r="G549" s="532">
        <v>315</v>
      </c>
      <c r="H549" s="534">
        <v>178</v>
      </c>
      <c r="I549" s="526">
        <v>140</v>
      </c>
      <c r="J549" s="527">
        <v>32</v>
      </c>
      <c r="K549" s="532">
        <v>35</v>
      </c>
      <c r="L549" s="536">
        <v>0</v>
      </c>
      <c r="M549" s="3"/>
      <c r="N549" s="3"/>
      <c r="O549" s="3"/>
      <c r="P549" s="3"/>
      <c r="Q549" s="3"/>
      <c r="R549" s="3"/>
      <c r="S549" s="3"/>
      <c r="T549" s="3"/>
      <c r="U549" s="3"/>
      <c r="V549" s="3"/>
      <c r="W549" s="3"/>
      <c r="X549" s="3"/>
      <c r="Y549" s="3"/>
      <c r="Z549" s="3"/>
    </row>
    <row r="550" spans="1:26">
      <c r="A550" s="3"/>
      <c r="B550" s="3"/>
      <c r="C550" s="998"/>
      <c r="D550" s="538" t="s">
        <v>324</v>
      </c>
      <c r="E550" s="540">
        <v>36</v>
      </c>
      <c r="F550" s="542">
        <v>0</v>
      </c>
      <c r="G550" s="543">
        <v>106</v>
      </c>
      <c r="H550" s="545">
        <v>3</v>
      </c>
      <c r="I550" s="540">
        <v>90</v>
      </c>
      <c r="J550" s="542">
        <v>2</v>
      </c>
      <c r="K550" s="543">
        <v>33</v>
      </c>
      <c r="L550" s="547">
        <v>1</v>
      </c>
      <c r="M550" s="3"/>
      <c r="N550" s="3"/>
      <c r="O550" s="3"/>
      <c r="P550" s="3"/>
      <c r="Q550" s="3"/>
      <c r="R550" s="3"/>
      <c r="S550" s="3"/>
      <c r="T550" s="3"/>
      <c r="U550" s="3"/>
      <c r="V550" s="3"/>
      <c r="W550" s="3"/>
      <c r="X550" s="3"/>
      <c r="Y550" s="3"/>
      <c r="Z550" s="3"/>
    </row>
    <row r="551" spans="1:26">
      <c r="A551" s="3"/>
      <c r="B551" s="3"/>
      <c r="C551" s="998"/>
      <c r="D551" s="525" t="s">
        <v>328</v>
      </c>
      <c r="E551" s="526">
        <v>18</v>
      </c>
      <c r="F551" s="527">
        <v>0</v>
      </c>
      <c r="G551" s="532">
        <v>55</v>
      </c>
      <c r="H551" s="534">
        <v>0</v>
      </c>
      <c r="I551" s="526">
        <v>33</v>
      </c>
      <c r="J551" s="527">
        <v>1</v>
      </c>
      <c r="K551" s="532">
        <v>14</v>
      </c>
      <c r="L551" s="536">
        <v>0</v>
      </c>
      <c r="M551" s="3"/>
      <c r="N551" s="3"/>
      <c r="O551" s="3"/>
      <c r="P551" s="3"/>
      <c r="Q551" s="3"/>
      <c r="R551" s="3"/>
      <c r="S551" s="3"/>
      <c r="T551" s="3"/>
      <c r="U551" s="3"/>
      <c r="V551" s="3"/>
      <c r="W551" s="3"/>
      <c r="X551" s="3"/>
      <c r="Y551" s="3"/>
      <c r="Z551" s="3"/>
    </row>
    <row r="552" spans="1:26">
      <c r="A552" s="3"/>
      <c r="B552" s="3"/>
      <c r="C552" s="998"/>
      <c r="D552" s="538" t="s">
        <v>329</v>
      </c>
      <c r="E552" s="540">
        <v>8</v>
      </c>
      <c r="F552" s="542">
        <v>0</v>
      </c>
      <c r="G552" s="543">
        <v>26</v>
      </c>
      <c r="H552" s="545">
        <v>1</v>
      </c>
      <c r="I552" s="540">
        <v>19</v>
      </c>
      <c r="J552" s="542">
        <v>1</v>
      </c>
      <c r="K552" s="543">
        <v>0</v>
      </c>
      <c r="L552" s="547">
        <v>0</v>
      </c>
      <c r="M552" s="3"/>
      <c r="N552" s="3"/>
      <c r="O552" s="3"/>
      <c r="P552" s="3"/>
      <c r="Q552" s="3"/>
      <c r="R552" s="3"/>
      <c r="S552" s="3"/>
      <c r="T552" s="3"/>
      <c r="U552" s="3"/>
      <c r="V552" s="3"/>
      <c r="W552" s="3"/>
      <c r="X552" s="3"/>
      <c r="Y552" s="3"/>
      <c r="Z552" s="3"/>
    </row>
    <row r="553" spans="1:26">
      <c r="A553" s="3"/>
      <c r="B553" s="3"/>
      <c r="C553" s="998"/>
      <c r="D553" s="525" t="s">
        <v>330</v>
      </c>
      <c r="E553" s="526">
        <v>6</v>
      </c>
      <c r="F553" s="527">
        <v>9</v>
      </c>
      <c r="G553" s="532">
        <v>14</v>
      </c>
      <c r="H553" s="534">
        <v>27</v>
      </c>
      <c r="I553" s="526">
        <v>23</v>
      </c>
      <c r="J553" s="527">
        <v>26</v>
      </c>
      <c r="K553" s="532">
        <v>18</v>
      </c>
      <c r="L553" s="536">
        <v>8</v>
      </c>
      <c r="M553" s="3"/>
      <c r="N553" s="3"/>
      <c r="O553" s="3"/>
      <c r="P553" s="3"/>
      <c r="Q553" s="3"/>
      <c r="R553" s="3"/>
      <c r="S553" s="3"/>
      <c r="T553" s="3"/>
      <c r="U553" s="3"/>
      <c r="V553" s="3"/>
      <c r="W553" s="3"/>
      <c r="X553" s="3"/>
      <c r="Y553" s="3"/>
      <c r="Z553" s="3"/>
    </row>
    <row r="554" spans="1:26">
      <c r="A554" s="3"/>
      <c r="B554" s="3"/>
      <c r="C554" s="998"/>
      <c r="D554" s="538" t="s">
        <v>331</v>
      </c>
      <c r="E554" s="540">
        <v>0</v>
      </c>
      <c r="F554" s="542">
        <v>0</v>
      </c>
      <c r="G554" s="543">
        <v>7</v>
      </c>
      <c r="H554" s="545">
        <v>0</v>
      </c>
      <c r="I554" s="540">
        <v>17</v>
      </c>
      <c r="J554" s="542">
        <v>0</v>
      </c>
      <c r="K554" s="543">
        <v>42</v>
      </c>
      <c r="L554" s="547">
        <v>0</v>
      </c>
      <c r="M554" s="3"/>
      <c r="N554" s="3"/>
      <c r="O554" s="3"/>
      <c r="P554" s="3"/>
      <c r="Q554" s="3"/>
      <c r="R554" s="3"/>
      <c r="S554" s="3"/>
      <c r="T554" s="3"/>
      <c r="U554" s="3"/>
      <c r="V554" s="3"/>
      <c r="W554" s="3"/>
      <c r="X554" s="3"/>
      <c r="Y554" s="3"/>
      <c r="Z554" s="3"/>
    </row>
    <row r="555" spans="1:26">
      <c r="A555" s="3"/>
      <c r="B555" s="3"/>
      <c r="C555" s="998"/>
      <c r="D555" s="525" t="s">
        <v>332</v>
      </c>
      <c r="E555" s="526">
        <v>0</v>
      </c>
      <c r="F555" s="527">
        <v>0</v>
      </c>
      <c r="G555" s="532">
        <v>7</v>
      </c>
      <c r="H555" s="534">
        <v>0</v>
      </c>
      <c r="I555" s="526">
        <v>16</v>
      </c>
      <c r="J555" s="527">
        <v>0</v>
      </c>
      <c r="K555" s="532">
        <v>14</v>
      </c>
      <c r="L555" s="536">
        <v>0</v>
      </c>
      <c r="M555" s="3"/>
      <c r="N555" s="3"/>
      <c r="O555" s="3"/>
      <c r="P555" s="3"/>
      <c r="Q555" s="3"/>
      <c r="R555" s="3"/>
      <c r="S555" s="3"/>
      <c r="T555" s="3"/>
      <c r="U555" s="3"/>
      <c r="V555" s="3"/>
      <c r="W555" s="3"/>
      <c r="X555" s="3"/>
      <c r="Y555" s="3"/>
      <c r="Z555" s="3"/>
    </row>
    <row r="556" spans="1:26">
      <c r="A556" s="3"/>
      <c r="B556" s="3"/>
      <c r="C556" s="998"/>
      <c r="D556" s="538" t="s">
        <v>333</v>
      </c>
      <c r="E556" s="540">
        <v>0</v>
      </c>
      <c r="F556" s="542">
        <v>0</v>
      </c>
      <c r="G556" s="543">
        <v>1</v>
      </c>
      <c r="H556" s="545">
        <v>0</v>
      </c>
      <c r="I556" s="540">
        <v>7</v>
      </c>
      <c r="J556" s="542">
        <v>0</v>
      </c>
      <c r="K556" s="543">
        <v>1</v>
      </c>
      <c r="L556" s="547">
        <v>0</v>
      </c>
      <c r="M556" s="3"/>
      <c r="N556" s="3"/>
      <c r="O556" s="3"/>
      <c r="P556" s="3"/>
      <c r="Q556" s="3"/>
      <c r="R556" s="3"/>
      <c r="S556" s="3"/>
      <c r="T556" s="3"/>
      <c r="U556" s="3"/>
      <c r="V556" s="3"/>
      <c r="W556" s="3"/>
      <c r="X556" s="3"/>
      <c r="Y556" s="3"/>
      <c r="Z556" s="3"/>
    </row>
    <row r="557" spans="1:26" ht="15.75" customHeight="1">
      <c r="A557" s="3"/>
      <c r="B557" s="3"/>
      <c r="C557" s="998"/>
      <c r="D557" s="552" t="s">
        <v>28</v>
      </c>
      <c r="E557" s="554">
        <f t="shared" ref="E557:L557" si="41">SUM(E548:E556)</f>
        <v>1035</v>
      </c>
      <c r="F557" s="556">
        <f t="shared" si="41"/>
        <v>425</v>
      </c>
      <c r="G557" s="557">
        <f t="shared" si="41"/>
        <v>627</v>
      </c>
      <c r="H557" s="558">
        <f t="shared" si="41"/>
        <v>263</v>
      </c>
      <c r="I557" s="554">
        <f t="shared" si="41"/>
        <v>390</v>
      </c>
      <c r="J557" s="556">
        <f t="shared" si="41"/>
        <v>72</v>
      </c>
      <c r="K557" s="557">
        <f t="shared" si="41"/>
        <v>173</v>
      </c>
      <c r="L557" s="559">
        <f t="shared" si="41"/>
        <v>10</v>
      </c>
      <c r="M557" s="3"/>
      <c r="N557" s="3"/>
      <c r="O557" s="3"/>
      <c r="P557" s="3"/>
      <c r="Q557" s="3"/>
      <c r="R557" s="3"/>
      <c r="S557" s="3"/>
      <c r="T557" s="3"/>
      <c r="U557" s="3"/>
      <c r="V557" s="3"/>
      <c r="W557" s="3"/>
      <c r="X557" s="3"/>
      <c r="Y557" s="3"/>
      <c r="Z557" s="3"/>
    </row>
    <row r="558" spans="1:26" ht="21" customHeight="1">
      <c r="A558" s="3"/>
      <c r="B558" s="3"/>
      <c r="C558" s="978"/>
      <c r="D558" s="560" t="s">
        <v>336</v>
      </c>
      <c r="E558" s="1009">
        <f>E557+F557</f>
        <v>1460</v>
      </c>
      <c r="F558" s="858"/>
      <c r="G558" s="1009">
        <f>G557+H557</f>
        <v>890</v>
      </c>
      <c r="H558" s="858"/>
      <c r="I558" s="1009">
        <f>I557+J557</f>
        <v>462</v>
      </c>
      <c r="J558" s="858"/>
      <c r="K558" s="1009">
        <f>K557+L557</f>
        <v>183</v>
      </c>
      <c r="L558" s="850"/>
      <c r="M558" s="3"/>
      <c r="N558" s="3"/>
      <c r="O558" s="3"/>
      <c r="P558" s="3"/>
      <c r="Q558" s="3"/>
      <c r="R558" s="3"/>
      <c r="S558" s="3"/>
      <c r="T558" s="3"/>
      <c r="U558" s="3"/>
      <c r="V558" s="3"/>
      <c r="W558" s="3"/>
      <c r="X558" s="3"/>
      <c r="Y558" s="3"/>
      <c r="Z558" s="3"/>
    </row>
    <row r="559" spans="1:26" ht="16.5" customHeight="1">
      <c r="A559" s="3"/>
      <c r="B559" s="3"/>
      <c r="C559" s="997" t="s">
        <v>442</v>
      </c>
      <c r="D559" s="1004" t="s">
        <v>87</v>
      </c>
      <c r="E559" s="991" t="s">
        <v>316</v>
      </c>
      <c r="F559" s="934"/>
      <c r="G559" s="996" t="s">
        <v>318</v>
      </c>
      <c r="H559" s="973"/>
      <c r="I559" s="991" t="s">
        <v>320</v>
      </c>
      <c r="J559" s="934"/>
      <c r="K559" s="996" t="s">
        <v>321</v>
      </c>
      <c r="L559" s="974"/>
      <c r="M559" s="3"/>
      <c r="N559" s="3"/>
      <c r="O559" s="3"/>
      <c r="P559" s="3"/>
      <c r="Q559" s="3"/>
      <c r="R559" s="3"/>
      <c r="S559" s="3"/>
      <c r="T559" s="3"/>
      <c r="U559" s="3"/>
      <c r="V559" s="3"/>
      <c r="W559" s="3"/>
      <c r="X559" s="3"/>
      <c r="Y559" s="3"/>
      <c r="Z559" s="3"/>
    </row>
    <row r="560" spans="1:26" ht="15.75" customHeight="1">
      <c r="A560" s="3"/>
      <c r="B560" s="3"/>
      <c r="C560" s="998"/>
      <c r="D560" s="1010"/>
      <c r="E560" s="512" t="s">
        <v>309</v>
      </c>
      <c r="F560" s="513" t="s">
        <v>310</v>
      </c>
      <c r="G560" s="514" t="s">
        <v>309</v>
      </c>
      <c r="H560" s="515" t="s">
        <v>310</v>
      </c>
      <c r="I560" s="512" t="s">
        <v>309</v>
      </c>
      <c r="J560" s="513" t="s">
        <v>310</v>
      </c>
      <c r="K560" s="514" t="s">
        <v>309</v>
      </c>
      <c r="L560" s="518" t="s">
        <v>310</v>
      </c>
      <c r="M560" s="3"/>
      <c r="N560" s="3"/>
      <c r="O560" s="3"/>
      <c r="P560" s="3"/>
      <c r="Q560" s="3"/>
      <c r="R560" s="3"/>
      <c r="S560" s="3"/>
      <c r="T560" s="3"/>
      <c r="U560" s="3"/>
      <c r="V560" s="3"/>
      <c r="W560" s="3"/>
      <c r="X560" s="3"/>
      <c r="Y560" s="3"/>
      <c r="Z560" s="3"/>
    </row>
    <row r="561" spans="1:26">
      <c r="A561" s="3"/>
      <c r="B561" s="3"/>
      <c r="C561" s="998"/>
      <c r="D561" s="519" t="s">
        <v>311</v>
      </c>
      <c r="E561" s="520">
        <v>31</v>
      </c>
      <c r="F561" s="521">
        <v>25</v>
      </c>
      <c r="G561" s="522">
        <v>40</v>
      </c>
      <c r="H561" s="523">
        <v>23</v>
      </c>
      <c r="I561" s="520">
        <v>26</v>
      </c>
      <c r="J561" s="521">
        <v>5</v>
      </c>
      <c r="K561" s="522">
        <v>13</v>
      </c>
      <c r="L561" s="524">
        <v>0</v>
      </c>
      <c r="M561" s="3"/>
      <c r="N561" s="3"/>
      <c r="O561" s="3"/>
      <c r="P561" s="3"/>
      <c r="Q561" s="3"/>
      <c r="R561" s="3"/>
      <c r="S561" s="3"/>
      <c r="T561" s="3"/>
      <c r="U561" s="3"/>
      <c r="V561" s="3"/>
      <c r="W561" s="3"/>
      <c r="X561" s="3"/>
      <c r="Y561" s="3"/>
      <c r="Z561" s="3"/>
    </row>
    <row r="562" spans="1:26">
      <c r="A562" s="3"/>
      <c r="B562" s="3"/>
      <c r="C562" s="998"/>
      <c r="D562" s="525" t="s">
        <v>312</v>
      </c>
      <c r="E562" s="526">
        <v>689</v>
      </c>
      <c r="F562" s="527">
        <v>222</v>
      </c>
      <c r="G562" s="532">
        <v>276</v>
      </c>
      <c r="H562" s="534">
        <v>106</v>
      </c>
      <c r="I562" s="526">
        <v>98</v>
      </c>
      <c r="J562" s="527">
        <v>16</v>
      </c>
      <c r="K562" s="532">
        <v>31</v>
      </c>
      <c r="L562" s="536">
        <v>2</v>
      </c>
      <c r="M562" s="3"/>
      <c r="N562" s="3"/>
      <c r="O562" s="3"/>
      <c r="P562" s="3"/>
      <c r="Q562" s="3"/>
      <c r="R562" s="3"/>
      <c r="S562" s="3"/>
      <c r="T562" s="3"/>
      <c r="U562" s="3"/>
      <c r="V562" s="3"/>
      <c r="W562" s="3"/>
      <c r="X562" s="3"/>
      <c r="Y562" s="3"/>
      <c r="Z562" s="3"/>
    </row>
    <row r="563" spans="1:26">
      <c r="A563" s="3"/>
      <c r="B563" s="3"/>
      <c r="C563" s="998"/>
      <c r="D563" s="538" t="s">
        <v>324</v>
      </c>
      <c r="E563" s="540">
        <v>20</v>
      </c>
      <c r="F563" s="542">
        <v>1</v>
      </c>
      <c r="G563" s="543">
        <v>43</v>
      </c>
      <c r="H563" s="545">
        <v>1</v>
      </c>
      <c r="I563" s="540">
        <v>32</v>
      </c>
      <c r="J563" s="542">
        <v>0</v>
      </c>
      <c r="K563" s="543">
        <v>20</v>
      </c>
      <c r="L563" s="547">
        <v>0</v>
      </c>
      <c r="M563" s="3"/>
      <c r="N563" s="3"/>
      <c r="O563" s="3"/>
      <c r="P563" s="3"/>
      <c r="Q563" s="3"/>
      <c r="R563" s="3"/>
      <c r="S563" s="3"/>
      <c r="T563" s="3"/>
      <c r="U563" s="3"/>
      <c r="V563" s="3"/>
      <c r="W563" s="3"/>
      <c r="X563" s="3"/>
      <c r="Y563" s="3"/>
      <c r="Z563" s="3"/>
    </row>
    <row r="564" spans="1:26">
      <c r="A564" s="3"/>
      <c r="B564" s="3"/>
      <c r="C564" s="998"/>
      <c r="D564" s="525" t="s">
        <v>328</v>
      </c>
      <c r="E564" s="526">
        <v>6</v>
      </c>
      <c r="F564" s="527">
        <v>0</v>
      </c>
      <c r="G564" s="532">
        <v>28</v>
      </c>
      <c r="H564" s="534">
        <v>0</v>
      </c>
      <c r="I564" s="526">
        <v>17</v>
      </c>
      <c r="J564" s="527">
        <v>0</v>
      </c>
      <c r="K564" s="532">
        <v>10</v>
      </c>
      <c r="L564" s="536">
        <v>0</v>
      </c>
      <c r="M564" s="3"/>
      <c r="N564" s="3"/>
      <c r="O564" s="3"/>
      <c r="P564" s="3"/>
      <c r="Q564" s="3"/>
      <c r="R564" s="3"/>
      <c r="S564" s="3"/>
      <c r="T564" s="3"/>
      <c r="U564" s="3"/>
      <c r="V564" s="3"/>
      <c r="W564" s="3"/>
      <c r="X564" s="3"/>
      <c r="Y564" s="3"/>
      <c r="Z564" s="3"/>
    </row>
    <row r="565" spans="1:26">
      <c r="A565" s="3"/>
      <c r="B565" s="3"/>
      <c r="C565" s="998"/>
      <c r="D565" s="538" t="s">
        <v>329</v>
      </c>
      <c r="E565" s="540">
        <v>4</v>
      </c>
      <c r="F565" s="542">
        <v>0</v>
      </c>
      <c r="G565" s="543">
        <v>9</v>
      </c>
      <c r="H565" s="545">
        <v>0</v>
      </c>
      <c r="I565" s="540">
        <v>3</v>
      </c>
      <c r="J565" s="542">
        <v>0</v>
      </c>
      <c r="K565" s="543">
        <v>2</v>
      </c>
      <c r="L565" s="547">
        <v>0</v>
      </c>
      <c r="M565" s="3"/>
      <c r="N565" s="3"/>
      <c r="O565" s="3"/>
      <c r="P565" s="3"/>
      <c r="Q565" s="3"/>
      <c r="R565" s="3"/>
      <c r="S565" s="3"/>
      <c r="T565" s="3"/>
      <c r="U565" s="3"/>
      <c r="V565" s="3"/>
      <c r="W565" s="3"/>
      <c r="X565" s="3"/>
      <c r="Y565" s="3"/>
      <c r="Z565" s="3"/>
    </row>
    <row r="566" spans="1:26">
      <c r="A566" s="3"/>
      <c r="B566" s="3"/>
      <c r="C566" s="998"/>
      <c r="D566" s="525" t="s">
        <v>330</v>
      </c>
      <c r="E566" s="526">
        <v>5</v>
      </c>
      <c r="F566" s="527">
        <v>3</v>
      </c>
      <c r="G566" s="532">
        <v>6</v>
      </c>
      <c r="H566" s="534">
        <v>9</v>
      </c>
      <c r="I566" s="526">
        <v>8</v>
      </c>
      <c r="J566" s="527">
        <v>11</v>
      </c>
      <c r="K566" s="532">
        <v>17</v>
      </c>
      <c r="L566" s="536">
        <v>8</v>
      </c>
      <c r="M566" s="3"/>
      <c r="N566" s="3"/>
      <c r="O566" s="3"/>
      <c r="P566" s="3"/>
      <c r="Q566" s="3"/>
      <c r="R566" s="3"/>
      <c r="S566" s="3"/>
      <c r="T566" s="3"/>
      <c r="U566" s="3"/>
      <c r="V566" s="3"/>
      <c r="W566" s="3"/>
      <c r="X566" s="3"/>
      <c r="Y566" s="3"/>
      <c r="Z566" s="3"/>
    </row>
    <row r="567" spans="1:26">
      <c r="A567" s="3"/>
      <c r="B567" s="3"/>
      <c r="C567" s="998"/>
      <c r="D567" s="538" t="s">
        <v>331</v>
      </c>
      <c r="E567" s="540">
        <v>0</v>
      </c>
      <c r="F567" s="542">
        <v>0</v>
      </c>
      <c r="G567" s="543">
        <v>3</v>
      </c>
      <c r="H567" s="545">
        <v>0</v>
      </c>
      <c r="I567" s="540">
        <v>16</v>
      </c>
      <c r="J567" s="542">
        <v>0</v>
      </c>
      <c r="K567" s="543">
        <v>16</v>
      </c>
      <c r="L567" s="547">
        <v>0</v>
      </c>
      <c r="M567" s="3"/>
      <c r="N567" s="3"/>
      <c r="O567" s="3"/>
      <c r="P567" s="3"/>
      <c r="Q567" s="3"/>
      <c r="R567" s="3"/>
      <c r="S567" s="3"/>
      <c r="T567" s="3"/>
      <c r="U567" s="3"/>
      <c r="V567" s="3"/>
      <c r="W567" s="3"/>
      <c r="X567" s="3"/>
      <c r="Y567" s="3"/>
      <c r="Z567" s="3"/>
    </row>
    <row r="568" spans="1:26">
      <c r="A568" s="3"/>
      <c r="B568" s="3"/>
      <c r="C568" s="998"/>
      <c r="D568" s="525" t="s">
        <v>332</v>
      </c>
      <c r="E568" s="526">
        <v>0</v>
      </c>
      <c r="F568" s="527">
        <v>0</v>
      </c>
      <c r="G568" s="532">
        <v>3</v>
      </c>
      <c r="H568" s="534">
        <v>0</v>
      </c>
      <c r="I568" s="526">
        <v>11</v>
      </c>
      <c r="J568" s="527">
        <v>0</v>
      </c>
      <c r="K568" s="532">
        <v>10</v>
      </c>
      <c r="L568" s="536">
        <v>0</v>
      </c>
      <c r="M568" s="3"/>
      <c r="N568" s="3"/>
      <c r="O568" s="3"/>
      <c r="P568" s="3"/>
      <c r="Q568" s="3"/>
      <c r="R568" s="3"/>
      <c r="S568" s="3"/>
      <c r="T568" s="3"/>
      <c r="U568" s="3"/>
      <c r="V568" s="3"/>
      <c r="W568" s="3"/>
      <c r="X568" s="3"/>
      <c r="Y568" s="3"/>
      <c r="Z568" s="3"/>
    </row>
    <row r="569" spans="1:26">
      <c r="A569" s="3"/>
      <c r="B569" s="3"/>
      <c r="C569" s="998"/>
      <c r="D569" s="538" t="s">
        <v>333</v>
      </c>
      <c r="E569" s="540">
        <v>0</v>
      </c>
      <c r="F569" s="542">
        <v>0</v>
      </c>
      <c r="G569" s="543">
        <v>1</v>
      </c>
      <c r="H569" s="545">
        <v>0</v>
      </c>
      <c r="I569" s="540">
        <v>0</v>
      </c>
      <c r="J569" s="542">
        <v>0</v>
      </c>
      <c r="K569" s="543">
        <v>1</v>
      </c>
      <c r="L569" s="547">
        <v>0</v>
      </c>
      <c r="M569" s="3"/>
      <c r="N569" s="3"/>
      <c r="O569" s="3"/>
      <c r="P569" s="3"/>
      <c r="Q569" s="3"/>
      <c r="R569" s="3"/>
      <c r="S569" s="3"/>
      <c r="T569" s="3"/>
      <c r="U569" s="3"/>
      <c r="V569" s="3"/>
      <c r="W569" s="3"/>
      <c r="X569" s="3"/>
      <c r="Y569" s="3"/>
      <c r="Z569" s="3"/>
    </row>
    <row r="570" spans="1:26" ht="15.75" customHeight="1">
      <c r="A570" s="3"/>
      <c r="B570" s="3"/>
      <c r="C570" s="998"/>
      <c r="D570" s="552" t="s">
        <v>28</v>
      </c>
      <c r="E570" s="554">
        <f t="shared" ref="E570:L570" si="42">SUM(E561:E569)</f>
        <v>755</v>
      </c>
      <c r="F570" s="556">
        <f t="shared" si="42"/>
        <v>251</v>
      </c>
      <c r="G570" s="557">
        <f t="shared" si="42"/>
        <v>409</v>
      </c>
      <c r="H570" s="558">
        <f t="shared" si="42"/>
        <v>139</v>
      </c>
      <c r="I570" s="554">
        <f t="shared" si="42"/>
        <v>211</v>
      </c>
      <c r="J570" s="556">
        <f t="shared" si="42"/>
        <v>32</v>
      </c>
      <c r="K570" s="557">
        <f t="shared" si="42"/>
        <v>120</v>
      </c>
      <c r="L570" s="559">
        <f t="shared" si="42"/>
        <v>10</v>
      </c>
      <c r="M570" s="3"/>
      <c r="N570" s="3"/>
      <c r="O570" s="3"/>
      <c r="P570" s="3"/>
      <c r="Q570" s="3"/>
      <c r="R570" s="3"/>
      <c r="S570" s="3"/>
      <c r="T570" s="3"/>
      <c r="U570" s="3"/>
      <c r="V570" s="3"/>
      <c r="W570" s="3"/>
      <c r="X570" s="3"/>
      <c r="Y570" s="3"/>
      <c r="Z570" s="3"/>
    </row>
    <row r="571" spans="1:26" ht="21" customHeight="1">
      <c r="A571" s="3"/>
      <c r="B571" s="3"/>
      <c r="C571" s="978"/>
      <c r="D571" s="560" t="s">
        <v>336</v>
      </c>
      <c r="E571" s="1009">
        <f>E570+F570</f>
        <v>1006</v>
      </c>
      <c r="F571" s="858"/>
      <c r="G571" s="1009">
        <f>G570+H570</f>
        <v>548</v>
      </c>
      <c r="H571" s="858"/>
      <c r="I571" s="1009">
        <f>I570+J570</f>
        <v>243</v>
      </c>
      <c r="J571" s="858"/>
      <c r="K571" s="1009">
        <f>K570+L570</f>
        <v>130</v>
      </c>
      <c r="L571" s="850"/>
      <c r="M571" s="3"/>
      <c r="N571" s="3"/>
      <c r="O571" s="3"/>
      <c r="P571" s="3"/>
      <c r="Q571" s="3"/>
      <c r="R571" s="3"/>
      <c r="S571" s="3"/>
      <c r="T571" s="3"/>
      <c r="U571" s="3"/>
      <c r="V571" s="3"/>
      <c r="W571" s="3"/>
      <c r="X571" s="3"/>
      <c r="Y571" s="3"/>
      <c r="Z571" s="3"/>
    </row>
    <row r="572" spans="1:26" ht="16.5" customHeight="1">
      <c r="A572" s="3"/>
      <c r="B572" s="3"/>
      <c r="C572" s="997" t="s">
        <v>196</v>
      </c>
      <c r="D572" s="1004" t="s">
        <v>87</v>
      </c>
      <c r="E572" s="991" t="s">
        <v>316</v>
      </c>
      <c r="F572" s="934"/>
      <c r="G572" s="996" t="s">
        <v>318</v>
      </c>
      <c r="H572" s="973"/>
      <c r="I572" s="991" t="s">
        <v>320</v>
      </c>
      <c r="J572" s="934"/>
      <c r="K572" s="996" t="s">
        <v>321</v>
      </c>
      <c r="L572" s="974"/>
      <c r="M572" s="3"/>
      <c r="N572" s="3"/>
      <c r="O572" s="3"/>
      <c r="P572" s="3"/>
      <c r="Q572" s="3"/>
      <c r="R572" s="3"/>
      <c r="S572" s="3"/>
      <c r="T572" s="3"/>
      <c r="U572" s="3"/>
      <c r="V572" s="3"/>
      <c r="W572" s="3"/>
      <c r="X572" s="3"/>
      <c r="Y572" s="3"/>
      <c r="Z572" s="3"/>
    </row>
    <row r="573" spans="1:26" ht="15.75" customHeight="1">
      <c r="A573" s="3"/>
      <c r="B573" s="3"/>
      <c r="C573" s="998"/>
      <c r="D573" s="1010"/>
      <c r="E573" s="512" t="s">
        <v>309</v>
      </c>
      <c r="F573" s="513" t="s">
        <v>310</v>
      </c>
      <c r="G573" s="514" t="s">
        <v>309</v>
      </c>
      <c r="H573" s="515" t="s">
        <v>310</v>
      </c>
      <c r="I573" s="512" t="s">
        <v>309</v>
      </c>
      <c r="J573" s="513" t="s">
        <v>310</v>
      </c>
      <c r="K573" s="514" t="s">
        <v>309</v>
      </c>
      <c r="L573" s="518" t="s">
        <v>310</v>
      </c>
      <c r="M573" s="3"/>
      <c r="N573" s="3"/>
      <c r="O573" s="3"/>
      <c r="P573" s="3"/>
      <c r="Q573" s="3"/>
      <c r="R573" s="3"/>
      <c r="S573" s="3"/>
      <c r="T573" s="3"/>
      <c r="U573" s="3"/>
      <c r="V573" s="3"/>
      <c r="W573" s="3"/>
      <c r="X573" s="3"/>
      <c r="Y573" s="3"/>
      <c r="Z573" s="3"/>
    </row>
    <row r="574" spans="1:26">
      <c r="A574" s="3"/>
      <c r="B574" s="3"/>
      <c r="C574" s="998"/>
      <c r="D574" s="519" t="s">
        <v>311</v>
      </c>
      <c r="E574" s="520">
        <v>67</v>
      </c>
      <c r="F574" s="521">
        <v>24</v>
      </c>
      <c r="G574" s="522">
        <v>65</v>
      </c>
      <c r="H574" s="523">
        <v>30</v>
      </c>
      <c r="I574" s="520">
        <v>40</v>
      </c>
      <c r="J574" s="521">
        <v>13</v>
      </c>
      <c r="K574" s="522">
        <v>7</v>
      </c>
      <c r="L574" s="524">
        <v>1</v>
      </c>
      <c r="M574" s="3"/>
      <c r="N574" s="3"/>
      <c r="O574" s="3"/>
      <c r="P574" s="3"/>
      <c r="Q574" s="3"/>
      <c r="R574" s="3"/>
      <c r="S574" s="3"/>
      <c r="T574" s="3"/>
      <c r="U574" s="3"/>
      <c r="V574" s="3"/>
      <c r="W574" s="3"/>
      <c r="X574" s="3"/>
      <c r="Y574" s="3"/>
      <c r="Z574" s="3"/>
    </row>
    <row r="575" spans="1:26">
      <c r="A575" s="3"/>
      <c r="B575" s="3"/>
      <c r="C575" s="998"/>
      <c r="D575" s="525" t="s">
        <v>312</v>
      </c>
      <c r="E575" s="526">
        <v>1379</v>
      </c>
      <c r="F575" s="527">
        <v>424</v>
      </c>
      <c r="G575" s="532">
        <v>700</v>
      </c>
      <c r="H575" s="534">
        <v>279</v>
      </c>
      <c r="I575" s="526">
        <v>240</v>
      </c>
      <c r="J575" s="527">
        <v>39</v>
      </c>
      <c r="K575" s="532">
        <v>38</v>
      </c>
      <c r="L575" s="536">
        <v>5</v>
      </c>
      <c r="M575" s="3"/>
      <c r="N575" s="3"/>
      <c r="O575" s="3"/>
      <c r="P575" s="3"/>
      <c r="Q575" s="3"/>
      <c r="R575" s="3"/>
      <c r="S575" s="3"/>
      <c r="T575" s="3"/>
      <c r="U575" s="3"/>
      <c r="V575" s="3"/>
      <c r="W575" s="3"/>
      <c r="X575" s="3"/>
      <c r="Y575" s="3"/>
      <c r="Z575" s="3"/>
    </row>
    <row r="576" spans="1:26">
      <c r="A576" s="3"/>
      <c r="B576" s="3"/>
      <c r="C576" s="998"/>
      <c r="D576" s="538" t="s">
        <v>324</v>
      </c>
      <c r="E576" s="540">
        <v>40</v>
      </c>
      <c r="F576" s="542">
        <v>1</v>
      </c>
      <c r="G576" s="543">
        <v>104</v>
      </c>
      <c r="H576" s="545">
        <v>1</v>
      </c>
      <c r="I576" s="540">
        <v>85</v>
      </c>
      <c r="J576" s="542">
        <v>3</v>
      </c>
      <c r="K576" s="543">
        <v>30</v>
      </c>
      <c r="L576" s="547">
        <v>0</v>
      </c>
      <c r="M576" s="3"/>
      <c r="N576" s="3"/>
      <c r="O576" s="3"/>
      <c r="P576" s="3"/>
      <c r="Q576" s="3"/>
      <c r="R576" s="3"/>
      <c r="S576" s="3"/>
      <c r="T576" s="3"/>
      <c r="U576" s="3"/>
      <c r="V576" s="3"/>
      <c r="W576" s="3"/>
      <c r="X576" s="3"/>
      <c r="Y576" s="3"/>
      <c r="Z576" s="3"/>
    </row>
    <row r="577" spans="1:26">
      <c r="A577" s="3"/>
      <c r="B577" s="3"/>
      <c r="C577" s="998"/>
      <c r="D577" s="525" t="s">
        <v>328</v>
      </c>
      <c r="E577" s="526">
        <v>17</v>
      </c>
      <c r="F577" s="527">
        <v>1</v>
      </c>
      <c r="G577" s="532">
        <v>74</v>
      </c>
      <c r="H577" s="534">
        <v>0</v>
      </c>
      <c r="I577" s="526">
        <v>47</v>
      </c>
      <c r="J577" s="527">
        <v>0</v>
      </c>
      <c r="K577" s="532">
        <v>16</v>
      </c>
      <c r="L577" s="536">
        <v>0</v>
      </c>
      <c r="M577" s="3"/>
      <c r="N577" s="3"/>
      <c r="O577" s="3"/>
      <c r="P577" s="3"/>
      <c r="Q577" s="3"/>
      <c r="R577" s="3"/>
      <c r="S577" s="3"/>
      <c r="T577" s="3"/>
      <c r="U577" s="3"/>
      <c r="V577" s="3"/>
      <c r="W577" s="3"/>
      <c r="X577" s="3"/>
      <c r="Y577" s="3"/>
      <c r="Z577" s="3"/>
    </row>
    <row r="578" spans="1:26">
      <c r="A578" s="3"/>
      <c r="B578" s="6" t="s">
        <v>0</v>
      </c>
      <c r="C578" s="998"/>
      <c r="D578" s="538" t="s">
        <v>329</v>
      </c>
      <c r="E578" s="540">
        <v>4</v>
      </c>
      <c r="F578" s="542">
        <v>0</v>
      </c>
      <c r="G578" s="543">
        <v>21</v>
      </c>
      <c r="H578" s="545">
        <v>0</v>
      </c>
      <c r="I578" s="540">
        <v>14</v>
      </c>
      <c r="J578" s="542">
        <v>0</v>
      </c>
      <c r="K578" s="543">
        <v>4</v>
      </c>
      <c r="L578" s="547">
        <v>0</v>
      </c>
      <c r="M578" s="3"/>
      <c r="N578" s="3"/>
      <c r="O578" s="3"/>
      <c r="P578" s="3"/>
      <c r="Q578" s="3"/>
      <c r="R578" s="3"/>
      <c r="S578" s="3"/>
      <c r="T578" s="3"/>
      <c r="U578" s="3"/>
      <c r="V578" s="3"/>
      <c r="W578" s="3"/>
      <c r="X578" s="3"/>
      <c r="Y578" s="3"/>
      <c r="Z578" s="3"/>
    </row>
    <row r="579" spans="1:26">
      <c r="A579" s="3"/>
      <c r="B579" s="6" t="s">
        <v>5</v>
      </c>
      <c r="C579" s="998"/>
      <c r="D579" s="525" t="s">
        <v>330</v>
      </c>
      <c r="E579" s="526">
        <v>17</v>
      </c>
      <c r="F579" s="527">
        <v>15</v>
      </c>
      <c r="G579" s="532">
        <v>19</v>
      </c>
      <c r="H579" s="534">
        <v>38</v>
      </c>
      <c r="I579" s="526">
        <v>34</v>
      </c>
      <c r="J579" s="527">
        <v>37</v>
      </c>
      <c r="K579" s="532">
        <v>36</v>
      </c>
      <c r="L579" s="536">
        <v>12</v>
      </c>
      <c r="M579" s="3"/>
      <c r="N579" s="3"/>
      <c r="O579" s="3"/>
      <c r="P579" s="3"/>
      <c r="Q579" s="3"/>
      <c r="R579" s="3"/>
      <c r="S579" s="3"/>
      <c r="T579" s="3"/>
      <c r="U579" s="3"/>
      <c r="V579" s="3"/>
      <c r="W579" s="3"/>
      <c r="X579" s="3"/>
      <c r="Y579" s="3"/>
      <c r="Z579" s="3"/>
    </row>
    <row r="580" spans="1:26">
      <c r="A580" s="3"/>
      <c r="B580" s="6" t="s">
        <v>6</v>
      </c>
      <c r="C580" s="998"/>
      <c r="D580" s="538" t="s">
        <v>331</v>
      </c>
      <c r="E580" s="540">
        <v>3</v>
      </c>
      <c r="F580" s="542">
        <v>0</v>
      </c>
      <c r="G580" s="543">
        <v>27</v>
      </c>
      <c r="H580" s="545">
        <v>1</v>
      </c>
      <c r="I580" s="540">
        <v>38</v>
      </c>
      <c r="J580" s="542">
        <v>0</v>
      </c>
      <c r="K580" s="543">
        <v>43</v>
      </c>
      <c r="L580" s="547">
        <v>0</v>
      </c>
      <c r="M580" s="3"/>
      <c r="N580" s="3"/>
      <c r="O580" s="3"/>
      <c r="P580" s="3"/>
      <c r="Q580" s="3"/>
      <c r="R580" s="3"/>
      <c r="S580" s="3"/>
      <c r="T580" s="3"/>
      <c r="U580" s="3"/>
      <c r="V580" s="3"/>
      <c r="W580" s="3"/>
      <c r="X580" s="3"/>
      <c r="Y580" s="3"/>
      <c r="Z580" s="3"/>
    </row>
    <row r="581" spans="1:26">
      <c r="A581" s="3"/>
      <c r="B581" s="3"/>
      <c r="C581" s="998"/>
      <c r="D581" s="525" t="s">
        <v>332</v>
      </c>
      <c r="E581" s="526">
        <v>0</v>
      </c>
      <c r="F581" s="527">
        <v>0</v>
      </c>
      <c r="G581" s="532">
        <v>8</v>
      </c>
      <c r="H581" s="534">
        <v>0</v>
      </c>
      <c r="I581" s="526">
        <v>16</v>
      </c>
      <c r="J581" s="527">
        <v>1</v>
      </c>
      <c r="K581" s="532">
        <v>22</v>
      </c>
      <c r="L581" s="536">
        <v>0</v>
      </c>
      <c r="M581" s="3"/>
      <c r="N581" s="3"/>
      <c r="O581" s="3"/>
      <c r="P581" s="3"/>
      <c r="Q581" s="3"/>
      <c r="R581" s="3"/>
      <c r="S581" s="3"/>
      <c r="T581" s="3"/>
      <c r="U581" s="3"/>
      <c r="V581" s="3"/>
      <c r="W581" s="3"/>
      <c r="X581" s="3"/>
      <c r="Y581" s="3"/>
      <c r="Z581" s="3"/>
    </row>
    <row r="582" spans="1:26">
      <c r="A582" s="3"/>
      <c r="B582" s="3"/>
      <c r="C582" s="998"/>
      <c r="D582" s="538" t="s">
        <v>333</v>
      </c>
      <c r="E582" s="540">
        <v>1</v>
      </c>
      <c r="F582" s="542">
        <v>0</v>
      </c>
      <c r="G582" s="543">
        <v>4</v>
      </c>
      <c r="H582" s="545">
        <v>0</v>
      </c>
      <c r="I582" s="540">
        <v>6</v>
      </c>
      <c r="J582" s="542">
        <v>0</v>
      </c>
      <c r="K582" s="543">
        <v>5</v>
      </c>
      <c r="L582" s="547">
        <v>0</v>
      </c>
      <c r="M582" s="3"/>
      <c r="N582" s="3"/>
      <c r="O582" s="3"/>
      <c r="P582" s="3"/>
      <c r="Q582" s="3"/>
      <c r="R582" s="3"/>
      <c r="S582" s="3"/>
      <c r="T582" s="3"/>
      <c r="U582" s="3"/>
      <c r="V582" s="3"/>
      <c r="W582" s="3"/>
      <c r="X582" s="3"/>
      <c r="Y582" s="3"/>
      <c r="Z582" s="3"/>
    </row>
    <row r="583" spans="1:26" ht="15.75" customHeight="1">
      <c r="A583" s="3"/>
      <c r="B583" s="3"/>
      <c r="C583" s="998"/>
      <c r="D583" s="552" t="s">
        <v>28</v>
      </c>
      <c r="E583" s="554">
        <f t="shared" ref="E583:L583" si="43">SUM(E574:E582)</f>
        <v>1528</v>
      </c>
      <c r="F583" s="556">
        <f t="shared" si="43"/>
        <v>465</v>
      </c>
      <c r="G583" s="557">
        <f t="shared" si="43"/>
        <v>1022</v>
      </c>
      <c r="H583" s="558">
        <f t="shared" si="43"/>
        <v>349</v>
      </c>
      <c r="I583" s="554">
        <f t="shared" si="43"/>
        <v>520</v>
      </c>
      <c r="J583" s="556">
        <f t="shared" si="43"/>
        <v>93</v>
      </c>
      <c r="K583" s="557">
        <f t="shared" si="43"/>
        <v>201</v>
      </c>
      <c r="L583" s="559">
        <f t="shared" si="43"/>
        <v>18</v>
      </c>
      <c r="M583" s="3"/>
      <c r="N583" s="3"/>
      <c r="O583" s="3"/>
      <c r="P583" s="3"/>
      <c r="Q583" s="3"/>
      <c r="R583" s="3"/>
      <c r="S583" s="3"/>
      <c r="T583" s="3"/>
      <c r="U583" s="3"/>
      <c r="V583" s="3"/>
      <c r="W583" s="3"/>
      <c r="X583" s="3"/>
      <c r="Y583" s="3"/>
      <c r="Z583" s="3"/>
    </row>
    <row r="584" spans="1:26" ht="21" customHeight="1">
      <c r="A584" s="3"/>
      <c r="B584" s="3"/>
      <c r="C584" s="978"/>
      <c r="D584" s="560" t="s">
        <v>336</v>
      </c>
      <c r="E584" s="1009">
        <f>E583+F583</f>
        <v>1993</v>
      </c>
      <c r="F584" s="858"/>
      <c r="G584" s="1009">
        <f>G583+H583</f>
        <v>1371</v>
      </c>
      <c r="H584" s="858"/>
      <c r="I584" s="1009">
        <f>I583+J583</f>
        <v>613</v>
      </c>
      <c r="J584" s="858"/>
      <c r="K584" s="1009">
        <f>K583+L583</f>
        <v>219</v>
      </c>
      <c r="L584" s="850"/>
      <c r="M584" s="3"/>
      <c r="N584" s="3"/>
      <c r="O584" s="3"/>
      <c r="P584" s="3"/>
      <c r="Q584" s="3"/>
      <c r="R584" s="3"/>
      <c r="S584" s="3"/>
      <c r="T584" s="3"/>
      <c r="U584" s="3"/>
      <c r="V584" s="3"/>
      <c r="W584" s="3"/>
      <c r="X584" s="3"/>
      <c r="Y584" s="3"/>
      <c r="Z584" s="3"/>
    </row>
    <row r="585" spans="1:26" ht="16.5" customHeight="1">
      <c r="A585" s="3"/>
      <c r="B585" s="3"/>
      <c r="C585" s="997" t="s">
        <v>197</v>
      </c>
      <c r="D585" s="1004" t="s">
        <v>87</v>
      </c>
      <c r="E585" s="991" t="s">
        <v>316</v>
      </c>
      <c r="F585" s="934"/>
      <c r="G585" s="996" t="s">
        <v>318</v>
      </c>
      <c r="H585" s="973"/>
      <c r="I585" s="991" t="s">
        <v>320</v>
      </c>
      <c r="J585" s="934"/>
      <c r="K585" s="996" t="s">
        <v>321</v>
      </c>
      <c r="L585" s="974"/>
      <c r="M585" s="3"/>
      <c r="N585" s="3"/>
      <c r="O585" s="3"/>
      <c r="P585" s="3"/>
      <c r="Q585" s="3"/>
      <c r="R585" s="3"/>
      <c r="S585" s="3"/>
      <c r="T585" s="3"/>
      <c r="U585" s="3"/>
      <c r="V585" s="3"/>
      <c r="W585" s="3"/>
      <c r="X585" s="3"/>
      <c r="Y585" s="3"/>
      <c r="Z585" s="3"/>
    </row>
    <row r="586" spans="1:26" ht="15.75" customHeight="1">
      <c r="A586" s="3"/>
      <c r="B586" s="3"/>
      <c r="C586" s="998"/>
      <c r="D586" s="1010"/>
      <c r="E586" s="512" t="s">
        <v>309</v>
      </c>
      <c r="F586" s="513" t="s">
        <v>310</v>
      </c>
      <c r="G586" s="514" t="s">
        <v>309</v>
      </c>
      <c r="H586" s="515" t="s">
        <v>310</v>
      </c>
      <c r="I586" s="512" t="s">
        <v>309</v>
      </c>
      <c r="J586" s="513" t="s">
        <v>310</v>
      </c>
      <c r="K586" s="514" t="s">
        <v>309</v>
      </c>
      <c r="L586" s="518" t="s">
        <v>310</v>
      </c>
      <c r="M586" s="3"/>
      <c r="N586" s="3"/>
      <c r="O586" s="3"/>
      <c r="P586" s="3"/>
      <c r="Q586" s="3"/>
      <c r="R586" s="3"/>
      <c r="S586" s="3"/>
      <c r="T586" s="3"/>
      <c r="U586" s="3"/>
      <c r="V586" s="3"/>
      <c r="W586" s="3"/>
      <c r="X586" s="3"/>
      <c r="Y586" s="3"/>
      <c r="Z586" s="3"/>
    </row>
    <row r="587" spans="1:26">
      <c r="A587" s="3"/>
      <c r="B587" s="3"/>
      <c r="C587" s="998"/>
      <c r="D587" s="519" t="s">
        <v>311</v>
      </c>
      <c r="E587" s="520">
        <v>143</v>
      </c>
      <c r="F587" s="521">
        <v>52</v>
      </c>
      <c r="G587" s="522">
        <v>149</v>
      </c>
      <c r="H587" s="523">
        <v>79</v>
      </c>
      <c r="I587" s="520">
        <v>97</v>
      </c>
      <c r="J587" s="521">
        <v>32</v>
      </c>
      <c r="K587" s="522">
        <v>37</v>
      </c>
      <c r="L587" s="524">
        <v>4</v>
      </c>
      <c r="M587" s="3"/>
      <c r="N587" s="3"/>
      <c r="O587" s="3"/>
      <c r="P587" s="3"/>
      <c r="Q587" s="3"/>
      <c r="R587" s="3"/>
      <c r="S587" s="3"/>
      <c r="T587" s="3"/>
      <c r="U587" s="3"/>
      <c r="V587" s="3"/>
      <c r="W587" s="3"/>
      <c r="X587" s="3"/>
      <c r="Y587" s="3"/>
      <c r="Z587" s="3"/>
    </row>
    <row r="588" spans="1:26">
      <c r="A588" s="3"/>
      <c r="B588" s="3"/>
      <c r="C588" s="998"/>
      <c r="D588" s="525" t="s">
        <v>312</v>
      </c>
      <c r="E588" s="526">
        <v>2466</v>
      </c>
      <c r="F588" s="527">
        <v>832</v>
      </c>
      <c r="G588" s="532">
        <v>1107</v>
      </c>
      <c r="H588" s="534">
        <v>445</v>
      </c>
      <c r="I588" s="526">
        <v>369</v>
      </c>
      <c r="J588" s="527">
        <v>61</v>
      </c>
      <c r="K588" s="532">
        <v>75</v>
      </c>
      <c r="L588" s="536">
        <v>3</v>
      </c>
      <c r="M588" s="3"/>
      <c r="N588" s="3"/>
      <c r="O588" s="3"/>
      <c r="P588" s="3"/>
      <c r="Q588" s="3"/>
      <c r="R588" s="3"/>
      <c r="S588" s="3"/>
      <c r="T588" s="3"/>
      <c r="U588" s="3"/>
      <c r="V588" s="3"/>
      <c r="W588" s="3"/>
      <c r="X588" s="3"/>
      <c r="Y588" s="3"/>
      <c r="Z588" s="3"/>
    </row>
    <row r="589" spans="1:26">
      <c r="A589" s="3"/>
      <c r="B589" s="3"/>
      <c r="C589" s="998"/>
      <c r="D589" s="538" t="s">
        <v>324</v>
      </c>
      <c r="E589" s="540">
        <v>79</v>
      </c>
      <c r="F589" s="542">
        <v>0</v>
      </c>
      <c r="G589" s="543">
        <v>150</v>
      </c>
      <c r="H589" s="545">
        <v>10</v>
      </c>
      <c r="I589" s="540">
        <v>118</v>
      </c>
      <c r="J589" s="542">
        <v>1</v>
      </c>
      <c r="K589" s="543">
        <v>34</v>
      </c>
      <c r="L589" s="547">
        <v>0</v>
      </c>
      <c r="M589" s="3"/>
      <c r="N589" s="3"/>
      <c r="O589" s="3"/>
      <c r="P589" s="3"/>
      <c r="Q589" s="3"/>
      <c r="R589" s="3"/>
      <c r="S589" s="3"/>
      <c r="T589" s="3"/>
      <c r="U589" s="3"/>
      <c r="V589" s="3"/>
      <c r="W589" s="3"/>
      <c r="X589" s="3"/>
      <c r="Y589" s="3"/>
      <c r="Z589" s="3"/>
    </row>
    <row r="590" spans="1:26">
      <c r="A590" s="3"/>
      <c r="B590" s="3"/>
      <c r="C590" s="998"/>
      <c r="D590" s="525" t="s">
        <v>328</v>
      </c>
      <c r="E590" s="526">
        <v>35</v>
      </c>
      <c r="F590" s="527">
        <v>0</v>
      </c>
      <c r="G590" s="532">
        <v>114</v>
      </c>
      <c r="H590" s="534">
        <v>0</v>
      </c>
      <c r="I590" s="526">
        <v>68</v>
      </c>
      <c r="J590" s="527">
        <v>1</v>
      </c>
      <c r="K590" s="532">
        <v>15</v>
      </c>
      <c r="L590" s="536">
        <v>0</v>
      </c>
      <c r="M590" s="3"/>
      <c r="N590" s="3"/>
      <c r="O590" s="3"/>
      <c r="P590" s="3"/>
      <c r="Q590" s="3"/>
      <c r="R590" s="3"/>
      <c r="S590" s="3"/>
      <c r="T590" s="3"/>
      <c r="U590" s="3"/>
      <c r="V590" s="3"/>
      <c r="W590" s="3"/>
      <c r="X590" s="3"/>
      <c r="Y590" s="3"/>
      <c r="Z590" s="3"/>
    </row>
    <row r="591" spans="1:26">
      <c r="A591" s="3"/>
      <c r="B591" s="3"/>
      <c r="C591" s="998"/>
      <c r="D591" s="538" t="s">
        <v>329</v>
      </c>
      <c r="E591" s="540">
        <v>11</v>
      </c>
      <c r="F591" s="542">
        <v>0</v>
      </c>
      <c r="G591" s="543">
        <v>26</v>
      </c>
      <c r="H591" s="545">
        <v>0</v>
      </c>
      <c r="I591" s="540">
        <v>12</v>
      </c>
      <c r="J591" s="542">
        <v>0</v>
      </c>
      <c r="K591" s="543">
        <v>1</v>
      </c>
      <c r="L591" s="547">
        <v>0</v>
      </c>
      <c r="M591" s="3"/>
      <c r="N591" s="3"/>
      <c r="O591" s="3"/>
      <c r="P591" s="3"/>
      <c r="Q591" s="3"/>
      <c r="R591" s="3"/>
      <c r="S591" s="3"/>
      <c r="T591" s="3"/>
      <c r="U591" s="3"/>
      <c r="V591" s="3"/>
      <c r="W591" s="3"/>
      <c r="X591" s="3"/>
      <c r="Y591" s="3"/>
      <c r="Z591" s="3"/>
    </row>
    <row r="592" spans="1:26">
      <c r="A592" s="3"/>
      <c r="B592" s="3"/>
      <c r="C592" s="998"/>
      <c r="D592" s="525" t="s">
        <v>330</v>
      </c>
      <c r="E592" s="526">
        <v>19</v>
      </c>
      <c r="F592" s="527">
        <v>24</v>
      </c>
      <c r="G592" s="532">
        <v>40</v>
      </c>
      <c r="H592" s="534">
        <v>55</v>
      </c>
      <c r="I592" s="526">
        <v>52</v>
      </c>
      <c r="J592" s="527">
        <v>38</v>
      </c>
      <c r="K592" s="532">
        <v>41</v>
      </c>
      <c r="L592" s="536">
        <v>19</v>
      </c>
      <c r="M592" s="3"/>
      <c r="N592" s="3"/>
      <c r="O592" s="3"/>
      <c r="P592" s="3"/>
      <c r="Q592" s="3"/>
      <c r="R592" s="3"/>
      <c r="S592" s="3"/>
      <c r="T592" s="3"/>
      <c r="U592" s="3"/>
      <c r="V592" s="3"/>
      <c r="W592" s="3"/>
      <c r="X592" s="3"/>
      <c r="Y592" s="3"/>
      <c r="Z592" s="3"/>
    </row>
    <row r="593" spans="1:26">
      <c r="A593" s="3"/>
      <c r="B593" s="3"/>
      <c r="C593" s="998"/>
      <c r="D593" s="538" t="s">
        <v>331</v>
      </c>
      <c r="E593" s="540">
        <v>0</v>
      </c>
      <c r="F593" s="542">
        <v>0</v>
      </c>
      <c r="G593" s="543">
        <v>18</v>
      </c>
      <c r="H593" s="545">
        <v>0</v>
      </c>
      <c r="I593" s="540">
        <v>52</v>
      </c>
      <c r="J593" s="542">
        <v>1</v>
      </c>
      <c r="K593" s="543">
        <v>62</v>
      </c>
      <c r="L593" s="547">
        <v>0</v>
      </c>
      <c r="M593" s="3"/>
      <c r="N593" s="3"/>
      <c r="O593" s="3"/>
      <c r="P593" s="3"/>
      <c r="Q593" s="3"/>
      <c r="R593" s="3"/>
      <c r="S593" s="3"/>
      <c r="T593" s="3"/>
      <c r="U593" s="3"/>
      <c r="V593" s="3"/>
      <c r="W593" s="3"/>
      <c r="X593" s="3"/>
      <c r="Y593" s="3"/>
      <c r="Z593" s="3"/>
    </row>
    <row r="594" spans="1:26">
      <c r="A594" s="3"/>
      <c r="B594" s="3"/>
      <c r="C594" s="998"/>
      <c r="D594" s="525" t="s">
        <v>332</v>
      </c>
      <c r="E594" s="526">
        <v>1</v>
      </c>
      <c r="F594" s="527">
        <v>0</v>
      </c>
      <c r="G594" s="532">
        <v>16</v>
      </c>
      <c r="H594" s="534">
        <v>0</v>
      </c>
      <c r="I594" s="526">
        <v>32</v>
      </c>
      <c r="J594" s="527">
        <v>0</v>
      </c>
      <c r="K594" s="532">
        <v>27</v>
      </c>
      <c r="L594" s="536">
        <v>0</v>
      </c>
      <c r="M594" s="3"/>
      <c r="N594" s="3"/>
      <c r="O594" s="3"/>
      <c r="P594" s="3"/>
      <c r="Q594" s="3"/>
      <c r="R594" s="3"/>
      <c r="S594" s="3"/>
      <c r="T594" s="3"/>
      <c r="U594" s="3"/>
      <c r="V594" s="3"/>
      <c r="W594" s="3"/>
      <c r="X594" s="3"/>
      <c r="Y594" s="3"/>
      <c r="Z594" s="3"/>
    </row>
    <row r="595" spans="1:26">
      <c r="A595" s="3"/>
      <c r="B595" s="3"/>
      <c r="C595" s="998"/>
      <c r="D595" s="538" t="s">
        <v>333</v>
      </c>
      <c r="E595" s="540">
        <v>0</v>
      </c>
      <c r="F595" s="542">
        <v>0</v>
      </c>
      <c r="G595" s="543">
        <v>4</v>
      </c>
      <c r="H595" s="545">
        <v>0</v>
      </c>
      <c r="I595" s="540">
        <v>8</v>
      </c>
      <c r="J595" s="542">
        <v>0</v>
      </c>
      <c r="K595" s="543">
        <v>5</v>
      </c>
      <c r="L595" s="547">
        <v>0</v>
      </c>
      <c r="M595" s="3"/>
      <c r="N595" s="3"/>
      <c r="O595" s="3"/>
      <c r="P595" s="3"/>
      <c r="Q595" s="3"/>
      <c r="R595" s="3"/>
      <c r="S595" s="3"/>
      <c r="T595" s="3"/>
      <c r="U595" s="3"/>
      <c r="V595" s="3"/>
      <c r="W595" s="3"/>
      <c r="X595" s="3"/>
      <c r="Y595" s="3"/>
      <c r="Z595" s="3"/>
    </row>
    <row r="596" spans="1:26" ht="15.75" customHeight="1">
      <c r="A596" s="3"/>
      <c r="B596" s="3"/>
      <c r="C596" s="998"/>
      <c r="D596" s="552" t="s">
        <v>28</v>
      </c>
      <c r="E596" s="554">
        <f t="shared" ref="E596:L596" si="44">SUM(E587:E595)</f>
        <v>2754</v>
      </c>
      <c r="F596" s="556">
        <f t="shared" si="44"/>
        <v>908</v>
      </c>
      <c r="G596" s="557">
        <f t="shared" si="44"/>
        <v>1624</v>
      </c>
      <c r="H596" s="558">
        <f t="shared" si="44"/>
        <v>589</v>
      </c>
      <c r="I596" s="554">
        <f t="shared" si="44"/>
        <v>808</v>
      </c>
      <c r="J596" s="556">
        <f t="shared" si="44"/>
        <v>134</v>
      </c>
      <c r="K596" s="557">
        <f t="shared" si="44"/>
        <v>297</v>
      </c>
      <c r="L596" s="559">
        <f t="shared" si="44"/>
        <v>26</v>
      </c>
      <c r="M596" s="31"/>
      <c r="N596" s="3"/>
      <c r="O596" s="3"/>
      <c r="P596" s="3"/>
      <c r="Q596" s="3"/>
      <c r="R596" s="3"/>
      <c r="S596" s="3"/>
      <c r="T596" s="3"/>
      <c r="U596" s="3"/>
      <c r="V596" s="3"/>
      <c r="W596" s="3"/>
      <c r="X596" s="3"/>
      <c r="Y596" s="3"/>
      <c r="Z596" s="3"/>
    </row>
    <row r="597" spans="1:26" ht="21" customHeight="1">
      <c r="A597" s="3"/>
      <c r="B597" s="3"/>
      <c r="C597" s="978"/>
      <c r="D597" s="560" t="s">
        <v>336</v>
      </c>
      <c r="E597" s="1009">
        <f>E596+F596</f>
        <v>3662</v>
      </c>
      <c r="F597" s="858"/>
      <c r="G597" s="1009">
        <f>G596+H596</f>
        <v>2213</v>
      </c>
      <c r="H597" s="858"/>
      <c r="I597" s="1009">
        <f>I596+J596</f>
        <v>942</v>
      </c>
      <c r="J597" s="858"/>
      <c r="K597" s="1009">
        <f>K596+L596</f>
        <v>323</v>
      </c>
      <c r="L597" s="850"/>
      <c r="M597" s="3"/>
      <c r="N597" s="3"/>
      <c r="O597" s="3"/>
      <c r="P597" s="3"/>
      <c r="Q597" s="3"/>
      <c r="R597" s="3"/>
      <c r="S597" s="3"/>
      <c r="T597" s="3"/>
      <c r="U597" s="3"/>
      <c r="V597" s="3"/>
      <c r="W597" s="3"/>
      <c r="X597" s="3"/>
      <c r="Y597" s="3"/>
      <c r="Z597" s="3"/>
    </row>
    <row r="598" spans="1:26" ht="16.5" customHeight="1">
      <c r="A598" s="3"/>
      <c r="B598" s="3"/>
      <c r="C598" s="997" t="s">
        <v>198</v>
      </c>
      <c r="D598" s="1004" t="s">
        <v>87</v>
      </c>
      <c r="E598" s="991" t="s">
        <v>316</v>
      </c>
      <c r="F598" s="934"/>
      <c r="G598" s="996" t="s">
        <v>318</v>
      </c>
      <c r="H598" s="973"/>
      <c r="I598" s="991" t="s">
        <v>320</v>
      </c>
      <c r="J598" s="934"/>
      <c r="K598" s="996" t="s">
        <v>321</v>
      </c>
      <c r="L598" s="974"/>
      <c r="M598" s="3"/>
      <c r="N598" s="3"/>
      <c r="O598" s="3"/>
      <c r="P598" s="3"/>
      <c r="Q598" s="3"/>
      <c r="R598" s="3"/>
      <c r="S598" s="3"/>
      <c r="T598" s="3"/>
      <c r="U598" s="3"/>
      <c r="V598" s="3"/>
      <c r="W598" s="3"/>
      <c r="X598" s="3"/>
      <c r="Y598" s="3"/>
      <c r="Z598" s="3"/>
    </row>
    <row r="599" spans="1:26" ht="15.75" customHeight="1">
      <c r="A599" s="3"/>
      <c r="B599" s="3"/>
      <c r="C599" s="998"/>
      <c r="D599" s="1010"/>
      <c r="E599" s="512" t="s">
        <v>309</v>
      </c>
      <c r="F599" s="513" t="s">
        <v>310</v>
      </c>
      <c r="G599" s="514" t="s">
        <v>309</v>
      </c>
      <c r="H599" s="515" t="s">
        <v>310</v>
      </c>
      <c r="I599" s="512" t="s">
        <v>309</v>
      </c>
      <c r="J599" s="513" t="s">
        <v>310</v>
      </c>
      <c r="K599" s="514" t="s">
        <v>309</v>
      </c>
      <c r="L599" s="518" t="s">
        <v>310</v>
      </c>
      <c r="M599" s="3"/>
      <c r="N599" s="3"/>
      <c r="O599" s="3"/>
      <c r="P599" s="3"/>
      <c r="Q599" s="3"/>
      <c r="R599" s="3"/>
      <c r="S599" s="3"/>
      <c r="T599" s="3"/>
      <c r="U599" s="3"/>
      <c r="V599" s="3"/>
      <c r="W599" s="3"/>
      <c r="X599" s="3"/>
      <c r="Y599" s="3"/>
      <c r="Z599" s="3"/>
    </row>
    <row r="600" spans="1:26">
      <c r="A600" s="3"/>
      <c r="B600" s="3"/>
      <c r="C600" s="998"/>
      <c r="D600" s="519" t="s">
        <v>311</v>
      </c>
      <c r="E600" s="520">
        <v>74</v>
      </c>
      <c r="F600" s="521">
        <v>30</v>
      </c>
      <c r="G600" s="522">
        <v>73</v>
      </c>
      <c r="H600" s="523">
        <v>32</v>
      </c>
      <c r="I600" s="520">
        <v>47</v>
      </c>
      <c r="J600" s="521">
        <v>14</v>
      </c>
      <c r="K600" s="522">
        <v>17</v>
      </c>
      <c r="L600" s="524">
        <v>4</v>
      </c>
      <c r="M600" s="3"/>
      <c r="N600" s="3"/>
      <c r="O600" s="3"/>
      <c r="P600" s="3"/>
      <c r="Q600" s="3"/>
      <c r="R600" s="3"/>
      <c r="S600" s="3"/>
      <c r="T600" s="3"/>
      <c r="U600" s="3"/>
      <c r="V600" s="3"/>
      <c r="W600" s="3"/>
      <c r="X600" s="3"/>
      <c r="Y600" s="3"/>
      <c r="Z600" s="3"/>
    </row>
    <row r="601" spans="1:26">
      <c r="A601" s="3"/>
      <c r="B601" s="3"/>
      <c r="C601" s="998"/>
      <c r="D601" s="525" t="s">
        <v>312</v>
      </c>
      <c r="E601" s="526">
        <v>1124</v>
      </c>
      <c r="F601" s="527">
        <v>339</v>
      </c>
      <c r="G601" s="532">
        <v>551</v>
      </c>
      <c r="H601" s="534">
        <v>166</v>
      </c>
      <c r="I601" s="526">
        <v>190</v>
      </c>
      <c r="J601" s="527">
        <v>38</v>
      </c>
      <c r="K601" s="532">
        <v>37</v>
      </c>
      <c r="L601" s="536">
        <v>2</v>
      </c>
      <c r="M601" s="3"/>
      <c r="N601" s="3"/>
      <c r="O601" s="3"/>
      <c r="P601" s="3"/>
      <c r="Q601" s="3"/>
      <c r="R601" s="3"/>
      <c r="S601" s="3"/>
      <c r="T601" s="3"/>
      <c r="U601" s="3"/>
      <c r="V601" s="3"/>
      <c r="W601" s="3"/>
      <c r="X601" s="3"/>
      <c r="Y601" s="3"/>
      <c r="Z601" s="3"/>
    </row>
    <row r="602" spans="1:26">
      <c r="A602" s="3"/>
      <c r="B602" s="3"/>
      <c r="C602" s="998"/>
      <c r="D602" s="538" t="s">
        <v>324</v>
      </c>
      <c r="E602" s="540">
        <v>34</v>
      </c>
      <c r="F602" s="542">
        <v>0</v>
      </c>
      <c r="G602" s="543">
        <v>71</v>
      </c>
      <c r="H602" s="545">
        <v>1</v>
      </c>
      <c r="I602" s="540">
        <v>60</v>
      </c>
      <c r="J602" s="542">
        <v>0</v>
      </c>
      <c r="K602" s="543">
        <v>21</v>
      </c>
      <c r="L602" s="547">
        <v>0</v>
      </c>
      <c r="M602" s="3"/>
      <c r="N602" s="3"/>
      <c r="O602" s="3"/>
      <c r="P602" s="3"/>
      <c r="Q602" s="3"/>
      <c r="R602" s="3"/>
      <c r="S602" s="3"/>
      <c r="T602" s="3"/>
      <c r="U602" s="3"/>
      <c r="V602" s="3"/>
      <c r="W602" s="3"/>
      <c r="X602" s="3"/>
      <c r="Y602" s="3"/>
      <c r="Z602" s="3"/>
    </row>
    <row r="603" spans="1:26">
      <c r="A603" s="3"/>
      <c r="B603" s="3"/>
      <c r="C603" s="998"/>
      <c r="D603" s="525" t="s">
        <v>328</v>
      </c>
      <c r="E603" s="526">
        <v>9</v>
      </c>
      <c r="F603" s="527">
        <v>0</v>
      </c>
      <c r="G603" s="532">
        <v>38</v>
      </c>
      <c r="H603" s="534">
        <v>0</v>
      </c>
      <c r="I603" s="526">
        <v>42</v>
      </c>
      <c r="J603" s="527">
        <v>0</v>
      </c>
      <c r="K603" s="532">
        <v>12</v>
      </c>
      <c r="L603" s="536">
        <v>0</v>
      </c>
      <c r="M603" s="3"/>
      <c r="N603" s="3"/>
      <c r="O603" s="3"/>
      <c r="P603" s="3"/>
      <c r="Q603" s="3"/>
      <c r="R603" s="3"/>
      <c r="S603" s="3"/>
      <c r="T603" s="3"/>
      <c r="U603" s="3"/>
      <c r="V603" s="3"/>
      <c r="W603" s="3"/>
      <c r="X603" s="3"/>
      <c r="Y603" s="3"/>
      <c r="Z603" s="3"/>
    </row>
    <row r="604" spans="1:26">
      <c r="A604" s="3"/>
      <c r="B604" s="3"/>
      <c r="C604" s="998"/>
      <c r="D604" s="538" t="s">
        <v>329</v>
      </c>
      <c r="E604" s="540">
        <v>7</v>
      </c>
      <c r="F604" s="542">
        <v>0</v>
      </c>
      <c r="G604" s="543">
        <v>25</v>
      </c>
      <c r="H604" s="545">
        <v>0</v>
      </c>
      <c r="I604" s="540">
        <v>11</v>
      </c>
      <c r="J604" s="542">
        <v>0</v>
      </c>
      <c r="K604" s="543">
        <v>3</v>
      </c>
      <c r="L604" s="547">
        <v>0</v>
      </c>
      <c r="M604" s="3"/>
      <c r="N604" s="3"/>
      <c r="O604" s="3"/>
      <c r="P604" s="3"/>
      <c r="Q604" s="3"/>
      <c r="R604" s="3"/>
      <c r="S604" s="3"/>
      <c r="T604" s="3"/>
      <c r="U604" s="3"/>
      <c r="V604" s="3"/>
      <c r="W604" s="3"/>
      <c r="X604" s="3"/>
      <c r="Y604" s="3"/>
      <c r="Z604" s="3"/>
    </row>
    <row r="605" spans="1:26">
      <c r="A605" s="3"/>
      <c r="B605" s="3"/>
      <c r="C605" s="998"/>
      <c r="D605" s="525" t="s">
        <v>330</v>
      </c>
      <c r="E605" s="526">
        <v>15</v>
      </c>
      <c r="F605" s="527">
        <v>8</v>
      </c>
      <c r="G605" s="532">
        <v>19</v>
      </c>
      <c r="H605" s="534">
        <v>12</v>
      </c>
      <c r="I605" s="526">
        <v>19</v>
      </c>
      <c r="J605" s="527">
        <v>13</v>
      </c>
      <c r="K605" s="532">
        <v>23</v>
      </c>
      <c r="L605" s="536">
        <v>9</v>
      </c>
      <c r="M605" s="3"/>
      <c r="N605" s="3"/>
      <c r="O605" s="3"/>
      <c r="P605" s="3"/>
      <c r="Q605" s="3"/>
      <c r="R605" s="3"/>
      <c r="S605" s="3"/>
      <c r="T605" s="3"/>
      <c r="U605" s="3"/>
      <c r="V605" s="3"/>
      <c r="W605" s="3"/>
      <c r="X605" s="3"/>
      <c r="Y605" s="3"/>
      <c r="Z605" s="3"/>
    </row>
    <row r="606" spans="1:26">
      <c r="A606" s="3"/>
      <c r="B606" s="3"/>
      <c r="C606" s="998"/>
      <c r="D606" s="538" t="s">
        <v>331</v>
      </c>
      <c r="E606" s="540">
        <v>0</v>
      </c>
      <c r="F606" s="542">
        <v>0</v>
      </c>
      <c r="G606" s="543">
        <v>9</v>
      </c>
      <c r="H606" s="545">
        <v>0</v>
      </c>
      <c r="I606" s="540">
        <v>30</v>
      </c>
      <c r="J606" s="542">
        <v>2</v>
      </c>
      <c r="K606" s="543">
        <v>22</v>
      </c>
      <c r="L606" s="547">
        <v>0</v>
      </c>
      <c r="M606" s="3"/>
      <c r="N606" s="3"/>
      <c r="O606" s="3"/>
      <c r="P606" s="3"/>
      <c r="Q606" s="3"/>
      <c r="R606" s="3"/>
      <c r="S606" s="3"/>
      <c r="T606" s="3"/>
      <c r="U606" s="3"/>
      <c r="V606" s="3"/>
      <c r="W606" s="3"/>
      <c r="X606" s="3"/>
      <c r="Y606" s="3"/>
      <c r="Z606" s="3"/>
    </row>
    <row r="607" spans="1:26">
      <c r="A607" s="3"/>
      <c r="B607" s="3"/>
      <c r="C607" s="998"/>
      <c r="D607" s="525" t="s">
        <v>332</v>
      </c>
      <c r="E607" s="526">
        <v>2</v>
      </c>
      <c r="F607" s="527">
        <v>0</v>
      </c>
      <c r="G607" s="532">
        <v>7</v>
      </c>
      <c r="H607" s="534">
        <v>0</v>
      </c>
      <c r="I607" s="526">
        <v>14</v>
      </c>
      <c r="J607" s="527">
        <v>0</v>
      </c>
      <c r="K607" s="532">
        <v>11</v>
      </c>
      <c r="L607" s="536">
        <v>0</v>
      </c>
      <c r="M607" s="3"/>
      <c r="N607" s="3"/>
      <c r="O607" s="3"/>
      <c r="P607" s="3"/>
      <c r="Q607" s="3"/>
      <c r="R607" s="3"/>
      <c r="S607" s="3"/>
      <c r="T607" s="3"/>
      <c r="U607" s="3"/>
      <c r="V607" s="3"/>
      <c r="W607" s="3"/>
      <c r="X607" s="3"/>
      <c r="Y607" s="3"/>
      <c r="Z607" s="3"/>
    </row>
    <row r="608" spans="1:26">
      <c r="A608" s="3"/>
      <c r="B608" s="3"/>
      <c r="C608" s="998"/>
      <c r="D608" s="538" t="s">
        <v>333</v>
      </c>
      <c r="E608" s="540">
        <v>0</v>
      </c>
      <c r="F608" s="542">
        <v>0</v>
      </c>
      <c r="G608" s="543">
        <v>3</v>
      </c>
      <c r="H608" s="545">
        <v>0</v>
      </c>
      <c r="I608" s="540">
        <v>4</v>
      </c>
      <c r="J608" s="542">
        <v>0</v>
      </c>
      <c r="K608" s="543">
        <v>4</v>
      </c>
      <c r="L608" s="547">
        <v>0</v>
      </c>
      <c r="M608" s="3"/>
      <c r="N608" s="3"/>
      <c r="O608" s="3"/>
      <c r="P608" s="3"/>
      <c r="Q608" s="3"/>
      <c r="R608" s="3"/>
      <c r="S608" s="3"/>
      <c r="T608" s="3"/>
      <c r="U608" s="3"/>
      <c r="V608" s="3"/>
      <c r="W608" s="3"/>
      <c r="X608" s="3"/>
      <c r="Y608" s="3"/>
      <c r="Z608" s="3"/>
    </row>
    <row r="609" spans="1:26" ht="15.75" customHeight="1">
      <c r="A609" s="3"/>
      <c r="B609" s="3"/>
      <c r="C609" s="998"/>
      <c r="D609" s="552" t="s">
        <v>28</v>
      </c>
      <c r="E609" s="554">
        <f t="shared" ref="E609:L609" si="45">SUM(E600:E608)</f>
        <v>1265</v>
      </c>
      <c r="F609" s="556">
        <f t="shared" si="45"/>
        <v>377</v>
      </c>
      <c r="G609" s="557">
        <f t="shared" si="45"/>
        <v>796</v>
      </c>
      <c r="H609" s="558">
        <f t="shared" si="45"/>
        <v>211</v>
      </c>
      <c r="I609" s="554">
        <f t="shared" si="45"/>
        <v>417</v>
      </c>
      <c r="J609" s="556">
        <f t="shared" si="45"/>
        <v>67</v>
      </c>
      <c r="K609" s="557">
        <f t="shared" si="45"/>
        <v>150</v>
      </c>
      <c r="L609" s="559">
        <f t="shared" si="45"/>
        <v>15</v>
      </c>
      <c r="M609" s="3"/>
      <c r="N609" s="3"/>
      <c r="O609" s="3"/>
      <c r="P609" s="3"/>
      <c r="Q609" s="3"/>
      <c r="R609" s="3"/>
      <c r="S609" s="3"/>
      <c r="T609" s="3"/>
      <c r="U609" s="3"/>
      <c r="V609" s="3"/>
      <c r="W609" s="3"/>
      <c r="X609" s="3"/>
      <c r="Y609" s="3"/>
      <c r="Z609" s="3"/>
    </row>
    <row r="610" spans="1:26" ht="21" customHeight="1">
      <c r="A610" s="3"/>
      <c r="B610" s="3"/>
      <c r="C610" s="978"/>
      <c r="D610" s="560" t="s">
        <v>336</v>
      </c>
      <c r="E610" s="1009">
        <f>E609+F609</f>
        <v>1642</v>
      </c>
      <c r="F610" s="858"/>
      <c r="G610" s="1009">
        <f>G609+H609</f>
        <v>1007</v>
      </c>
      <c r="H610" s="858"/>
      <c r="I610" s="1009">
        <f>I609+J609</f>
        <v>484</v>
      </c>
      <c r="J610" s="858"/>
      <c r="K610" s="1009">
        <f>K609+L609</f>
        <v>165</v>
      </c>
      <c r="L610" s="850"/>
      <c r="M610" s="3"/>
      <c r="N610" s="3"/>
      <c r="O610" s="3"/>
      <c r="P610" s="3"/>
      <c r="Q610" s="3"/>
      <c r="R610" s="3"/>
      <c r="S610" s="3"/>
      <c r="T610" s="3"/>
      <c r="U610" s="3"/>
      <c r="V610" s="3"/>
      <c r="W610" s="3"/>
      <c r="X610" s="3"/>
      <c r="Y610" s="3"/>
      <c r="Z610" s="3"/>
    </row>
    <row r="611" spans="1:26" ht="16.5" customHeight="1">
      <c r="A611" s="3"/>
      <c r="B611" s="3"/>
      <c r="C611" s="997" t="s">
        <v>199</v>
      </c>
      <c r="D611" s="1004" t="s">
        <v>87</v>
      </c>
      <c r="E611" s="991" t="s">
        <v>316</v>
      </c>
      <c r="F611" s="934"/>
      <c r="G611" s="996" t="s">
        <v>318</v>
      </c>
      <c r="H611" s="973"/>
      <c r="I611" s="991" t="s">
        <v>320</v>
      </c>
      <c r="J611" s="934"/>
      <c r="K611" s="996" t="s">
        <v>321</v>
      </c>
      <c r="L611" s="974"/>
      <c r="M611" s="3"/>
      <c r="N611" s="3"/>
      <c r="O611" s="3"/>
      <c r="P611" s="3"/>
      <c r="Q611" s="3"/>
      <c r="R611" s="3"/>
      <c r="S611" s="3"/>
      <c r="T611" s="3"/>
      <c r="U611" s="3"/>
      <c r="V611" s="3"/>
      <c r="W611" s="3"/>
      <c r="X611" s="3"/>
      <c r="Y611" s="3"/>
      <c r="Z611" s="3"/>
    </row>
    <row r="612" spans="1:26" ht="15.75" customHeight="1">
      <c r="A612" s="3"/>
      <c r="B612" s="3"/>
      <c r="C612" s="998"/>
      <c r="D612" s="1010"/>
      <c r="E612" s="512" t="s">
        <v>309</v>
      </c>
      <c r="F612" s="513" t="s">
        <v>310</v>
      </c>
      <c r="G612" s="514" t="s">
        <v>309</v>
      </c>
      <c r="H612" s="515" t="s">
        <v>310</v>
      </c>
      <c r="I612" s="512" t="s">
        <v>309</v>
      </c>
      <c r="J612" s="513" t="s">
        <v>310</v>
      </c>
      <c r="K612" s="514" t="s">
        <v>309</v>
      </c>
      <c r="L612" s="518" t="s">
        <v>310</v>
      </c>
      <c r="M612" s="3"/>
      <c r="N612" s="3"/>
      <c r="O612" s="3"/>
      <c r="P612" s="3"/>
      <c r="Q612" s="3"/>
      <c r="R612" s="3"/>
      <c r="S612" s="3"/>
      <c r="T612" s="3"/>
      <c r="U612" s="3"/>
      <c r="V612" s="3"/>
      <c r="W612" s="3"/>
      <c r="X612" s="3"/>
      <c r="Y612" s="3"/>
      <c r="Z612" s="3"/>
    </row>
    <row r="613" spans="1:26">
      <c r="A613" s="3"/>
      <c r="B613" s="3"/>
      <c r="C613" s="998"/>
      <c r="D613" s="519" t="s">
        <v>311</v>
      </c>
      <c r="E613" s="520">
        <v>25</v>
      </c>
      <c r="F613" s="521">
        <v>10</v>
      </c>
      <c r="G613" s="522">
        <v>40</v>
      </c>
      <c r="H613" s="523">
        <v>8</v>
      </c>
      <c r="I613" s="520">
        <v>18</v>
      </c>
      <c r="J613" s="521">
        <v>3</v>
      </c>
      <c r="K613" s="522">
        <v>6</v>
      </c>
      <c r="L613" s="524">
        <v>0</v>
      </c>
      <c r="M613" s="3"/>
      <c r="N613" s="3"/>
      <c r="O613" s="3"/>
      <c r="P613" s="3"/>
      <c r="Q613" s="3"/>
      <c r="R613" s="3"/>
      <c r="S613" s="3"/>
      <c r="T613" s="3"/>
      <c r="U613" s="3"/>
      <c r="V613" s="3"/>
      <c r="W613" s="3"/>
      <c r="X613" s="3"/>
      <c r="Y613" s="3"/>
      <c r="Z613" s="3"/>
    </row>
    <row r="614" spans="1:26">
      <c r="A614" s="3"/>
      <c r="B614" s="3"/>
      <c r="C614" s="998"/>
      <c r="D614" s="525" t="s">
        <v>312</v>
      </c>
      <c r="E614" s="526">
        <v>404</v>
      </c>
      <c r="F614" s="527">
        <v>150</v>
      </c>
      <c r="G614" s="532">
        <v>168</v>
      </c>
      <c r="H614" s="534">
        <v>87</v>
      </c>
      <c r="I614" s="526">
        <v>57</v>
      </c>
      <c r="J614" s="527">
        <v>17</v>
      </c>
      <c r="K614" s="532">
        <v>28</v>
      </c>
      <c r="L614" s="536">
        <v>2</v>
      </c>
      <c r="M614" s="3"/>
      <c r="N614" s="3"/>
      <c r="O614" s="3"/>
      <c r="P614" s="3"/>
      <c r="Q614" s="3"/>
      <c r="R614" s="3"/>
      <c r="S614" s="3"/>
      <c r="T614" s="3"/>
      <c r="U614" s="3"/>
      <c r="V614" s="3"/>
      <c r="W614" s="3"/>
      <c r="X614" s="3"/>
      <c r="Y614" s="3"/>
      <c r="Z614" s="3"/>
    </row>
    <row r="615" spans="1:26">
      <c r="A615" s="3"/>
      <c r="B615" s="3"/>
      <c r="C615" s="998"/>
      <c r="D615" s="538" t="s">
        <v>324</v>
      </c>
      <c r="E615" s="540">
        <v>12</v>
      </c>
      <c r="F615" s="542">
        <v>1</v>
      </c>
      <c r="G615" s="543">
        <v>31</v>
      </c>
      <c r="H615" s="545">
        <v>0</v>
      </c>
      <c r="I615" s="540">
        <v>25</v>
      </c>
      <c r="J615" s="542">
        <v>0</v>
      </c>
      <c r="K615" s="543">
        <v>8</v>
      </c>
      <c r="L615" s="547">
        <v>0</v>
      </c>
      <c r="M615" s="3"/>
      <c r="N615" s="3"/>
      <c r="O615" s="3"/>
      <c r="P615" s="3"/>
      <c r="Q615" s="3"/>
      <c r="R615" s="3"/>
      <c r="S615" s="3"/>
      <c r="T615" s="3"/>
      <c r="U615" s="3"/>
      <c r="V615" s="3"/>
      <c r="W615" s="3"/>
      <c r="X615" s="3"/>
      <c r="Y615" s="3"/>
      <c r="Z615" s="3"/>
    </row>
    <row r="616" spans="1:26">
      <c r="A616" s="3"/>
      <c r="B616" s="3"/>
      <c r="C616" s="998"/>
      <c r="D616" s="525" t="s">
        <v>328</v>
      </c>
      <c r="E616" s="526">
        <v>5</v>
      </c>
      <c r="F616" s="527">
        <v>0</v>
      </c>
      <c r="G616" s="532">
        <v>22</v>
      </c>
      <c r="H616" s="534">
        <v>0</v>
      </c>
      <c r="I616" s="526">
        <v>19</v>
      </c>
      <c r="J616" s="527">
        <v>0</v>
      </c>
      <c r="K616" s="532">
        <v>5</v>
      </c>
      <c r="L616" s="536">
        <v>0</v>
      </c>
      <c r="M616" s="3"/>
      <c r="N616" s="3"/>
      <c r="O616" s="3"/>
      <c r="P616" s="3"/>
      <c r="Q616" s="3"/>
      <c r="R616" s="3"/>
      <c r="S616" s="3"/>
      <c r="T616" s="3"/>
      <c r="U616" s="3"/>
      <c r="V616" s="3"/>
      <c r="W616" s="3"/>
      <c r="X616" s="3"/>
      <c r="Y616" s="3"/>
      <c r="Z616" s="3"/>
    </row>
    <row r="617" spans="1:26">
      <c r="A617" s="3"/>
      <c r="B617" s="3"/>
      <c r="C617" s="998"/>
      <c r="D617" s="538" t="s">
        <v>329</v>
      </c>
      <c r="E617" s="540">
        <v>0</v>
      </c>
      <c r="F617" s="542">
        <v>0</v>
      </c>
      <c r="G617" s="543">
        <v>3</v>
      </c>
      <c r="H617" s="545">
        <v>0</v>
      </c>
      <c r="I617" s="540">
        <v>1</v>
      </c>
      <c r="J617" s="542">
        <v>0</v>
      </c>
      <c r="K617" s="543">
        <v>0</v>
      </c>
      <c r="L617" s="547">
        <v>0</v>
      </c>
      <c r="M617" s="3"/>
      <c r="N617" s="3"/>
      <c r="O617" s="3"/>
      <c r="P617" s="3"/>
      <c r="Q617" s="3"/>
      <c r="R617" s="3"/>
      <c r="S617" s="3"/>
      <c r="T617" s="3"/>
      <c r="U617" s="3"/>
      <c r="V617" s="3"/>
      <c r="W617" s="3"/>
      <c r="X617" s="3"/>
      <c r="Y617" s="3"/>
      <c r="Z617" s="3"/>
    </row>
    <row r="618" spans="1:26">
      <c r="A618" s="3"/>
      <c r="B618" s="3"/>
      <c r="C618" s="998"/>
      <c r="D618" s="525" t="s">
        <v>330</v>
      </c>
      <c r="E618" s="526">
        <v>2</v>
      </c>
      <c r="F618" s="527">
        <v>3</v>
      </c>
      <c r="G618" s="532">
        <v>2</v>
      </c>
      <c r="H618" s="534">
        <v>13</v>
      </c>
      <c r="I618" s="526">
        <v>2</v>
      </c>
      <c r="J618" s="527">
        <v>7</v>
      </c>
      <c r="K618" s="532">
        <v>5</v>
      </c>
      <c r="L618" s="536">
        <v>0</v>
      </c>
      <c r="M618" s="3"/>
      <c r="N618" s="3"/>
      <c r="O618" s="3"/>
      <c r="P618" s="3"/>
      <c r="Q618" s="3"/>
      <c r="R618" s="3"/>
      <c r="S618" s="3"/>
      <c r="T618" s="3"/>
      <c r="U618" s="3"/>
      <c r="V618" s="3"/>
      <c r="W618" s="3"/>
      <c r="X618" s="3"/>
      <c r="Y618" s="3"/>
      <c r="Z618" s="3"/>
    </row>
    <row r="619" spans="1:26">
      <c r="A619" s="3"/>
      <c r="B619" s="3"/>
      <c r="C619" s="998"/>
      <c r="D619" s="538" t="s">
        <v>331</v>
      </c>
      <c r="E619" s="540">
        <v>0</v>
      </c>
      <c r="F619" s="542">
        <v>0</v>
      </c>
      <c r="G619" s="543">
        <v>5</v>
      </c>
      <c r="H619" s="545">
        <v>0</v>
      </c>
      <c r="I619" s="540">
        <v>3</v>
      </c>
      <c r="J619" s="542">
        <v>0</v>
      </c>
      <c r="K619" s="543">
        <v>7</v>
      </c>
      <c r="L619" s="547">
        <v>0</v>
      </c>
      <c r="M619" s="3"/>
      <c r="N619" s="3"/>
      <c r="O619" s="3"/>
      <c r="P619" s="3"/>
      <c r="Q619" s="3"/>
      <c r="R619" s="3"/>
      <c r="S619" s="3"/>
      <c r="T619" s="3"/>
      <c r="U619" s="3"/>
      <c r="V619" s="3"/>
      <c r="W619" s="3"/>
      <c r="X619" s="3"/>
      <c r="Y619" s="3"/>
      <c r="Z619" s="3"/>
    </row>
    <row r="620" spans="1:26">
      <c r="A620" s="3"/>
      <c r="B620" s="3"/>
      <c r="C620" s="998"/>
      <c r="D620" s="525" t="s">
        <v>332</v>
      </c>
      <c r="E620" s="526">
        <v>0</v>
      </c>
      <c r="F620" s="527">
        <v>0</v>
      </c>
      <c r="G620" s="532">
        <v>1</v>
      </c>
      <c r="H620" s="534">
        <v>0</v>
      </c>
      <c r="I620" s="526">
        <v>4</v>
      </c>
      <c r="J620" s="527">
        <v>1</v>
      </c>
      <c r="K620" s="532">
        <v>5</v>
      </c>
      <c r="L620" s="536">
        <v>0</v>
      </c>
      <c r="M620" s="3"/>
      <c r="N620" s="3"/>
      <c r="O620" s="3"/>
      <c r="P620" s="3"/>
      <c r="Q620" s="3"/>
      <c r="R620" s="3"/>
      <c r="S620" s="3"/>
      <c r="T620" s="3"/>
      <c r="U620" s="3"/>
      <c r="V620" s="3"/>
      <c r="W620" s="3"/>
      <c r="X620" s="3"/>
      <c r="Y620" s="3"/>
      <c r="Z620" s="3"/>
    </row>
    <row r="621" spans="1:26">
      <c r="A621" s="3"/>
      <c r="B621" s="3"/>
      <c r="C621" s="998"/>
      <c r="D621" s="538" t="s">
        <v>333</v>
      </c>
      <c r="E621" s="540">
        <v>0</v>
      </c>
      <c r="F621" s="542">
        <v>0</v>
      </c>
      <c r="G621" s="543">
        <v>0</v>
      </c>
      <c r="H621" s="545">
        <v>0</v>
      </c>
      <c r="I621" s="540">
        <v>1</v>
      </c>
      <c r="J621" s="542">
        <v>0</v>
      </c>
      <c r="K621" s="543">
        <v>0</v>
      </c>
      <c r="L621" s="547">
        <v>0</v>
      </c>
      <c r="M621" s="3"/>
      <c r="N621" s="3"/>
      <c r="O621" s="3"/>
      <c r="P621" s="3"/>
      <c r="Q621" s="3"/>
      <c r="R621" s="3"/>
      <c r="S621" s="3"/>
      <c r="T621" s="3"/>
      <c r="U621" s="3"/>
      <c r="V621" s="3"/>
      <c r="W621" s="3"/>
      <c r="X621" s="3"/>
      <c r="Y621" s="3"/>
      <c r="Z621" s="3"/>
    </row>
    <row r="622" spans="1:26" ht="15.75" customHeight="1">
      <c r="A622" s="3"/>
      <c r="B622" s="3"/>
      <c r="C622" s="998"/>
      <c r="D622" s="552" t="s">
        <v>28</v>
      </c>
      <c r="E622" s="554">
        <f t="shared" ref="E622:L622" si="46">SUM(E613:E621)</f>
        <v>448</v>
      </c>
      <c r="F622" s="556">
        <f t="shared" si="46"/>
        <v>164</v>
      </c>
      <c r="G622" s="557">
        <f t="shared" si="46"/>
        <v>272</v>
      </c>
      <c r="H622" s="558">
        <f t="shared" si="46"/>
        <v>108</v>
      </c>
      <c r="I622" s="554">
        <f t="shared" si="46"/>
        <v>130</v>
      </c>
      <c r="J622" s="556">
        <f t="shared" si="46"/>
        <v>28</v>
      </c>
      <c r="K622" s="557">
        <f t="shared" si="46"/>
        <v>64</v>
      </c>
      <c r="L622" s="559">
        <f t="shared" si="46"/>
        <v>2</v>
      </c>
      <c r="M622" s="3"/>
      <c r="N622" s="3"/>
      <c r="O622" s="3"/>
      <c r="P622" s="3"/>
      <c r="Q622" s="3"/>
      <c r="R622" s="3"/>
      <c r="S622" s="3"/>
      <c r="T622" s="3"/>
      <c r="U622" s="3"/>
      <c r="V622" s="3"/>
      <c r="W622" s="3"/>
      <c r="X622" s="3"/>
      <c r="Y622" s="3"/>
      <c r="Z622" s="3"/>
    </row>
    <row r="623" spans="1:26" ht="21" customHeight="1">
      <c r="A623" s="3"/>
      <c r="B623" s="3"/>
      <c r="C623" s="978"/>
      <c r="D623" s="560" t="s">
        <v>336</v>
      </c>
      <c r="E623" s="1009">
        <f>E622+F622</f>
        <v>612</v>
      </c>
      <c r="F623" s="858"/>
      <c r="G623" s="1009">
        <f>G622+H622</f>
        <v>380</v>
      </c>
      <c r="H623" s="858"/>
      <c r="I623" s="1009">
        <f>I622+J622</f>
        <v>158</v>
      </c>
      <c r="J623" s="858"/>
      <c r="K623" s="1009">
        <f>K622+L622</f>
        <v>66</v>
      </c>
      <c r="L623" s="850"/>
      <c r="M623" s="3"/>
      <c r="N623" s="3"/>
      <c r="O623" s="3"/>
      <c r="P623" s="3"/>
      <c r="Q623" s="3"/>
      <c r="R623" s="3"/>
      <c r="S623" s="3"/>
      <c r="T623" s="3"/>
      <c r="U623" s="3"/>
      <c r="V623" s="3"/>
      <c r="W623" s="3"/>
      <c r="X623" s="3"/>
      <c r="Y623" s="3"/>
      <c r="Z623" s="3"/>
    </row>
    <row r="624" spans="1:26" ht="16.5" customHeight="1">
      <c r="A624" s="3"/>
      <c r="B624" s="3"/>
      <c r="C624" s="997" t="s">
        <v>200</v>
      </c>
      <c r="D624" s="1004" t="s">
        <v>87</v>
      </c>
      <c r="E624" s="991" t="s">
        <v>316</v>
      </c>
      <c r="F624" s="934"/>
      <c r="G624" s="996" t="s">
        <v>318</v>
      </c>
      <c r="H624" s="973"/>
      <c r="I624" s="991" t="s">
        <v>320</v>
      </c>
      <c r="J624" s="934"/>
      <c r="K624" s="996" t="s">
        <v>321</v>
      </c>
      <c r="L624" s="974"/>
      <c r="M624" s="3"/>
      <c r="N624" s="3"/>
      <c r="O624" s="3"/>
      <c r="P624" s="3"/>
      <c r="Q624" s="3"/>
      <c r="R624" s="3"/>
      <c r="S624" s="3"/>
      <c r="T624" s="3"/>
      <c r="U624" s="3"/>
      <c r="V624" s="3"/>
      <c r="W624" s="3"/>
      <c r="X624" s="3"/>
      <c r="Y624" s="3"/>
      <c r="Z624" s="3"/>
    </row>
    <row r="625" spans="1:26" ht="15.75" customHeight="1">
      <c r="A625" s="3"/>
      <c r="B625" s="3"/>
      <c r="C625" s="998"/>
      <c r="D625" s="1010"/>
      <c r="E625" s="512" t="s">
        <v>309</v>
      </c>
      <c r="F625" s="513" t="s">
        <v>310</v>
      </c>
      <c r="G625" s="514" t="s">
        <v>309</v>
      </c>
      <c r="H625" s="515" t="s">
        <v>310</v>
      </c>
      <c r="I625" s="512" t="s">
        <v>309</v>
      </c>
      <c r="J625" s="513" t="s">
        <v>310</v>
      </c>
      <c r="K625" s="514" t="s">
        <v>309</v>
      </c>
      <c r="L625" s="518" t="s">
        <v>310</v>
      </c>
      <c r="M625" s="3"/>
      <c r="N625" s="3"/>
      <c r="O625" s="3"/>
      <c r="P625" s="3"/>
      <c r="Q625" s="3"/>
      <c r="R625" s="3"/>
      <c r="S625" s="3"/>
      <c r="T625" s="3"/>
      <c r="U625" s="3"/>
      <c r="V625" s="3"/>
      <c r="W625" s="3"/>
      <c r="X625" s="3"/>
      <c r="Y625" s="3"/>
      <c r="Z625" s="3"/>
    </row>
    <row r="626" spans="1:26">
      <c r="A626" s="3"/>
      <c r="B626" s="3"/>
      <c r="C626" s="998"/>
      <c r="D626" s="519" t="s">
        <v>311</v>
      </c>
      <c r="E626" s="520">
        <v>37</v>
      </c>
      <c r="F626" s="521">
        <v>18</v>
      </c>
      <c r="G626" s="522">
        <v>45</v>
      </c>
      <c r="H626" s="523">
        <v>21</v>
      </c>
      <c r="I626" s="520">
        <v>21</v>
      </c>
      <c r="J626" s="521">
        <v>11</v>
      </c>
      <c r="K626" s="522">
        <v>13</v>
      </c>
      <c r="L626" s="524">
        <v>0</v>
      </c>
      <c r="M626" s="3"/>
      <c r="N626" s="3"/>
      <c r="O626" s="3"/>
      <c r="P626" s="3"/>
      <c r="Q626" s="3"/>
      <c r="R626" s="3"/>
      <c r="S626" s="3"/>
      <c r="T626" s="3"/>
      <c r="U626" s="3"/>
      <c r="V626" s="3"/>
      <c r="W626" s="3"/>
      <c r="X626" s="3"/>
      <c r="Y626" s="3"/>
      <c r="Z626" s="3"/>
    </row>
    <row r="627" spans="1:26">
      <c r="A627" s="3"/>
      <c r="B627" s="3"/>
      <c r="C627" s="998"/>
      <c r="D627" s="525" t="s">
        <v>312</v>
      </c>
      <c r="E627" s="526">
        <v>723</v>
      </c>
      <c r="F627" s="527">
        <v>222</v>
      </c>
      <c r="G627" s="532">
        <v>387</v>
      </c>
      <c r="H627" s="534">
        <v>138</v>
      </c>
      <c r="I627" s="526">
        <v>150</v>
      </c>
      <c r="J627" s="527">
        <v>19</v>
      </c>
      <c r="K627" s="532">
        <v>37</v>
      </c>
      <c r="L627" s="536">
        <v>0</v>
      </c>
      <c r="M627" s="3"/>
      <c r="N627" s="3"/>
      <c r="O627" s="3"/>
      <c r="P627" s="3"/>
      <c r="Q627" s="3"/>
      <c r="R627" s="3"/>
      <c r="S627" s="3"/>
      <c r="T627" s="3"/>
      <c r="U627" s="3"/>
      <c r="V627" s="3"/>
      <c r="W627" s="3"/>
      <c r="X627" s="3"/>
      <c r="Y627" s="3"/>
      <c r="Z627" s="3"/>
    </row>
    <row r="628" spans="1:26">
      <c r="A628" s="3"/>
      <c r="B628" s="3"/>
      <c r="C628" s="998"/>
      <c r="D628" s="538" t="s">
        <v>324</v>
      </c>
      <c r="E628" s="540">
        <v>17</v>
      </c>
      <c r="F628" s="542">
        <v>0</v>
      </c>
      <c r="G628" s="543">
        <v>34</v>
      </c>
      <c r="H628" s="545">
        <v>0</v>
      </c>
      <c r="I628" s="540">
        <v>33</v>
      </c>
      <c r="J628" s="542">
        <v>1</v>
      </c>
      <c r="K628" s="543">
        <v>6</v>
      </c>
      <c r="L628" s="547">
        <v>0</v>
      </c>
      <c r="M628" s="3"/>
      <c r="N628" s="3"/>
      <c r="O628" s="3"/>
      <c r="P628" s="3"/>
      <c r="Q628" s="3"/>
      <c r="R628" s="3"/>
      <c r="S628" s="3"/>
      <c r="T628" s="3"/>
      <c r="U628" s="3"/>
      <c r="V628" s="3"/>
      <c r="W628" s="3"/>
      <c r="X628" s="3"/>
      <c r="Y628" s="3"/>
      <c r="Z628" s="3"/>
    </row>
    <row r="629" spans="1:26">
      <c r="A629" s="3"/>
      <c r="B629" s="3"/>
      <c r="C629" s="998"/>
      <c r="D629" s="525" t="s">
        <v>328</v>
      </c>
      <c r="E629" s="526">
        <v>8</v>
      </c>
      <c r="F629" s="527">
        <v>0</v>
      </c>
      <c r="G629" s="532">
        <v>30</v>
      </c>
      <c r="H629" s="534">
        <v>0</v>
      </c>
      <c r="I629" s="526">
        <v>19</v>
      </c>
      <c r="J629" s="527">
        <v>0</v>
      </c>
      <c r="K629" s="532">
        <v>6</v>
      </c>
      <c r="L629" s="536">
        <v>0</v>
      </c>
      <c r="M629" s="3"/>
      <c r="N629" s="3"/>
      <c r="O629" s="3"/>
      <c r="P629" s="3"/>
      <c r="Q629" s="3"/>
      <c r="R629" s="3"/>
      <c r="S629" s="3"/>
      <c r="T629" s="3"/>
      <c r="U629" s="3"/>
      <c r="V629" s="3"/>
      <c r="W629" s="3"/>
      <c r="X629" s="3"/>
      <c r="Y629" s="3"/>
      <c r="Z629" s="3"/>
    </row>
    <row r="630" spans="1:26">
      <c r="A630" s="3"/>
      <c r="B630" s="3"/>
      <c r="C630" s="998"/>
      <c r="D630" s="538" t="s">
        <v>329</v>
      </c>
      <c r="E630" s="540">
        <v>6</v>
      </c>
      <c r="F630" s="542">
        <v>1</v>
      </c>
      <c r="G630" s="543">
        <v>16</v>
      </c>
      <c r="H630" s="545">
        <v>1</v>
      </c>
      <c r="I630" s="540">
        <v>5</v>
      </c>
      <c r="J630" s="542">
        <v>0</v>
      </c>
      <c r="K630" s="543">
        <v>2</v>
      </c>
      <c r="L630" s="547">
        <v>0</v>
      </c>
      <c r="M630" s="3"/>
      <c r="N630" s="3"/>
      <c r="O630" s="3"/>
      <c r="P630" s="3"/>
      <c r="Q630" s="3"/>
      <c r="R630" s="3"/>
      <c r="S630" s="3"/>
      <c r="T630" s="3"/>
      <c r="U630" s="3"/>
      <c r="V630" s="3"/>
      <c r="W630" s="3"/>
      <c r="X630" s="3"/>
      <c r="Y630" s="3"/>
      <c r="Z630" s="3"/>
    </row>
    <row r="631" spans="1:26">
      <c r="A631" s="3"/>
      <c r="B631" s="3"/>
      <c r="C631" s="998"/>
      <c r="D631" s="525" t="s">
        <v>330</v>
      </c>
      <c r="E631" s="526">
        <v>5</v>
      </c>
      <c r="F631" s="527">
        <v>5</v>
      </c>
      <c r="G631" s="532">
        <v>12</v>
      </c>
      <c r="H631" s="534">
        <v>18</v>
      </c>
      <c r="I631" s="526">
        <v>11</v>
      </c>
      <c r="J631" s="527">
        <v>10</v>
      </c>
      <c r="K631" s="532">
        <v>28</v>
      </c>
      <c r="L631" s="536">
        <v>2</v>
      </c>
      <c r="M631" s="3"/>
      <c r="N631" s="3"/>
      <c r="O631" s="3"/>
      <c r="P631" s="3"/>
      <c r="Q631" s="3"/>
      <c r="R631" s="3"/>
      <c r="S631" s="3"/>
      <c r="T631" s="3"/>
      <c r="U631" s="3"/>
      <c r="V631" s="3"/>
      <c r="W631" s="3"/>
      <c r="X631" s="3"/>
      <c r="Y631" s="3"/>
      <c r="Z631" s="3"/>
    </row>
    <row r="632" spans="1:26">
      <c r="A632" s="3"/>
      <c r="B632" s="3"/>
      <c r="C632" s="998"/>
      <c r="D632" s="538" t="s">
        <v>331</v>
      </c>
      <c r="E632" s="540">
        <v>2</v>
      </c>
      <c r="F632" s="542">
        <v>0</v>
      </c>
      <c r="G632" s="543">
        <v>3</v>
      </c>
      <c r="H632" s="545">
        <v>0</v>
      </c>
      <c r="I632" s="540">
        <v>16</v>
      </c>
      <c r="J632" s="542">
        <v>0</v>
      </c>
      <c r="K632" s="543">
        <v>21</v>
      </c>
      <c r="L632" s="547">
        <v>0</v>
      </c>
      <c r="M632" s="3"/>
      <c r="N632" s="3"/>
      <c r="O632" s="3"/>
      <c r="P632" s="3"/>
      <c r="Q632" s="3"/>
      <c r="R632" s="3"/>
      <c r="S632" s="3"/>
      <c r="T632" s="3"/>
      <c r="U632" s="3"/>
      <c r="V632" s="3"/>
      <c r="W632" s="3"/>
      <c r="X632" s="3"/>
      <c r="Y632" s="3"/>
      <c r="Z632" s="3"/>
    </row>
    <row r="633" spans="1:26">
      <c r="A633" s="3"/>
      <c r="B633" s="3"/>
      <c r="C633" s="998"/>
      <c r="D633" s="525" t="s">
        <v>332</v>
      </c>
      <c r="E633" s="526">
        <v>0</v>
      </c>
      <c r="F633" s="527">
        <v>0</v>
      </c>
      <c r="G633" s="532">
        <v>3</v>
      </c>
      <c r="H633" s="534">
        <v>0</v>
      </c>
      <c r="I633" s="526">
        <v>15</v>
      </c>
      <c r="J633" s="527">
        <v>0</v>
      </c>
      <c r="K633" s="532">
        <v>10</v>
      </c>
      <c r="L633" s="536">
        <v>0</v>
      </c>
      <c r="M633" s="3"/>
      <c r="N633" s="3"/>
      <c r="O633" s="3"/>
      <c r="P633" s="3"/>
      <c r="Q633" s="3"/>
      <c r="R633" s="3"/>
      <c r="S633" s="3"/>
      <c r="T633" s="3"/>
      <c r="U633" s="3"/>
      <c r="V633" s="3"/>
      <c r="W633" s="3"/>
      <c r="X633" s="3"/>
      <c r="Y633" s="3"/>
      <c r="Z633" s="3"/>
    </row>
    <row r="634" spans="1:26">
      <c r="A634" s="3"/>
      <c r="B634" s="3"/>
      <c r="C634" s="998"/>
      <c r="D634" s="538" t="s">
        <v>333</v>
      </c>
      <c r="E634" s="540">
        <v>1</v>
      </c>
      <c r="F634" s="542">
        <v>0</v>
      </c>
      <c r="G634" s="543">
        <v>1</v>
      </c>
      <c r="H634" s="545">
        <v>0</v>
      </c>
      <c r="I634" s="540">
        <v>3</v>
      </c>
      <c r="J634" s="542">
        <v>0</v>
      </c>
      <c r="K634" s="543">
        <v>2</v>
      </c>
      <c r="L634" s="547">
        <v>0</v>
      </c>
      <c r="M634" s="3"/>
      <c r="N634" s="3"/>
      <c r="O634" s="3"/>
      <c r="P634" s="3"/>
      <c r="Q634" s="3"/>
      <c r="R634" s="3"/>
      <c r="S634" s="3"/>
      <c r="T634" s="3"/>
      <c r="U634" s="3"/>
      <c r="V634" s="3"/>
      <c r="W634" s="3"/>
      <c r="X634" s="3"/>
      <c r="Y634" s="3"/>
      <c r="Z634" s="3"/>
    </row>
    <row r="635" spans="1:26" ht="15.75" customHeight="1">
      <c r="A635" s="3"/>
      <c r="B635" s="3"/>
      <c r="C635" s="998"/>
      <c r="D635" s="552" t="s">
        <v>28</v>
      </c>
      <c r="E635" s="554">
        <f t="shared" ref="E635:L635" si="47">SUM(E626:E634)</f>
        <v>799</v>
      </c>
      <c r="F635" s="556">
        <f t="shared" si="47"/>
        <v>246</v>
      </c>
      <c r="G635" s="557">
        <f t="shared" si="47"/>
        <v>531</v>
      </c>
      <c r="H635" s="558">
        <f t="shared" si="47"/>
        <v>178</v>
      </c>
      <c r="I635" s="554">
        <f t="shared" si="47"/>
        <v>273</v>
      </c>
      <c r="J635" s="556">
        <f t="shared" si="47"/>
        <v>41</v>
      </c>
      <c r="K635" s="557">
        <f t="shared" si="47"/>
        <v>125</v>
      </c>
      <c r="L635" s="559">
        <f t="shared" si="47"/>
        <v>2</v>
      </c>
      <c r="M635" s="3"/>
      <c r="N635" s="3"/>
      <c r="O635" s="3"/>
      <c r="P635" s="3"/>
      <c r="Q635" s="3"/>
      <c r="R635" s="3"/>
      <c r="S635" s="3"/>
      <c r="T635" s="3"/>
      <c r="U635" s="3"/>
      <c r="V635" s="3"/>
      <c r="W635" s="3"/>
      <c r="X635" s="3"/>
      <c r="Y635" s="3"/>
      <c r="Z635" s="3"/>
    </row>
    <row r="636" spans="1:26" ht="21" customHeight="1">
      <c r="A636" s="3"/>
      <c r="B636" s="3"/>
      <c r="C636" s="978"/>
      <c r="D636" s="560" t="s">
        <v>336</v>
      </c>
      <c r="E636" s="1009">
        <f>E635+F635</f>
        <v>1045</v>
      </c>
      <c r="F636" s="858"/>
      <c r="G636" s="1009">
        <f>G635+H635</f>
        <v>709</v>
      </c>
      <c r="H636" s="858"/>
      <c r="I636" s="1009">
        <f>I635+J635</f>
        <v>314</v>
      </c>
      <c r="J636" s="858"/>
      <c r="K636" s="1009">
        <f>K635+L635</f>
        <v>127</v>
      </c>
      <c r="L636" s="850"/>
      <c r="M636" s="3"/>
      <c r="N636" s="3"/>
      <c r="O636" s="3"/>
      <c r="P636" s="3"/>
      <c r="Q636" s="3"/>
      <c r="R636" s="3"/>
      <c r="S636" s="3"/>
      <c r="T636" s="3"/>
      <c r="U636" s="3"/>
      <c r="V636" s="3"/>
      <c r="W636" s="3"/>
      <c r="X636" s="3"/>
      <c r="Y636" s="3"/>
      <c r="Z636" s="3"/>
    </row>
    <row r="637" spans="1:26" ht="16.5" customHeight="1">
      <c r="A637" s="3"/>
      <c r="B637" s="3"/>
      <c r="C637" s="997" t="s">
        <v>201</v>
      </c>
      <c r="D637" s="1004" t="s">
        <v>87</v>
      </c>
      <c r="E637" s="991" t="s">
        <v>316</v>
      </c>
      <c r="F637" s="934"/>
      <c r="G637" s="996" t="s">
        <v>318</v>
      </c>
      <c r="H637" s="973"/>
      <c r="I637" s="991" t="s">
        <v>320</v>
      </c>
      <c r="J637" s="934"/>
      <c r="K637" s="996" t="s">
        <v>321</v>
      </c>
      <c r="L637" s="974"/>
      <c r="M637" s="3"/>
      <c r="N637" s="3"/>
      <c r="O637" s="3"/>
      <c r="P637" s="3"/>
      <c r="Q637" s="3"/>
      <c r="R637" s="3"/>
      <c r="S637" s="3"/>
      <c r="T637" s="3"/>
      <c r="U637" s="3"/>
      <c r="V637" s="3"/>
      <c r="W637" s="3"/>
      <c r="X637" s="3"/>
      <c r="Y637" s="3"/>
      <c r="Z637" s="3"/>
    </row>
    <row r="638" spans="1:26" ht="15.75" customHeight="1">
      <c r="A638" s="3"/>
      <c r="B638" s="3"/>
      <c r="C638" s="998"/>
      <c r="D638" s="1010"/>
      <c r="E638" s="512" t="s">
        <v>309</v>
      </c>
      <c r="F638" s="513" t="s">
        <v>310</v>
      </c>
      <c r="G638" s="514" t="s">
        <v>309</v>
      </c>
      <c r="H638" s="515" t="s">
        <v>310</v>
      </c>
      <c r="I638" s="512" t="s">
        <v>309</v>
      </c>
      <c r="J638" s="513" t="s">
        <v>310</v>
      </c>
      <c r="K638" s="514" t="s">
        <v>309</v>
      </c>
      <c r="L638" s="518" t="s">
        <v>310</v>
      </c>
      <c r="M638" s="3"/>
      <c r="N638" s="3"/>
      <c r="O638" s="3"/>
      <c r="P638" s="3"/>
      <c r="Q638" s="3"/>
      <c r="R638" s="3"/>
      <c r="S638" s="3"/>
      <c r="T638" s="3"/>
      <c r="U638" s="3"/>
      <c r="V638" s="3"/>
      <c r="W638" s="3"/>
      <c r="X638" s="3"/>
      <c r="Y638" s="3"/>
      <c r="Z638" s="3"/>
    </row>
    <row r="639" spans="1:26">
      <c r="A639" s="3"/>
      <c r="B639" s="3"/>
      <c r="C639" s="998"/>
      <c r="D639" s="519" t="s">
        <v>311</v>
      </c>
      <c r="E639" s="520">
        <v>74</v>
      </c>
      <c r="F639" s="521">
        <v>26</v>
      </c>
      <c r="G639" s="522">
        <v>136</v>
      </c>
      <c r="H639" s="523">
        <v>32</v>
      </c>
      <c r="I639" s="520">
        <v>92</v>
      </c>
      <c r="J639" s="521">
        <v>12</v>
      </c>
      <c r="K639" s="522">
        <v>29</v>
      </c>
      <c r="L639" s="524">
        <v>1</v>
      </c>
      <c r="M639" s="3"/>
      <c r="N639" s="3"/>
      <c r="O639" s="3"/>
      <c r="P639" s="3"/>
      <c r="Q639" s="3"/>
      <c r="R639" s="3"/>
      <c r="S639" s="3"/>
      <c r="T639" s="3"/>
      <c r="U639" s="3"/>
      <c r="V639" s="3"/>
      <c r="W639" s="3"/>
      <c r="X639" s="3"/>
      <c r="Y639" s="3"/>
      <c r="Z639" s="3"/>
    </row>
    <row r="640" spans="1:26">
      <c r="A640" s="3"/>
      <c r="B640" s="3"/>
      <c r="C640" s="998"/>
      <c r="D640" s="525" t="s">
        <v>312</v>
      </c>
      <c r="E640" s="526">
        <v>1365</v>
      </c>
      <c r="F640" s="527">
        <v>469</v>
      </c>
      <c r="G640" s="532">
        <v>632</v>
      </c>
      <c r="H640" s="534">
        <v>238</v>
      </c>
      <c r="I640" s="526">
        <v>229</v>
      </c>
      <c r="J640" s="527">
        <v>53</v>
      </c>
      <c r="K640" s="532">
        <v>93</v>
      </c>
      <c r="L640" s="536">
        <v>7</v>
      </c>
      <c r="M640" s="3"/>
      <c r="N640" s="3"/>
      <c r="O640" s="3"/>
      <c r="P640" s="3"/>
      <c r="Q640" s="3"/>
      <c r="R640" s="3"/>
      <c r="S640" s="3"/>
      <c r="T640" s="3"/>
      <c r="U640" s="3"/>
      <c r="V640" s="3"/>
      <c r="W640" s="3"/>
      <c r="X640" s="3"/>
      <c r="Y640" s="3"/>
      <c r="Z640" s="3"/>
    </row>
    <row r="641" spans="1:26">
      <c r="A641" s="3"/>
      <c r="B641" s="3"/>
      <c r="C641" s="998"/>
      <c r="D641" s="538" t="s">
        <v>324</v>
      </c>
      <c r="E641" s="540">
        <v>36</v>
      </c>
      <c r="F641" s="542">
        <v>0</v>
      </c>
      <c r="G641" s="543">
        <v>102</v>
      </c>
      <c r="H641" s="545">
        <v>3</v>
      </c>
      <c r="I641" s="540">
        <v>75</v>
      </c>
      <c r="J641" s="542">
        <v>0</v>
      </c>
      <c r="K641" s="543">
        <v>31</v>
      </c>
      <c r="L641" s="547">
        <v>0</v>
      </c>
      <c r="M641" s="3"/>
      <c r="N641" s="3"/>
      <c r="O641" s="3"/>
      <c r="P641" s="3"/>
      <c r="Q641" s="3"/>
      <c r="R641" s="3"/>
      <c r="S641" s="3"/>
      <c r="T641" s="3"/>
      <c r="U641" s="3"/>
      <c r="V641" s="3"/>
      <c r="W641" s="3"/>
      <c r="X641" s="3"/>
      <c r="Y641" s="3"/>
      <c r="Z641" s="3"/>
    </row>
    <row r="642" spans="1:26">
      <c r="A642" s="3"/>
      <c r="B642" s="3"/>
      <c r="C642" s="998"/>
      <c r="D642" s="525" t="s">
        <v>328</v>
      </c>
      <c r="E642" s="526">
        <v>17</v>
      </c>
      <c r="F642" s="527">
        <v>0</v>
      </c>
      <c r="G642" s="532">
        <v>48</v>
      </c>
      <c r="H642" s="534">
        <v>1</v>
      </c>
      <c r="I642" s="526">
        <v>54</v>
      </c>
      <c r="J642" s="527">
        <v>0</v>
      </c>
      <c r="K642" s="532">
        <v>29</v>
      </c>
      <c r="L642" s="536">
        <v>0</v>
      </c>
      <c r="M642" s="3"/>
      <c r="N642" s="3"/>
      <c r="O642" s="3"/>
      <c r="P642" s="3"/>
      <c r="Q642" s="3"/>
      <c r="R642" s="3"/>
      <c r="S642" s="3"/>
      <c r="T642" s="3"/>
      <c r="U642" s="3"/>
      <c r="V642" s="3"/>
      <c r="W642" s="3"/>
      <c r="X642" s="3"/>
      <c r="Y642" s="3"/>
      <c r="Z642" s="3"/>
    </row>
    <row r="643" spans="1:26">
      <c r="A643" s="3"/>
      <c r="B643" s="3"/>
      <c r="C643" s="998"/>
      <c r="D643" s="538" t="s">
        <v>329</v>
      </c>
      <c r="E643" s="540">
        <v>6</v>
      </c>
      <c r="F643" s="542">
        <v>0</v>
      </c>
      <c r="G643" s="543">
        <v>15</v>
      </c>
      <c r="H643" s="545">
        <v>0</v>
      </c>
      <c r="I643" s="540">
        <v>2</v>
      </c>
      <c r="J643" s="542">
        <v>0</v>
      </c>
      <c r="K643" s="543">
        <v>4</v>
      </c>
      <c r="L643" s="547">
        <v>0</v>
      </c>
      <c r="M643" s="3"/>
      <c r="N643" s="3"/>
      <c r="O643" s="3"/>
      <c r="P643" s="3"/>
      <c r="Q643" s="3"/>
      <c r="R643" s="3"/>
      <c r="S643" s="3"/>
      <c r="T643" s="3"/>
      <c r="U643" s="3"/>
      <c r="V643" s="3"/>
      <c r="W643" s="3"/>
      <c r="X643" s="3"/>
      <c r="Y643" s="3"/>
      <c r="Z643" s="3"/>
    </row>
    <row r="644" spans="1:26">
      <c r="A644" s="3"/>
      <c r="B644" s="3"/>
      <c r="C644" s="998"/>
      <c r="D644" s="525" t="s">
        <v>330</v>
      </c>
      <c r="E644" s="526">
        <v>8</v>
      </c>
      <c r="F644" s="527">
        <v>11</v>
      </c>
      <c r="G644" s="532">
        <v>27</v>
      </c>
      <c r="H644" s="534">
        <v>29</v>
      </c>
      <c r="I644" s="526">
        <v>20</v>
      </c>
      <c r="J644" s="527">
        <v>22</v>
      </c>
      <c r="K644" s="532">
        <v>37</v>
      </c>
      <c r="L644" s="536">
        <v>6</v>
      </c>
      <c r="M644" s="3"/>
      <c r="N644" s="3"/>
      <c r="O644" s="3"/>
      <c r="P644" s="3"/>
      <c r="Q644" s="3"/>
      <c r="R644" s="3"/>
      <c r="S644" s="3"/>
      <c r="T644" s="3"/>
      <c r="U644" s="3"/>
      <c r="V644" s="3"/>
      <c r="W644" s="3"/>
      <c r="X644" s="3"/>
      <c r="Y644" s="3"/>
      <c r="Z644" s="3"/>
    </row>
    <row r="645" spans="1:26">
      <c r="A645" s="3"/>
      <c r="B645" s="3"/>
      <c r="C645" s="998"/>
      <c r="D645" s="538" t="s">
        <v>331</v>
      </c>
      <c r="E645" s="540">
        <v>1</v>
      </c>
      <c r="F645" s="542">
        <v>0</v>
      </c>
      <c r="G645" s="543">
        <v>9</v>
      </c>
      <c r="H645" s="545">
        <v>0</v>
      </c>
      <c r="I645" s="540">
        <v>21</v>
      </c>
      <c r="J645" s="542">
        <v>0</v>
      </c>
      <c r="K645" s="543">
        <v>16</v>
      </c>
      <c r="L645" s="547">
        <v>0</v>
      </c>
      <c r="M645" s="3"/>
      <c r="N645" s="3"/>
      <c r="O645" s="3"/>
      <c r="P645" s="3"/>
      <c r="Q645" s="3"/>
      <c r="R645" s="3"/>
      <c r="S645" s="3"/>
      <c r="T645" s="3"/>
      <c r="U645" s="3"/>
      <c r="V645" s="3"/>
      <c r="W645" s="3"/>
      <c r="X645" s="3"/>
      <c r="Y645" s="3"/>
      <c r="Z645" s="3"/>
    </row>
    <row r="646" spans="1:26">
      <c r="A646" s="3"/>
      <c r="B646" s="3"/>
      <c r="C646" s="998"/>
      <c r="D646" s="525" t="s">
        <v>332</v>
      </c>
      <c r="E646" s="526">
        <v>0</v>
      </c>
      <c r="F646" s="527">
        <v>0</v>
      </c>
      <c r="G646" s="532">
        <v>6</v>
      </c>
      <c r="H646" s="534">
        <v>0</v>
      </c>
      <c r="I646" s="526">
        <v>16</v>
      </c>
      <c r="J646" s="527">
        <v>0</v>
      </c>
      <c r="K646" s="532">
        <v>24</v>
      </c>
      <c r="L646" s="536">
        <v>0</v>
      </c>
      <c r="M646" s="3"/>
      <c r="N646" s="3"/>
      <c r="O646" s="3"/>
      <c r="P646" s="3"/>
      <c r="Q646" s="3"/>
      <c r="R646" s="3"/>
      <c r="S646" s="3"/>
      <c r="T646" s="3"/>
      <c r="U646" s="3"/>
      <c r="V646" s="3"/>
      <c r="W646" s="3"/>
      <c r="X646" s="3"/>
      <c r="Y646" s="3"/>
      <c r="Z646" s="3"/>
    </row>
    <row r="647" spans="1:26">
      <c r="A647" s="3"/>
      <c r="B647" s="3"/>
      <c r="C647" s="998"/>
      <c r="D647" s="538" t="s">
        <v>333</v>
      </c>
      <c r="E647" s="540">
        <v>1</v>
      </c>
      <c r="F647" s="542">
        <v>0</v>
      </c>
      <c r="G647" s="543">
        <v>3</v>
      </c>
      <c r="H647" s="545">
        <v>0</v>
      </c>
      <c r="I647" s="540">
        <v>5</v>
      </c>
      <c r="J647" s="542">
        <v>0</v>
      </c>
      <c r="K647" s="543">
        <v>3</v>
      </c>
      <c r="L647" s="547">
        <v>0</v>
      </c>
      <c r="M647" s="3"/>
      <c r="N647" s="3"/>
      <c r="O647" s="3"/>
      <c r="P647" s="3"/>
      <c r="Q647" s="3"/>
      <c r="R647" s="3"/>
      <c r="S647" s="3"/>
      <c r="T647" s="3"/>
      <c r="U647" s="3"/>
      <c r="V647" s="3"/>
      <c r="W647" s="3"/>
      <c r="X647" s="3"/>
      <c r="Y647" s="3"/>
      <c r="Z647" s="3"/>
    </row>
    <row r="648" spans="1:26" ht="15.75" customHeight="1">
      <c r="A648" s="3"/>
      <c r="B648" s="3"/>
      <c r="C648" s="998"/>
      <c r="D648" s="552" t="s">
        <v>28</v>
      </c>
      <c r="E648" s="554">
        <f t="shared" ref="E648:L648" si="48">SUM(E639:E647)</f>
        <v>1508</v>
      </c>
      <c r="F648" s="556">
        <f t="shared" si="48"/>
        <v>506</v>
      </c>
      <c r="G648" s="557">
        <f t="shared" si="48"/>
        <v>978</v>
      </c>
      <c r="H648" s="558">
        <f t="shared" si="48"/>
        <v>303</v>
      </c>
      <c r="I648" s="554">
        <f t="shared" si="48"/>
        <v>514</v>
      </c>
      <c r="J648" s="556">
        <f t="shared" si="48"/>
        <v>87</v>
      </c>
      <c r="K648" s="557">
        <f t="shared" si="48"/>
        <v>266</v>
      </c>
      <c r="L648" s="559">
        <f t="shared" si="48"/>
        <v>14</v>
      </c>
      <c r="M648" s="31"/>
      <c r="N648" s="3"/>
      <c r="O648" s="3"/>
      <c r="P648" s="3"/>
      <c r="Q648" s="3"/>
      <c r="R648" s="3"/>
      <c r="S648" s="3"/>
      <c r="T648" s="3"/>
      <c r="U648" s="3"/>
      <c r="V648" s="3"/>
      <c r="W648" s="3"/>
      <c r="X648" s="3"/>
      <c r="Y648" s="3"/>
      <c r="Z648" s="3"/>
    </row>
    <row r="649" spans="1:26" ht="21" customHeight="1">
      <c r="A649" s="3"/>
      <c r="B649" s="3"/>
      <c r="C649" s="978"/>
      <c r="D649" s="560" t="s">
        <v>336</v>
      </c>
      <c r="E649" s="1009">
        <f>E648+F648</f>
        <v>2014</v>
      </c>
      <c r="F649" s="858"/>
      <c r="G649" s="1009">
        <f>G648+H648</f>
        <v>1281</v>
      </c>
      <c r="H649" s="858"/>
      <c r="I649" s="1009">
        <f>I648+J648</f>
        <v>601</v>
      </c>
      <c r="J649" s="858"/>
      <c r="K649" s="1009">
        <f>K648+L648</f>
        <v>280</v>
      </c>
      <c r="L649" s="850"/>
      <c r="M649" s="3"/>
      <c r="N649" s="3"/>
      <c r="O649" s="3"/>
      <c r="P649" s="3"/>
      <c r="Q649" s="3"/>
      <c r="R649" s="3"/>
      <c r="S649" s="3"/>
      <c r="T649" s="3"/>
      <c r="U649" s="3"/>
      <c r="V649" s="3"/>
      <c r="W649" s="3"/>
      <c r="X649" s="3"/>
      <c r="Y649" s="3"/>
      <c r="Z649" s="3"/>
    </row>
    <row r="650" spans="1:26" ht="16.5" customHeight="1">
      <c r="A650" s="3"/>
      <c r="B650" s="3"/>
      <c r="C650" s="997" t="s">
        <v>202</v>
      </c>
      <c r="D650" s="1004" t="s">
        <v>87</v>
      </c>
      <c r="E650" s="991" t="s">
        <v>316</v>
      </c>
      <c r="F650" s="934"/>
      <c r="G650" s="996" t="s">
        <v>318</v>
      </c>
      <c r="H650" s="973"/>
      <c r="I650" s="991" t="s">
        <v>320</v>
      </c>
      <c r="J650" s="934"/>
      <c r="K650" s="996" t="s">
        <v>321</v>
      </c>
      <c r="L650" s="974"/>
      <c r="M650" s="3"/>
      <c r="N650" s="3"/>
      <c r="O650" s="3"/>
      <c r="P650" s="3"/>
      <c r="Q650" s="3"/>
      <c r="R650" s="3"/>
      <c r="S650" s="3"/>
      <c r="T650" s="3"/>
      <c r="U650" s="3"/>
      <c r="V650" s="3"/>
      <c r="W650" s="3"/>
      <c r="X650" s="3"/>
      <c r="Y650" s="3"/>
      <c r="Z650" s="3"/>
    </row>
    <row r="651" spans="1:26" ht="15.75" customHeight="1">
      <c r="A651" s="3"/>
      <c r="B651" s="3"/>
      <c r="C651" s="998"/>
      <c r="D651" s="1010"/>
      <c r="E651" s="512" t="s">
        <v>309</v>
      </c>
      <c r="F651" s="513" t="s">
        <v>310</v>
      </c>
      <c r="G651" s="514" t="s">
        <v>309</v>
      </c>
      <c r="H651" s="515" t="s">
        <v>310</v>
      </c>
      <c r="I651" s="512" t="s">
        <v>309</v>
      </c>
      <c r="J651" s="513" t="s">
        <v>310</v>
      </c>
      <c r="K651" s="514" t="s">
        <v>309</v>
      </c>
      <c r="L651" s="518" t="s">
        <v>310</v>
      </c>
      <c r="M651" s="3"/>
      <c r="N651" s="3"/>
      <c r="O651" s="3"/>
      <c r="P651" s="3"/>
      <c r="Q651" s="3"/>
      <c r="R651" s="3"/>
      <c r="S651" s="3"/>
      <c r="T651" s="3"/>
      <c r="U651" s="3"/>
      <c r="V651" s="3"/>
      <c r="W651" s="3"/>
      <c r="X651" s="3"/>
      <c r="Y651" s="3"/>
      <c r="Z651" s="3"/>
    </row>
    <row r="652" spans="1:26">
      <c r="A652" s="3"/>
      <c r="B652" s="3"/>
      <c r="C652" s="998"/>
      <c r="D652" s="519" t="s">
        <v>311</v>
      </c>
      <c r="E652" s="520">
        <v>31</v>
      </c>
      <c r="F652" s="521">
        <v>8</v>
      </c>
      <c r="G652" s="522">
        <v>48</v>
      </c>
      <c r="H652" s="523">
        <v>10</v>
      </c>
      <c r="I652" s="520">
        <v>33</v>
      </c>
      <c r="J652" s="521">
        <v>7</v>
      </c>
      <c r="K652" s="522">
        <v>8</v>
      </c>
      <c r="L652" s="524">
        <v>0</v>
      </c>
      <c r="M652" s="3"/>
      <c r="N652" s="3"/>
      <c r="O652" s="3"/>
      <c r="P652" s="3"/>
      <c r="Q652" s="3"/>
      <c r="R652" s="3"/>
      <c r="S652" s="3"/>
      <c r="T652" s="3"/>
      <c r="U652" s="3"/>
      <c r="V652" s="3"/>
      <c r="W652" s="3"/>
      <c r="X652" s="3"/>
      <c r="Y652" s="3"/>
      <c r="Z652" s="3"/>
    </row>
    <row r="653" spans="1:26">
      <c r="A653" s="3"/>
      <c r="B653" s="3"/>
      <c r="C653" s="998"/>
      <c r="D653" s="525" t="s">
        <v>312</v>
      </c>
      <c r="E653" s="526">
        <v>738</v>
      </c>
      <c r="F653" s="527">
        <v>214</v>
      </c>
      <c r="G653" s="532">
        <v>367</v>
      </c>
      <c r="H653" s="534">
        <v>118</v>
      </c>
      <c r="I653" s="526">
        <v>140</v>
      </c>
      <c r="J653" s="527">
        <v>28</v>
      </c>
      <c r="K653" s="532">
        <v>28</v>
      </c>
      <c r="L653" s="536">
        <v>3</v>
      </c>
      <c r="M653" s="3"/>
      <c r="N653" s="3"/>
      <c r="O653" s="3"/>
      <c r="P653" s="3"/>
      <c r="Q653" s="3"/>
      <c r="R653" s="3"/>
      <c r="S653" s="3"/>
      <c r="T653" s="3"/>
      <c r="U653" s="3"/>
      <c r="V653" s="3"/>
      <c r="W653" s="3"/>
      <c r="X653" s="3"/>
      <c r="Y653" s="3"/>
      <c r="Z653" s="3"/>
    </row>
    <row r="654" spans="1:26">
      <c r="A654" s="3"/>
      <c r="B654" s="3"/>
      <c r="C654" s="998"/>
      <c r="D654" s="538" t="s">
        <v>324</v>
      </c>
      <c r="E654" s="540">
        <v>12</v>
      </c>
      <c r="F654" s="542">
        <v>0</v>
      </c>
      <c r="G654" s="543">
        <v>35</v>
      </c>
      <c r="H654" s="545">
        <v>1</v>
      </c>
      <c r="I654" s="540">
        <v>28</v>
      </c>
      <c r="J654" s="542">
        <v>0</v>
      </c>
      <c r="K654" s="543">
        <v>12</v>
      </c>
      <c r="L654" s="547">
        <v>0</v>
      </c>
      <c r="M654" s="3"/>
      <c r="N654" s="3"/>
      <c r="O654" s="3"/>
      <c r="P654" s="3"/>
      <c r="Q654" s="3"/>
      <c r="R654" s="3"/>
      <c r="S654" s="3"/>
      <c r="T654" s="3"/>
      <c r="U654" s="3"/>
      <c r="V654" s="3"/>
      <c r="W654" s="3"/>
      <c r="X654" s="3"/>
      <c r="Y654" s="3"/>
      <c r="Z654" s="3"/>
    </row>
    <row r="655" spans="1:26">
      <c r="A655" s="3"/>
      <c r="B655" s="6" t="s">
        <v>0</v>
      </c>
      <c r="C655" s="998"/>
      <c r="D655" s="525" t="s">
        <v>328</v>
      </c>
      <c r="E655" s="526">
        <v>12</v>
      </c>
      <c r="F655" s="527">
        <v>0</v>
      </c>
      <c r="G655" s="532">
        <v>20</v>
      </c>
      <c r="H655" s="534">
        <v>0</v>
      </c>
      <c r="I655" s="526">
        <v>22</v>
      </c>
      <c r="J655" s="527">
        <v>1</v>
      </c>
      <c r="K655" s="532">
        <v>3</v>
      </c>
      <c r="L655" s="536">
        <v>0</v>
      </c>
      <c r="M655" s="3"/>
      <c r="N655" s="3"/>
      <c r="O655" s="3"/>
      <c r="P655" s="3"/>
      <c r="Q655" s="3"/>
      <c r="R655" s="3"/>
      <c r="S655" s="3"/>
      <c r="T655" s="3"/>
      <c r="U655" s="3"/>
      <c r="V655" s="3"/>
      <c r="W655" s="3"/>
      <c r="X655" s="3"/>
      <c r="Y655" s="3"/>
      <c r="Z655" s="3"/>
    </row>
    <row r="656" spans="1:26">
      <c r="A656" s="3"/>
      <c r="B656" s="6" t="s">
        <v>5</v>
      </c>
      <c r="C656" s="998"/>
      <c r="D656" s="538" t="s">
        <v>329</v>
      </c>
      <c r="E656" s="540">
        <v>1</v>
      </c>
      <c r="F656" s="542">
        <v>0</v>
      </c>
      <c r="G656" s="543">
        <v>7</v>
      </c>
      <c r="H656" s="545">
        <v>0</v>
      </c>
      <c r="I656" s="540">
        <v>7</v>
      </c>
      <c r="J656" s="542">
        <v>0</v>
      </c>
      <c r="K656" s="543">
        <v>0</v>
      </c>
      <c r="L656" s="547">
        <v>0</v>
      </c>
      <c r="M656" s="3"/>
      <c r="N656" s="3"/>
      <c r="O656" s="3"/>
      <c r="P656" s="3"/>
      <c r="Q656" s="3"/>
      <c r="R656" s="3"/>
      <c r="S656" s="3"/>
      <c r="T656" s="3"/>
      <c r="U656" s="3"/>
      <c r="V656" s="3"/>
      <c r="W656" s="3"/>
      <c r="X656" s="3"/>
      <c r="Y656" s="3"/>
      <c r="Z656" s="3"/>
    </row>
    <row r="657" spans="1:26">
      <c r="A657" s="3"/>
      <c r="B657" s="6" t="s">
        <v>6</v>
      </c>
      <c r="C657" s="998"/>
      <c r="D657" s="525" t="s">
        <v>330</v>
      </c>
      <c r="E657" s="526">
        <v>3</v>
      </c>
      <c r="F657" s="527">
        <v>6</v>
      </c>
      <c r="G657" s="532">
        <v>15</v>
      </c>
      <c r="H657" s="534">
        <v>12</v>
      </c>
      <c r="I657" s="526">
        <v>16</v>
      </c>
      <c r="J657" s="527">
        <v>10</v>
      </c>
      <c r="K657" s="532">
        <v>18</v>
      </c>
      <c r="L657" s="536">
        <v>7</v>
      </c>
      <c r="M657" s="3"/>
      <c r="N657" s="3"/>
      <c r="O657" s="3"/>
      <c r="P657" s="3"/>
      <c r="Q657" s="3"/>
      <c r="R657" s="3"/>
      <c r="S657" s="3"/>
      <c r="T657" s="3"/>
      <c r="U657" s="3"/>
      <c r="V657" s="3"/>
      <c r="W657" s="3"/>
      <c r="X657" s="3"/>
      <c r="Y657" s="3"/>
      <c r="Z657" s="3"/>
    </row>
    <row r="658" spans="1:26">
      <c r="A658" s="3"/>
      <c r="B658" s="3"/>
      <c r="C658" s="998"/>
      <c r="D658" s="538" t="s">
        <v>331</v>
      </c>
      <c r="E658" s="540">
        <v>0</v>
      </c>
      <c r="F658" s="542">
        <v>0</v>
      </c>
      <c r="G658" s="543">
        <v>6</v>
      </c>
      <c r="H658" s="545">
        <v>0</v>
      </c>
      <c r="I658" s="540">
        <v>18</v>
      </c>
      <c r="J658" s="542">
        <v>0</v>
      </c>
      <c r="K658" s="543">
        <v>16</v>
      </c>
      <c r="L658" s="547">
        <v>0</v>
      </c>
      <c r="M658" s="3"/>
      <c r="N658" s="3"/>
      <c r="O658" s="3"/>
      <c r="P658" s="3"/>
      <c r="Q658" s="3"/>
      <c r="R658" s="3"/>
      <c r="S658" s="3"/>
      <c r="T658" s="3"/>
      <c r="U658" s="3"/>
      <c r="V658" s="3"/>
      <c r="W658" s="3"/>
      <c r="X658" s="3"/>
      <c r="Y658" s="3"/>
      <c r="Z658" s="3"/>
    </row>
    <row r="659" spans="1:26">
      <c r="A659" s="3"/>
      <c r="B659" s="3"/>
      <c r="C659" s="998"/>
      <c r="D659" s="525" t="s">
        <v>332</v>
      </c>
      <c r="E659" s="526">
        <v>1</v>
      </c>
      <c r="F659" s="527">
        <v>0</v>
      </c>
      <c r="G659" s="532">
        <v>6</v>
      </c>
      <c r="H659" s="534">
        <v>0</v>
      </c>
      <c r="I659" s="526">
        <v>18</v>
      </c>
      <c r="J659" s="527">
        <v>0</v>
      </c>
      <c r="K659" s="532">
        <v>14</v>
      </c>
      <c r="L659" s="536">
        <v>0</v>
      </c>
      <c r="M659" s="3"/>
      <c r="N659" s="3"/>
      <c r="O659" s="3"/>
      <c r="P659" s="3"/>
      <c r="Q659" s="3"/>
      <c r="R659" s="3"/>
      <c r="S659" s="3"/>
      <c r="T659" s="3"/>
      <c r="U659" s="3"/>
      <c r="V659" s="3"/>
      <c r="W659" s="3"/>
      <c r="X659" s="3"/>
      <c r="Y659" s="3"/>
      <c r="Z659" s="3"/>
    </row>
    <row r="660" spans="1:26">
      <c r="A660" s="3"/>
      <c r="B660" s="3"/>
      <c r="C660" s="998"/>
      <c r="D660" s="538" t="s">
        <v>333</v>
      </c>
      <c r="E660" s="540">
        <v>0</v>
      </c>
      <c r="F660" s="542">
        <v>0</v>
      </c>
      <c r="G660" s="543">
        <v>4</v>
      </c>
      <c r="H660" s="545">
        <v>0</v>
      </c>
      <c r="I660" s="540">
        <v>3</v>
      </c>
      <c r="J660" s="542">
        <v>0</v>
      </c>
      <c r="K660" s="543">
        <v>2</v>
      </c>
      <c r="L660" s="547">
        <v>0</v>
      </c>
      <c r="M660" s="3"/>
      <c r="N660" s="3"/>
      <c r="O660" s="3"/>
      <c r="P660" s="3"/>
      <c r="Q660" s="3"/>
      <c r="R660" s="3"/>
      <c r="S660" s="3"/>
      <c r="T660" s="3"/>
      <c r="U660" s="3"/>
      <c r="V660" s="3"/>
      <c r="W660" s="3"/>
      <c r="X660" s="3"/>
      <c r="Y660" s="3"/>
      <c r="Z660" s="3"/>
    </row>
    <row r="661" spans="1:26" ht="15.75" customHeight="1">
      <c r="A661" s="3"/>
      <c r="B661" s="3"/>
      <c r="C661" s="998"/>
      <c r="D661" s="552" t="s">
        <v>28</v>
      </c>
      <c r="E661" s="554">
        <f t="shared" ref="E661:L661" si="49">SUM(E652:E660)</f>
        <v>798</v>
      </c>
      <c r="F661" s="556">
        <f t="shared" si="49"/>
        <v>228</v>
      </c>
      <c r="G661" s="557">
        <f t="shared" si="49"/>
        <v>508</v>
      </c>
      <c r="H661" s="558">
        <f t="shared" si="49"/>
        <v>141</v>
      </c>
      <c r="I661" s="554">
        <f t="shared" si="49"/>
        <v>285</v>
      </c>
      <c r="J661" s="556">
        <f t="shared" si="49"/>
        <v>46</v>
      </c>
      <c r="K661" s="557">
        <f t="shared" si="49"/>
        <v>101</v>
      </c>
      <c r="L661" s="559">
        <f t="shared" si="49"/>
        <v>10</v>
      </c>
      <c r="M661" s="3"/>
      <c r="N661" s="3"/>
      <c r="O661" s="3"/>
      <c r="P661" s="3"/>
      <c r="Q661" s="3"/>
      <c r="R661" s="3"/>
      <c r="S661" s="3"/>
      <c r="T661" s="3"/>
      <c r="U661" s="3"/>
      <c r="V661" s="3"/>
      <c r="W661" s="3"/>
      <c r="X661" s="3"/>
      <c r="Y661" s="3"/>
      <c r="Z661" s="3"/>
    </row>
    <row r="662" spans="1:26" ht="21" customHeight="1">
      <c r="A662" s="3"/>
      <c r="B662" s="3"/>
      <c r="C662" s="978"/>
      <c r="D662" s="560" t="s">
        <v>336</v>
      </c>
      <c r="E662" s="1009">
        <f>E661+F661</f>
        <v>1026</v>
      </c>
      <c r="F662" s="858"/>
      <c r="G662" s="1009">
        <f>G661+H661</f>
        <v>649</v>
      </c>
      <c r="H662" s="858"/>
      <c r="I662" s="1009">
        <f>I661+J661</f>
        <v>331</v>
      </c>
      <c r="J662" s="858"/>
      <c r="K662" s="1009">
        <f>K661+L661</f>
        <v>111</v>
      </c>
      <c r="L662" s="850"/>
      <c r="M662" s="3"/>
      <c r="N662" s="3"/>
      <c r="O662" s="3"/>
      <c r="P662" s="3"/>
      <c r="Q662" s="3"/>
      <c r="R662" s="3"/>
      <c r="S662" s="3"/>
      <c r="T662" s="3"/>
      <c r="U662" s="3"/>
      <c r="V662" s="3"/>
      <c r="W662" s="3"/>
      <c r="X662" s="3"/>
      <c r="Y662" s="3"/>
      <c r="Z662" s="3"/>
    </row>
    <row r="663" spans="1:26" ht="16.5" customHeight="1">
      <c r="A663" s="3"/>
      <c r="B663" s="3"/>
      <c r="C663" s="997" t="s">
        <v>450</v>
      </c>
      <c r="D663" s="1004" t="s">
        <v>87</v>
      </c>
      <c r="E663" s="991" t="s">
        <v>316</v>
      </c>
      <c r="F663" s="934"/>
      <c r="G663" s="996" t="s">
        <v>318</v>
      </c>
      <c r="H663" s="973"/>
      <c r="I663" s="991" t="s">
        <v>320</v>
      </c>
      <c r="J663" s="934"/>
      <c r="K663" s="996" t="s">
        <v>321</v>
      </c>
      <c r="L663" s="974"/>
      <c r="M663" s="3"/>
      <c r="N663" s="3"/>
      <c r="O663" s="3"/>
      <c r="P663" s="3"/>
      <c r="Q663" s="3"/>
      <c r="R663" s="3"/>
      <c r="S663" s="3"/>
      <c r="T663" s="3"/>
      <c r="U663" s="3"/>
      <c r="V663" s="3"/>
      <c r="W663" s="3"/>
      <c r="X663" s="3"/>
      <c r="Y663" s="3"/>
      <c r="Z663" s="3"/>
    </row>
    <row r="664" spans="1:26" ht="15.75" customHeight="1">
      <c r="A664" s="3"/>
      <c r="B664" s="3"/>
      <c r="C664" s="998"/>
      <c r="D664" s="1010"/>
      <c r="E664" s="512" t="s">
        <v>309</v>
      </c>
      <c r="F664" s="513" t="s">
        <v>310</v>
      </c>
      <c r="G664" s="514" t="s">
        <v>309</v>
      </c>
      <c r="H664" s="515" t="s">
        <v>310</v>
      </c>
      <c r="I664" s="512" t="s">
        <v>309</v>
      </c>
      <c r="J664" s="513" t="s">
        <v>310</v>
      </c>
      <c r="K664" s="514" t="s">
        <v>309</v>
      </c>
      <c r="L664" s="518" t="s">
        <v>310</v>
      </c>
      <c r="M664" s="3"/>
      <c r="N664" s="3"/>
      <c r="O664" s="3"/>
      <c r="P664" s="3"/>
      <c r="Q664" s="3"/>
      <c r="R664" s="3"/>
      <c r="S664" s="3"/>
      <c r="T664" s="3"/>
      <c r="U664" s="3"/>
      <c r="V664" s="3"/>
      <c r="W664" s="3"/>
      <c r="X664" s="3"/>
      <c r="Y664" s="3"/>
      <c r="Z664" s="3"/>
    </row>
    <row r="665" spans="1:26">
      <c r="A665" s="3"/>
      <c r="B665" s="3"/>
      <c r="C665" s="998"/>
      <c r="D665" s="519" t="s">
        <v>311</v>
      </c>
      <c r="E665" s="520">
        <v>51</v>
      </c>
      <c r="F665" s="521">
        <v>8</v>
      </c>
      <c r="G665" s="522">
        <v>59</v>
      </c>
      <c r="H665" s="523">
        <v>9</v>
      </c>
      <c r="I665" s="520">
        <v>29</v>
      </c>
      <c r="J665" s="521">
        <v>7</v>
      </c>
      <c r="K665" s="522">
        <v>6</v>
      </c>
      <c r="L665" s="524">
        <v>2</v>
      </c>
      <c r="M665" s="3"/>
      <c r="N665" s="3"/>
      <c r="O665" s="3"/>
      <c r="P665" s="3"/>
      <c r="Q665" s="3"/>
      <c r="R665" s="3"/>
      <c r="S665" s="3"/>
      <c r="T665" s="3"/>
      <c r="U665" s="3"/>
      <c r="V665" s="3"/>
      <c r="W665" s="3"/>
      <c r="X665" s="3"/>
      <c r="Y665" s="3"/>
      <c r="Z665" s="3"/>
    </row>
    <row r="666" spans="1:26">
      <c r="A666" s="3"/>
      <c r="B666" s="3"/>
      <c r="C666" s="998"/>
      <c r="D666" s="525" t="s">
        <v>312</v>
      </c>
      <c r="E666" s="526">
        <v>573</v>
      </c>
      <c r="F666" s="527">
        <v>221</v>
      </c>
      <c r="G666" s="532">
        <v>248</v>
      </c>
      <c r="H666" s="534">
        <v>119</v>
      </c>
      <c r="I666" s="526">
        <v>77</v>
      </c>
      <c r="J666" s="527">
        <v>11</v>
      </c>
      <c r="K666" s="532">
        <v>18</v>
      </c>
      <c r="L666" s="536">
        <v>0</v>
      </c>
      <c r="M666" s="3"/>
      <c r="N666" s="3"/>
      <c r="O666" s="3"/>
      <c r="P666" s="3"/>
      <c r="Q666" s="3"/>
      <c r="R666" s="3"/>
      <c r="S666" s="3"/>
      <c r="T666" s="3"/>
      <c r="U666" s="3"/>
      <c r="V666" s="3"/>
      <c r="W666" s="3"/>
      <c r="X666" s="3"/>
      <c r="Y666" s="3"/>
      <c r="Z666" s="3"/>
    </row>
    <row r="667" spans="1:26">
      <c r="A667" s="3"/>
      <c r="B667" s="3"/>
      <c r="C667" s="998"/>
      <c r="D667" s="538" t="s">
        <v>324</v>
      </c>
      <c r="E667" s="540">
        <v>7</v>
      </c>
      <c r="F667" s="542">
        <v>0</v>
      </c>
      <c r="G667" s="543">
        <v>51</v>
      </c>
      <c r="H667" s="545">
        <v>0</v>
      </c>
      <c r="I667" s="540">
        <v>45</v>
      </c>
      <c r="J667" s="542">
        <v>1</v>
      </c>
      <c r="K667" s="543">
        <v>10</v>
      </c>
      <c r="L667" s="547">
        <v>0</v>
      </c>
      <c r="M667" s="3"/>
      <c r="N667" s="3"/>
      <c r="O667" s="3"/>
      <c r="P667" s="3"/>
      <c r="Q667" s="3"/>
      <c r="R667" s="3"/>
      <c r="S667" s="3"/>
      <c r="T667" s="3"/>
      <c r="U667" s="3"/>
      <c r="V667" s="3"/>
      <c r="W667" s="3"/>
      <c r="X667" s="3"/>
      <c r="Y667" s="3"/>
      <c r="Z667" s="3"/>
    </row>
    <row r="668" spans="1:26">
      <c r="A668" s="3"/>
      <c r="B668" s="3"/>
      <c r="C668" s="998"/>
      <c r="D668" s="525" t="s">
        <v>328</v>
      </c>
      <c r="E668" s="526">
        <v>4</v>
      </c>
      <c r="F668" s="527">
        <v>0</v>
      </c>
      <c r="G668" s="532">
        <v>11</v>
      </c>
      <c r="H668" s="534">
        <v>0</v>
      </c>
      <c r="I668" s="526">
        <v>19</v>
      </c>
      <c r="J668" s="527">
        <v>1</v>
      </c>
      <c r="K668" s="532">
        <v>5</v>
      </c>
      <c r="L668" s="536">
        <v>0</v>
      </c>
      <c r="M668" s="3"/>
      <c r="N668" s="3"/>
      <c r="O668" s="3"/>
      <c r="P668" s="3"/>
      <c r="Q668" s="3"/>
      <c r="R668" s="3"/>
      <c r="S668" s="3"/>
      <c r="T668" s="3"/>
      <c r="U668" s="3"/>
      <c r="V668" s="3"/>
      <c r="W668" s="3"/>
      <c r="X668" s="3"/>
      <c r="Y668" s="3"/>
      <c r="Z668" s="3"/>
    </row>
    <row r="669" spans="1:26">
      <c r="A669" s="3"/>
      <c r="B669" s="3"/>
      <c r="C669" s="998"/>
      <c r="D669" s="538" t="s">
        <v>329</v>
      </c>
      <c r="E669" s="540">
        <v>1</v>
      </c>
      <c r="F669" s="542">
        <v>0</v>
      </c>
      <c r="G669" s="543">
        <v>3</v>
      </c>
      <c r="H669" s="545">
        <v>0</v>
      </c>
      <c r="I669" s="540">
        <v>3</v>
      </c>
      <c r="J669" s="542">
        <v>0</v>
      </c>
      <c r="K669" s="543">
        <v>2</v>
      </c>
      <c r="L669" s="547">
        <v>0</v>
      </c>
      <c r="M669" s="3"/>
      <c r="N669" s="3"/>
      <c r="O669" s="3"/>
      <c r="P669" s="3"/>
      <c r="Q669" s="3"/>
      <c r="R669" s="3"/>
      <c r="S669" s="3"/>
      <c r="T669" s="3"/>
      <c r="U669" s="3"/>
      <c r="V669" s="3"/>
      <c r="W669" s="3"/>
      <c r="X669" s="3"/>
      <c r="Y669" s="3"/>
      <c r="Z669" s="3"/>
    </row>
    <row r="670" spans="1:26">
      <c r="A670" s="3"/>
      <c r="B670" s="3"/>
      <c r="C670" s="998"/>
      <c r="D670" s="525" t="s">
        <v>330</v>
      </c>
      <c r="E670" s="526">
        <v>3</v>
      </c>
      <c r="F670" s="527">
        <v>12</v>
      </c>
      <c r="G670" s="532">
        <v>9</v>
      </c>
      <c r="H670" s="534">
        <v>15</v>
      </c>
      <c r="I670" s="526">
        <v>10</v>
      </c>
      <c r="J670" s="527">
        <v>13</v>
      </c>
      <c r="K670" s="532">
        <v>13</v>
      </c>
      <c r="L670" s="536">
        <v>6</v>
      </c>
      <c r="M670" s="3"/>
      <c r="N670" s="3"/>
      <c r="O670" s="3"/>
      <c r="P670" s="3"/>
      <c r="Q670" s="3"/>
      <c r="R670" s="3"/>
      <c r="S670" s="3"/>
      <c r="T670" s="3"/>
      <c r="U670" s="3"/>
      <c r="V670" s="3"/>
      <c r="W670" s="3"/>
      <c r="X670" s="3"/>
      <c r="Y670" s="3"/>
      <c r="Z670" s="3"/>
    </row>
    <row r="671" spans="1:26">
      <c r="A671" s="3"/>
      <c r="B671" s="3"/>
      <c r="C671" s="998"/>
      <c r="D671" s="538" t="s">
        <v>331</v>
      </c>
      <c r="E671" s="540">
        <v>0</v>
      </c>
      <c r="F671" s="542">
        <v>1</v>
      </c>
      <c r="G671" s="543">
        <v>7</v>
      </c>
      <c r="H671" s="545">
        <v>0</v>
      </c>
      <c r="I671" s="540">
        <v>13</v>
      </c>
      <c r="J671" s="542">
        <v>1</v>
      </c>
      <c r="K671" s="543">
        <v>6</v>
      </c>
      <c r="L671" s="547">
        <v>0</v>
      </c>
      <c r="M671" s="3"/>
      <c r="N671" s="3"/>
      <c r="O671" s="3"/>
      <c r="P671" s="3"/>
      <c r="Q671" s="3"/>
      <c r="R671" s="3"/>
      <c r="S671" s="3"/>
      <c r="T671" s="3"/>
      <c r="U671" s="3"/>
      <c r="V671" s="3"/>
      <c r="W671" s="3"/>
      <c r="X671" s="3"/>
      <c r="Y671" s="3"/>
      <c r="Z671" s="3"/>
    </row>
    <row r="672" spans="1:26">
      <c r="A672" s="3"/>
      <c r="B672" s="3"/>
      <c r="C672" s="998"/>
      <c r="D672" s="525" t="s">
        <v>332</v>
      </c>
      <c r="E672" s="526">
        <v>0</v>
      </c>
      <c r="F672" s="527">
        <v>0</v>
      </c>
      <c r="G672" s="532">
        <v>7</v>
      </c>
      <c r="H672" s="534">
        <v>0</v>
      </c>
      <c r="I672" s="526">
        <v>10</v>
      </c>
      <c r="J672" s="527">
        <v>2</v>
      </c>
      <c r="K672" s="532">
        <v>9</v>
      </c>
      <c r="L672" s="536">
        <v>0</v>
      </c>
      <c r="M672" s="3"/>
      <c r="N672" s="3"/>
      <c r="O672" s="3"/>
      <c r="P672" s="3"/>
      <c r="Q672" s="3"/>
      <c r="R672" s="3"/>
      <c r="S672" s="3"/>
      <c r="T672" s="3"/>
      <c r="U672" s="3"/>
      <c r="V672" s="3"/>
      <c r="W672" s="3"/>
      <c r="X672" s="3"/>
      <c r="Y672" s="3"/>
      <c r="Z672" s="3"/>
    </row>
    <row r="673" spans="1:26">
      <c r="A673" s="3"/>
      <c r="B673" s="3"/>
      <c r="C673" s="998"/>
      <c r="D673" s="538" t="s">
        <v>333</v>
      </c>
      <c r="E673" s="540">
        <v>0</v>
      </c>
      <c r="F673" s="542">
        <v>0</v>
      </c>
      <c r="G673" s="543">
        <v>1</v>
      </c>
      <c r="H673" s="545">
        <v>0</v>
      </c>
      <c r="I673" s="540">
        <v>2</v>
      </c>
      <c r="J673" s="542">
        <v>0</v>
      </c>
      <c r="K673" s="543">
        <v>1</v>
      </c>
      <c r="L673" s="547">
        <v>0</v>
      </c>
      <c r="M673" s="3"/>
      <c r="N673" s="3"/>
      <c r="O673" s="3"/>
      <c r="P673" s="3"/>
      <c r="Q673" s="3"/>
      <c r="R673" s="3"/>
      <c r="S673" s="3"/>
      <c r="T673" s="3"/>
      <c r="U673" s="3"/>
      <c r="V673" s="3"/>
      <c r="W673" s="3"/>
      <c r="X673" s="3"/>
      <c r="Y673" s="3"/>
      <c r="Z673" s="3"/>
    </row>
    <row r="674" spans="1:26" ht="15.75" customHeight="1">
      <c r="A674" s="3"/>
      <c r="B674" s="3"/>
      <c r="C674" s="998"/>
      <c r="D674" s="552" t="s">
        <v>28</v>
      </c>
      <c r="E674" s="554">
        <f t="shared" ref="E674:L674" si="50">SUM(E665:E673)</f>
        <v>639</v>
      </c>
      <c r="F674" s="556">
        <f t="shared" si="50"/>
        <v>242</v>
      </c>
      <c r="G674" s="557">
        <f t="shared" si="50"/>
        <v>396</v>
      </c>
      <c r="H674" s="558">
        <f t="shared" si="50"/>
        <v>143</v>
      </c>
      <c r="I674" s="554">
        <f t="shared" si="50"/>
        <v>208</v>
      </c>
      <c r="J674" s="556">
        <f t="shared" si="50"/>
        <v>36</v>
      </c>
      <c r="K674" s="557">
        <f t="shared" si="50"/>
        <v>70</v>
      </c>
      <c r="L674" s="559">
        <f t="shared" si="50"/>
        <v>8</v>
      </c>
      <c r="M674" s="3"/>
      <c r="N674" s="3"/>
      <c r="O674" s="3"/>
      <c r="P674" s="3"/>
      <c r="Q674" s="3"/>
      <c r="R674" s="3"/>
      <c r="S674" s="3"/>
      <c r="T674" s="3"/>
      <c r="U674" s="3"/>
      <c r="V674" s="3"/>
      <c r="W674" s="3"/>
      <c r="X674" s="3"/>
      <c r="Y674" s="3"/>
      <c r="Z674" s="3"/>
    </row>
    <row r="675" spans="1:26" ht="21" customHeight="1">
      <c r="A675" s="3"/>
      <c r="B675" s="3"/>
      <c r="C675" s="978"/>
      <c r="D675" s="560" t="s">
        <v>336</v>
      </c>
      <c r="E675" s="1009">
        <f>E674+F674</f>
        <v>881</v>
      </c>
      <c r="F675" s="858"/>
      <c r="G675" s="1009">
        <f>G674+H674</f>
        <v>539</v>
      </c>
      <c r="H675" s="858"/>
      <c r="I675" s="1009">
        <f>I674+J674</f>
        <v>244</v>
      </c>
      <c r="J675" s="858"/>
      <c r="K675" s="1009">
        <f>K674+L674</f>
        <v>78</v>
      </c>
      <c r="L675" s="850"/>
      <c r="M675" s="3"/>
      <c r="N675" s="3"/>
      <c r="O675" s="3"/>
      <c r="P675" s="3"/>
      <c r="Q675" s="3"/>
      <c r="R675" s="3"/>
      <c r="S675" s="3"/>
      <c r="T675" s="3"/>
      <c r="U675" s="3"/>
      <c r="V675" s="3"/>
      <c r="W675" s="3"/>
      <c r="X675" s="3"/>
      <c r="Y675" s="3"/>
      <c r="Z675" s="3"/>
    </row>
    <row r="676" spans="1:26" ht="16.5" customHeight="1">
      <c r="A676" s="3"/>
      <c r="B676" s="3"/>
      <c r="C676" s="997" t="s">
        <v>204</v>
      </c>
      <c r="D676" s="1004" t="s">
        <v>87</v>
      </c>
      <c r="E676" s="991" t="s">
        <v>316</v>
      </c>
      <c r="F676" s="934"/>
      <c r="G676" s="996" t="s">
        <v>318</v>
      </c>
      <c r="H676" s="973"/>
      <c r="I676" s="991" t="s">
        <v>320</v>
      </c>
      <c r="J676" s="934"/>
      <c r="K676" s="996" t="s">
        <v>321</v>
      </c>
      <c r="L676" s="974"/>
      <c r="M676" s="3"/>
      <c r="N676" s="3"/>
      <c r="O676" s="3"/>
      <c r="P676" s="3"/>
      <c r="Q676" s="3"/>
      <c r="R676" s="3"/>
      <c r="S676" s="3"/>
      <c r="T676" s="3"/>
      <c r="U676" s="3"/>
      <c r="V676" s="3"/>
      <c r="W676" s="3"/>
      <c r="X676" s="3"/>
      <c r="Y676" s="3"/>
      <c r="Z676" s="3"/>
    </row>
    <row r="677" spans="1:26" ht="15.75" customHeight="1">
      <c r="A677" s="3"/>
      <c r="B677" s="3"/>
      <c r="C677" s="998"/>
      <c r="D677" s="1010"/>
      <c r="E677" s="512" t="s">
        <v>309</v>
      </c>
      <c r="F677" s="513" t="s">
        <v>310</v>
      </c>
      <c r="G677" s="514" t="s">
        <v>309</v>
      </c>
      <c r="H677" s="515" t="s">
        <v>310</v>
      </c>
      <c r="I677" s="512" t="s">
        <v>309</v>
      </c>
      <c r="J677" s="513" t="s">
        <v>310</v>
      </c>
      <c r="K677" s="514" t="s">
        <v>309</v>
      </c>
      <c r="L677" s="518" t="s">
        <v>310</v>
      </c>
      <c r="M677" s="3"/>
      <c r="N677" s="3"/>
      <c r="O677" s="3"/>
      <c r="P677" s="3"/>
      <c r="Q677" s="3"/>
      <c r="R677" s="3"/>
      <c r="S677" s="3"/>
      <c r="T677" s="3"/>
      <c r="U677" s="3"/>
      <c r="V677" s="3"/>
      <c r="W677" s="3"/>
      <c r="X677" s="3"/>
      <c r="Y677" s="3"/>
      <c r="Z677" s="3"/>
    </row>
    <row r="678" spans="1:26">
      <c r="A678" s="3"/>
      <c r="B678" s="3"/>
      <c r="C678" s="998"/>
      <c r="D678" s="519" t="s">
        <v>311</v>
      </c>
      <c r="E678" s="520">
        <v>262</v>
      </c>
      <c r="F678" s="521">
        <v>453</v>
      </c>
      <c r="G678" s="522">
        <v>214</v>
      </c>
      <c r="H678" s="523">
        <v>419</v>
      </c>
      <c r="I678" s="520">
        <v>104</v>
      </c>
      <c r="J678" s="521">
        <v>165</v>
      </c>
      <c r="K678" s="522">
        <v>28</v>
      </c>
      <c r="L678" s="524">
        <v>10</v>
      </c>
      <c r="M678" s="3"/>
      <c r="N678" s="3"/>
      <c r="O678" s="3"/>
      <c r="P678" s="3"/>
      <c r="Q678" s="3"/>
      <c r="R678" s="3"/>
      <c r="S678" s="3"/>
      <c r="T678" s="3"/>
      <c r="U678" s="3"/>
      <c r="V678" s="3"/>
      <c r="W678" s="3"/>
      <c r="X678" s="3"/>
      <c r="Y678" s="3"/>
      <c r="Z678" s="3"/>
    </row>
    <row r="679" spans="1:26">
      <c r="A679" s="3"/>
      <c r="B679" s="3"/>
      <c r="C679" s="998"/>
      <c r="D679" s="525" t="s">
        <v>312</v>
      </c>
      <c r="E679" s="526">
        <v>9267</v>
      </c>
      <c r="F679" s="527">
        <v>5200</v>
      </c>
      <c r="G679" s="532">
        <v>3212</v>
      </c>
      <c r="H679" s="534">
        <v>2318</v>
      </c>
      <c r="I679" s="526">
        <v>853</v>
      </c>
      <c r="J679" s="527">
        <v>469</v>
      </c>
      <c r="K679" s="532">
        <v>170</v>
      </c>
      <c r="L679" s="536">
        <v>31</v>
      </c>
      <c r="M679" s="3"/>
      <c r="N679" s="3"/>
      <c r="O679" s="3"/>
      <c r="P679" s="3"/>
      <c r="Q679" s="3"/>
      <c r="R679" s="3"/>
      <c r="S679" s="3"/>
      <c r="T679" s="3"/>
      <c r="U679" s="3"/>
      <c r="V679" s="3"/>
      <c r="W679" s="3"/>
      <c r="X679" s="3"/>
      <c r="Y679" s="3"/>
      <c r="Z679" s="3"/>
    </row>
    <row r="680" spans="1:26">
      <c r="A680" s="3"/>
      <c r="B680" s="3"/>
      <c r="C680" s="998"/>
      <c r="D680" s="538" t="s">
        <v>324</v>
      </c>
      <c r="E680" s="540">
        <v>320</v>
      </c>
      <c r="F680" s="542">
        <v>3</v>
      </c>
      <c r="G680" s="543">
        <v>671</v>
      </c>
      <c r="H680" s="545">
        <v>15</v>
      </c>
      <c r="I680" s="540">
        <v>492</v>
      </c>
      <c r="J680" s="542">
        <v>13</v>
      </c>
      <c r="K680" s="543">
        <v>88</v>
      </c>
      <c r="L680" s="547">
        <v>0</v>
      </c>
      <c r="M680" s="3"/>
      <c r="N680" s="3"/>
      <c r="O680" s="3"/>
      <c r="P680" s="3"/>
      <c r="Q680" s="3"/>
      <c r="R680" s="3"/>
      <c r="S680" s="3"/>
      <c r="T680" s="3"/>
      <c r="U680" s="3"/>
      <c r="V680" s="3"/>
      <c r="W680" s="3"/>
      <c r="X680" s="3"/>
      <c r="Y680" s="3"/>
      <c r="Z680" s="3"/>
    </row>
    <row r="681" spans="1:26">
      <c r="A681" s="3"/>
      <c r="B681" s="3"/>
      <c r="C681" s="998"/>
      <c r="D681" s="525" t="s">
        <v>328</v>
      </c>
      <c r="E681" s="526">
        <v>230</v>
      </c>
      <c r="F681" s="527">
        <v>3</v>
      </c>
      <c r="G681" s="532">
        <v>453</v>
      </c>
      <c r="H681" s="534">
        <v>11</v>
      </c>
      <c r="I681" s="526">
        <v>294</v>
      </c>
      <c r="J681" s="527">
        <v>8</v>
      </c>
      <c r="K681" s="532">
        <v>69</v>
      </c>
      <c r="L681" s="536">
        <v>2</v>
      </c>
      <c r="M681" s="3"/>
      <c r="N681" s="3"/>
      <c r="O681" s="3"/>
      <c r="P681" s="3"/>
      <c r="Q681" s="3"/>
      <c r="R681" s="3"/>
      <c r="S681" s="3"/>
      <c r="T681" s="3"/>
      <c r="U681" s="3"/>
      <c r="V681" s="3"/>
      <c r="W681" s="3"/>
      <c r="X681" s="3"/>
      <c r="Y681" s="3"/>
      <c r="Z681" s="3"/>
    </row>
    <row r="682" spans="1:26">
      <c r="A682" s="3"/>
      <c r="B682" s="3"/>
      <c r="C682" s="998"/>
      <c r="D682" s="538" t="s">
        <v>329</v>
      </c>
      <c r="E682" s="540">
        <v>188</v>
      </c>
      <c r="F682" s="542">
        <v>1</v>
      </c>
      <c r="G682" s="543">
        <v>597</v>
      </c>
      <c r="H682" s="545">
        <v>5</v>
      </c>
      <c r="I682" s="540">
        <v>308</v>
      </c>
      <c r="J682" s="542">
        <v>1</v>
      </c>
      <c r="K682" s="543">
        <v>37</v>
      </c>
      <c r="L682" s="547">
        <v>1</v>
      </c>
      <c r="M682" s="3"/>
      <c r="N682" s="3"/>
      <c r="O682" s="3"/>
      <c r="P682" s="3"/>
      <c r="Q682" s="3"/>
      <c r="R682" s="3"/>
      <c r="S682" s="3"/>
      <c r="T682" s="3"/>
      <c r="U682" s="3"/>
      <c r="V682" s="3"/>
      <c r="W682" s="3"/>
      <c r="X682" s="3"/>
      <c r="Y682" s="3"/>
      <c r="Z682" s="3"/>
    </row>
    <row r="683" spans="1:26">
      <c r="A683" s="3"/>
      <c r="B683" s="3"/>
      <c r="C683" s="998"/>
      <c r="D683" s="525" t="s">
        <v>330</v>
      </c>
      <c r="E683" s="526">
        <v>423</v>
      </c>
      <c r="F683" s="527">
        <v>600</v>
      </c>
      <c r="G683" s="532">
        <v>547</v>
      </c>
      <c r="H683" s="534">
        <v>1068</v>
      </c>
      <c r="I683" s="526">
        <v>519</v>
      </c>
      <c r="J683" s="527">
        <v>843</v>
      </c>
      <c r="K683" s="532">
        <v>411</v>
      </c>
      <c r="L683" s="536">
        <v>278</v>
      </c>
      <c r="M683" s="3"/>
      <c r="N683" s="3"/>
      <c r="O683" s="3"/>
      <c r="P683" s="3"/>
      <c r="Q683" s="3"/>
      <c r="R683" s="3"/>
      <c r="S683" s="3"/>
      <c r="T683" s="3"/>
      <c r="U683" s="3"/>
      <c r="V683" s="3"/>
      <c r="W683" s="3"/>
      <c r="X683" s="3"/>
      <c r="Y683" s="3"/>
      <c r="Z683" s="3"/>
    </row>
    <row r="684" spans="1:26">
      <c r="A684" s="3"/>
      <c r="B684" s="3"/>
      <c r="C684" s="998"/>
      <c r="D684" s="538" t="s">
        <v>331</v>
      </c>
      <c r="E684" s="540">
        <v>38</v>
      </c>
      <c r="F684" s="542">
        <v>1</v>
      </c>
      <c r="G684" s="543">
        <v>182</v>
      </c>
      <c r="H684" s="545">
        <v>9</v>
      </c>
      <c r="I684" s="540">
        <v>497</v>
      </c>
      <c r="J684" s="542">
        <v>23</v>
      </c>
      <c r="K684" s="543">
        <v>421</v>
      </c>
      <c r="L684" s="547">
        <v>8</v>
      </c>
      <c r="M684" s="3"/>
      <c r="N684" s="3"/>
      <c r="O684" s="3"/>
      <c r="P684" s="3"/>
      <c r="Q684" s="3"/>
      <c r="R684" s="3"/>
      <c r="S684" s="3"/>
      <c r="T684" s="3"/>
      <c r="U684" s="3"/>
      <c r="V684" s="3"/>
      <c r="W684" s="3"/>
      <c r="X684" s="3"/>
      <c r="Y684" s="3"/>
      <c r="Z684" s="3"/>
    </row>
    <row r="685" spans="1:26">
      <c r="A685" s="3"/>
      <c r="B685" s="3"/>
      <c r="C685" s="998"/>
      <c r="D685" s="525" t="s">
        <v>332</v>
      </c>
      <c r="E685" s="526">
        <v>13</v>
      </c>
      <c r="F685" s="527">
        <v>0</v>
      </c>
      <c r="G685" s="532">
        <v>120</v>
      </c>
      <c r="H685" s="534">
        <v>4</v>
      </c>
      <c r="I685" s="526">
        <v>236</v>
      </c>
      <c r="J685" s="527">
        <v>6</v>
      </c>
      <c r="K685" s="532">
        <v>235</v>
      </c>
      <c r="L685" s="536">
        <v>0</v>
      </c>
      <c r="M685" s="3"/>
      <c r="N685" s="3"/>
      <c r="O685" s="3"/>
      <c r="P685" s="3"/>
      <c r="Q685" s="3"/>
      <c r="R685" s="3"/>
      <c r="S685" s="3"/>
      <c r="T685" s="3"/>
      <c r="U685" s="3"/>
      <c r="V685" s="3"/>
      <c r="W685" s="3"/>
      <c r="X685" s="3"/>
      <c r="Y685" s="3"/>
      <c r="Z685" s="3"/>
    </row>
    <row r="686" spans="1:26">
      <c r="A686" s="3"/>
      <c r="B686" s="3"/>
      <c r="C686" s="998"/>
      <c r="D686" s="538" t="s">
        <v>333</v>
      </c>
      <c r="E686" s="540">
        <v>41</v>
      </c>
      <c r="F686" s="542">
        <v>0</v>
      </c>
      <c r="G686" s="543">
        <v>247</v>
      </c>
      <c r="H686" s="545">
        <v>3</v>
      </c>
      <c r="I686" s="540">
        <v>326</v>
      </c>
      <c r="J686" s="542">
        <v>5</v>
      </c>
      <c r="K686" s="543">
        <v>111</v>
      </c>
      <c r="L686" s="547">
        <v>0</v>
      </c>
      <c r="M686" s="3"/>
      <c r="N686" s="3"/>
      <c r="O686" s="3"/>
      <c r="P686" s="3"/>
      <c r="Q686" s="3"/>
      <c r="R686" s="3"/>
      <c r="S686" s="3"/>
      <c r="T686" s="3"/>
      <c r="U686" s="3"/>
      <c r="V686" s="3"/>
      <c r="W686" s="3"/>
      <c r="X686" s="3"/>
      <c r="Y686" s="3"/>
      <c r="Z686" s="3"/>
    </row>
    <row r="687" spans="1:26" ht="15.75" customHeight="1">
      <c r="A687" s="3"/>
      <c r="B687" s="3"/>
      <c r="C687" s="998"/>
      <c r="D687" s="552" t="s">
        <v>28</v>
      </c>
      <c r="E687" s="554">
        <f t="shared" ref="E687:L687" si="51">SUM(E678:E686)</f>
        <v>10782</v>
      </c>
      <c r="F687" s="556">
        <f t="shared" si="51"/>
        <v>6261</v>
      </c>
      <c r="G687" s="557">
        <f t="shared" si="51"/>
        <v>6243</v>
      </c>
      <c r="H687" s="558">
        <f t="shared" si="51"/>
        <v>3852</v>
      </c>
      <c r="I687" s="554">
        <f t="shared" si="51"/>
        <v>3629</v>
      </c>
      <c r="J687" s="556">
        <f t="shared" si="51"/>
        <v>1533</v>
      </c>
      <c r="K687" s="557">
        <f t="shared" si="51"/>
        <v>1570</v>
      </c>
      <c r="L687" s="559">
        <f t="shared" si="51"/>
        <v>330</v>
      </c>
      <c r="M687" s="3"/>
      <c r="N687" s="3"/>
      <c r="O687" s="3"/>
      <c r="P687" s="3"/>
      <c r="Q687" s="3"/>
      <c r="R687" s="3"/>
      <c r="S687" s="3"/>
      <c r="T687" s="3"/>
      <c r="U687" s="3"/>
      <c r="V687" s="3"/>
      <c r="W687" s="3"/>
      <c r="X687" s="3"/>
      <c r="Y687" s="3"/>
      <c r="Z687" s="3"/>
    </row>
    <row r="688" spans="1:26" ht="21" customHeight="1">
      <c r="A688" s="3"/>
      <c r="B688" s="3"/>
      <c r="C688" s="978"/>
      <c r="D688" s="560" t="s">
        <v>336</v>
      </c>
      <c r="E688" s="1009">
        <f>E687+F687</f>
        <v>17043</v>
      </c>
      <c r="F688" s="858"/>
      <c r="G688" s="1009">
        <f>G687+H687</f>
        <v>10095</v>
      </c>
      <c r="H688" s="858"/>
      <c r="I688" s="1009">
        <f>I687+J687</f>
        <v>5162</v>
      </c>
      <c r="J688" s="858"/>
      <c r="K688" s="1009">
        <f>K687+L687</f>
        <v>1900</v>
      </c>
      <c r="L688" s="850"/>
      <c r="M688" s="3"/>
      <c r="N688" s="3"/>
      <c r="O688" s="3"/>
      <c r="P688" s="3"/>
      <c r="Q688" s="3"/>
      <c r="R688" s="3"/>
      <c r="S688" s="3"/>
      <c r="T688" s="3"/>
      <c r="U688" s="3"/>
      <c r="V688" s="3"/>
      <c r="W688" s="3"/>
      <c r="X688" s="3"/>
      <c r="Y688" s="3"/>
      <c r="Z688" s="3"/>
    </row>
    <row r="689" spans="1:26" ht="15" customHeight="1">
      <c r="A689" s="3"/>
      <c r="B689" s="3"/>
      <c r="C689" s="411"/>
      <c r="D689" s="721"/>
      <c r="E689" s="120"/>
      <c r="F689" s="120"/>
      <c r="G689" s="120"/>
      <c r="H689" s="120"/>
      <c r="I689" s="120"/>
      <c r="J689" s="120"/>
      <c r="K689" s="120"/>
      <c r="L689" s="120"/>
      <c r="M689" s="3"/>
      <c r="N689" s="3"/>
      <c r="O689" s="3"/>
      <c r="P689" s="3"/>
      <c r="Q689" s="3"/>
      <c r="R689" s="3"/>
      <c r="S689" s="3"/>
      <c r="T689" s="3"/>
      <c r="U689" s="3"/>
      <c r="V689" s="3"/>
      <c r="W689" s="3"/>
      <c r="X689" s="3"/>
      <c r="Y689" s="3"/>
      <c r="Z689" s="3"/>
    </row>
    <row r="690" spans="1:26" ht="11.25" customHeight="1">
      <c r="A690" s="3"/>
      <c r="B690" s="3"/>
      <c r="C690" s="722"/>
      <c r="D690" s="723"/>
      <c r="E690" s="724"/>
      <c r="F690" s="724"/>
      <c r="G690" s="724"/>
      <c r="H690" s="724"/>
      <c r="I690" s="724"/>
      <c r="J690" s="724"/>
      <c r="K690" s="724"/>
      <c r="L690" s="724"/>
      <c r="M690" s="3"/>
      <c r="N690" s="3"/>
      <c r="O690" s="3"/>
      <c r="P690" s="3"/>
      <c r="Q690" s="3"/>
      <c r="R690" s="3"/>
      <c r="S690" s="3"/>
      <c r="T690" s="3"/>
      <c r="U690" s="3"/>
      <c r="V690" s="3"/>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997" t="s">
        <v>336</v>
      </c>
      <c r="D692" s="1004" t="s">
        <v>87</v>
      </c>
      <c r="E692" s="991" t="s">
        <v>316</v>
      </c>
      <c r="F692" s="934"/>
      <c r="G692" s="996" t="s">
        <v>318</v>
      </c>
      <c r="H692" s="973"/>
      <c r="I692" s="991" t="s">
        <v>320</v>
      </c>
      <c r="J692" s="934"/>
      <c r="K692" s="996" t="s">
        <v>321</v>
      </c>
      <c r="L692" s="974"/>
      <c r="M692" s="3"/>
      <c r="N692" s="3"/>
      <c r="O692" s="3"/>
      <c r="P692" s="3"/>
      <c r="Q692" s="3"/>
      <c r="R692" s="3"/>
      <c r="S692" s="3"/>
      <c r="T692" s="3"/>
      <c r="U692" s="3"/>
      <c r="V692" s="3"/>
      <c r="W692" s="3"/>
      <c r="X692" s="3"/>
      <c r="Y692" s="3"/>
      <c r="Z692" s="3"/>
    </row>
    <row r="693" spans="1:26" ht="15.75" customHeight="1">
      <c r="A693" s="3"/>
      <c r="B693" s="3"/>
      <c r="C693" s="998"/>
      <c r="D693" s="1010"/>
      <c r="E693" s="512" t="s">
        <v>309</v>
      </c>
      <c r="F693" s="513" t="s">
        <v>310</v>
      </c>
      <c r="G693" s="514" t="s">
        <v>309</v>
      </c>
      <c r="H693" s="515" t="s">
        <v>310</v>
      </c>
      <c r="I693" s="512" t="s">
        <v>309</v>
      </c>
      <c r="J693" s="513" t="s">
        <v>310</v>
      </c>
      <c r="K693" s="514" t="s">
        <v>309</v>
      </c>
      <c r="L693" s="518" t="s">
        <v>310</v>
      </c>
      <c r="M693" s="3"/>
      <c r="N693" s="3"/>
      <c r="O693" s="3"/>
      <c r="P693" s="3"/>
      <c r="Q693" s="3"/>
      <c r="R693" s="3"/>
      <c r="S693" s="3"/>
      <c r="T693" s="3"/>
      <c r="U693" s="3"/>
      <c r="V693" s="3"/>
      <c r="W693" s="3"/>
      <c r="X693" s="3"/>
      <c r="Y693" s="3"/>
      <c r="Z693" s="3"/>
    </row>
    <row r="694" spans="1:26">
      <c r="A694" s="3"/>
      <c r="B694" s="3"/>
      <c r="C694" s="998"/>
      <c r="D694" s="519" t="s">
        <v>311</v>
      </c>
      <c r="E694" s="726">
        <f t="shared" ref="E694:L694" si="52">E15+E28+E41+E54+E67+E80+E93+E106+E119+E132+E145+E158+E171+E184+E197+E210+E223+E236+E249+E262+E275+E288+E301+E314+E327+E340+E353+E366+E379+E392+E405+E418+E431+E444+E457+E470+E483+E496+E509+E522+E535+E548+E561+E574+E587+E600+E613+E626+E639+E652+E665+E678</f>
        <v>8421</v>
      </c>
      <c r="F694" s="727">
        <f t="shared" si="52"/>
        <v>5692</v>
      </c>
      <c r="G694" s="726">
        <f t="shared" si="52"/>
        <v>7366</v>
      </c>
      <c r="H694" s="728">
        <f t="shared" si="52"/>
        <v>5794</v>
      </c>
      <c r="I694" s="729">
        <f t="shared" si="52"/>
        <v>3342</v>
      </c>
      <c r="J694" s="727">
        <f t="shared" si="52"/>
        <v>1712</v>
      </c>
      <c r="K694" s="726">
        <f t="shared" si="52"/>
        <v>1047</v>
      </c>
      <c r="L694" s="730">
        <f t="shared" si="52"/>
        <v>203</v>
      </c>
      <c r="M694" s="3"/>
      <c r="N694" s="3"/>
      <c r="O694" s="3"/>
      <c r="P694" s="3"/>
      <c r="Q694" s="3"/>
      <c r="R694" s="3"/>
      <c r="S694" s="3"/>
      <c r="T694" s="3"/>
      <c r="U694" s="3"/>
      <c r="V694" s="3"/>
      <c r="W694" s="3"/>
      <c r="X694" s="3"/>
      <c r="Y694" s="3"/>
      <c r="Z694" s="3"/>
    </row>
    <row r="695" spans="1:26">
      <c r="A695" s="3"/>
      <c r="B695" s="3"/>
      <c r="C695" s="998"/>
      <c r="D695" s="525" t="s">
        <v>312</v>
      </c>
      <c r="E695" s="731">
        <f t="shared" ref="E695:L695" si="53">E16+E29+E42+E55+E68+E81+E94+E107+E120+E133+E146+E159+E172+E185+E198+E211+E224+E237+E250+E263+E276+E289+E302+E315+E328+E341+E354+E367+E380+E393+E406+E419+E432+E445+E458+E471+E484+E497+E510+E523+E536+E549+E562+E575+E588+E601+E614+E627+E640+E653+E666+E679</f>
        <v>156992</v>
      </c>
      <c r="F695" s="732">
        <f t="shared" si="53"/>
        <v>67841</v>
      </c>
      <c r="G695" s="731">
        <f t="shared" si="53"/>
        <v>63535</v>
      </c>
      <c r="H695" s="734">
        <f t="shared" si="53"/>
        <v>33195</v>
      </c>
      <c r="I695" s="736">
        <f t="shared" si="53"/>
        <v>20069</v>
      </c>
      <c r="J695" s="732">
        <f t="shared" si="53"/>
        <v>6630</v>
      </c>
      <c r="K695" s="731">
        <f t="shared" si="53"/>
        <v>4382</v>
      </c>
      <c r="L695" s="737">
        <f t="shared" si="53"/>
        <v>523</v>
      </c>
      <c r="M695" s="3"/>
      <c r="N695" s="3"/>
      <c r="O695" s="3"/>
      <c r="P695" s="3"/>
      <c r="Q695" s="3"/>
      <c r="R695" s="3"/>
      <c r="S695" s="3"/>
      <c r="T695" s="3"/>
      <c r="U695" s="3"/>
      <c r="V695" s="3"/>
      <c r="W695" s="3"/>
      <c r="X695" s="3"/>
      <c r="Y695" s="3"/>
      <c r="Z695" s="3"/>
    </row>
    <row r="696" spans="1:26">
      <c r="A696" s="3"/>
      <c r="B696" s="3"/>
      <c r="C696" s="998"/>
      <c r="D696" s="538" t="s">
        <v>324</v>
      </c>
      <c r="E696" s="738">
        <f t="shared" ref="E696:L696" si="54">E17+E30+E43+E56+E69+E82+E95+E108+E121+E134+E147+E160+E173+E186+E199+E212+E225+E238+E251+E264+E277+E290+E303+E316+E329+E342+E355+E368+E381+E394+E407+E420+E433+E446+E459+E472+E485+E498+E511+E524+E537+E550+E563+E576+E589+E602+E615+E628+E641+E654+E667+E680</f>
        <v>5251</v>
      </c>
      <c r="F696" s="739">
        <f t="shared" si="54"/>
        <v>114</v>
      </c>
      <c r="G696" s="738">
        <f t="shared" si="54"/>
        <v>13565</v>
      </c>
      <c r="H696" s="741">
        <f t="shared" si="54"/>
        <v>476</v>
      </c>
      <c r="I696" s="743">
        <f t="shared" si="54"/>
        <v>9596</v>
      </c>
      <c r="J696" s="739">
        <f t="shared" si="54"/>
        <v>263</v>
      </c>
      <c r="K696" s="738">
        <f t="shared" si="54"/>
        <v>2645</v>
      </c>
      <c r="L696" s="744">
        <f t="shared" si="54"/>
        <v>27</v>
      </c>
      <c r="M696" s="3"/>
      <c r="N696" s="3"/>
      <c r="O696" s="3"/>
      <c r="P696" s="3"/>
      <c r="Q696" s="3"/>
      <c r="R696" s="3"/>
      <c r="S696" s="3"/>
      <c r="T696" s="3"/>
      <c r="U696" s="3"/>
      <c r="V696" s="3"/>
      <c r="W696" s="3"/>
      <c r="X696" s="3"/>
      <c r="Y696" s="3"/>
      <c r="Z696" s="3"/>
    </row>
    <row r="697" spans="1:26">
      <c r="A697" s="3"/>
      <c r="B697" s="3"/>
      <c r="C697" s="998"/>
      <c r="D697" s="525" t="s">
        <v>328</v>
      </c>
      <c r="E697" s="731">
        <f t="shared" ref="E697:L697" si="55">E18+E31+E44+E57+E70+E83+E96+E109+E122+E135+E148+E161+E174+E187+E200+E213+E226+E239+E252+E265+E278+E291+E304+E317+E330+E343+E356+E369+E382+E395+E408+E421+E434+E447+E460+E473+E486+E499+E512+E525+E538+E551+E564+E577+E590+E603+E616+E629+E642+E655+E668+E681</f>
        <v>3274</v>
      </c>
      <c r="F697" s="732">
        <f t="shared" si="55"/>
        <v>62</v>
      </c>
      <c r="G697" s="731">
        <f t="shared" si="55"/>
        <v>9290</v>
      </c>
      <c r="H697" s="734">
        <f t="shared" si="55"/>
        <v>158</v>
      </c>
      <c r="I697" s="736">
        <f t="shared" si="55"/>
        <v>6898</v>
      </c>
      <c r="J697" s="732">
        <f t="shared" si="55"/>
        <v>99</v>
      </c>
      <c r="K697" s="731">
        <f t="shared" si="55"/>
        <v>1893</v>
      </c>
      <c r="L697" s="737">
        <f t="shared" si="55"/>
        <v>11</v>
      </c>
      <c r="M697" s="3"/>
      <c r="N697" s="3"/>
      <c r="O697" s="3"/>
      <c r="P697" s="3"/>
      <c r="Q697" s="3"/>
      <c r="R697" s="3"/>
      <c r="S697" s="3"/>
      <c r="T697" s="3"/>
      <c r="U697" s="3"/>
      <c r="V697" s="3"/>
      <c r="W697" s="3"/>
      <c r="X697" s="3"/>
      <c r="Y697" s="3"/>
      <c r="Z697" s="3"/>
    </row>
    <row r="698" spans="1:26">
      <c r="A698" s="3"/>
      <c r="B698" s="3"/>
      <c r="C698" s="998"/>
      <c r="D698" s="538" t="s">
        <v>329</v>
      </c>
      <c r="E698" s="738">
        <f t="shared" ref="E698:L698" si="56">E19+E32+E45+E58+E71+E84+E97+E110+E123+E136+E149+E162+E175+E188+E201+E214+E227+E240+E253+E266+E279+E292+E305+E318+E331+E344+E357+E370+E383+E396+E409+E422+E435+E448+E461+E474+E487+E500+E513+E526+E539+E552+E565+E578+E591+E604+E617+E630+E643+E656+E669+E682</f>
        <v>1416</v>
      </c>
      <c r="F698" s="739">
        <f t="shared" si="56"/>
        <v>214</v>
      </c>
      <c r="G698" s="738">
        <f t="shared" si="56"/>
        <v>5770</v>
      </c>
      <c r="H698" s="741">
        <f t="shared" si="56"/>
        <v>46</v>
      </c>
      <c r="I698" s="743">
        <f t="shared" si="56"/>
        <v>3330</v>
      </c>
      <c r="J698" s="739">
        <f t="shared" si="56"/>
        <v>26</v>
      </c>
      <c r="K698" s="738">
        <f t="shared" si="56"/>
        <v>530</v>
      </c>
      <c r="L698" s="744">
        <f t="shared" si="56"/>
        <v>2</v>
      </c>
      <c r="M698" s="3"/>
      <c r="N698" s="3"/>
      <c r="O698" s="3"/>
      <c r="P698" s="3"/>
      <c r="Q698" s="3"/>
      <c r="R698" s="3"/>
      <c r="S698" s="3"/>
      <c r="T698" s="3"/>
      <c r="U698" s="3"/>
      <c r="V698" s="3"/>
      <c r="W698" s="3"/>
      <c r="X698" s="3"/>
      <c r="Y698" s="3"/>
      <c r="Z698" s="3"/>
    </row>
    <row r="699" spans="1:26">
      <c r="A699" s="3"/>
      <c r="B699" s="3"/>
      <c r="C699" s="998"/>
      <c r="D699" s="525" t="s">
        <v>330</v>
      </c>
      <c r="E699" s="731">
        <f t="shared" ref="E699:L699" si="57">E20+E33+E46+E59+E72+E85+E98+E111+E124+E137+E150+E163+E176+E189+E202+E215+E228+E241+E254+E267+E280+E293+E306+E319+E332+E345+E358+E371+E384+E397+E410+E423+E436+E449+E462+E475+E488+E501+E514+E527+E540+E553+E566+E579+E592+E605+E618+E631+E644+E657+E670+E683</f>
        <v>12435</v>
      </c>
      <c r="F699" s="732">
        <f t="shared" si="57"/>
        <v>15454</v>
      </c>
      <c r="G699" s="731">
        <f t="shared" si="57"/>
        <v>11316</v>
      </c>
      <c r="H699" s="734">
        <f t="shared" si="57"/>
        <v>17223</v>
      </c>
      <c r="I699" s="736">
        <f t="shared" si="57"/>
        <v>10098</v>
      </c>
      <c r="J699" s="732">
        <f t="shared" si="57"/>
        <v>11951</v>
      </c>
      <c r="K699" s="731">
        <f t="shared" si="57"/>
        <v>7287</v>
      </c>
      <c r="L699" s="737">
        <f t="shared" si="57"/>
        <v>3409</v>
      </c>
      <c r="M699" s="3"/>
      <c r="N699" s="3"/>
      <c r="O699" s="3"/>
      <c r="P699" s="3"/>
      <c r="Q699" s="3"/>
      <c r="R699" s="3"/>
      <c r="S699" s="3"/>
      <c r="T699" s="3"/>
      <c r="U699" s="3"/>
      <c r="V699" s="3"/>
      <c r="W699" s="3"/>
      <c r="X699" s="3"/>
      <c r="Y699" s="3"/>
      <c r="Z699" s="3"/>
    </row>
    <row r="700" spans="1:26">
      <c r="A700" s="3"/>
      <c r="B700" s="3"/>
      <c r="C700" s="998"/>
      <c r="D700" s="538" t="s">
        <v>331</v>
      </c>
      <c r="E700" s="738">
        <f t="shared" ref="E700:L700" si="58">E21+E34+E47+E60+E73+E86+E99+E112+E125+E138+E151+E164+E177+E190+E203+E216+E229+E242+E255+E268+E281+E294+E307+E320+E333+E346+E359+E372+E385+E398+E411+E424+E437+E450+E463+E476+E489+E502+E515+E528+E541+E554+E567+E580+E593+E606+E619+E632+E645+E658+E671+E684</f>
        <v>445</v>
      </c>
      <c r="F700" s="739">
        <f t="shared" si="58"/>
        <v>16</v>
      </c>
      <c r="G700" s="738">
        <f t="shared" si="58"/>
        <v>2721</v>
      </c>
      <c r="H700" s="741">
        <f t="shared" si="58"/>
        <v>153</v>
      </c>
      <c r="I700" s="743">
        <f t="shared" si="58"/>
        <v>6261</v>
      </c>
      <c r="J700" s="739">
        <f t="shared" si="58"/>
        <v>235</v>
      </c>
      <c r="K700" s="738">
        <f t="shared" si="58"/>
        <v>5442</v>
      </c>
      <c r="L700" s="744">
        <f t="shared" si="58"/>
        <v>74</v>
      </c>
      <c r="M700" s="3"/>
      <c r="N700" s="3"/>
      <c r="O700" s="3"/>
      <c r="P700" s="3"/>
      <c r="Q700" s="3"/>
      <c r="R700" s="3"/>
      <c r="S700" s="3"/>
      <c r="T700" s="3"/>
      <c r="U700" s="3"/>
      <c r="V700" s="3"/>
      <c r="W700" s="3"/>
      <c r="X700" s="3"/>
      <c r="Y700" s="3"/>
      <c r="Z700" s="3"/>
    </row>
    <row r="701" spans="1:26">
      <c r="A701" s="3"/>
      <c r="B701" s="3"/>
      <c r="C701" s="998"/>
      <c r="D701" s="525" t="s">
        <v>332</v>
      </c>
      <c r="E701" s="731">
        <f t="shared" ref="E701:L701" si="59">E22+E35+E48+E61+E74+E87+E100+E113+E126+E139+E152+E165+E178+E191+E204+E217+E230+E243+E256+E269+E282+E295+E308+E321+E334+E347+E360+E373+E386+E399+E412+E425+E438+E451+E464+E477+E490+E503+E516+E529+E542+E555+E568+E581+E594+E607+E620+E633+E646+E659+E672+E685</f>
        <v>364</v>
      </c>
      <c r="F701" s="732">
        <f t="shared" si="59"/>
        <v>8</v>
      </c>
      <c r="G701" s="731">
        <f t="shared" si="59"/>
        <v>2120</v>
      </c>
      <c r="H701" s="734">
        <f t="shared" si="59"/>
        <v>60</v>
      </c>
      <c r="I701" s="736">
        <f t="shared" si="59"/>
        <v>4557</v>
      </c>
      <c r="J701" s="732">
        <f t="shared" si="59"/>
        <v>89</v>
      </c>
      <c r="K701" s="731">
        <f t="shared" si="59"/>
        <v>3621</v>
      </c>
      <c r="L701" s="737">
        <f t="shared" si="59"/>
        <v>24</v>
      </c>
      <c r="M701" s="3"/>
      <c r="N701" s="3"/>
      <c r="O701" s="3"/>
      <c r="P701" s="3"/>
      <c r="Q701" s="3"/>
      <c r="R701" s="3"/>
      <c r="S701" s="3"/>
      <c r="T701" s="3"/>
      <c r="U701" s="3"/>
      <c r="V701" s="3"/>
      <c r="W701" s="3"/>
      <c r="X701" s="3"/>
      <c r="Y701" s="3"/>
      <c r="Z701" s="3"/>
    </row>
    <row r="702" spans="1:26">
      <c r="A702" s="3"/>
      <c r="B702" s="3"/>
      <c r="C702" s="998"/>
      <c r="D702" s="538" t="s">
        <v>333</v>
      </c>
      <c r="E702" s="738">
        <f t="shared" ref="E702:L702" si="60">E23+E36+E49+E62+E75+E88+E101+E114+E127+E140+E153+E166+E179+E192+E205+E218+E231+E244+E257+E270+E283+E296+E309+E322+E335+E348+E361+E374+E387+E400+E413+E426+E439+E452+E465+E478+E491+E504+E517+E530+E543+E556+E569+E582+E595+E608+E621+E634+E647+E660+E673+E686</f>
        <v>244</v>
      </c>
      <c r="F702" s="739">
        <f t="shared" si="60"/>
        <v>1</v>
      </c>
      <c r="G702" s="738">
        <f t="shared" si="60"/>
        <v>1796</v>
      </c>
      <c r="H702" s="741">
        <f t="shared" si="60"/>
        <v>14</v>
      </c>
      <c r="I702" s="743">
        <f t="shared" si="60"/>
        <v>2961</v>
      </c>
      <c r="J702" s="739">
        <f t="shared" si="60"/>
        <v>20</v>
      </c>
      <c r="K702" s="738">
        <f t="shared" si="60"/>
        <v>1204</v>
      </c>
      <c r="L702" s="744">
        <f t="shared" si="60"/>
        <v>5</v>
      </c>
      <c r="M702" s="3"/>
      <c r="N702" s="3"/>
      <c r="O702" s="3"/>
      <c r="P702" s="3"/>
      <c r="Q702" s="3"/>
      <c r="R702" s="3"/>
      <c r="S702" s="3"/>
      <c r="T702" s="3"/>
      <c r="U702" s="3"/>
      <c r="V702" s="3"/>
      <c r="W702" s="3"/>
      <c r="X702" s="3"/>
      <c r="Y702" s="3"/>
      <c r="Z702" s="3"/>
    </row>
    <row r="703" spans="1:26" ht="22.5" customHeight="1">
      <c r="A703" s="3"/>
      <c r="B703" s="3"/>
      <c r="C703" s="998"/>
      <c r="D703" s="552" t="s">
        <v>28</v>
      </c>
      <c r="E703" s="756">
        <f t="shared" ref="E703:L703" si="61">SUM(E694:E702)</f>
        <v>188842</v>
      </c>
      <c r="F703" s="757">
        <f t="shared" si="61"/>
        <v>89402</v>
      </c>
      <c r="G703" s="756">
        <f t="shared" si="61"/>
        <v>117479</v>
      </c>
      <c r="H703" s="758">
        <f t="shared" si="61"/>
        <v>57119</v>
      </c>
      <c r="I703" s="759">
        <f t="shared" si="61"/>
        <v>67112</v>
      </c>
      <c r="J703" s="757">
        <f t="shared" si="61"/>
        <v>21025</v>
      </c>
      <c r="K703" s="756">
        <f t="shared" si="61"/>
        <v>28051</v>
      </c>
      <c r="L703" s="760">
        <f t="shared" si="61"/>
        <v>4278</v>
      </c>
      <c r="M703" s="3"/>
      <c r="N703" s="3"/>
      <c r="O703" s="3"/>
      <c r="P703" s="3"/>
      <c r="Q703" s="3"/>
      <c r="R703" s="3"/>
      <c r="S703" s="3"/>
      <c r="T703" s="3"/>
      <c r="U703" s="3"/>
      <c r="V703" s="3"/>
      <c r="W703" s="3"/>
      <c r="X703" s="3"/>
      <c r="Y703" s="3"/>
      <c r="Z703" s="3"/>
    </row>
    <row r="704" spans="1:26" ht="23.25" customHeight="1">
      <c r="A704" s="3"/>
      <c r="B704" s="3"/>
      <c r="C704" s="978"/>
      <c r="D704" s="560" t="s">
        <v>336</v>
      </c>
      <c r="E704" s="1011">
        <f>E703+F703</f>
        <v>278244</v>
      </c>
      <c r="F704" s="908"/>
      <c r="G704" s="1011">
        <f>G703+H703</f>
        <v>174598</v>
      </c>
      <c r="H704" s="908"/>
      <c r="I704" s="1011">
        <f>I703+J703</f>
        <v>88137</v>
      </c>
      <c r="J704" s="908"/>
      <c r="K704" s="1011">
        <f>K703+L703</f>
        <v>32329</v>
      </c>
      <c r="L704" s="999"/>
      <c r="M704" s="3"/>
      <c r="N704" s="3"/>
      <c r="O704" s="48">
        <f>E704+G704+I704+K704</f>
        <v>573308</v>
      </c>
      <c r="P704" s="3"/>
      <c r="Q704" s="3"/>
      <c r="R704" s="3"/>
      <c r="S704" s="3"/>
      <c r="T704" s="3"/>
      <c r="U704" s="3"/>
      <c r="V704" s="3"/>
      <c r="W704" s="3"/>
      <c r="X704" s="3"/>
      <c r="Y704" s="3"/>
      <c r="Z704" s="3"/>
    </row>
    <row r="705" spans="1:26" ht="20.25" customHeight="1">
      <c r="A705" s="3"/>
      <c r="B705" s="3"/>
      <c r="C705" s="762" t="s">
        <v>464</v>
      </c>
      <c r="D705" s="474"/>
      <c r="E705" s="3"/>
      <c r="F705" s="3"/>
      <c r="G705" s="3"/>
      <c r="H705" s="3"/>
      <c r="I705" s="3"/>
      <c r="J705" s="3"/>
      <c r="K705" s="3"/>
      <c r="L705" s="3"/>
      <c r="M705" s="3"/>
      <c r="N705" s="3"/>
      <c r="O705" s="3"/>
      <c r="P705" s="3"/>
      <c r="Q705" s="3"/>
      <c r="R705" s="3"/>
      <c r="S705" s="3"/>
      <c r="T705" s="3"/>
      <c r="U705" s="3"/>
      <c r="V705" s="3"/>
      <c r="W705" s="3"/>
      <c r="X705" s="3"/>
      <c r="Y705" s="3"/>
      <c r="Z705" s="3"/>
    </row>
    <row r="706" spans="1:26" ht="9.75" customHeight="1">
      <c r="A706" s="3"/>
      <c r="B706" s="3"/>
      <c r="C706" s="722"/>
      <c r="D706" s="764"/>
      <c r="E706" s="765"/>
      <c r="F706" s="765"/>
      <c r="G706" s="765"/>
      <c r="H706" s="765"/>
      <c r="I706" s="765"/>
      <c r="J706" s="765"/>
      <c r="K706" s="765"/>
      <c r="L706" s="765"/>
      <c r="M706" s="3"/>
      <c r="N706" s="3"/>
      <c r="O706" s="3"/>
      <c r="P706" s="3"/>
      <c r="Q706" s="3"/>
      <c r="R706" s="3"/>
      <c r="S706" s="3"/>
      <c r="T706" s="3"/>
      <c r="U706" s="3"/>
      <c r="V706" s="3"/>
      <c r="W706" s="3"/>
      <c r="X706" s="3"/>
      <c r="Y706" s="3"/>
      <c r="Z706" s="3"/>
    </row>
    <row r="707" spans="1:26"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997" t="s">
        <v>465</v>
      </c>
      <c r="D708" s="1004" t="s">
        <v>87</v>
      </c>
      <c r="E708" s="991" t="s">
        <v>316</v>
      </c>
      <c r="F708" s="934"/>
      <c r="G708" s="996" t="s">
        <v>318</v>
      </c>
      <c r="H708" s="973"/>
      <c r="I708" s="991" t="s">
        <v>320</v>
      </c>
      <c r="J708" s="934"/>
      <c r="K708" s="996" t="s">
        <v>321</v>
      </c>
      <c r="L708" s="974"/>
      <c r="M708" s="3"/>
      <c r="N708" s="3"/>
      <c r="O708" s="3"/>
      <c r="P708" s="3"/>
      <c r="Q708" s="3"/>
      <c r="R708" s="3"/>
      <c r="S708" s="3"/>
      <c r="T708" s="3"/>
      <c r="U708" s="3"/>
      <c r="V708" s="3"/>
      <c r="W708" s="3"/>
      <c r="X708" s="3"/>
      <c r="Y708" s="3"/>
      <c r="Z708" s="3"/>
    </row>
    <row r="709" spans="1:26" ht="15.75" customHeight="1">
      <c r="A709" s="3"/>
      <c r="B709" s="3"/>
      <c r="C709" s="998"/>
      <c r="D709" s="1010"/>
      <c r="E709" s="512" t="s">
        <v>309</v>
      </c>
      <c r="F709" s="513" t="s">
        <v>310</v>
      </c>
      <c r="G709" s="514" t="s">
        <v>309</v>
      </c>
      <c r="H709" s="515" t="s">
        <v>310</v>
      </c>
      <c r="I709" s="512" t="s">
        <v>309</v>
      </c>
      <c r="J709" s="513" t="s">
        <v>310</v>
      </c>
      <c r="K709" s="514" t="s">
        <v>309</v>
      </c>
      <c r="L709" s="518" t="s">
        <v>310</v>
      </c>
      <c r="M709" s="3"/>
      <c r="N709" s="3"/>
      <c r="O709" s="3"/>
      <c r="P709" s="3"/>
      <c r="Q709" s="3"/>
      <c r="R709" s="3"/>
      <c r="S709" s="3"/>
      <c r="T709" s="3"/>
      <c r="U709" s="3"/>
      <c r="V709" s="3"/>
      <c r="W709" s="3"/>
      <c r="X709" s="3"/>
      <c r="Y709" s="3"/>
      <c r="Z709" s="3"/>
    </row>
    <row r="710" spans="1:26">
      <c r="A710" s="3"/>
      <c r="B710" s="3"/>
      <c r="C710" s="998"/>
      <c r="D710" s="519" t="s">
        <v>311</v>
      </c>
      <c r="E710" s="769">
        <f t="shared" ref="E710:F710" si="62">E694/240341</f>
        <v>3.5037717243416644E-2</v>
      </c>
      <c r="F710" s="771">
        <f t="shared" si="62"/>
        <v>2.3683017046612936E-2</v>
      </c>
      <c r="G710" s="769">
        <f t="shared" ref="G710:H710" si="63">G694/271605</f>
        <v>2.712026656357578E-2</v>
      </c>
      <c r="H710" s="773">
        <f t="shared" si="63"/>
        <v>2.1332449697170523E-2</v>
      </c>
      <c r="I710" s="774">
        <f t="shared" ref="I710:J710" si="64">I694/307669</f>
        <v>1.0862322820953688E-2</v>
      </c>
      <c r="J710" s="771">
        <f t="shared" si="64"/>
        <v>5.5644215049289987E-3</v>
      </c>
      <c r="K710" s="769">
        <f t="shared" ref="K710:L710" si="65">K694/346819</f>
        <v>3.018865748416321E-3</v>
      </c>
      <c r="L710" s="775">
        <f t="shared" si="65"/>
        <v>5.8531972008453979E-4</v>
      </c>
      <c r="M710" s="3"/>
      <c r="N710" s="3"/>
      <c r="O710" s="3"/>
      <c r="P710" s="3"/>
      <c r="Q710" s="3"/>
      <c r="R710" s="3"/>
      <c r="S710" s="3"/>
      <c r="T710" s="3"/>
      <c r="U710" s="3"/>
      <c r="V710" s="3"/>
      <c r="W710" s="3"/>
      <c r="X710" s="3"/>
      <c r="Y710" s="3"/>
      <c r="Z710" s="3"/>
    </row>
    <row r="711" spans="1:26">
      <c r="A711" s="3"/>
      <c r="B711" s="3"/>
      <c r="C711" s="998"/>
      <c r="D711" s="525" t="s">
        <v>312</v>
      </c>
      <c r="E711" s="776">
        <f t="shared" ref="E711:F711" si="66">E695/240341</f>
        <v>0.65320523755830262</v>
      </c>
      <c r="F711" s="777">
        <f t="shared" si="66"/>
        <v>0.28226977502798106</v>
      </c>
      <c r="G711" s="776">
        <f t="shared" ref="G711:H711" si="67">G695/271605</f>
        <v>0.2339242650172125</v>
      </c>
      <c r="H711" s="778">
        <f t="shared" si="67"/>
        <v>0.12221792676865301</v>
      </c>
      <c r="I711" s="779">
        <f t="shared" ref="I711:J711" si="68">I695/307669</f>
        <v>6.5229191111226673E-2</v>
      </c>
      <c r="J711" s="777">
        <f t="shared" si="68"/>
        <v>2.1549132346775267E-2</v>
      </c>
      <c r="K711" s="776">
        <f t="shared" ref="K711:L711" si="69">K695/346819</f>
        <v>1.2634832578376618E-2</v>
      </c>
      <c r="L711" s="780">
        <f t="shared" si="69"/>
        <v>1.5079912000207601E-3</v>
      </c>
      <c r="M711" s="3"/>
      <c r="N711" s="3"/>
      <c r="O711" s="3"/>
      <c r="P711" s="3"/>
      <c r="Q711" s="3"/>
      <c r="R711" s="3"/>
      <c r="S711" s="3"/>
      <c r="T711" s="3"/>
      <c r="U711" s="3"/>
      <c r="V711" s="3"/>
      <c r="W711" s="3"/>
      <c r="X711" s="3"/>
      <c r="Y711" s="3"/>
      <c r="Z711" s="3"/>
    </row>
    <row r="712" spans="1:26">
      <c r="A712" s="3"/>
      <c r="B712" s="3"/>
      <c r="C712" s="998"/>
      <c r="D712" s="538" t="s">
        <v>324</v>
      </c>
      <c r="E712" s="781">
        <f t="shared" ref="E712:F712" si="70">E696/240341</f>
        <v>2.1848124123640993E-2</v>
      </c>
      <c r="F712" s="782">
        <f t="shared" si="70"/>
        <v>4.7432606172063859E-4</v>
      </c>
      <c r="G712" s="781">
        <f t="shared" ref="G712:H712" si="71">G696/271605</f>
        <v>4.9943852285488116E-2</v>
      </c>
      <c r="H712" s="783">
        <f t="shared" si="71"/>
        <v>1.7525450562397599E-3</v>
      </c>
      <c r="I712" s="784">
        <f t="shared" ref="I712:J712" si="72">I696/307669</f>
        <v>3.1189362594216511E-2</v>
      </c>
      <c r="J712" s="782">
        <f t="shared" si="72"/>
        <v>8.5481475221748043E-4</v>
      </c>
      <c r="K712" s="781">
        <f t="shared" ref="K712:L712" si="73">K696/346819</f>
        <v>7.6264564513478213E-3</v>
      </c>
      <c r="L712" s="785">
        <f t="shared" si="73"/>
        <v>7.7850406119618588E-5</v>
      </c>
      <c r="M712" s="3"/>
      <c r="N712" s="3"/>
      <c r="O712" s="3"/>
      <c r="P712" s="3"/>
      <c r="Q712" s="3"/>
      <c r="R712" s="3"/>
      <c r="S712" s="3"/>
      <c r="T712" s="3"/>
      <c r="U712" s="3"/>
      <c r="V712" s="3"/>
      <c r="W712" s="3"/>
      <c r="X712" s="3"/>
      <c r="Y712" s="3"/>
      <c r="Z712" s="3"/>
    </row>
    <row r="713" spans="1:26">
      <c r="A713" s="3"/>
      <c r="B713" s="3"/>
      <c r="C713" s="998"/>
      <c r="D713" s="525" t="s">
        <v>328</v>
      </c>
      <c r="E713" s="776">
        <f t="shared" ref="E713:F713" si="74">E697/240341</f>
        <v>1.362231163222255E-2</v>
      </c>
      <c r="F713" s="777">
        <f t="shared" si="74"/>
        <v>2.5796680549718939E-4</v>
      </c>
      <c r="G713" s="776">
        <f t="shared" ref="G713:H713" si="75">G697/271605</f>
        <v>3.4204083135435652E-2</v>
      </c>
      <c r="H713" s="778">
        <f t="shared" si="75"/>
        <v>5.8172714051655898E-4</v>
      </c>
      <c r="I713" s="779">
        <f t="shared" ref="I713:J713" si="76">I697/307669</f>
        <v>2.24201983300235E-2</v>
      </c>
      <c r="J713" s="777">
        <f t="shared" si="76"/>
        <v>3.2177437440886148E-4</v>
      </c>
      <c r="K713" s="776">
        <f t="shared" ref="K713:L713" si="77">K697/346819</f>
        <v>5.458178473497703E-3</v>
      </c>
      <c r="L713" s="780">
        <f t="shared" si="77"/>
        <v>3.1716832122807575E-5</v>
      </c>
      <c r="M713" s="3"/>
      <c r="N713" s="3"/>
      <c r="O713" s="3"/>
      <c r="P713" s="3"/>
      <c r="Q713" s="3"/>
      <c r="R713" s="3"/>
      <c r="S713" s="3"/>
      <c r="T713" s="3"/>
      <c r="U713" s="3"/>
      <c r="V713" s="3"/>
      <c r="W713" s="3"/>
      <c r="X713" s="3"/>
      <c r="Y713" s="3"/>
      <c r="Z713" s="3"/>
    </row>
    <row r="714" spans="1:26">
      <c r="A714" s="3"/>
      <c r="B714" s="3"/>
      <c r="C714" s="998"/>
      <c r="D714" s="538" t="s">
        <v>329</v>
      </c>
      <c r="E714" s="781">
        <f t="shared" ref="E714:F714" si="78">E698/240341</f>
        <v>5.8916289771616158E-3</v>
      </c>
      <c r="F714" s="782">
        <f t="shared" si="78"/>
        <v>8.9040155445804087E-4</v>
      </c>
      <c r="G714" s="781">
        <f t="shared" ref="G714:H714" si="79">G698/271605</f>
        <v>2.1244086080889527E-2</v>
      </c>
      <c r="H714" s="783">
        <f t="shared" si="79"/>
        <v>1.6936359787190957E-4</v>
      </c>
      <c r="I714" s="784">
        <f t="shared" ref="I714:J714" si="80">I698/307669</f>
        <v>1.0823319866479886E-2</v>
      </c>
      <c r="J714" s="782">
        <f t="shared" si="80"/>
        <v>8.4506401359903016E-5</v>
      </c>
      <c r="K714" s="781">
        <f t="shared" ref="K714:L714" si="81">K698/346819</f>
        <v>1.528174638644365E-3</v>
      </c>
      <c r="L714" s="785">
        <f t="shared" si="81"/>
        <v>5.7666967496013775E-6</v>
      </c>
      <c r="M714" s="3"/>
      <c r="N714" s="3"/>
      <c r="O714" s="3"/>
      <c r="P714" s="3"/>
      <c r="Q714" s="3"/>
      <c r="R714" s="3"/>
      <c r="S714" s="3"/>
      <c r="T714" s="3"/>
      <c r="U714" s="3"/>
      <c r="V714" s="3"/>
      <c r="W714" s="3"/>
      <c r="X714" s="3"/>
      <c r="Y714" s="3"/>
      <c r="Z714" s="3"/>
    </row>
    <row r="715" spans="1:26">
      <c r="A715" s="3"/>
      <c r="B715" s="3"/>
      <c r="C715" s="998"/>
      <c r="D715" s="525" t="s">
        <v>330</v>
      </c>
      <c r="E715" s="776">
        <f t="shared" ref="E715:F715" si="82">E699/240341</f>
        <v>5.1738987521895971E-2</v>
      </c>
      <c r="F715" s="777">
        <f t="shared" si="82"/>
        <v>6.4300306647638153E-2</v>
      </c>
      <c r="G715" s="776">
        <f t="shared" ref="G715:H715" si="83">G699/271605</f>
        <v>4.1663445076489752E-2</v>
      </c>
      <c r="H715" s="778">
        <f t="shared" si="83"/>
        <v>6.3411940133649966E-2</v>
      </c>
      <c r="I715" s="779">
        <f t="shared" ref="I715:J715" si="84">I699/307669</f>
        <v>3.2820986189703867E-2</v>
      </c>
      <c r="J715" s="777">
        <f t="shared" si="84"/>
        <v>3.8843692409700037E-2</v>
      </c>
      <c r="K715" s="776">
        <f t="shared" ref="K715:L715" si="85">K699/346819</f>
        <v>2.1010959607172617E-2</v>
      </c>
      <c r="L715" s="780">
        <f t="shared" si="85"/>
        <v>9.8293346096955479E-3</v>
      </c>
      <c r="M715" s="3"/>
      <c r="N715" s="3"/>
      <c r="O715" s="3"/>
      <c r="P715" s="3"/>
      <c r="Q715" s="3"/>
      <c r="R715" s="3"/>
      <c r="S715" s="3"/>
      <c r="T715" s="3"/>
      <c r="U715" s="3"/>
      <c r="V715" s="3"/>
      <c r="W715" s="3"/>
      <c r="X715" s="3"/>
      <c r="Y715" s="3"/>
      <c r="Z715" s="3"/>
    </row>
    <row r="716" spans="1:26">
      <c r="A716" s="3"/>
      <c r="B716" s="3"/>
      <c r="C716" s="998"/>
      <c r="D716" s="538" t="s">
        <v>331</v>
      </c>
      <c r="E716" s="781">
        <f t="shared" ref="E716:F716" si="86">E700/240341</f>
        <v>1.8515359426814401E-3</v>
      </c>
      <c r="F716" s="782">
        <f t="shared" si="86"/>
        <v>6.6572078837984357E-5</v>
      </c>
      <c r="G716" s="781">
        <f t="shared" ref="G716:H716" si="87">G700/271605</f>
        <v>1.0018224995857956E-2</v>
      </c>
      <c r="H716" s="783">
        <f t="shared" si="87"/>
        <v>5.6331805379135141E-4</v>
      </c>
      <c r="I716" s="784">
        <f t="shared" ref="I716:J716" si="88">I700/307669</f>
        <v>2.0349791496705877E-2</v>
      </c>
      <c r="J716" s="782">
        <f t="shared" si="88"/>
        <v>7.6380785844527724E-4</v>
      </c>
      <c r="K716" s="781">
        <f t="shared" ref="K716:L716" si="89">K700/346819</f>
        <v>1.5691181855665346E-2</v>
      </c>
      <c r="L716" s="785">
        <f t="shared" si="89"/>
        <v>2.1336777973525095E-4</v>
      </c>
      <c r="M716" s="3"/>
      <c r="N716" s="3"/>
      <c r="O716" s="3"/>
      <c r="P716" s="3"/>
      <c r="Q716" s="3"/>
      <c r="R716" s="3"/>
      <c r="S716" s="3"/>
      <c r="T716" s="3"/>
      <c r="U716" s="3"/>
      <c r="V716" s="3"/>
      <c r="W716" s="3"/>
      <c r="X716" s="3"/>
      <c r="Y716" s="3"/>
      <c r="Z716" s="3"/>
    </row>
    <row r="717" spans="1:26">
      <c r="A717" s="3"/>
      <c r="B717" s="3"/>
      <c r="C717" s="998"/>
      <c r="D717" s="525" t="s">
        <v>332</v>
      </c>
      <c r="E717" s="776">
        <f t="shared" ref="E717:F717" si="90">E701/240341</f>
        <v>1.5145147935641443E-3</v>
      </c>
      <c r="F717" s="777">
        <f t="shared" si="90"/>
        <v>3.3286039418992179E-5</v>
      </c>
      <c r="G717" s="776">
        <f t="shared" ref="G717:H717" si="91">G701/271605</f>
        <v>7.8054527714880063E-3</v>
      </c>
      <c r="H717" s="778">
        <f t="shared" si="91"/>
        <v>2.2090904070249076E-4</v>
      </c>
      <c r="I717" s="779">
        <f t="shared" ref="I717:J717" si="92">I701/307669</f>
        <v>1.4811371961426078E-2</v>
      </c>
      <c r="J717" s="777">
        <f t="shared" si="92"/>
        <v>2.8927191234736033E-4</v>
      </c>
      <c r="K717" s="776">
        <f t="shared" ref="K717:L717" si="93">K701/346819</f>
        <v>1.0440604465153294E-2</v>
      </c>
      <c r="L717" s="780">
        <f t="shared" si="93"/>
        <v>6.9200360995216523E-5</v>
      </c>
      <c r="M717" s="3"/>
      <c r="N717" s="3"/>
      <c r="O717" s="3"/>
      <c r="P717" s="3"/>
      <c r="Q717" s="3"/>
      <c r="R717" s="3"/>
      <c r="S717" s="3"/>
      <c r="T717" s="3"/>
      <c r="U717" s="3"/>
      <c r="V717" s="3"/>
      <c r="W717" s="3"/>
      <c r="X717" s="3"/>
      <c r="Y717" s="3"/>
      <c r="Z717" s="3"/>
    </row>
    <row r="718" spans="1:26">
      <c r="A718" s="3"/>
      <c r="B718" s="3"/>
      <c r="C718" s="998"/>
      <c r="D718" s="538" t="s">
        <v>333</v>
      </c>
      <c r="E718" s="781">
        <f t="shared" ref="E718:F718" si="94">E702/240341</f>
        <v>1.0152242022792616E-3</v>
      </c>
      <c r="F718" s="782">
        <f t="shared" si="94"/>
        <v>4.1607549273740223E-6</v>
      </c>
      <c r="G718" s="781">
        <f t="shared" ref="G718:H718" si="95">G702/271605</f>
        <v>6.6125439516945567E-3</v>
      </c>
      <c r="H718" s="783">
        <f t="shared" si="95"/>
        <v>5.1545442830581173E-5</v>
      </c>
      <c r="I718" s="784">
        <f t="shared" ref="I718:J718" si="96">I702/307669</f>
        <v>9.6239790164104923E-3</v>
      </c>
      <c r="J718" s="782">
        <f t="shared" si="96"/>
        <v>6.5004924123002314E-5</v>
      </c>
      <c r="K718" s="781">
        <f t="shared" ref="K718:L718" si="97">K702/346819</f>
        <v>3.4715514432600292E-3</v>
      </c>
      <c r="L718" s="785">
        <f t="shared" si="97"/>
        <v>1.4416741874003443E-5</v>
      </c>
      <c r="M718" s="3"/>
      <c r="N718" s="3"/>
      <c r="O718" s="3"/>
      <c r="P718" s="3"/>
      <c r="Q718" s="3"/>
      <c r="R718" s="3"/>
      <c r="S718" s="3"/>
      <c r="T718" s="3"/>
      <c r="U718" s="3"/>
      <c r="V718" s="3"/>
      <c r="W718" s="3"/>
      <c r="X718" s="3"/>
      <c r="Y718" s="3"/>
      <c r="Z718" s="3"/>
    </row>
    <row r="719" spans="1:26" ht="21" customHeight="1">
      <c r="A719" s="3"/>
      <c r="B719" s="3"/>
      <c r="C719" s="998"/>
      <c r="D719" s="552" t="s">
        <v>28</v>
      </c>
      <c r="E719" s="789">
        <f t="shared" ref="E719:L719" si="98">SUM(E710:E718)</f>
        <v>0.78572528199516523</v>
      </c>
      <c r="F719" s="790">
        <f t="shared" si="98"/>
        <v>0.37197981201709235</v>
      </c>
      <c r="G719" s="789">
        <f t="shared" si="98"/>
        <v>0.43253621987813184</v>
      </c>
      <c r="H719" s="791">
        <f t="shared" si="98"/>
        <v>0.21030172493142613</v>
      </c>
      <c r="I719" s="792">
        <f t="shared" si="98"/>
        <v>0.21813052338714656</v>
      </c>
      <c r="J719" s="790">
        <f t="shared" si="98"/>
        <v>6.8336426484306184E-2</v>
      </c>
      <c r="K719" s="789">
        <f t="shared" si="98"/>
        <v>8.0880805261534114E-2</v>
      </c>
      <c r="L719" s="793">
        <f t="shared" si="98"/>
        <v>1.2334964347397346E-2</v>
      </c>
      <c r="M719" s="3"/>
      <c r="N719" s="3"/>
      <c r="O719" s="3"/>
      <c r="P719" s="3"/>
      <c r="Q719" s="3"/>
      <c r="R719" s="3"/>
      <c r="S719" s="3"/>
      <c r="T719" s="3"/>
      <c r="U719" s="3"/>
      <c r="V719" s="3"/>
      <c r="W719" s="3"/>
      <c r="X719" s="3"/>
      <c r="Y719" s="3"/>
      <c r="Z719" s="3"/>
    </row>
    <row r="720" spans="1:26" ht="23.25" customHeight="1">
      <c r="A720" s="3"/>
      <c r="B720" s="3"/>
      <c r="C720" s="978"/>
      <c r="D720" s="560" t="s">
        <v>336</v>
      </c>
      <c r="E720" s="1012">
        <f>E704/O704</f>
        <v>0.48533074717254948</v>
      </c>
      <c r="F720" s="849"/>
      <c r="G720" s="1002">
        <f>G704/O704</f>
        <v>0.30454485198183173</v>
      </c>
      <c r="H720" s="908"/>
      <c r="I720" s="1013">
        <f>I704/O704</f>
        <v>0.15373411848430513</v>
      </c>
      <c r="J720" s="849"/>
      <c r="K720" s="1002">
        <f>K704/O704</f>
        <v>5.6390282361313639E-2</v>
      </c>
      <c r="L720" s="999"/>
      <c r="M720" s="3"/>
      <c r="N720" s="3"/>
      <c r="O720" s="3"/>
      <c r="P720" s="3"/>
      <c r="Q720" s="3"/>
      <c r="R720" s="3"/>
      <c r="S720" s="3"/>
      <c r="T720" s="3"/>
      <c r="U720" s="3"/>
      <c r="V720" s="3"/>
      <c r="W720" s="3"/>
      <c r="X720" s="3"/>
      <c r="Y720" s="3"/>
      <c r="Z720" s="3"/>
    </row>
    <row r="721" spans="1:26" ht="15.75" customHeight="1">
      <c r="A721" s="3"/>
      <c r="B721" s="3"/>
      <c r="C721" s="762" t="s">
        <v>464</v>
      </c>
      <c r="D721" s="721"/>
      <c r="E721" s="794"/>
      <c r="F721" s="794"/>
      <c r="G721" s="794"/>
      <c r="H721" s="794"/>
      <c r="I721" s="794"/>
      <c r="J721" s="794"/>
      <c r="K721" s="794"/>
      <c r="L721" s="794"/>
      <c r="M721" s="3"/>
      <c r="N721" s="3"/>
      <c r="O721" s="3"/>
      <c r="P721" s="3"/>
      <c r="Q721" s="3"/>
      <c r="R721" s="3"/>
      <c r="S721" s="3"/>
      <c r="T721" s="3"/>
      <c r="U721" s="3"/>
      <c r="V721" s="3"/>
      <c r="W721" s="3"/>
      <c r="X721" s="3"/>
      <c r="Y721" s="3"/>
      <c r="Z721" s="3"/>
    </row>
    <row r="722" spans="1:26" ht="11.25" customHeight="1">
      <c r="A722" s="3"/>
      <c r="B722" s="3"/>
      <c r="C722" s="411"/>
      <c r="D722" s="721"/>
      <c r="E722" s="794"/>
      <c r="F722" s="794"/>
      <c r="G722" s="794"/>
      <c r="H722" s="794"/>
      <c r="I722" s="794"/>
      <c r="J722" s="794"/>
      <c r="K722" s="794"/>
      <c r="L722" s="794"/>
      <c r="M722" s="3"/>
      <c r="N722" s="47"/>
      <c r="O722" s="47"/>
      <c r="P722" s="47"/>
      <c r="Q722" s="3"/>
      <c r="R722" s="3"/>
      <c r="S722" s="3"/>
      <c r="T722" s="3"/>
      <c r="U722" s="3"/>
      <c r="V722" s="3"/>
      <c r="W722" s="3"/>
      <c r="X722" s="3"/>
      <c r="Y722" s="3"/>
      <c r="Z722" s="3"/>
    </row>
    <row r="723" spans="1:26">
      <c r="A723" s="3"/>
      <c r="B723" s="3"/>
      <c r="C723" s="3"/>
      <c r="D723" s="3"/>
      <c r="E723" s="3"/>
      <c r="F723" s="3"/>
      <c r="G723" s="3"/>
      <c r="H723" s="3"/>
      <c r="I723" s="3"/>
      <c r="J723" s="3"/>
      <c r="K723" s="3"/>
      <c r="L723" s="3"/>
      <c r="M723" s="160" t="str">
        <f>E708</f>
        <v>18 À 29</v>
      </c>
      <c r="N723" s="160" t="str">
        <f>G708</f>
        <v>30 À 41</v>
      </c>
      <c r="O723" s="160" t="str">
        <f>I708</f>
        <v>42 À 53</v>
      </c>
      <c r="P723" s="160" t="str">
        <f>K708</f>
        <v>54 OU MAIS</v>
      </c>
      <c r="Q723" s="3"/>
      <c r="R723" s="3"/>
      <c r="S723" s="3"/>
      <c r="T723" s="3"/>
      <c r="U723" s="3"/>
      <c r="V723" s="3"/>
      <c r="W723" s="3"/>
      <c r="X723" s="3"/>
      <c r="Y723" s="3"/>
      <c r="Z723" s="3"/>
    </row>
    <row r="724" spans="1:26">
      <c r="A724" s="3"/>
      <c r="B724" s="3"/>
      <c r="C724" s="3"/>
      <c r="D724" s="3"/>
      <c r="E724" s="3"/>
      <c r="F724" s="3"/>
      <c r="G724" s="3"/>
      <c r="H724" s="3"/>
      <c r="I724" s="3"/>
      <c r="J724" s="3"/>
      <c r="K724" s="3"/>
      <c r="L724" s="3"/>
      <c r="M724" s="795">
        <f>E720</f>
        <v>0.48533074717254948</v>
      </c>
      <c r="N724" s="795">
        <f>G720</f>
        <v>0.30454485198183173</v>
      </c>
      <c r="O724" s="795">
        <f>I720</f>
        <v>0.15373411848430513</v>
      </c>
      <c r="P724" s="795">
        <f>K720</f>
        <v>5.6390282361313639E-2</v>
      </c>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47"/>
      <c r="P729" s="160" t="str">
        <f>E708</f>
        <v>18 À 29</v>
      </c>
      <c r="Q729" s="160" t="str">
        <f>G708</f>
        <v>30 À 41</v>
      </c>
      <c r="R729" s="160" t="str">
        <f>I708</f>
        <v>42 À 53</v>
      </c>
      <c r="S729" s="160" t="str">
        <f>K708</f>
        <v>54 OU MAIS</v>
      </c>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6" t="s">
        <v>0</v>
      </c>
      <c r="H757" s="6"/>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6" t="s">
        <v>5</v>
      </c>
      <c r="H758" s="6"/>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6" t="s">
        <v>6</v>
      </c>
      <c r="H759" s="376"/>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45">
    <mergeCell ref="K662:L662"/>
    <mergeCell ref="K663:L663"/>
    <mergeCell ref="I663:J663"/>
    <mergeCell ref="G675:H675"/>
    <mergeCell ref="I720:J720"/>
    <mergeCell ref="K720:L720"/>
    <mergeCell ref="E720:F720"/>
    <mergeCell ref="G720:H720"/>
    <mergeCell ref="E675:F675"/>
    <mergeCell ref="E676:F676"/>
    <mergeCell ref="E663:F663"/>
    <mergeCell ref="E662:F662"/>
    <mergeCell ref="E650:F650"/>
    <mergeCell ref="G650:H650"/>
    <mergeCell ref="I650:J650"/>
    <mergeCell ref="G662:H662"/>
    <mergeCell ref="I662:J662"/>
    <mergeCell ref="K704:L704"/>
    <mergeCell ref="E704:F704"/>
    <mergeCell ref="G704:H704"/>
    <mergeCell ref="I704:J704"/>
    <mergeCell ref="I692:J692"/>
    <mergeCell ref="E708:F708"/>
    <mergeCell ref="G708:H708"/>
    <mergeCell ref="I708:J708"/>
    <mergeCell ref="K708:L708"/>
    <mergeCell ref="C351:C363"/>
    <mergeCell ref="C598:C610"/>
    <mergeCell ref="C624:C636"/>
    <mergeCell ref="C637:C649"/>
    <mergeCell ref="C585:C597"/>
    <mergeCell ref="D650:D651"/>
    <mergeCell ref="C572:C584"/>
    <mergeCell ref="D286:D287"/>
    <mergeCell ref="G416:H416"/>
    <mergeCell ref="G494:H494"/>
    <mergeCell ref="G481:H481"/>
    <mergeCell ref="E493:F493"/>
    <mergeCell ref="G493:H493"/>
    <mergeCell ref="E494:F494"/>
    <mergeCell ref="K143:L143"/>
    <mergeCell ref="G143:H143"/>
    <mergeCell ref="G142:H142"/>
    <mergeCell ref="I142:J142"/>
    <mergeCell ref="K142:L142"/>
    <mergeCell ref="C130:C142"/>
    <mergeCell ref="C143:C155"/>
    <mergeCell ref="E142:F142"/>
    <mergeCell ref="E129:F129"/>
    <mergeCell ref="G129:H129"/>
    <mergeCell ref="I129:J129"/>
    <mergeCell ref="G130:H130"/>
    <mergeCell ref="E130:F130"/>
    <mergeCell ref="I130:J130"/>
    <mergeCell ref="C91:C103"/>
    <mergeCell ref="C104:C116"/>
    <mergeCell ref="C117:C129"/>
    <mergeCell ref="C65:C77"/>
    <mergeCell ref="D65:D66"/>
    <mergeCell ref="C52:C64"/>
    <mergeCell ref="C39:C51"/>
    <mergeCell ref="C78:C90"/>
    <mergeCell ref="D78:D79"/>
    <mergeCell ref="D91:D92"/>
    <mergeCell ref="D104:D105"/>
    <mergeCell ref="K91:L91"/>
    <mergeCell ref="E39:F39"/>
    <mergeCell ref="D39:D40"/>
    <mergeCell ref="E52:F52"/>
    <mergeCell ref="G52:H52"/>
    <mergeCell ref="I52:J52"/>
    <mergeCell ref="D52:D53"/>
    <mergeCell ref="E38:F38"/>
    <mergeCell ref="E25:F25"/>
    <mergeCell ref="E51:F51"/>
    <mergeCell ref="G26:H26"/>
    <mergeCell ref="I26:J26"/>
    <mergeCell ref="G38:H38"/>
    <mergeCell ref="I38:J38"/>
    <mergeCell ref="G78:H78"/>
    <mergeCell ref="I78:J78"/>
    <mergeCell ref="G65:H65"/>
    <mergeCell ref="I65:J65"/>
    <mergeCell ref="I77:J77"/>
    <mergeCell ref="C26:C38"/>
    <mergeCell ref="D26:D27"/>
    <mergeCell ref="C5:N5"/>
    <mergeCell ref="C4:N4"/>
    <mergeCell ref="C6:N6"/>
    <mergeCell ref="C8:N8"/>
    <mergeCell ref="D11:L11"/>
    <mergeCell ref="K13:L13"/>
    <mergeCell ref="C13:C25"/>
    <mergeCell ref="E636:F636"/>
    <mergeCell ref="E637:F637"/>
    <mergeCell ref="G637:H637"/>
    <mergeCell ref="E649:F649"/>
    <mergeCell ref="E26:F26"/>
    <mergeCell ref="K26:L26"/>
    <mergeCell ref="K25:L25"/>
    <mergeCell ref="G25:H25"/>
    <mergeCell ref="I25:J25"/>
    <mergeCell ref="K38:L38"/>
    <mergeCell ref="G39:H39"/>
    <mergeCell ref="I39:J39"/>
    <mergeCell ref="K103:L103"/>
    <mergeCell ref="K104:L104"/>
    <mergeCell ref="K117:L117"/>
    <mergeCell ref="K116:L116"/>
    <mergeCell ref="E116:F116"/>
    <mergeCell ref="E117:F117"/>
    <mergeCell ref="K129:L129"/>
    <mergeCell ref="K130:L130"/>
    <mergeCell ref="G51:H51"/>
    <mergeCell ref="I51:J51"/>
    <mergeCell ref="K77:L77"/>
    <mergeCell ref="K78:L78"/>
    <mergeCell ref="E692:F692"/>
    <mergeCell ref="G692:H692"/>
    <mergeCell ref="E688:F688"/>
    <mergeCell ref="G688:H688"/>
    <mergeCell ref="I688:J688"/>
    <mergeCell ref="K688:L688"/>
    <mergeCell ref="G545:H545"/>
    <mergeCell ref="G546:H546"/>
    <mergeCell ref="G598:H598"/>
    <mergeCell ref="I598:J598"/>
    <mergeCell ref="K692:L692"/>
    <mergeCell ref="I637:J637"/>
    <mergeCell ref="E624:F624"/>
    <mergeCell ref="E623:F623"/>
    <mergeCell ref="G623:H623"/>
    <mergeCell ref="I623:J623"/>
    <mergeCell ref="K623:L623"/>
    <mergeCell ref="E598:F598"/>
    <mergeCell ref="E610:F610"/>
    <mergeCell ref="G610:H610"/>
    <mergeCell ref="I610:J610"/>
    <mergeCell ref="K610:L610"/>
    <mergeCell ref="E611:F611"/>
    <mergeCell ref="K611:L611"/>
    <mergeCell ref="K598:L598"/>
    <mergeCell ref="K624:L624"/>
    <mergeCell ref="E546:F546"/>
    <mergeCell ref="G558:H558"/>
    <mergeCell ref="I558:J558"/>
    <mergeCell ref="K558:L558"/>
    <mergeCell ref="E545:F545"/>
    <mergeCell ref="K546:L546"/>
    <mergeCell ref="I546:J546"/>
    <mergeCell ref="I545:J545"/>
    <mergeCell ref="K545:L545"/>
    <mergeCell ref="K559:L559"/>
    <mergeCell ref="I559:J559"/>
    <mergeCell ref="I584:J584"/>
    <mergeCell ref="K584:L584"/>
    <mergeCell ref="I675:J675"/>
    <mergeCell ref="K675:L675"/>
    <mergeCell ref="G676:H676"/>
    <mergeCell ref="I676:J676"/>
    <mergeCell ref="K676:L676"/>
    <mergeCell ref="G663:H663"/>
    <mergeCell ref="G624:H624"/>
    <mergeCell ref="I624:J624"/>
    <mergeCell ref="G611:H611"/>
    <mergeCell ref="I611:J611"/>
    <mergeCell ref="G636:H636"/>
    <mergeCell ref="I636:J636"/>
    <mergeCell ref="G649:H649"/>
    <mergeCell ref="I649:J649"/>
    <mergeCell ref="K636:L636"/>
    <mergeCell ref="K637:L637"/>
    <mergeCell ref="K649:L649"/>
    <mergeCell ref="K650:L650"/>
    <mergeCell ref="I532:J532"/>
    <mergeCell ref="K532:L532"/>
    <mergeCell ref="K533:L533"/>
    <mergeCell ref="I533:J533"/>
    <mergeCell ref="E519:F519"/>
    <mergeCell ref="E532:F532"/>
    <mergeCell ref="E533:F533"/>
    <mergeCell ref="G532:H532"/>
    <mergeCell ref="G533:H533"/>
    <mergeCell ref="E520:F520"/>
    <mergeCell ref="G520:H520"/>
    <mergeCell ref="G507:H507"/>
    <mergeCell ref="K520:L520"/>
    <mergeCell ref="I520:J520"/>
    <mergeCell ref="E507:F507"/>
    <mergeCell ref="G519:H519"/>
    <mergeCell ref="I519:J519"/>
    <mergeCell ref="K519:L519"/>
    <mergeCell ref="E506:F506"/>
    <mergeCell ref="K507:L507"/>
    <mergeCell ref="I507:J507"/>
    <mergeCell ref="G584:H584"/>
    <mergeCell ref="G585:H585"/>
    <mergeCell ref="E585:F585"/>
    <mergeCell ref="E597:F597"/>
    <mergeCell ref="G597:H597"/>
    <mergeCell ref="I597:J597"/>
    <mergeCell ref="K597:L597"/>
    <mergeCell ref="E584:F584"/>
    <mergeCell ref="K585:L585"/>
    <mergeCell ref="I585:J585"/>
    <mergeCell ref="I571:J571"/>
    <mergeCell ref="K571:L571"/>
    <mergeCell ref="K572:L572"/>
    <mergeCell ref="I572:J572"/>
    <mergeCell ref="E558:F558"/>
    <mergeCell ref="E571:F571"/>
    <mergeCell ref="E572:F572"/>
    <mergeCell ref="G571:H571"/>
    <mergeCell ref="G572:H572"/>
    <mergeCell ref="E559:F559"/>
    <mergeCell ref="G559:H559"/>
    <mergeCell ref="G298:H298"/>
    <mergeCell ref="I298:J298"/>
    <mergeCell ref="K298:L298"/>
    <mergeCell ref="K299:L299"/>
    <mergeCell ref="E337:F337"/>
    <mergeCell ref="K337:L337"/>
    <mergeCell ref="E312:F312"/>
    <mergeCell ref="I506:J506"/>
    <mergeCell ref="K506:L506"/>
    <mergeCell ref="G428:H428"/>
    <mergeCell ref="G429:H429"/>
    <mergeCell ref="E480:F480"/>
    <mergeCell ref="G480:H480"/>
    <mergeCell ref="G506:H506"/>
    <mergeCell ref="I416:J416"/>
    <mergeCell ref="K416:L416"/>
    <mergeCell ref="K493:L493"/>
    <mergeCell ref="K494:L494"/>
    <mergeCell ref="I494:J494"/>
    <mergeCell ref="K481:L481"/>
    <mergeCell ref="I481:J481"/>
    <mergeCell ref="I493:J493"/>
    <mergeCell ref="G467:H467"/>
    <mergeCell ref="I467:J467"/>
    <mergeCell ref="K467:L467"/>
    <mergeCell ref="E454:F454"/>
    <mergeCell ref="I480:J480"/>
    <mergeCell ref="K480:L480"/>
    <mergeCell ref="G454:H454"/>
    <mergeCell ref="I454:J454"/>
    <mergeCell ref="E481:F481"/>
    <mergeCell ref="E468:F468"/>
    <mergeCell ref="K468:L468"/>
    <mergeCell ref="G468:H468"/>
    <mergeCell ref="I468:J468"/>
    <mergeCell ref="K441:L441"/>
    <mergeCell ref="K442:L442"/>
    <mergeCell ref="G442:H442"/>
    <mergeCell ref="I442:J442"/>
    <mergeCell ref="E441:F441"/>
    <mergeCell ref="G441:H441"/>
    <mergeCell ref="I441:J441"/>
    <mergeCell ref="K454:L454"/>
    <mergeCell ref="K455:L455"/>
    <mergeCell ref="G455:H455"/>
    <mergeCell ref="I455:J455"/>
    <mergeCell ref="E442:F442"/>
    <mergeCell ref="E455:F455"/>
    <mergeCell ref="G415:H415"/>
    <mergeCell ref="I415:J415"/>
    <mergeCell ref="K415:L415"/>
    <mergeCell ref="K403:L403"/>
    <mergeCell ref="E415:F415"/>
    <mergeCell ref="E428:F428"/>
    <mergeCell ref="E429:F429"/>
    <mergeCell ref="E416:F416"/>
    <mergeCell ref="I428:J428"/>
    <mergeCell ref="K428:L428"/>
    <mergeCell ref="K429:L429"/>
    <mergeCell ref="I429:J429"/>
    <mergeCell ref="I338:J338"/>
    <mergeCell ref="K338:L338"/>
    <mergeCell ref="G338:H338"/>
    <mergeCell ref="E402:F402"/>
    <mergeCell ref="G402:H402"/>
    <mergeCell ref="G403:H403"/>
    <mergeCell ref="I403:J403"/>
    <mergeCell ref="I311:J311"/>
    <mergeCell ref="K311:L311"/>
    <mergeCell ref="I350:J350"/>
    <mergeCell ref="K350:L350"/>
    <mergeCell ref="K351:L351"/>
    <mergeCell ref="K364:L364"/>
    <mergeCell ref="K363:L363"/>
    <mergeCell ref="G337:H337"/>
    <mergeCell ref="I337:J337"/>
    <mergeCell ref="E403:F403"/>
    <mergeCell ref="I390:J390"/>
    <mergeCell ref="K390:L390"/>
    <mergeCell ref="E389:F389"/>
    <mergeCell ref="G389:H389"/>
    <mergeCell ref="I389:J389"/>
    <mergeCell ref="K389:L389"/>
    <mergeCell ref="E390:F390"/>
    <mergeCell ref="G351:H351"/>
    <mergeCell ref="I351:J351"/>
    <mergeCell ref="I402:J402"/>
    <mergeCell ref="K402:L402"/>
    <mergeCell ref="I364:J364"/>
    <mergeCell ref="G363:H363"/>
    <mergeCell ref="I363:J363"/>
    <mergeCell ref="G364:H364"/>
    <mergeCell ref="G350:H350"/>
    <mergeCell ref="G390:H390"/>
    <mergeCell ref="G376:H376"/>
    <mergeCell ref="I376:J376"/>
    <mergeCell ref="K376:L376"/>
    <mergeCell ref="G377:H377"/>
    <mergeCell ref="I377:J377"/>
    <mergeCell ref="K377:L377"/>
    <mergeCell ref="G311:H311"/>
    <mergeCell ref="E311:F311"/>
    <mergeCell ref="I299:J299"/>
    <mergeCell ref="I325:J325"/>
    <mergeCell ref="E299:F299"/>
    <mergeCell ref="G299:H299"/>
    <mergeCell ref="I312:J312"/>
    <mergeCell ref="K312:L312"/>
    <mergeCell ref="G312:H312"/>
    <mergeCell ref="K325:L325"/>
    <mergeCell ref="E324:F324"/>
    <mergeCell ref="G324:H324"/>
    <mergeCell ref="I324:J324"/>
    <mergeCell ref="K324:L324"/>
    <mergeCell ref="G325:H325"/>
    <mergeCell ref="E325:F325"/>
    <mergeCell ref="C156:C168"/>
    <mergeCell ref="C169:C181"/>
    <mergeCell ref="C182:C194"/>
    <mergeCell ref="C195:C207"/>
    <mergeCell ref="C208:C220"/>
    <mergeCell ref="D247:D248"/>
    <mergeCell ref="D260:D261"/>
    <mergeCell ref="C468:C480"/>
    <mergeCell ref="C481:C493"/>
    <mergeCell ref="D442:D443"/>
    <mergeCell ref="D455:D456"/>
    <mergeCell ref="D468:D469"/>
    <mergeCell ref="D481:D482"/>
    <mergeCell ref="D299:D300"/>
    <mergeCell ref="D312:D313"/>
    <mergeCell ref="D221:D222"/>
    <mergeCell ref="C221:C233"/>
    <mergeCell ref="C234:C246"/>
    <mergeCell ref="C247:C259"/>
    <mergeCell ref="C260:C272"/>
    <mergeCell ref="C273:C285"/>
    <mergeCell ref="C286:C298"/>
    <mergeCell ref="D325:D326"/>
    <mergeCell ref="D338:D339"/>
    <mergeCell ref="C611:C623"/>
    <mergeCell ref="D611:D612"/>
    <mergeCell ref="C520:C532"/>
    <mergeCell ref="C533:C545"/>
    <mergeCell ref="D559:D560"/>
    <mergeCell ref="D572:D573"/>
    <mergeCell ref="D585:D586"/>
    <mergeCell ref="D598:D599"/>
    <mergeCell ref="D208:D209"/>
    <mergeCell ref="D533:D534"/>
    <mergeCell ref="D546:D547"/>
    <mergeCell ref="D494:D495"/>
    <mergeCell ref="D507:D508"/>
    <mergeCell ref="D520:D521"/>
    <mergeCell ref="C546:C558"/>
    <mergeCell ref="C559:C571"/>
    <mergeCell ref="C312:C324"/>
    <mergeCell ref="C325:C337"/>
    <mergeCell ref="C377:C389"/>
    <mergeCell ref="C390:C402"/>
    <mergeCell ref="D351:D352"/>
    <mergeCell ref="D364:D365"/>
    <mergeCell ref="D377:D378"/>
    <mergeCell ref="D390:D391"/>
    <mergeCell ref="D624:D625"/>
    <mergeCell ref="D637:D638"/>
    <mergeCell ref="D676:D677"/>
    <mergeCell ref="D708:D709"/>
    <mergeCell ref="D663:D664"/>
    <mergeCell ref="D692:D693"/>
    <mergeCell ref="C650:C662"/>
    <mergeCell ref="C708:C720"/>
    <mergeCell ref="C676:C688"/>
    <mergeCell ref="C663:C675"/>
    <mergeCell ref="C692:C704"/>
    <mergeCell ref="E246:F246"/>
    <mergeCell ref="D234:D235"/>
    <mergeCell ref="C403:C415"/>
    <mergeCell ref="C364:C376"/>
    <mergeCell ref="C494:C506"/>
    <mergeCell ref="C507:C519"/>
    <mergeCell ref="C416:C428"/>
    <mergeCell ref="C429:C441"/>
    <mergeCell ref="C442:C454"/>
    <mergeCell ref="C455:C467"/>
    <mergeCell ref="C299:C311"/>
    <mergeCell ref="D403:D404"/>
    <mergeCell ref="D416:D417"/>
    <mergeCell ref="D429:D430"/>
    <mergeCell ref="E338:F338"/>
    <mergeCell ref="E376:F376"/>
    <mergeCell ref="E467:F467"/>
    <mergeCell ref="E350:F350"/>
    <mergeCell ref="E351:F351"/>
    <mergeCell ref="E363:F363"/>
    <mergeCell ref="E364:F364"/>
    <mergeCell ref="E377:F377"/>
    <mergeCell ref="E298:F298"/>
    <mergeCell ref="C338:C350"/>
    <mergeCell ref="E285:F285"/>
    <mergeCell ref="E273:F273"/>
    <mergeCell ref="G273:H273"/>
    <mergeCell ref="I273:J273"/>
    <mergeCell ref="G285:H285"/>
    <mergeCell ref="I285:J285"/>
    <mergeCell ref="E286:F286"/>
    <mergeCell ref="D273:D274"/>
    <mergeCell ref="D13:D14"/>
    <mergeCell ref="E13:F13"/>
    <mergeCell ref="E64:F64"/>
    <mergeCell ref="E65:F65"/>
    <mergeCell ref="G13:H13"/>
    <mergeCell ref="I13:J13"/>
    <mergeCell ref="D117:D118"/>
    <mergeCell ref="D130:D131"/>
    <mergeCell ref="D143:D144"/>
    <mergeCell ref="D156:D157"/>
    <mergeCell ref="D169:D170"/>
    <mergeCell ref="D182:D183"/>
    <mergeCell ref="D195:D196"/>
    <mergeCell ref="E194:F194"/>
    <mergeCell ref="E195:F195"/>
    <mergeCell ref="G195:H195"/>
    <mergeCell ref="E156:F156"/>
    <mergeCell ref="E168:F168"/>
    <mergeCell ref="E77:F77"/>
    <mergeCell ref="E78:F78"/>
    <mergeCell ref="E103:F103"/>
    <mergeCell ref="E104:F104"/>
    <mergeCell ref="E90:F90"/>
    <mergeCell ref="E91:F91"/>
    <mergeCell ref="E233:F233"/>
    <mergeCell ref="E155:F155"/>
    <mergeCell ref="E207:F207"/>
    <mergeCell ref="E143:F143"/>
    <mergeCell ref="E260:F260"/>
    <mergeCell ref="E259:F259"/>
    <mergeCell ref="I259:J259"/>
    <mergeCell ref="K259:L259"/>
    <mergeCell ref="K260:L260"/>
    <mergeCell ref="G260:H260"/>
    <mergeCell ref="I260:J260"/>
    <mergeCell ref="E272:F272"/>
    <mergeCell ref="E247:F247"/>
    <mergeCell ref="I247:J247"/>
    <mergeCell ref="K195:L195"/>
    <mergeCell ref="K194:L194"/>
    <mergeCell ref="K169:L169"/>
    <mergeCell ref="G182:H182"/>
    <mergeCell ref="I182:J182"/>
    <mergeCell ref="K181:L181"/>
    <mergeCell ref="E169:F169"/>
    <mergeCell ref="K234:L234"/>
    <mergeCell ref="I234:J234"/>
    <mergeCell ref="E182:F182"/>
    <mergeCell ref="E181:F181"/>
    <mergeCell ref="I221:J221"/>
    <mergeCell ref="G233:H233"/>
    <mergeCell ref="G234:H234"/>
    <mergeCell ref="E234:F234"/>
    <mergeCell ref="K182:L182"/>
    <mergeCell ref="I195:J195"/>
    <mergeCell ref="E221:F221"/>
    <mergeCell ref="I208:J208"/>
    <mergeCell ref="E208:F208"/>
    <mergeCell ref="E220:F220"/>
    <mergeCell ref="G220:H220"/>
    <mergeCell ref="I220:J220"/>
    <mergeCell ref="G221:H221"/>
    <mergeCell ref="K207:L207"/>
    <mergeCell ref="K208:L208"/>
    <mergeCell ref="K286:L286"/>
    <mergeCell ref="I286:J286"/>
    <mergeCell ref="K273:L273"/>
    <mergeCell ref="G259:H259"/>
    <mergeCell ref="K272:L272"/>
    <mergeCell ref="G286:H286"/>
    <mergeCell ref="G272:H272"/>
    <mergeCell ref="I272:J272"/>
    <mergeCell ref="G207:H207"/>
    <mergeCell ref="I207:J207"/>
    <mergeCell ref="G208:H208"/>
    <mergeCell ref="I246:J246"/>
    <mergeCell ref="K221:L221"/>
    <mergeCell ref="I233:J233"/>
    <mergeCell ref="K233:L233"/>
    <mergeCell ref="K246:L246"/>
    <mergeCell ref="K247:L247"/>
    <mergeCell ref="G246:H246"/>
    <mergeCell ref="G247:H247"/>
    <mergeCell ref="K220:L220"/>
    <mergeCell ref="K285:L285"/>
    <mergeCell ref="I194:J194"/>
    <mergeCell ref="G194:H194"/>
    <mergeCell ref="G169:H169"/>
    <mergeCell ref="K51:L51"/>
    <mergeCell ref="K52:L52"/>
    <mergeCell ref="K39:L39"/>
    <mergeCell ref="K65:L65"/>
    <mergeCell ref="K64:L64"/>
    <mergeCell ref="G64:H64"/>
    <mergeCell ref="I64:J64"/>
    <mergeCell ref="G91:H91"/>
    <mergeCell ref="I91:J91"/>
    <mergeCell ref="G103:H103"/>
    <mergeCell ref="I104:J104"/>
    <mergeCell ref="G90:H90"/>
    <mergeCell ref="I90:J90"/>
    <mergeCell ref="I103:J103"/>
    <mergeCell ref="G155:H155"/>
    <mergeCell ref="I155:J155"/>
    <mergeCell ref="K155:L155"/>
    <mergeCell ref="K156:L156"/>
    <mergeCell ref="K168:L168"/>
    <mergeCell ref="G77:H77"/>
    <mergeCell ref="K90:L90"/>
    <mergeCell ref="I181:J181"/>
    <mergeCell ref="G181:H181"/>
    <mergeCell ref="I156:J156"/>
    <mergeCell ref="I169:J169"/>
    <mergeCell ref="I168:J168"/>
    <mergeCell ref="G156:H156"/>
    <mergeCell ref="G168:H168"/>
    <mergeCell ref="G104:H104"/>
    <mergeCell ref="G116:H116"/>
    <mergeCell ref="I116:J116"/>
    <mergeCell ref="G117:H117"/>
    <mergeCell ref="I117:J117"/>
    <mergeCell ref="I143:J14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5.140625" defaultRowHeight="15" customHeight="1"/>
  <cols>
    <col min="1" max="1" width="12.42578125" customWidth="1"/>
    <col min="2" max="2" width="20.42578125" customWidth="1"/>
    <col min="3" max="3" width="16" customWidth="1"/>
    <col min="4" max="11" width="6.140625" customWidth="1"/>
    <col min="12" max="12" width="6.5703125" customWidth="1"/>
    <col min="13" max="14" width="6.42578125" customWidth="1"/>
    <col min="15" max="15" width="2" customWidth="1"/>
    <col min="16" max="26" width="7.5703125" customWidth="1"/>
  </cols>
  <sheetData>
    <row r="1" spans="1:15" ht="15.75" customHeight="1">
      <c r="A1" s="10"/>
      <c r="B1" s="10"/>
      <c r="C1" s="10"/>
      <c r="D1" s="10"/>
      <c r="E1" s="10"/>
      <c r="F1" s="10"/>
      <c r="G1" s="10"/>
      <c r="H1" s="10"/>
      <c r="I1" s="10"/>
      <c r="J1" s="10"/>
      <c r="K1" s="10"/>
      <c r="L1" s="10"/>
      <c r="M1" s="10"/>
      <c r="N1" s="10"/>
      <c r="O1" s="10"/>
    </row>
    <row r="2" spans="1:15" ht="15.75" customHeight="1">
      <c r="A2" s="10"/>
      <c r="B2" s="10"/>
      <c r="C2" s="1019"/>
      <c r="D2" s="912"/>
      <c r="E2" s="912"/>
      <c r="F2" s="912"/>
      <c r="G2" s="912"/>
      <c r="H2" s="912"/>
      <c r="I2" s="912"/>
      <c r="J2" s="912"/>
      <c r="K2" s="912"/>
      <c r="L2" s="912"/>
      <c r="M2" s="912"/>
      <c r="N2" s="877"/>
      <c r="O2" s="10"/>
    </row>
    <row r="3" spans="1:15" ht="15" customHeight="1">
      <c r="A3" s="10"/>
      <c r="B3" s="10"/>
      <c r="C3" s="960" t="s">
        <v>2</v>
      </c>
      <c r="D3" s="825"/>
      <c r="E3" s="825"/>
      <c r="F3" s="825"/>
      <c r="G3" s="825"/>
      <c r="H3" s="825"/>
      <c r="I3" s="825"/>
      <c r="J3" s="825"/>
      <c r="K3" s="825"/>
      <c r="L3" s="825"/>
      <c r="M3" s="825"/>
      <c r="N3" s="844"/>
      <c r="O3" s="10"/>
    </row>
    <row r="4" spans="1:15" ht="15.75" customHeight="1">
      <c r="A4" s="10"/>
      <c r="B4" s="10"/>
      <c r="C4" s="960" t="s">
        <v>3</v>
      </c>
      <c r="D4" s="825"/>
      <c r="E4" s="825"/>
      <c r="F4" s="825"/>
      <c r="G4" s="825"/>
      <c r="H4" s="825"/>
      <c r="I4" s="825"/>
      <c r="J4" s="825"/>
      <c r="K4" s="825"/>
      <c r="L4" s="825"/>
      <c r="M4" s="825"/>
      <c r="N4" s="844"/>
      <c r="O4" s="250"/>
    </row>
    <row r="5" spans="1:15" ht="15.75" customHeight="1">
      <c r="A5" s="10"/>
      <c r="B5" s="10"/>
      <c r="C5" s="960" t="s">
        <v>4</v>
      </c>
      <c r="D5" s="825"/>
      <c r="E5" s="825"/>
      <c r="F5" s="825"/>
      <c r="G5" s="825"/>
      <c r="H5" s="825"/>
      <c r="I5" s="825"/>
      <c r="J5" s="825"/>
      <c r="K5" s="825"/>
      <c r="L5" s="825"/>
      <c r="M5" s="825"/>
      <c r="N5" s="844"/>
      <c r="O5" s="250"/>
    </row>
    <row r="6" spans="1:15" ht="15.75" customHeight="1">
      <c r="A6" s="10"/>
      <c r="B6" s="10"/>
      <c r="C6" s="984"/>
      <c r="D6" s="825"/>
      <c r="E6" s="825"/>
      <c r="F6" s="228"/>
      <c r="G6" s="228"/>
      <c r="H6" s="228"/>
      <c r="I6" s="228"/>
      <c r="J6" s="228"/>
      <c r="K6" s="228"/>
      <c r="L6" s="229"/>
      <c r="M6" s="229"/>
      <c r="N6" s="230"/>
      <c r="O6" s="250"/>
    </row>
    <row r="7" spans="1:15" ht="15" customHeight="1">
      <c r="A7" s="10"/>
      <c r="B7" s="10"/>
      <c r="C7" s="961" t="s">
        <v>315</v>
      </c>
      <c r="D7" s="825"/>
      <c r="E7" s="825"/>
      <c r="F7" s="825"/>
      <c r="G7" s="825"/>
      <c r="H7" s="825"/>
      <c r="I7" s="825"/>
      <c r="J7" s="825"/>
      <c r="K7" s="825"/>
      <c r="L7" s="825"/>
      <c r="M7" s="825"/>
      <c r="N7" s="844"/>
      <c r="O7" s="250"/>
    </row>
    <row r="8" spans="1:15" ht="24.75" customHeight="1">
      <c r="A8" s="10"/>
      <c r="B8" s="10"/>
      <c r="C8" s="978"/>
      <c r="D8" s="849"/>
      <c r="E8" s="849"/>
      <c r="F8" s="849"/>
      <c r="G8" s="849"/>
      <c r="H8" s="849"/>
      <c r="I8" s="849"/>
      <c r="J8" s="849"/>
      <c r="K8" s="849"/>
      <c r="L8" s="849"/>
      <c r="M8" s="849"/>
      <c r="N8" s="850"/>
      <c r="O8" s="250"/>
    </row>
    <row r="9" spans="1:15" ht="15" customHeight="1">
      <c r="A9" s="10"/>
      <c r="B9" s="10"/>
      <c r="C9" s="250"/>
      <c r="D9" s="250"/>
      <c r="E9" s="250"/>
      <c r="F9" s="250"/>
      <c r="G9" s="250"/>
      <c r="H9" s="250"/>
      <c r="I9" s="250"/>
      <c r="J9" s="250"/>
      <c r="K9" s="250"/>
      <c r="L9" s="250"/>
      <c r="M9" s="250"/>
      <c r="N9" s="250"/>
      <c r="O9" s="250"/>
    </row>
    <row r="10" spans="1:15" ht="11.25" customHeight="1">
      <c r="A10" s="10"/>
      <c r="B10" s="10"/>
      <c r="C10" s="250"/>
      <c r="D10" s="250"/>
      <c r="E10" s="250"/>
      <c r="F10" s="250"/>
      <c r="G10" s="250"/>
      <c r="H10" s="250"/>
      <c r="I10" s="250"/>
      <c r="J10" s="250"/>
      <c r="K10" s="250"/>
      <c r="L10" s="250"/>
      <c r="M10" s="250"/>
      <c r="N10" s="250"/>
      <c r="O10" s="250"/>
    </row>
    <row r="11" spans="1:15" ht="19.5" customHeight="1">
      <c r="A11" s="10"/>
      <c r="B11" s="10"/>
      <c r="C11" s="851" t="s">
        <v>317</v>
      </c>
      <c r="D11" s="825"/>
      <c r="E11" s="825"/>
      <c r="F11" s="825"/>
      <c r="G11" s="825"/>
      <c r="H11" s="825"/>
      <c r="I11" s="825"/>
      <c r="J11" s="825"/>
      <c r="K11" s="825"/>
      <c r="L11" s="825"/>
      <c r="M11" s="825"/>
      <c r="N11" s="184"/>
      <c r="O11" s="10"/>
    </row>
    <row r="12" spans="1:15" ht="5.25" customHeight="1">
      <c r="A12" s="10"/>
      <c r="B12" s="10"/>
      <c r="C12" s="3"/>
      <c r="D12" s="3"/>
      <c r="E12" s="3"/>
      <c r="F12" s="3"/>
      <c r="G12" s="3"/>
      <c r="H12" s="531"/>
      <c r="I12" s="3"/>
      <c r="J12" s="3"/>
      <c r="K12" s="3"/>
      <c r="L12" s="3"/>
      <c r="M12" s="3"/>
      <c r="N12" s="3"/>
      <c r="O12" s="10"/>
    </row>
    <row r="13" spans="1:15" ht="15.75" customHeight="1">
      <c r="A13" s="10"/>
      <c r="B13" s="10"/>
      <c r="C13" s="880" t="s">
        <v>322</v>
      </c>
      <c r="D13" s="127" t="s">
        <v>88</v>
      </c>
      <c r="E13" s="127" t="s">
        <v>88</v>
      </c>
      <c r="F13" s="127" t="s">
        <v>88</v>
      </c>
      <c r="G13" s="127" t="s">
        <v>88</v>
      </c>
      <c r="H13" s="127" t="s">
        <v>88</v>
      </c>
      <c r="I13" s="127" t="s">
        <v>88</v>
      </c>
      <c r="J13" s="127" t="s">
        <v>88</v>
      </c>
      <c r="K13" s="127" t="s">
        <v>88</v>
      </c>
      <c r="L13" s="127" t="s">
        <v>88</v>
      </c>
      <c r="M13" s="127" t="s">
        <v>88</v>
      </c>
      <c r="N13" s="128" t="s">
        <v>88</v>
      </c>
      <c r="O13" s="10"/>
    </row>
    <row r="14" spans="1:15" ht="15.75" customHeight="1">
      <c r="A14" s="10"/>
      <c r="B14" s="10"/>
      <c r="C14" s="882"/>
      <c r="D14" s="130">
        <v>2002</v>
      </c>
      <c r="E14" s="130">
        <v>2003</v>
      </c>
      <c r="F14" s="130">
        <v>2004</v>
      </c>
      <c r="G14" s="130">
        <v>2005</v>
      </c>
      <c r="H14" s="130">
        <v>2006</v>
      </c>
      <c r="I14" s="130">
        <v>2007</v>
      </c>
      <c r="J14" s="130">
        <v>2008</v>
      </c>
      <c r="K14" s="130">
        <v>2009</v>
      </c>
      <c r="L14" s="130">
        <v>2010</v>
      </c>
      <c r="M14" s="130">
        <v>2011</v>
      </c>
      <c r="N14" s="131">
        <v>2012</v>
      </c>
      <c r="O14" s="10"/>
    </row>
    <row r="15" spans="1:15">
      <c r="A15" s="10"/>
      <c r="B15" s="6" t="s">
        <v>0</v>
      </c>
      <c r="C15" s="533" t="s">
        <v>323</v>
      </c>
      <c r="D15" s="535">
        <v>2659</v>
      </c>
      <c r="E15" s="537">
        <v>4087</v>
      </c>
      <c r="F15" s="537">
        <v>5192</v>
      </c>
      <c r="G15" s="537">
        <v>4853</v>
      </c>
      <c r="H15" s="537">
        <v>5254</v>
      </c>
      <c r="I15" s="537">
        <v>8488</v>
      </c>
      <c r="J15" s="537">
        <v>8450</v>
      </c>
      <c r="K15" s="537">
        <v>10047</v>
      </c>
      <c r="L15" s="537">
        <v>13730</v>
      </c>
      <c r="M15" s="535">
        <v>17519</v>
      </c>
      <c r="N15" s="539">
        <v>18735</v>
      </c>
      <c r="O15" s="10"/>
    </row>
    <row r="16" spans="1:15">
      <c r="A16" s="10"/>
      <c r="B16" s="6" t="s">
        <v>5</v>
      </c>
      <c r="C16" s="541" t="s">
        <v>325</v>
      </c>
      <c r="D16" s="137">
        <v>557</v>
      </c>
      <c r="E16" s="368">
        <v>1025</v>
      </c>
      <c r="F16" s="368">
        <v>1632</v>
      </c>
      <c r="G16" s="368">
        <v>1961</v>
      </c>
      <c r="H16" s="368">
        <v>3075</v>
      </c>
      <c r="I16" s="368">
        <v>7074</v>
      </c>
      <c r="J16" s="368">
        <v>9290</v>
      </c>
      <c r="K16" s="368">
        <v>6622</v>
      </c>
      <c r="L16" s="368">
        <v>14812</v>
      </c>
      <c r="M16" s="137">
        <v>20643</v>
      </c>
      <c r="N16" s="138">
        <v>26794</v>
      </c>
      <c r="O16" s="10"/>
    </row>
    <row r="17" spans="1:15">
      <c r="A17" s="10"/>
      <c r="B17" s="6" t="s">
        <v>6</v>
      </c>
      <c r="C17" s="544" t="s">
        <v>326</v>
      </c>
      <c r="D17" s="140">
        <v>3138</v>
      </c>
      <c r="E17" s="546">
        <v>4551</v>
      </c>
      <c r="F17" s="546">
        <v>6364</v>
      </c>
      <c r="G17" s="546">
        <v>7509</v>
      </c>
      <c r="H17" s="546">
        <v>9586</v>
      </c>
      <c r="I17" s="546">
        <v>15205</v>
      </c>
      <c r="J17" s="546">
        <v>17503</v>
      </c>
      <c r="K17" s="546">
        <v>16286</v>
      </c>
      <c r="L17" s="546">
        <v>26437</v>
      </c>
      <c r="M17" s="140">
        <v>38667</v>
      </c>
      <c r="N17" s="141">
        <v>43609</v>
      </c>
      <c r="O17" s="10"/>
    </row>
    <row r="18" spans="1:15" ht="15.75" customHeight="1">
      <c r="A18" s="10"/>
      <c r="B18" s="10"/>
      <c r="C18" s="548" t="s">
        <v>327</v>
      </c>
      <c r="D18" s="143">
        <v>12431</v>
      </c>
      <c r="E18" s="549">
        <v>16060</v>
      </c>
      <c r="F18" s="549">
        <v>19168</v>
      </c>
      <c r="G18" s="549">
        <v>17709</v>
      </c>
      <c r="H18" s="549">
        <v>23393</v>
      </c>
      <c r="I18" s="549">
        <v>40519</v>
      </c>
      <c r="J18" s="549">
        <v>37360</v>
      </c>
      <c r="K18" s="549">
        <v>43072</v>
      </c>
      <c r="L18" s="549">
        <v>55132</v>
      </c>
      <c r="M18" s="143">
        <v>70520</v>
      </c>
      <c r="N18" s="144">
        <v>80909</v>
      </c>
      <c r="O18" s="10"/>
    </row>
    <row r="19" spans="1:15" ht="21.75" customHeight="1">
      <c r="A19" s="10"/>
      <c r="B19" s="10"/>
      <c r="C19" s="186" t="s">
        <v>28</v>
      </c>
      <c r="D19" s="550">
        <f t="shared" ref="D19:N19" si="0">SUM(D15:D18)</f>
        <v>18785</v>
      </c>
      <c r="E19" s="551">
        <f t="shared" si="0"/>
        <v>25723</v>
      </c>
      <c r="F19" s="551">
        <f t="shared" si="0"/>
        <v>32356</v>
      </c>
      <c r="G19" s="551">
        <f t="shared" si="0"/>
        <v>32032</v>
      </c>
      <c r="H19" s="551">
        <f t="shared" si="0"/>
        <v>41308</v>
      </c>
      <c r="I19" s="551">
        <f t="shared" si="0"/>
        <v>71286</v>
      </c>
      <c r="J19" s="551">
        <f t="shared" si="0"/>
        <v>72603</v>
      </c>
      <c r="K19" s="551">
        <f t="shared" si="0"/>
        <v>76027</v>
      </c>
      <c r="L19" s="551">
        <f t="shared" si="0"/>
        <v>110111</v>
      </c>
      <c r="M19" s="550">
        <f t="shared" si="0"/>
        <v>147349</v>
      </c>
      <c r="N19" s="553">
        <f t="shared" si="0"/>
        <v>170047</v>
      </c>
      <c r="O19" s="10"/>
    </row>
    <row r="20" spans="1:15" ht="15.75" customHeight="1">
      <c r="A20" s="10"/>
      <c r="B20" s="10"/>
      <c r="C20" s="555" t="s">
        <v>334</v>
      </c>
      <c r="D20" s="10"/>
      <c r="E20" s="10"/>
      <c r="F20" s="10"/>
      <c r="G20" s="10"/>
      <c r="H20" s="10"/>
      <c r="I20" s="10"/>
      <c r="J20" s="10"/>
      <c r="K20" s="10"/>
      <c r="L20" s="10"/>
      <c r="M20" s="10"/>
      <c r="N20" s="10"/>
      <c r="O20" s="10"/>
    </row>
    <row r="21" spans="1:15">
      <c r="A21" s="10"/>
      <c r="B21" s="10"/>
      <c r="C21" s="10"/>
      <c r="D21" s="10"/>
      <c r="E21" s="10"/>
      <c r="F21" s="10"/>
      <c r="G21" s="10"/>
      <c r="H21" s="10"/>
      <c r="I21" s="10"/>
      <c r="J21" s="10"/>
      <c r="K21" s="10"/>
      <c r="L21" s="10"/>
      <c r="M21" s="10"/>
      <c r="N21" s="10"/>
      <c r="O21" s="10"/>
    </row>
    <row r="22" spans="1:15">
      <c r="A22" s="10"/>
      <c r="B22" s="10"/>
      <c r="C22" s="10"/>
      <c r="D22" s="10"/>
      <c r="E22" s="10"/>
      <c r="F22" s="10"/>
      <c r="G22" s="10"/>
      <c r="H22" s="10"/>
      <c r="I22" s="10"/>
      <c r="J22" s="10"/>
      <c r="K22" s="10"/>
      <c r="L22" s="10"/>
      <c r="M22" s="10"/>
      <c r="N22" s="10"/>
      <c r="O22" s="10"/>
    </row>
    <row r="23" spans="1:15" ht="20.25" customHeight="1">
      <c r="A23" s="10"/>
      <c r="B23" s="10"/>
      <c r="C23" s="851" t="s">
        <v>335</v>
      </c>
      <c r="D23" s="825"/>
      <c r="E23" s="825"/>
      <c r="F23" s="825"/>
      <c r="G23" s="825"/>
      <c r="H23" s="825"/>
      <c r="I23" s="825"/>
      <c r="J23" s="825"/>
      <c r="K23" s="825"/>
      <c r="L23" s="825"/>
      <c r="M23" s="825"/>
      <c r="N23" s="184"/>
      <c r="O23" s="10"/>
    </row>
    <row r="24" spans="1:15" ht="6.75" customHeight="1">
      <c r="A24" s="10"/>
      <c r="B24" s="10"/>
      <c r="C24" s="3"/>
      <c r="D24" s="3"/>
      <c r="E24" s="3"/>
      <c r="F24" s="3"/>
      <c r="G24" s="3"/>
      <c r="H24" s="531"/>
      <c r="I24" s="3"/>
      <c r="J24" s="3"/>
      <c r="K24" s="3"/>
      <c r="L24" s="3"/>
      <c r="M24" s="3"/>
      <c r="N24" s="3"/>
      <c r="O24" s="10"/>
    </row>
    <row r="25" spans="1:15" ht="12.75" customHeight="1">
      <c r="A25" s="10"/>
      <c r="B25" s="10"/>
      <c r="C25" s="880" t="s">
        <v>322</v>
      </c>
      <c r="D25" s="127" t="s">
        <v>88</v>
      </c>
      <c r="E25" s="127" t="s">
        <v>88</v>
      </c>
      <c r="F25" s="127" t="s">
        <v>88</v>
      </c>
      <c r="G25" s="127" t="s">
        <v>88</v>
      </c>
      <c r="H25" s="127" t="s">
        <v>88</v>
      </c>
      <c r="I25" s="127" t="s">
        <v>88</v>
      </c>
      <c r="J25" s="127" t="s">
        <v>88</v>
      </c>
      <c r="K25" s="127" t="s">
        <v>88</v>
      </c>
      <c r="L25" s="127" t="s">
        <v>88</v>
      </c>
      <c r="M25" s="127" t="s">
        <v>88</v>
      </c>
      <c r="N25" s="128" t="s">
        <v>88</v>
      </c>
      <c r="O25" s="10"/>
    </row>
    <row r="26" spans="1:15" ht="12.75" customHeight="1">
      <c r="A26" s="10"/>
      <c r="B26" s="10"/>
      <c r="C26" s="882"/>
      <c r="D26" s="130">
        <v>2002</v>
      </c>
      <c r="E26" s="130">
        <v>2003</v>
      </c>
      <c r="F26" s="130">
        <v>2004</v>
      </c>
      <c r="G26" s="130">
        <v>2005</v>
      </c>
      <c r="H26" s="130">
        <v>2006</v>
      </c>
      <c r="I26" s="130">
        <v>2007</v>
      </c>
      <c r="J26" s="130">
        <v>2008</v>
      </c>
      <c r="K26" s="130">
        <v>2009</v>
      </c>
      <c r="L26" s="130">
        <v>2010</v>
      </c>
      <c r="M26" s="130">
        <v>2011</v>
      </c>
      <c r="N26" s="131">
        <v>2012</v>
      </c>
      <c r="O26" s="10"/>
    </row>
    <row r="27" spans="1:15">
      <c r="A27" s="10"/>
      <c r="B27" s="10"/>
      <c r="C27" s="533" t="s">
        <v>323</v>
      </c>
      <c r="D27" s="417">
        <f t="shared" ref="D27:N27" si="1">D15/D19</f>
        <v>0.14154910833111525</v>
      </c>
      <c r="E27" s="472">
        <f t="shared" si="1"/>
        <v>0.15888504451269292</v>
      </c>
      <c r="F27" s="472">
        <f t="shared" si="1"/>
        <v>0.16046482877982446</v>
      </c>
      <c r="G27" s="472">
        <f t="shared" si="1"/>
        <v>0.15150474525474525</v>
      </c>
      <c r="H27" s="472">
        <f t="shared" si="1"/>
        <v>0.12719085891352763</v>
      </c>
      <c r="I27" s="472">
        <f t="shared" si="1"/>
        <v>0.11906966304744269</v>
      </c>
      <c r="J27" s="472">
        <f t="shared" si="1"/>
        <v>0.11638637521865487</v>
      </c>
      <c r="K27" s="472">
        <f t="shared" si="1"/>
        <v>0.13215042024543913</v>
      </c>
      <c r="L27" s="472">
        <f t="shared" si="1"/>
        <v>0.12469235589541462</v>
      </c>
      <c r="M27" s="472">
        <f t="shared" si="1"/>
        <v>0.11889459718084276</v>
      </c>
      <c r="N27" s="454">
        <f t="shared" si="1"/>
        <v>0.11017542208918711</v>
      </c>
      <c r="O27" s="10"/>
    </row>
    <row r="28" spans="1:15">
      <c r="A28" s="10"/>
      <c r="B28" s="10"/>
      <c r="C28" s="541" t="s">
        <v>325</v>
      </c>
      <c r="D28" s="564">
        <f t="shared" ref="D28:N28" si="2">D16/D19</f>
        <v>2.9651317540590898E-2</v>
      </c>
      <c r="E28" s="565">
        <f t="shared" si="2"/>
        <v>3.9847607199782295E-2</v>
      </c>
      <c r="F28" s="565">
        <f t="shared" si="2"/>
        <v>5.0438867597972559E-2</v>
      </c>
      <c r="G28" s="565">
        <f t="shared" si="2"/>
        <v>6.1220029970029968E-2</v>
      </c>
      <c r="H28" s="565">
        <f t="shared" si="2"/>
        <v>7.4440786288370295E-2</v>
      </c>
      <c r="I28" s="565">
        <f t="shared" si="2"/>
        <v>9.9234071206127428E-2</v>
      </c>
      <c r="J28" s="565">
        <f t="shared" si="2"/>
        <v>0.1279561450628762</v>
      </c>
      <c r="K28" s="565">
        <f t="shared" si="2"/>
        <v>8.7100635300616888E-2</v>
      </c>
      <c r="L28" s="565">
        <f t="shared" si="2"/>
        <v>0.13451880375257694</v>
      </c>
      <c r="M28" s="565">
        <f t="shared" si="2"/>
        <v>0.14009596264650592</v>
      </c>
      <c r="N28" s="576">
        <f t="shared" si="2"/>
        <v>0.15756820173246219</v>
      </c>
      <c r="O28" s="10"/>
    </row>
    <row r="29" spans="1:15">
      <c r="A29" s="10"/>
      <c r="B29" s="10"/>
      <c r="C29" s="544" t="s">
        <v>326</v>
      </c>
      <c r="D29" s="448">
        <f t="shared" ref="D29:N29" si="3">D17/D19</f>
        <v>0.16704817673675806</v>
      </c>
      <c r="E29" s="473">
        <f t="shared" si="3"/>
        <v>0.17692337596703339</v>
      </c>
      <c r="F29" s="473">
        <f t="shared" si="3"/>
        <v>0.19668685869699593</v>
      </c>
      <c r="G29" s="473">
        <f t="shared" si="3"/>
        <v>0.23442182817182816</v>
      </c>
      <c r="H29" s="473">
        <f t="shared" si="3"/>
        <v>0.23206158613343661</v>
      </c>
      <c r="I29" s="473">
        <f t="shared" si="3"/>
        <v>0.2132957382936341</v>
      </c>
      <c r="J29" s="473">
        <f t="shared" si="3"/>
        <v>0.24107819236119721</v>
      </c>
      <c r="K29" s="473">
        <f t="shared" si="3"/>
        <v>0.21421337156536494</v>
      </c>
      <c r="L29" s="473">
        <f t="shared" si="3"/>
        <v>0.24009408687597061</v>
      </c>
      <c r="M29" s="473">
        <f t="shared" si="3"/>
        <v>0.26241779720255992</v>
      </c>
      <c r="N29" s="455">
        <f t="shared" si="3"/>
        <v>0.25645262780290157</v>
      </c>
      <c r="O29" s="10"/>
    </row>
    <row r="30" spans="1:15" ht="15.75" customHeight="1">
      <c r="A30" s="10"/>
      <c r="B30" s="10"/>
      <c r="C30" s="577" t="s">
        <v>327</v>
      </c>
      <c r="D30" s="578">
        <f t="shared" ref="D30:N30" si="4">D18/D19</f>
        <v>0.66175139739153577</v>
      </c>
      <c r="E30" s="579">
        <f t="shared" si="4"/>
        <v>0.62434397232049144</v>
      </c>
      <c r="F30" s="579">
        <f t="shared" si="4"/>
        <v>0.59240944492520708</v>
      </c>
      <c r="G30" s="579">
        <f t="shared" si="4"/>
        <v>0.55285339660339661</v>
      </c>
      <c r="H30" s="579">
        <f t="shared" si="4"/>
        <v>0.56630676866466545</v>
      </c>
      <c r="I30" s="579">
        <f t="shared" si="4"/>
        <v>0.56840052745279579</v>
      </c>
      <c r="J30" s="579">
        <f t="shared" si="4"/>
        <v>0.51457928735727176</v>
      </c>
      <c r="K30" s="579">
        <f t="shared" si="4"/>
        <v>0.56653557288857903</v>
      </c>
      <c r="L30" s="579">
        <f t="shared" si="4"/>
        <v>0.50069475347603787</v>
      </c>
      <c r="M30" s="579">
        <f t="shared" si="4"/>
        <v>0.47859164297009144</v>
      </c>
      <c r="N30" s="580">
        <f t="shared" si="4"/>
        <v>0.47580374837544914</v>
      </c>
      <c r="O30" s="10"/>
    </row>
    <row r="31" spans="1:15" ht="21.75" customHeight="1">
      <c r="A31" s="10"/>
      <c r="B31" s="10"/>
      <c r="C31" s="581" t="s">
        <v>28</v>
      </c>
      <c r="D31" s="582">
        <f t="shared" ref="D31:N31" si="5">SUM(D27:D30)</f>
        <v>1</v>
      </c>
      <c r="E31" s="583">
        <f t="shared" si="5"/>
        <v>1</v>
      </c>
      <c r="F31" s="583">
        <f t="shared" si="5"/>
        <v>1</v>
      </c>
      <c r="G31" s="583">
        <f t="shared" si="5"/>
        <v>1</v>
      </c>
      <c r="H31" s="583">
        <f t="shared" si="5"/>
        <v>1</v>
      </c>
      <c r="I31" s="583">
        <f t="shared" si="5"/>
        <v>1</v>
      </c>
      <c r="J31" s="583">
        <f t="shared" si="5"/>
        <v>1</v>
      </c>
      <c r="K31" s="583">
        <f t="shared" si="5"/>
        <v>1</v>
      </c>
      <c r="L31" s="583">
        <f t="shared" si="5"/>
        <v>1</v>
      </c>
      <c r="M31" s="583">
        <f t="shared" si="5"/>
        <v>1</v>
      </c>
      <c r="N31" s="584">
        <f t="shared" si="5"/>
        <v>1</v>
      </c>
      <c r="O31" s="10"/>
    </row>
    <row r="32" spans="1:15" ht="15.75" customHeight="1">
      <c r="A32" s="10"/>
      <c r="B32" s="10"/>
      <c r="C32" s="555" t="s">
        <v>334</v>
      </c>
      <c r="D32" s="10"/>
      <c r="E32" s="10"/>
      <c r="F32" s="10"/>
      <c r="G32" s="10"/>
      <c r="H32" s="10"/>
      <c r="I32" s="10"/>
      <c r="J32" s="10"/>
      <c r="K32" s="10"/>
      <c r="L32" s="10"/>
      <c r="M32" s="10"/>
      <c r="N32" s="10"/>
      <c r="O32" s="10"/>
    </row>
    <row r="33" spans="1:15">
      <c r="A33" s="10"/>
      <c r="B33" s="10"/>
      <c r="C33" s="10"/>
      <c r="D33" s="10"/>
      <c r="E33" s="10"/>
      <c r="F33" s="10"/>
      <c r="G33" s="10"/>
      <c r="H33" s="10"/>
      <c r="I33" s="10"/>
      <c r="J33" s="10"/>
      <c r="K33" s="10"/>
      <c r="L33" s="10"/>
      <c r="M33" s="10"/>
      <c r="N33" s="10"/>
      <c r="O33" s="10"/>
    </row>
    <row r="34" spans="1:15">
      <c r="A34" s="10"/>
      <c r="B34" s="10"/>
      <c r="C34" s="10"/>
      <c r="D34" s="10"/>
      <c r="E34" s="10"/>
      <c r="F34" s="10"/>
      <c r="G34" s="10"/>
      <c r="H34" s="10"/>
      <c r="I34" s="10"/>
      <c r="J34" s="10"/>
      <c r="K34" s="10"/>
      <c r="L34" s="10"/>
      <c r="M34" s="10"/>
      <c r="N34" s="10"/>
      <c r="O34" s="10"/>
    </row>
    <row r="35" spans="1:15" ht="21.75" customHeight="1">
      <c r="A35" s="10"/>
      <c r="B35" s="10"/>
      <c r="C35" s="851" t="s">
        <v>344</v>
      </c>
      <c r="D35" s="825"/>
      <c r="E35" s="825"/>
      <c r="F35" s="825"/>
      <c r="G35" s="825"/>
      <c r="H35" s="825"/>
      <c r="I35" s="825"/>
      <c r="J35" s="825"/>
      <c r="K35" s="825"/>
      <c r="L35" s="825"/>
      <c r="M35" s="825"/>
      <c r="N35" s="184"/>
      <c r="O35" s="10"/>
    </row>
    <row r="36" spans="1:15" ht="6" customHeight="1">
      <c r="A36" s="10"/>
      <c r="B36" s="10"/>
      <c r="C36" s="3"/>
      <c r="D36" s="3"/>
      <c r="E36" s="3"/>
      <c r="F36" s="3"/>
      <c r="G36" s="3"/>
      <c r="H36" s="3"/>
      <c r="I36" s="3"/>
      <c r="J36" s="3"/>
      <c r="K36" s="3"/>
      <c r="L36" s="3"/>
      <c r="M36" s="3"/>
      <c r="N36" s="3"/>
      <c r="O36" s="10"/>
    </row>
    <row r="37" spans="1:15" ht="41.25" customHeight="1">
      <c r="A37" s="10"/>
      <c r="B37" s="10"/>
      <c r="C37" s="585" t="s">
        <v>322</v>
      </c>
      <c r="D37" s="84" t="s">
        <v>122</v>
      </c>
      <c r="E37" s="84" t="s">
        <v>33</v>
      </c>
      <c r="F37" s="84" t="s">
        <v>34</v>
      </c>
      <c r="G37" s="84" t="s">
        <v>35</v>
      </c>
      <c r="H37" s="85" t="s">
        <v>36</v>
      </c>
      <c r="I37" s="84" t="s">
        <v>37</v>
      </c>
      <c r="J37" s="84" t="s">
        <v>38</v>
      </c>
      <c r="K37" s="84" t="s">
        <v>39</v>
      </c>
      <c r="L37" s="84" t="s">
        <v>40</v>
      </c>
      <c r="M37" s="86" t="s">
        <v>41</v>
      </c>
      <c r="N37" s="3"/>
      <c r="O37" s="10"/>
    </row>
    <row r="38" spans="1:15">
      <c r="A38" s="10"/>
      <c r="B38" s="10"/>
      <c r="C38" s="533" t="s">
        <v>323</v>
      </c>
      <c r="D38" s="586">
        <f t="shared" ref="D38:M38" si="6">(E15-D15)/D15</f>
        <v>0.53704400150432496</v>
      </c>
      <c r="E38" s="586">
        <f t="shared" si="6"/>
        <v>0.27036946415463664</v>
      </c>
      <c r="F38" s="586">
        <f t="shared" si="6"/>
        <v>-6.5292758089368255E-2</v>
      </c>
      <c r="G38" s="586">
        <f t="shared" si="6"/>
        <v>8.2629301463012575E-2</v>
      </c>
      <c r="H38" s="586">
        <f t="shared" si="6"/>
        <v>0.61553102398172821</v>
      </c>
      <c r="I38" s="586">
        <f t="shared" si="6"/>
        <v>-4.4769085768143263E-3</v>
      </c>
      <c r="J38" s="586">
        <f t="shared" si="6"/>
        <v>0.18899408284023669</v>
      </c>
      <c r="K38" s="586">
        <f t="shared" si="6"/>
        <v>0.36657708768786701</v>
      </c>
      <c r="L38" s="594">
        <f t="shared" si="6"/>
        <v>0.27596504005826655</v>
      </c>
      <c r="M38" s="596">
        <f t="shared" si="6"/>
        <v>6.9410354472287231E-2</v>
      </c>
      <c r="N38" s="3"/>
      <c r="O38" s="10"/>
    </row>
    <row r="39" spans="1:15" ht="25.5">
      <c r="A39" s="10"/>
      <c r="B39" s="10"/>
      <c r="C39" s="541" t="s">
        <v>325</v>
      </c>
      <c r="D39" s="597">
        <f t="shared" ref="D39:D42" si="7">(E16-D16)/D16</f>
        <v>0.84021543985637348</v>
      </c>
      <c r="E39" s="597">
        <f t="shared" ref="E39:M39" si="8">(F30-E30)/E30</f>
        <v>-5.114893201674342E-2</v>
      </c>
      <c r="F39" s="597">
        <f t="shared" si="8"/>
        <v>-6.6771468045727242E-2</v>
      </c>
      <c r="G39" s="597">
        <f t="shared" si="8"/>
        <v>2.4334429604526711E-2</v>
      </c>
      <c r="H39" s="597">
        <f t="shared" si="8"/>
        <v>3.6972166041161067E-3</v>
      </c>
      <c r="I39" s="597">
        <f t="shared" si="8"/>
        <v>-9.468893411608198E-2</v>
      </c>
      <c r="J39" s="597">
        <f t="shared" si="8"/>
        <v>0.10096847426203162</v>
      </c>
      <c r="K39" s="597">
        <f t="shared" si="8"/>
        <v>-0.11621656708481769</v>
      </c>
      <c r="L39" s="600">
        <f t="shared" si="8"/>
        <v>-4.4144881392299704E-2</v>
      </c>
      <c r="M39" s="602">
        <f t="shared" si="8"/>
        <v>-5.8252053406969255E-3</v>
      </c>
      <c r="N39" s="3"/>
      <c r="O39" s="10"/>
    </row>
    <row r="40" spans="1:15">
      <c r="A40" s="10"/>
      <c r="B40" s="10"/>
      <c r="C40" s="544" t="s">
        <v>326</v>
      </c>
      <c r="D40" s="603">
        <f t="shared" si="7"/>
        <v>0.4502868068833652</v>
      </c>
      <c r="E40" s="603">
        <f t="shared" ref="E40:M40" si="9">(F17-E17)/E17</f>
        <v>0.3983739837398374</v>
      </c>
      <c r="F40" s="603">
        <f t="shared" si="9"/>
        <v>0.17991829038340668</v>
      </c>
      <c r="G40" s="603">
        <f t="shared" si="9"/>
        <v>0.27660141163936608</v>
      </c>
      <c r="H40" s="603">
        <f t="shared" si="9"/>
        <v>0.58616732735238886</v>
      </c>
      <c r="I40" s="603">
        <f t="shared" si="9"/>
        <v>0.15113449523183164</v>
      </c>
      <c r="J40" s="603">
        <f t="shared" si="9"/>
        <v>-6.9530937553562253E-2</v>
      </c>
      <c r="K40" s="603">
        <f t="shared" si="9"/>
        <v>0.62329608252486801</v>
      </c>
      <c r="L40" s="606">
        <f t="shared" si="9"/>
        <v>0.46260922192381887</v>
      </c>
      <c r="M40" s="607">
        <f t="shared" si="9"/>
        <v>0.12780924302376703</v>
      </c>
      <c r="N40" s="3"/>
      <c r="O40" s="10"/>
    </row>
    <row r="41" spans="1:15" ht="15.75" customHeight="1">
      <c r="A41" s="10"/>
      <c r="B41" s="10"/>
      <c r="C41" s="548" t="s">
        <v>327</v>
      </c>
      <c r="D41" s="608">
        <f t="shared" si="7"/>
        <v>0.29193146166840961</v>
      </c>
      <c r="E41" s="608">
        <f t="shared" ref="E41:M41" si="10">(F18-E18)/E18</f>
        <v>0.19352428393524285</v>
      </c>
      <c r="F41" s="608">
        <f t="shared" si="10"/>
        <v>-7.6116444073455761E-2</v>
      </c>
      <c r="G41" s="608">
        <f t="shared" si="10"/>
        <v>0.32096674007566772</v>
      </c>
      <c r="H41" s="608">
        <f t="shared" si="10"/>
        <v>0.73209934595819259</v>
      </c>
      <c r="I41" s="608">
        <f t="shared" si="10"/>
        <v>-7.7963424566252867E-2</v>
      </c>
      <c r="J41" s="608">
        <f t="shared" si="10"/>
        <v>0.15289079229122055</v>
      </c>
      <c r="K41" s="608">
        <f t="shared" si="10"/>
        <v>0.2799962852897474</v>
      </c>
      <c r="L41" s="609">
        <f t="shared" si="10"/>
        <v>0.27911194950301094</v>
      </c>
      <c r="M41" s="610">
        <f t="shared" si="10"/>
        <v>0.14731990924560409</v>
      </c>
      <c r="N41" s="3"/>
      <c r="O41" s="10"/>
    </row>
    <row r="42" spans="1:15" ht="21.75" customHeight="1">
      <c r="A42" s="10"/>
      <c r="B42" s="10"/>
      <c r="C42" s="186" t="s">
        <v>347</v>
      </c>
      <c r="D42" s="611">
        <f t="shared" si="7"/>
        <v>0.36933723715730638</v>
      </c>
      <c r="E42" s="611">
        <f t="shared" ref="E42:M42" si="11">(F19-E19)/E19</f>
        <v>0.25786261322551801</v>
      </c>
      <c r="F42" s="611">
        <f t="shared" si="11"/>
        <v>-1.0013598714303375E-2</v>
      </c>
      <c r="G42" s="611">
        <f t="shared" si="11"/>
        <v>0.28958541458541459</v>
      </c>
      <c r="H42" s="611">
        <f t="shared" si="11"/>
        <v>0.72571898905780963</v>
      </c>
      <c r="I42" s="611">
        <f t="shared" si="11"/>
        <v>1.8474875852200992E-2</v>
      </c>
      <c r="J42" s="611">
        <f t="shared" si="11"/>
        <v>4.7160585650730689E-2</v>
      </c>
      <c r="K42" s="611">
        <f t="shared" si="11"/>
        <v>0.44831441461586014</v>
      </c>
      <c r="L42" s="612">
        <f t="shared" si="11"/>
        <v>0.33818601229668244</v>
      </c>
      <c r="M42" s="613">
        <f t="shared" si="11"/>
        <v>0.15404244345058332</v>
      </c>
      <c r="N42" s="3"/>
      <c r="O42" s="10"/>
    </row>
    <row r="43" spans="1:15" ht="15.75" customHeight="1">
      <c r="A43" s="10"/>
      <c r="B43" s="10"/>
      <c r="C43" s="555" t="s">
        <v>334</v>
      </c>
      <c r="D43" s="3"/>
      <c r="E43" s="3"/>
      <c r="F43" s="3"/>
      <c r="G43" s="3"/>
      <c r="H43" s="3"/>
      <c r="I43" s="3"/>
      <c r="J43" s="3"/>
      <c r="K43" s="3"/>
      <c r="L43" s="3"/>
      <c r="M43" s="3"/>
      <c r="N43" s="3"/>
      <c r="O43" s="10"/>
    </row>
    <row r="44" spans="1:15">
      <c r="A44" s="10"/>
      <c r="B44" s="10"/>
      <c r="C44" s="10"/>
      <c r="D44" s="10"/>
      <c r="E44" s="10"/>
      <c r="F44" s="10"/>
      <c r="G44" s="10"/>
      <c r="H44" s="10"/>
      <c r="I44" s="10"/>
      <c r="J44" s="10"/>
      <c r="K44" s="10"/>
      <c r="L44" s="10"/>
      <c r="M44" s="10"/>
      <c r="N44" s="10"/>
      <c r="O44" s="10"/>
    </row>
    <row r="45" spans="1:15">
      <c r="A45" s="10"/>
      <c r="B45" s="10"/>
      <c r="C45" s="10"/>
      <c r="D45" s="10"/>
      <c r="E45" s="10"/>
      <c r="F45" s="10"/>
      <c r="G45" s="10"/>
      <c r="H45" s="10"/>
      <c r="I45" s="10"/>
      <c r="J45" s="10"/>
      <c r="K45" s="10"/>
      <c r="L45" s="10"/>
      <c r="M45" s="10"/>
      <c r="N45" s="10"/>
      <c r="O45" s="10"/>
    </row>
    <row r="46" spans="1:15" ht="25.5" customHeight="1">
      <c r="A46" s="10"/>
      <c r="B46" s="10"/>
      <c r="C46" s="851" t="s">
        <v>348</v>
      </c>
      <c r="D46" s="825"/>
      <c r="E46" s="825"/>
      <c r="F46" s="825"/>
      <c r="G46" s="825"/>
      <c r="H46" s="825"/>
      <c r="I46" s="825"/>
      <c r="J46" s="825"/>
      <c r="K46" s="825"/>
      <c r="L46" s="825"/>
      <c r="M46" s="825"/>
      <c r="N46" s="184"/>
      <c r="O46" s="10"/>
    </row>
    <row r="47" spans="1:15" ht="16.5" customHeight="1">
      <c r="A47" s="10"/>
      <c r="B47" s="10"/>
      <c r="C47" s="10"/>
      <c r="D47" s="10"/>
      <c r="E47" s="10"/>
      <c r="F47" s="10"/>
      <c r="G47" s="10"/>
      <c r="H47" s="10"/>
      <c r="I47" s="10"/>
      <c r="J47" s="10"/>
      <c r="K47" s="10"/>
      <c r="L47" s="10"/>
      <c r="M47" s="10"/>
      <c r="N47" s="10"/>
      <c r="O47" s="10"/>
    </row>
    <row r="48" spans="1:15">
      <c r="A48" s="10"/>
      <c r="B48" s="10"/>
      <c r="C48" s="10"/>
      <c r="D48" s="10"/>
      <c r="E48" s="10"/>
      <c r="F48" s="10"/>
      <c r="G48" s="10"/>
      <c r="H48" s="10"/>
      <c r="I48" s="10"/>
      <c r="J48" s="10"/>
      <c r="K48" s="10"/>
      <c r="L48" s="10"/>
      <c r="M48" s="10"/>
      <c r="N48" s="10"/>
      <c r="O48" s="10"/>
    </row>
    <row r="49" spans="1:15">
      <c r="A49" s="10"/>
      <c r="B49" s="10"/>
      <c r="C49" s="10"/>
      <c r="D49" s="10"/>
      <c r="E49" s="10"/>
      <c r="F49" s="10"/>
      <c r="G49" s="10"/>
      <c r="H49" s="10"/>
      <c r="I49" s="10"/>
      <c r="J49" s="10"/>
      <c r="K49" s="10"/>
      <c r="L49" s="10"/>
      <c r="M49" s="10"/>
      <c r="N49" s="10"/>
      <c r="O49" s="10"/>
    </row>
    <row r="50" spans="1:15">
      <c r="A50" s="10"/>
      <c r="B50" s="10"/>
      <c r="C50" s="10"/>
      <c r="D50" s="10"/>
      <c r="E50" s="10"/>
      <c r="F50" s="10"/>
      <c r="G50" s="10"/>
      <c r="H50" s="10"/>
      <c r="I50" s="10"/>
      <c r="J50" s="10"/>
      <c r="K50" s="10"/>
      <c r="L50" s="10"/>
      <c r="M50" s="10"/>
      <c r="N50" s="10"/>
      <c r="O50" s="10"/>
    </row>
    <row r="51" spans="1:15">
      <c r="A51" s="10"/>
      <c r="B51" s="10"/>
      <c r="C51" s="10"/>
      <c r="D51" s="10"/>
      <c r="E51" s="10"/>
      <c r="F51" s="10"/>
      <c r="G51" s="10"/>
      <c r="H51" s="10"/>
      <c r="I51" s="10"/>
      <c r="J51" s="10"/>
      <c r="K51" s="10"/>
      <c r="L51" s="10"/>
      <c r="M51" s="10"/>
      <c r="N51" s="10"/>
      <c r="O51" s="10"/>
    </row>
    <row r="52" spans="1:15">
      <c r="A52" s="10"/>
      <c r="B52" s="10"/>
      <c r="C52" s="10"/>
      <c r="D52" s="10"/>
      <c r="E52" s="10"/>
      <c r="F52" s="10"/>
      <c r="G52" s="10"/>
      <c r="H52" s="10"/>
      <c r="I52" s="10"/>
      <c r="J52" s="10"/>
      <c r="K52" s="10"/>
      <c r="L52" s="10"/>
      <c r="M52" s="10"/>
      <c r="N52" s="10"/>
      <c r="O52" s="10"/>
    </row>
    <row r="53" spans="1:15">
      <c r="A53" s="10"/>
      <c r="B53" s="10"/>
      <c r="C53" s="10"/>
      <c r="D53" s="10"/>
      <c r="E53" s="10"/>
      <c r="F53" s="10"/>
      <c r="G53" s="10"/>
      <c r="H53" s="10"/>
      <c r="I53" s="10"/>
      <c r="J53" s="10"/>
      <c r="K53" s="10"/>
      <c r="L53" s="10"/>
      <c r="M53" s="10"/>
      <c r="N53" s="10"/>
      <c r="O53" s="10"/>
    </row>
    <row r="54" spans="1:15">
      <c r="A54" s="10"/>
      <c r="B54" s="10"/>
      <c r="C54" s="10"/>
      <c r="D54" s="10"/>
      <c r="E54" s="10"/>
      <c r="F54" s="10"/>
      <c r="G54" s="10"/>
      <c r="H54" s="10"/>
      <c r="I54" s="10"/>
      <c r="J54" s="10"/>
      <c r="K54" s="10"/>
      <c r="L54" s="10"/>
      <c r="M54" s="10"/>
      <c r="N54" s="10"/>
      <c r="O54" s="10"/>
    </row>
    <row r="55" spans="1:15">
      <c r="A55" s="10"/>
      <c r="B55" s="10"/>
      <c r="C55" s="10"/>
      <c r="D55" s="10"/>
      <c r="E55" s="10"/>
      <c r="F55" s="10"/>
      <c r="G55" s="10"/>
      <c r="H55" s="10"/>
      <c r="I55" s="10"/>
      <c r="J55" s="10"/>
      <c r="K55" s="10"/>
      <c r="L55" s="10"/>
      <c r="M55" s="10"/>
      <c r="N55" s="10"/>
      <c r="O55" s="10"/>
    </row>
    <row r="56" spans="1:15">
      <c r="A56" s="10"/>
      <c r="B56" s="10"/>
      <c r="C56" s="10"/>
      <c r="D56" s="10"/>
      <c r="E56" s="10"/>
      <c r="F56" s="10"/>
      <c r="G56" s="10"/>
      <c r="H56" s="10"/>
      <c r="I56" s="10"/>
      <c r="J56" s="10"/>
      <c r="K56" s="10"/>
      <c r="L56" s="10"/>
      <c r="M56" s="10"/>
      <c r="N56" s="10"/>
      <c r="O56" s="10"/>
    </row>
    <row r="57" spans="1:15">
      <c r="A57" s="10"/>
      <c r="B57" s="10"/>
      <c r="C57" s="10"/>
      <c r="D57" s="10"/>
      <c r="E57" s="10"/>
      <c r="F57" s="10"/>
      <c r="G57" s="10"/>
      <c r="H57" s="10"/>
      <c r="I57" s="10"/>
      <c r="J57" s="10"/>
      <c r="K57" s="10"/>
      <c r="L57" s="10"/>
      <c r="M57" s="10"/>
      <c r="N57" s="10"/>
      <c r="O57" s="10"/>
    </row>
    <row r="58" spans="1:15">
      <c r="A58" s="10"/>
      <c r="B58" s="10"/>
      <c r="C58" s="10"/>
      <c r="D58" s="10"/>
      <c r="E58" s="10"/>
      <c r="F58" s="10"/>
      <c r="G58" s="10"/>
      <c r="H58" s="10"/>
      <c r="I58" s="10"/>
      <c r="J58" s="10"/>
      <c r="K58" s="10"/>
      <c r="L58" s="10"/>
      <c r="M58" s="10"/>
      <c r="N58" s="10"/>
      <c r="O58" s="10"/>
    </row>
    <row r="59" spans="1:15">
      <c r="A59" s="10"/>
      <c r="B59" s="10"/>
      <c r="C59" s="10"/>
      <c r="D59" s="10"/>
      <c r="E59" s="10"/>
      <c r="F59" s="10"/>
      <c r="G59" s="10"/>
      <c r="H59" s="10"/>
      <c r="I59" s="10"/>
      <c r="J59" s="10"/>
      <c r="K59" s="10"/>
      <c r="L59" s="10"/>
      <c r="M59" s="10"/>
      <c r="N59" s="10"/>
      <c r="O59" s="10"/>
    </row>
    <row r="60" spans="1:15">
      <c r="A60" s="10"/>
      <c r="B60" s="10"/>
      <c r="C60" s="10"/>
      <c r="D60" s="10"/>
      <c r="E60" s="10"/>
      <c r="F60" s="10"/>
      <c r="G60" s="10"/>
      <c r="H60" s="10"/>
      <c r="I60" s="10"/>
      <c r="J60" s="10"/>
      <c r="K60" s="10"/>
      <c r="L60" s="10"/>
      <c r="M60" s="10"/>
      <c r="N60" s="10"/>
      <c r="O60" s="10"/>
    </row>
    <row r="61" spans="1:15">
      <c r="A61" s="10"/>
      <c r="B61" s="10"/>
      <c r="C61" s="10"/>
      <c r="D61" s="10"/>
      <c r="E61" s="10"/>
      <c r="F61" s="10"/>
      <c r="G61" s="10"/>
      <c r="H61" s="10"/>
      <c r="I61" s="10"/>
      <c r="J61" s="10"/>
      <c r="K61" s="10"/>
      <c r="L61" s="10"/>
      <c r="M61" s="10"/>
      <c r="N61" s="10"/>
      <c r="O61" s="10"/>
    </row>
    <row r="62" spans="1:15" ht="18.75" customHeight="1">
      <c r="A62" s="10"/>
      <c r="B62" s="10"/>
      <c r="C62" s="851" t="s">
        <v>349</v>
      </c>
      <c r="D62" s="825"/>
      <c r="E62" s="825"/>
      <c r="F62" s="825"/>
      <c r="G62" s="825"/>
      <c r="H62" s="825"/>
      <c r="I62" s="825"/>
      <c r="J62" s="825"/>
      <c r="K62" s="825"/>
      <c r="L62" s="825"/>
      <c r="M62" s="825"/>
      <c r="N62" s="184"/>
      <c r="O62" s="10"/>
    </row>
    <row r="63" spans="1:15" ht="9" customHeight="1">
      <c r="A63" s="10"/>
      <c r="B63" s="10"/>
      <c r="C63" s="10"/>
      <c r="D63" s="10"/>
      <c r="E63" s="10"/>
      <c r="F63" s="10"/>
      <c r="G63" s="10"/>
      <c r="H63" s="10"/>
      <c r="I63" s="10"/>
      <c r="J63" s="10"/>
      <c r="K63" s="10"/>
      <c r="L63" s="10"/>
      <c r="M63" s="10"/>
      <c r="N63" s="10"/>
      <c r="O63" s="10"/>
    </row>
    <row r="64" spans="1:15">
      <c r="A64" s="10"/>
      <c r="B64" s="10"/>
      <c r="C64" s="10"/>
      <c r="D64" s="10"/>
      <c r="E64" s="10"/>
      <c r="F64" s="10"/>
      <c r="G64" s="10"/>
      <c r="H64" s="10"/>
      <c r="I64" s="10"/>
      <c r="J64" s="10"/>
      <c r="K64" s="10"/>
      <c r="L64" s="10"/>
      <c r="M64" s="10"/>
      <c r="N64" s="10"/>
      <c r="O64" s="10"/>
    </row>
    <row r="65" spans="1:16">
      <c r="A65" s="10"/>
      <c r="B65" s="10"/>
      <c r="C65" s="10"/>
      <c r="D65" s="10"/>
      <c r="E65" s="10"/>
      <c r="F65" s="10"/>
      <c r="G65" s="10"/>
      <c r="H65" s="10"/>
      <c r="I65" s="10"/>
      <c r="J65" s="10"/>
      <c r="K65" s="10"/>
      <c r="L65" s="10"/>
      <c r="M65" s="10"/>
      <c r="N65" s="10"/>
      <c r="O65" s="10"/>
    </row>
    <row r="66" spans="1:16">
      <c r="A66" s="10"/>
      <c r="B66" s="10"/>
      <c r="C66" s="10"/>
      <c r="D66" s="10"/>
      <c r="E66" s="10"/>
      <c r="F66" s="10"/>
      <c r="G66" s="10"/>
      <c r="H66" s="10"/>
      <c r="I66" s="10"/>
      <c r="J66" s="10"/>
      <c r="K66" s="10"/>
      <c r="L66" s="10"/>
      <c r="M66" s="10"/>
      <c r="N66" s="10"/>
      <c r="O66" s="10"/>
    </row>
    <row r="67" spans="1:16">
      <c r="A67" s="10"/>
      <c r="B67" s="10"/>
      <c r="C67" s="10"/>
      <c r="D67" s="10"/>
      <c r="E67" s="10"/>
      <c r="F67" s="10"/>
      <c r="G67" s="10"/>
      <c r="H67" s="10"/>
      <c r="I67" s="10"/>
      <c r="J67" s="10"/>
      <c r="K67" s="10"/>
      <c r="L67" s="10"/>
      <c r="M67" s="10"/>
      <c r="N67" s="10"/>
      <c r="O67" s="10"/>
    </row>
    <row r="68" spans="1:16">
      <c r="A68" s="10"/>
      <c r="B68" s="10"/>
      <c r="C68" s="10"/>
      <c r="D68" s="10"/>
      <c r="E68" s="10"/>
      <c r="F68" s="10"/>
      <c r="G68" s="10"/>
      <c r="H68" s="10"/>
      <c r="I68" s="10"/>
      <c r="J68" s="10"/>
      <c r="K68" s="10"/>
      <c r="L68" s="10"/>
      <c r="M68" s="10"/>
      <c r="N68" s="10"/>
      <c r="O68" s="10"/>
    </row>
    <row r="69" spans="1:16">
      <c r="A69" s="10"/>
      <c r="B69" s="10"/>
      <c r="C69" s="10"/>
      <c r="D69" s="10"/>
      <c r="E69" s="10"/>
      <c r="F69" s="10"/>
      <c r="G69" s="10"/>
      <c r="H69" s="10"/>
      <c r="I69" s="10"/>
      <c r="J69" s="10"/>
      <c r="K69" s="10"/>
      <c r="L69" s="10"/>
      <c r="M69" s="10"/>
      <c r="N69" s="10"/>
      <c r="O69" s="10"/>
    </row>
    <row r="70" spans="1:16">
      <c r="A70" s="10"/>
      <c r="B70" s="10"/>
      <c r="C70" s="10"/>
      <c r="D70" s="10"/>
      <c r="E70" s="10"/>
      <c r="F70" s="10"/>
      <c r="G70" s="10"/>
      <c r="H70" s="10"/>
      <c r="I70" s="10"/>
      <c r="J70" s="10"/>
      <c r="K70" s="10"/>
      <c r="L70" s="10"/>
      <c r="M70" s="10"/>
      <c r="N70" s="10"/>
      <c r="O70" s="10"/>
    </row>
    <row r="71" spans="1:16">
      <c r="A71" s="10"/>
      <c r="B71" s="10"/>
      <c r="C71" s="10"/>
      <c r="D71" s="10"/>
      <c r="E71" s="10"/>
      <c r="F71" s="10"/>
      <c r="G71" s="10"/>
      <c r="H71" s="10"/>
      <c r="I71" s="10"/>
      <c r="J71" s="10"/>
      <c r="K71" s="10"/>
      <c r="L71" s="10"/>
      <c r="M71" s="10"/>
      <c r="N71" s="10"/>
      <c r="O71" s="10"/>
    </row>
    <row r="72" spans="1:16">
      <c r="A72" s="10"/>
      <c r="B72" s="10"/>
      <c r="C72" s="10"/>
      <c r="D72" s="10"/>
      <c r="E72" s="10"/>
      <c r="F72" s="10"/>
      <c r="G72" s="10"/>
      <c r="H72" s="10"/>
      <c r="I72" s="10"/>
      <c r="J72" s="10"/>
      <c r="K72" s="10"/>
      <c r="L72" s="10"/>
      <c r="M72" s="10"/>
      <c r="N72" s="10"/>
      <c r="O72" s="10"/>
    </row>
    <row r="73" spans="1:16">
      <c r="A73" s="10"/>
      <c r="B73" s="10"/>
      <c r="C73" s="10"/>
      <c r="D73" s="10"/>
      <c r="E73" s="10"/>
      <c r="F73" s="10"/>
      <c r="G73" s="10"/>
      <c r="H73" s="10"/>
      <c r="I73" s="10"/>
      <c r="J73" s="10"/>
      <c r="K73" s="10"/>
      <c r="L73" s="10"/>
      <c r="M73" s="10"/>
      <c r="N73" s="10"/>
      <c r="O73" s="10"/>
      <c r="P73" s="236"/>
    </row>
    <row r="74" spans="1:16">
      <c r="A74" s="10"/>
      <c r="B74" s="10"/>
      <c r="C74" s="10"/>
      <c r="D74" s="10"/>
      <c r="E74" s="10"/>
      <c r="F74" s="10"/>
      <c r="G74" s="10"/>
      <c r="H74" s="10"/>
      <c r="I74" s="10"/>
      <c r="J74" s="10"/>
      <c r="K74" s="10"/>
      <c r="L74" s="10"/>
      <c r="M74" s="10"/>
      <c r="N74" s="10"/>
      <c r="O74" s="10"/>
    </row>
    <row r="75" spans="1:16">
      <c r="A75" s="10"/>
      <c r="B75" s="10"/>
      <c r="C75" s="10"/>
      <c r="D75" s="10"/>
      <c r="E75" s="10"/>
      <c r="F75" s="10"/>
      <c r="G75" s="10"/>
      <c r="H75" s="10"/>
      <c r="I75" s="10"/>
      <c r="J75" s="10"/>
      <c r="K75" s="10"/>
      <c r="L75" s="10"/>
      <c r="M75" s="10"/>
      <c r="N75" s="10"/>
      <c r="O75" s="10"/>
    </row>
    <row r="76" spans="1:16">
      <c r="A76" s="10"/>
      <c r="B76" s="10"/>
      <c r="C76" s="10"/>
      <c r="D76" s="10"/>
      <c r="E76" s="10"/>
      <c r="F76" s="10"/>
      <c r="G76" s="10"/>
      <c r="H76" s="10"/>
      <c r="I76" s="10"/>
      <c r="J76" s="10"/>
      <c r="K76" s="10"/>
      <c r="L76" s="10"/>
      <c r="M76" s="10"/>
      <c r="N76" s="10"/>
      <c r="O76" s="10"/>
    </row>
    <row r="77" spans="1:16">
      <c r="A77" s="10"/>
      <c r="B77" s="10"/>
      <c r="C77" s="10"/>
      <c r="D77" s="10"/>
      <c r="E77" s="10"/>
      <c r="F77" s="10"/>
      <c r="G77" s="10"/>
      <c r="H77" s="10"/>
      <c r="I77" s="10"/>
      <c r="J77" s="10"/>
      <c r="K77" s="10"/>
      <c r="L77" s="10"/>
      <c r="M77" s="10"/>
      <c r="N77" s="10"/>
      <c r="O77" s="10"/>
    </row>
    <row r="78" spans="1:16">
      <c r="A78" s="10"/>
      <c r="B78" s="10"/>
      <c r="C78" s="10"/>
      <c r="D78" s="31"/>
      <c r="E78" s="9"/>
      <c r="F78" s="9"/>
      <c r="G78" s="9"/>
      <c r="H78" s="9"/>
      <c r="I78" s="9"/>
      <c r="J78" s="9"/>
      <c r="K78" s="9"/>
      <c r="L78" s="9"/>
      <c r="M78" s="9"/>
      <c r="N78" s="9"/>
      <c r="O78" s="10"/>
    </row>
    <row r="79" spans="1:16">
      <c r="A79" s="10"/>
      <c r="B79" s="10"/>
      <c r="C79" s="10"/>
      <c r="D79" s="10"/>
      <c r="E79" s="10"/>
      <c r="F79" s="10"/>
      <c r="G79" s="10"/>
      <c r="H79" s="10"/>
      <c r="I79" s="10"/>
      <c r="J79" s="10"/>
      <c r="K79" s="10"/>
      <c r="L79" s="10"/>
      <c r="M79" s="10"/>
      <c r="N79" s="10"/>
      <c r="O79" s="10"/>
    </row>
    <row r="80" spans="1:16" ht="24" customHeight="1">
      <c r="A80" s="10"/>
      <c r="B80" s="10"/>
      <c r="C80" s="976" t="s">
        <v>350</v>
      </c>
      <c r="D80" s="825"/>
      <c r="E80" s="825"/>
      <c r="F80" s="825"/>
      <c r="G80" s="825"/>
      <c r="H80" s="825"/>
      <c r="I80" s="825"/>
      <c r="J80" s="825"/>
      <c r="K80" s="825"/>
      <c r="L80" s="825"/>
      <c r="M80" s="825"/>
      <c r="N80" s="825"/>
      <c r="O80" s="10"/>
    </row>
    <row r="81" spans="1:26" ht="4.5" customHeight="1">
      <c r="A81" s="10"/>
      <c r="B81" s="10"/>
      <c r="C81" s="10"/>
      <c r="D81" s="10"/>
      <c r="E81" s="10"/>
      <c r="F81" s="10"/>
      <c r="G81" s="10"/>
      <c r="H81" s="10"/>
      <c r="I81" s="10"/>
      <c r="J81" s="10"/>
      <c r="K81" s="10"/>
      <c r="L81" s="10"/>
      <c r="M81" s="10"/>
      <c r="N81" s="10"/>
      <c r="O81" s="10"/>
    </row>
    <row r="82" spans="1:26" ht="29.25" customHeight="1">
      <c r="A82" s="10"/>
      <c r="B82" s="10"/>
      <c r="C82" s="614" t="s">
        <v>351</v>
      </c>
      <c r="D82" s="1020" t="s">
        <v>352</v>
      </c>
      <c r="E82" s="973"/>
      <c r="F82" s="973"/>
      <c r="G82" s="973"/>
      <c r="H82" s="973"/>
      <c r="I82" s="973"/>
      <c r="J82" s="973"/>
      <c r="K82" s="973"/>
      <c r="L82" s="973"/>
      <c r="M82" s="973"/>
      <c r="N82" s="615"/>
      <c r="O82" s="10"/>
    </row>
    <row r="83" spans="1:26" ht="29.25" customHeight="1">
      <c r="A83" s="10"/>
      <c r="B83" s="10"/>
      <c r="C83" s="616" t="s">
        <v>353</v>
      </c>
      <c r="D83" s="1017" t="s">
        <v>354</v>
      </c>
      <c r="E83" s="1015"/>
      <c r="F83" s="1015"/>
      <c r="G83" s="1015"/>
      <c r="H83" s="1015"/>
      <c r="I83" s="1015"/>
      <c r="J83" s="1015"/>
      <c r="K83" s="1015"/>
      <c r="L83" s="1015"/>
      <c r="M83" s="1015"/>
      <c r="N83" s="1016"/>
      <c r="O83" s="10"/>
    </row>
    <row r="84" spans="1:26" ht="29.25" customHeight="1">
      <c r="A84" s="10"/>
      <c r="B84" s="10"/>
      <c r="C84" s="617" t="s">
        <v>355</v>
      </c>
      <c r="D84" s="1018" t="s">
        <v>356</v>
      </c>
      <c r="E84" s="1015"/>
      <c r="F84" s="1015"/>
      <c r="G84" s="1015"/>
      <c r="H84" s="1015"/>
      <c r="I84" s="1015"/>
      <c r="J84" s="1015"/>
      <c r="K84" s="1015"/>
      <c r="L84" s="1015"/>
      <c r="M84" s="1015"/>
      <c r="N84" s="1016"/>
      <c r="O84" s="10"/>
    </row>
    <row r="85" spans="1:26" ht="29.25" customHeight="1">
      <c r="A85" s="10"/>
      <c r="B85" s="10"/>
      <c r="C85" s="616" t="s">
        <v>357</v>
      </c>
      <c r="D85" s="1014" t="s">
        <v>358</v>
      </c>
      <c r="E85" s="1015"/>
      <c r="F85" s="1015"/>
      <c r="G85" s="1015"/>
      <c r="H85" s="1015"/>
      <c r="I85" s="1015"/>
      <c r="J85" s="1015"/>
      <c r="K85" s="1015"/>
      <c r="L85" s="1015"/>
      <c r="M85" s="1015"/>
      <c r="N85" s="1016"/>
      <c r="O85" s="10"/>
    </row>
    <row r="86" spans="1:26" ht="33" customHeight="1">
      <c r="A86" s="10"/>
      <c r="B86" s="10"/>
      <c r="C86" s="617" t="s">
        <v>359</v>
      </c>
      <c r="D86" s="1018" t="s">
        <v>360</v>
      </c>
      <c r="E86" s="1015"/>
      <c r="F86" s="1015"/>
      <c r="G86" s="1015"/>
      <c r="H86" s="1015"/>
      <c r="I86" s="1015"/>
      <c r="J86" s="1015"/>
      <c r="K86" s="1015"/>
      <c r="L86" s="1015"/>
      <c r="M86" s="1015"/>
      <c r="N86" s="1016"/>
      <c r="O86" s="3"/>
      <c r="P86" s="411"/>
      <c r="Q86" s="618"/>
    </row>
    <row r="87" spans="1:26" ht="33.75" customHeight="1">
      <c r="A87" s="10"/>
      <c r="B87" s="10"/>
      <c r="C87" s="616" t="s">
        <v>361</v>
      </c>
      <c r="D87" s="1017" t="s">
        <v>362</v>
      </c>
      <c r="E87" s="1015"/>
      <c r="F87" s="1015"/>
      <c r="G87" s="1015"/>
      <c r="H87" s="1015"/>
      <c r="I87" s="1015"/>
      <c r="J87" s="1015"/>
      <c r="K87" s="1015"/>
      <c r="L87" s="1015"/>
      <c r="M87" s="1015"/>
      <c r="N87" s="1016"/>
      <c r="O87" s="10"/>
    </row>
    <row r="88" spans="1:26" ht="35.25" customHeight="1">
      <c r="A88" s="10"/>
      <c r="B88" s="10"/>
      <c r="C88" s="617" t="s">
        <v>363</v>
      </c>
      <c r="D88" s="1018" t="s">
        <v>364</v>
      </c>
      <c r="E88" s="1015"/>
      <c r="F88" s="1015"/>
      <c r="G88" s="1015"/>
      <c r="H88" s="1015"/>
      <c r="I88" s="1015"/>
      <c r="J88" s="1015"/>
      <c r="K88" s="1015"/>
      <c r="L88" s="1015"/>
      <c r="M88" s="1015"/>
      <c r="N88" s="1016"/>
      <c r="O88" s="10"/>
    </row>
    <row r="89" spans="1:26" ht="44.25" customHeight="1">
      <c r="A89" s="10"/>
      <c r="B89" s="10"/>
      <c r="C89" s="616" t="s">
        <v>366</v>
      </c>
      <c r="D89" s="1017" t="s">
        <v>367</v>
      </c>
      <c r="E89" s="1015"/>
      <c r="F89" s="1015"/>
      <c r="G89" s="1015"/>
      <c r="H89" s="1015"/>
      <c r="I89" s="1015"/>
      <c r="J89" s="1015"/>
      <c r="K89" s="1015"/>
      <c r="L89" s="1015"/>
      <c r="M89" s="1015"/>
      <c r="N89" s="1016"/>
      <c r="O89" s="10"/>
    </row>
    <row r="90" spans="1:26" ht="30.75" customHeight="1">
      <c r="A90" s="10"/>
      <c r="B90" s="10"/>
      <c r="C90" s="617" t="s">
        <v>368</v>
      </c>
      <c r="D90" s="1018" t="s">
        <v>369</v>
      </c>
      <c r="E90" s="1015"/>
      <c r="F90" s="1015"/>
      <c r="G90" s="1015"/>
      <c r="H90" s="1015"/>
      <c r="I90" s="1015"/>
      <c r="J90" s="1015"/>
      <c r="K90" s="1015"/>
      <c r="L90" s="1015"/>
      <c r="M90" s="1015"/>
      <c r="N90" s="1016"/>
      <c r="O90" s="10"/>
    </row>
    <row r="91" spans="1:26" ht="29.25" customHeight="1">
      <c r="A91" s="10"/>
      <c r="B91" s="10"/>
      <c r="C91" s="616" t="s">
        <v>370</v>
      </c>
      <c r="D91" s="1021" t="s">
        <v>371</v>
      </c>
      <c r="E91" s="1015"/>
      <c r="F91" s="1015"/>
      <c r="G91" s="1015"/>
      <c r="H91" s="1015"/>
      <c r="I91" s="1015"/>
      <c r="J91" s="1015"/>
      <c r="K91" s="1015"/>
      <c r="L91" s="1015"/>
      <c r="M91" s="1015"/>
      <c r="N91" s="1016"/>
      <c r="O91" s="10"/>
    </row>
    <row r="92" spans="1:26" ht="33.75" customHeight="1">
      <c r="A92" s="10"/>
      <c r="B92" s="10"/>
      <c r="C92" s="670" t="s">
        <v>374</v>
      </c>
      <c r="D92" s="1022" t="s">
        <v>416</v>
      </c>
      <c r="E92" s="1023"/>
      <c r="F92" s="1023"/>
      <c r="G92" s="1023"/>
      <c r="H92" s="1023"/>
      <c r="I92" s="1023"/>
      <c r="J92" s="1023"/>
      <c r="K92" s="1023"/>
      <c r="L92" s="1023"/>
      <c r="M92" s="1023"/>
      <c r="N92" s="999"/>
      <c r="O92" s="10"/>
    </row>
    <row r="93" spans="1:26" ht="15.75" customHeight="1">
      <c r="A93" s="10"/>
      <c r="B93" s="10"/>
      <c r="C93" s="555" t="s">
        <v>334</v>
      </c>
      <c r="D93" s="10"/>
      <c r="E93" s="10"/>
      <c r="F93" s="10"/>
      <c r="G93" s="10"/>
      <c r="H93" s="10"/>
      <c r="I93" s="10"/>
      <c r="J93" s="10"/>
      <c r="K93" s="10"/>
      <c r="L93" s="10"/>
      <c r="M93" s="10"/>
      <c r="N93" s="10"/>
      <c r="O93" s="10"/>
    </row>
    <row r="94" spans="1:26">
      <c r="A94" s="10"/>
      <c r="B94" s="10"/>
      <c r="C94" s="501"/>
      <c r="D94" s="10"/>
      <c r="E94" s="10"/>
      <c r="F94" s="10"/>
      <c r="G94" s="10"/>
      <c r="H94" s="10"/>
      <c r="I94" s="10"/>
      <c r="J94" s="10"/>
      <c r="K94" s="10"/>
      <c r="L94" s="10"/>
      <c r="M94" s="10"/>
      <c r="N94" s="10"/>
      <c r="O94" s="10"/>
    </row>
    <row r="95" spans="1:26">
      <c r="A95" s="3"/>
      <c r="B95" s="3"/>
      <c r="C95" s="501"/>
      <c r="D95" s="3"/>
      <c r="E95" s="3"/>
      <c r="F95" s="3"/>
      <c r="G95" s="3"/>
      <c r="H95" s="3"/>
      <c r="I95" s="3"/>
      <c r="J95" s="3"/>
      <c r="K95" s="3"/>
      <c r="L95" s="3"/>
      <c r="M95" s="3"/>
      <c r="N95" s="3"/>
      <c r="O95" s="3"/>
      <c r="P95" s="3"/>
      <c r="Q95" s="3"/>
      <c r="R95" s="3"/>
      <c r="S95" s="3"/>
      <c r="T95" s="3"/>
      <c r="U95" s="3"/>
      <c r="V95" s="3"/>
      <c r="W95" s="3"/>
      <c r="X95" s="3"/>
      <c r="Y95" s="3"/>
      <c r="Z95" s="3"/>
    </row>
    <row r="96" spans="1:26">
      <c r="A96" s="10"/>
      <c r="B96" s="10"/>
      <c r="C96" s="10"/>
      <c r="D96" s="10"/>
      <c r="E96" s="6"/>
      <c r="F96" s="6"/>
      <c r="G96" s="10"/>
      <c r="H96" s="6" t="s">
        <v>0</v>
      </c>
      <c r="I96" s="10"/>
      <c r="J96" s="10"/>
      <c r="K96" s="10"/>
      <c r="L96" s="10"/>
      <c r="M96" s="10"/>
      <c r="N96" s="10"/>
      <c r="O96" s="10"/>
    </row>
    <row r="97" spans="1:15">
      <c r="A97" s="10"/>
      <c r="B97" s="10"/>
      <c r="C97" s="10"/>
      <c r="D97" s="10"/>
      <c r="E97" s="6"/>
      <c r="F97" s="6"/>
      <c r="G97" s="10"/>
      <c r="H97" s="6" t="s">
        <v>5</v>
      </c>
      <c r="I97" s="10"/>
      <c r="J97" s="10"/>
      <c r="K97" s="10"/>
      <c r="L97" s="10"/>
      <c r="M97" s="10"/>
      <c r="N97" s="10"/>
      <c r="O97" s="10"/>
    </row>
    <row r="98" spans="1:15">
      <c r="A98" s="10"/>
      <c r="B98" s="10"/>
      <c r="C98" s="10"/>
      <c r="D98" s="10"/>
      <c r="E98" s="6"/>
      <c r="F98" s="376"/>
      <c r="G98" s="10"/>
      <c r="H98" s="6" t="s">
        <v>6</v>
      </c>
      <c r="I98" s="10"/>
      <c r="J98" s="10"/>
      <c r="K98" s="10"/>
      <c r="L98" s="10"/>
      <c r="M98" s="10"/>
      <c r="N98" s="10"/>
      <c r="O98" s="10"/>
    </row>
    <row r="99" spans="1:15">
      <c r="A99" s="10"/>
      <c r="B99" s="10"/>
      <c r="C99" s="10"/>
      <c r="D99" s="10"/>
      <c r="E99" s="10"/>
      <c r="F99" s="10"/>
      <c r="G99" s="10"/>
      <c r="H99" s="10"/>
      <c r="I99" s="10"/>
      <c r="J99" s="10"/>
      <c r="K99" s="10"/>
      <c r="L99" s="10"/>
      <c r="M99" s="10"/>
      <c r="N99" s="10"/>
      <c r="O99" s="10"/>
    </row>
    <row r="100" spans="1:15">
      <c r="A100" s="10"/>
      <c r="B100" s="10"/>
      <c r="C100" s="10"/>
      <c r="D100" s="10"/>
      <c r="E100" s="10"/>
      <c r="F100" s="10"/>
      <c r="G100" s="10"/>
      <c r="H100" s="10"/>
      <c r="I100" s="10"/>
      <c r="J100" s="10"/>
      <c r="K100" s="10"/>
      <c r="L100" s="10"/>
      <c r="M100" s="10"/>
      <c r="N100" s="10"/>
      <c r="O100" s="10"/>
    </row>
    <row r="101" spans="1:15">
      <c r="A101" s="10"/>
      <c r="B101" s="10"/>
      <c r="C101" s="10"/>
      <c r="D101" s="10"/>
      <c r="E101" s="10"/>
      <c r="F101" s="10"/>
      <c r="G101" s="10"/>
      <c r="H101" s="10"/>
      <c r="I101" s="10"/>
      <c r="J101" s="10"/>
      <c r="K101" s="10"/>
      <c r="L101" s="10"/>
      <c r="M101" s="10"/>
      <c r="N101" s="10"/>
      <c r="O101" s="10"/>
    </row>
    <row r="102" spans="1:15">
      <c r="A102" s="10"/>
      <c r="B102" s="10"/>
      <c r="C102" s="10"/>
      <c r="D102" s="10"/>
      <c r="E102" s="10"/>
      <c r="F102" s="10"/>
      <c r="G102" s="10"/>
      <c r="H102" s="10"/>
      <c r="I102" s="10"/>
      <c r="J102" s="10"/>
      <c r="K102" s="10"/>
      <c r="L102" s="10"/>
      <c r="M102" s="10"/>
      <c r="N102" s="10"/>
      <c r="O102" s="10"/>
    </row>
    <row r="103" spans="1:15">
      <c r="A103" s="10"/>
      <c r="B103" s="10"/>
      <c r="C103" s="10"/>
      <c r="D103" s="10"/>
      <c r="E103" s="10"/>
      <c r="F103" s="10"/>
      <c r="G103" s="10"/>
      <c r="H103" s="10"/>
      <c r="I103" s="10"/>
      <c r="J103" s="10"/>
      <c r="K103" s="10"/>
      <c r="L103" s="10"/>
      <c r="M103" s="10"/>
      <c r="N103" s="10"/>
      <c r="O103" s="10"/>
    </row>
    <row r="104" spans="1:15">
      <c r="A104" s="10"/>
      <c r="B104" s="10"/>
      <c r="C104" s="10"/>
      <c r="D104" s="10"/>
      <c r="E104" s="10"/>
      <c r="F104" s="10"/>
      <c r="G104" s="10"/>
      <c r="H104" s="10"/>
      <c r="I104" s="10"/>
      <c r="J104" s="10"/>
      <c r="K104" s="10"/>
      <c r="L104" s="10"/>
      <c r="M104" s="10"/>
      <c r="N104" s="10"/>
      <c r="O104" s="10"/>
    </row>
    <row r="105" spans="1:15">
      <c r="A105" s="10"/>
      <c r="B105" s="10"/>
      <c r="C105" s="10"/>
      <c r="D105" s="10"/>
      <c r="E105" s="10"/>
      <c r="F105" s="10"/>
      <c r="G105" s="10"/>
      <c r="H105" s="10"/>
      <c r="I105" s="10"/>
      <c r="J105" s="10"/>
      <c r="K105" s="10"/>
      <c r="L105" s="10"/>
      <c r="M105" s="10"/>
      <c r="N105" s="10"/>
      <c r="O105" s="10"/>
    </row>
    <row r="106" spans="1:15">
      <c r="A106" s="10"/>
      <c r="B106" s="10"/>
      <c r="C106" s="10"/>
      <c r="D106" s="10"/>
      <c r="E106" s="10"/>
      <c r="F106" s="10"/>
      <c r="G106" s="10"/>
      <c r="H106" s="10"/>
      <c r="I106" s="10"/>
      <c r="J106" s="10"/>
      <c r="K106" s="10"/>
      <c r="L106" s="10"/>
      <c r="M106" s="10"/>
      <c r="N106" s="10"/>
      <c r="O106" s="10"/>
    </row>
    <row r="107" spans="1:15">
      <c r="A107" s="10"/>
      <c r="B107" s="10"/>
      <c r="C107" s="10"/>
      <c r="D107" s="10"/>
      <c r="E107" s="10"/>
      <c r="F107" s="10"/>
      <c r="G107" s="10"/>
      <c r="H107" s="10"/>
      <c r="I107" s="10"/>
      <c r="J107" s="10"/>
      <c r="K107" s="10"/>
      <c r="L107" s="10"/>
      <c r="M107" s="10"/>
      <c r="N107" s="10"/>
      <c r="O107" s="10"/>
    </row>
    <row r="108" spans="1:15">
      <c r="A108" s="10"/>
      <c r="B108" s="10"/>
      <c r="C108" s="10"/>
      <c r="D108" s="10"/>
      <c r="E108" s="10"/>
      <c r="F108" s="10"/>
      <c r="G108" s="10"/>
      <c r="H108" s="10"/>
      <c r="I108" s="10"/>
      <c r="J108" s="10"/>
      <c r="K108" s="10"/>
      <c r="L108" s="10"/>
      <c r="M108" s="10"/>
      <c r="N108" s="10"/>
      <c r="O108" s="10"/>
    </row>
    <row r="109" spans="1:15">
      <c r="A109" s="10"/>
      <c r="B109" s="10"/>
      <c r="C109" s="10"/>
      <c r="D109" s="10"/>
      <c r="E109" s="10"/>
      <c r="F109" s="10"/>
      <c r="G109" s="10"/>
      <c r="H109" s="10"/>
      <c r="I109" s="10"/>
      <c r="J109" s="10"/>
      <c r="K109" s="10"/>
      <c r="L109" s="10"/>
      <c r="M109" s="10"/>
      <c r="N109" s="10"/>
      <c r="O109" s="10"/>
    </row>
    <row r="110" spans="1:15">
      <c r="A110" s="10"/>
      <c r="B110" s="10"/>
      <c r="C110" s="10"/>
      <c r="D110" s="10"/>
      <c r="E110" s="10"/>
      <c r="F110" s="10"/>
      <c r="G110" s="10"/>
      <c r="H110" s="10"/>
      <c r="I110" s="10"/>
      <c r="J110" s="10"/>
      <c r="K110" s="10"/>
      <c r="L110" s="10"/>
      <c r="M110" s="10"/>
      <c r="N110" s="10"/>
      <c r="O110" s="10"/>
    </row>
    <row r="111" spans="1:15">
      <c r="A111" s="10"/>
      <c r="B111" s="10"/>
      <c r="C111" s="10"/>
      <c r="D111" s="10"/>
      <c r="E111" s="10"/>
      <c r="F111" s="10"/>
      <c r="G111" s="10"/>
      <c r="H111" s="10"/>
      <c r="I111" s="10"/>
      <c r="J111" s="10"/>
      <c r="K111" s="10"/>
      <c r="L111" s="10"/>
      <c r="M111" s="10"/>
      <c r="N111" s="10"/>
      <c r="O111" s="10"/>
    </row>
    <row r="112" spans="1:15">
      <c r="A112" s="10"/>
      <c r="B112" s="10"/>
      <c r="C112" s="10"/>
      <c r="D112" s="10"/>
      <c r="E112" s="10"/>
      <c r="F112" s="10"/>
      <c r="G112" s="10"/>
      <c r="H112" s="10"/>
      <c r="I112" s="10"/>
      <c r="J112" s="10"/>
      <c r="K112" s="10"/>
      <c r="L112" s="10"/>
      <c r="M112" s="10"/>
      <c r="N112" s="10"/>
      <c r="O112" s="10"/>
    </row>
    <row r="113" spans="1:15">
      <c r="A113" s="10"/>
      <c r="B113" s="10"/>
      <c r="C113" s="10"/>
      <c r="D113" s="10"/>
      <c r="E113" s="10"/>
      <c r="F113" s="10"/>
      <c r="G113" s="10"/>
      <c r="H113" s="10"/>
      <c r="I113" s="10"/>
      <c r="J113" s="10"/>
      <c r="K113" s="10"/>
      <c r="L113" s="10"/>
      <c r="M113" s="10"/>
      <c r="N113" s="10"/>
      <c r="O113" s="10"/>
    </row>
    <row r="114" spans="1:15">
      <c r="A114" s="10"/>
      <c r="B114" s="10"/>
      <c r="C114" s="10"/>
      <c r="D114" s="10"/>
      <c r="E114" s="10"/>
      <c r="F114" s="10"/>
      <c r="G114" s="10"/>
      <c r="H114" s="10"/>
      <c r="I114" s="10"/>
      <c r="J114" s="10"/>
      <c r="K114" s="10"/>
      <c r="L114" s="10"/>
      <c r="M114" s="10"/>
      <c r="N114" s="10"/>
      <c r="O114" s="10"/>
    </row>
    <row r="115" spans="1:15">
      <c r="A115" s="10"/>
      <c r="B115" s="10"/>
      <c r="C115" s="10"/>
      <c r="D115" s="10"/>
      <c r="E115" s="10"/>
      <c r="F115" s="10"/>
      <c r="G115" s="10"/>
      <c r="H115" s="10"/>
      <c r="I115" s="10"/>
      <c r="J115" s="10"/>
      <c r="K115" s="10"/>
      <c r="L115" s="10"/>
      <c r="M115" s="10"/>
      <c r="N115" s="10"/>
      <c r="O115" s="10"/>
    </row>
    <row r="116" spans="1:15">
      <c r="A116" s="10"/>
      <c r="B116" s="10"/>
      <c r="C116" s="10"/>
      <c r="D116" s="10"/>
      <c r="E116" s="10"/>
      <c r="F116" s="10"/>
      <c r="G116" s="10"/>
      <c r="H116" s="10"/>
      <c r="I116" s="10"/>
      <c r="J116" s="10"/>
      <c r="K116" s="10"/>
      <c r="L116" s="10"/>
      <c r="M116" s="10"/>
      <c r="N116" s="10"/>
      <c r="O116" s="10"/>
    </row>
    <row r="117" spans="1:15">
      <c r="A117" s="10"/>
      <c r="B117" s="10"/>
      <c r="C117" s="10"/>
      <c r="D117" s="10"/>
      <c r="E117" s="10"/>
      <c r="F117" s="10"/>
      <c r="G117" s="10"/>
      <c r="H117" s="10"/>
      <c r="I117" s="10"/>
      <c r="J117" s="10"/>
      <c r="K117" s="10"/>
      <c r="L117" s="10"/>
      <c r="M117" s="10"/>
      <c r="N117" s="10"/>
      <c r="O117" s="10"/>
    </row>
    <row r="118" spans="1:15">
      <c r="A118" s="10"/>
      <c r="B118" s="10"/>
      <c r="C118" s="10"/>
      <c r="D118" s="10"/>
      <c r="E118" s="10"/>
      <c r="F118" s="10"/>
      <c r="G118" s="10"/>
      <c r="H118" s="10"/>
      <c r="I118" s="10"/>
      <c r="J118" s="10"/>
      <c r="K118" s="10"/>
      <c r="L118" s="10"/>
      <c r="M118" s="10"/>
      <c r="N118" s="10"/>
      <c r="O118" s="10"/>
    </row>
    <row r="119" spans="1:15">
      <c r="A119" s="10"/>
      <c r="B119" s="10"/>
      <c r="C119" s="10"/>
      <c r="D119" s="10"/>
      <c r="E119" s="10"/>
      <c r="F119" s="10"/>
      <c r="G119" s="10"/>
      <c r="H119" s="10"/>
      <c r="I119" s="10"/>
      <c r="J119" s="10"/>
      <c r="K119" s="10"/>
      <c r="L119" s="10"/>
      <c r="M119" s="10"/>
      <c r="N119" s="10"/>
      <c r="O119" s="10"/>
    </row>
    <row r="120" spans="1:15">
      <c r="A120" s="10"/>
      <c r="B120" s="10"/>
      <c r="C120" s="10"/>
      <c r="D120" s="10"/>
      <c r="E120" s="10"/>
      <c r="F120" s="10"/>
      <c r="G120" s="10"/>
      <c r="H120" s="10"/>
      <c r="I120" s="10"/>
      <c r="J120" s="10"/>
      <c r="K120" s="10"/>
      <c r="L120" s="10"/>
      <c r="M120" s="10"/>
      <c r="N120" s="10"/>
      <c r="O120" s="10"/>
    </row>
    <row r="121" spans="1:15">
      <c r="A121" s="10"/>
      <c r="B121" s="10"/>
      <c r="C121" s="10"/>
      <c r="D121" s="10"/>
      <c r="E121" s="10"/>
      <c r="F121" s="10"/>
      <c r="G121" s="10"/>
      <c r="H121" s="10"/>
      <c r="I121" s="10"/>
      <c r="J121" s="10"/>
      <c r="K121" s="10"/>
      <c r="L121" s="10"/>
      <c r="M121" s="10"/>
      <c r="N121" s="10"/>
      <c r="O121" s="10"/>
    </row>
    <row r="122" spans="1:15">
      <c r="A122" s="10"/>
      <c r="B122" s="10"/>
      <c r="C122" s="10"/>
      <c r="D122" s="10"/>
      <c r="E122" s="10"/>
      <c r="F122" s="10"/>
      <c r="G122" s="10"/>
      <c r="H122" s="10"/>
      <c r="I122" s="10"/>
      <c r="J122" s="10"/>
      <c r="K122" s="10"/>
      <c r="L122" s="10"/>
      <c r="M122" s="10"/>
      <c r="N122" s="10"/>
      <c r="O122" s="10"/>
    </row>
    <row r="123" spans="1:15">
      <c r="A123" s="10"/>
      <c r="B123" s="10"/>
      <c r="C123" s="10"/>
      <c r="D123" s="10"/>
      <c r="E123" s="10"/>
      <c r="F123" s="10"/>
      <c r="G123" s="10"/>
      <c r="H123" s="10"/>
      <c r="I123" s="10"/>
      <c r="J123" s="10"/>
      <c r="K123" s="10"/>
      <c r="L123" s="10"/>
      <c r="M123" s="10"/>
      <c r="N123" s="10"/>
      <c r="O123" s="10"/>
    </row>
    <row r="124" spans="1:15">
      <c r="A124" s="10"/>
      <c r="B124" s="10"/>
      <c r="C124" s="10"/>
      <c r="D124" s="10"/>
      <c r="E124" s="10"/>
      <c r="F124" s="10"/>
      <c r="G124" s="10"/>
      <c r="H124" s="10"/>
      <c r="I124" s="10"/>
      <c r="J124" s="10"/>
      <c r="K124" s="10"/>
      <c r="L124" s="10"/>
      <c r="M124" s="10"/>
      <c r="N124" s="10"/>
      <c r="O124" s="10"/>
    </row>
    <row r="125" spans="1:15">
      <c r="A125" s="10"/>
      <c r="B125" s="10"/>
      <c r="C125" s="10"/>
      <c r="D125" s="10"/>
      <c r="E125" s="10"/>
      <c r="F125" s="10"/>
      <c r="G125" s="10"/>
      <c r="H125" s="10"/>
      <c r="I125" s="10"/>
      <c r="J125" s="10"/>
      <c r="K125" s="10"/>
      <c r="L125" s="10"/>
      <c r="M125" s="10"/>
      <c r="N125" s="10"/>
      <c r="O125" s="10"/>
    </row>
    <row r="126" spans="1:15">
      <c r="A126" s="10"/>
      <c r="B126" s="10"/>
      <c r="C126" s="10"/>
      <c r="D126" s="10"/>
      <c r="E126" s="10"/>
      <c r="F126" s="10"/>
      <c r="G126" s="10"/>
      <c r="H126" s="10"/>
      <c r="I126" s="10"/>
      <c r="J126" s="10"/>
      <c r="K126" s="10"/>
      <c r="L126" s="10"/>
      <c r="M126" s="10"/>
      <c r="N126" s="10"/>
      <c r="O126" s="10"/>
    </row>
    <row r="127" spans="1:15">
      <c r="A127" s="10"/>
      <c r="B127" s="10"/>
      <c r="C127" s="10"/>
      <c r="D127" s="10"/>
      <c r="E127" s="10"/>
      <c r="F127" s="10"/>
      <c r="G127" s="10"/>
      <c r="H127" s="10"/>
      <c r="I127" s="10"/>
      <c r="J127" s="10"/>
      <c r="K127" s="10"/>
      <c r="L127" s="10"/>
      <c r="M127" s="10"/>
      <c r="N127" s="10"/>
      <c r="O127" s="10"/>
    </row>
    <row r="128" spans="1:15">
      <c r="A128" s="10"/>
      <c r="B128" s="10"/>
      <c r="C128" s="10"/>
      <c r="D128" s="10"/>
      <c r="E128" s="10"/>
      <c r="F128" s="10"/>
      <c r="G128" s="10"/>
      <c r="H128" s="10"/>
      <c r="I128" s="10"/>
      <c r="J128" s="10"/>
      <c r="K128" s="10"/>
      <c r="L128" s="10"/>
      <c r="M128" s="10"/>
      <c r="N128" s="10"/>
      <c r="O128" s="10"/>
    </row>
    <row r="129" spans="1:15">
      <c r="A129" s="10"/>
      <c r="B129" s="10"/>
      <c r="C129" s="10"/>
      <c r="D129" s="10"/>
      <c r="E129" s="10"/>
      <c r="F129" s="10"/>
      <c r="G129" s="10"/>
      <c r="H129" s="10"/>
      <c r="I129" s="10"/>
      <c r="J129" s="10"/>
      <c r="K129" s="10"/>
      <c r="L129" s="10"/>
      <c r="M129" s="10"/>
      <c r="N129" s="10"/>
      <c r="O129" s="10"/>
    </row>
    <row r="130" spans="1:15">
      <c r="A130" s="10"/>
      <c r="B130" s="10"/>
      <c r="C130" s="10"/>
      <c r="D130" s="10"/>
      <c r="E130" s="10"/>
      <c r="F130" s="10"/>
      <c r="G130" s="10"/>
      <c r="H130" s="10"/>
      <c r="I130" s="10"/>
      <c r="J130" s="10"/>
      <c r="K130" s="10"/>
      <c r="L130" s="10"/>
      <c r="M130" s="10"/>
      <c r="N130" s="10"/>
      <c r="O130" s="10"/>
    </row>
    <row r="131" spans="1:15">
      <c r="A131" s="10"/>
      <c r="B131" s="10"/>
      <c r="C131" s="10"/>
      <c r="D131" s="10"/>
      <c r="E131" s="10"/>
      <c r="F131" s="10"/>
      <c r="G131" s="10"/>
      <c r="H131" s="10"/>
      <c r="I131" s="10"/>
      <c r="J131" s="10"/>
      <c r="K131" s="10"/>
      <c r="L131" s="10"/>
      <c r="M131" s="10"/>
      <c r="N131" s="10"/>
      <c r="O131" s="10"/>
    </row>
    <row r="132" spans="1:15">
      <c r="A132" s="10"/>
      <c r="B132" s="10"/>
      <c r="C132" s="10"/>
      <c r="D132" s="10"/>
      <c r="E132" s="10"/>
      <c r="F132" s="10"/>
      <c r="G132" s="10"/>
      <c r="H132" s="10"/>
      <c r="I132" s="10"/>
      <c r="J132" s="10"/>
      <c r="K132" s="10"/>
      <c r="L132" s="10"/>
      <c r="M132" s="10"/>
      <c r="N132" s="10"/>
      <c r="O132" s="10"/>
    </row>
    <row r="133" spans="1:15">
      <c r="A133" s="10"/>
      <c r="B133" s="10"/>
      <c r="C133" s="10"/>
      <c r="D133" s="10"/>
      <c r="E133" s="10"/>
      <c r="F133" s="10"/>
      <c r="G133" s="10"/>
      <c r="H133" s="10"/>
      <c r="I133" s="10"/>
      <c r="J133" s="10"/>
      <c r="K133" s="10"/>
      <c r="L133" s="10"/>
      <c r="M133" s="10"/>
      <c r="N133" s="10"/>
      <c r="O133" s="10"/>
    </row>
    <row r="134" spans="1:15">
      <c r="A134" s="10"/>
      <c r="B134" s="10"/>
      <c r="C134" s="10"/>
      <c r="D134" s="10"/>
      <c r="E134" s="10"/>
      <c r="F134" s="10"/>
      <c r="G134" s="10"/>
      <c r="H134" s="10"/>
      <c r="I134" s="10"/>
      <c r="J134" s="10"/>
      <c r="K134" s="10"/>
      <c r="L134" s="10"/>
      <c r="M134" s="10"/>
      <c r="N134" s="10"/>
      <c r="O134" s="10"/>
    </row>
    <row r="135" spans="1:15">
      <c r="A135" s="10"/>
      <c r="B135" s="10"/>
      <c r="C135" s="10"/>
      <c r="D135" s="10"/>
      <c r="E135" s="10"/>
      <c r="F135" s="10"/>
      <c r="G135" s="10"/>
      <c r="H135" s="10"/>
      <c r="I135" s="10"/>
      <c r="J135" s="10"/>
      <c r="K135" s="10"/>
      <c r="L135" s="10"/>
      <c r="M135" s="10"/>
      <c r="N135" s="10"/>
      <c r="O135" s="10"/>
    </row>
    <row r="136" spans="1:15">
      <c r="A136" s="10"/>
      <c r="B136" s="10"/>
      <c r="C136" s="10"/>
      <c r="D136" s="10"/>
      <c r="E136" s="10"/>
      <c r="F136" s="10"/>
      <c r="G136" s="10"/>
      <c r="H136" s="10"/>
      <c r="I136" s="10"/>
      <c r="J136" s="10"/>
      <c r="K136" s="10"/>
      <c r="L136" s="10"/>
      <c r="M136" s="10"/>
      <c r="N136" s="10"/>
      <c r="O136" s="10"/>
    </row>
    <row r="137" spans="1:15">
      <c r="A137" s="10"/>
      <c r="B137" s="10"/>
      <c r="C137" s="10"/>
      <c r="D137" s="10"/>
      <c r="E137" s="10"/>
      <c r="F137" s="10"/>
      <c r="G137" s="10"/>
      <c r="H137" s="10"/>
      <c r="I137" s="10"/>
      <c r="J137" s="10"/>
      <c r="K137" s="10"/>
      <c r="L137" s="10"/>
      <c r="M137" s="10"/>
      <c r="N137" s="10"/>
      <c r="O137" s="10"/>
    </row>
    <row r="138" spans="1:15">
      <c r="A138" s="10"/>
      <c r="B138" s="10"/>
      <c r="C138" s="10"/>
      <c r="D138" s="10"/>
      <c r="E138" s="10"/>
      <c r="F138" s="10"/>
      <c r="G138" s="10"/>
      <c r="H138" s="10"/>
      <c r="I138" s="10"/>
      <c r="J138" s="10"/>
      <c r="K138" s="10"/>
      <c r="L138" s="10"/>
      <c r="M138" s="10"/>
      <c r="N138" s="10"/>
      <c r="O138" s="10"/>
    </row>
    <row r="139" spans="1:15">
      <c r="A139" s="10"/>
      <c r="B139" s="10"/>
      <c r="C139" s="10"/>
      <c r="D139" s="10"/>
      <c r="E139" s="10"/>
      <c r="F139" s="10"/>
      <c r="G139" s="10"/>
      <c r="H139" s="10"/>
      <c r="I139" s="10"/>
      <c r="J139" s="10"/>
      <c r="K139" s="10"/>
      <c r="L139" s="10"/>
      <c r="M139" s="10"/>
      <c r="N139" s="10"/>
      <c r="O139" s="10"/>
    </row>
    <row r="140" spans="1:15">
      <c r="A140" s="10"/>
      <c r="B140" s="10"/>
      <c r="C140" s="10"/>
      <c r="D140" s="10"/>
      <c r="E140" s="10"/>
      <c r="F140" s="10"/>
      <c r="G140" s="10"/>
      <c r="H140" s="10"/>
      <c r="I140" s="10"/>
      <c r="J140" s="10"/>
      <c r="K140" s="10"/>
      <c r="L140" s="10"/>
      <c r="M140" s="10"/>
      <c r="N140" s="10"/>
      <c r="O140" s="10"/>
    </row>
    <row r="141" spans="1:15">
      <c r="A141" s="10"/>
      <c r="B141" s="10"/>
      <c r="C141" s="10"/>
      <c r="D141" s="10"/>
      <c r="E141" s="10"/>
      <c r="F141" s="10"/>
      <c r="G141" s="10"/>
      <c r="H141" s="10"/>
      <c r="I141" s="10"/>
      <c r="J141" s="10"/>
      <c r="K141" s="10"/>
      <c r="L141" s="10"/>
      <c r="M141" s="10"/>
      <c r="N141" s="10"/>
      <c r="O141" s="10"/>
    </row>
    <row r="142" spans="1:15">
      <c r="A142" s="10"/>
      <c r="B142" s="10"/>
      <c r="C142" s="10"/>
      <c r="D142" s="10"/>
      <c r="E142" s="10"/>
      <c r="F142" s="10"/>
      <c r="G142" s="10"/>
      <c r="H142" s="10"/>
      <c r="I142" s="10"/>
      <c r="J142" s="10"/>
      <c r="K142" s="10"/>
      <c r="L142" s="10"/>
      <c r="M142" s="10"/>
      <c r="N142" s="10"/>
      <c r="O142" s="10"/>
    </row>
    <row r="143" spans="1:15">
      <c r="A143" s="10"/>
      <c r="B143" s="10"/>
      <c r="C143" s="10"/>
      <c r="D143" s="10"/>
      <c r="E143" s="10"/>
      <c r="F143" s="10"/>
      <c r="G143" s="10"/>
      <c r="H143" s="10"/>
      <c r="I143" s="10"/>
      <c r="J143" s="10"/>
      <c r="K143" s="10"/>
      <c r="L143" s="10"/>
      <c r="M143" s="10"/>
      <c r="N143" s="10"/>
      <c r="O143" s="10"/>
    </row>
    <row r="144" spans="1:15">
      <c r="A144" s="10"/>
      <c r="B144" s="10"/>
      <c r="C144" s="10"/>
      <c r="D144" s="10"/>
      <c r="E144" s="10"/>
      <c r="F144" s="10"/>
      <c r="G144" s="10"/>
      <c r="H144" s="10"/>
      <c r="I144" s="10"/>
      <c r="J144" s="10"/>
      <c r="K144" s="10"/>
      <c r="L144" s="10"/>
      <c r="M144" s="10"/>
      <c r="N144" s="10"/>
      <c r="O144" s="10"/>
    </row>
    <row r="145" spans="1:15">
      <c r="A145" s="10"/>
      <c r="B145" s="10"/>
      <c r="C145" s="10"/>
      <c r="D145" s="10"/>
      <c r="E145" s="10"/>
      <c r="F145" s="10"/>
      <c r="G145" s="10"/>
      <c r="H145" s="10"/>
      <c r="I145" s="10"/>
      <c r="J145" s="10"/>
      <c r="K145" s="10"/>
      <c r="L145" s="10"/>
      <c r="M145" s="10"/>
      <c r="N145" s="10"/>
      <c r="O145" s="10"/>
    </row>
    <row r="146" spans="1:15">
      <c r="A146" s="10"/>
      <c r="B146" s="10"/>
      <c r="C146" s="10"/>
      <c r="D146" s="10"/>
      <c r="E146" s="10"/>
      <c r="F146" s="10"/>
      <c r="G146" s="10"/>
      <c r="H146" s="10"/>
      <c r="I146" s="10"/>
      <c r="J146" s="10"/>
      <c r="K146" s="10"/>
      <c r="L146" s="10"/>
      <c r="M146" s="10"/>
      <c r="N146" s="10"/>
      <c r="O146" s="10"/>
    </row>
    <row r="147" spans="1:15">
      <c r="A147" s="10"/>
      <c r="B147" s="10"/>
      <c r="C147" s="10"/>
      <c r="D147" s="10"/>
      <c r="E147" s="10"/>
      <c r="F147" s="10"/>
      <c r="G147" s="10"/>
      <c r="H147" s="10"/>
      <c r="I147" s="10"/>
      <c r="J147" s="10"/>
      <c r="K147" s="10"/>
      <c r="L147" s="10"/>
      <c r="M147" s="10"/>
      <c r="N147" s="10"/>
      <c r="O147" s="10"/>
    </row>
    <row r="148" spans="1:15">
      <c r="A148" s="10"/>
      <c r="B148" s="10"/>
      <c r="C148" s="10"/>
      <c r="D148" s="10"/>
      <c r="E148" s="10"/>
      <c r="F148" s="10"/>
      <c r="G148" s="10"/>
      <c r="H148" s="10"/>
      <c r="I148" s="10"/>
      <c r="J148" s="10"/>
      <c r="K148" s="10"/>
      <c r="L148" s="10"/>
      <c r="M148" s="10"/>
      <c r="N148" s="10"/>
      <c r="O148" s="10"/>
    </row>
    <row r="149" spans="1:15">
      <c r="A149" s="10"/>
      <c r="B149" s="10"/>
      <c r="C149" s="10"/>
      <c r="D149" s="10"/>
      <c r="E149" s="10"/>
      <c r="F149" s="10"/>
      <c r="G149" s="10"/>
      <c r="H149" s="10"/>
      <c r="I149" s="10"/>
      <c r="J149" s="10"/>
      <c r="K149" s="10"/>
      <c r="L149" s="10"/>
      <c r="M149" s="10"/>
      <c r="N149" s="10"/>
      <c r="O149" s="10"/>
    </row>
    <row r="150" spans="1:15">
      <c r="A150" s="10"/>
      <c r="B150" s="10"/>
      <c r="C150" s="10"/>
      <c r="D150" s="10"/>
      <c r="E150" s="10"/>
      <c r="F150" s="10"/>
      <c r="G150" s="10"/>
      <c r="H150" s="10"/>
      <c r="I150" s="10"/>
      <c r="J150" s="10"/>
      <c r="K150" s="10"/>
      <c r="L150" s="10"/>
      <c r="M150" s="10"/>
      <c r="N150" s="10"/>
      <c r="O150" s="10"/>
    </row>
    <row r="151" spans="1:15">
      <c r="A151" s="10"/>
      <c r="B151" s="10"/>
      <c r="C151" s="10"/>
      <c r="D151" s="10"/>
      <c r="E151" s="10"/>
      <c r="F151" s="10"/>
      <c r="G151" s="10"/>
      <c r="H151" s="10"/>
      <c r="I151" s="10"/>
      <c r="J151" s="10"/>
      <c r="K151" s="10"/>
      <c r="L151" s="10"/>
      <c r="M151" s="10"/>
      <c r="N151" s="10"/>
      <c r="O151" s="10"/>
    </row>
    <row r="152" spans="1:15">
      <c r="A152" s="10"/>
      <c r="B152" s="10"/>
      <c r="C152" s="10"/>
      <c r="D152" s="10"/>
      <c r="E152" s="10"/>
      <c r="F152" s="10"/>
      <c r="G152" s="10"/>
      <c r="H152" s="10"/>
      <c r="I152" s="10"/>
      <c r="J152" s="10"/>
      <c r="K152" s="10"/>
      <c r="L152" s="10"/>
      <c r="M152" s="10"/>
      <c r="N152" s="10"/>
      <c r="O152" s="10"/>
    </row>
    <row r="153" spans="1:15">
      <c r="A153" s="10"/>
      <c r="B153" s="10"/>
      <c r="C153" s="10"/>
      <c r="D153" s="10"/>
      <c r="E153" s="10"/>
      <c r="F153" s="10"/>
      <c r="G153" s="10"/>
      <c r="H153" s="10"/>
      <c r="I153" s="10"/>
      <c r="J153" s="10"/>
      <c r="K153" s="10"/>
      <c r="L153" s="10"/>
      <c r="M153" s="10"/>
      <c r="N153" s="10"/>
      <c r="O153" s="10"/>
    </row>
    <row r="154" spans="1:15">
      <c r="A154" s="10"/>
      <c r="B154" s="10"/>
      <c r="C154" s="10"/>
      <c r="D154" s="10"/>
      <c r="E154" s="10"/>
      <c r="F154" s="10"/>
      <c r="G154" s="10"/>
      <c r="H154" s="10"/>
      <c r="I154" s="10"/>
      <c r="J154" s="10"/>
      <c r="K154" s="10"/>
      <c r="L154" s="10"/>
      <c r="M154" s="10"/>
      <c r="N154" s="10"/>
      <c r="O154" s="10"/>
    </row>
    <row r="155" spans="1:15">
      <c r="A155" s="10"/>
      <c r="B155" s="10"/>
      <c r="C155" s="10"/>
      <c r="D155" s="10"/>
      <c r="E155" s="10"/>
      <c r="F155" s="10"/>
      <c r="G155" s="10"/>
      <c r="H155" s="10"/>
      <c r="I155" s="10"/>
      <c r="J155" s="10"/>
      <c r="K155" s="10"/>
      <c r="L155" s="10"/>
      <c r="M155" s="10"/>
      <c r="N155" s="10"/>
      <c r="O155" s="10"/>
    </row>
    <row r="156" spans="1:15">
      <c r="A156" s="10"/>
      <c r="B156" s="10"/>
      <c r="C156" s="10"/>
      <c r="D156" s="10"/>
      <c r="E156" s="10"/>
      <c r="F156" s="10"/>
      <c r="G156" s="10"/>
      <c r="H156" s="10"/>
      <c r="I156" s="10"/>
      <c r="J156" s="10"/>
      <c r="K156" s="10"/>
      <c r="L156" s="10"/>
      <c r="M156" s="10"/>
      <c r="N156" s="10"/>
      <c r="O156" s="10"/>
    </row>
    <row r="157" spans="1:15">
      <c r="A157" s="10"/>
      <c r="B157" s="10"/>
      <c r="C157" s="10"/>
      <c r="D157" s="10"/>
      <c r="E157" s="10"/>
      <c r="F157" s="10"/>
      <c r="G157" s="10"/>
      <c r="H157" s="10"/>
      <c r="I157" s="10"/>
      <c r="J157" s="10"/>
      <c r="K157" s="10"/>
      <c r="L157" s="10"/>
      <c r="M157" s="10"/>
      <c r="N157" s="10"/>
      <c r="O157" s="10"/>
    </row>
    <row r="158" spans="1:15">
      <c r="A158" s="10"/>
      <c r="B158" s="10"/>
      <c r="C158" s="10"/>
      <c r="D158" s="10"/>
      <c r="E158" s="10"/>
      <c r="F158" s="10"/>
      <c r="G158" s="10"/>
      <c r="H158" s="10"/>
      <c r="I158" s="10"/>
      <c r="J158" s="10"/>
      <c r="K158" s="10"/>
      <c r="L158" s="10"/>
      <c r="M158" s="10"/>
      <c r="N158" s="10"/>
      <c r="O158" s="10"/>
    </row>
    <row r="159" spans="1:15">
      <c r="A159" s="10"/>
      <c r="B159" s="10"/>
      <c r="C159" s="10"/>
      <c r="D159" s="10"/>
      <c r="E159" s="10"/>
      <c r="F159" s="10"/>
      <c r="G159" s="10"/>
      <c r="H159" s="10"/>
      <c r="I159" s="10"/>
      <c r="J159" s="10"/>
      <c r="K159" s="10"/>
      <c r="L159" s="10"/>
      <c r="M159" s="10"/>
      <c r="N159" s="10"/>
      <c r="O159" s="10"/>
    </row>
    <row r="160" spans="1:15">
      <c r="A160" s="10"/>
      <c r="B160" s="10"/>
      <c r="C160" s="10"/>
      <c r="D160" s="10"/>
      <c r="E160" s="10"/>
      <c r="F160" s="10"/>
      <c r="G160" s="10"/>
      <c r="H160" s="10"/>
      <c r="I160" s="10"/>
      <c r="J160" s="10"/>
      <c r="K160" s="10"/>
      <c r="L160" s="10"/>
      <c r="M160" s="10"/>
      <c r="N160" s="10"/>
      <c r="O160" s="10"/>
    </row>
    <row r="161" spans="1:15">
      <c r="A161" s="10"/>
      <c r="B161" s="10"/>
      <c r="C161" s="10"/>
      <c r="D161" s="10"/>
      <c r="E161" s="10"/>
      <c r="F161" s="10"/>
      <c r="G161" s="10"/>
      <c r="H161" s="10"/>
      <c r="I161" s="10"/>
      <c r="J161" s="10"/>
      <c r="K161" s="10"/>
      <c r="L161" s="10"/>
      <c r="M161" s="10"/>
      <c r="N161" s="10"/>
      <c r="O161" s="10"/>
    </row>
    <row r="162" spans="1:15">
      <c r="A162" s="10"/>
      <c r="B162" s="10"/>
      <c r="C162" s="10"/>
      <c r="D162" s="10"/>
      <c r="E162" s="10"/>
      <c r="F162" s="10"/>
      <c r="G162" s="10"/>
      <c r="H162" s="10"/>
      <c r="I162" s="10"/>
      <c r="J162" s="10"/>
      <c r="K162" s="10"/>
      <c r="L162" s="10"/>
      <c r="M162" s="10"/>
      <c r="N162" s="10"/>
      <c r="O162" s="10"/>
    </row>
    <row r="163" spans="1:15">
      <c r="A163" s="10"/>
      <c r="B163" s="10"/>
      <c r="C163" s="10"/>
      <c r="D163" s="10"/>
      <c r="E163" s="10"/>
      <c r="F163" s="10"/>
      <c r="G163" s="10"/>
      <c r="H163" s="10"/>
      <c r="I163" s="10"/>
      <c r="J163" s="10"/>
      <c r="K163" s="10"/>
      <c r="L163" s="10"/>
      <c r="M163" s="10"/>
      <c r="N163" s="10"/>
      <c r="O163" s="10"/>
    </row>
    <row r="164" spans="1:15">
      <c r="A164" s="10"/>
      <c r="B164" s="10"/>
      <c r="C164" s="10"/>
      <c r="D164" s="10"/>
      <c r="E164" s="10"/>
      <c r="F164" s="10"/>
      <c r="G164" s="10"/>
      <c r="H164" s="10"/>
      <c r="I164" s="10"/>
      <c r="J164" s="10"/>
      <c r="K164" s="10"/>
      <c r="L164" s="10"/>
      <c r="M164" s="10"/>
      <c r="N164" s="10"/>
      <c r="O164" s="10"/>
    </row>
    <row r="165" spans="1:15">
      <c r="A165" s="10"/>
      <c r="B165" s="10"/>
      <c r="C165" s="10"/>
      <c r="D165" s="10"/>
      <c r="E165" s="10"/>
      <c r="F165" s="10"/>
      <c r="G165" s="10"/>
      <c r="H165" s="10"/>
      <c r="I165" s="10"/>
      <c r="J165" s="10"/>
      <c r="K165" s="10"/>
      <c r="L165" s="10"/>
      <c r="M165" s="10"/>
      <c r="N165" s="10"/>
      <c r="O165" s="10"/>
    </row>
    <row r="166" spans="1:15">
      <c r="A166" s="10"/>
      <c r="B166" s="10"/>
      <c r="C166" s="10"/>
      <c r="D166" s="10"/>
      <c r="E166" s="10"/>
      <c r="F166" s="10"/>
      <c r="G166" s="10"/>
      <c r="H166" s="10"/>
      <c r="I166" s="10"/>
      <c r="J166" s="10"/>
      <c r="K166" s="10"/>
      <c r="L166" s="10"/>
      <c r="M166" s="10"/>
      <c r="N166" s="10"/>
      <c r="O166" s="10"/>
    </row>
    <row r="167" spans="1:15">
      <c r="A167" s="10"/>
      <c r="B167" s="10"/>
      <c r="C167" s="10"/>
      <c r="D167" s="10"/>
      <c r="E167" s="10"/>
      <c r="F167" s="10"/>
      <c r="G167" s="10"/>
      <c r="H167" s="10"/>
      <c r="I167" s="10"/>
      <c r="J167" s="10"/>
      <c r="K167" s="10"/>
      <c r="L167" s="10"/>
      <c r="M167" s="10"/>
      <c r="N167" s="10"/>
      <c r="O167" s="10"/>
    </row>
    <row r="168" spans="1:15">
      <c r="A168" s="10"/>
      <c r="B168" s="10"/>
      <c r="C168" s="10"/>
      <c r="D168" s="10"/>
      <c r="E168" s="10"/>
      <c r="F168" s="10"/>
      <c r="G168" s="10"/>
      <c r="H168" s="10"/>
      <c r="I168" s="10"/>
      <c r="J168" s="10"/>
      <c r="K168" s="10"/>
      <c r="L168" s="10"/>
      <c r="M168" s="10"/>
      <c r="N168" s="10"/>
      <c r="O168" s="10"/>
    </row>
    <row r="169" spans="1:15">
      <c r="A169" s="10"/>
      <c r="B169" s="10"/>
      <c r="C169" s="10"/>
      <c r="D169" s="10"/>
      <c r="E169" s="10"/>
      <c r="F169" s="10"/>
      <c r="G169" s="10"/>
      <c r="H169" s="10"/>
      <c r="I169" s="10"/>
      <c r="J169" s="10"/>
      <c r="K169" s="10"/>
      <c r="L169" s="10"/>
      <c r="M169" s="10"/>
      <c r="N169" s="10"/>
      <c r="O169" s="10"/>
    </row>
    <row r="170" spans="1:15">
      <c r="A170" s="10"/>
      <c r="B170" s="10"/>
      <c r="C170" s="10"/>
      <c r="D170" s="10"/>
      <c r="E170" s="10"/>
      <c r="F170" s="10"/>
      <c r="G170" s="10"/>
      <c r="H170" s="10"/>
      <c r="I170" s="10"/>
      <c r="J170" s="10"/>
      <c r="K170" s="10"/>
      <c r="L170" s="10"/>
      <c r="M170" s="10"/>
      <c r="N170" s="10"/>
      <c r="O170" s="10"/>
    </row>
    <row r="171" spans="1:15">
      <c r="A171" s="10"/>
      <c r="B171" s="10"/>
      <c r="C171" s="10"/>
      <c r="D171" s="10"/>
      <c r="E171" s="10"/>
      <c r="F171" s="10"/>
      <c r="G171" s="10"/>
      <c r="H171" s="10"/>
      <c r="I171" s="10"/>
      <c r="J171" s="10"/>
      <c r="K171" s="10"/>
      <c r="L171" s="10"/>
      <c r="M171" s="10"/>
      <c r="N171" s="10"/>
      <c r="O171" s="10"/>
    </row>
    <row r="172" spans="1:15">
      <c r="A172" s="10"/>
      <c r="B172" s="10"/>
      <c r="C172" s="10"/>
      <c r="D172" s="10"/>
      <c r="E172" s="10"/>
      <c r="F172" s="10"/>
      <c r="G172" s="10"/>
      <c r="H172" s="10"/>
      <c r="I172" s="10"/>
      <c r="J172" s="10"/>
      <c r="K172" s="10"/>
      <c r="L172" s="10"/>
      <c r="M172" s="10"/>
      <c r="N172" s="10"/>
      <c r="O172" s="10"/>
    </row>
    <row r="173" spans="1:15">
      <c r="A173" s="10"/>
      <c r="B173" s="10"/>
      <c r="C173" s="10"/>
      <c r="D173" s="10"/>
      <c r="E173" s="10"/>
      <c r="F173" s="10"/>
      <c r="G173" s="10"/>
      <c r="H173" s="10"/>
      <c r="I173" s="10"/>
      <c r="J173" s="10"/>
      <c r="K173" s="10"/>
      <c r="L173" s="10"/>
      <c r="M173" s="10"/>
      <c r="N173" s="10"/>
      <c r="O173" s="10"/>
    </row>
    <row r="174" spans="1:15">
      <c r="A174" s="10"/>
      <c r="B174" s="10"/>
      <c r="C174" s="10"/>
      <c r="D174" s="10"/>
      <c r="E174" s="10"/>
      <c r="F174" s="10"/>
      <c r="G174" s="10"/>
      <c r="H174" s="10"/>
      <c r="I174" s="10"/>
      <c r="J174" s="10"/>
      <c r="K174" s="10"/>
      <c r="L174" s="10"/>
      <c r="M174" s="10"/>
      <c r="N174" s="10"/>
      <c r="O174" s="10"/>
    </row>
    <row r="175" spans="1:15">
      <c r="A175" s="10"/>
      <c r="B175" s="10"/>
      <c r="C175" s="10"/>
      <c r="D175" s="10"/>
      <c r="E175" s="10"/>
      <c r="F175" s="10"/>
      <c r="G175" s="10"/>
      <c r="H175" s="10"/>
      <c r="I175" s="10"/>
      <c r="J175" s="10"/>
      <c r="K175" s="10"/>
      <c r="L175" s="10"/>
      <c r="M175" s="10"/>
      <c r="N175" s="10"/>
      <c r="O175" s="10"/>
    </row>
    <row r="176" spans="1:15">
      <c r="A176" s="10"/>
      <c r="B176" s="10"/>
      <c r="C176" s="10"/>
      <c r="D176" s="10"/>
      <c r="E176" s="10"/>
      <c r="F176" s="10"/>
      <c r="G176" s="10"/>
      <c r="H176" s="10"/>
      <c r="I176" s="10"/>
      <c r="J176" s="10"/>
      <c r="K176" s="10"/>
      <c r="L176" s="10"/>
      <c r="M176" s="10"/>
      <c r="N176" s="10"/>
      <c r="O176" s="10"/>
    </row>
    <row r="177" spans="1:15">
      <c r="A177" s="10"/>
      <c r="B177" s="10"/>
      <c r="C177" s="10"/>
      <c r="D177" s="10"/>
      <c r="E177" s="10"/>
      <c r="F177" s="10"/>
      <c r="G177" s="10"/>
      <c r="H177" s="10"/>
      <c r="I177" s="10"/>
      <c r="J177" s="10"/>
      <c r="K177" s="10"/>
      <c r="L177" s="10"/>
      <c r="M177" s="10"/>
      <c r="N177" s="10"/>
      <c r="O177" s="10"/>
    </row>
    <row r="178" spans="1:15">
      <c r="A178" s="10"/>
      <c r="B178" s="10"/>
      <c r="C178" s="10"/>
      <c r="D178" s="10"/>
      <c r="E178" s="10"/>
      <c r="F178" s="10"/>
      <c r="G178" s="10"/>
      <c r="H178" s="10"/>
      <c r="I178" s="10"/>
      <c r="J178" s="10"/>
      <c r="K178" s="10"/>
      <c r="L178" s="10"/>
      <c r="M178" s="10"/>
      <c r="N178" s="10"/>
      <c r="O178" s="10"/>
    </row>
    <row r="179" spans="1:15">
      <c r="A179" s="10"/>
      <c r="B179" s="10"/>
      <c r="C179" s="10"/>
      <c r="D179" s="10"/>
      <c r="E179" s="10"/>
      <c r="F179" s="10"/>
      <c r="G179" s="10"/>
      <c r="H179" s="10"/>
      <c r="I179" s="10"/>
      <c r="J179" s="10"/>
      <c r="K179" s="10"/>
      <c r="L179" s="10"/>
      <c r="M179" s="10"/>
      <c r="N179" s="10"/>
      <c r="O179" s="10"/>
    </row>
    <row r="180" spans="1:15">
      <c r="A180" s="10"/>
      <c r="B180" s="10"/>
      <c r="C180" s="10"/>
      <c r="D180" s="10"/>
      <c r="E180" s="10"/>
      <c r="F180" s="10"/>
      <c r="G180" s="10"/>
      <c r="H180" s="10"/>
      <c r="I180" s="10"/>
      <c r="J180" s="10"/>
      <c r="K180" s="10"/>
      <c r="L180" s="10"/>
      <c r="M180" s="10"/>
      <c r="N180" s="10"/>
      <c r="O180" s="10"/>
    </row>
    <row r="181" spans="1:15">
      <c r="A181" s="10"/>
      <c r="B181" s="10"/>
      <c r="C181" s="10"/>
      <c r="D181" s="10"/>
      <c r="E181" s="10"/>
      <c r="F181" s="10"/>
      <c r="G181" s="10"/>
      <c r="H181" s="10"/>
      <c r="I181" s="10"/>
      <c r="J181" s="10"/>
      <c r="K181" s="10"/>
      <c r="L181" s="10"/>
      <c r="M181" s="10"/>
      <c r="N181" s="10"/>
      <c r="O181" s="10"/>
    </row>
    <row r="182" spans="1:15">
      <c r="A182" s="10"/>
      <c r="B182" s="10"/>
      <c r="C182" s="10"/>
      <c r="D182" s="10"/>
      <c r="E182" s="10"/>
      <c r="F182" s="10"/>
      <c r="G182" s="10"/>
      <c r="H182" s="10"/>
      <c r="I182" s="10"/>
      <c r="J182" s="10"/>
      <c r="K182" s="10"/>
      <c r="L182" s="10"/>
      <c r="M182" s="10"/>
      <c r="N182" s="10"/>
      <c r="O182" s="10"/>
    </row>
    <row r="183" spans="1:15">
      <c r="A183" s="10"/>
      <c r="B183" s="10"/>
      <c r="C183" s="10"/>
      <c r="D183" s="10"/>
      <c r="E183" s="10"/>
      <c r="F183" s="10"/>
      <c r="G183" s="10"/>
      <c r="H183" s="10"/>
      <c r="I183" s="10"/>
      <c r="J183" s="10"/>
      <c r="K183" s="10"/>
      <c r="L183" s="10"/>
      <c r="M183" s="10"/>
      <c r="N183" s="10"/>
      <c r="O183" s="10"/>
    </row>
    <row r="184" spans="1:15">
      <c r="A184" s="10"/>
      <c r="B184" s="10"/>
      <c r="C184" s="10"/>
      <c r="D184" s="10"/>
      <c r="E184" s="10"/>
      <c r="F184" s="10"/>
      <c r="G184" s="10"/>
      <c r="H184" s="10"/>
      <c r="I184" s="10"/>
      <c r="J184" s="10"/>
      <c r="K184" s="10"/>
      <c r="L184" s="10"/>
      <c r="M184" s="10"/>
      <c r="N184" s="10"/>
      <c r="O184" s="10"/>
    </row>
    <row r="185" spans="1:15">
      <c r="A185" s="10"/>
      <c r="B185" s="10"/>
      <c r="C185" s="10"/>
      <c r="D185" s="10"/>
      <c r="E185" s="10"/>
      <c r="F185" s="10"/>
      <c r="G185" s="10"/>
      <c r="H185" s="10"/>
      <c r="I185" s="10"/>
      <c r="J185" s="10"/>
      <c r="K185" s="10"/>
      <c r="L185" s="10"/>
      <c r="M185" s="10"/>
      <c r="N185" s="10"/>
      <c r="O185" s="10"/>
    </row>
    <row r="186" spans="1:15">
      <c r="A186" s="10"/>
      <c r="B186" s="10"/>
      <c r="C186" s="10"/>
      <c r="D186" s="10"/>
      <c r="E186" s="10"/>
      <c r="F186" s="10"/>
      <c r="G186" s="10"/>
      <c r="H186" s="10"/>
      <c r="I186" s="10"/>
      <c r="J186" s="10"/>
      <c r="K186" s="10"/>
      <c r="L186" s="10"/>
      <c r="M186" s="10"/>
      <c r="N186" s="10"/>
      <c r="O186" s="10"/>
    </row>
    <row r="187" spans="1:15">
      <c r="A187" s="10"/>
      <c r="B187" s="10"/>
      <c r="C187" s="10"/>
      <c r="D187" s="10"/>
      <c r="E187" s="10"/>
      <c r="F187" s="10"/>
      <c r="G187" s="10"/>
      <c r="H187" s="10"/>
      <c r="I187" s="10"/>
      <c r="J187" s="10"/>
      <c r="K187" s="10"/>
      <c r="L187" s="10"/>
      <c r="M187" s="10"/>
      <c r="N187" s="10"/>
      <c r="O187" s="10"/>
    </row>
    <row r="188" spans="1:15">
      <c r="A188" s="10"/>
      <c r="B188" s="10"/>
      <c r="C188" s="10"/>
      <c r="D188" s="10"/>
      <c r="E188" s="10"/>
      <c r="F188" s="10"/>
      <c r="G188" s="10"/>
      <c r="H188" s="10"/>
      <c r="I188" s="10"/>
      <c r="J188" s="10"/>
      <c r="K188" s="10"/>
      <c r="L188" s="10"/>
      <c r="M188" s="10"/>
      <c r="N188" s="10"/>
      <c r="O188" s="10"/>
    </row>
    <row r="189" spans="1:15">
      <c r="A189" s="10"/>
      <c r="B189" s="10"/>
      <c r="C189" s="10"/>
      <c r="D189" s="10"/>
      <c r="E189" s="10"/>
      <c r="F189" s="10"/>
      <c r="G189" s="10"/>
      <c r="H189" s="10"/>
      <c r="I189" s="10"/>
      <c r="J189" s="10"/>
      <c r="K189" s="10"/>
      <c r="L189" s="10"/>
      <c r="M189" s="10"/>
      <c r="N189" s="10"/>
      <c r="O189" s="10"/>
    </row>
    <row r="190" spans="1:15">
      <c r="A190" s="10"/>
      <c r="B190" s="10"/>
      <c r="C190" s="10"/>
      <c r="D190" s="10"/>
      <c r="E190" s="10"/>
      <c r="F190" s="10"/>
      <c r="G190" s="10"/>
      <c r="H190" s="10"/>
      <c r="I190" s="10"/>
      <c r="J190" s="10"/>
      <c r="K190" s="10"/>
      <c r="L190" s="10"/>
      <c r="M190" s="10"/>
      <c r="N190" s="10"/>
      <c r="O190" s="10"/>
    </row>
    <row r="191" spans="1:15">
      <c r="A191" s="10"/>
      <c r="B191" s="10"/>
      <c r="C191" s="10"/>
      <c r="D191" s="10"/>
      <c r="E191" s="10"/>
      <c r="F191" s="10"/>
      <c r="G191" s="10"/>
      <c r="H191" s="10"/>
      <c r="I191" s="10"/>
      <c r="J191" s="10"/>
      <c r="K191" s="10"/>
      <c r="L191" s="10"/>
      <c r="M191" s="10"/>
      <c r="N191" s="10"/>
      <c r="O191" s="10"/>
    </row>
    <row r="192" spans="1:15">
      <c r="A192" s="10"/>
      <c r="B192" s="10"/>
      <c r="C192" s="10"/>
      <c r="D192" s="10"/>
      <c r="E192" s="10"/>
      <c r="F192" s="10"/>
      <c r="G192" s="10"/>
      <c r="H192" s="10"/>
      <c r="I192" s="10"/>
      <c r="J192" s="10"/>
      <c r="K192" s="10"/>
      <c r="L192" s="10"/>
      <c r="M192" s="10"/>
      <c r="N192" s="10"/>
      <c r="O192" s="10"/>
    </row>
    <row r="193" spans="1:15">
      <c r="A193" s="10"/>
      <c r="B193" s="10"/>
      <c r="C193" s="10"/>
      <c r="D193" s="10"/>
      <c r="E193" s="10"/>
      <c r="F193" s="10"/>
      <c r="G193" s="10"/>
      <c r="H193" s="10"/>
      <c r="I193" s="10"/>
      <c r="J193" s="10"/>
      <c r="K193" s="10"/>
      <c r="L193" s="10"/>
      <c r="M193" s="10"/>
      <c r="N193" s="10"/>
      <c r="O193" s="10"/>
    </row>
    <row r="194" spans="1:15">
      <c r="A194" s="10"/>
      <c r="B194" s="10"/>
      <c r="C194" s="10"/>
      <c r="D194" s="10"/>
      <c r="E194" s="10"/>
      <c r="F194" s="10"/>
      <c r="G194" s="10"/>
      <c r="H194" s="10"/>
      <c r="I194" s="10"/>
      <c r="J194" s="10"/>
      <c r="K194" s="10"/>
      <c r="L194" s="10"/>
      <c r="M194" s="10"/>
      <c r="N194" s="10"/>
      <c r="O194" s="10"/>
    </row>
    <row r="195" spans="1:15">
      <c r="A195" s="10"/>
      <c r="B195" s="10"/>
      <c r="C195" s="10"/>
      <c r="D195" s="10"/>
      <c r="E195" s="10"/>
      <c r="F195" s="10"/>
      <c r="G195" s="10"/>
      <c r="H195" s="10"/>
      <c r="I195" s="10"/>
      <c r="J195" s="10"/>
      <c r="K195" s="10"/>
      <c r="L195" s="10"/>
      <c r="M195" s="10"/>
      <c r="N195" s="10"/>
      <c r="O195" s="10"/>
    </row>
    <row r="196" spans="1:15">
      <c r="A196" s="10"/>
      <c r="B196" s="10"/>
      <c r="C196" s="10"/>
      <c r="D196" s="10"/>
      <c r="E196" s="10"/>
      <c r="F196" s="10"/>
      <c r="G196" s="10"/>
      <c r="H196" s="10"/>
      <c r="I196" s="10"/>
      <c r="J196" s="10"/>
      <c r="K196" s="10"/>
      <c r="L196" s="10"/>
      <c r="M196" s="10"/>
      <c r="N196" s="10"/>
      <c r="O196" s="10"/>
    </row>
    <row r="197" spans="1:15">
      <c r="A197" s="10"/>
      <c r="B197" s="10"/>
      <c r="C197" s="10"/>
      <c r="D197" s="10"/>
      <c r="E197" s="10"/>
      <c r="F197" s="10"/>
      <c r="G197" s="10"/>
      <c r="H197" s="10"/>
      <c r="I197" s="10"/>
      <c r="J197" s="10"/>
      <c r="K197" s="10"/>
      <c r="L197" s="10"/>
      <c r="M197" s="10"/>
      <c r="N197" s="10"/>
      <c r="O197" s="10"/>
    </row>
    <row r="198" spans="1:15">
      <c r="A198" s="10"/>
      <c r="B198" s="10"/>
      <c r="C198" s="10"/>
      <c r="D198" s="10"/>
      <c r="E198" s="10"/>
      <c r="F198" s="10"/>
      <c r="G198" s="10"/>
      <c r="H198" s="10"/>
      <c r="I198" s="10"/>
      <c r="J198" s="10"/>
      <c r="K198" s="10"/>
      <c r="L198" s="10"/>
      <c r="M198" s="10"/>
      <c r="N198" s="10"/>
      <c r="O198" s="10"/>
    </row>
    <row r="199" spans="1:15">
      <c r="A199" s="10"/>
      <c r="B199" s="10"/>
      <c r="C199" s="10"/>
      <c r="D199" s="10"/>
      <c r="E199" s="10"/>
      <c r="F199" s="10"/>
      <c r="G199" s="10"/>
      <c r="H199" s="10"/>
      <c r="I199" s="10"/>
      <c r="J199" s="10"/>
      <c r="K199" s="10"/>
      <c r="L199" s="10"/>
      <c r="M199" s="10"/>
      <c r="N199" s="10"/>
      <c r="O199" s="10"/>
    </row>
    <row r="200" spans="1:15">
      <c r="A200" s="10"/>
      <c r="B200" s="10"/>
      <c r="C200" s="10"/>
      <c r="D200" s="10"/>
      <c r="E200" s="10"/>
      <c r="F200" s="10"/>
      <c r="G200" s="10"/>
      <c r="H200" s="10"/>
      <c r="I200" s="10"/>
      <c r="J200" s="10"/>
      <c r="K200" s="10"/>
      <c r="L200" s="10"/>
      <c r="M200" s="10"/>
      <c r="N200" s="10"/>
      <c r="O200" s="10"/>
    </row>
    <row r="201" spans="1:15">
      <c r="A201" s="10"/>
      <c r="B201" s="10"/>
      <c r="C201" s="10"/>
      <c r="D201" s="10"/>
      <c r="E201" s="10"/>
      <c r="F201" s="10"/>
      <c r="G201" s="10"/>
      <c r="H201" s="10"/>
      <c r="I201" s="10"/>
      <c r="J201" s="10"/>
      <c r="K201" s="10"/>
      <c r="L201" s="10"/>
      <c r="M201" s="10"/>
      <c r="N201" s="10"/>
      <c r="O201" s="10"/>
    </row>
    <row r="202" spans="1:15">
      <c r="A202" s="10"/>
      <c r="B202" s="10"/>
      <c r="C202" s="10"/>
      <c r="D202" s="10"/>
      <c r="E202" s="10"/>
      <c r="F202" s="10"/>
      <c r="G202" s="10"/>
      <c r="H202" s="10"/>
      <c r="I202" s="10"/>
      <c r="J202" s="10"/>
      <c r="K202" s="10"/>
      <c r="L202" s="10"/>
      <c r="M202" s="10"/>
      <c r="N202" s="10"/>
      <c r="O202" s="10"/>
    </row>
    <row r="203" spans="1:15">
      <c r="A203" s="10"/>
      <c r="B203" s="10"/>
      <c r="C203" s="10"/>
      <c r="D203" s="10"/>
      <c r="E203" s="10"/>
      <c r="F203" s="10"/>
      <c r="G203" s="10"/>
      <c r="H203" s="10"/>
      <c r="I203" s="10"/>
      <c r="J203" s="10"/>
      <c r="K203" s="10"/>
      <c r="L203" s="10"/>
      <c r="M203" s="10"/>
      <c r="N203" s="10"/>
      <c r="O203" s="10"/>
    </row>
    <row r="204" spans="1:15">
      <c r="A204" s="10"/>
      <c r="B204" s="10"/>
      <c r="C204" s="10"/>
      <c r="D204" s="10"/>
      <c r="E204" s="10"/>
      <c r="F204" s="10"/>
      <c r="G204" s="10"/>
      <c r="H204" s="10"/>
      <c r="I204" s="10"/>
      <c r="J204" s="10"/>
      <c r="K204" s="10"/>
      <c r="L204" s="10"/>
      <c r="M204" s="10"/>
      <c r="N204" s="10"/>
      <c r="O204" s="10"/>
    </row>
    <row r="205" spans="1:15">
      <c r="A205" s="10"/>
      <c r="B205" s="10"/>
      <c r="C205" s="10"/>
      <c r="D205" s="10"/>
      <c r="E205" s="10"/>
      <c r="F205" s="10"/>
      <c r="G205" s="10"/>
      <c r="H205" s="10"/>
      <c r="I205" s="10"/>
      <c r="J205" s="10"/>
      <c r="K205" s="10"/>
      <c r="L205" s="10"/>
      <c r="M205" s="10"/>
      <c r="N205" s="10"/>
      <c r="O205" s="10"/>
    </row>
    <row r="206" spans="1:15">
      <c r="A206" s="10"/>
      <c r="B206" s="10"/>
      <c r="C206" s="10"/>
      <c r="D206" s="10"/>
      <c r="E206" s="10"/>
      <c r="F206" s="10"/>
      <c r="G206" s="10"/>
      <c r="H206" s="10"/>
      <c r="I206" s="10"/>
      <c r="J206" s="10"/>
      <c r="K206" s="10"/>
      <c r="L206" s="10"/>
      <c r="M206" s="10"/>
      <c r="N206" s="10"/>
      <c r="O206" s="10"/>
    </row>
    <row r="207" spans="1:15">
      <c r="A207" s="10"/>
      <c r="B207" s="10"/>
      <c r="C207" s="10"/>
      <c r="D207" s="10"/>
      <c r="E207" s="10"/>
      <c r="F207" s="10"/>
      <c r="G207" s="10"/>
      <c r="H207" s="10"/>
      <c r="I207" s="10"/>
      <c r="J207" s="10"/>
      <c r="K207" s="10"/>
      <c r="L207" s="10"/>
      <c r="M207" s="10"/>
      <c r="N207" s="10"/>
      <c r="O207" s="10"/>
    </row>
    <row r="208" spans="1:15">
      <c r="A208" s="10"/>
      <c r="B208" s="10"/>
      <c r="C208" s="10"/>
      <c r="D208" s="10"/>
      <c r="E208" s="10"/>
      <c r="F208" s="10"/>
      <c r="G208" s="10"/>
      <c r="H208" s="10"/>
      <c r="I208" s="10"/>
      <c r="J208" s="10"/>
      <c r="K208" s="10"/>
      <c r="L208" s="10"/>
      <c r="M208" s="10"/>
      <c r="N208" s="10"/>
      <c r="O208" s="10"/>
    </row>
    <row r="209" spans="1:15">
      <c r="A209" s="10"/>
      <c r="B209" s="10"/>
      <c r="C209" s="10"/>
      <c r="D209" s="10"/>
      <c r="E209" s="10"/>
      <c r="F209" s="10"/>
      <c r="G209" s="10"/>
      <c r="H209" s="10"/>
      <c r="I209" s="10"/>
      <c r="J209" s="10"/>
      <c r="K209" s="10"/>
      <c r="L209" s="10"/>
      <c r="M209" s="10"/>
      <c r="N209" s="10"/>
      <c r="O209" s="10"/>
    </row>
    <row r="210" spans="1:15">
      <c r="A210" s="10"/>
      <c r="B210" s="10"/>
      <c r="C210" s="10"/>
      <c r="D210" s="10"/>
      <c r="E210" s="10"/>
      <c r="F210" s="10"/>
      <c r="G210" s="10"/>
      <c r="H210" s="10"/>
      <c r="I210" s="10"/>
      <c r="J210" s="10"/>
      <c r="K210" s="10"/>
      <c r="L210" s="10"/>
      <c r="M210" s="10"/>
      <c r="N210" s="10"/>
      <c r="O210" s="10"/>
    </row>
    <row r="211" spans="1:15">
      <c r="A211" s="10"/>
      <c r="B211" s="10"/>
      <c r="C211" s="10"/>
      <c r="D211" s="10"/>
      <c r="E211" s="10"/>
      <c r="F211" s="10"/>
      <c r="G211" s="10"/>
      <c r="H211" s="10"/>
      <c r="I211" s="10"/>
      <c r="J211" s="10"/>
      <c r="K211" s="10"/>
      <c r="L211" s="10"/>
      <c r="M211" s="10"/>
      <c r="N211" s="10"/>
      <c r="O211" s="10"/>
    </row>
    <row r="212" spans="1:15">
      <c r="A212" s="10"/>
      <c r="B212" s="10"/>
      <c r="C212" s="10"/>
      <c r="D212" s="10"/>
      <c r="E212" s="10"/>
      <c r="F212" s="10"/>
      <c r="G212" s="10"/>
      <c r="H212" s="10"/>
      <c r="I212" s="10"/>
      <c r="J212" s="10"/>
      <c r="K212" s="10"/>
      <c r="L212" s="10"/>
      <c r="M212" s="10"/>
      <c r="N212" s="10"/>
      <c r="O212" s="10"/>
    </row>
    <row r="213" spans="1:15">
      <c r="A213" s="10"/>
      <c r="B213" s="10"/>
      <c r="C213" s="10"/>
      <c r="D213" s="10"/>
      <c r="E213" s="10"/>
      <c r="F213" s="10"/>
      <c r="G213" s="10"/>
      <c r="H213" s="10"/>
      <c r="I213" s="10"/>
      <c r="J213" s="10"/>
      <c r="K213" s="10"/>
      <c r="L213" s="10"/>
      <c r="M213" s="10"/>
      <c r="N213" s="10"/>
      <c r="O213" s="10"/>
    </row>
    <row r="214" spans="1:15">
      <c r="A214" s="10"/>
      <c r="B214" s="10"/>
      <c r="C214" s="10"/>
      <c r="D214" s="10"/>
      <c r="E214" s="10"/>
      <c r="F214" s="10"/>
      <c r="G214" s="10"/>
      <c r="H214" s="10"/>
      <c r="I214" s="10"/>
      <c r="J214" s="10"/>
      <c r="K214" s="10"/>
      <c r="L214" s="10"/>
      <c r="M214" s="10"/>
      <c r="N214" s="10"/>
      <c r="O214" s="10"/>
    </row>
    <row r="215" spans="1:15">
      <c r="A215" s="10"/>
      <c r="B215" s="10"/>
      <c r="C215" s="10"/>
      <c r="D215" s="10"/>
      <c r="E215" s="10"/>
      <c r="F215" s="10"/>
      <c r="G215" s="10"/>
      <c r="H215" s="10"/>
      <c r="I215" s="10"/>
      <c r="J215" s="10"/>
      <c r="K215" s="10"/>
      <c r="L215" s="10"/>
      <c r="M215" s="10"/>
      <c r="N215" s="10"/>
      <c r="O215" s="10"/>
    </row>
    <row r="216" spans="1:15">
      <c r="A216" s="10"/>
      <c r="B216" s="10"/>
      <c r="C216" s="10"/>
      <c r="D216" s="10"/>
      <c r="E216" s="10"/>
      <c r="F216" s="10"/>
      <c r="G216" s="10"/>
      <c r="H216" s="10"/>
      <c r="I216" s="10"/>
      <c r="J216" s="10"/>
      <c r="K216" s="10"/>
      <c r="L216" s="10"/>
      <c r="M216" s="10"/>
      <c r="N216" s="10"/>
      <c r="O216" s="10"/>
    </row>
    <row r="217" spans="1:15">
      <c r="A217" s="10"/>
      <c r="B217" s="10"/>
      <c r="C217" s="10"/>
      <c r="D217" s="10"/>
      <c r="E217" s="10"/>
      <c r="F217" s="10"/>
      <c r="G217" s="10"/>
      <c r="H217" s="10"/>
      <c r="I217" s="10"/>
      <c r="J217" s="10"/>
      <c r="K217" s="10"/>
      <c r="L217" s="10"/>
      <c r="M217" s="10"/>
      <c r="N217" s="10"/>
      <c r="O217" s="10"/>
    </row>
    <row r="218" spans="1:15">
      <c r="A218" s="10"/>
      <c r="B218" s="10"/>
      <c r="C218" s="10"/>
      <c r="D218" s="10"/>
      <c r="E218" s="10"/>
      <c r="F218" s="10"/>
      <c r="G218" s="10"/>
      <c r="H218" s="10"/>
      <c r="I218" s="10"/>
      <c r="J218" s="10"/>
      <c r="K218" s="10"/>
      <c r="L218" s="10"/>
      <c r="M218" s="10"/>
      <c r="N218" s="10"/>
      <c r="O218" s="10"/>
    </row>
    <row r="219" spans="1:15">
      <c r="A219" s="10"/>
      <c r="B219" s="10"/>
      <c r="C219" s="10"/>
      <c r="D219" s="10"/>
      <c r="E219" s="10"/>
      <c r="F219" s="10"/>
      <c r="G219" s="10"/>
      <c r="H219" s="10"/>
      <c r="I219" s="10"/>
      <c r="J219" s="10"/>
      <c r="K219" s="10"/>
      <c r="L219" s="10"/>
      <c r="M219" s="10"/>
      <c r="N219" s="10"/>
      <c r="O219" s="10"/>
    </row>
    <row r="220" spans="1:15">
      <c r="A220" s="10"/>
      <c r="B220" s="10"/>
      <c r="C220" s="10"/>
      <c r="D220" s="10"/>
      <c r="E220" s="10"/>
      <c r="F220" s="10"/>
      <c r="G220" s="10"/>
      <c r="H220" s="10"/>
      <c r="I220" s="10"/>
      <c r="J220" s="10"/>
      <c r="K220" s="10"/>
      <c r="L220" s="10"/>
      <c r="M220" s="10"/>
      <c r="N220" s="10"/>
      <c r="O220" s="10"/>
    </row>
    <row r="221" spans="1:15">
      <c r="A221" s="10"/>
      <c r="B221" s="10"/>
      <c r="C221" s="10"/>
      <c r="D221" s="10"/>
      <c r="E221" s="10"/>
      <c r="F221" s="10"/>
      <c r="G221" s="10"/>
      <c r="H221" s="10"/>
      <c r="I221" s="10"/>
      <c r="J221" s="10"/>
      <c r="K221" s="10"/>
      <c r="L221" s="10"/>
      <c r="M221" s="10"/>
      <c r="N221" s="10"/>
      <c r="O221" s="10"/>
    </row>
    <row r="222" spans="1:15">
      <c r="A222" s="10"/>
      <c r="B222" s="10"/>
      <c r="C222" s="10"/>
      <c r="D222" s="10"/>
      <c r="E222" s="10"/>
      <c r="F222" s="10"/>
      <c r="G222" s="10"/>
      <c r="H222" s="10"/>
      <c r="I222" s="10"/>
      <c r="J222" s="10"/>
      <c r="K222" s="10"/>
      <c r="L222" s="10"/>
      <c r="M222" s="10"/>
      <c r="N222" s="10"/>
      <c r="O222" s="10"/>
    </row>
    <row r="223" spans="1:15">
      <c r="A223" s="10"/>
      <c r="B223" s="10"/>
      <c r="C223" s="10"/>
      <c r="D223" s="10"/>
      <c r="E223" s="10"/>
      <c r="F223" s="10"/>
      <c r="G223" s="10"/>
      <c r="H223" s="10"/>
      <c r="I223" s="10"/>
      <c r="J223" s="10"/>
      <c r="K223" s="10"/>
      <c r="L223" s="10"/>
      <c r="M223" s="10"/>
      <c r="N223" s="10"/>
      <c r="O223" s="10"/>
    </row>
    <row r="224" spans="1:15">
      <c r="A224" s="10"/>
      <c r="B224" s="10"/>
      <c r="C224" s="10"/>
      <c r="D224" s="10"/>
      <c r="E224" s="10"/>
      <c r="F224" s="10"/>
      <c r="G224" s="10"/>
      <c r="H224" s="10"/>
      <c r="I224" s="10"/>
      <c r="J224" s="10"/>
      <c r="K224" s="10"/>
      <c r="L224" s="10"/>
      <c r="M224" s="10"/>
      <c r="N224" s="10"/>
      <c r="O224" s="10"/>
    </row>
    <row r="225" spans="1:15">
      <c r="A225" s="10"/>
      <c r="B225" s="10"/>
      <c r="C225" s="10"/>
      <c r="D225" s="10"/>
      <c r="E225" s="10"/>
      <c r="F225" s="10"/>
      <c r="G225" s="10"/>
      <c r="H225" s="10"/>
      <c r="I225" s="10"/>
      <c r="J225" s="10"/>
      <c r="K225" s="10"/>
      <c r="L225" s="10"/>
      <c r="M225" s="10"/>
      <c r="N225" s="10"/>
      <c r="O225" s="10"/>
    </row>
    <row r="226" spans="1:15">
      <c r="A226" s="10"/>
      <c r="B226" s="10"/>
      <c r="C226" s="10"/>
      <c r="D226" s="10"/>
      <c r="E226" s="10"/>
      <c r="F226" s="10"/>
      <c r="G226" s="10"/>
      <c r="H226" s="10"/>
      <c r="I226" s="10"/>
      <c r="J226" s="10"/>
      <c r="K226" s="10"/>
      <c r="L226" s="10"/>
      <c r="M226" s="10"/>
      <c r="N226" s="10"/>
      <c r="O226" s="10"/>
    </row>
    <row r="227" spans="1:15">
      <c r="A227" s="10"/>
      <c r="B227" s="10"/>
      <c r="C227" s="10"/>
      <c r="D227" s="10"/>
      <c r="E227" s="10"/>
      <c r="F227" s="10"/>
      <c r="G227" s="10"/>
      <c r="H227" s="10"/>
      <c r="I227" s="10"/>
      <c r="J227" s="10"/>
      <c r="K227" s="10"/>
      <c r="L227" s="10"/>
      <c r="M227" s="10"/>
      <c r="N227" s="10"/>
      <c r="O227" s="10"/>
    </row>
    <row r="228" spans="1:15">
      <c r="A228" s="10"/>
      <c r="B228" s="10"/>
      <c r="C228" s="10"/>
      <c r="D228" s="10"/>
      <c r="E228" s="10"/>
      <c r="F228" s="10"/>
      <c r="G228" s="10"/>
      <c r="H228" s="10"/>
      <c r="I228" s="10"/>
      <c r="J228" s="10"/>
      <c r="K228" s="10"/>
      <c r="L228" s="10"/>
      <c r="M228" s="10"/>
      <c r="N228" s="10"/>
      <c r="O228" s="10"/>
    </row>
    <row r="229" spans="1:15">
      <c r="A229" s="10"/>
      <c r="B229" s="10"/>
      <c r="C229" s="10"/>
      <c r="D229" s="10"/>
      <c r="E229" s="10"/>
      <c r="F229" s="10"/>
      <c r="G229" s="10"/>
      <c r="H229" s="10"/>
      <c r="I229" s="10"/>
      <c r="J229" s="10"/>
      <c r="K229" s="10"/>
      <c r="L229" s="10"/>
      <c r="M229" s="10"/>
      <c r="N229" s="10"/>
      <c r="O229" s="10"/>
    </row>
    <row r="230" spans="1:15">
      <c r="A230" s="10"/>
      <c r="B230" s="10"/>
      <c r="C230" s="10"/>
      <c r="D230" s="10"/>
      <c r="E230" s="10"/>
      <c r="F230" s="10"/>
      <c r="G230" s="10"/>
      <c r="H230" s="10"/>
      <c r="I230" s="10"/>
      <c r="J230" s="10"/>
      <c r="K230" s="10"/>
      <c r="L230" s="10"/>
      <c r="M230" s="10"/>
      <c r="N230" s="10"/>
      <c r="O230" s="10"/>
    </row>
    <row r="231" spans="1:15">
      <c r="A231" s="10"/>
      <c r="B231" s="10"/>
      <c r="C231" s="10"/>
      <c r="D231" s="10"/>
      <c r="E231" s="10"/>
      <c r="F231" s="10"/>
      <c r="G231" s="10"/>
      <c r="H231" s="10"/>
      <c r="I231" s="10"/>
      <c r="J231" s="10"/>
      <c r="K231" s="10"/>
      <c r="L231" s="10"/>
      <c r="M231" s="10"/>
      <c r="N231" s="10"/>
      <c r="O231" s="10"/>
    </row>
    <row r="232" spans="1:15">
      <c r="A232" s="10"/>
      <c r="B232" s="10"/>
      <c r="C232" s="10"/>
      <c r="D232" s="10"/>
      <c r="E232" s="10"/>
      <c r="F232" s="10"/>
      <c r="G232" s="10"/>
      <c r="H232" s="10"/>
      <c r="I232" s="10"/>
      <c r="J232" s="10"/>
      <c r="K232" s="10"/>
      <c r="L232" s="10"/>
      <c r="M232" s="10"/>
      <c r="N232" s="10"/>
      <c r="O232" s="10"/>
    </row>
    <row r="233" spans="1:15">
      <c r="A233" s="10"/>
      <c r="B233" s="10"/>
      <c r="C233" s="10"/>
      <c r="D233" s="10"/>
      <c r="E233" s="10"/>
      <c r="F233" s="10"/>
      <c r="G233" s="10"/>
      <c r="H233" s="10"/>
      <c r="I233" s="10"/>
      <c r="J233" s="10"/>
      <c r="K233" s="10"/>
      <c r="L233" s="10"/>
      <c r="M233" s="10"/>
      <c r="N233" s="10"/>
      <c r="O233" s="10"/>
    </row>
    <row r="234" spans="1:15">
      <c r="A234" s="10"/>
      <c r="B234" s="10"/>
      <c r="C234" s="10"/>
      <c r="D234" s="10"/>
      <c r="E234" s="10"/>
      <c r="F234" s="10"/>
      <c r="G234" s="10"/>
      <c r="H234" s="10"/>
      <c r="I234" s="10"/>
      <c r="J234" s="10"/>
      <c r="K234" s="10"/>
      <c r="L234" s="10"/>
      <c r="M234" s="10"/>
      <c r="N234" s="10"/>
      <c r="O234" s="10"/>
    </row>
    <row r="235" spans="1:15">
      <c r="A235" s="10"/>
      <c r="B235" s="10"/>
      <c r="C235" s="10"/>
      <c r="D235" s="10"/>
      <c r="E235" s="10"/>
      <c r="F235" s="10"/>
      <c r="G235" s="10"/>
      <c r="H235" s="10"/>
      <c r="I235" s="10"/>
      <c r="J235" s="10"/>
      <c r="K235" s="10"/>
      <c r="L235" s="10"/>
      <c r="M235" s="10"/>
      <c r="N235" s="10"/>
      <c r="O235" s="10"/>
    </row>
    <row r="236" spans="1:15">
      <c r="A236" s="10"/>
      <c r="B236" s="10"/>
      <c r="C236" s="10"/>
      <c r="D236" s="10"/>
      <c r="E236" s="10"/>
      <c r="F236" s="10"/>
      <c r="G236" s="10"/>
      <c r="H236" s="10"/>
      <c r="I236" s="10"/>
      <c r="J236" s="10"/>
      <c r="K236" s="10"/>
      <c r="L236" s="10"/>
      <c r="M236" s="10"/>
      <c r="N236" s="10"/>
      <c r="O236" s="10"/>
    </row>
    <row r="237" spans="1:15">
      <c r="A237" s="10"/>
      <c r="B237" s="10"/>
      <c r="C237" s="10"/>
      <c r="D237" s="10"/>
      <c r="E237" s="10"/>
      <c r="F237" s="10"/>
      <c r="G237" s="10"/>
      <c r="H237" s="10"/>
      <c r="I237" s="10"/>
      <c r="J237" s="10"/>
      <c r="K237" s="10"/>
      <c r="L237" s="10"/>
      <c r="M237" s="10"/>
      <c r="N237" s="10"/>
      <c r="O237" s="10"/>
    </row>
    <row r="238" spans="1:15">
      <c r="A238" s="10"/>
      <c r="B238" s="10"/>
      <c r="C238" s="10"/>
      <c r="D238" s="10"/>
      <c r="E238" s="10"/>
      <c r="F238" s="10"/>
      <c r="G238" s="10"/>
      <c r="H238" s="10"/>
      <c r="I238" s="10"/>
      <c r="J238" s="10"/>
      <c r="K238" s="10"/>
      <c r="L238" s="10"/>
      <c r="M238" s="10"/>
      <c r="N238" s="10"/>
      <c r="O238" s="10"/>
    </row>
    <row r="239" spans="1:15">
      <c r="A239" s="10"/>
      <c r="B239" s="10"/>
      <c r="C239" s="10"/>
      <c r="D239" s="10"/>
      <c r="E239" s="10"/>
      <c r="F239" s="10"/>
      <c r="G239" s="10"/>
      <c r="H239" s="10"/>
      <c r="I239" s="10"/>
      <c r="J239" s="10"/>
      <c r="K239" s="10"/>
      <c r="L239" s="10"/>
      <c r="M239" s="10"/>
      <c r="N239" s="10"/>
      <c r="O239" s="10"/>
    </row>
    <row r="240" spans="1:15">
      <c r="A240" s="10"/>
      <c r="B240" s="10"/>
      <c r="C240" s="10"/>
      <c r="D240" s="10"/>
      <c r="E240" s="10"/>
      <c r="F240" s="10"/>
      <c r="G240" s="10"/>
      <c r="H240" s="10"/>
      <c r="I240" s="10"/>
      <c r="J240" s="10"/>
      <c r="K240" s="10"/>
      <c r="L240" s="10"/>
      <c r="M240" s="10"/>
      <c r="N240" s="10"/>
      <c r="O240" s="10"/>
    </row>
    <row r="241" spans="1:15">
      <c r="A241" s="10"/>
      <c r="B241" s="10"/>
      <c r="C241" s="10"/>
      <c r="D241" s="10"/>
      <c r="E241" s="10"/>
      <c r="F241" s="10"/>
      <c r="G241" s="10"/>
      <c r="H241" s="10"/>
      <c r="I241" s="10"/>
      <c r="J241" s="10"/>
      <c r="K241" s="10"/>
      <c r="L241" s="10"/>
      <c r="M241" s="10"/>
      <c r="N241" s="10"/>
      <c r="O241" s="10"/>
    </row>
    <row r="242" spans="1:15">
      <c r="A242" s="10"/>
      <c r="B242" s="10"/>
      <c r="C242" s="10"/>
      <c r="D242" s="10"/>
      <c r="E242" s="10"/>
      <c r="F242" s="10"/>
      <c r="G242" s="10"/>
      <c r="H242" s="10"/>
      <c r="I242" s="10"/>
      <c r="J242" s="10"/>
      <c r="K242" s="10"/>
      <c r="L242" s="10"/>
      <c r="M242" s="10"/>
      <c r="N242" s="10"/>
      <c r="O242" s="10"/>
    </row>
    <row r="243" spans="1:15">
      <c r="A243" s="10"/>
      <c r="B243" s="10"/>
      <c r="C243" s="10"/>
      <c r="D243" s="10"/>
      <c r="E243" s="10"/>
      <c r="F243" s="10"/>
      <c r="G243" s="10"/>
      <c r="H243" s="10"/>
      <c r="I243" s="10"/>
      <c r="J243" s="10"/>
      <c r="K243" s="10"/>
      <c r="L243" s="10"/>
      <c r="M243" s="10"/>
      <c r="N243" s="10"/>
      <c r="O243" s="10"/>
    </row>
    <row r="244" spans="1:15">
      <c r="A244" s="10"/>
      <c r="B244" s="10"/>
      <c r="C244" s="10"/>
      <c r="D244" s="10"/>
      <c r="E244" s="10"/>
      <c r="F244" s="10"/>
      <c r="G244" s="10"/>
      <c r="H244" s="10"/>
      <c r="I244" s="10"/>
      <c r="J244" s="10"/>
      <c r="K244" s="10"/>
      <c r="L244" s="10"/>
      <c r="M244" s="10"/>
      <c r="N244" s="10"/>
      <c r="O244" s="10"/>
    </row>
    <row r="245" spans="1:15">
      <c r="A245" s="10"/>
      <c r="B245" s="10"/>
      <c r="C245" s="10"/>
      <c r="D245" s="10"/>
      <c r="E245" s="10"/>
      <c r="F245" s="10"/>
      <c r="G245" s="10"/>
      <c r="H245" s="10"/>
      <c r="I245" s="10"/>
      <c r="J245" s="10"/>
      <c r="K245" s="10"/>
      <c r="L245" s="10"/>
      <c r="M245" s="10"/>
      <c r="N245" s="10"/>
      <c r="O245" s="10"/>
    </row>
    <row r="246" spans="1:15">
      <c r="A246" s="10"/>
      <c r="B246" s="10"/>
      <c r="C246" s="10"/>
      <c r="D246" s="10"/>
      <c r="E246" s="10"/>
      <c r="F246" s="10"/>
      <c r="G246" s="10"/>
      <c r="H246" s="10"/>
      <c r="I246" s="10"/>
      <c r="J246" s="10"/>
      <c r="K246" s="10"/>
      <c r="L246" s="10"/>
      <c r="M246" s="10"/>
      <c r="N246" s="10"/>
      <c r="O246" s="10"/>
    </row>
    <row r="247" spans="1:15">
      <c r="A247" s="10"/>
      <c r="B247" s="10"/>
      <c r="C247" s="10"/>
      <c r="D247" s="10"/>
      <c r="E247" s="10"/>
      <c r="F247" s="10"/>
      <c r="G247" s="10"/>
      <c r="H247" s="10"/>
      <c r="I247" s="10"/>
      <c r="J247" s="10"/>
      <c r="K247" s="10"/>
      <c r="L247" s="10"/>
      <c r="M247" s="10"/>
      <c r="N247" s="10"/>
      <c r="O247" s="10"/>
    </row>
    <row r="248" spans="1:15">
      <c r="A248" s="10"/>
      <c r="B248" s="10"/>
      <c r="C248" s="10"/>
      <c r="D248" s="10"/>
      <c r="E248" s="10"/>
      <c r="F248" s="10"/>
      <c r="G248" s="10"/>
      <c r="H248" s="10"/>
      <c r="I248" s="10"/>
      <c r="J248" s="10"/>
      <c r="K248" s="10"/>
      <c r="L248" s="10"/>
      <c r="M248" s="10"/>
      <c r="N248" s="10"/>
      <c r="O248" s="10"/>
    </row>
    <row r="249" spans="1:15">
      <c r="A249" s="10"/>
      <c r="B249" s="10"/>
      <c r="C249" s="10"/>
      <c r="D249" s="10"/>
      <c r="E249" s="10"/>
      <c r="F249" s="10"/>
      <c r="G249" s="10"/>
      <c r="H249" s="10"/>
      <c r="I249" s="10"/>
      <c r="J249" s="10"/>
      <c r="K249" s="10"/>
      <c r="L249" s="10"/>
      <c r="M249" s="10"/>
      <c r="N249" s="10"/>
      <c r="O249" s="10"/>
    </row>
    <row r="250" spans="1:15">
      <c r="A250" s="10"/>
      <c r="B250" s="10"/>
      <c r="C250" s="10"/>
      <c r="D250" s="10"/>
      <c r="E250" s="10"/>
      <c r="F250" s="10"/>
      <c r="G250" s="10"/>
      <c r="H250" s="10"/>
      <c r="I250" s="10"/>
      <c r="J250" s="10"/>
      <c r="K250" s="10"/>
      <c r="L250" s="10"/>
      <c r="M250" s="10"/>
      <c r="N250" s="10"/>
      <c r="O250" s="10"/>
    </row>
    <row r="251" spans="1:15">
      <c r="A251" s="10"/>
      <c r="B251" s="10"/>
      <c r="C251" s="10"/>
      <c r="D251" s="10"/>
      <c r="E251" s="10"/>
      <c r="F251" s="10"/>
      <c r="G251" s="10"/>
      <c r="H251" s="10"/>
      <c r="I251" s="10"/>
      <c r="J251" s="10"/>
      <c r="K251" s="10"/>
      <c r="L251" s="10"/>
      <c r="M251" s="10"/>
      <c r="N251" s="10"/>
      <c r="O251" s="10"/>
    </row>
    <row r="252" spans="1:15">
      <c r="A252" s="10"/>
      <c r="B252" s="10"/>
      <c r="C252" s="10"/>
      <c r="D252" s="10"/>
      <c r="E252" s="10"/>
      <c r="F252" s="10"/>
      <c r="G252" s="10"/>
      <c r="H252" s="10"/>
      <c r="I252" s="10"/>
      <c r="J252" s="10"/>
      <c r="K252" s="10"/>
      <c r="L252" s="10"/>
      <c r="M252" s="10"/>
      <c r="N252" s="10"/>
      <c r="O252" s="10"/>
    </row>
    <row r="253" spans="1:15">
      <c r="A253" s="10"/>
      <c r="B253" s="10"/>
      <c r="C253" s="10"/>
      <c r="D253" s="10"/>
      <c r="E253" s="10"/>
      <c r="F253" s="10"/>
      <c r="G253" s="10"/>
      <c r="H253" s="10"/>
      <c r="I253" s="10"/>
      <c r="J253" s="10"/>
      <c r="K253" s="10"/>
      <c r="L253" s="10"/>
      <c r="M253" s="10"/>
      <c r="N253" s="10"/>
      <c r="O253" s="10"/>
    </row>
    <row r="254" spans="1:15">
      <c r="A254" s="10"/>
      <c r="B254" s="10"/>
      <c r="C254" s="10"/>
      <c r="D254" s="10"/>
      <c r="E254" s="10"/>
      <c r="F254" s="10"/>
      <c r="G254" s="10"/>
      <c r="H254" s="10"/>
      <c r="I254" s="10"/>
      <c r="J254" s="10"/>
      <c r="K254" s="10"/>
      <c r="L254" s="10"/>
      <c r="M254" s="10"/>
      <c r="N254" s="10"/>
      <c r="O254" s="10"/>
    </row>
    <row r="255" spans="1:15">
      <c r="A255" s="10"/>
      <c r="B255" s="10"/>
      <c r="C255" s="10"/>
      <c r="D255" s="10"/>
      <c r="E255" s="10"/>
      <c r="F255" s="10"/>
      <c r="G255" s="10"/>
      <c r="H255" s="10"/>
      <c r="I255" s="10"/>
      <c r="J255" s="10"/>
      <c r="K255" s="10"/>
      <c r="L255" s="10"/>
      <c r="M255" s="10"/>
      <c r="N255" s="10"/>
      <c r="O255" s="10"/>
    </row>
    <row r="256" spans="1:15">
      <c r="A256" s="10"/>
      <c r="B256" s="10"/>
      <c r="C256" s="10"/>
      <c r="D256" s="10"/>
      <c r="E256" s="10"/>
      <c r="F256" s="10"/>
      <c r="G256" s="10"/>
      <c r="H256" s="10"/>
      <c r="I256" s="10"/>
      <c r="J256" s="10"/>
      <c r="K256" s="10"/>
      <c r="L256" s="10"/>
      <c r="M256" s="10"/>
      <c r="N256" s="10"/>
      <c r="O256" s="10"/>
    </row>
    <row r="257" spans="1:15">
      <c r="A257" s="10"/>
      <c r="B257" s="10"/>
      <c r="C257" s="10"/>
      <c r="D257" s="10"/>
      <c r="E257" s="10"/>
      <c r="F257" s="10"/>
      <c r="G257" s="10"/>
      <c r="H257" s="10"/>
      <c r="I257" s="10"/>
      <c r="J257" s="10"/>
      <c r="K257" s="10"/>
      <c r="L257" s="10"/>
      <c r="M257" s="10"/>
      <c r="N257" s="10"/>
      <c r="O257" s="10"/>
    </row>
    <row r="258" spans="1:15">
      <c r="A258" s="10"/>
      <c r="B258" s="10"/>
      <c r="C258" s="10"/>
      <c r="D258" s="10"/>
      <c r="E258" s="10"/>
      <c r="F258" s="10"/>
      <c r="G258" s="10"/>
      <c r="H258" s="10"/>
      <c r="I258" s="10"/>
      <c r="J258" s="10"/>
      <c r="K258" s="10"/>
      <c r="L258" s="10"/>
      <c r="M258" s="10"/>
      <c r="N258" s="10"/>
      <c r="O258" s="10"/>
    </row>
    <row r="259" spans="1:15">
      <c r="A259" s="10"/>
      <c r="B259" s="10"/>
      <c r="C259" s="10"/>
      <c r="D259" s="10"/>
      <c r="E259" s="10"/>
      <c r="F259" s="10"/>
      <c r="G259" s="10"/>
      <c r="H259" s="10"/>
      <c r="I259" s="10"/>
      <c r="J259" s="10"/>
      <c r="K259" s="10"/>
      <c r="L259" s="10"/>
      <c r="M259" s="10"/>
      <c r="N259" s="10"/>
      <c r="O259" s="10"/>
    </row>
    <row r="260" spans="1:15">
      <c r="A260" s="10"/>
      <c r="B260" s="10"/>
      <c r="C260" s="10"/>
      <c r="D260" s="10"/>
      <c r="E260" s="10"/>
      <c r="F260" s="10"/>
      <c r="G260" s="10"/>
      <c r="H260" s="10"/>
      <c r="I260" s="10"/>
      <c r="J260" s="10"/>
      <c r="K260" s="10"/>
      <c r="L260" s="10"/>
      <c r="M260" s="10"/>
      <c r="N260" s="10"/>
      <c r="O260" s="10"/>
    </row>
    <row r="261" spans="1:15">
      <c r="A261" s="10"/>
      <c r="B261" s="10"/>
      <c r="C261" s="10"/>
      <c r="D261" s="10"/>
      <c r="E261" s="10"/>
      <c r="F261" s="10"/>
      <c r="G261" s="10"/>
      <c r="H261" s="10"/>
      <c r="I261" s="10"/>
      <c r="J261" s="10"/>
      <c r="K261" s="10"/>
      <c r="L261" s="10"/>
      <c r="M261" s="10"/>
      <c r="N261" s="10"/>
      <c r="O261" s="10"/>
    </row>
    <row r="262" spans="1:15">
      <c r="A262" s="10"/>
      <c r="B262" s="10"/>
      <c r="C262" s="10"/>
      <c r="D262" s="10"/>
      <c r="E262" s="10"/>
      <c r="F262" s="10"/>
      <c r="G262" s="10"/>
      <c r="H262" s="10"/>
      <c r="I262" s="10"/>
      <c r="J262" s="10"/>
      <c r="K262" s="10"/>
      <c r="L262" s="10"/>
      <c r="M262" s="10"/>
      <c r="N262" s="10"/>
      <c r="O262" s="10"/>
    </row>
    <row r="263" spans="1:15">
      <c r="A263" s="10"/>
      <c r="B263" s="10"/>
      <c r="C263" s="10"/>
      <c r="D263" s="10"/>
      <c r="E263" s="10"/>
      <c r="F263" s="10"/>
      <c r="G263" s="10"/>
      <c r="H263" s="10"/>
      <c r="I263" s="10"/>
      <c r="J263" s="10"/>
      <c r="K263" s="10"/>
      <c r="L263" s="10"/>
      <c r="M263" s="10"/>
      <c r="N263" s="10"/>
      <c r="O263" s="10"/>
    </row>
    <row r="264" spans="1:15">
      <c r="A264" s="10"/>
      <c r="B264" s="10"/>
      <c r="C264" s="10"/>
      <c r="D264" s="10"/>
      <c r="E264" s="10"/>
      <c r="F264" s="10"/>
      <c r="G264" s="10"/>
      <c r="H264" s="10"/>
      <c r="I264" s="10"/>
      <c r="J264" s="10"/>
      <c r="K264" s="10"/>
      <c r="L264" s="10"/>
      <c r="M264" s="10"/>
      <c r="N264" s="10"/>
      <c r="O264" s="10"/>
    </row>
    <row r="265" spans="1:15">
      <c r="A265" s="10"/>
      <c r="B265" s="10"/>
      <c r="C265" s="10"/>
      <c r="D265" s="10"/>
      <c r="E265" s="10"/>
      <c r="F265" s="10"/>
      <c r="G265" s="10"/>
      <c r="H265" s="10"/>
      <c r="I265" s="10"/>
      <c r="J265" s="10"/>
      <c r="K265" s="10"/>
      <c r="L265" s="10"/>
      <c r="M265" s="10"/>
      <c r="N265" s="10"/>
      <c r="O265" s="10"/>
    </row>
    <row r="266" spans="1:15">
      <c r="A266" s="10"/>
      <c r="B266" s="10"/>
      <c r="C266" s="10"/>
      <c r="D266" s="10"/>
      <c r="E266" s="10"/>
      <c r="F266" s="10"/>
      <c r="G266" s="10"/>
      <c r="H266" s="10"/>
      <c r="I266" s="10"/>
      <c r="J266" s="10"/>
      <c r="K266" s="10"/>
      <c r="L266" s="10"/>
      <c r="M266" s="10"/>
      <c r="N266" s="10"/>
      <c r="O266" s="10"/>
    </row>
    <row r="267" spans="1:15">
      <c r="A267" s="10"/>
      <c r="B267" s="10"/>
      <c r="C267" s="10"/>
      <c r="D267" s="10"/>
      <c r="E267" s="10"/>
      <c r="F267" s="10"/>
      <c r="G267" s="10"/>
      <c r="H267" s="10"/>
      <c r="I267" s="10"/>
      <c r="J267" s="10"/>
      <c r="K267" s="10"/>
      <c r="L267" s="10"/>
      <c r="M267" s="10"/>
      <c r="N267" s="10"/>
      <c r="O267" s="10"/>
    </row>
    <row r="268" spans="1:15">
      <c r="A268" s="10"/>
      <c r="B268" s="10"/>
      <c r="C268" s="10"/>
      <c r="D268" s="10"/>
      <c r="E268" s="10"/>
      <c r="F268" s="10"/>
      <c r="G268" s="10"/>
      <c r="H268" s="10"/>
      <c r="I268" s="10"/>
      <c r="J268" s="10"/>
      <c r="K268" s="10"/>
      <c r="L268" s="10"/>
      <c r="M268" s="10"/>
      <c r="N268" s="10"/>
      <c r="O268" s="10"/>
    </row>
    <row r="269" spans="1:15">
      <c r="A269" s="10"/>
      <c r="B269" s="10"/>
      <c r="C269" s="10"/>
      <c r="D269" s="10"/>
      <c r="E269" s="10"/>
      <c r="F269" s="10"/>
      <c r="G269" s="10"/>
      <c r="H269" s="10"/>
      <c r="I269" s="10"/>
      <c r="J269" s="10"/>
      <c r="K269" s="10"/>
      <c r="L269" s="10"/>
      <c r="M269" s="10"/>
      <c r="N269" s="10"/>
      <c r="O269" s="10"/>
    </row>
    <row r="270" spans="1:15">
      <c r="A270" s="10"/>
      <c r="B270" s="10"/>
      <c r="C270" s="10"/>
      <c r="D270" s="10"/>
      <c r="E270" s="10"/>
      <c r="F270" s="10"/>
      <c r="G270" s="10"/>
      <c r="H270" s="10"/>
      <c r="I270" s="10"/>
      <c r="J270" s="10"/>
      <c r="K270" s="10"/>
      <c r="L270" s="10"/>
      <c r="M270" s="10"/>
      <c r="N270" s="10"/>
      <c r="O270" s="10"/>
    </row>
    <row r="271" spans="1:15">
      <c r="A271" s="10"/>
      <c r="B271" s="10"/>
      <c r="C271" s="10"/>
      <c r="D271" s="10"/>
      <c r="E271" s="10"/>
      <c r="F271" s="10"/>
      <c r="G271" s="10"/>
      <c r="H271" s="10"/>
      <c r="I271" s="10"/>
      <c r="J271" s="10"/>
      <c r="K271" s="10"/>
      <c r="L271" s="10"/>
      <c r="M271" s="10"/>
      <c r="N271" s="10"/>
      <c r="O271" s="10"/>
    </row>
    <row r="272" spans="1:15">
      <c r="A272" s="10"/>
      <c r="B272" s="10"/>
      <c r="C272" s="10"/>
      <c r="D272" s="10"/>
      <c r="E272" s="10"/>
      <c r="F272" s="10"/>
      <c r="G272" s="10"/>
      <c r="H272" s="10"/>
      <c r="I272" s="10"/>
      <c r="J272" s="10"/>
      <c r="K272" s="10"/>
      <c r="L272" s="10"/>
      <c r="M272" s="10"/>
      <c r="N272" s="10"/>
      <c r="O272" s="10"/>
    </row>
    <row r="273" spans="1:15">
      <c r="A273" s="10"/>
      <c r="B273" s="10"/>
      <c r="C273" s="10"/>
      <c r="D273" s="10"/>
      <c r="E273" s="10"/>
      <c r="F273" s="10"/>
      <c r="G273" s="10"/>
      <c r="H273" s="10"/>
      <c r="I273" s="10"/>
      <c r="J273" s="10"/>
      <c r="K273" s="10"/>
      <c r="L273" s="10"/>
      <c r="M273" s="10"/>
      <c r="N273" s="10"/>
      <c r="O273" s="10"/>
    </row>
    <row r="274" spans="1:15">
      <c r="A274" s="10"/>
      <c r="B274" s="10"/>
      <c r="C274" s="10"/>
      <c r="D274" s="10"/>
      <c r="E274" s="10"/>
      <c r="F274" s="10"/>
      <c r="G274" s="10"/>
      <c r="H274" s="10"/>
      <c r="I274" s="10"/>
      <c r="J274" s="10"/>
      <c r="K274" s="10"/>
      <c r="L274" s="10"/>
      <c r="M274" s="10"/>
      <c r="N274" s="10"/>
      <c r="O274" s="10"/>
    </row>
    <row r="275" spans="1:15">
      <c r="A275" s="10"/>
      <c r="B275" s="10"/>
      <c r="C275" s="10"/>
      <c r="D275" s="10"/>
      <c r="E275" s="10"/>
      <c r="F275" s="10"/>
      <c r="G275" s="10"/>
      <c r="H275" s="10"/>
      <c r="I275" s="10"/>
      <c r="J275" s="10"/>
      <c r="K275" s="10"/>
      <c r="L275" s="10"/>
      <c r="M275" s="10"/>
      <c r="N275" s="10"/>
      <c r="O275" s="10"/>
    </row>
    <row r="276" spans="1:15">
      <c r="A276" s="10"/>
      <c r="B276" s="10"/>
      <c r="C276" s="10"/>
      <c r="D276" s="10"/>
      <c r="E276" s="10"/>
      <c r="F276" s="10"/>
      <c r="G276" s="10"/>
      <c r="H276" s="10"/>
      <c r="I276" s="10"/>
      <c r="J276" s="10"/>
      <c r="K276" s="10"/>
      <c r="L276" s="10"/>
      <c r="M276" s="10"/>
      <c r="N276" s="10"/>
      <c r="O276" s="10"/>
    </row>
    <row r="277" spans="1:15">
      <c r="A277" s="10"/>
      <c r="B277" s="10"/>
      <c r="C277" s="10"/>
      <c r="D277" s="10"/>
      <c r="E277" s="10"/>
      <c r="F277" s="10"/>
      <c r="G277" s="10"/>
      <c r="H277" s="10"/>
      <c r="I277" s="10"/>
      <c r="J277" s="10"/>
      <c r="K277" s="10"/>
      <c r="L277" s="10"/>
      <c r="M277" s="10"/>
      <c r="N277" s="10"/>
      <c r="O277" s="10"/>
    </row>
    <row r="278" spans="1:15">
      <c r="A278" s="10"/>
      <c r="B278" s="10"/>
      <c r="C278" s="10"/>
      <c r="D278" s="10"/>
      <c r="E278" s="10"/>
      <c r="F278" s="10"/>
      <c r="G278" s="10"/>
      <c r="H278" s="10"/>
      <c r="I278" s="10"/>
      <c r="J278" s="10"/>
      <c r="K278" s="10"/>
      <c r="L278" s="10"/>
      <c r="M278" s="10"/>
      <c r="N278" s="10"/>
      <c r="O278" s="10"/>
    </row>
    <row r="279" spans="1:15">
      <c r="A279" s="10"/>
      <c r="B279" s="10"/>
      <c r="C279" s="10"/>
      <c r="D279" s="10"/>
      <c r="E279" s="10"/>
      <c r="F279" s="10"/>
      <c r="G279" s="10"/>
      <c r="H279" s="10"/>
      <c r="I279" s="10"/>
      <c r="J279" s="10"/>
      <c r="K279" s="10"/>
      <c r="L279" s="10"/>
      <c r="M279" s="10"/>
      <c r="N279" s="10"/>
      <c r="O279" s="10"/>
    </row>
    <row r="280" spans="1:15">
      <c r="A280" s="10"/>
      <c r="B280" s="10"/>
      <c r="C280" s="10"/>
      <c r="D280" s="10"/>
      <c r="E280" s="10"/>
      <c r="F280" s="10"/>
      <c r="G280" s="10"/>
      <c r="H280" s="10"/>
      <c r="I280" s="10"/>
      <c r="J280" s="10"/>
      <c r="K280" s="10"/>
      <c r="L280" s="10"/>
      <c r="M280" s="10"/>
      <c r="N280" s="10"/>
      <c r="O280" s="10"/>
    </row>
    <row r="281" spans="1:15">
      <c r="A281" s="10"/>
      <c r="B281" s="10"/>
      <c r="C281" s="10"/>
      <c r="D281" s="10"/>
      <c r="E281" s="10"/>
      <c r="F281" s="10"/>
      <c r="G281" s="10"/>
      <c r="H281" s="10"/>
      <c r="I281" s="10"/>
      <c r="J281" s="10"/>
      <c r="K281" s="10"/>
      <c r="L281" s="10"/>
      <c r="M281" s="10"/>
      <c r="N281" s="10"/>
      <c r="O281" s="10"/>
    </row>
    <row r="282" spans="1:15">
      <c r="A282" s="10"/>
      <c r="B282" s="10"/>
      <c r="C282" s="10"/>
      <c r="D282" s="10"/>
      <c r="E282" s="10"/>
      <c r="F282" s="10"/>
      <c r="G282" s="10"/>
      <c r="H282" s="10"/>
      <c r="I282" s="10"/>
      <c r="J282" s="10"/>
      <c r="K282" s="10"/>
      <c r="L282" s="10"/>
      <c r="M282" s="10"/>
      <c r="N282" s="10"/>
      <c r="O282" s="10"/>
    </row>
    <row r="283" spans="1:15">
      <c r="A283" s="10"/>
      <c r="B283" s="10"/>
      <c r="C283" s="10"/>
      <c r="D283" s="10"/>
      <c r="E283" s="10"/>
      <c r="F283" s="10"/>
      <c r="G283" s="10"/>
      <c r="H283" s="10"/>
      <c r="I283" s="10"/>
      <c r="J283" s="10"/>
      <c r="K283" s="10"/>
      <c r="L283" s="10"/>
      <c r="M283" s="10"/>
      <c r="N283" s="10"/>
      <c r="O283" s="10"/>
    </row>
    <row r="284" spans="1:15">
      <c r="A284" s="10"/>
      <c r="B284" s="10"/>
      <c r="C284" s="10"/>
      <c r="D284" s="10"/>
      <c r="E284" s="10"/>
      <c r="F284" s="10"/>
      <c r="G284" s="10"/>
      <c r="H284" s="10"/>
      <c r="I284" s="10"/>
      <c r="J284" s="10"/>
      <c r="K284" s="10"/>
      <c r="L284" s="10"/>
      <c r="M284" s="10"/>
      <c r="N284" s="10"/>
      <c r="O284" s="10"/>
    </row>
    <row r="285" spans="1:15">
      <c r="A285" s="10"/>
      <c r="B285" s="10"/>
      <c r="C285" s="10"/>
      <c r="D285" s="10"/>
      <c r="E285" s="10"/>
      <c r="F285" s="10"/>
      <c r="G285" s="10"/>
      <c r="H285" s="10"/>
      <c r="I285" s="10"/>
      <c r="J285" s="10"/>
      <c r="K285" s="10"/>
      <c r="L285" s="10"/>
      <c r="M285" s="10"/>
      <c r="N285" s="10"/>
      <c r="O285" s="10"/>
    </row>
    <row r="286" spans="1:15">
      <c r="A286" s="10"/>
      <c r="B286" s="10"/>
      <c r="C286" s="10"/>
      <c r="D286" s="10"/>
      <c r="E286" s="10"/>
      <c r="F286" s="10"/>
      <c r="G286" s="10"/>
      <c r="H286" s="10"/>
      <c r="I286" s="10"/>
      <c r="J286" s="10"/>
      <c r="K286" s="10"/>
      <c r="L286" s="10"/>
      <c r="M286" s="10"/>
      <c r="N286" s="10"/>
      <c r="O286" s="10"/>
    </row>
    <row r="287" spans="1:15">
      <c r="A287" s="10"/>
      <c r="B287" s="10"/>
      <c r="C287" s="10"/>
      <c r="D287" s="10"/>
      <c r="E287" s="10"/>
      <c r="F287" s="10"/>
      <c r="G287" s="10"/>
      <c r="H287" s="10"/>
      <c r="I287" s="10"/>
      <c r="J287" s="10"/>
      <c r="K287" s="10"/>
      <c r="L287" s="10"/>
      <c r="M287" s="10"/>
      <c r="N287" s="10"/>
      <c r="O287" s="10"/>
    </row>
    <row r="288" spans="1:15">
      <c r="A288" s="10"/>
      <c r="B288" s="10"/>
      <c r="C288" s="10"/>
      <c r="D288" s="10"/>
      <c r="E288" s="10"/>
      <c r="F288" s="10"/>
      <c r="G288" s="10"/>
      <c r="H288" s="10"/>
      <c r="I288" s="10"/>
      <c r="J288" s="10"/>
      <c r="K288" s="10"/>
      <c r="L288" s="10"/>
      <c r="M288" s="10"/>
      <c r="N288" s="10"/>
      <c r="O288" s="10"/>
    </row>
    <row r="289" spans="1:15">
      <c r="A289" s="10"/>
      <c r="B289" s="10"/>
      <c r="C289" s="10"/>
      <c r="D289" s="10"/>
      <c r="E289" s="10"/>
      <c r="F289" s="10"/>
      <c r="G289" s="10"/>
      <c r="H289" s="10"/>
      <c r="I289" s="10"/>
      <c r="J289" s="10"/>
      <c r="K289" s="10"/>
      <c r="L289" s="10"/>
      <c r="M289" s="10"/>
      <c r="N289" s="10"/>
      <c r="O289" s="10"/>
    </row>
    <row r="290" spans="1:15">
      <c r="A290" s="10"/>
      <c r="B290" s="10"/>
      <c r="C290" s="10"/>
      <c r="D290" s="10"/>
      <c r="E290" s="10"/>
      <c r="F290" s="10"/>
      <c r="G290" s="10"/>
      <c r="H290" s="10"/>
      <c r="I290" s="10"/>
      <c r="J290" s="10"/>
      <c r="K290" s="10"/>
      <c r="L290" s="10"/>
      <c r="M290" s="10"/>
      <c r="N290" s="10"/>
      <c r="O290" s="10"/>
    </row>
    <row r="291" spans="1:15">
      <c r="A291" s="10"/>
      <c r="B291" s="10"/>
      <c r="C291" s="10"/>
      <c r="D291" s="10"/>
      <c r="E291" s="10"/>
      <c r="F291" s="10"/>
      <c r="G291" s="10"/>
      <c r="H291" s="10"/>
      <c r="I291" s="10"/>
      <c r="J291" s="10"/>
      <c r="K291" s="10"/>
      <c r="L291" s="10"/>
      <c r="M291" s="10"/>
      <c r="N291" s="10"/>
      <c r="O291" s="10"/>
    </row>
    <row r="292" spans="1:15">
      <c r="A292" s="10"/>
      <c r="B292" s="10"/>
      <c r="C292" s="10"/>
      <c r="D292" s="10"/>
      <c r="E292" s="10"/>
      <c r="F292" s="10"/>
      <c r="G292" s="10"/>
      <c r="H292" s="10"/>
      <c r="I292" s="10"/>
      <c r="J292" s="10"/>
      <c r="K292" s="10"/>
      <c r="L292" s="10"/>
      <c r="M292" s="10"/>
      <c r="N292" s="10"/>
      <c r="O292" s="10"/>
    </row>
    <row r="293" spans="1:15">
      <c r="A293" s="10"/>
      <c r="B293" s="10"/>
      <c r="C293" s="10"/>
      <c r="D293" s="10"/>
      <c r="E293" s="10"/>
      <c r="F293" s="10"/>
      <c r="G293" s="10"/>
      <c r="H293" s="10"/>
      <c r="I293" s="10"/>
      <c r="J293" s="10"/>
      <c r="K293" s="10"/>
      <c r="L293" s="10"/>
      <c r="M293" s="10"/>
      <c r="N293" s="10"/>
      <c r="O293" s="10"/>
    </row>
    <row r="294" spans="1:15">
      <c r="A294" s="10"/>
      <c r="B294" s="10"/>
      <c r="C294" s="10"/>
      <c r="D294" s="10"/>
      <c r="E294" s="10"/>
      <c r="F294" s="10"/>
      <c r="G294" s="10"/>
      <c r="H294" s="10"/>
      <c r="I294" s="10"/>
      <c r="J294" s="10"/>
      <c r="K294" s="10"/>
      <c r="L294" s="10"/>
      <c r="M294" s="10"/>
      <c r="N294" s="10"/>
      <c r="O294" s="10"/>
    </row>
    <row r="295" spans="1:15">
      <c r="A295" s="10"/>
      <c r="B295" s="10"/>
      <c r="C295" s="10"/>
      <c r="D295" s="10"/>
      <c r="E295" s="10"/>
      <c r="F295" s="10"/>
      <c r="G295" s="10"/>
      <c r="H295" s="10"/>
      <c r="I295" s="10"/>
      <c r="J295" s="10"/>
      <c r="K295" s="10"/>
      <c r="L295" s="10"/>
      <c r="M295" s="10"/>
      <c r="N295" s="10"/>
      <c r="O295" s="10"/>
    </row>
    <row r="296" spans="1:15">
      <c r="A296" s="10"/>
      <c r="B296" s="10"/>
      <c r="C296" s="10"/>
      <c r="D296" s="10"/>
      <c r="E296" s="10"/>
      <c r="F296" s="10"/>
      <c r="G296" s="10"/>
      <c r="H296" s="10"/>
      <c r="I296" s="10"/>
      <c r="J296" s="10"/>
      <c r="K296" s="10"/>
      <c r="L296" s="10"/>
      <c r="M296" s="10"/>
      <c r="N296" s="10"/>
      <c r="O296" s="10"/>
    </row>
    <row r="297" spans="1:15">
      <c r="A297" s="10"/>
      <c r="B297" s="10"/>
      <c r="C297" s="10"/>
      <c r="D297" s="10"/>
      <c r="E297" s="10"/>
      <c r="F297" s="10"/>
      <c r="G297" s="10"/>
      <c r="H297" s="10"/>
      <c r="I297" s="10"/>
      <c r="J297" s="10"/>
      <c r="K297" s="10"/>
      <c r="L297" s="10"/>
      <c r="M297" s="10"/>
      <c r="N297" s="10"/>
      <c r="O297" s="10"/>
    </row>
    <row r="298" spans="1:15">
      <c r="A298" s="10"/>
      <c r="B298" s="10"/>
      <c r="C298" s="10"/>
      <c r="D298" s="10"/>
      <c r="E298" s="10"/>
      <c r="F298" s="10"/>
      <c r="G298" s="10"/>
      <c r="H298" s="10"/>
      <c r="I298" s="10"/>
      <c r="J298" s="10"/>
      <c r="K298" s="10"/>
      <c r="L298" s="10"/>
      <c r="M298" s="10"/>
      <c r="N298" s="10"/>
      <c r="O298" s="10"/>
    </row>
    <row r="299" spans="1:15">
      <c r="A299" s="10"/>
      <c r="B299" s="10"/>
      <c r="C299" s="10"/>
      <c r="D299" s="10"/>
      <c r="E299" s="10"/>
      <c r="F299" s="10"/>
      <c r="G299" s="10"/>
      <c r="H299" s="10"/>
      <c r="I299" s="10"/>
      <c r="J299" s="10"/>
      <c r="K299" s="10"/>
      <c r="L299" s="10"/>
      <c r="M299" s="10"/>
      <c r="N299" s="10"/>
      <c r="O299" s="10"/>
    </row>
    <row r="300" spans="1:15">
      <c r="A300" s="10"/>
      <c r="B300" s="10"/>
      <c r="C300" s="10"/>
      <c r="D300" s="10"/>
      <c r="E300" s="10"/>
      <c r="F300" s="10"/>
      <c r="G300" s="10"/>
      <c r="H300" s="10"/>
      <c r="I300" s="10"/>
      <c r="J300" s="10"/>
      <c r="K300" s="10"/>
      <c r="L300" s="10"/>
      <c r="M300" s="10"/>
      <c r="N300" s="10"/>
      <c r="O300" s="10"/>
    </row>
    <row r="301" spans="1:15">
      <c r="A301" s="10"/>
      <c r="B301" s="10"/>
      <c r="C301" s="10"/>
      <c r="D301" s="10"/>
      <c r="E301" s="10"/>
      <c r="F301" s="10"/>
      <c r="G301" s="10"/>
      <c r="H301" s="10"/>
      <c r="I301" s="10"/>
      <c r="J301" s="10"/>
      <c r="K301" s="10"/>
      <c r="L301" s="10"/>
      <c r="M301" s="10"/>
      <c r="N301" s="10"/>
      <c r="O301" s="10"/>
    </row>
    <row r="302" spans="1:15">
      <c r="A302" s="10"/>
      <c r="B302" s="10"/>
      <c r="C302" s="10"/>
      <c r="D302" s="10"/>
      <c r="E302" s="10"/>
      <c r="F302" s="10"/>
      <c r="G302" s="10"/>
      <c r="H302" s="10"/>
      <c r="I302" s="10"/>
      <c r="J302" s="10"/>
      <c r="K302" s="10"/>
      <c r="L302" s="10"/>
      <c r="M302" s="10"/>
      <c r="N302" s="10"/>
      <c r="O302" s="10"/>
    </row>
    <row r="303" spans="1:15">
      <c r="A303" s="10"/>
      <c r="B303" s="10"/>
      <c r="C303" s="10"/>
      <c r="D303" s="10"/>
      <c r="E303" s="10"/>
      <c r="F303" s="10"/>
      <c r="G303" s="10"/>
      <c r="H303" s="10"/>
      <c r="I303" s="10"/>
      <c r="J303" s="10"/>
      <c r="K303" s="10"/>
      <c r="L303" s="10"/>
      <c r="M303" s="10"/>
      <c r="N303" s="10"/>
      <c r="O303" s="10"/>
    </row>
    <row r="304" spans="1:15">
      <c r="A304" s="10"/>
      <c r="B304" s="10"/>
      <c r="C304" s="10"/>
      <c r="D304" s="10"/>
      <c r="E304" s="10"/>
      <c r="F304" s="10"/>
      <c r="G304" s="10"/>
      <c r="H304" s="10"/>
      <c r="I304" s="10"/>
      <c r="J304" s="10"/>
      <c r="K304" s="10"/>
      <c r="L304" s="10"/>
      <c r="M304" s="10"/>
      <c r="N304" s="10"/>
      <c r="O304" s="10"/>
    </row>
    <row r="305" spans="1:15">
      <c r="A305" s="10"/>
      <c r="B305" s="10"/>
      <c r="C305" s="10"/>
      <c r="D305" s="10"/>
      <c r="E305" s="10"/>
      <c r="F305" s="10"/>
      <c r="G305" s="10"/>
      <c r="H305" s="10"/>
      <c r="I305" s="10"/>
      <c r="J305" s="10"/>
      <c r="K305" s="10"/>
      <c r="L305" s="10"/>
      <c r="M305" s="10"/>
      <c r="N305" s="10"/>
      <c r="O305" s="10"/>
    </row>
    <row r="306" spans="1:15">
      <c r="A306" s="10"/>
      <c r="B306" s="10"/>
      <c r="C306" s="10"/>
      <c r="D306" s="10"/>
      <c r="E306" s="10"/>
      <c r="F306" s="10"/>
      <c r="G306" s="10"/>
      <c r="H306" s="10"/>
      <c r="I306" s="10"/>
      <c r="J306" s="10"/>
      <c r="K306" s="10"/>
      <c r="L306" s="10"/>
      <c r="M306" s="10"/>
      <c r="N306" s="10"/>
      <c r="O306" s="10"/>
    </row>
    <row r="307" spans="1:15">
      <c r="A307" s="10"/>
      <c r="B307" s="10"/>
      <c r="C307" s="10"/>
      <c r="D307" s="10"/>
      <c r="E307" s="10"/>
      <c r="F307" s="10"/>
      <c r="G307" s="10"/>
      <c r="H307" s="10"/>
      <c r="I307" s="10"/>
      <c r="J307" s="10"/>
      <c r="K307" s="10"/>
      <c r="L307" s="10"/>
      <c r="M307" s="10"/>
      <c r="N307" s="10"/>
      <c r="O307" s="10"/>
    </row>
    <row r="308" spans="1:15">
      <c r="A308" s="10"/>
      <c r="B308" s="10"/>
      <c r="C308" s="10"/>
      <c r="D308" s="10"/>
      <c r="E308" s="10"/>
      <c r="F308" s="10"/>
      <c r="G308" s="10"/>
      <c r="H308" s="10"/>
      <c r="I308" s="10"/>
      <c r="J308" s="10"/>
      <c r="K308" s="10"/>
      <c r="L308" s="10"/>
      <c r="M308" s="10"/>
      <c r="N308" s="10"/>
      <c r="O308" s="10"/>
    </row>
    <row r="309" spans="1:15">
      <c r="A309" s="10"/>
      <c r="B309" s="10"/>
      <c r="C309" s="10"/>
      <c r="D309" s="10"/>
      <c r="E309" s="10"/>
      <c r="F309" s="10"/>
      <c r="G309" s="10"/>
      <c r="H309" s="10"/>
      <c r="I309" s="10"/>
      <c r="J309" s="10"/>
      <c r="K309" s="10"/>
      <c r="L309" s="10"/>
      <c r="M309" s="10"/>
      <c r="N309" s="10"/>
      <c r="O309" s="10"/>
    </row>
    <row r="310" spans="1:15">
      <c r="A310" s="10"/>
      <c r="B310" s="10"/>
      <c r="C310" s="10"/>
      <c r="D310" s="10"/>
      <c r="E310" s="10"/>
      <c r="F310" s="10"/>
      <c r="G310" s="10"/>
      <c r="H310" s="10"/>
      <c r="I310" s="10"/>
      <c r="J310" s="10"/>
      <c r="K310" s="10"/>
      <c r="L310" s="10"/>
      <c r="M310" s="10"/>
      <c r="N310" s="10"/>
      <c r="O310" s="10"/>
    </row>
    <row r="311" spans="1:15">
      <c r="A311" s="10"/>
      <c r="B311" s="10"/>
      <c r="C311" s="10"/>
      <c r="D311" s="10"/>
      <c r="E311" s="10"/>
      <c r="F311" s="10"/>
      <c r="G311" s="10"/>
      <c r="H311" s="10"/>
      <c r="I311" s="10"/>
      <c r="J311" s="10"/>
      <c r="K311" s="10"/>
      <c r="L311" s="10"/>
      <c r="M311" s="10"/>
      <c r="N311" s="10"/>
      <c r="O311" s="10"/>
    </row>
    <row r="312" spans="1:15">
      <c r="A312" s="10"/>
      <c r="B312" s="10"/>
      <c r="C312" s="10"/>
      <c r="D312" s="10"/>
      <c r="E312" s="10"/>
      <c r="F312" s="10"/>
      <c r="G312" s="10"/>
      <c r="H312" s="10"/>
      <c r="I312" s="10"/>
      <c r="J312" s="10"/>
      <c r="K312" s="10"/>
      <c r="L312" s="10"/>
      <c r="M312" s="10"/>
      <c r="N312" s="10"/>
      <c r="O312" s="10"/>
    </row>
    <row r="313" spans="1:15">
      <c r="A313" s="10"/>
      <c r="B313" s="10"/>
      <c r="C313" s="10"/>
      <c r="D313" s="10"/>
      <c r="E313" s="10"/>
      <c r="F313" s="10"/>
      <c r="G313" s="10"/>
      <c r="H313" s="10"/>
      <c r="I313" s="10"/>
      <c r="J313" s="10"/>
      <c r="K313" s="10"/>
      <c r="L313" s="10"/>
      <c r="M313" s="10"/>
      <c r="N313" s="10"/>
      <c r="O313" s="10"/>
    </row>
    <row r="314" spans="1:15">
      <c r="A314" s="10"/>
      <c r="B314" s="10"/>
      <c r="C314" s="10"/>
      <c r="D314" s="10"/>
      <c r="E314" s="10"/>
      <c r="F314" s="10"/>
      <c r="G314" s="10"/>
      <c r="H314" s="10"/>
      <c r="I314" s="10"/>
      <c r="J314" s="10"/>
      <c r="K314" s="10"/>
      <c r="L314" s="10"/>
      <c r="M314" s="10"/>
      <c r="N314" s="10"/>
      <c r="O314" s="10"/>
    </row>
    <row r="315" spans="1:15">
      <c r="A315" s="10"/>
      <c r="B315" s="10"/>
      <c r="C315" s="10"/>
      <c r="D315" s="10"/>
      <c r="E315" s="10"/>
      <c r="F315" s="10"/>
      <c r="G315" s="10"/>
      <c r="H315" s="10"/>
      <c r="I315" s="10"/>
      <c r="J315" s="10"/>
      <c r="K315" s="10"/>
      <c r="L315" s="10"/>
      <c r="M315" s="10"/>
      <c r="N315" s="10"/>
      <c r="O315" s="10"/>
    </row>
    <row r="316" spans="1:15">
      <c r="A316" s="10"/>
      <c r="B316" s="10"/>
      <c r="C316" s="10"/>
      <c r="D316" s="10"/>
      <c r="E316" s="10"/>
      <c r="F316" s="10"/>
      <c r="G316" s="10"/>
      <c r="H316" s="10"/>
      <c r="I316" s="10"/>
      <c r="J316" s="10"/>
      <c r="K316" s="10"/>
      <c r="L316" s="10"/>
      <c r="M316" s="10"/>
      <c r="N316" s="10"/>
      <c r="O316" s="10"/>
    </row>
    <row r="317" spans="1:15">
      <c r="A317" s="10"/>
      <c r="B317" s="10"/>
      <c r="C317" s="10"/>
      <c r="D317" s="10"/>
      <c r="E317" s="10"/>
      <c r="F317" s="10"/>
      <c r="G317" s="10"/>
      <c r="H317" s="10"/>
      <c r="I317" s="10"/>
      <c r="J317" s="10"/>
      <c r="K317" s="10"/>
      <c r="L317" s="10"/>
      <c r="M317" s="10"/>
      <c r="N317" s="10"/>
      <c r="O317" s="10"/>
    </row>
    <row r="318" spans="1:15">
      <c r="A318" s="10"/>
      <c r="B318" s="10"/>
      <c r="C318" s="10"/>
      <c r="D318" s="10"/>
      <c r="E318" s="10"/>
      <c r="F318" s="10"/>
      <c r="G318" s="10"/>
      <c r="H318" s="10"/>
      <c r="I318" s="10"/>
      <c r="J318" s="10"/>
      <c r="K318" s="10"/>
      <c r="L318" s="10"/>
      <c r="M318" s="10"/>
      <c r="N318" s="10"/>
      <c r="O318" s="10"/>
    </row>
    <row r="319" spans="1:15">
      <c r="A319" s="10"/>
      <c r="B319" s="10"/>
      <c r="C319" s="10"/>
      <c r="D319" s="10"/>
      <c r="E319" s="10"/>
      <c r="F319" s="10"/>
      <c r="G319" s="10"/>
      <c r="H319" s="10"/>
      <c r="I319" s="10"/>
      <c r="J319" s="10"/>
      <c r="K319" s="10"/>
      <c r="L319" s="10"/>
      <c r="M319" s="10"/>
      <c r="N319" s="10"/>
      <c r="O319" s="10"/>
    </row>
    <row r="320" spans="1:15">
      <c r="A320" s="10"/>
      <c r="B320" s="10"/>
      <c r="C320" s="10"/>
      <c r="D320" s="10"/>
      <c r="E320" s="10"/>
      <c r="F320" s="10"/>
      <c r="G320" s="10"/>
      <c r="H320" s="10"/>
      <c r="I320" s="10"/>
      <c r="J320" s="10"/>
      <c r="K320" s="10"/>
      <c r="L320" s="10"/>
      <c r="M320" s="10"/>
      <c r="N320" s="10"/>
      <c r="O320" s="10"/>
    </row>
    <row r="321" spans="1:15">
      <c r="A321" s="10"/>
      <c r="B321" s="10"/>
      <c r="C321" s="10"/>
      <c r="D321" s="10"/>
      <c r="E321" s="10"/>
      <c r="F321" s="10"/>
      <c r="G321" s="10"/>
      <c r="H321" s="10"/>
      <c r="I321" s="10"/>
      <c r="J321" s="10"/>
      <c r="K321" s="10"/>
      <c r="L321" s="10"/>
      <c r="M321" s="10"/>
      <c r="N321" s="10"/>
      <c r="O321" s="10"/>
    </row>
    <row r="322" spans="1:15">
      <c r="A322" s="10"/>
      <c r="B322" s="10"/>
      <c r="C322" s="10"/>
      <c r="D322" s="10"/>
      <c r="E322" s="10"/>
      <c r="F322" s="10"/>
      <c r="G322" s="10"/>
      <c r="H322" s="10"/>
      <c r="I322" s="10"/>
      <c r="J322" s="10"/>
      <c r="K322" s="10"/>
      <c r="L322" s="10"/>
      <c r="M322" s="10"/>
      <c r="N322" s="10"/>
      <c r="O322" s="10"/>
    </row>
    <row r="323" spans="1:15">
      <c r="A323" s="10"/>
      <c r="B323" s="10"/>
      <c r="C323" s="10"/>
      <c r="D323" s="10"/>
      <c r="E323" s="10"/>
      <c r="F323" s="10"/>
      <c r="G323" s="10"/>
      <c r="H323" s="10"/>
      <c r="I323" s="10"/>
      <c r="J323" s="10"/>
      <c r="K323" s="10"/>
      <c r="L323" s="10"/>
      <c r="M323" s="10"/>
      <c r="N323" s="10"/>
      <c r="O323" s="10"/>
    </row>
    <row r="324" spans="1:15">
      <c r="A324" s="10"/>
      <c r="B324" s="10"/>
      <c r="C324" s="10"/>
      <c r="D324" s="10"/>
      <c r="E324" s="10"/>
      <c r="F324" s="10"/>
      <c r="G324" s="10"/>
      <c r="H324" s="10"/>
      <c r="I324" s="10"/>
      <c r="J324" s="10"/>
      <c r="K324" s="10"/>
      <c r="L324" s="10"/>
      <c r="M324" s="10"/>
      <c r="N324" s="10"/>
      <c r="O324" s="10"/>
    </row>
    <row r="325" spans="1:15">
      <c r="A325" s="10"/>
      <c r="B325" s="10"/>
      <c r="C325" s="10"/>
      <c r="D325" s="10"/>
      <c r="E325" s="10"/>
      <c r="F325" s="10"/>
      <c r="G325" s="10"/>
      <c r="H325" s="10"/>
      <c r="I325" s="10"/>
      <c r="J325" s="10"/>
      <c r="K325" s="10"/>
      <c r="L325" s="10"/>
      <c r="M325" s="10"/>
      <c r="N325" s="10"/>
      <c r="O325" s="10"/>
    </row>
    <row r="326" spans="1:15">
      <c r="A326" s="10"/>
      <c r="B326" s="10"/>
      <c r="C326" s="10"/>
      <c r="D326" s="10"/>
      <c r="E326" s="10"/>
      <c r="F326" s="10"/>
      <c r="G326" s="10"/>
      <c r="H326" s="10"/>
      <c r="I326" s="10"/>
      <c r="J326" s="10"/>
      <c r="K326" s="10"/>
      <c r="L326" s="10"/>
      <c r="M326" s="10"/>
      <c r="N326" s="10"/>
      <c r="O326" s="10"/>
    </row>
    <row r="327" spans="1:15">
      <c r="A327" s="10"/>
      <c r="B327" s="10"/>
      <c r="C327" s="10"/>
      <c r="D327" s="10"/>
      <c r="E327" s="10"/>
      <c r="F327" s="10"/>
      <c r="G327" s="10"/>
      <c r="H327" s="10"/>
      <c r="I327" s="10"/>
      <c r="J327" s="10"/>
      <c r="K327" s="10"/>
      <c r="L327" s="10"/>
      <c r="M327" s="10"/>
      <c r="N327" s="10"/>
      <c r="O327" s="10"/>
    </row>
    <row r="328" spans="1:15">
      <c r="A328" s="10"/>
      <c r="B328" s="10"/>
      <c r="C328" s="10"/>
      <c r="D328" s="10"/>
      <c r="E328" s="10"/>
      <c r="F328" s="10"/>
      <c r="G328" s="10"/>
      <c r="H328" s="10"/>
      <c r="I328" s="10"/>
      <c r="J328" s="10"/>
      <c r="K328" s="10"/>
      <c r="L328" s="10"/>
      <c r="M328" s="10"/>
      <c r="N328" s="10"/>
      <c r="O328" s="10"/>
    </row>
    <row r="329" spans="1:15">
      <c r="A329" s="10"/>
      <c r="B329" s="10"/>
      <c r="C329" s="10"/>
      <c r="D329" s="10"/>
      <c r="E329" s="10"/>
      <c r="F329" s="10"/>
      <c r="G329" s="10"/>
      <c r="H329" s="10"/>
      <c r="I329" s="10"/>
      <c r="J329" s="10"/>
      <c r="K329" s="10"/>
      <c r="L329" s="10"/>
      <c r="M329" s="10"/>
      <c r="N329" s="10"/>
      <c r="O329" s="10"/>
    </row>
    <row r="330" spans="1:15">
      <c r="A330" s="10"/>
      <c r="B330" s="10"/>
      <c r="C330" s="10"/>
      <c r="D330" s="10"/>
      <c r="E330" s="10"/>
      <c r="F330" s="10"/>
      <c r="G330" s="10"/>
      <c r="H330" s="10"/>
      <c r="I330" s="10"/>
      <c r="J330" s="10"/>
      <c r="K330" s="10"/>
      <c r="L330" s="10"/>
      <c r="M330" s="10"/>
      <c r="N330" s="10"/>
      <c r="O330" s="10"/>
    </row>
    <row r="331" spans="1:15">
      <c r="A331" s="10"/>
      <c r="B331" s="10"/>
      <c r="C331" s="10"/>
      <c r="D331" s="10"/>
      <c r="E331" s="10"/>
      <c r="F331" s="10"/>
      <c r="G331" s="10"/>
      <c r="H331" s="10"/>
      <c r="I331" s="10"/>
      <c r="J331" s="10"/>
      <c r="K331" s="10"/>
      <c r="L331" s="10"/>
      <c r="M331" s="10"/>
      <c r="N331" s="10"/>
      <c r="O331" s="10"/>
    </row>
    <row r="332" spans="1:15">
      <c r="A332" s="10"/>
      <c r="B332" s="10"/>
      <c r="C332" s="10"/>
      <c r="D332" s="10"/>
      <c r="E332" s="10"/>
      <c r="F332" s="10"/>
      <c r="G332" s="10"/>
      <c r="H332" s="10"/>
      <c r="I332" s="10"/>
      <c r="J332" s="10"/>
      <c r="K332" s="10"/>
      <c r="L332" s="10"/>
      <c r="M332" s="10"/>
      <c r="N332" s="10"/>
      <c r="O332" s="10"/>
    </row>
    <row r="333" spans="1:15">
      <c r="A333" s="10"/>
      <c r="B333" s="10"/>
      <c r="C333" s="10"/>
      <c r="D333" s="10"/>
      <c r="E333" s="10"/>
      <c r="F333" s="10"/>
      <c r="G333" s="10"/>
      <c r="H333" s="10"/>
      <c r="I333" s="10"/>
      <c r="J333" s="10"/>
      <c r="K333" s="10"/>
      <c r="L333" s="10"/>
      <c r="M333" s="10"/>
      <c r="N333" s="10"/>
      <c r="O333" s="10"/>
    </row>
    <row r="334" spans="1:15">
      <c r="A334" s="10"/>
      <c r="B334" s="10"/>
      <c r="C334" s="10"/>
      <c r="D334" s="10"/>
      <c r="E334" s="10"/>
      <c r="F334" s="10"/>
      <c r="G334" s="10"/>
      <c r="H334" s="10"/>
      <c r="I334" s="10"/>
      <c r="J334" s="10"/>
      <c r="K334" s="10"/>
      <c r="L334" s="10"/>
      <c r="M334" s="10"/>
      <c r="N334" s="10"/>
      <c r="O334" s="10"/>
    </row>
    <row r="335" spans="1:15">
      <c r="A335" s="10"/>
      <c r="B335" s="10"/>
      <c r="C335" s="10"/>
      <c r="D335" s="10"/>
      <c r="E335" s="10"/>
      <c r="F335" s="10"/>
      <c r="G335" s="10"/>
      <c r="H335" s="10"/>
      <c r="I335" s="10"/>
      <c r="J335" s="10"/>
      <c r="K335" s="10"/>
      <c r="L335" s="10"/>
      <c r="M335" s="10"/>
      <c r="N335" s="10"/>
      <c r="O335" s="10"/>
    </row>
    <row r="336" spans="1:15">
      <c r="A336" s="10"/>
      <c r="B336" s="10"/>
      <c r="C336" s="10"/>
      <c r="D336" s="10"/>
      <c r="E336" s="10"/>
      <c r="F336" s="10"/>
      <c r="G336" s="10"/>
      <c r="H336" s="10"/>
      <c r="I336" s="10"/>
      <c r="J336" s="10"/>
      <c r="K336" s="10"/>
      <c r="L336" s="10"/>
      <c r="M336" s="10"/>
      <c r="N336" s="10"/>
      <c r="O336" s="10"/>
    </row>
    <row r="337" spans="1:15">
      <c r="A337" s="10"/>
      <c r="B337" s="10"/>
      <c r="C337" s="10"/>
      <c r="D337" s="10"/>
      <c r="E337" s="10"/>
      <c r="F337" s="10"/>
      <c r="G337" s="10"/>
      <c r="H337" s="10"/>
      <c r="I337" s="10"/>
      <c r="J337" s="10"/>
      <c r="K337" s="10"/>
      <c r="L337" s="10"/>
      <c r="M337" s="10"/>
      <c r="N337" s="10"/>
      <c r="O337" s="10"/>
    </row>
    <row r="338" spans="1:15">
      <c r="A338" s="10"/>
      <c r="B338" s="10"/>
      <c r="C338" s="10"/>
      <c r="D338" s="10"/>
      <c r="E338" s="10"/>
      <c r="F338" s="10"/>
      <c r="G338" s="10"/>
      <c r="H338" s="10"/>
      <c r="I338" s="10"/>
      <c r="J338" s="10"/>
      <c r="K338" s="10"/>
      <c r="L338" s="10"/>
      <c r="M338" s="10"/>
      <c r="N338" s="10"/>
      <c r="O338" s="10"/>
    </row>
    <row r="339" spans="1:15">
      <c r="A339" s="10"/>
      <c r="B339" s="10"/>
      <c r="C339" s="10"/>
      <c r="D339" s="10"/>
      <c r="E339" s="10"/>
      <c r="F339" s="10"/>
      <c r="G339" s="10"/>
      <c r="H339" s="10"/>
      <c r="I339" s="10"/>
      <c r="J339" s="10"/>
      <c r="K339" s="10"/>
      <c r="L339" s="10"/>
      <c r="M339" s="10"/>
      <c r="N339" s="10"/>
      <c r="O339" s="10"/>
    </row>
    <row r="340" spans="1:15">
      <c r="A340" s="10"/>
      <c r="B340" s="10"/>
      <c r="C340" s="10"/>
      <c r="D340" s="10"/>
      <c r="E340" s="10"/>
      <c r="F340" s="10"/>
      <c r="G340" s="10"/>
      <c r="H340" s="10"/>
      <c r="I340" s="10"/>
      <c r="J340" s="10"/>
      <c r="K340" s="10"/>
      <c r="L340" s="10"/>
      <c r="M340" s="10"/>
      <c r="N340" s="10"/>
      <c r="O340" s="10"/>
    </row>
    <row r="341" spans="1:15">
      <c r="A341" s="10"/>
      <c r="B341" s="10"/>
      <c r="C341" s="10"/>
      <c r="D341" s="10"/>
      <c r="E341" s="10"/>
      <c r="F341" s="10"/>
      <c r="G341" s="10"/>
      <c r="H341" s="10"/>
      <c r="I341" s="10"/>
      <c r="J341" s="10"/>
      <c r="K341" s="10"/>
      <c r="L341" s="10"/>
      <c r="M341" s="10"/>
      <c r="N341" s="10"/>
      <c r="O341" s="10"/>
    </row>
    <row r="342" spans="1:15">
      <c r="A342" s="10"/>
      <c r="B342" s="10"/>
      <c r="C342" s="10"/>
      <c r="D342" s="10"/>
      <c r="E342" s="10"/>
      <c r="F342" s="10"/>
      <c r="G342" s="10"/>
      <c r="H342" s="10"/>
      <c r="I342" s="10"/>
      <c r="J342" s="10"/>
      <c r="K342" s="10"/>
      <c r="L342" s="10"/>
      <c r="M342" s="10"/>
      <c r="N342" s="10"/>
      <c r="O342" s="10"/>
    </row>
    <row r="343" spans="1:15">
      <c r="A343" s="10"/>
      <c r="B343" s="10"/>
      <c r="C343" s="10"/>
      <c r="D343" s="10"/>
      <c r="E343" s="10"/>
      <c r="F343" s="10"/>
      <c r="G343" s="10"/>
      <c r="H343" s="10"/>
      <c r="I343" s="10"/>
      <c r="J343" s="10"/>
      <c r="K343" s="10"/>
      <c r="L343" s="10"/>
      <c r="M343" s="10"/>
      <c r="N343" s="10"/>
      <c r="O343" s="10"/>
    </row>
    <row r="344" spans="1:15">
      <c r="A344" s="10"/>
      <c r="B344" s="10"/>
      <c r="C344" s="10"/>
      <c r="D344" s="10"/>
      <c r="E344" s="10"/>
      <c r="F344" s="10"/>
      <c r="G344" s="10"/>
      <c r="H344" s="10"/>
      <c r="I344" s="10"/>
      <c r="J344" s="10"/>
      <c r="K344" s="10"/>
      <c r="L344" s="10"/>
      <c r="M344" s="10"/>
      <c r="N344" s="10"/>
      <c r="O344" s="10"/>
    </row>
    <row r="345" spans="1:15">
      <c r="A345" s="10"/>
      <c r="B345" s="10"/>
      <c r="C345" s="10"/>
      <c r="D345" s="10"/>
      <c r="E345" s="10"/>
      <c r="F345" s="10"/>
      <c r="G345" s="10"/>
      <c r="H345" s="10"/>
      <c r="I345" s="10"/>
      <c r="J345" s="10"/>
      <c r="K345" s="10"/>
      <c r="L345" s="10"/>
      <c r="M345" s="10"/>
      <c r="N345" s="10"/>
      <c r="O345" s="10"/>
    </row>
    <row r="346" spans="1:15">
      <c r="A346" s="10"/>
      <c r="B346" s="10"/>
      <c r="C346" s="10"/>
      <c r="D346" s="10"/>
      <c r="E346" s="10"/>
      <c r="F346" s="10"/>
      <c r="G346" s="10"/>
      <c r="H346" s="10"/>
      <c r="I346" s="10"/>
      <c r="J346" s="10"/>
      <c r="K346" s="10"/>
      <c r="L346" s="10"/>
      <c r="M346" s="10"/>
      <c r="N346" s="10"/>
      <c r="O346" s="10"/>
    </row>
    <row r="347" spans="1:15">
      <c r="A347" s="10"/>
      <c r="B347" s="10"/>
      <c r="C347" s="10"/>
      <c r="D347" s="10"/>
      <c r="E347" s="10"/>
      <c r="F347" s="10"/>
      <c r="G347" s="10"/>
      <c r="H347" s="10"/>
      <c r="I347" s="10"/>
      <c r="J347" s="10"/>
      <c r="K347" s="10"/>
      <c r="L347" s="10"/>
      <c r="M347" s="10"/>
      <c r="N347" s="10"/>
      <c r="O347" s="10"/>
    </row>
    <row r="348" spans="1:15">
      <c r="A348" s="10"/>
      <c r="B348" s="10"/>
      <c r="C348" s="10"/>
      <c r="D348" s="10"/>
      <c r="E348" s="10"/>
      <c r="F348" s="10"/>
      <c r="G348" s="10"/>
      <c r="H348" s="10"/>
      <c r="I348" s="10"/>
      <c r="J348" s="10"/>
      <c r="K348" s="10"/>
      <c r="L348" s="10"/>
      <c r="M348" s="10"/>
      <c r="N348" s="10"/>
      <c r="O348" s="10"/>
    </row>
    <row r="349" spans="1:15">
      <c r="A349" s="10"/>
      <c r="B349" s="10"/>
      <c r="C349" s="10"/>
      <c r="D349" s="10"/>
      <c r="E349" s="10"/>
      <c r="F349" s="10"/>
      <c r="G349" s="10"/>
      <c r="H349" s="10"/>
      <c r="I349" s="10"/>
      <c r="J349" s="10"/>
      <c r="K349" s="10"/>
      <c r="L349" s="10"/>
      <c r="M349" s="10"/>
      <c r="N349" s="10"/>
      <c r="O349" s="10"/>
    </row>
    <row r="350" spans="1:15">
      <c r="A350" s="10"/>
      <c r="B350" s="10"/>
      <c r="C350" s="10"/>
      <c r="D350" s="10"/>
      <c r="E350" s="10"/>
      <c r="F350" s="10"/>
      <c r="G350" s="10"/>
      <c r="H350" s="10"/>
      <c r="I350" s="10"/>
      <c r="J350" s="10"/>
      <c r="K350" s="10"/>
      <c r="L350" s="10"/>
      <c r="M350" s="10"/>
      <c r="N350" s="10"/>
      <c r="O350" s="10"/>
    </row>
    <row r="351" spans="1:15">
      <c r="A351" s="10"/>
      <c r="B351" s="10"/>
      <c r="C351" s="10"/>
      <c r="D351" s="10"/>
      <c r="E351" s="10"/>
      <c r="F351" s="10"/>
      <c r="G351" s="10"/>
      <c r="H351" s="10"/>
      <c r="I351" s="10"/>
      <c r="J351" s="10"/>
      <c r="K351" s="10"/>
      <c r="L351" s="10"/>
      <c r="M351" s="10"/>
      <c r="N351" s="10"/>
      <c r="O351" s="10"/>
    </row>
    <row r="352" spans="1:15">
      <c r="A352" s="10"/>
      <c r="B352" s="10"/>
      <c r="C352" s="10"/>
      <c r="D352" s="10"/>
      <c r="E352" s="10"/>
      <c r="F352" s="10"/>
      <c r="G352" s="10"/>
      <c r="H352" s="10"/>
      <c r="I352" s="10"/>
      <c r="J352" s="10"/>
      <c r="K352" s="10"/>
      <c r="L352" s="10"/>
      <c r="M352" s="10"/>
      <c r="N352" s="10"/>
      <c r="O352" s="10"/>
    </row>
    <row r="353" spans="1:15">
      <c r="A353" s="10"/>
      <c r="B353" s="10"/>
      <c r="C353" s="10"/>
      <c r="D353" s="10"/>
      <c r="E353" s="10"/>
      <c r="F353" s="10"/>
      <c r="G353" s="10"/>
      <c r="H353" s="10"/>
      <c r="I353" s="10"/>
      <c r="J353" s="10"/>
      <c r="K353" s="10"/>
      <c r="L353" s="10"/>
      <c r="M353" s="10"/>
      <c r="N353" s="10"/>
      <c r="O353" s="10"/>
    </row>
    <row r="354" spans="1:15">
      <c r="A354" s="10"/>
      <c r="B354" s="10"/>
      <c r="C354" s="10"/>
      <c r="D354" s="10"/>
      <c r="E354" s="10"/>
      <c r="F354" s="10"/>
      <c r="G354" s="10"/>
      <c r="H354" s="10"/>
      <c r="I354" s="10"/>
      <c r="J354" s="10"/>
      <c r="K354" s="10"/>
      <c r="L354" s="10"/>
      <c r="M354" s="10"/>
      <c r="N354" s="10"/>
      <c r="O354" s="10"/>
    </row>
    <row r="355" spans="1:15">
      <c r="A355" s="10"/>
      <c r="B355" s="10"/>
      <c r="C355" s="10"/>
      <c r="D355" s="10"/>
      <c r="E355" s="10"/>
      <c r="F355" s="10"/>
      <c r="G355" s="10"/>
      <c r="H355" s="10"/>
      <c r="I355" s="10"/>
      <c r="J355" s="10"/>
      <c r="K355" s="10"/>
      <c r="L355" s="10"/>
      <c r="M355" s="10"/>
      <c r="N355" s="10"/>
      <c r="O355" s="10"/>
    </row>
    <row r="356" spans="1:15">
      <c r="A356" s="10"/>
      <c r="B356" s="10"/>
      <c r="C356" s="10"/>
      <c r="D356" s="10"/>
      <c r="E356" s="10"/>
      <c r="F356" s="10"/>
      <c r="G356" s="10"/>
      <c r="H356" s="10"/>
      <c r="I356" s="10"/>
      <c r="J356" s="10"/>
      <c r="K356" s="10"/>
      <c r="L356" s="10"/>
      <c r="M356" s="10"/>
      <c r="N356" s="10"/>
      <c r="O356" s="10"/>
    </row>
    <row r="357" spans="1:15">
      <c r="A357" s="10"/>
      <c r="B357" s="10"/>
      <c r="C357" s="10"/>
      <c r="D357" s="10"/>
      <c r="E357" s="10"/>
      <c r="F357" s="10"/>
      <c r="G357" s="10"/>
      <c r="H357" s="10"/>
      <c r="I357" s="10"/>
      <c r="J357" s="10"/>
      <c r="K357" s="10"/>
      <c r="L357" s="10"/>
      <c r="M357" s="10"/>
      <c r="N357" s="10"/>
      <c r="O357" s="10"/>
    </row>
    <row r="358" spans="1:15">
      <c r="A358" s="10"/>
      <c r="B358" s="10"/>
      <c r="C358" s="10"/>
      <c r="D358" s="10"/>
      <c r="E358" s="10"/>
      <c r="F358" s="10"/>
      <c r="G358" s="10"/>
      <c r="H358" s="10"/>
      <c r="I358" s="10"/>
      <c r="J358" s="10"/>
      <c r="K358" s="10"/>
      <c r="L358" s="10"/>
      <c r="M358" s="10"/>
      <c r="N358" s="10"/>
      <c r="O358" s="10"/>
    </row>
    <row r="359" spans="1:15">
      <c r="A359" s="10"/>
      <c r="B359" s="10"/>
      <c r="C359" s="10"/>
      <c r="D359" s="10"/>
      <c r="E359" s="10"/>
      <c r="F359" s="10"/>
      <c r="G359" s="10"/>
      <c r="H359" s="10"/>
      <c r="I359" s="10"/>
      <c r="J359" s="10"/>
      <c r="K359" s="10"/>
      <c r="L359" s="10"/>
      <c r="M359" s="10"/>
      <c r="N359" s="10"/>
      <c r="O359" s="10"/>
    </row>
    <row r="360" spans="1:15">
      <c r="A360" s="10"/>
      <c r="B360" s="10"/>
      <c r="C360" s="10"/>
      <c r="D360" s="10"/>
      <c r="E360" s="10"/>
      <c r="F360" s="10"/>
      <c r="G360" s="10"/>
      <c r="H360" s="10"/>
      <c r="I360" s="10"/>
      <c r="J360" s="10"/>
      <c r="K360" s="10"/>
      <c r="L360" s="10"/>
      <c r="M360" s="10"/>
      <c r="N360" s="10"/>
      <c r="O360" s="10"/>
    </row>
    <row r="361" spans="1:15">
      <c r="A361" s="10"/>
      <c r="B361" s="10"/>
      <c r="C361" s="10"/>
      <c r="D361" s="10"/>
      <c r="E361" s="10"/>
      <c r="F361" s="10"/>
      <c r="G361" s="10"/>
      <c r="H361" s="10"/>
      <c r="I361" s="10"/>
      <c r="J361" s="10"/>
      <c r="K361" s="10"/>
      <c r="L361" s="10"/>
      <c r="M361" s="10"/>
      <c r="N361" s="10"/>
      <c r="O361" s="10"/>
    </row>
    <row r="362" spans="1:15">
      <c r="A362" s="10"/>
      <c r="B362" s="10"/>
      <c r="C362" s="10"/>
      <c r="D362" s="10"/>
      <c r="E362" s="10"/>
      <c r="F362" s="10"/>
      <c r="G362" s="10"/>
      <c r="H362" s="10"/>
      <c r="I362" s="10"/>
      <c r="J362" s="10"/>
      <c r="K362" s="10"/>
      <c r="L362" s="10"/>
      <c r="M362" s="10"/>
      <c r="N362" s="10"/>
      <c r="O362" s="10"/>
    </row>
    <row r="363" spans="1:15">
      <c r="A363" s="10"/>
      <c r="B363" s="10"/>
      <c r="C363" s="10"/>
      <c r="D363" s="10"/>
      <c r="E363" s="10"/>
      <c r="F363" s="10"/>
      <c r="G363" s="10"/>
      <c r="H363" s="10"/>
      <c r="I363" s="10"/>
      <c r="J363" s="10"/>
      <c r="K363" s="10"/>
      <c r="L363" s="10"/>
      <c r="M363" s="10"/>
      <c r="N363" s="10"/>
      <c r="O363" s="10"/>
    </row>
    <row r="364" spans="1:15">
      <c r="A364" s="10"/>
      <c r="B364" s="10"/>
      <c r="C364" s="10"/>
      <c r="D364" s="10"/>
      <c r="E364" s="10"/>
      <c r="F364" s="10"/>
      <c r="G364" s="10"/>
      <c r="H364" s="10"/>
      <c r="I364" s="10"/>
      <c r="J364" s="10"/>
      <c r="K364" s="10"/>
      <c r="L364" s="10"/>
      <c r="M364" s="10"/>
      <c r="N364" s="10"/>
      <c r="O364" s="10"/>
    </row>
    <row r="365" spans="1:15">
      <c r="A365" s="10"/>
      <c r="B365" s="10"/>
      <c r="C365" s="10"/>
      <c r="D365" s="10"/>
      <c r="E365" s="10"/>
      <c r="F365" s="10"/>
      <c r="G365" s="10"/>
      <c r="H365" s="10"/>
      <c r="I365" s="10"/>
      <c r="J365" s="10"/>
      <c r="K365" s="10"/>
      <c r="L365" s="10"/>
      <c r="M365" s="10"/>
      <c r="N365" s="10"/>
      <c r="O365" s="10"/>
    </row>
    <row r="366" spans="1:15">
      <c r="A366" s="10"/>
      <c r="B366" s="10"/>
      <c r="C366" s="10"/>
      <c r="D366" s="10"/>
      <c r="E366" s="10"/>
      <c r="F366" s="10"/>
      <c r="G366" s="10"/>
      <c r="H366" s="10"/>
      <c r="I366" s="10"/>
      <c r="J366" s="10"/>
      <c r="K366" s="10"/>
      <c r="L366" s="10"/>
      <c r="M366" s="10"/>
      <c r="N366" s="10"/>
      <c r="O366" s="10"/>
    </row>
    <row r="367" spans="1:15">
      <c r="A367" s="10"/>
      <c r="B367" s="10"/>
      <c r="C367" s="10"/>
      <c r="D367" s="10"/>
      <c r="E367" s="10"/>
      <c r="F367" s="10"/>
      <c r="G367" s="10"/>
      <c r="H367" s="10"/>
      <c r="I367" s="10"/>
      <c r="J367" s="10"/>
      <c r="K367" s="10"/>
      <c r="L367" s="10"/>
      <c r="M367" s="10"/>
      <c r="N367" s="10"/>
      <c r="O367" s="10"/>
    </row>
    <row r="368" spans="1:15">
      <c r="A368" s="10"/>
      <c r="B368" s="10"/>
      <c r="C368" s="10"/>
      <c r="D368" s="10"/>
      <c r="E368" s="10"/>
      <c r="F368" s="10"/>
      <c r="G368" s="10"/>
      <c r="H368" s="10"/>
      <c r="I368" s="10"/>
      <c r="J368" s="10"/>
      <c r="K368" s="10"/>
      <c r="L368" s="10"/>
      <c r="M368" s="10"/>
      <c r="N368" s="10"/>
      <c r="O368" s="10"/>
    </row>
    <row r="369" spans="1:15">
      <c r="A369" s="10"/>
      <c r="B369" s="10"/>
      <c r="C369" s="10"/>
      <c r="D369" s="10"/>
      <c r="E369" s="10"/>
      <c r="F369" s="10"/>
      <c r="G369" s="10"/>
      <c r="H369" s="10"/>
      <c r="I369" s="10"/>
      <c r="J369" s="10"/>
      <c r="K369" s="10"/>
      <c r="L369" s="10"/>
      <c r="M369" s="10"/>
      <c r="N369" s="10"/>
      <c r="O369" s="10"/>
    </row>
    <row r="370" spans="1:15">
      <c r="A370" s="10"/>
      <c r="B370" s="10"/>
      <c r="C370" s="10"/>
      <c r="D370" s="10"/>
      <c r="E370" s="10"/>
      <c r="F370" s="10"/>
      <c r="G370" s="10"/>
      <c r="H370" s="10"/>
      <c r="I370" s="10"/>
      <c r="J370" s="10"/>
      <c r="K370" s="10"/>
      <c r="L370" s="10"/>
      <c r="M370" s="10"/>
      <c r="N370" s="10"/>
      <c r="O370" s="10"/>
    </row>
    <row r="371" spans="1:15">
      <c r="A371" s="10"/>
      <c r="B371" s="10"/>
      <c r="C371" s="10"/>
      <c r="D371" s="10"/>
      <c r="E371" s="10"/>
      <c r="F371" s="10"/>
      <c r="G371" s="10"/>
      <c r="H371" s="10"/>
      <c r="I371" s="10"/>
      <c r="J371" s="10"/>
      <c r="K371" s="10"/>
      <c r="L371" s="10"/>
      <c r="M371" s="10"/>
      <c r="N371" s="10"/>
      <c r="O371" s="10"/>
    </row>
    <row r="372" spans="1:15">
      <c r="A372" s="10"/>
      <c r="B372" s="10"/>
      <c r="C372" s="10"/>
      <c r="D372" s="10"/>
      <c r="E372" s="10"/>
      <c r="F372" s="10"/>
      <c r="G372" s="10"/>
      <c r="H372" s="10"/>
      <c r="I372" s="10"/>
      <c r="J372" s="10"/>
      <c r="K372" s="10"/>
      <c r="L372" s="10"/>
      <c r="M372" s="10"/>
      <c r="N372" s="10"/>
      <c r="O372" s="10"/>
    </row>
    <row r="373" spans="1:15">
      <c r="A373" s="10"/>
      <c r="B373" s="10"/>
      <c r="C373" s="10"/>
      <c r="D373" s="10"/>
      <c r="E373" s="10"/>
      <c r="F373" s="10"/>
      <c r="G373" s="10"/>
      <c r="H373" s="10"/>
      <c r="I373" s="10"/>
      <c r="J373" s="10"/>
      <c r="K373" s="10"/>
      <c r="L373" s="10"/>
      <c r="M373" s="10"/>
      <c r="N373" s="10"/>
      <c r="O373" s="10"/>
    </row>
    <row r="374" spans="1:15">
      <c r="A374" s="10"/>
      <c r="B374" s="10"/>
      <c r="C374" s="10"/>
      <c r="D374" s="10"/>
      <c r="E374" s="10"/>
      <c r="F374" s="10"/>
      <c r="G374" s="10"/>
      <c r="H374" s="10"/>
      <c r="I374" s="10"/>
      <c r="J374" s="10"/>
      <c r="K374" s="10"/>
      <c r="L374" s="10"/>
      <c r="M374" s="10"/>
      <c r="N374" s="10"/>
      <c r="O374" s="10"/>
    </row>
    <row r="375" spans="1:15">
      <c r="A375" s="10"/>
      <c r="B375" s="10"/>
      <c r="C375" s="10"/>
      <c r="D375" s="10"/>
      <c r="E375" s="10"/>
      <c r="F375" s="10"/>
      <c r="G375" s="10"/>
      <c r="H375" s="10"/>
      <c r="I375" s="10"/>
      <c r="J375" s="10"/>
      <c r="K375" s="10"/>
      <c r="L375" s="10"/>
      <c r="M375" s="10"/>
      <c r="N375" s="10"/>
      <c r="O375" s="10"/>
    </row>
    <row r="376" spans="1:15">
      <c r="A376" s="10"/>
      <c r="B376" s="10"/>
      <c r="C376" s="10"/>
      <c r="D376" s="10"/>
      <c r="E376" s="10"/>
      <c r="F376" s="10"/>
      <c r="G376" s="10"/>
      <c r="H376" s="10"/>
      <c r="I376" s="10"/>
      <c r="J376" s="10"/>
      <c r="K376" s="10"/>
      <c r="L376" s="10"/>
      <c r="M376" s="10"/>
      <c r="N376" s="10"/>
      <c r="O376" s="10"/>
    </row>
    <row r="377" spans="1:15">
      <c r="A377" s="10"/>
      <c r="B377" s="10"/>
      <c r="C377" s="10"/>
      <c r="D377" s="10"/>
      <c r="E377" s="10"/>
      <c r="F377" s="10"/>
      <c r="G377" s="10"/>
      <c r="H377" s="10"/>
      <c r="I377" s="10"/>
      <c r="J377" s="10"/>
      <c r="K377" s="10"/>
      <c r="L377" s="10"/>
      <c r="M377" s="10"/>
      <c r="N377" s="10"/>
      <c r="O377" s="10"/>
    </row>
    <row r="378" spans="1:15">
      <c r="A378" s="10"/>
      <c r="B378" s="10"/>
      <c r="C378" s="10"/>
      <c r="D378" s="10"/>
      <c r="E378" s="10"/>
      <c r="F378" s="10"/>
      <c r="G378" s="10"/>
      <c r="H378" s="10"/>
      <c r="I378" s="10"/>
      <c r="J378" s="10"/>
      <c r="K378" s="10"/>
      <c r="L378" s="10"/>
      <c r="M378" s="10"/>
      <c r="N378" s="10"/>
      <c r="O378" s="10"/>
    </row>
    <row r="379" spans="1:15">
      <c r="A379" s="10"/>
      <c r="B379" s="10"/>
      <c r="C379" s="10"/>
      <c r="D379" s="10"/>
      <c r="E379" s="10"/>
      <c r="F379" s="10"/>
      <c r="G379" s="10"/>
      <c r="H379" s="10"/>
      <c r="I379" s="10"/>
      <c r="J379" s="10"/>
      <c r="K379" s="10"/>
      <c r="L379" s="10"/>
      <c r="M379" s="10"/>
      <c r="N379" s="10"/>
      <c r="O379" s="10"/>
    </row>
    <row r="380" spans="1:15">
      <c r="A380" s="10"/>
      <c r="B380" s="10"/>
      <c r="C380" s="10"/>
      <c r="D380" s="10"/>
      <c r="E380" s="10"/>
      <c r="F380" s="10"/>
      <c r="G380" s="10"/>
      <c r="H380" s="10"/>
      <c r="I380" s="10"/>
      <c r="J380" s="10"/>
      <c r="K380" s="10"/>
      <c r="L380" s="10"/>
      <c r="M380" s="10"/>
      <c r="N380" s="10"/>
      <c r="O380" s="10"/>
    </row>
    <row r="381" spans="1:15">
      <c r="A381" s="10"/>
      <c r="B381" s="10"/>
      <c r="C381" s="10"/>
      <c r="D381" s="10"/>
      <c r="E381" s="10"/>
      <c r="F381" s="10"/>
      <c r="G381" s="10"/>
      <c r="H381" s="10"/>
      <c r="I381" s="10"/>
      <c r="J381" s="10"/>
      <c r="K381" s="10"/>
      <c r="L381" s="10"/>
      <c r="M381" s="10"/>
      <c r="N381" s="10"/>
      <c r="O381" s="10"/>
    </row>
    <row r="382" spans="1:15">
      <c r="A382" s="10"/>
      <c r="B382" s="10"/>
      <c r="C382" s="10"/>
      <c r="D382" s="10"/>
      <c r="E382" s="10"/>
      <c r="F382" s="10"/>
      <c r="G382" s="10"/>
      <c r="H382" s="10"/>
      <c r="I382" s="10"/>
      <c r="J382" s="10"/>
      <c r="K382" s="10"/>
      <c r="L382" s="10"/>
      <c r="M382" s="10"/>
      <c r="N382" s="10"/>
      <c r="O382" s="10"/>
    </row>
    <row r="383" spans="1:15">
      <c r="A383" s="10"/>
      <c r="B383" s="10"/>
      <c r="C383" s="10"/>
      <c r="D383" s="10"/>
      <c r="E383" s="10"/>
      <c r="F383" s="10"/>
      <c r="G383" s="10"/>
      <c r="H383" s="10"/>
      <c r="I383" s="10"/>
      <c r="J383" s="10"/>
      <c r="K383" s="10"/>
      <c r="L383" s="10"/>
      <c r="M383" s="10"/>
      <c r="N383" s="10"/>
      <c r="O383" s="10"/>
    </row>
    <row r="384" spans="1:15">
      <c r="A384" s="10"/>
      <c r="B384" s="10"/>
      <c r="C384" s="10"/>
      <c r="D384" s="10"/>
      <c r="E384" s="10"/>
      <c r="F384" s="10"/>
      <c r="G384" s="10"/>
      <c r="H384" s="10"/>
      <c r="I384" s="10"/>
      <c r="J384" s="10"/>
      <c r="K384" s="10"/>
      <c r="L384" s="10"/>
      <c r="M384" s="10"/>
      <c r="N384" s="10"/>
      <c r="O384" s="10"/>
    </row>
    <row r="385" spans="1:15">
      <c r="A385" s="10"/>
      <c r="B385" s="10"/>
      <c r="C385" s="10"/>
      <c r="D385" s="10"/>
      <c r="E385" s="10"/>
      <c r="F385" s="10"/>
      <c r="G385" s="10"/>
      <c r="H385" s="10"/>
      <c r="I385" s="10"/>
      <c r="J385" s="10"/>
      <c r="K385" s="10"/>
      <c r="L385" s="10"/>
      <c r="M385" s="10"/>
      <c r="N385" s="10"/>
      <c r="O385" s="10"/>
    </row>
    <row r="386" spans="1:15">
      <c r="A386" s="10"/>
      <c r="B386" s="10"/>
      <c r="C386" s="10"/>
      <c r="D386" s="10"/>
      <c r="E386" s="10"/>
      <c r="F386" s="10"/>
      <c r="G386" s="10"/>
      <c r="H386" s="10"/>
      <c r="I386" s="10"/>
      <c r="J386" s="10"/>
      <c r="K386" s="10"/>
      <c r="L386" s="10"/>
      <c r="M386" s="10"/>
      <c r="N386" s="10"/>
      <c r="O386" s="10"/>
    </row>
    <row r="387" spans="1:15">
      <c r="A387" s="10"/>
      <c r="B387" s="10"/>
      <c r="C387" s="10"/>
      <c r="D387" s="10"/>
      <c r="E387" s="10"/>
      <c r="F387" s="10"/>
      <c r="G387" s="10"/>
      <c r="H387" s="10"/>
      <c r="I387" s="10"/>
      <c r="J387" s="10"/>
      <c r="K387" s="10"/>
      <c r="L387" s="10"/>
      <c r="M387" s="10"/>
      <c r="N387" s="10"/>
      <c r="O387" s="10"/>
    </row>
    <row r="388" spans="1:15">
      <c r="A388" s="10"/>
      <c r="B388" s="10"/>
      <c r="C388" s="10"/>
      <c r="D388" s="10"/>
      <c r="E388" s="10"/>
      <c r="F388" s="10"/>
      <c r="G388" s="10"/>
      <c r="H388" s="10"/>
      <c r="I388" s="10"/>
      <c r="J388" s="10"/>
      <c r="K388" s="10"/>
      <c r="L388" s="10"/>
      <c r="M388" s="10"/>
      <c r="N388" s="10"/>
      <c r="O388" s="10"/>
    </row>
    <row r="389" spans="1:15">
      <c r="A389" s="10"/>
      <c r="B389" s="10"/>
      <c r="C389" s="10"/>
      <c r="D389" s="10"/>
      <c r="E389" s="10"/>
      <c r="F389" s="10"/>
      <c r="G389" s="10"/>
      <c r="H389" s="10"/>
      <c r="I389" s="10"/>
      <c r="J389" s="10"/>
      <c r="K389" s="10"/>
      <c r="L389" s="10"/>
      <c r="M389" s="10"/>
      <c r="N389" s="10"/>
      <c r="O389" s="10"/>
    </row>
    <row r="390" spans="1:15">
      <c r="A390" s="10"/>
      <c r="B390" s="10"/>
      <c r="C390" s="10"/>
      <c r="D390" s="10"/>
      <c r="E390" s="10"/>
      <c r="F390" s="10"/>
      <c r="G390" s="10"/>
      <c r="H390" s="10"/>
      <c r="I390" s="10"/>
      <c r="J390" s="10"/>
      <c r="K390" s="10"/>
      <c r="L390" s="10"/>
      <c r="M390" s="10"/>
      <c r="N390" s="10"/>
      <c r="O390" s="10"/>
    </row>
    <row r="391" spans="1:15">
      <c r="A391" s="10"/>
      <c r="B391" s="10"/>
      <c r="C391" s="10"/>
      <c r="D391" s="10"/>
      <c r="E391" s="10"/>
      <c r="F391" s="10"/>
      <c r="G391" s="10"/>
      <c r="H391" s="10"/>
      <c r="I391" s="10"/>
      <c r="J391" s="10"/>
      <c r="K391" s="10"/>
      <c r="L391" s="10"/>
      <c r="M391" s="10"/>
      <c r="N391" s="10"/>
      <c r="O391" s="10"/>
    </row>
    <row r="392" spans="1:15">
      <c r="A392" s="10"/>
      <c r="B392" s="10"/>
      <c r="C392" s="10"/>
      <c r="D392" s="10"/>
      <c r="E392" s="10"/>
      <c r="F392" s="10"/>
      <c r="G392" s="10"/>
      <c r="H392" s="10"/>
      <c r="I392" s="10"/>
      <c r="J392" s="10"/>
      <c r="K392" s="10"/>
      <c r="L392" s="10"/>
      <c r="M392" s="10"/>
      <c r="N392" s="10"/>
      <c r="O392" s="10"/>
    </row>
    <row r="393" spans="1:15">
      <c r="A393" s="10"/>
      <c r="B393" s="10"/>
      <c r="C393" s="10"/>
      <c r="D393" s="10"/>
      <c r="E393" s="10"/>
      <c r="F393" s="10"/>
      <c r="G393" s="10"/>
      <c r="H393" s="10"/>
      <c r="I393" s="10"/>
      <c r="J393" s="10"/>
      <c r="K393" s="10"/>
      <c r="L393" s="10"/>
      <c r="M393" s="10"/>
      <c r="N393" s="10"/>
      <c r="O393" s="10"/>
    </row>
    <row r="394" spans="1:15">
      <c r="A394" s="10"/>
      <c r="B394" s="10"/>
      <c r="C394" s="10"/>
      <c r="D394" s="10"/>
      <c r="E394" s="10"/>
      <c r="F394" s="10"/>
      <c r="G394" s="10"/>
      <c r="H394" s="10"/>
      <c r="I394" s="10"/>
      <c r="J394" s="10"/>
      <c r="K394" s="10"/>
      <c r="L394" s="10"/>
      <c r="M394" s="10"/>
      <c r="N394" s="10"/>
      <c r="O394" s="10"/>
    </row>
    <row r="395" spans="1:15">
      <c r="A395" s="10"/>
      <c r="B395" s="10"/>
      <c r="C395" s="10"/>
      <c r="D395" s="10"/>
      <c r="E395" s="10"/>
      <c r="F395" s="10"/>
      <c r="G395" s="10"/>
      <c r="H395" s="10"/>
      <c r="I395" s="10"/>
      <c r="J395" s="10"/>
      <c r="K395" s="10"/>
      <c r="L395" s="10"/>
      <c r="M395" s="10"/>
      <c r="N395" s="10"/>
      <c r="O395" s="10"/>
    </row>
    <row r="396" spans="1:15">
      <c r="A396" s="10"/>
      <c r="B396" s="10"/>
      <c r="C396" s="10"/>
      <c r="D396" s="10"/>
      <c r="E396" s="10"/>
      <c r="F396" s="10"/>
      <c r="G396" s="10"/>
      <c r="H396" s="10"/>
      <c r="I396" s="10"/>
      <c r="J396" s="10"/>
      <c r="K396" s="10"/>
      <c r="L396" s="10"/>
      <c r="M396" s="10"/>
      <c r="N396" s="10"/>
      <c r="O396" s="10"/>
    </row>
    <row r="397" spans="1:15">
      <c r="A397" s="10"/>
      <c r="B397" s="10"/>
      <c r="C397" s="10"/>
      <c r="D397" s="10"/>
      <c r="E397" s="10"/>
      <c r="F397" s="10"/>
      <c r="G397" s="10"/>
      <c r="H397" s="10"/>
      <c r="I397" s="10"/>
      <c r="J397" s="10"/>
      <c r="K397" s="10"/>
      <c r="L397" s="10"/>
      <c r="M397" s="10"/>
      <c r="N397" s="10"/>
      <c r="O397" s="10"/>
    </row>
    <row r="398" spans="1:15">
      <c r="A398" s="10"/>
      <c r="B398" s="10"/>
      <c r="C398" s="10"/>
      <c r="D398" s="10"/>
      <c r="E398" s="10"/>
      <c r="F398" s="10"/>
      <c r="G398" s="10"/>
      <c r="H398" s="10"/>
      <c r="I398" s="10"/>
      <c r="J398" s="10"/>
      <c r="K398" s="10"/>
      <c r="L398" s="10"/>
      <c r="M398" s="10"/>
      <c r="N398" s="10"/>
      <c r="O398" s="10"/>
    </row>
    <row r="399" spans="1:15">
      <c r="A399" s="10"/>
      <c r="B399" s="10"/>
      <c r="C399" s="10"/>
      <c r="D399" s="10"/>
      <c r="E399" s="10"/>
      <c r="F399" s="10"/>
      <c r="G399" s="10"/>
      <c r="H399" s="10"/>
      <c r="I399" s="10"/>
      <c r="J399" s="10"/>
      <c r="K399" s="10"/>
      <c r="L399" s="10"/>
      <c r="M399" s="10"/>
      <c r="N399" s="10"/>
      <c r="O399" s="10"/>
    </row>
    <row r="400" spans="1:15">
      <c r="A400" s="10"/>
      <c r="B400" s="10"/>
      <c r="C400" s="10"/>
      <c r="D400" s="10"/>
      <c r="E400" s="10"/>
      <c r="F400" s="10"/>
      <c r="G400" s="10"/>
      <c r="H400" s="10"/>
      <c r="I400" s="10"/>
      <c r="J400" s="10"/>
      <c r="K400" s="10"/>
      <c r="L400" s="10"/>
      <c r="M400" s="10"/>
      <c r="N400" s="10"/>
      <c r="O400" s="10"/>
    </row>
    <row r="401" spans="1:15">
      <c r="A401" s="10"/>
      <c r="B401" s="10"/>
      <c r="C401" s="10"/>
      <c r="D401" s="10"/>
      <c r="E401" s="10"/>
      <c r="F401" s="10"/>
      <c r="G401" s="10"/>
      <c r="H401" s="10"/>
      <c r="I401" s="10"/>
      <c r="J401" s="10"/>
      <c r="K401" s="10"/>
      <c r="L401" s="10"/>
      <c r="M401" s="10"/>
      <c r="N401" s="10"/>
      <c r="O401" s="10"/>
    </row>
    <row r="402" spans="1:15">
      <c r="A402" s="10"/>
      <c r="B402" s="10"/>
      <c r="C402" s="10"/>
      <c r="D402" s="10"/>
      <c r="E402" s="10"/>
      <c r="F402" s="10"/>
      <c r="G402" s="10"/>
      <c r="H402" s="10"/>
      <c r="I402" s="10"/>
      <c r="J402" s="10"/>
      <c r="K402" s="10"/>
      <c r="L402" s="10"/>
      <c r="M402" s="10"/>
      <c r="N402" s="10"/>
      <c r="O402" s="10"/>
    </row>
    <row r="403" spans="1:15">
      <c r="A403" s="10"/>
      <c r="B403" s="10"/>
      <c r="C403" s="10"/>
      <c r="D403" s="10"/>
      <c r="E403" s="10"/>
      <c r="F403" s="10"/>
      <c r="G403" s="10"/>
      <c r="H403" s="10"/>
      <c r="I403" s="10"/>
      <c r="J403" s="10"/>
      <c r="K403" s="10"/>
      <c r="L403" s="10"/>
      <c r="M403" s="10"/>
      <c r="N403" s="10"/>
      <c r="O403" s="10"/>
    </row>
    <row r="404" spans="1:15">
      <c r="A404" s="10"/>
      <c r="B404" s="10"/>
      <c r="C404" s="10"/>
      <c r="D404" s="10"/>
      <c r="E404" s="10"/>
      <c r="F404" s="10"/>
      <c r="G404" s="10"/>
      <c r="H404" s="10"/>
      <c r="I404" s="10"/>
      <c r="J404" s="10"/>
      <c r="K404" s="10"/>
      <c r="L404" s="10"/>
      <c r="M404" s="10"/>
      <c r="N404" s="10"/>
      <c r="O404" s="10"/>
    </row>
    <row r="405" spans="1:15">
      <c r="A405" s="10"/>
      <c r="B405" s="10"/>
      <c r="C405" s="10"/>
      <c r="D405" s="10"/>
      <c r="E405" s="10"/>
      <c r="F405" s="10"/>
      <c r="G405" s="10"/>
      <c r="H405" s="10"/>
      <c r="I405" s="10"/>
      <c r="J405" s="10"/>
      <c r="K405" s="10"/>
      <c r="L405" s="10"/>
      <c r="M405" s="10"/>
      <c r="N405" s="10"/>
      <c r="O405" s="10"/>
    </row>
    <row r="406" spans="1:15">
      <c r="A406" s="10"/>
      <c r="B406" s="10"/>
      <c r="C406" s="10"/>
      <c r="D406" s="10"/>
      <c r="E406" s="10"/>
      <c r="F406" s="10"/>
      <c r="G406" s="10"/>
      <c r="H406" s="10"/>
      <c r="I406" s="10"/>
      <c r="J406" s="10"/>
      <c r="K406" s="10"/>
      <c r="L406" s="10"/>
      <c r="M406" s="10"/>
      <c r="N406" s="10"/>
      <c r="O406" s="10"/>
    </row>
    <row r="407" spans="1:15">
      <c r="A407" s="10"/>
      <c r="B407" s="10"/>
      <c r="C407" s="10"/>
      <c r="D407" s="10"/>
      <c r="E407" s="10"/>
      <c r="F407" s="10"/>
      <c r="G407" s="10"/>
      <c r="H407" s="10"/>
      <c r="I407" s="10"/>
      <c r="J407" s="10"/>
      <c r="K407" s="10"/>
      <c r="L407" s="10"/>
      <c r="M407" s="10"/>
      <c r="N407" s="10"/>
      <c r="O407" s="10"/>
    </row>
    <row r="408" spans="1:15">
      <c r="A408" s="10"/>
      <c r="B408" s="10"/>
      <c r="C408" s="10"/>
      <c r="D408" s="10"/>
      <c r="E408" s="10"/>
      <c r="F408" s="10"/>
      <c r="G408" s="10"/>
      <c r="H408" s="10"/>
      <c r="I408" s="10"/>
      <c r="J408" s="10"/>
      <c r="K408" s="10"/>
      <c r="L408" s="10"/>
      <c r="M408" s="10"/>
      <c r="N408" s="10"/>
      <c r="O408" s="10"/>
    </row>
    <row r="409" spans="1:15">
      <c r="A409" s="10"/>
      <c r="B409" s="10"/>
      <c r="C409" s="10"/>
      <c r="D409" s="10"/>
      <c r="E409" s="10"/>
      <c r="F409" s="10"/>
      <c r="G409" s="10"/>
      <c r="H409" s="10"/>
      <c r="I409" s="10"/>
      <c r="J409" s="10"/>
      <c r="K409" s="10"/>
      <c r="L409" s="10"/>
      <c r="M409" s="10"/>
      <c r="N409" s="10"/>
      <c r="O409" s="10"/>
    </row>
    <row r="410" spans="1:15">
      <c r="A410" s="10"/>
      <c r="B410" s="10"/>
      <c r="C410" s="10"/>
      <c r="D410" s="10"/>
      <c r="E410" s="10"/>
      <c r="F410" s="10"/>
      <c r="G410" s="10"/>
      <c r="H410" s="10"/>
      <c r="I410" s="10"/>
      <c r="J410" s="10"/>
      <c r="K410" s="10"/>
      <c r="L410" s="10"/>
      <c r="M410" s="10"/>
      <c r="N410" s="10"/>
      <c r="O410" s="10"/>
    </row>
    <row r="411" spans="1:15">
      <c r="A411" s="10"/>
      <c r="B411" s="10"/>
      <c r="C411" s="10"/>
      <c r="D411" s="10"/>
      <c r="E411" s="10"/>
      <c r="F411" s="10"/>
      <c r="G411" s="10"/>
      <c r="H411" s="10"/>
      <c r="I411" s="10"/>
      <c r="J411" s="10"/>
      <c r="K411" s="10"/>
      <c r="L411" s="10"/>
      <c r="M411" s="10"/>
      <c r="N411" s="10"/>
      <c r="O411" s="10"/>
    </row>
    <row r="412" spans="1:15">
      <c r="A412" s="10"/>
      <c r="B412" s="10"/>
      <c r="C412" s="10"/>
      <c r="D412" s="10"/>
      <c r="E412" s="10"/>
      <c r="F412" s="10"/>
      <c r="G412" s="10"/>
      <c r="H412" s="10"/>
      <c r="I412" s="10"/>
      <c r="J412" s="10"/>
      <c r="K412" s="10"/>
      <c r="L412" s="10"/>
      <c r="M412" s="10"/>
      <c r="N412" s="10"/>
      <c r="O412" s="10"/>
    </row>
    <row r="413" spans="1:15">
      <c r="A413" s="10"/>
      <c r="B413" s="10"/>
      <c r="C413" s="10"/>
      <c r="D413" s="10"/>
      <c r="E413" s="10"/>
      <c r="F413" s="10"/>
      <c r="G413" s="10"/>
      <c r="H413" s="10"/>
      <c r="I413" s="10"/>
      <c r="J413" s="10"/>
      <c r="K413" s="10"/>
      <c r="L413" s="10"/>
      <c r="M413" s="10"/>
      <c r="N413" s="10"/>
      <c r="O413" s="10"/>
    </row>
    <row r="414" spans="1:15">
      <c r="A414" s="10"/>
      <c r="B414" s="10"/>
      <c r="C414" s="10"/>
      <c r="D414" s="10"/>
      <c r="E414" s="10"/>
      <c r="F414" s="10"/>
      <c r="G414" s="10"/>
      <c r="H414" s="10"/>
      <c r="I414" s="10"/>
      <c r="J414" s="10"/>
      <c r="K414" s="10"/>
      <c r="L414" s="10"/>
      <c r="M414" s="10"/>
      <c r="N414" s="10"/>
      <c r="O414" s="10"/>
    </row>
    <row r="415" spans="1:15">
      <c r="A415" s="10"/>
      <c r="B415" s="10"/>
      <c r="C415" s="10"/>
      <c r="D415" s="10"/>
      <c r="E415" s="10"/>
      <c r="F415" s="10"/>
      <c r="G415" s="10"/>
      <c r="H415" s="10"/>
      <c r="I415" s="10"/>
      <c r="J415" s="10"/>
      <c r="K415" s="10"/>
      <c r="L415" s="10"/>
      <c r="M415" s="10"/>
      <c r="N415" s="10"/>
      <c r="O415" s="10"/>
    </row>
    <row r="416" spans="1:15">
      <c r="A416" s="10"/>
      <c r="B416" s="10"/>
      <c r="C416" s="10"/>
      <c r="D416" s="10"/>
      <c r="E416" s="10"/>
      <c r="F416" s="10"/>
      <c r="G416" s="10"/>
      <c r="H416" s="10"/>
      <c r="I416" s="10"/>
      <c r="J416" s="10"/>
      <c r="K416" s="10"/>
      <c r="L416" s="10"/>
      <c r="M416" s="10"/>
      <c r="N416" s="10"/>
      <c r="O416" s="10"/>
    </row>
    <row r="417" spans="1:15">
      <c r="A417" s="10"/>
      <c r="B417" s="10"/>
      <c r="C417" s="10"/>
      <c r="D417" s="10"/>
      <c r="E417" s="10"/>
      <c r="F417" s="10"/>
      <c r="G417" s="10"/>
      <c r="H417" s="10"/>
      <c r="I417" s="10"/>
      <c r="J417" s="10"/>
      <c r="K417" s="10"/>
      <c r="L417" s="10"/>
      <c r="M417" s="10"/>
      <c r="N417" s="10"/>
      <c r="O417" s="10"/>
    </row>
    <row r="418" spans="1:15">
      <c r="A418" s="10"/>
      <c r="B418" s="10"/>
      <c r="C418" s="10"/>
      <c r="D418" s="10"/>
      <c r="E418" s="10"/>
      <c r="F418" s="10"/>
      <c r="G418" s="10"/>
      <c r="H418" s="10"/>
      <c r="I418" s="10"/>
      <c r="J418" s="10"/>
      <c r="K418" s="10"/>
      <c r="L418" s="10"/>
      <c r="M418" s="10"/>
      <c r="N418" s="10"/>
      <c r="O418" s="10"/>
    </row>
    <row r="419" spans="1:15">
      <c r="A419" s="10"/>
      <c r="B419" s="10"/>
      <c r="C419" s="10"/>
      <c r="D419" s="10"/>
      <c r="E419" s="10"/>
      <c r="F419" s="10"/>
      <c r="G419" s="10"/>
      <c r="H419" s="10"/>
      <c r="I419" s="10"/>
      <c r="J419" s="10"/>
      <c r="K419" s="10"/>
      <c r="L419" s="10"/>
      <c r="M419" s="10"/>
      <c r="N419" s="10"/>
      <c r="O419" s="10"/>
    </row>
    <row r="420" spans="1:15">
      <c r="A420" s="10"/>
      <c r="B420" s="10"/>
      <c r="C420" s="10"/>
      <c r="D420" s="10"/>
      <c r="E420" s="10"/>
      <c r="F420" s="10"/>
      <c r="G420" s="10"/>
      <c r="H420" s="10"/>
      <c r="I420" s="10"/>
      <c r="J420" s="10"/>
      <c r="K420" s="10"/>
      <c r="L420" s="10"/>
      <c r="M420" s="10"/>
      <c r="N420" s="10"/>
      <c r="O420" s="10"/>
    </row>
    <row r="421" spans="1:15">
      <c r="A421" s="10"/>
      <c r="B421" s="10"/>
      <c r="C421" s="10"/>
      <c r="D421" s="10"/>
      <c r="E421" s="10"/>
      <c r="F421" s="10"/>
      <c r="G421" s="10"/>
      <c r="H421" s="10"/>
      <c r="I421" s="10"/>
      <c r="J421" s="10"/>
      <c r="K421" s="10"/>
      <c r="L421" s="10"/>
      <c r="M421" s="10"/>
      <c r="N421" s="10"/>
      <c r="O421" s="10"/>
    </row>
    <row r="422" spans="1:15">
      <c r="A422" s="10"/>
      <c r="B422" s="10"/>
      <c r="C422" s="10"/>
      <c r="D422" s="10"/>
      <c r="E422" s="10"/>
      <c r="F422" s="10"/>
      <c r="G422" s="10"/>
      <c r="H422" s="10"/>
      <c r="I422" s="10"/>
      <c r="J422" s="10"/>
      <c r="K422" s="10"/>
      <c r="L422" s="10"/>
      <c r="M422" s="10"/>
      <c r="N422" s="10"/>
      <c r="O422" s="10"/>
    </row>
    <row r="423" spans="1:15">
      <c r="A423" s="10"/>
      <c r="B423" s="10"/>
      <c r="C423" s="10"/>
      <c r="D423" s="10"/>
      <c r="E423" s="10"/>
      <c r="F423" s="10"/>
      <c r="G423" s="10"/>
      <c r="H423" s="10"/>
      <c r="I423" s="10"/>
      <c r="J423" s="10"/>
      <c r="K423" s="10"/>
      <c r="L423" s="10"/>
      <c r="M423" s="10"/>
      <c r="N423" s="10"/>
      <c r="O423" s="10"/>
    </row>
    <row r="424" spans="1:15">
      <c r="A424" s="10"/>
      <c r="B424" s="10"/>
      <c r="C424" s="10"/>
      <c r="D424" s="10"/>
      <c r="E424" s="10"/>
      <c r="F424" s="10"/>
      <c r="G424" s="10"/>
      <c r="H424" s="10"/>
      <c r="I424" s="10"/>
      <c r="J424" s="10"/>
      <c r="K424" s="10"/>
      <c r="L424" s="10"/>
      <c r="M424" s="10"/>
      <c r="N424" s="10"/>
      <c r="O424" s="10"/>
    </row>
    <row r="425" spans="1:15">
      <c r="A425" s="10"/>
      <c r="B425" s="10"/>
      <c r="C425" s="10"/>
      <c r="D425" s="10"/>
      <c r="E425" s="10"/>
      <c r="F425" s="10"/>
      <c r="G425" s="10"/>
      <c r="H425" s="10"/>
      <c r="I425" s="10"/>
      <c r="J425" s="10"/>
      <c r="K425" s="10"/>
      <c r="L425" s="10"/>
      <c r="M425" s="10"/>
      <c r="N425" s="10"/>
      <c r="O425" s="10"/>
    </row>
    <row r="426" spans="1:15">
      <c r="A426" s="10"/>
      <c r="B426" s="10"/>
      <c r="C426" s="10"/>
      <c r="D426" s="10"/>
      <c r="E426" s="10"/>
      <c r="F426" s="10"/>
      <c r="G426" s="10"/>
      <c r="H426" s="10"/>
      <c r="I426" s="10"/>
      <c r="J426" s="10"/>
      <c r="K426" s="10"/>
      <c r="L426" s="10"/>
      <c r="M426" s="10"/>
      <c r="N426" s="10"/>
      <c r="O426" s="10"/>
    </row>
    <row r="427" spans="1:15">
      <c r="A427" s="10"/>
      <c r="B427" s="10"/>
      <c r="C427" s="10"/>
      <c r="D427" s="10"/>
      <c r="E427" s="10"/>
      <c r="F427" s="10"/>
      <c r="G427" s="10"/>
      <c r="H427" s="10"/>
      <c r="I427" s="10"/>
      <c r="J427" s="10"/>
      <c r="K427" s="10"/>
      <c r="L427" s="10"/>
      <c r="M427" s="10"/>
      <c r="N427" s="10"/>
      <c r="O427" s="10"/>
    </row>
    <row r="428" spans="1:15">
      <c r="A428" s="10"/>
      <c r="B428" s="10"/>
      <c r="C428" s="10"/>
      <c r="D428" s="10"/>
      <c r="E428" s="10"/>
      <c r="F428" s="10"/>
      <c r="G428" s="10"/>
      <c r="H428" s="10"/>
      <c r="I428" s="10"/>
      <c r="J428" s="10"/>
      <c r="K428" s="10"/>
      <c r="L428" s="10"/>
      <c r="M428" s="10"/>
      <c r="N428" s="10"/>
      <c r="O428" s="10"/>
    </row>
    <row r="429" spans="1:15">
      <c r="A429" s="10"/>
      <c r="B429" s="10"/>
      <c r="C429" s="10"/>
      <c r="D429" s="10"/>
      <c r="E429" s="10"/>
      <c r="F429" s="10"/>
      <c r="G429" s="10"/>
      <c r="H429" s="10"/>
      <c r="I429" s="10"/>
      <c r="J429" s="10"/>
      <c r="K429" s="10"/>
      <c r="L429" s="10"/>
      <c r="M429" s="10"/>
      <c r="N429" s="10"/>
      <c r="O429" s="10"/>
    </row>
    <row r="430" spans="1:15">
      <c r="A430" s="10"/>
      <c r="B430" s="10"/>
      <c r="C430" s="10"/>
      <c r="D430" s="10"/>
      <c r="E430" s="10"/>
      <c r="F430" s="10"/>
      <c r="G430" s="10"/>
      <c r="H430" s="10"/>
      <c r="I430" s="10"/>
      <c r="J430" s="10"/>
      <c r="K430" s="10"/>
      <c r="L430" s="10"/>
      <c r="M430" s="10"/>
      <c r="N430" s="10"/>
      <c r="O430" s="10"/>
    </row>
    <row r="431" spans="1:15">
      <c r="A431" s="10"/>
      <c r="B431" s="10"/>
      <c r="C431" s="10"/>
      <c r="D431" s="10"/>
      <c r="E431" s="10"/>
      <c r="F431" s="10"/>
      <c r="G431" s="10"/>
      <c r="H431" s="10"/>
      <c r="I431" s="10"/>
      <c r="J431" s="10"/>
      <c r="K431" s="10"/>
      <c r="L431" s="10"/>
      <c r="M431" s="10"/>
      <c r="N431" s="10"/>
      <c r="O431" s="10"/>
    </row>
    <row r="432" spans="1:15">
      <c r="A432" s="10"/>
      <c r="B432" s="10"/>
      <c r="C432" s="10"/>
      <c r="D432" s="10"/>
      <c r="E432" s="10"/>
      <c r="F432" s="10"/>
      <c r="G432" s="10"/>
      <c r="H432" s="10"/>
      <c r="I432" s="10"/>
      <c r="J432" s="10"/>
      <c r="K432" s="10"/>
      <c r="L432" s="10"/>
      <c r="M432" s="10"/>
      <c r="N432" s="10"/>
      <c r="O432" s="10"/>
    </row>
    <row r="433" spans="1:15">
      <c r="A433" s="10"/>
      <c r="B433" s="10"/>
      <c r="C433" s="10"/>
      <c r="D433" s="10"/>
      <c r="E433" s="10"/>
      <c r="F433" s="10"/>
      <c r="G433" s="10"/>
      <c r="H433" s="10"/>
      <c r="I433" s="10"/>
      <c r="J433" s="10"/>
      <c r="K433" s="10"/>
      <c r="L433" s="10"/>
      <c r="M433" s="10"/>
      <c r="N433" s="10"/>
      <c r="O433" s="10"/>
    </row>
    <row r="434" spans="1:15">
      <c r="A434" s="10"/>
      <c r="B434" s="10"/>
      <c r="C434" s="10"/>
      <c r="D434" s="10"/>
      <c r="E434" s="10"/>
      <c r="F434" s="10"/>
      <c r="G434" s="10"/>
      <c r="H434" s="10"/>
      <c r="I434" s="10"/>
      <c r="J434" s="10"/>
      <c r="K434" s="10"/>
      <c r="L434" s="10"/>
      <c r="M434" s="10"/>
      <c r="N434" s="10"/>
      <c r="O434" s="10"/>
    </row>
    <row r="435" spans="1:15">
      <c r="A435" s="10"/>
      <c r="B435" s="10"/>
      <c r="C435" s="10"/>
      <c r="D435" s="10"/>
      <c r="E435" s="10"/>
      <c r="F435" s="10"/>
      <c r="G435" s="10"/>
      <c r="H435" s="10"/>
      <c r="I435" s="10"/>
      <c r="J435" s="10"/>
      <c r="K435" s="10"/>
      <c r="L435" s="10"/>
      <c r="M435" s="10"/>
      <c r="N435" s="10"/>
      <c r="O435" s="10"/>
    </row>
    <row r="436" spans="1:15">
      <c r="A436" s="10"/>
      <c r="B436" s="10"/>
      <c r="C436" s="10"/>
      <c r="D436" s="10"/>
      <c r="E436" s="10"/>
      <c r="F436" s="10"/>
      <c r="G436" s="10"/>
      <c r="H436" s="10"/>
      <c r="I436" s="10"/>
      <c r="J436" s="10"/>
      <c r="K436" s="10"/>
      <c r="L436" s="10"/>
      <c r="M436" s="10"/>
      <c r="N436" s="10"/>
      <c r="O436" s="10"/>
    </row>
    <row r="437" spans="1:15">
      <c r="A437" s="10"/>
      <c r="B437" s="10"/>
      <c r="C437" s="10"/>
      <c r="D437" s="10"/>
      <c r="E437" s="10"/>
      <c r="F437" s="10"/>
      <c r="G437" s="10"/>
      <c r="H437" s="10"/>
      <c r="I437" s="10"/>
      <c r="J437" s="10"/>
      <c r="K437" s="10"/>
      <c r="L437" s="10"/>
      <c r="M437" s="10"/>
      <c r="N437" s="10"/>
      <c r="O437" s="10"/>
    </row>
    <row r="438" spans="1:15">
      <c r="A438" s="10"/>
      <c r="B438" s="10"/>
      <c r="C438" s="10"/>
      <c r="D438" s="10"/>
      <c r="E438" s="10"/>
      <c r="F438" s="10"/>
      <c r="G438" s="10"/>
      <c r="H438" s="10"/>
      <c r="I438" s="10"/>
      <c r="J438" s="10"/>
      <c r="K438" s="10"/>
      <c r="L438" s="10"/>
      <c r="M438" s="10"/>
      <c r="N438" s="10"/>
      <c r="O438" s="10"/>
    </row>
    <row r="439" spans="1:15">
      <c r="A439" s="10"/>
      <c r="B439" s="10"/>
      <c r="C439" s="10"/>
      <c r="D439" s="10"/>
      <c r="E439" s="10"/>
      <c r="F439" s="10"/>
      <c r="G439" s="10"/>
      <c r="H439" s="10"/>
      <c r="I439" s="10"/>
      <c r="J439" s="10"/>
      <c r="K439" s="10"/>
      <c r="L439" s="10"/>
      <c r="M439" s="10"/>
      <c r="N439" s="10"/>
      <c r="O439" s="10"/>
    </row>
    <row r="440" spans="1:15">
      <c r="A440" s="10"/>
      <c r="B440" s="10"/>
      <c r="C440" s="10"/>
      <c r="D440" s="10"/>
      <c r="E440" s="10"/>
      <c r="F440" s="10"/>
      <c r="G440" s="10"/>
      <c r="H440" s="10"/>
      <c r="I440" s="10"/>
      <c r="J440" s="10"/>
      <c r="K440" s="10"/>
      <c r="L440" s="10"/>
      <c r="M440" s="10"/>
      <c r="N440" s="10"/>
      <c r="O440" s="10"/>
    </row>
    <row r="441" spans="1:15">
      <c r="A441" s="10"/>
      <c r="B441" s="10"/>
      <c r="C441" s="10"/>
      <c r="D441" s="10"/>
      <c r="E441" s="10"/>
      <c r="F441" s="10"/>
      <c r="G441" s="10"/>
      <c r="H441" s="10"/>
      <c r="I441" s="10"/>
      <c r="J441" s="10"/>
      <c r="K441" s="10"/>
      <c r="L441" s="10"/>
      <c r="M441" s="10"/>
      <c r="N441" s="10"/>
      <c r="O441" s="10"/>
    </row>
    <row r="442" spans="1:15">
      <c r="A442" s="10"/>
      <c r="B442" s="10"/>
      <c r="C442" s="10"/>
      <c r="D442" s="10"/>
      <c r="E442" s="10"/>
      <c r="F442" s="10"/>
      <c r="G442" s="10"/>
      <c r="H442" s="10"/>
      <c r="I442" s="10"/>
      <c r="J442" s="10"/>
      <c r="K442" s="10"/>
      <c r="L442" s="10"/>
      <c r="M442" s="10"/>
      <c r="N442" s="10"/>
      <c r="O442" s="10"/>
    </row>
    <row r="443" spans="1:15">
      <c r="A443" s="10"/>
      <c r="B443" s="10"/>
      <c r="C443" s="10"/>
      <c r="D443" s="10"/>
      <c r="E443" s="10"/>
      <c r="F443" s="10"/>
      <c r="G443" s="10"/>
      <c r="H443" s="10"/>
      <c r="I443" s="10"/>
      <c r="J443" s="10"/>
      <c r="K443" s="10"/>
      <c r="L443" s="10"/>
      <c r="M443" s="10"/>
      <c r="N443" s="10"/>
      <c r="O443" s="10"/>
    </row>
    <row r="444" spans="1:15">
      <c r="A444" s="10"/>
      <c r="B444" s="10"/>
      <c r="C444" s="10"/>
      <c r="D444" s="10"/>
      <c r="E444" s="10"/>
      <c r="F444" s="10"/>
      <c r="G444" s="10"/>
      <c r="H444" s="10"/>
      <c r="I444" s="10"/>
      <c r="J444" s="10"/>
      <c r="K444" s="10"/>
      <c r="L444" s="10"/>
      <c r="M444" s="10"/>
      <c r="N444" s="10"/>
      <c r="O444" s="10"/>
    </row>
    <row r="445" spans="1:15">
      <c r="A445" s="10"/>
      <c r="B445" s="10"/>
      <c r="C445" s="10"/>
      <c r="D445" s="10"/>
      <c r="E445" s="10"/>
      <c r="F445" s="10"/>
      <c r="G445" s="10"/>
      <c r="H445" s="10"/>
      <c r="I445" s="10"/>
      <c r="J445" s="10"/>
      <c r="K445" s="10"/>
      <c r="L445" s="10"/>
      <c r="M445" s="10"/>
      <c r="N445" s="10"/>
      <c r="O445" s="10"/>
    </row>
    <row r="446" spans="1:15">
      <c r="A446" s="10"/>
      <c r="B446" s="10"/>
      <c r="C446" s="10"/>
      <c r="D446" s="10"/>
      <c r="E446" s="10"/>
      <c r="F446" s="10"/>
      <c r="G446" s="10"/>
      <c r="H446" s="10"/>
      <c r="I446" s="10"/>
      <c r="J446" s="10"/>
      <c r="K446" s="10"/>
      <c r="L446" s="10"/>
      <c r="M446" s="10"/>
      <c r="N446" s="10"/>
      <c r="O446" s="10"/>
    </row>
    <row r="447" spans="1:15">
      <c r="A447" s="10"/>
      <c r="B447" s="10"/>
      <c r="C447" s="10"/>
      <c r="D447" s="10"/>
      <c r="E447" s="10"/>
      <c r="F447" s="10"/>
      <c r="G447" s="10"/>
      <c r="H447" s="10"/>
      <c r="I447" s="10"/>
      <c r="J447" s="10"/>
      <c r="K447" s="10"/>
      <c r="L447" s="10"/>
      <c r="M447" s="10"/>
      <c r="N447" s="10"/>
      <c r="O447" s="10"/>
    </row>
    <row r="448" spans="1:15">
      <c r="A448" s="10"/>
      <c r="B448" s="10"/>
      <c r="C448" s="10"/>
      <c r="D448" s="10"/>
      <c r="E448" s="10"/>
      <c r="F448" s="10"/>
      <c r="G448" s="10"/>
      <c r="H448" s="10"/>
      <c r="I448" s="10"/>
      <c r="J448" s="10"/>
      <c r="K448" s="10"/>
      <c r="L448" s="10"/>
      <c r="M448" s="10"/>
      <c r="N448" s="10"/>
      <c r="O448" s="10"/>
    </row>
    <row r="449" spans="1:15">
      <c r="A449" s="10"/>
      <c r="B449" s="10"/>
      <c r="C449" s="10"/>
      <c r="D449" s="10"/>
      <c r="E449" s="10"/>
      <c r="F449" s="10"/>
      <c r="G449" s="10"/>
      <c r="H449" s="10"/>
      <c r="I449" s="10"/>
      <c r="J449" s="10"/>
      <c r="K449" s="10"/>
      <c r="L449" s="10"/>
      <c r="M449" s="10"/>
      <c r="N449" s="10"/>
      <c r="O449" s="10"/>
    </row>
    <row r="450" spans="1:15">
      <c r="A450" s="10"/>
      <c r="B450" s="10"/>
      <c r="C450" s="10"/>
      <c r="D450" s="10"/>
      <c r="E450" s="10"/>
      <c r="F450" s="10"/>
      <c r="G450" s="10"/>
      <c r="H450" s="10"/>
      <c r="I450" s="10"/>
      <c r="J450" s="10"/>
      <c r="K450" s="10"/>
      <c r="L450" s="10"/>
      <c r="M450" s="10"/>
      <c r="N450" s="10"/>
      <c r="O450" s="10"/>
    </row>
    <row r="451" spans="1:15">
      <c r="A451" s="10"/>
      <c r="B451" s="10"/>
      <c r="C451" s="10"/>
      <c r="D451" s="10"/>
      <c r="E451" s="10"/>
      <c r="F451" s="10"/>
      <c r="G451" s="10"/>
      <c r="H451" s="10"/>
      <c r="I451" s="10"/>
      <c r="J451" s="10"/>
      <c r="K451" s="10"/>
      <c r="L451" s="10"/>
      <c r="M451" s="10"/>
      <c r="N451" s="10"/>
      <c r="O451" s="10"/>
    </row>
    <row r="452" spans="1:15">
      <c r="A452" s="10"/>
      <c r="B452" s="10"/>
      <c r="C452" s="10"/>
      <c r="D452" s="10"/>
      <c r="E452" s="10"/>
      <c r="F452" s="10"/>
      <c r="G452" s="10"/>
      <c r="H452" s="10"/>
      <c r="I452" s="10"/>
      <c r="J452" s="10"/>
      <c r="K452" s="10"/>
      <c r="L452" s="10"/>
      <c r="M452" s="10"/>
      <c r="N452" s="10"/>
      <c r="O452" s="10"/>
    </row>
    <row r="453" spans="1:15">
      <c r="A453" s="10"/>
      <c r="B453" s="10"/>
      <c r="C453" s="10"/>
      <c r="D453" s="10"/>
      <c r="E453" s="10"/>
      <c r="F453" s="10"/>
      <c r="G453" s="10"/>
      <c r="H453" s="10"/>
      <c r="I453" s="10"/>
      <c r="J453" s="10"/>
      <c r="K453" s="10"/>
      <c r="L453" s="10"/>
      <c r="M453" s="10"/>
      <c r="N453" s="10"/>
      <c r="O453" s="10"/>
    </row>
    <row r="454" spans="1:15">
      <c r="A454" s="10"/>
      <c r="B454" s="10"/>
      <c r="C454" s="10"/>
      <c r="D454" s="10"/>
      <c r="E454" s="10"/>
      <c r="F454" s="10"/>
      <c r="G454" s="10"/>
      <c r="H454" s="10"/>
      <c r="I454" s="10"/>
      <c r="J454" s="10"/>
      <c r="K454" s="10"/>
      <c r="L454" s="10"/>
      <c r="M454" s="10"/>
      <c r="N454" s="10"/>
      <c r="O454" s="10"/>
    </row>
    <row r="455" spans="1:15">
      <c r="A455" s="10"/>
      <c r="B455" s="10"/>
      <c r="C455" s="10"/>
      <c r="D455" s="10"/>
      <c r="E455" s="10"/>
      <c r="F455" s="10"/>
      <c r="G455" s="10"/>
      <c r="H455" s="10"/>
      <c r="I455" s="10"/>
      <c r="J455" s="10"/>
      <c r="K455" s="10"/>
      <c r="L455" s="10"/>
      <c r="M455" s="10"/>
      <c r="N455" s="10"/>
      <c r="O455" s="10"/>
    </row>
    <row r="456" spans="1:15">
      <c r="A456" s="10"/>
      <c r="B456" s="10"/>
      <c r="C456" s="10"/>
      <c r="D456" s="10"/>
      <c r="E456" s="10"/>
      <c r="F456" s="10"/>
      <c r="G456" s="10"/>
      <c r="H456" s="10"/>
      <c r="I456" s="10"/>
      <c r="J456" s="10"/>
      <c r="K456" s="10"/>
      <c r="L456" s="10"/>
      <c r="M456" s="10"/>
      <c r="N456" s="10"/>
      <c r="O456" s="10"/>
    </row>
    <row r="457" spans="1:15">
      <c r="A457" s="10"/>
      <c r="B457" s="10"/>
      <c r="C457" s="10"/>
      <c r="D457" s="10"/>
      <c r="E457" s="10"/>
      <c r="F457" s="10"/>
      <c r="G457" s="10"/>
      <c r="H457" s="10"/>
      <c r="I457" s="10"/>
      <c r="J457" s="10"/>
      <c r="K457" s="10"/>
      <c r="L457" s="10"/>
      <c r="M457" s="10"/>
      <c r="N457" s="10"/>
      <c r="O457" s="10"/>
    </row>
    <row r="458" spans="1:15">
      <c r="A458" s="10"/>
      <c r="B458" s="10"/>
      <c r="C458" s="10"/>
      <c r="D458" s="10"/>
      <c r="E458" s="10"/>
      <c r="F458" s="10"/>
      <c r="G458" s="10"/>
      <c r="H458" s="10"/>
      <c r="I458" s="10"/>
      <c r="J458" s="10"/>
      <c r="K458" s="10"/>
      <c r="L458" s="10"/>
      <c r="M458" s="10"/>
      <c r="N458" s="10"/>
      <c r="O458" s="10"/>
    </row>
    <row r="459" spans="1:15">
      <c r="A459" s="10"/>
      <c r="B459" s="10"/>
      <c r="C459" s="10"/>
      <c r="D459" s="10"/>
      <c r="E459" s="10"/>
      <c r="F459" s="10"/>
      <c r="G459" s="10"/>
      <c r="H459" s="10"/>
      <c r="I459" s="10"/>
      <c r="J459" s="10"/>
      <c r="K459" s="10"/>
      <c r="L459" s="10"/>
      <c r="M459" s="10"/>
      <c r="N459" s="10"/>
      <c r="O459" s="10"/>
    </row>
    <row r="460" spans="1:15">
      <c r="A460" s="10"/>
      <c r="B460" s="10"/>
      <c r="C460" s="10"/>
      <c r="D460" s="10"/>
      <c r="E460" s="10"/>
      <c r="F460" s="10"/>
      <c r="G460" s="10"/>
      <c r="H460" s="10"/>
      <c r="I460" s="10"/>
      <c r="J460" s="10"/>
      <c r="K460" s="10"/>
      <c r="L460" s="10"/>
      <c r="M460" s="10"/>
      <c r="N460" s="10"/>
      <c r="O460" s="10"/>
    </row>
    <row r="461" spans="1:15">
      <c r="A461" s="10"/>
      <c r="B461" s="10"/>
      <c r="C461" s="10"/>
      <c r="D461" s="10"/>
      <c r="E461" s="10"/>
      <c r="F461" s="10"/>
      <c r="G461" s="10"/>
      <c r="H461" s="10"/>
      <c r="I461" s="10"/>
      <c r="J461" s="10"/>
      <c r="K461" s="10"/>
      <c r="L461" s="10"/>
      <c r="M461" s="10"/>
      <c r="N461" s="10"/>
      <c r="O461" s="10"/>
    </row>
    <row r="462" spans="1:15">
      <c r="A462" s="10"/>
      <c r="B462" s="10"/>
      <c r="C462" s="10"/>
      <c r="D462" s="10"/>
      <c r="E462" s="10"/>
      <c r="F462" s="10"/>
      <c r="G462" s="10"/>
      <c r="H462" s="10"/>
      <c r="I462" s="10"/>
      <c r="J462" s="10"/>
      <c r="K462" s="10"/>
      <c r="L462" s="10"/>
      <c r="M462" s="10"/>
      <c r="N462" s="10"/>
      <c r="O462" s="10"/>
    </row>
    <row r="463" spans="1:15">
      <c r="A463" s="10"/>
      <c r="B463" s="10"/>
      <c r="C463" s="10"/>
      <c r="D463" s="10"/>
      <c r="E463" s="10"/>
      <c r="F463" s="10"/>
      <c r="G463" s="10"/>
      <c r="H463" s="10"/>
      <c r="I463" s="10"/>
      <c r="J463" s="10"/>
      <c r="K463" s="10"/>
      <c r="L463" s="10"/>
      <c r="M463" s="10"/>
      <c r="N463" s="10"/>
      <c r="O463" s="10"/>
    </row>
    <row r="464" spans="1:15">
      <c r="A464" s="10"/>
      <c r="B464" s="10"/>
      <c r="C464" s="10"/>
      <c r="D464" s="10"/>
      <c r="E464" s="10"/>
      <c r="F464" s="10"/>
      <c r="G464" s="10"/>
      <c r="H464" s="10"/>
      <c r="I464" s="10"/>
      <c r="J464" s="10"/>
      <c r="K464" s="10"/>
      <c r="L464" s="10"/>
      <c r="M464" s="10"/>
      <c r="N464" s="10"/>
      <c r="O464" s="10"/>
    </row>
    <row r="465" spans="1:15">
      <c r="A465" s="10"/>
      <c r="B465" s="10"/>
      <c r="C465" s="10"/>
      <c r="D465" s="10"/>
      <c r="E465" s="10"/>
      <c r="F465" s="10"/>
      <c r="G465" s="10"/>
      <c r="H465" s="10"/>
      <c r="I465" s="10"/>
      <c r="J465" s="10"/>
      <c r="K465" s="10"/>
      <c r="L465" s="10"/>
      <c r="M465" s="10"/>
      <c r="N465" s="10"/>
      <c r="O465" s="10"/>
    </row>
    <row r="466" spans="1:15">
      <c r="A466" s="10"/>
      <c r="B466" s="10"/>
      <c r="C466" s="10"/>
      <c r="D466" s="10"/>
      <c r="E466" s="10"/>
      <c r="F466" s="10"/>
      <c r="G466" s="10"/>
      <c r="H466" s="10"/>
      <c r="I466" s="10"/>
      <c r="J466" s="10"/>
      <c r="K466" s="10"/>
      <c r="L466" s="10"/>
      <c r="M466" s="10"/>
      <c r="N466" s="10"/>
      <c r="O466" s="10"/>
    </row>
    <row r="467" spans="1:15">
      <c r="A467" s="10"/>
      <c r="B467" s="10"/>
      <c r="C467" s="10"/>
      <c r="D467" s="10"/>
      <c r="E467" s="10"/>
      <c r="F467" s="10"/>
      <c r="G467" s="10"/>
      <c r="H467" s="10"/>
      <c r="I467" s="10"/>
      <c r="J467" s="10"/>
      <c r="K467" s="10"/>
      <c r="L467" s="10"/>
      <c r="M467" s="10"/>
      <c r="N467" s="10"/>
      <c r="O467" s="10"/>
    </row>
    <row r="468" spans="1:15">
      <c r="A468" s="10"/>
      <c r="B468" s="10"/>
      <c r="C468" s="10"/>
      <c r="D468" s="10"/>
      <c r="E468" s="10"/>
      <c r="F468" s="10"/>
      <c r="G468" s="10"/>
      <c r="H468" s="10"/>
      <c r="I468" s="10"/>
      <c r="J468" s="10"/>
      <c r="K468" s="10"/>
      <c r="L468" s="10"/>
      <c r="M468" s="10"/>
      <c r="N468" s="10"/>
      <c r="O468" s="10"/>
    </row>
    <row r="469" spans="1:15">
      <c r="A469" s="10"/>
      <c r="B469" s="10"/>
      <c r="C469" s="10"/>
      <c r="D469" s="10"/>
      <c r="E469" s="10"/>
      <c r="F469" s="10"/>
      <c r="G469" s="10"/>
      <c r="H469" s="10"/>
      <c r="I469" s="10"/>
      <c r="J469" s="10"/>
      <c r="K469" s="10"/>
      <c r="L469" s="10"/>
      <c r="M469" s="10"/>
      <c r="N469" s="10"/>
      <c r="O469" s="10"/>
    </row>
    <row r="470" spans="1:15">
      <c r="A470" s="10"/>
      <c r="B470" s="10"/>
      <c r="C470" s="10"/>
      <c r="D470" s="10"/>
      <c r="E470" s="10"/>
      <c r="F470" s="10"/>
      <c r="G470" s="10"/>
      <c r="H470" s="10"/>
      <c r="I470" s="10"/>
      <c r="J470" s="10"/>
      <c r="K470" s="10"/>
      <c r="L470" s="10"/>
      <c r="M470" s="10"/>
      <c r="N470" s="10"/>
      <c r="O470" s="10"/>
    </row>
    <row r="471" spans="1:15">
      <c r="A471" s="10"/>
      <c r="B471" s="10"/>
      <c r="C471" s="10"/>
      <c r="D471" s="10"/>
      <c r="E471" s="10"/>
      <c r="F471" s="10"/>
      <c r="G471" s="10"/>
      <c r="H471" s="10"/>
      <c r="I471" s="10"/>
      <c r="J471" s="10"/>
      <c r="K471" s="10"/>
      <c r="L471" s="10"/>
      <c r="M471" s="10"/>
      <c r="N471" s="10"/>
      <c r="O471" s="10"/>
    </row>
    <row r="472" spans="1:15">
      <c r="A472" s="10"/>
      <c r="B472" s="10"/>
      <c r="C472" s="10"/>
      <c r="D472" s="10"/>
      <c r="E472" s="10"/>
      <c r="F472" s="10"/>
      <c r="G472" s="10"/>
      <c r="H472" s="10"/>
      <c r="I472" s="10"/>
      <c r="J472" s="10"/>
      <c r="K472" s="10"/>
      <c r="L472" s="10"/>
      <c r="M472" s="10"/>
      <c r="N472" s="10"/>
      <c r="O472" s="10"/>
    </row>
    <row r="473" spans="1:15">
      <c r="A473" s="10"/>
      <c r="B473" s="10"/>
      <c r="C473" s="10"/>
      <c r="D473" s="10"/>
      <c r="E473" s="10"/>
      <c r="F473" s="10"/>
      <c r="G473" s="10"/>
      <c r="H473" s="10"/>
      <c r="I473" s="10"/>
      <c r="J473" s="10"/>
      <c r="K473" s="10"/>
      <c r="L473" s="10"/>
      <c r="M473" s="10"/>
      <c r="N473" s="10"/>
      <c r="O473" s="10"/>
    </row>
    <row r="474" spans="1:15">
      <c r="A474" s="10"/>
      <c r="B474" s="10"/>
      <c r="C474" s="10"/>
      <c r="D474" s="10"/>
      <c r="E474" s="10"/>
      <c r="F474" s="10"/>
      <c r="G474" s="10"/>
      <c r="H474" s="10"/>
      <c r="I474" s="10"/>
      <c r="J474" s="10"/>
      <c r="K474" s="10"/>
      <c r="L474" s="10"/>
      <c r="M474" s="10"/>
      <c r="N474" s="10"/>
      <c r="O474" s="10"/>
    </row>
    <row r="475" spans="1:15">
      <c r="A475" s="10"/>
      <c r="B475" s="10"/>
      <c r="C475" s="10"/>
      <c r="D475" s="10"/>
      <c r="E475" s="10"/>
      <c r="F475" s="10"/>
      <c r="G475" s="10"/>
      <c r="H475" s="10"/>
      <c r="I475" s="10"/>
      <c r="J475" s="10"/>
      <c r="K475" s="10"/>
      <c r="L475" s="10"/>
      <c r="M475" s="10"/>
      <c r="N475" s="10"/>
      <c r="O475" s="10"/>
    </row>
    <row r="476" spans="1:15">
      <c r="A476" s="10"/>
      <c r="B476" s="10"/>
      <c r="C476" s="10"/>
      <c r="D476" s="10"/>
      <c r="E476" s="10"/>
      <c r="F476" s="10"/>
      <c r="G476" s="10"/>
      <c r="H476" s="10"/>
      <c r="I476" s="10"/>
      <c r="J476" s="10"/>
      <c r="K476" s="10"/>
      <c r="L476" s="10"/>
      <c r="M476" s="10"/>
      <c r="N476" s="10"/>
      <c r="O476" s="10"/>
    </row>
    <row r="477" spans="1:15">
      <c r="A477" s="10"/>
      <c r="B477" s="10"/>
      <c r="C477" s="10"/>
      <c r="D477" s="10"/>
      <c r="E477" s="10"/>
      <c r="F477" s="10"/>
      <c r="G477" s="10"/>
      <c r="H477" s="10"/>
      <c r="I477" s="10"/>
      <c r="J477" s="10"/>
      <c r="K477" s="10"/>
      <c r="L477" s="10"/>
      <c r="M477" s="10"/>
      <c r="N477" s="10"/>
      <c r="O477" s="10"/>
    </row>
    <row r="478" spans="1:15">
      <c r="A478" s="10"/>
      <c r="B478" s="10"/>
      <c r="C478" s="10"/>
      <c r="D478" s="10"/>
      <c r="E478" s="10"/>
      <c r="F478" s="10"/>
      <c r="G478" s="10"/>
      <c r="H478" s="10"/>
      <c r="I478" s="10"/>
      <c r="J478" s="10"/>
      <c r="K478" s="10"/>
      <c r="L478" s="10"/>
      <c r="M478" s="10"/>
      <c r="N478" s="10"/>
      <c r="O478" s="10"/>
    </row>
    <row r="479" spans="1:15">
      <c r="A479" s="10"/>
      <c r="B479" s="10"/>
      <c r="C479" s="10"/>
      <c r="D479" s="10"/>
      <c r="E479" s="10"/>
      <c r="F479" s="10"/>
      <c r="G479" s="10"/>
      <c r="H479" s="10"/>
      <c r="I479" s="10"/>
      <c r="J479" s="10"/>
      <c r="K479" s="10"/>
      <c r="L479" s="10"/>
      <c r="M479" s="10"/>
      <c r="N479" s="10"/>
      <c r="O479" s="10"/>
    </row>
    <row r="480" spans="1:15">
      <c r="A480" s="10"/>
      <c r="B480" s="10"/>
      <c r="C480" s="10"/>
      <c r="D480" s="10"/>
      <c r="E480" s="10"/>
      <c r="F480" s="10"/>
      <c r="G480" s="10"/>
      <c r="H480" s="10"/>
      <c r="I480" s="10"/>
      <c r="J480" s="10"/>
      <c r="K480" s="10"/>
      <c r="L480" s="10"/>
      <c r="M480" s="10"/>
      <c r="N480" s="10"/>
      <c r="O480" s="10"/>
    </row>
    <row r="481" spans="1:15">
      <c r="A481" s="10"/>
      <c r="B481" s="10"/>
      <c r="C481" s="10"/>
      <c r="D481" s="10"/>
      <c r="E481" s="10"/>
      <c r="F481" s="10"/>
      <c r="G481" s="10"/>
      <c r="H481" s="10"/>
      <c r="I481" s="10"/>
      <c r="J481" s="10"/>
      <c r="K481" s="10"/>
      <c r="L481" s="10"/>
      <c r="M481" s="10"/>
      <c r="N481" s="10"/>
      <c r="O481" s="10"/>
    </row>
    <row r="482" spans="1:15">
      <c r="A482" s="10"/>
      <c r="B482" s="10"/>
      <c r="C482" s="10"/>
      <c r="D482" s="10"/>
      <c r="E482" s="10"/>
      <c r="F482" s="10"/>
      <c r="G482" s="10"/>
      <c r="H482" s="10"/>
      <c r="I482" s="10"/>
      <c r="J482" s="10"/>
      <c r="K482" s="10"/>
      <c r="L482" s="10"/>
      <c r="M482" s="10"/>
      <c r="N482" s="10"/>
      <c r="O482" s="10"/>
    </row>
    <row r="483" spans="1:15">
      <c r="A483" s="10"/>
      <c r="B483" s="10"/>
      <c r="C483" s="10"/>
      <c r="D483" s="10"/>
      <c r="E483" s="10"/>
      <c r="F483" s="10"/>
      <c r="G483" s="10"/>
      <c r="H483" s="10"/>
      <c r="I483" s="10"/>
      <c r="J483" s="10"/>
      <c r="K483" s="10"/>
      <c r="L483" s="10"/>
      <c r="M483" s="10"/>
      <c r="N483" s="10"/>
      <c r="O483" s="10"/>
    </row>
    <row r="484" spans="1:15">
      <c r="A484" s="10"/>
      <c r="B484" s="10"/>
      <c r="C484" s="10"/>
      <c r="D484" s="10"/>
      <c r="E484" s="10"/>
      <c r="F484" s="10"/>
      <c r="G484" s="10"/>
      <c r="H484" s="10"/>
      <c r="I484" s="10"/>
      <c r="J484" s="10"/>
      <c r="K484" s="10"/>
      <c r="L484" s="10"/>
      <c r="M484" s="10"/>
      <c r="N484" s="10"/>
      <c r="O484" s="10"/>
    </row>
    <row r="485" spans="1:15">
      <c r="A485" s="10"/>
      <c r="B485" s="10"/>
      <c r="C485" s="10"/>
      <c r="D485" s="10"/>
      <c r="E485" s="10"/>
      <c r="F485" s="10"/>
      <c r="G485" s="10"/>
      <c r="H485" s="10"/>
      <c r="I485" s="10"/>
      <c r="J485" s="10"/>
      <c r="K485" s="10"/>
      <c r="L485" s="10"/>
      <c r="M485" s="10"/>
      <c r="N485" s="10"/>
      <c r="O485" s="10"/>
    </row>
    <row r="486" spans="1:15">
      <c r="A486" s="10"/>
      <c r="B486" s="10"/>
      <c r="C486" s="10"/>
      <c r="D486" s="10"/>
      <c r="E486" s="10"/>
      <c r="F486" s="10"/>
      <c r="G486" s="10"/>
      <c r="H486" s="10"/>
      <c r="I486" s="10"/>
      <c r="J486" s="10"/>
      <c r="K486" s="10"/>
      <c r="L486" s="10"/>
      <c r="M486" s="10"/>
      <c r="N486" s="10"/>
      <c r="O486" s="10"/>
    </row>
    <row r="487" spans="1:15">
      <c r="A487" s="10"/>
      <c r="B487" s="10"/>
      <c r="C487" s="10"/>
      <c r="D487" s="10"/>
      <c r="E487" s="10"/>
      <c r="F487" s="10"/>
      <c r="G487" s="10"/>
      <c r="H487" s="10"/>
      <c r="I487" s="10"/>
      <c r="J487" s="10"/>
      <c r="K487" s="10"/>
      <c r="L487" s="10"/>
      <c r="M487" s="10"/>
      <c r="N487" s="10"/>
      <c r="O487" s="10"/>
    </row>
    <row r="488" spans="1:15">
      <c r="A488" s="10"/>
      <c r="B488" s="10"/>
      <c r="C488" s="10"/>
      <c r="D488" s="10"/>
      <c r="E488" s="10"/>
      <c r="F488" s="10"/>
      <c r="G488" s="10"/>
      <c r="H488" s="10"/>
      <c r="I488" s="10"/>
      <c r="J488" s="10"/>
      <c r="K488" s="10"/>
      <c r="L488" s="10"/>
      <c r="M488" s="10"/>
      <c r="N488" s="10"/>
      <c r="O488" s="10"/>
    </row>
    <row r="489" spans="1:15">
      <c r="A489" s="10"/>
      <c r="B489" s="10"/>
      <c r="C489" s="10"/>
      <c r="D489" s="10"/>
      <c r="E489" s="10"/>
      <c r="F489" s="10"/>
      <c r="G489" s="10"/>
      <c r="H489" s="10"/>
      <c r="I489" s="10"/>
      <c r="J489" s="10"/>
      <c r="K489" s="10"/>
      <c r="L489" s="10"/>
      <c r="M489" s="10"/>
      <c r="N489" s="10"/>
      <c r="O489" s="10"/>
    </row>
    <row r="490" spans="1:15">
      <c r="A490" s="10"/>
      <c r="B490" s="10"/>
      <c r="C490" s="10"/>
      <c r="D490" s="10"/>
      <c r="E490" s="10"/>
      <c r="F490" s="10"/>
      <c r="G490" s="10"/>
      <c r="H490" s="10"/>
      <c r="I490" s="10"/>
      <c r="J490" s="10"/>
      <c r="K490" s="10"/>
      <c r="L490" s="10"/>
      <c r="M490" s="10"/>
      <c r="N490" s="10"/>
      <c r="O490" s="10"/>
    </row>
    <row r="491" spans="1:15">
      <c r="A491" s="10"/>
      <c r="B491" s="10"/>
      <c r="C491" s="10"/>
      <c r="D491" s="10"/>
      <c r="E491" s="10"/>
      <c r="F491" s="10"/>
      <c r="G491" s="10"/>
      <c r="H491" s="10"/>
      <c r="I491" s="10"/>
      <c r="J491" s="10"/>
      <c r="K491" s="10"/>
      <c r="L491" s="10"/>
      <c r="M491" s="10"/>
      <c r="N491" s="10"/>
      <c r="O491" s="10"/>
    </row>
    <row r="492" spans="1:15">
      <c r="A492" s="10"/>
      <c r="B492" s="10"/>
      <c r="C492" s="10"/>
      <c r="D492" s="10"/>
      <c r="E492" s="10"/>
      <c r="F492" s="10"/>
      <c r="G492" s="10"/>
      <c r="H492" s="10"/>
      <c r="I492" s="10"/>
      <c r="J492" s="10"/>
      <c r="K492" s="10"/>
      <c r="L492" s="10"/>
      <c r="M492" s="10"/>
      <c r="N492" s="10"/>
      <c r="O492" s="10"/>
    </row>
    <row r="493" spans="1:15">
      <c r="A493" s="10"/>
      <c r="B493" s="10"/>
      <c r="C493" s="10"/>
      <c r="D493" s="10"/>
      <c r="E493" s="10"/>
      <c r="F493" s="10"/>
      <c r="G493" s="10"/>
      <c r="H493" s="10"/>
      <c r="I493" s="10"/>
      <c r="J493" s="10"/>
      <c r="K493" s="10"/>
      <c r="L493" s="10"/>
      <c r="M493" s="10"/>
      <c r="N493" s="10"/>
      <c r="O493" s="10"/>
    </row>
    <row r="494" spans="1:15">
      <c r="A494" s="10"/>
      <c r="B494" s="10"/>
      <c r="C494" s="10"/>
      <c r="D494" s="10"/>
      <c r="E494" s="10"/>
      <c r="F494" s="10"/>
      <c r="G494" s="10"/>
      <c r="H494" s="10"/>
      <c r="I494" s="10"/>
      <c r="J494" s="10"/>
      <c r="K494" s="10"/>
      <c r="L494" s="10"/>
      <c r="M494" s="10"/>
      <c r="N494" s="10"/>
      <c r="O494" s="10"/>
    </row>
    <row r="495" spans="1:15">
      <c r="A495" s="10"/>
      <c r="B495" s="10"/>
      <c r="C495" s="10"/>
      <c r="D495" s="10"/>
      <c r="E495" s="10"/>
      <c r="F495" s="10"/>
      <c r="G495" s="10"/>
      <c r="H495" s="10"/>
      <c r="I495" s="10"/>
      <c r="J495" s="10"/>
      <c r="K495" s="10"/>
      <c r="L495" s="10"/>
      <c r="M495" s="10"/>
      <c r="N495" s="10"/>
      <c r="O495" s="10"/>
    </row>
    <row r="496" spans="1:15">
      <c r="A496" s="10"/>
      <c r="B496" s="10"/>
      <c r="C496" s="10"/>
      <c r="D496" s="10"/>
      <c r="E496" s="10"/>
      <c r="F496" s="10"/>
      <c r="G496" s="10"/>
      <c r="H496" s="10"/>
      <c r="I496" s="10"/>
      <c r="J496" s="10"/>
      <c r="K496" s="10"/>
      <c r="L496" s="10"/>
      <c r="M496" s="10"/>
      <c r="N496" s="10"/>
      <c r="O496" s="10"/>
    </row>
    <row r="497" spans="1:15">
      <c r="A497" s="10"/>
      <c r="B497" s="10"/>
      <c r="C497" s="10"/>
      <c r="D497" s="10"/>
      <c r="E497" s="10"/>
      <c r="F497" s="10"/>
      <c r="G497" s="10"/>
      <c r="H497" s="10"/>
      <c r="I497" s="10"/>
      <c r="J497" s="10"/>
      <c r="K497" s="10"/>
      <c r="L497" s="10"/>
      <c r="M497" s="10"/>
      <c r="N497" s="10"/>
      <c r="O497" s="10"/>
    </row>
    <row r="498" spans="1:15">
      <c r="A498" s="10"/>
      <c r="B498" s="10"/>
      <c r="C498" s="10"/>
      <c r="D498" s="10"/>
      <c r="E498" s="10"/>
      <c r="F498" s="10"/>
      <c r="G498" s="10"/>
      <c r="H498" s="10"/>
      <c r="I498" s="10"/>
      <c r="J498" s="10"/>
      <c r="K498" s="10"/>
      <c r="L498" s="10"/>
      <c r="M498" s="10"/>
      <c r="N498" s="10"/>
      <c r="O498" s="10"/>
    </row>
    <row r="499" spans="1:15">
      <c r="A499" s="10"/>
      <c r="B499" s="10"/>
      <c r="C499" s="10"/>
      <c r="D499" s="10"/>
      <c r="E499" s="10"/>
      <c r="F499" s="10"/>
      <c r="G499" s="10"/>
      <c r="H499" s="10"/>
      <c r="I499" s="10"/>
      <c r="J499" s="10"/>
      <c r="K499" s="10"/>
      <c r="L499" s="10"/>
      <c r="M499" s="10"/>
      <c r="N499" s="10"/>
      <c r="O499" s="10"/>
    </row>
    <row r="500" spans="1:15">
      <c r="A500" s="10"/>
      <c r="B500" s="10"/>
      <c r="C500" s="10"/>
      <c r="D500" s="10"/>
      <c r="E500" s="10"/>
      <c r="F500" s="10"/>
      <c r="G500" s="10"/>
      <c r="H500" s="10"/>
      <c r="I500" s="10"/>
      <c r="J500" s="10"/>
      <c r="K500" s="10"/>
      <c r="L500" s="10"/>
      <c r="M500" s="10"/>
      <c r="N500" s="10"/>
      <c r="O500" s="10"/>
    </row>
    <row r="501" spans="1:15">
      <c r="A501" s="10"/>
      <c r="B501" s="10"/>
      <c r="C501" s="10"/>
      <c r="D501" s="10"/>
      <c r="E501" s="10"/>
      <c r="F501" s="10"/>
      <c r="G501" s="10"/>
      <c r="H501" s="10"/>
      <c r="I501" s="10"/>
      <c r="J501" s="10"/>
      <c r="K501" s="10"/>
      <c r="L501" s="10"/>
      <c r="M501" s="10"/>
      <c r="N501" s="10"/>
      <c r="O501" s="10"/>
    </row>
    <row r="502" spans="1:15">
      <c r="A502" s="10"/>
      <c r="B502" s="10"/>
      <c r="C502" s="10"/>
      <c r="D502" s="10"/>
      <c r="E502" s="10"/>
      <c r="F502" s="10"/>
      <c r="G502" s="10"/>
      <c r="H502" s="10"/>
      <c r="I502" s="10"/>
      <c r="J502" s="10"/>
      <c r="K502" s="10"/>
      <c r="L502" s="10"/>
      <c r="M502" s="10"/>
      <c r="N502" s="10"/>
      <c r="O502" s="10"/>
    </row>
    <row r="503" spans="1:15">
      <c r="A503" s="10"/>
      <c r="B503" s="10"/>
      <c r="C503" s="10"/>
      <c r="D503" s="10"/>
      <c r="E503" s="10"/>
      <c r="F503" s="10"/>
      <c r="G503" s="10"/>
      <c r="H503" s="10"/>
      <c r="I503" s="10"/>
      <c r="J503" s="10"/>
      <c r="K503" s="10"/>
      <c r="L503" s="10"/>
      <c r="M503" s="10"/>
      <c r="N503" s="10"/>
      <c r="O503" s="10"/>
    </row>
    <row r="504" spans="1:15">
      <c r="A504" s="10"/>
      <c r="B504" s="10"/>
      <c r="C504" s="10"/>
      <c r="D504" s="10"/>
      <c r="E504" s="10"/>
      <c r="F504" s="10"/>
      <c r="G504" s="10"/>
      <c r="H504" s="10"/>
      <c r="I504" s="10"/>
      <c r="J504" s="10"/>
      <c r="K504" s="10"/>
      <c r="L504" s="10"/>
      <c r="M504" s="10"/>
      <c r="N504" s="10"/>
      <c r="O504" s="10"/>
    </row>
    <row r="505" spans="1:15">
      <c r="A505" s="10"/>
      <c r="B505" s="10"/>
      <c r="C505" s="10"/>
      <c r="D505" s="10"/>
      <c r="E505" s="10"/>
      <c r="F505" s="10"/>
      <c r="G505" s="10"/>
      <c r="H505" s="10"/>
      <c r="I505" s="10"/>
      <c r="J505" s="10"/>
      <c r="K505" s="10"/>
      <c r="L505" s="10"/>
      <c r="M505" s="10"/>
      <c r="N505" s="10"/>
      <c r="O505" s="10"/>
    </row>
    <row r="506" spans="1:15">
      <c r="A506" s="10"/>
      <c r="B506" s="10"/>
      <c r="C506" s="10"/>
      <c r="D506" s="10"/>
      <c r="E506" s="10"/>
      <c r="F506" s="10"/>
      <c r="G506" s="10"/>
      <c r="H506" s="10"/>
      <c r="I506" s="10"/>
      <c r="J506" s="10"/>
      <c r="K506" s="10"/>
      <c r="L506" s="10"/>
      <c r="M506" s="10"/>
      <c r="N506" s="10"/>
      <c r="O506" s="10"/>
    </row>
    <row r="507" spans="1:15">
      <c r="A507" s="10"/>
      <c r="B507" s="10"/>
      <c r="C507" s="10"/>
      <c r="D507" s="10"/>
      <c r="E507" s="10"/>
      <c r="F507" s="10"/>
      <c r="G507" s="10"/>
      <c r="H507" s="10"/>
      <c r="I507" s="10"/>
      <c r="J507" s="10"/>
      <c r="K507" s="10"/>
      <c r="L507" s="10"/>
      <c r="M507" s="10"/>
      <c r="N507" s="10"/>
      <c r="O507" s="10"/>
    </row>
    <row r="508" spans="1:15">
      <c r="A508" s="10"/>
      <c r="B508" s="10"/>
      <c r="C508" s="10"/>
      <c r="D508" s="10"/>
      <c r="E508" s="10"/>
      <c r="F508" s="10"/>
      <c r="G508" s="10"/>
      <c r="H508" s="10"/>
      <c r="I508" s="10"/>
      <c r="J508" s="10"/>
      <c r="K508" s="10"/>
      <c r="L508" s="10"/>
      <c r="M508" s="10"/>
      <c r="N508" s="10"/>
      <c r="O508" s="10"/>
    </row>
    <row r="509" spans="1:15">
      <c r="A509" s="10"/>
      <c r="B509" s="10"/>
      <c r="C509" s="10"/>
      <c r="D509" s="10"/>
      <c r="E509" s="10"/>
      <c r="F509" s="10"/>
      <c r="G509" s="10"/>
      <c r="H509" s="10"/>
      <c r="I509" s="10"/>
      <c r="J509" s="10"/>
      <c r="K509" s="10"/>
      <c r="L509" s="10"/>
      <c r="M509" s="10"/>
      <c r="N509" s="10"/>
      <c r="O509" s="10"/>
    </row>
    <row r="510" spans="1:15">
      <c r="A510" s="10"/>
      <c r="B510" s="10"/>
      <c r="C510" s="10"/>
      <c r="D510" s="10"/>
      <c r="E510" s="10"/>
      <c r="F510" s="10"/>
      <c r="G510" s="10"/>
      <c r="H510" s="10"/>
      <c r="I510" s="10"/>
      <c r="J510" s="10"/>
      <c r="K510" s="10"/>
      <c r="L510" s="10"/>
      <c r="M510" s="10"/>
      <c r="N510" s="10"/>
      <c r="O510" s="10"/>
    </row>
    <row r="511" spans="1:15">
      <c r="A511" s="10"/>
      <c r="B511" s="10"/>
      <c r="C511" s="10"/>
      <c r="D511" s="10"/>
      <c r="E511" s="10"/>
      <c r="F511" s="10"/>
      <c r="G511" s="10"/>
      <c r="H511" s="10"/>
      <c r="I511" s="10"/>
      <c r="J511" s="10"/>
      <c r="K511" s="10"/>
      <c r="L511" s="10"/>
      <c r="M511" s="10"/>
      <c r="N511" s="10"/>
      <c r="O511" s="10"/>
    </row>
    <row r="512" spans="1:15">
      <c r="A512" s="10"/>
      <c r="B512" s="10"/>
      <c r="C512" s="10"/>
      <c r="D512" s="10"/>
      <c r="E512" s="10"/>
      <c r="F512" s="10"/>
      <c r="G512" s="10"/>
      <c r="H512" s="10"/>
      <c r="I512" s="10"/>
      <c r="J512" s="10"/>
      <c r="K512" s="10"/>
      <c r="L512" s="10"/>
      <c r="M512" s="10"/>
      <c r="N512" s="10"/>
      <c r="O512" s="10"/>
    </row>
    <row r="513" spans="1:15">
      <c r="A513" s="10"/>
      <c r="B513" s="10"/>
      <c r="C513" s="10"/>
      <c r="D513" s="10"/>
      <c r="E513" s="10"/>
      <c r="F513" s="10"/>
      <c r="G513" s="10"/>
      <c r="H513" s="10"/>
      <c r="I513" s="10"/>
      <c r="J513" s="10"/>
      <c r="K513" s="10"/>
      <c r="L513" s="10"/>
      <c r="M513" s="10"/>
      <c r="N513" s="10"/>
      <c r="O513" s="10"/>
    </row>
    <row r="514" spans="1:15">
      <c r="A514" s="10"/>
      <c r="B514" s="10"/>
      <c r="C514" s="10"/>
      <c r="D514" s="10"/>
      <c r="E514" s="10"/>
      <c r="F514" s="10"/>
      <c r="G514" s="10"/>
      <c r="H514" s="10"/>
      <c r="I514" s="10"/>
      <c r="J514" s="10"/>
      <c r="K514" s="10"/>
      <c r="L514" s="10"/>
      <c r="M514" s="10"/>
      <c r="N514" s="10"/>
      <c r="O514" s="10"/>
    </row>
    <row r="515" spans="1:15">
      <c r="A515" s="10"/>
      <c r="B515" s="10"/>
      <c r="C515" s="10"/>
      <c r="D515" s="10"/>
      <c r="E515" s="10"/>
      <c r="F515" s="10"/>
      <c r="G515" s="10"/>
      <c r="H515" s="10"/>
      <c r="I515" s="10"/>
      <c r="J515" s="10"/>
      <c r="K515" s="10"/>
      <c r="L515" s="10"/>
      <c r="M515" s="10"/>
      <c r="N515" s="10"/>
      <c r="O515" s="10"/>
    </row>
    <row r="516" spans="1:15">
      <c r="A516" s="10"/>
      <c r="B516" s="10"/>
      <c r="C516" s="10"/>
      <c r="D516" s="10"/>
      <c r="E516" s="10"/>
      <c r="F516" s="10"/>
      <c r="G516" s="10"/>
      <c r="H516" s="10"/>
      <c r="I516" s="10"/>
      <c r="J516" s="10"/>
      <c r="K516" s="10"/>
      <c r="L516" s="10"/>
      <c r="M516" s="10"/>
      <c r="N516" s="10"/>
      <c r="O516" s="10"/>
    </row>
    <row r="517" spans="1:15">
      <c r="A517" s="10"/>
      <c r="B517" s="10"/>
      <c r="C517" s="10"/>
      <c r="D517" s="10"/>
      <c r="E517" s="10"/>
      <c r="F517" s="10"/>
      <c r="G517" s="10"/>
      <c r="H517" s="10"/>
      <c r="I517" s="10"/>
      <c r="J517" s="10"/>
      <c r="K517" s="10"/>
      <c r="L517" s="10"/>
      <c r="M517" s="10"/>
      <c r="N517" s="10"/>
      <c r="O517" s="10"/>
    </row>
    <row r="518" spans="1:15">
      <c r="A518" s="10"/>
      <c r="B518" s="10"/>
      <c r="C518" s="10"/>
      <c r="D518" s="10"/>
      <c r="E518" s="10"/>
      <c r="F518" s="10"/>
      <c r="G518" s="10"/>
      <c r="H518" s="10"/>
      <c r="I518" s="10"/>
      <c r="J518" s="10"/>
      <c r="K518" s="10"/>
      <c r="L518" s="10"/>
      <c r="M518" s="10"/>
      <c r="N518" s="10"/>
      <c r="O518" s="10"/>
    </row>
    <row r="519" spans="1:15">
      <c r="A519" s="10"/>
      <c r="B519" s="10"/>
      <c r="C519" s="10"/>
      <c r="D519" s="10"/>
      <c r="E519" s="10"/>
      <c r="F519" s="10"/>
      <c r="G519" s="10"/>
      <c r="H519" s="10"/>
      <c r="I519" s="10"/>
      <c r="J519" s="10"/>
      <c r="K519" s="10"/>
      <c r="L519" s="10"/>
      <c r="M519" s="10"/>
      <c r="N519" s="10"/>
      <c r="O519" s="10"/>
    </row>
    <row r="520" spans="1:15">
      <c r="A520" s="10"/>
      <c r="B520" s="10"/>
      <c r="C520" s="10"/>
      <c r="D520" s="10"/>
      <c r="E520" s="10"/>
      <c r="F520" s="10"/>
      <c r="G520" s="10"/>
      <c r="H520" s="10"/>
      <c r="I520" s="10"/>
      <c r="J520" s="10"/>
      <c r="K520" s="10"/>
      <c r="L520" s="10"/>
      <c r="M520" s="10"/>
      <c r="N520" s="10"/>
      <c r="O520" s="10"/>
    </row>
    <row r="521" spans="1:15">
      <c r="A521" s="10"/>
      <c r="B521" s="10"/>
      <c r="C521" s="10"/>
      <c r="D521" s="10"/>
      <c r="E521" s="10"/>
      <c r="F521" s="10"/>
      <c r="G521" s="10"/>
      <c r="H521" s="10"/>
      <c r="I521" s="10"/>
      <c r="J521" s="10"/>
      <c r="K521" s="10"/>
      <c r="L521" s="10"/>
      <c r="M521" s="10"/>
      <c r="N521" s="10"/>
      <c r="O521" s="10"/>
    </row>
    <row r="522" spans="1:15">
      <c r="A522" s="10"/>
      <c r="B522" s="10"/>
      <c r="C522" s="10"/>
      <c r="D522" s="10"/>
      <c r="E522" s="10"/>
      <c r="F522" s="10"/>
      <c r="G522" s="10"/>
      <c r="H522" s="10"/>
      <c r="I522" s="10"/>
      <c r="J522" s="10"/>
      <c r="K522" s="10"/>
      <c r="L522" s="10"/>
      <c r="M522" s="10"/>
      <c r="N522" s="10"/>
      <c r="O522" s="10"/>
    </row>
    <row r="523" spans="1:15">
      <c r="A523" s="10"/>
      <c r="B523" s="10"/>
      <c r="C523" s="10"/>
      <c r="D523" s="10"/>
      <c r="E523" s="10"/>
      <c r="F523" s="10"/>
      <c r="G523" s="10"/>
      <c r="H523" s="10"/>
      <c r="I523" s="10"/>
      <c r="J523" s="10"/>
      <c r="K523" s="10"/>
      <c r="L523" s="10"/>
      <c r="M523" s="10"/>
      <c r="N523" s="10"/>
      <c r="O523" s="10"/>
    </row>
    <row r="524" spans="1:15">
      <c r="A524" s="10"/>
      <c r="B524" s="10"/>
      <c r="C524" s="10"/>
      <c r="D524" s="10"/>
      <c r="E524" s="10"/>
      <c r="F524" s="10"/>
      <c r="G524" s="10"/>
      <c r="H524" s="10"/>
      <c r="I524" s="10"/>
      <c r="J524" s="10"/>
      <c r="K524" s="10"/>
      <c r="L524" s="10"/>
      <c r="M524" s="10"/>
      <c r="N524" s="10"/>
      <c r="O524" s="10"/>
    </row>
    <row r="525" spans="1:15">
      <c r="A525" s="10"/>
      <c r="B525" s="10"/>
      <c r="C525" s="10"/>
      <c r="D525" s="10"/>
      <c r="E525" s="10"/>
      <c r="F525" s="10"/>
      <c r="G525" s="10"/>
      <c r="H525" s="10"/>
      <c r="I525" s="10"/>
      <c r="J525" s="10"/>
      <c r="K525" s="10"/>
      <c r="L525" s="10"/>
      <c r="M525" s="10"/>
      <c r="N525" s="10"/>
      <c r="O525" s="10"/>
    </row>
    <row r="526" spans="1:15">
      <c r="A526" s="10"/>
      <c r="B526" s="10"/>
      <c r="C526" s="10"/>
      <c r="D526" s="10"/>
      <c r="E526" s="10"/>
      <c r="F526" s="10"/>
      <c r="G526" s="10"/>
      <c r="H526" s="10"/>
      <c r="I526" s="10"/>
      <c r="J526" s="10"/>
      <c r="K526" s="10"/>
      <c r="L526" s="10"/>
      <c r="M526" s="10"/>
      <c r="N526" s="10"/>
      <c r="O526" s="10"/>
    </row>
    <row r="527" spans="1:15">
      <c r="A527" s="10"/>
      <c r="B527" s="10"/>
      <c r="C527" s="10"/>
      <c r="D527" s="10"/>
      <c r="E527" s="10"/>
      <c r="F527" s="10"/>
      <c r="G527" s="10"/>
      <c r="H527" s="10"/>
      <c r="I527" s="10"/>
      <c r="J527" s="10"/>
      <c r="K527" s="10"/>
      <c r="L527" s="10"/>
      <c r="M527" s="10"/>
      <c r="N527" s="10"/>
      <c r="O527" s="10"/>
    </row>
    <row r="528" spans="1:15">
      <c r="A528" s="10"/>
      <c r="B528" s="10"/>
      <c r="C528" s="10"/>
      <c r="D528" s="10"/>
      <c r="E528" s="10"/>
      <c r="F528" s="10"/>
      <c r="G528" s="10"/>
      <c r="H528" s="10"/>
      <c r="I528" s="10"/>
      <c r="J528" s="10"/>
      <c r="K528" s="10"/>
      <c r="L528" s="10"/>
      <c r="M528" s="10"/>
      <c r="N528" s="10"/>
      <c r="O528" s="10"/>
    </row>
    <row r="529" spans="1:15">
      <c r="A529" s="10"/>
      <c r="B529" s="10"/>
      <c r="C529" s="10"/>
      <c r="D529" s="10"/>
      <c r="E529" s="10"/>
      <c r="F529" s="10"/>
      <c r="G529" s="10"/>
      <c r="H529" s="10"/>
      <c r="I529" s="10"/>
      <c r="J529" s="10"/>
      <c r="K529" s="10"/>
      <c r="L529" s="10"/>
      <c r="M529" s="10"/>
      <c r="N529" s="10"/>
      <c r="O529" s="10"/>
    </row>
    <row r="530" spans="1:15">
      <c r="A530" s="10"/>
      <c r="B530" s="10"/>
      <c r="C530" s="10"/>
      <c r="D530" s="10"/>
      <c r="E530" s="10"/>
      <c r="F530" s="10"/>
      <c r="G530" s="10"/>
      <c r="H530" s="10"/>
      <c r="I530" s="10"/>
      <c r="J530" s="10"/>
      <c r="K530" s="10"/>
      <c r="L530" s="10"/>
      <c r="M530" s="10"/>
      <c r="N530" s="10"/>
      <c r="O530" s="10"/>
    </row>
    <row r="531" spans="1:15">
      <c r="A531" s="10"/>
      <c r="B531" s="10"/>
      <c r="C531" s="10"/>
      <c r="D531" s="10"/>
      <c r="E531" s="10"/>
      <c r="F531" s="10"/>
      <c r="G531" s="10"/>
      <c r="H531" s="10"/>
      <c r="I531" s="10"/>
      <c r="J531" s="10"/>
      <c r="K531" s="10"/>
      <c r="L531" s="10"/>
      <c r="M531" s="10"/>
      <c r="N531" s="10"/>
      <c r="O531" s="10"/>
    </row>
    <row r="532" spans="1:15">
      <c r="A532" s="10"/>
      <c r="B532" s="10"/>
      <c r="C532" s="10"/>
      <c r="D532" s="10"/>
      <c r="E532" s="10"/>
      <c r="F532" s="10"/>
      <c r="G532" s="10"/>
      <c r="H532" s="10"/>
      <c r="I532" s="10"/>
      <c r="J532" s="10"/>
      <c r="K532" s="10"/>
      <c r="L532" s="10"/>
      <c r="M532" s="10"/>
      <c r="N532" s="10"/>
      <c r="O532" s="10"/>
    </row>
    <row r="533" spans="1:15">
      <c r="A533" s="10"/>
      <c r="B533" s="10"/>
      <c r="C533" s="10"/>
      <c r="D533" s="10"/>
      <c r="E533" s="10"/>
      <c r="F533" s="10"/>
      <c r="G533" s="10"/>
      <c r="H533" s="10"/>
      <c r="I533" s="10"/>
      <c r="J533" s="10"/>
      <c r="K533" s="10"/>
      <c r="L533" s="10"/>
      <c r="M533" s="10"/>
      <c r="N533" s="10"/>
      <c r="O533" s="10"/>
    </row>
    <row r="534" spans="1:15">
      <c r="A534" s="10"/>
      <c r="B534" s="10"/>
      <c r="C534" s="10"/>
      <c r="D534" s="10"/>
      <c r="E534" s="10"/>
      <c r="F534" s="10"/>
      <c r="G534" s="10"/>
      <c r="H534" s="10"/>
      <c r="I534" s="10"/>
      <c r="J534" s="10"/>
      <c r="K534" s="10"/>
      <c r="L534" s="10"/>
      <c r="M534" s="10"/>
      <c r="N534" s="10"/>
      <c r="O534" s="10"/>
    </row>
    <row r="535" spans="1:15">
      <c r="A535" s="10"/>
      <c r="B535" s="10"/>
      <c r="C535" s="10"/>
      <c r="D535" s="10"/>
      <c r="E535" s="10"/>
      <c r="F535" s="10"/>
      <c r="G535" s="10"/>
      <c r="H535" s="10"/>
      <c r="I535" s="10"/>
      <c r="J535" s="10"/>
      <c r="K535" s="10"/>
      <c r="L535" s="10"/>
      <c r="M535" s="10"/>
      <c r="N535" s="10"/>
      <c r="O535" s="10"/>
    </row>
    <row r="536" spans="1:15">
      <c r="A536" s="10"/>
      <c r="B536" s="10"/>
      <c r="C536" s="10"/>
      <c r="D536" s="10"/>
      <c r="E536" s="10"/>
      <c r="F536" s="10"/>
      <c r="G536" s="10"/>
      <c r="H536" s="10"/>
      <c r="I536" s="10"/>
      <c r="J536" s="10"/>
      <c r="K536" s="10"/>
      <c r="L536" s="10"/>
      <c r="M536" s="10"/>
      <c r="N536" s="10"/>
      <c r="O536" s="10"/>
    </row>
    <row r="537" spans="1:15">
      <c r="A537" s="10"/>
      <c r="B537" s="10"/>
      <c r="C537" s="10"/>
      <c r="D537" s="10"/>
      <c r="E537" s="10"/>
      <c r="F537" s="10"/>
      <c r="G537" s="10"/>
      <c r="H537" s="10"/>
      <c r="I537" s="10"/>
      <c r="J537" s="10"/>
      <c r="K537" s="10"/>
      <c r="L537" s="10"/>
      <c r="M537" s="10"/>
      <c r="N537" s="10"/>
      <c r="O537" s="10"/>
    </row>
    <row r="538" spans="1:15">
      <c r="A538" s="10"/>
      <c r="B538" s="10"/>
      <c r="C538" s="10"/>
      <c r="D538" s="10"/>
      <c r="E538" s="10"/>
      <c r="F538" s="10"/>
      <c r="G538" s="10"/>
      <c r="H538" s="10"/>
      <c r="I538" s="10"/>
      <c r="J538" s="10"/>
      <c r="K538" s="10"/>
      <c r="L538" s="10"/>
      <c r="M538" s="10"/>
      <c r="N538" s="10"/>
      <c r="O538" s="10"/>
    </row>
    <row r="539" spans="1:15">
      <c r="A539" s="10"/>
      <c r="B539" s="10"/>
      <c r="C539" s="10"/>
      <c r="D539" s="10"/>
      <c r="E539" s="10"/>
      <c r="F539" s="10"/>
      <c r="G539" s="10"/>
      <c r="H539" s="10"/>
      <c r="I539" s="10"/>
      <c r="J539" s="10"/>
      <c r="K539" s="10"/>
      <c r="L539" s="10"/>
      <c r="M539" s="10"/>
      <c r="N539" s="10"/>
      <c r="O539" s="10"/>
    </row>
    <row r="540" spans="1:15">
      <c r="A540" s="10"/>
      <c r="B540" s="10"/>
      <c r="C540" s="10"/>
      <c r="D540" s="10"/>
      <c r="E540" s="10"/>
      <c r="F540" s="10"/>
      <c r="G540" s="10"/>
      <c r="H540" s="10"/>
      <c r="I540" s="10"/>
      <c r="J540" s="10"/>
      <c r="K540" s="10"/>
      <c r="L540" s="10"/>
      <c r="M540" s="10"/>
      <c r="N540" s="10"/>
      <c r="O540" s="10"/>
    </row>
    <row r="541" spans="1:15">
      <c r="A541" s="10"/>
      <c r="B541" s="10"/>
      <c r="C541" s="10"/>
      <c r="D541" s="10"/>
      <c r="E541" s="10"/>
      <c r="F541" s="10"/>
      <c r="G541" s="10"/>
      <c r="H541" s="10"/>
      <c r="I541" s="10"/>
      <c r="J541" s="10"/>
      <c r="K541" s="10"/>
      <c r="L541" s="10"/>
      <c r="M541" s="10"/>
      <c r="N541" s="10"/>
      <c r="O541" s="10"/>
    </row>
    <row r="542" spans="1:15">
      <c r="A542" s="10"/>
      <c r="B542" s="10"/>
      <c r="C542" s="10"/>
      <c r="D542" s="10"/>
      <c r="E542" s="10"/>
      <c r="F542" s="10"/>
      <c r="G542" s="10"/>
      <c r="H542" s="10"/>
      <c r="I542" s="10"/>
      <c r="J542" s="10"/>
      <c r="K542" s="10"/>
      <c r="L542" s="10"/>
      <c r="M542" s="10"/>
      <c r="N542" s="10"/>
      <c r="O542" s="10"/>
    </row>
    <row r="543" spans="1:15">
      <c r="A543" s="10"/>
      <c r="B543" s="10"/>
      <c r="C543" s="10"/>
      <c r="D543" s="10"/>
      <c r="E543" s="10"/>
      <c r="F543" s="10"/>
      <c r="G543" s="10"/>
      <c r="H543" s="10"/>
      <c r="I543" s="10"/>
      <c r="J543" s="10"/>
      <c r="K543" s="10"/>
      <c r="L543" s="10"/>
      <c r="M543" s="10"/>
      <c r="N543" s="10"/>
      <c r="O543" s="10"/>
    </row>
    <row r="544" spans="1:15">
      <c r="A544" s="10"/>
      <c r="B544" s="10"/>
      <c r="C544" s="10"/>
      <c r="D544" s="10"/>
      <c r="E544" s="10"/>
      <c r="F544" s="10"/>
      <c r="G544" s="10"/>
      <c r="H544" s="10"/>
      <c r="I544" s="10"/>
      <c r="J544" s="10"/>
      <c r="K544" s="10"/>
      <c r="L544" s="10"/>
      <c r="M544" s="10"/>
      <c r="N544" s="10"/>
      <c r="O544" s="10"/>
    </row>
    <row r="545" spans="1:15">
      <c r="A545" s="10"/>
      <c r="B545" s="10"/>
      <c r="C545" s="10"/>
      <c r="D545" s="10"/>
      <c r="E545" s="10"/>
      <c r="F545" s="10"/>
      <c r="G545" s="10"/>
      <c r="H545" s="10"/>
      <c r="I545" s="10"/>
      <c r="J545" s="10"/>
      <c r="K545" s="10"/>
      <c r="L545" s="10"/>
      <c r="M545" s="10"/>
      <c r="N545" s="10"/>
      <c r="O545" s="10"/>
    </row>
    <row r="546" spans="1:15">
      <c r="A546" s="10"/>
      <c r="B546" s="10"/>
      <c r="C546" s="10"/>
      <c r="D546" s="10"/>
      <c r="E546" s="10"/>
      <c r="F546" s="10"/>
      <c r="G546" s="10"/>
      <c r="H546" s="10"/>
      <c r="I546" s="10"/>
      <c r="J546" s="10"/>
      <c r="K546" s="10"/>
      <c r="L546" s="10"/>
      <c r="M546" s="10"/>
      <c r="N546" s="10"/>
      <c r="O546" s="10"/>
    </row>
    <row r="547" spans="1:15">
      <c r="A547" s="10"/>
      <c r="B547" s="10"/>
      <c r="C547" s="10"/>
      <c r="D547" s="10"/>
      <c r="E547" s="10"/>
      <c r="F547" s="10"/>
      <c r="G547" s="10"/>
      <c r="H547" s="10"/>
      <c r="I547" s="10"/>
      <c r="J547" s="10"/>
      <c r="K547" s="10"/>
      <c r="L547" s="10"/>
      <c r="M547" s="10"/>
      <c r="N547" s="10"/>
      <c r="O547" s="10"/>
    </row>
    <row r="548" spans="1:15">
      <c r="A548" s="10"/>
      <c r="B548" s="10"/>
      <c r="C548" s="10"/>
      <c r="D548" s="10"/>
      <c r="E548" s="10"/>
      <c r="F548" s="10"/>
      <c r="G548" s="10"/>
      <c r="H548" s="10"/>
      <c r="I548" s="10"/>
      <c r="J548" s="10"/>
      <c r="K548" s="10"/>
      <c r="L548" s="10"/>
      <c r="M548" s="10"/>
      <c r="N548" s="10"/>
      <c r="O548" s="10"/>
    </row>
    <row r="549" spans="1:15">
      <c r="A549" s="10"/>
      <c r="B549" s="10"/>
      <c r="C549" s="10"/>
      <c r="D549" s="10"/>
      <c r="E549" s="10"/>
      <c r="F549" s="10"/>
      <c r="G549" s="10"/>
      <c r="H549" s="10"/>
      <c r="I549" s="10"/>
      <c r="J549" s="10"/>
      <c r="K549" s="10"/>
      <c r="L549" s="10"/>
      <c r="M549" s="10"/>
      <c r="N549" s="10"/>
      <c r="O549" s="10"/>
    </row>
    <row r="550" spans="1:15">
      <c r="A550" s="10"/>
      <c r="B550" s="10"/>
      <c r="C550" s="10"/>
      <c r="D550" s="10"/>
      <c r="E550" s="10"/>
      <c r="F550" s="10"/>
      <c r="G550" s="10"/>
      <c r="H550" s="10"/>
      <c r="I550" s="10"/>
      <c r="J550" s="10"/>
      <c r="K550" s="10"/>
      <c r="L550" s="10"/>
      <c r="M550" s="10"/>
      <c r="N550" s="10"/>
      <c r="O550" s="10"/>
    </row>
    <row r="551" spans="1:15">
      <c r="A551" s="10"/>
      <c r="B551" s="10"/>
      <c r="C551" s="10"/>
      <c r="D551" s="10"/>
      <c r="E551" s="10"/>
      <c r="F551" s="10"/>
      <c r="G551" s="10"/>
      <c r="H551" s="10"/>
      <c r="I551" s="10"/>
      <c r="J551" s="10"/>
      <c r="K551" s="10"/>
      <c r="L551" s="10"/>
      <c r="M551" s="10"/>
      <c r="N551" s="10"/>
      <c r="O551" s="10"/>
    </row>
    <row r="552" spans="1:15">
      <c r="A552" s="10"/>
      <c r="B552" s="10"/>
      <c r="C552" s="10"/>
      <c r="D552" s="10"/>
      <c r="E552" s="10"/>
      <c r="F552" s="10"/>
      <c r="G552" s="10"/>
      <c r="H552" s="10"/>
      <c r="I552" s="10"/>
      <c r="J552" s="10"/>
      <c r="K552" s="10"/>
      <c r="L552" s="10"/>
      <c r="M552" s="10"/>
      <c r="N552" s="10"/>
      <c r="O552" s="10"/>
    </row>
    <row r="553" spans="1:15">
      <c r="A553" s="10"/>
      <c r="B553" s="10"/>
      <c r="C553" s="10"/>
      <c r="D553" s="10"/>
      <c r="E553" s="10"/>
      <c r="F553" s="10"/>
      <c r="G553" s="10"/>
      <c r="H553" s="10"/>
      <c r="I553" s="10"/>
      <c r="J553" s="10"/>
      <c r="K553" s="10"/>
      <c r="L553" s="10"/>
      <c r="M553" s="10"/>
      <c r="N553" s="10"/>
      <c r="O553" s="10"/>
    </row>
    <row r="554" spans="1:15">
      <c r="A554" s="10"/>
      <c r="B554" s="10"/>
      <c r="C554" s="10"/>
      <c r="D554" s="10"/>
      <c r="E554" s="10"/>
      <c r="F554" s="10"/>
      <c r="G554" s="10"/>
      <c r="H554" s="10"/>
      <c r="I554" s="10"/>
      <c r="J554" s="10"/>
      <c r="K554" s="10"/>
      <c r="L554" s="10"/>
      <c r="M554" s="10"/>
      <c r="N554" s="10"/>
      <c r="O554" s="10"/>
    </row>
    <row r="555" spans="1:15">
      <c r="A555" s="10"/>
      <c r="B555" s="10"/>
      <c r="C555" s="10"/>
      <c r="D555" s="10"/>
      <c r="E555" s="10"/>
      <c r="F555" s="10"/>
      <c r="G555" s="10"/>
      <c r="H555" s="10"/>
      <c r="I555" s="10"/>
      <c r="J555" s="10"/>
      <c r="K555" s="10"/>
      <c r="L555" s="10"/>
      <c r="M555" s="10"/>
      <c r="N555" s="10"/>
      <c r="O555" s="10"/>
    </row>
    <row r="556" spans="1:15">
      <c r="A556" s="10"/>
      <c r="B556" s="10"/>
      <c r="C556" s="10"/>
      <c r="D556" s="10"/>
      <c r="E556" s="10"/>
      <c r="F556" s="10"/>
      <c r="G556" s="10"/>
      <c r="H556" s="10"/>
      <c r="I556" s="10"/>
      <c r="J556" s="10"/>
      <c r="K556" s="10"/>
      <c r="L556" s="10"/>
      <c r="M556" s="10"/>
      <c r="N556" s="10"/>
      <c r="O556" s="10"/>
    </row>
    <row r="557" spans="1:15">
      <c r="A557" s="10"/>
      <c r="B557" s="10"/>
      <c r="C557" s="10"/>
      <c r="D557" s="10"/>
      <c r="E557" s="10"/>
      <c r="F557" s="10"/>
      <c r="G557" s="10"/>
      <c r="H557" s="10"/>
      <c r="I557" s="10"/>
      <c r="J557" s="10"/>
      <c r="K557" s="10"/>
      <c r="L557" s="10"/>
      <c r="M557" s="10"/>
      <c r="N557" s="10"/>
      <c r="O557" s="10"/>
    </row>
    <row r="558" spans="1:15">
      <c r="A558" s="10"/>
      <c r="B558" s="10"/>
      <c r="C558" s="10"/>
      <c r="D558" s="10"/>
      <c r="E558" s="10"/>
      <c r="F558" s="10"/>
      <c r="G558" s="10"/>
      <c r="H558" s="10"/>
      <c r="I558" s="10"/>
      <c r="J558" s="10"/>
      <c r="K558" s="10"/>
      <c r="L558" s="10"/>
      <c r="M558" s="10"/>
      <c r="N558" s="10"/>
      <c r="O558" s="10"/>
    </row>
    <row r="559" spans="1:15">
      <c r="A559" s="10"/>
      <c r="B559" s="10"/>
      <c r="C559" s="10"/>
      <c r="D559" s="10"/>
      <c r="E559" s="10"/>
      <c r="F559" s="10"/>
      <c r="G559" s="10"/>
      <c r="H559" s="10"/>
      <c r="I559" s="10"/>
      <c r="J559" s="10"/>
      <c r="K559" s="10"/>
      <c r="L559" s="10"/>
      <c r="M559" s="10"/>
      <c r="N559" s="10"/>
      <c r="O559" s="10"/>
    </row>
    <row r="560" spans="1:15">
      <c r="A560" s="10"/>
      <c r="B560" s="10"/>
      <c r="C560" s="10"/>
      <c r="D560" s="10"/>
      <c r="E560" s="10"/>
      <c r="F560" s="10"/>
      <c r="G560" s="10"/>
      <c r="H560" s="10"/>
      <c r="I560" s="10"/>
      <c r="J560" s="10"/>
      <c r="K560" s="10"/>
      <c r="L560" s="10"/>
      <c r="M560" s="10"/>
      <c r="N560" s="10"/>
      <c r="O560" s="10"/>
    </row>
    <row r="561" spans="1:15">
      <c r="A561" s="10"/>
      <c r="B561" s="10"/>
      <c r="C561" s="10"/>
      <c r="D561" s="10"/>
      <c r="E561" s="10"/>
      <c r="F561" s="10"/>
      <c r="G561" s="10"/>
      <c r="H561" s="10"/>
      <c r="I561" s="10"/>
      <c r="J561" s="10"/>
      <c r="K561" s="10"/>
      <c r="L561" s="10"/>
      <c r="M561" s="10"/>
      <c r="N561" s="10"/>
      <c r="O561" s="10"/>
    </row>
    <row r="562" spans="1:15">
      <c r="A562" s="10"/>
      <c r="B562" s="10"/>
      <c r="C562" s="10"/>
      <c r="D562" s="10"/>
      <c r="E562" s="10"/>
      <c r="F562" s="10"/>
      <c r="G562" s="10"/>
      <c r="H562" s="10"/>
      <c r="I562" s="10"/>
      <c r="J562" s="10"/>
      <c r="K562" s="10"/>
      <c r="L562" s="10"/>
      <c r="M562" s="10"/>
      <c r="N562" s="10"/>
      <c r="O562" s="10"/>
    </row>
    <row r="563" spans="1:15">
      <c r="A563" s="10"/>
      <c r="B563" s="10"/>
      <c r="C563" s="10"/>
      <c r="D563" s="10"/>
      <c r="E563" s="10"/>
      <c r="F563" s="10"/>
      <c r="G563" s="10"/>
      <c r="H563" s="10"/>
      <c r="I563" s="10"/>
      <c r="J563" s="10"/>
      <c r="K563" s="10"/>
      <c r="L563" s="10"/>
      <c r="M563" s="10"/>
      <c r="N563" s="10"/>
      <c r="O563" s="10"/>
    </row>
    <row r="564" spans="1:15">
      <c r="A564" s="10"/>
      <c r="B564" s="10"/>
      <c r="C564" s="10"/>
      <c r="D564" s="10"/>
      <c r="E564" s="10"/>
      <c r="F564" s="10"/>
      <c r="G564" s="10"/>
      <c r="H564" s="10"/>
      <c r="I564" s="10"/>
      <c r="J564" s="10"/>
      <c r="K564" s="10"/>
      <c r="L564" s="10"/>
      <c r="M564" s="10"/>
      <c r="N564" s="10"/>
      <c r="O564" s="10"/>
    </row>
    <row r="565" spans="1:15">
      <c r="A565" s="10"/>
      <c r="B565" s="10"/>
      <c r="C565" s="10"/>
      <c r="D565" s="10"/>
      <c r="E565" s="10"/>
      <c r="F565" s="10"/>
      <c r="G565" s="10"/>
      <c r="H565" s="10"/>
      <c r="I565" s="10"/>
      <c r="J565" s="10"/>
      <c r="K565" s="10"/>
      <c r="L565" s="10"/>
      <c r="M565" s="10"/>
      <c r="N565" s="10"/>
      <c r="O565" s="10"/>
    </row>
    <row r="566" spans="1:15">
      <c r="A566" s="10"/>
      <c r="B566" s="10"/>
      <c r="C566" s="10"/>
      <c r="D566" s="10"/>
      <c r="E566" s="10"/>
      <c r="F566" s="10"/>
      <c r="G566" s="10"/>
      <c r="H566" s="10"/>
      <c r="I566" s="10"/>
      <c r="J566" s="10"/>
      <c r="K566" s="10"/>
      <c r="L566" s="10"/>
      <c r="M566" s="10"/>
      <c r="N566" s="10"/>
      <c r="O566" s="10"/>
    </row>
    <row r="567" spans="1:15">
      <c r="A567" s="10"/>
      <c r="B567" s="10"/>
      <c r="C567" s="10"/>
      <c r="D567" s="10"/>
      <c r="E567" s="10"/>
      <c r="F567" s="10"/>
      <c r="G567" s="10"/>
      <c r="H567" s="10"/>
      <c r="I567" s="10"/>
      <c r="J567" s="10"/>
      <c r="K567" s="10"/>
      <c r="L567" s="10"/>
      <c r="M567" s="10"/>
      <c r="N567" s="10"/>
      <c r="O567" s="10"/>
    </row>
    <row r="568" spans="1:15">
      <c r="A568" s="10"/>
      <c r="B568" s="10"/>
      <c r="C568" s="10"/>
      <c r="D568" s="10"/>
      <c r="E568" s="10"/>
      <c r="F568" s="10"/>
      <c r="G568" s="10"/>
      <c r="H568" s="10"/>
      <c r="I568" s="10"/>
      <c r="J568" s="10"/>
      <c r="K568" s="10"/>
      <c r="L568" s="10"/>
      <c r="M568" s="10"/>
      <c r="N568" s="10"/>
      <c r="O568" s="10"/>
    </row>
    <row r="569" spans="1:15">
      <c r="A569" s="10"/>
      <c r="B569" s="10"/>
      <c r="C569" s="10"/>
      <c r="D569" s="10"/>
      <c r="E569" s="10"/>
      <c r="F569" s="10"/>
      <c r="G569" s="10"/>
      <c r="H569" s="10"/>
      <c r="I569" s="10"/>
      <c r="J569" s="10"/>
      <c r="K569" s="10"/>
      <c r="L569" s="10"/>
      <c r="M569" s="10"/>
      <c r="N569" s="10"/>
      <c r="O569" s="10"/>
    </row>
    <row r="570" spans="1:15">
      <c r="A570" s="10"/>
      <c r="B570" s="10"/>
      <c r="C570" s="10"/>
      <c r="D570" s="10"/>
      <c r="E570" s="10"/>
      <c r="F570" s="10"/>
      <c r="G570" s="10"/>
      <c r="H570" s="10"/>
      <c r="I570" s="10"/>
      <c r="J570" s="10"/>
      <c r="K570" s="10"/>
      <c r="L570" s="10"/>
      <c r="M570" s="10"/>
      <c r="N570" s="10"/>
      <c r="O570" s="10"/>
    </row>
    <row r="571" spans="1:15">
      <c r="A571" s="10"/>
      <c r="B571" s="10"/>
      <c r="C571" s="10"/>
      <c r="D571" s="10"/>
      <c r="E571" s="10"/>
      <c r="F571" s="10"/>
      <c r="G571" s="10"/>
      <c r="H571" s="10"/>
      <c r="I571" s="10"/>
      <c r="J571" s="10"/>
      <c r="K571" s="10"/>
      <c r="L571" s="10"/>
      <c r="M571" s="10"/>
      <c r="N571" s="10"/>
      <c r="O571" s="10"/>
    </row>
    <row r="572" spans="1:15">
      <c r="A572" s="10"/>
      <c r="B572" s="10"/>
      <c r="C572" s="10"/>
      <c r="D572" s="10"/>
      <c r="E572" s="10"/>
      <c r="F572" s="10"/>
      <c r="G572" s="10"/>
      <c r="H572" s="10"/>
      <c r="I572" s="10"/>
      <c r="J572" s="10"/>
      <c r="K572" s="10"/>
      <c r="L572" s="10"/>
      <c r="M572" s="10"/>
      <c r="N572" s="10"/>
      <c r="O572" s="10"/>
    </row>
    <row r="573" spans="1:15">
      <c r="A573" s="10"/>
      <c r="B573" s="10"/>
      <c r="C573" s="10"/>
      <c r="D573" s="10"/>
      <c r="E573" s="10"/>
      <c r="F573" s="10"/>
      <c r="G573" s="10"/>
      <c r="H573" s="10"/>
      <c r="I573" s="10"/>
      <c r="J573" s="10"/>
      <c r="K573" s="10"/>
      <c r="L573" s="10"/>
      <c r="M573" s="10"/>
      <c r="N573" s="10"/>
      <c r="O573" s="10"/>
    </row>
    <row r="574" spans="1:15">
      <c r="A574" s="10"/>
      <c r="B574" s="10"/>
      <c r="C574" s="10"/>
      <c r="D574" s="10"/>
      <c r="E574" s="10"/>
      <c r="F574" s="10"/>
      <c r="G574" s="10"/>
      <c r="H574" s="10"/>
      <c r="I574" s="10"/>
      <c r="J574" s="10"/>
      <c r="K574" s="10"/>
      <c r="L574" s="10"/>
      <c r="M574" s="10"/>
      <c r="N574" s="10"/>
      <c r="O574" s="10"/>
    </row>
    <row r="575" spans="1:15">
      <c r="A575" s="10"/>
      <c r="B575" s="10"/>
      <c r="C575" s="10"/>
      <c r="D575" s="10"/>
      <c r="E575" s="10"/>
      <c r="F575" s="10"/>
      <c r="G575" s="10"/>
      <c r="H575" s="10"/>
      <c r="I575" s="10"/>
      <c r="J575" s="10"/>
      <c r="K575" s="10"/>
      <c r="L575" s="10"/>
      <c r="M575" s="10"/>
      <c r="N575" s="10"/>
      <c r="O575" s="10"/>
    </row>
    <row r="576" spans="1:15">
      <c r="A576" s="10"/>
      <c r="B576" s="10"/>
      <c r="C576" s="10"/>
      <c r="D576" s="10"/>
      <c r="E576" s="10"/>
      <c r="F576" s="10"/>
      <c r="G576" s="10"/>
      <c r="H576" s="10"/>
      <c r="I576" s="10"/>
      <c r="J576" s="10"/>
      <c r="K576" s="10"/>
      <c r="L576" s="10"/>
      <c r="M576" s="10"/>
      <c r="N576" s="10"/>
      <c r="O576" s="10"/>
    </row>
    <row r="577" spans="1:15">
      <c r="A577" s="10"/>
      <c r="B577" s="10"/>
      <c r="C577" s="10"/>
      <c r="D577" s="10"/>
      <c r="E577" s="10"/>
      <c r="F577" s="10"/>
      <c r="G577" s="10"/>
      <c r="H577" s="10"/>
      <c r="I577" s="10"/>
      <c r="J577" s="10"/>
      <c r="K577" s="10"/>
      <c r="L577" s="10"/>
      <c r="M577" s="10"/>
      <c r="N577" s="10"/>
      <c r="O577" s="10"/>
    </row>
    <row r="578" spans="1:15">
      <c r="A578" s="10"/>
      <c r="B578" s="10"/>
      <c r="C578" s="10"/>
      <c r="D578" s="10"/>
      <c r="E578" s="10"/>
      <c r="F578" s="10"/>
      <c r="G578" s="10"/>
      <c r="H578" s="10"/>
      <c r="I578" s="10"/>
      <c r="J578" s="10"/>
      <c r="K578" s="10"/>
      <c r="L578" s="10"/>
      <c r="M578" s="10"/>
      <c r="N578" s="10"/>
      <c r="O578" s="10"/>
    </row>
    <row r="579" spans="1:15">
      <c r="A579" s="10"/>
      <c r="B579" s="10"/>
      <c r="C579" s="10"/>
      <c r="D579" s="10"/>
      <c r="E579" s="10"/>
      <c r="F579" s="10"/>
      <c r="G579" s="10"/>
      <c r="H579" s="10"/>
      <c r="I579" s="10"/>
      <c r="J579" s="10"/>
      <c r="K579" s="10"/>
      <c r="L579" s="10"/>
      <c r="M579" s="10"/>
      <c r="N579" s="10"/>
      <c r="O579" s="10"/>
    </row>
    <row r="580" spans="1:15">
      <c r="A580" s="10"/>
      <c r="B580" s="10"/>
      <c r="C580" s="10"/>
      <c r="D580" s="10"/>
      <c r="E580" s="10"/>
      <c r="F580" s="10"/>
      <c r="G580" s="10"/>
      <c r="H580" s="10"/>
      <c r="I580" s="10"/>
      <c r="J580" s="10"/>
      <c r="K580" s="10"/>
      <c r="L580" s="10"/>
      <c r="M580" s="10"/>
      <c r="N580" s="10"/>
      <c r="O580" s="10"/>
    </row>
    <row r="581" spans="1:15">
      <c r="A581" s="10"/>
      <c r="B581" s="10"/>
      <c r="C581" s="10"/>
      <c r="D581" s="10"/>
      <c r="E581" s="10"/>
      <c r="F581" s="10"/>
      <c r="G581" s="10"/>
      <c r="H581" s="10"/>
      <c r="I581" s="10"/>
      <c r="J581" s="10"/>
      <c r="K581" s="10"/>
      <c r="L581" s="10"/>
      <c r="M581" s="10"/>
      <c r="N581" s="10"/>
      <c r="O581" s="10"/>
    </row>
    <row r="582" spans="1:15">
      <c r="A582" s="10"/>
      <c r="B582" s="10"/>
      <c r="C582" s="10"/>
      <c r="D582" s="10"/>
      <c r="E582" s="10"/>
      <c r="F582" s="10"/>
      <c r="G582" s="10"/>
      <c r="H582" s="10"/>
      <c r="I582" s="10"/>
      <c r="J582" s="10"/>
      <c r="K582" s="10"/>
      <c r="L582" s="10"/>
      <c r="M582" s="10"/>
      <c r="N582" s="10"/>
      <c r="O582" s="10"/>
    </row>
    <row r="583" spans="1:15">
      <c r="A583" s="10"/>
      <c r="B583" s="10"/>
      <c r="C583" s="10"/>
      <c r="D583" s="10"/>
      <c r="E583" s="10"/>
      <c r="F583" s="10"/>
      <c r="G583" s="10"/>
      <c r="H583" s="10"/>
      <c r="I583" s="10"/>
      <c r="J583" s="10"/>
      <c r="K583" s="10"/>
      <c r="L583" s="10"/>
      <c r="M583" s="10"/>
      <c r="N583" s="10"/>
      <c r="O583" s="10"/>
    </row>
    <row r="584" spans="1:15">
      <c r="A584" s="10"/>
      <c r="B584" s="10"/>
      <c r="C584" s="10"/>
      <c r="D584" s="10"/>
      <c r="E584" s="10"/>
      <c r="F584" s="10"/>
      <c r="G584" s="10"/>
      <c r="H584" s="10"/>
      <c r="I584" s="10"/>
      <c r="J584" s="10"/>
      <c r="K584" s="10"/>
      <c r="L584" s="10"/>
      <c r="M584" s="10"/>
      <c r="N584" s="10"/>
      <c r="O584" s="10"/>
    </row>
    <row r="585" spans="1:15">
      <c r="A585" s="10"/>
      <c r="B585" s="10"/>
      <c r="C585" s="10"/>
      <c r="D585" s="10"/>
      <c r="E585" s="10"/>
      <c r="F585" s="10"/>
      <c r="G585" s="10"/>
      <c r="H585" s="10"/>
      <c r="I585" s="10"/>
      <c r="J585" s="10"/>
      <c r="K585" s="10"/>
      <c r="L585" s="10"/>
      <c r="M585" s="10"/>
      <c r="N585" s="10"/>
      <c r="O585" s="10"/>
    </row>
    <row r="586" spans="1:15">
      <c r="A586" s="10"/>
      <c r="B586" s="10"/>
      <c r="C586" s="10"/>
      <c r="D586" s="10"/>
      <c r="E586" s="10"/>
      <c r="F586" s="10"/>
      <c r="G586" s="10"/>
      <c r="H586" s="10"/>
      <c r="I586" s="10"/>
      <c r="J586" s="10"/>
      <c r="K586" s="10"/>
      <c r="L586" s="10"/>
      <c r="M586" s="10"/>
      <c r="N586" s="10"/>
      <c r="O586" s="10"/>
    </row>
    <row r="587" spans="1:15">
      <c r="A587" s="10"/>
      <c r="B587" s="10"/>
      <c r="C587" s="10"/>
      <c r="D587" s="10"/>
      <c r="E587" s="10"/>
      <c r="F587" s="10"/>
      <c r="G587" s="10"/>
      <c r="H587" s="10"/>
      <c r="I587" s="10"/>
      <c r="J587" s="10"/>
      <c r="K587" s="10"/>
      <c r="L587" s="10"/>
      <c r="M587" s="10"/>
      <c r="N587" s="10"/>
      <c r="O587" s="10"/>
    </row>
    <row r="588" spans="1:15">
      <c r="A588" s="10"/>
      <c r="B588" s="10"/>
      <c r="C588" s="10"/>
      <c r="D588" s="10"/>
      <c r="E588" s="10"/>
      <c r="F588" s="10"/>
      <c r="G588" s="10"/>
      <c r="H588" s="10"/>
      <c r="I588" s="10"/>
      <c r="J588" s="10"/>
      <c r="K588" s="10"/>
      <c r="L588" s="10"/>
      <c r="M588" s="10"/>
      <c r="N588" s="10"/>
      <c r="O588" s="10"/>
    </row>
    <row r="589" spans="1:15">
      <c r="A589" s="10"/>
      <c r="B589" s="10"/>
      <c r="C589" s="10"/>
      <c r="D589" s="10"/>
      <c r="E589" s="10"/>
      <c r="F589" s="10"/>
      <c r="G589" s="10"/>
      <c r="H589" s="10"/>
      <c r="I589" s="10"/>
      <c r="J589" s="10"/>
      <c r="K589" s="10"/>
      <c r="L589" s="10"/>
      <c r="M589" s="10"/>
      <c r="N589" s="10"/>
      <c r="O589" s="10"/>
    </row>
    <row r="590" spans="1:15">
      <c r="A590" s="10"/>
      <c r="B590" s="10"/>
      <c r="C590" s="10"/>
      <c r="D590" s="10"/>
      <c r="E590" s="10"/>
      <c r="F590" s="10"/>
      <c r="G590" s="10"/>
      <c r="H590" s="10"/>
      <c r="I590" s="10"/>
      <c r="J590" s="10"/>
      <c r="K590" s="10"/>
      <c r="L590" s="10"/>
      <c r="M590" s="10"/>
      <c r="N590" s="10"/>
      <c r="O590" s="10"/>
    </row>
    <row r="591" spans="1:15">
      <c r="A591" s="10"/>
      <c r="B591" s="10"/>
      <c r="C591" s="10"/>
      <c r="D591" s="10"/>
      <c r="E591" s="10"/>
      <c r="F591" s="10"/>
      <c r="G591" s="10"/>
      <c r="H591" s="10"/>
      <c r="I591" s="10"/>
      <c r="J591" s="10"/>
      <c r="K591" s="10"/>
      <c r="L591" s="10"/>
      <c r="M591" s="10"/>
      <c r="N591" s="10"/>
      <c r="O591" s="10"/>
    </row>
    <row r="592" spans="1:15">
      <c r="A592" s="10"/>
      <c r="B592" s="10"/>
      <c r="C592" s="10"/>
      <c r="D592" s="10"/>
      <c r="E592" s="10"/>
      <c r="F592" s="10"/>
      <c r="G592" s="10"/>
      <c r="H592" s="10"/>
      <c r="I592" s="10"/>
      <c r="J592" s="10"/>
      <c r="K592" s="10"/>
      <c r="L592" s="10"/>
      <c r="M592" s="10"/>
      <c r="N592" s="10"/>
      <c r="O592" s="10"/>
    </row>
    <row r="593" spans="1:15">
      <c r="A593" s="10"/>
      <c r="B593" s="10"/>
      <c r="C593" s="10"/>
      <c r="D593" s="10"/>
      <c r="E593" s="10"/>
      <c r="F593" s="10"/>
      <c r="G593" s="10"/>
      <c r="H593" s="10"/>
      <c r="I593" s="10"/>
      <c r="J593" s="10"/>
      <c r="K593" s="10"/>
      <c r="L593" s="10"/>
      <c r="M593" s="10"/>
      <c r="N593" s="10"/>
      <c r="O593" s="10"/>
    </row>
    <row r="594" spans="1:15">
      <c r="A594" s="10"/>
      <c r="B594" s="10"/>
      <c r="C594" s="10"/>
      <c r="D594" s="10"/>
      <c r="E594" s="10"/>
      <c r="F594" s="10"/>
      <c r="G594" s="10"/>
      <c r="H594" s="10"/>
      <c r="I594" s="10"/>
      <c r="J594" s="10"/>
      <c r="K594" s="10"/>
      <c r="L594" s="10"/>
      <c r="M594" s="10"/>
      <c r="N594" s="10"/>
      <c r="O594" s="10"/>
    </row>
    <row r="595" spans="1:15">
      <c r="A595" s="10"/>
      <c r="B595" s="10"/>
      <c r="C595" s="10"/>
      <c r="D595" s="10"/>
      <c r="E595" s="10"/>
      <c r="F595" s="10"/>
      <c r="G595" s="10"/>
      <c r="H595" s="10"/>
      <c r="I595" s="10"/>
      <c r="J595" s="10"/>
      <c r="K595" s="10"/>
      <c r="L595" s="10"/>
      <c r="M595" s="10"/>
      <c r="N595" s="10"/>
      <c r="O595" s="10"/>
    </row>
    <row r="596" spans="1:15">
      <c r="A596" s="10"/>
      <c r="B596" s="10"/>
      <c r="C596" s="10"/>
      <c r="D596" s="10"/>
      <c r="E596" s="10"/>
      <c r="F596" s="10"/>
      <c r="G596" s="10"/>
      <c r="H596" s="10"/>
      <c r="I596" s="10"/>
      <c r="J596" s="10"/>
      <c r="K596" s="10"/>
      <c r="L596" s="10"/>
      <c r="M596" s="10"/>
      <c r="N596" s="10"/>
      <c r="O596" s="10"/>
    </row>
    <row r="597" spans="1:15">
      <c r="A597" s="10"/>
      <c r="B597" s="10"/>
      <c r="C597" s="10"/>
      <c r="D597" s="10"/>
      <c r="E597" s="10"/>
      <c r="F597" s="10"/>
      <c r="G597" s="10"/>
      <c r="H597" s="10"/>
      <c r="I597" s="10"/>
      <c r="J597" s="10"/>
      <c r="K597" s="10"/>
      <c r="L597" s="10"/>
      <c r="M597" s="10"/>
      <c r="N597" s="10"/>
      <c r="O597" s="10"/>
    </row>
    <row r="598" spans="1:15">
      <c r="A598" s="10"/>
      <c r="B598" s="10"/>
      <c r="C598" s="10"/>
      <c r="D598" s="10"/>
      <c r="E598" s="10"/>
      <c r="F598" s="10"/>
      <c r="G598" s="10"/>
      <c r="H598" s="10"/>
      <c r="I598" s="10"/>
      <c r="J598" s="10"/>
      <c r="K598" s="10"/>
      <c r="L598" s="10"/>
      <c r="M598" s="10"/>
      <c r="N598" s="10"/>
      <c r="O598" s="10"/>
    </row>
    <row r="599" spans="1:15">
      <c r="A599" s="10"/>
      <c r="B599" s="10"/>
      <c r="C599" s="10"/>
      <c r="D599" s="10"/>
      <c r="E599" s="10"/>
      <c r="F599" s="10"/>
      <c r="G599" s="10"/>
      <c r="H599" s="10"/>
      <c r="I599" s="10"/>
      <c r="J599" s="10"/>
      <c r="K599" s="10"/>
      <c r="L599" s="10"/>
      <c r="M599" s="10"/>
      <c r="N599" s="10"/>
      <c r="O599" s="10"/>
    </row>
    <row r="600" spans="1:15">
      <c r="A600" s="10"/>
      <c r="B600" s="10"/>
      <c r="C600" s="10"/>
      <c r="D600" s="10"/>
      <c r="E600" s="10"/>
      <c r="F600" s="10"/>
      <c r="G600" s="10"/>
      <c r="H600" s="10"/>
      <c r="I600" s="10"/>
      <c r="J600" s="10"/>
      <c r="K600" s="10"/>
      <c r="L600" s="10"/>
      <c r="M600" s="10"/>
      <c r="N600" s="10"/>
      <c r="O600" s="10"/>
    </row>
    <row r="601" spans="1:15">
      <c r="A601" s="10"/>
      <c r="B601" s="10"/>
      <c r="C601" s="10"/>
      <c r="D601" s="10"/>
      <c r="E601" s="10"/>
      <c r="F601" s="10"/>
      <c r="G601" s="10"/>
      <c r="H601" s="10"/>
      <c r="I601" s="10"/>
      <c r="J601" s="10"/>
      <c r="K601" s="10"/>
      <c r="L601" s="10"/>
      <c r="M601" s="10"/>
      <c r="N601" s="10"/>
      <c r="O601" s="10"/>
    </row>
    <row r="602" spans="1:15">
      <c r="A602" s="10"/>
      <c r="B602" s="10"/>
      <c r="C602" s="10"/>
      <c r="D602" s="10"/>
      <c r="E602" s="10"/>
      <c r="F602" s="10"/>
      <c r="G602" s="10"/>
      <c r="H602" s="10"/>
      <c r="I602" s="10"/>
      <c r="J602" s="10"/>
      <c r="K602" s="10"/>
      <c r="L602" s="10"/>
      <c r="M602" s="10"/>
      <c r="N602" s="10"/>
      <c r="O602" s="10"/>
    </row>
    <row r="603" spans="1:15">
      <c r="A603" s="10"/>
      <c r="B603" s="10"/>
      <c r="C603" s="10"/>
      <c r="D603" s="10"/>
      <c r="E603" s="10"/>
      <c r="F603" s="10"/>
      <c r="G603" s="10"/>
      <c r="H603" s="10"/>
      <c r="I603" s="10"/>
      <c r="J603" s="10"/>
      <c r="K603" s="10"/>
      <c r="L603" s="10"/>
      <c r="M603" s="10"/>
      <c r="N603" s="10"/>
      <c r="O603" s="10"/>
    </row>
    <row r="604" spans="1:15">
      <c r="A604" s="10"/>
      <c r="B604" s="10"/>
      <c r="C604" s="10"/>
      <c r="D604" s="10"/>
      <c r="E604" s="10"/>
      <c r="F604" s="10"/>
      <c r="G604" s="10"/>
      <c r="H604" s="10"/>
      <c r="I604" s="10"/>
      <c r="J604" s="10"/>
      <c r="K604" s="10"/>
      <c r="L604" s="10"/>
      <c r="M604" s="10"/>
      <c r="N604" s="10"/>
      <c r="O604" s="10"/>
    </row>
    <row r="605" spans="1:15">
      <c r="A605" s="10"/>
      <c r="B605" s="10"/>
      <c r="C605" s="10"/>
      <c r="D605" s="10"/>
      <c r="E605" s="10"/>
      <c r="F605" s="10"/>
      <c r="G605" s="10"/>
      <c r="H605" s="10"/>
      <c r="I605" s="10"/>
      <c r="J605" s="10"/>
      <c r="K605" s="10"/>
      <c r="L605" s="10"/>
      <c r="M605" s="10"/>
      <c r="N605" s="10"/>
      <c r="O605" s="10"/>
    </row>
    <row r="606" spans="1:15">
      <c r="A606" s="10"/>
      <c r="B606" s="10"/>
      <c r="C606" s="10"/>
      <c r="D606" s="10"/>
      <c r="E606" s="10"/>
      <c r="F606" s="10"/>
      <c r="G606" s="10"/>
      <c r="H606" s="10"/>
      <c r="I606" s="10"/>
      <c r="J606" s="10"/>
      <c r="K606" s="10"/>
      <c r="L606" s="10"/>
      <c r="M606" s="10"/>
      <c r="N606" s="10"/>
      <c r="O606" s="10"/>
    </row>
    <row r="607" spans="1:15">
      <c r="A607" s="10"/>
      <c r="B607" s="10"/>
      <c r="C607" s="10"/>
      <c r="D607" s="10"/>
      <c r="E607" s="10"/>
      <c r="F607" s="10"/>
      <c r="G607" s="10"/>
      <c r="H607" s="10"/>
      <c r="I607" s="10"/>
      <c r="J607" s="10"/>
      <c r="K607" s="10"/>
      <c r="L607" s="10"/>
      <c r="M607" s="10"/>
      <c r="N607" s="10"/>
      <c r="O607" s="10"/>
    </row>
    <row r="608" spans="1:15">
      <c r="A608" s="10"/>
      <c r="B608" s="10"/>
      <c r="C608" s="10"/>
      <c r="D608" s="10"/>
      <c r="E608" s="10"/>
      <c r="F608" s="10"/>
      <c r="G608" s="10"/>
      <c r="H608" s="10"/>
      <c r="I608" s="10"/>
      <c r="J608" s="10"/>
      <c r="K608" s="10"/>
      <c r="L608" s="10"/>
      <c r="M608" s="10"/>
      <c r="N608" s="10"/>
      <c r="O608" s="10"/>
    </row>
    <row r="609" spans="1:15">
      <c r="A609" s="10"/>
      <c r="B609" s="10"/>
      <c r="C609" s="10"/>
      <c r="D609" s="10"/>
      <c r="E609" s="10"/>
      <c r="F609" s="10"/>
      <c r="G609" s="10"/>
      <c r="H609" s="10"/>
      <c r="I609" s="10"/>
      <c r="J609" s="10"/>
      <c r="K609" s="10"/>
      <c r="L609" s="10"/>
      <c r="M609" s="10"/>
      <c r="N609" s="10"/>
      <c r="O609" s="10"/>
    </row>
    <row r="610" spans="1:15">
      <c r="A610" s="10"/>
      <c r="B610" s="10"/>
      <c r="C610" s="10"/>
      <c r="D610" s="10"/>
      <c r="E610" s="10"/>
      <c r="F610" s="10"/>
      <c r="G610" s="10"/>
      <c r="H610" s="10"/>
      <c r="I610" s="10"/>
      <c r="J610" s="10"/>
      <c r="K610" s="10"/>
      <c r="L610" s="10"/>
      <c r="M610" s="10"/>
      <c r="N610" s="10"/>
      <c r="O610" s="10"/>
    </row>
    <row r="611" spans="1:15">
      <c r="A611" s="10"/>
      <c r="B611" s="10"/>
      <c r="C611" s="10"/>
      <c r="D611" s="10"/>
      <c r="E611" s="10"/>
      <c r="F611" s="10"/>
      <c r="G611" s="10"/>
      <c r="H611" s="10"/>
      <c r="I611" s="10"/>
      <c r="J611" s="10"/>
      <c r="K611" s="10"/>
      <c r="L611" s="10"/>
      <c r="M611" s="10"/>
      <c r="N611" s="10"/>
      <c r="O611" s="10"/>
    </row>
    <row r="612" spans="1:15">
      <c r="A612" s="10"/>
      <c r="B612" s="10"/>
      <c r="C612" s="10"/>
      <c r="D612" s="10"/>
      <c r="E612" s="10"/>
      <c r="F612" s="10"/>
      <c r="G612" s="10"/>
      <c r="H612" s="10"/>
      <c r="I612" s="10"/>
      <c r="J612" s="10"/>
      <c r="K612" s="10"/>
      <c r="L612" s="10"/>
      <c r="M612" s="10"/>
      <c r="N612" s="10"/>
      <c r="O612" s="10"/>
    </row>
    <row r="613" spans="1:15">
      <c r="A613" s="10"/>
      <c r="B613" s="10"/>
      <c r="C613" s="10"/>
      <c r="D613" s="10"/>
      <c r="E613" s="10"/>
      <c r="F613" s="10"/>
      <c r="G613" s="10"/>
      <c r="H613" s="10"/>
      <c r="I613" s="10"/>
      <c r="J613" s="10"/>
      <c r="K613" s="10"/>
      <c r="L613" s="10"/>
      <c r="M613" s="10"/>
      <c r="N613" s="10"/>
      <c r="O613" s="10"/>
    </row>
    <row r="614" spans="1:15">
      <c r="A614" s="10"/>
      <c r="B614" s="10"/>
      <c r="C614" s="10"/>
      <c r="D614" s="10"/>
      <c r="E614" s="10"/>
      <c r="F614" s="10"/>
      <c r="G614" s="10"/>
      <c r="H614" s="10"/>
      <c r="I614" s="10"/>
      <c r="J614" s="10"/>
      <c r="K614" s="10"/>
      <c r="L614" s="10"/>
      <c r="M614" s="10"/>
      <c r="N614" s="10"/>
      <c r="O614" s="10"/>
    </row>
    <row r="615" spans="1:15">
      <c r="A615" s="10"/>
      <c r="B615" s="10"/>
      <c r="C615" s="10"/>
      <c r="D615" s="10"/>
      <c r="E615" s="10"/>
      <c r="F615" s="10"/>
      <c r="G615" s="10"/>
      <c r="H615" s="10"/>
      <c r="I615" s="10"/>
      <c r="J615" s="10"/>
      <c r="K615" s="10"/>
      <c r="L615" s="10"/>
      <c r="M615" s="10"/>
      <c r="N615" s="10"/>
      <c r="O615" s="10"/>
    </row>
    <row r="616" spans="1:15">
      <c r="A616" s="10"/>
      <c r="B616" s="10"/>
      <c r="C616" s="10"/>
      <c r="D616" s="10"/>
      <c r="E616" s="10"/>
      <c r="F616" s="10"/>
      <c r="G616" s="10"/>
      <c r="H616" s="10"/>
      <c r="I616" s="10"/>
      <c r="J616" s="10"/>
      <c r="K616" s="10"/>
      <c r="L616" s="10"/>
      <c r="M616" s="10"/>
      <c r="N616" s="10"/>
      <c r="O616" s="10"/>
    </row>
    <row r="617" spans="1:15">
      <c r="A617" s="10"/>
      <c r="B617" s="10"/>
      <c r="C617" s="10"/>
      <c r="D617" s="10"/>
      <c r="E617" s="10"/>
      <c r="F617" s="10"/>
      <c r="G617" s="10"/>
      <c r="H617" s="10"/>
      <c r="I617" s="10"/>
      <c r="J617" s="10"/>
      <c r="K617" s="10"/>
      <c r="L617" s="10"/>
      <c r="M617" s="10"/>
      <c r="N617" s="10"/>
      <c r="O617" s="10"/>
    </row>
    <row r="618" spans="1:15">
      <c r="A618" s="10"/>
      <c r="B618" s="10"/>
      <c r="C618" s="10"/>
      <c r="D618" s="10"/>
      <c r="E618" s="10"/>
      <c r="F618" s="10"/>
      <c r="G618" s="10"/>
      <c r="H618" s="10"/>
      <c r="I618" s="10"/>
      <c r="J618" s="10"/>
      <c r="K618" s="10"/>
      <c r="L618" s="10"/>
      <c r="M618" s="10"/>
      <c r="N618" s="10"/>
      <c r="O618" s="10"/>
    </row>
    <row r="619" spans="1:15">
      <c r="A619" s="10"/>
      <c r="B619" s="10"/>
      <c r="C619" s="10"/>
      <c r="D619" s="10"/>
      <c r="E619" s="10"/>
      <c r="F619" s="10"/>
      <c r="G619" s="10"/>
      <c r="H619" s="10"/>
      <c r="I619" s="10"/>
      <c r="J619" s="10"/>
      <c r="K619" s="10"/>
      <c r="L619" s="10"/>
      <c r="M619" s="10"/>
      <c r="N619" s="10"/>
      <c r="O619" s="10"/>
    </row>
    <row r="620" spans="1:15">
      <c r="A620" s="10"/>
      <c r="B620" s="10"/>
      <c r="C620" s="10"/>
      <c r="D620" s="10"/>
      <c r="E620" s="10"/>
      <c r="F620" s="10"/>
      <c r="G620" s="10"/>
      <c r="H620" s="10"/>
      <c r="I620" s="10"/>
      <c r="J620" s="10"/>
      <c r="K620" s="10"/>
      <c r="L620" s="10"/>
      <c r="M620" s="10"/>
      <c r="N620" s="10"/>
      <c r="O620" s="10"/>
    </row>
    <row r="621" spans="1:15">
      <c r="A621" s="10"/>
      <c r="B621" s="10"/>
      <c r="C621" s="10"/>
      <c r="D621" s="10"/>
      <c r="E621" s="10"/>
      <c r="F621" s="10"/>
      <c r="G621" s="10"/>
      <c r="H621" s="10"/>
      <c r="I621" s="10"/>
      <c r="J621" s="10"/>
      <c r="K621" s="10"/>
      <c r="L621" s="10"/>
      <c r="M621" s="10"/>
      <c r="N621" s="10"/>
      <c r="O621" s="10"/>
    </row>
    <row r="622" spans="1:15">
      <c r="A622" s="10"/>
      <c r="B622" s="10"/>
      <c r="C622" s="10"/>
      <c r="D622" s="10"/>
      <c r="E622" s="10"/>
      <c r="F622" s="10"/>
      <c r="G622" s="10"/>
      <c r="H622" s="10"/>
      <c r="I622" s="10"/>
      <c r="J622" s="10"/>
      <c r="K622" s="10"/>
      <c r="L622" s="10"/>
      <c r="M622" s="10"/>
      <c r="N622" s="10"/>
      <c r="O622" s="10"/>
    </row>
    <row r="623" spans="1:15">
      <c r="A623" s="10"/>
      <c r="B623" s="10"/>
      <c r="C623" s="10"/>
      <c r="D623" s="10"/>
      <c r="E623" s="10"/>
      <c r="F623" s="10"/>
      <c r="G623" s="10"/>
      <c r="H623" s="10"/>
      <c r="I623" s="10"/>
      <c r="J623" s="10"/>
      <c r="K623" s="10"/>
      <c r="L623" s="10"/>
      <c r="M623" s="10"/>
      <c r="N623" s="10"/>
      <c r="O623" s="10"/>
    </row>
    <row r="624" spans="1:15">
      <c r="A624" s="10"/>
      <c r="B624" s="10"/>
      <c r="C624" s="10"/>
      <c r="D624" s="10"/>
      <c r="E624" s="10"/>
      <c r="F624" s="10"/>
      <c r="G624" s="10"/>
      <c r="H624" s="10"/>
      <c r="I624" s="10"/>
      <c r="J624" s="10"/>
      <c r="K624" s="10"/>
      <c r="L624" s="10"/>
      <c r="M624" s="10"/>
      <c r="N624" s="10"/>
      <c r="O624" s="10"/>
    </row>
    <row r="625" spans="1:15">
      <c r="A625" s="10"/>
      <c r="B625" s="10"/>
      <c r="C625" s="10"/>
      <c r="D625" s="10"/>
      <c r="E625" s="10"/>
      <c r="F625" s="10"/>
      <c r="G625" s="10"/>
      <c r="H625" s="10"/>
      <c r="I625" s="10"/>
      <c r="J625" s="10"/>
      <c r="K625" s="10"/>
      <c r="L625" s="10"/>
      <c r="M625" s="10"/>
      <c r="N625" s="10"/>
      <c r="O625" s="10"/>
    </row>
    <row r="626" spans="1:15">
      <c r="A626" s="10"/>
      <c r="B626" s="10"/>
      <c r="C626" s="10"/>
      <c r="D626" s="10"/>
      <c r="E626" s="10"/>
      <c r="F626" s="10"/>
      <c r="G626" s="10"/>
      <c r="H626" s="10"/>
      <c r="I626" s="10"/>
      <c r="J626" s="10"/>
      <c r="K626" s="10"/>
      <c r="L626" s="10"/>
      <c r="M626" s="10"/>
      <c r="N626" s="10"/>
      <c r="O626" s="10"/>
    </row>
    <row r="627" spans="1:15">
      <c r="A627" s="10"/>
      <c r="B627" s="10"/>
      <c r="C627" s="10"/>
      <c r="D627" s="10"/>
      <c r="E627" s="10"/>
      <c r="F627" s="10"/>
      <c r="G627" s="10"/>
      <c r="H627" s="10"/>
      <c r="I627" s="10"/>
      <c r="J627" s="10"/>
      <c r="K627" s="10"/>
      <c r="L627" s="10"/>
      <c r="M627" s="10"/>
      <c r="N627" s="10"/>
      <c r="O627" s="10"/>
    </row>
    <row r="628" spans="1:15">
      <c r="A628" s="10"/>
      <c r="B628" s="10"/>
      <c r="C628" s="10"/>
      <c r="D628" s="10"/>
      <c r="E628" s="10"/>
      <c r="F628" s="10"/>
      <c r="G628" s="10"/>
      <c r="H628" s="10"/>
      <c r="I628" s="10"/>
      <c r="J628" s="10"/>
      <c r="K628" s="10"/>
      <c r="L628" s="10"/>
      <c r="M628" s="10"/>
      <c r="N628" s="10"/>
      <c r="O628" s="10"/>
    </row>
    <row r="629" spans="1:15">
      <c r="A629" s="10"/>
      <c r="B629" s="10"/>
      <c r="C629" s="10"/>
      <c r="D629" s="10"/>
      <c r="E629" s="10"/>
      <c r="F629" s="10"/>
      <c r="G629" s="10"/>
      <c r="H629" s="10"/>
      <c r="I629" s="10"/>
      <c r="J629" s="10"/>
      <c r="K629" s="10"/>
      <c r="L629" s="10"/>
      <c r="M629" s="10"/>
      <c r="N629" s="10"/>
      <c r="O629" s="10"/>
    </row>
    <row r="630" spans="1:15">
      <c r="A630" s="10"/>
      <c r="B630" s="10"/>
      <c r="C630" s="10"/>
      <c r="D630" s="10"/>
      <c r="E630" s="10"/>
      <c r="F630" s="10"/>
      <c r="G630" s="10"/>
      <c r="H630" s="10"/>
      <c r="I630" s="10"/>
      <c r="J630" s="10"/>
      <c r="K630" s="10"/>
      <c r="L630" s="10"/>
      <c r="M630" s="10"/>
      <c r="N630" s="10"/>
      <c r="O630" s="10"/>
    </row>
    <row r="631" spans="1:15">
      <c r="A631" s="10"/>
      <c r="B631" s="10"/>
      <c r="C631" s="10"/>
      <c r="D631" s="10"/>
      <c r="E631" s="10"/>
      <c r="F631" s="10"/>
      <c r="G631" s="10"/>
      <c r="H631" s="10"/>
      <c r="I631" s="10"/>
      <c r="J631" s="10"/>
      <c r="K631" s="10"/>
      <c r="L631" s="10"/>
      <c r="M631" s="10"/>
      <c r="N631" s="10"/>
      <c r="O631" s="10"/>
    </row>
    <row r="632" spans="1:15">
      <c r="A632" s="10"/>
      <c r="B632" s="10"/>
      <c r="C632" s="10"/>
      <c r="D632" s="10"/>
      <c r="E632" s="10"/>
      <c r="F632" s="10"/>
      <c r="G632" s="10"/>
      <c r="H632" s="10"/>
      <c r="I632" s="10"/>
      <c r="J632" s="10"/>
      <c r="K632" s="10"/>
      <c r="L632" s="10"/>
      <c r="M632" s="10"/>
      <c r="N632" s="10"/>
      <c r="O632" s="10"/>
    </row>
    <row r="633" spans="1:15">
      <c r="A633" s="10"/>
      <c r="B633" s="10"/>
      <c r="C633" s="10"/>
      <c r="D633" s="10"/>
      <c r="E633" s="10"/>
      <c r="F633" s="10"/>
      <c r="G633" s="10"/>
      <c r="H633" s="10"/>
      <c r="I633" s="10"/>
      <c r="J633" s="10"/>
      <c r="K633" s="10"/>
      <c r="L633" s="10"/>
      <c r="M633" s="10"/>
      <c r="N633" s="10"/>
      <c r="O633" s="10"/>
    </row>
    <row r="634" spans="1:15">
      <c r="A634" s="10"/>
      <c r="B634" s="10"/>
      <c r="C634" s="10"/>
      <c r="D634" s="10"/>
      <c r="E634" s="10"/>
      <c r="F634" s="10"/>
      <c r="G634" s="10"/>
      <c r="H634" s="10"/>
      <c r="I634" s="10"/>
      <c r="J634" s="10"/>
      <c r="K634" s="10"/>
      <c r="L634" s="10"/>
      <c r="M634" s="10"/>
      <c r="N634" s="10"/>
      <c r="O634" s="10"/>
    </row>
    <row r="635" spans="1:15">
      <c r="A635" s="10"/>
      <c r="B635" s="10"/>
      <c r="C635" s="10"/>
      <c r="D635" s="10"/>
      <c r="E635" s="10"/>
      <c r="F635" s="10"/>
      <c r="G635" s="10"/>
      <c r="H635" s="10"/>
      <c r="I635" s="10"/>
      <c r="J635" s="10"/>
      <c r="K635" s="10"/>
      <c r="L635" s="10"/>
      <c r="M635" s="10"/>
      <c r="N635" s="10"/>
      <c r="O635" s="10"/>
    </row>
    <row r="636" spans="1:15">
      <c r="A636" s="10"/>
      <c r="B636" s="10"/>
      <c r="C636" s="10"/>
      <c r="D636" s="10"/>
      <c r="E636" s="10"/>
      <c r="F636" s="10"/>
      <c r="G636" s="10"/>
      <c r="H636" s="10"/>
      <c r="I636" s="10"/>
      <c r="J636" s="10"/>
      <c r="K636" s="10"/>
      <c r="L636" s="10"/>
      <c r="M636" s="10"/>
      <c r="N636" s="10"/>
      <c r="O636" s="10"/>
    </row>
    <row r="637" spans="1:15">
      <c r="A637" s="10"/>
      <c r="B637" s="10"/>
      <c r="C637" s="10"/>
      <c r="D637" s="10"/>
      <c r="E637" s="10"/>
      <c r="F637" s="10"/>
      <c r="G637" s="10"/>
      <c r="H637" s="10"/>
      <c r="I637" s="10"/>
      <c r="J637" s="10"/>
      <c r="K637" s="10"/>
      <c r="L637" s="10"/>
      <c r="M637" s="10"/>
      <c r="N637" s="10"/>
      <c r="O637" s="10"/>
    </row>
    <row r="638" spans="1:15">
      <c r="A638" s="10"/>
      <c r="B638" s="10"/>
      <c r="C638" s="10"/>
      <c r="D638" s="10"/>
      <c r="E638" s="10"/>
      <c r="F638" s="10"/>
      <c r="G638" s="10"/>
      <c r="H638" s="10"/>
      <c r="I638" s="10"/>
      <c r="J638" s="10"/>
      <c r="K638" s="10"/>
      <c r="L638" s="10"/>
      <c r="M638" s="10"/>
      <c r="N638" s="10"/>
      <c r="O638" s="10"/>
    </row>
    <row r="639" spans="1:15">
      <c r="A639" s="10"/>
      <c r="B639" s="10"/>
      <c r="C639" s="10"/>
      <c r="D639" s="10"/>
      <c r="E639" s="10"/>
      <c r="F639" s="10"/>
      <c r="G639" s="10"/>
      <c r="H639" s="10"/>
      <c r="I639" s="10"/>
      <c r="J639" s="10"/>
      <c r="K639" s="10"/>
      <c r="L639" s="10"/>
      <c r="M639" s="10"/>
      <c r="N639" s="10"/>
      <c r="O639" s="10"/>
    </row>
    <row r="640" spans="1:15">
      <c r="A640" s="10"/>
      <c r="B640" s="10"/>
      <c r="C640" s="10"/>
      <c r="D640" s="10"/>
      <c r="E640" s="10"/>
      <c r="F640" s="10"/>
      <c r="G640" s="10"/>
      <c r="H640" s="10"/>
      <c r="I640" s="10"/>
      <c r="J640" s="10"/>
      <c r="K640" s="10"/>
      <c r="L640" s="10"/>
      <c r="M640" s="10"/>
      <c r="N640" s="10"/>
      <c r="O640" s="10"/>
    </row>
    <row r="641" spans="1:15">
      <c r="A641" s="10"/>
      <c r="B641" s="10"/>
      <c r="C641" s="10"/>
      <c r="D641" s="10"/>
      <c r="E641" s="10"/>
      <c r="F641" s="10"/>
      <c r="G641" s="10"/>
      <c r="H641" s="10"/>
      <c r="I641" s="10"/>
      <c r="J641" s="10"/>
      <c r="K641" s="10"/>
      <c r="L641" s="10"/>
      <c r="M641" s="10"/>
      <c r="N641" s="10"/>
      <c r="O641" s="10"/>
    </row>
    <row r="642" spans="1:15">
      <c r="A642" s="10"/>
      <c r="B642" s="10"/>
      <c r="C642" s="10"/>
      <c r="D642" s="10"/>
      <c r="E642" s="10"/>
      <c r="F642" s="10"/>
      <c r="G642" s="10"/>
      <c r="H642" s="10"/>
      <c r="I642" s="10"/>
      <c r="J642" s="10"/>
      <c r="K642" s="10"/>
      <c r="L642" s="10"/>
      <c r="M642" s="10"/>
      <c r="N642" s="10"/>
      <c r="O642" s="10"/>
    </row>
    <row r="643" spans="1:15">
      <c r="A643" s="10"/>
      <c r="B643" s="10"/>
      <c r="C643" s="10"/>
      <c r="D643" s="10"/>
      <c r="E643" s="10"/>
      <c r="F643" s="10"/>
      <c r="G643" s="10"/>
      <c r="H643" s="10"/>
      <c r="I643" s="10"/>
      <c r="J643" s="10"/>
      <c r="K643" s="10"/>
      <c r="L643" s="10"/>
      <c r="M643" s="10"/>
      <c r="N643" s="10"/>
      <c r="O643" s="10"/>
    </row>
    <row r="644" spans="1:15">
      <c r="A644" s="10"/>
      <c r="B644" s="10"/>
      <c r="C644" s="10"/>
      <c r="D644" s="10"/>
      <c r="E644" s="10"/>
      <c r="F644" s="10"/>
      <c r="G644" s="10"/>
      <c r="H644" s="10"/>
      <c r="I644" s="10"/>
      <c r="J644" s="10"/>
      <c r="K644" s="10"/>
      <c r="L644" s="10"/>
      <c r="M644" s="10"/>
      <c r="N644" s="10"/>
      <c r="O644" s="10"/>
    </row>
    <row r="645" spans="1:15">
      <c r="A645" s="10"/>
      <c r="B645" s="10"/>
      <c r="C645" s="10"/>
      <c r="D645" s="10"/>
      <c r="E645" s="10"/>
      <c r="F645" s="10"/>
      <c r="G645" s="10"/>
      <c r="H645" s="10"/>
      <c r="I645" s="10"/>
      <c r="J645" s="10"/>
      <c r="K645" s="10"/>
      <c r="L645" s="10"/>
      <c r="M645" s="10"/>
      <c r="N645" s="10"/>
      <c r="O645" s="10"/>
    </row>
    <row r="646" spans="1:15">
      <c r="A646" s="10"/>
      <c r="B646" s="10"/>
      <c r="C646" s="10"/>
      <c r="D646" s="10"/>
      <c r="E646" s="10"/>
      <c r="F646" s="10"/>
      <c r="G646" s="10"/>
      <c r="H646" s="10"/>
      <c r="I646" s="10"/>
      <c r="J646" s="10"/>
      <c r="K646" s="10"/>
      <c r="L646" s="10"/>
      <c r="M646" s="10"/>
      <c r="N646" s="10"/>
      <c r="O646" s="10"/>
    </row>
    <row r="647" spans="1:15">
      <c r="A647" s="10"/>
      <c r="B647" s="10"/>
      <c r="C647" s="10"/>
      <c r="D647" s="10"/>
      <c r="E647" s="10"/>
      <c r="F647" s="10"/>
      <c r="G647" s="10"/>
      <c r="H647" s="10"/>
      <c r="I647" s="10"/>
      <c r="J647" s="10"/>
      <c r="K647" s="10"/>
      <c r="L647" s="10"/>
      <c r="M647" s="10"/>
      <c r="N647" s="10"/>
      <c r="O647" s="10"/>
    </row>
    <row r="648" spans="1:15">
      <c r="A648" s="10"/>
      <c r="B648" s="10"/>
      <c r="C648" s="10"/>
      <c r="D648" s="10"/>
      <c r="E648" s="10"/>
      <c r="F648" s="10"/>
      <c r="G648" s="10"/>
      <c r="H648" s="10"/>
      <c r="I648" s="10"/>
      <c r="J648" s="10"/>
      <c r="K648" s="10"/>
      <c r="L648" s="10"/>
      <c r="M648" s="10"/>
      <c r="N648" s="10"/>
      <c r="O648" s="10"/>
    </row>
    <row r="649" spans="1:15">
      <c r="A649" s="10"/>
      <c r="B649" s="10"/>
      <c r="C649" s="10"/>
      <c r="D649" s="10"/>
      <c r="E649" s="10"/>
      <c r="F649" s="10"/>
      <c r="G649" s="10"/>
      <c r="H649" s="10"/>
      <c r="I649" s="10"/>
      <c r="J649" s="10"/>
      <c r="K649" s="10"/>
      <c r="L649" s="10"/>
      <c r="M649" s="10"/>
      <c r="N649" s="10"/>
      <c r="O649" s="10"/>
    </row>
    <row r="650" spans="1:15">
      <c r="A650" s="10"/>
      <c r="B650" s="10"/>
      <c r="C650" s="10"/>
      <c r="D650" s="10"/>
      <c r="E650" s="10"/>
      <c r="F650" s="10"/>
      <c r="G650" s="10"/>
      <c r="H650" s="10"/>
      <c r="I650" s="10"/>
      <c r="J650" s="10"/>
      <c r="K650" s="10"/>
      <c r="L650" s="10"/>
      <c r="M650" s="10"/>
      <c r="N650" s="10"/>
      <c r="O650" s="10"/>
    </row>
    <row r="651" spans="1:15">
      <c r="A651" s="10"/>
      <c r="B651" s="10"/>
      <c r="C651" s="10"/>
      <c r="D651" s="10"/>
      <c r="E651" s="10"/>
      <c r="F651" s="10"/>
      <c r="G651" s="10"/>
      <c r="H651" s="10"/>
      <c r="I651" s="10"/>
      <c r="J651" s="10"/>
      <c r="K651" s="10"/>
      <c r="L651" s="10"/>
      <c r="M651" s="10"/>
      <c r="N651" s="10"/>
      <c r="O651" s="10"/>
    </row>
    <row r="652" spans="1:15">
      <c r="A652" s="10"/>
      <c r="B652" s="10"/>
      <c r="C652" s="10"/>
      <c r="D652" s="10"/>
      <c r="E652" s="10"/>
      <c r="F652" s="10"/>
      <c r="G652" s="10"/>
      <c r="H652" s="10"/>
      <c r="I652" s="10"/>
      <c r="J652" s="10"/>
      <c r="K652" s="10"/>
      <c r="L652" s="10"/>
      <c r="M652" s="10"/>
      <c r="N652" s="10"/>
      <c r="O652" s="10"/>
    </row>
    <row r="653" spans="1:15">
      <c r="A653" s="10"/>
      <c r="B653" s="10"/>
      <c r="C653" s="10"/>
      <c r="D653" s="10"/>
      <c r="E653" s="10"/>
      <c r="F653" s="10"/>
      <c r="G653" s="10"/>
      <c r="H653" s="10"/>
      <c r="I653" s="10"/>
      <c r="J653" s="10"/>
      <c r="K653" s="10"/>
      <c r="L653" s="10"/>
      <c r="M653" s="10"/>
      <c r="N653" s="10"/>
      <c r="O653" s="10"/>
    </row>
    <row r="654" spans="1:15">
      <c r="A654" s="10"/>
      <c r="B654" s="10"/>
      <c r="C654" s="10"/>
      <c r="D654" s="10"/>
      <c r="E654" s="10"/>
      <c r="F654" s="10"/>
      <c r="G654" s="10"/>
      <c r="H654" s="10"/>
      <c r="I654" s="10"/>
      <c r="J654" s="10"/>
      <c r="K654" s="10"/>
      <c r="L654" s="10"/>
      <c r="M654" s="10"/>
      <c r="N654" s="10"/>
      <c r="O654" s="10"/>
    </row>
    <row r="655" spans="1:15">
      <c r="A655" s="10"/>
      <c r="B655" s="10"/>
      <c r="C655" s="10"/>
      <c r="D655" s="10"/>
      <c r="E655" s="10"/>
      <c r="F655" s="10"/>
      <c r="G655" s="10"/>
      <c r="H655" s="10"/>
      <c r="I655" s="10"/>
      <c r="J655" s="10"/>
      <c r="K655" s="10"/>
      <c r="L655" s="10"/>
      <c r="M655" s="10"/>
      <c r="N655" s="10"/>
      <c r="O655" s="10"/>
    </row>
    <row r="656" spans="1:15">
      <c r="A656" s="10"/>
      <c r="B656" s="10"/>
      <c r="C656" s="10"/>
      <c r="D656" s="10"/>
      <c r="E656" s="10"/>
      <c r="F656" s="10"/>
      <c r="G656" s="10"/>
      <c r="H656" s="10"/>
      <c r="I656" s="10"/>
      <c r="J656" s="10"/>
      <c r="K656" s="10"/>
      <c r="L656" s="10"/>
      <c r="M656" s="10"/>
      <c r="N656" s="10"/>
      <c r="O656" s="10"/>
    </row>
    <row r="657" spans="1:15">
      <c r="A657" s="10"/>
      <c r="B657" s="10"/>
      <c r="C657" s="10"/>
      <c r="D657" s="10"/>
      <c r="E657" s="10"/>
      <c r="F657" s="10"/>
      <c r="G657" s="10"/>
      <c r="H657" s="10"/>
      <c r="I657" s="10"/>
      <c r="J657" s="10"/>
      <c r="K657" s="10"/>
      <c r="L657" s="10"/>
      <c r="M657" s="10"/>
      <c r="N657" s="10"/>
      <c r="O657" s="10"/>
    </row>
    <row r="658" spans="1:15">
      <c r="A658" s="10"/>
      <c r="B658" s="10"/>
      <c r="C658" s="10"/>
      <c r="D658" s="10"/>
      <c r="E658" s="10"/>
      <c r="F658" s="10"/>
      <c r="G658" s="10"/>
      <c r="H658" s="10"/>
      <c r="I658" s="10"/>
      <c r="J658" s="10"/>
      <c r="K658" s="10"/>
      <c r="L658" s="10"/>
      <c r="M658" s="10"/>
      <c r="N658" s="10"/>
      <c r="O658" s="10"/>
    </row>
    <row r="659" spans="1:15">
      <c r="A659" s="10"/>
      <c r="B659" s="10"/>
      <c r="C659" s="10"/>
      <c r="D659" s="10"/>
      <c r="E659" s="10"/>
      <c r="F659" s="10"/>
      <c r="G659" s="10"/>
      <c r="H659" s="10"/>
      <c r="I659" s="10"/>
      <c r="J659" s="10"/>
      <c r="K659" s="10"/>
      <c r="L659" s="10"/>
      <c r="M659" s="10"/>
      <c r="N659" s="10"/>
      <c r="O659" s="10"/>
    </row>
    <row r="660" spans="1:15">
      <c r="A660" s="10"/>
      <c r="B660" s="10"/>
      <c r="C660" s="10"/>
      <c r="D660" s="10"/>
      <c r="E660" s="10"/>
      <c r="F660" s="10"/>
      <c r="G660" s="10"/>
      <c r="H660" s="10"/>
      <c r="I660" s="10"/>
      <c r="J660" s="10"/>
      <c r="K660" s="10"/>
      <c r="L660" s="10"/>
      <c r="M660" s="10"/>
      <c r="N660" s="10"/>
      <c r="O660" s="10"/>
    </row>
    <row r="661" spans="1:15">
      <c r="A661" s="10"/>
      <c r="B661" s="10"/>
      <c r="C661" s="10"/>
      <c r="D661" s="10"/>
      <c r="E661" s="10"/>
      <c r="F661" s="10"/>
      <c r="G661" s="10"/>
      <c r="H661" s="10"/>
      <c r="I661" s="10"/>
      <c r="J661" s="10"/>
      <c r="K661" s="10"/>
      <c r="L661" s="10"/>
      <c r="M661" s="10"/>
      <c r="N661" s="10"/>
      <c r="O661" s="10"/>
    </row>
    <row r="662" spans="1:15">
      <c r="A662" s="10"/>
      <c r="B662" s="10"/>
      <c r="C662" s="10"/>
      <c r="D662" s="10"/>
      <c r="E662" s="10"/>
      <c r="F662" s="10"/>
      <c r="G662" s="10"/>
      <c r="H662" s="10"/>
      <c r="I662" s="10"/>
      <c r="J662" s="10"/>
      <c r="K662" s="10"/>
      <c r="L662" s="10"/>
      <c r="M662" s="10"/>
      <c r="N662" s="10"/>
      <c r="O662" s="10"/>
    </row>
    <row r="663" spans="1:15">
      <c r="A663" s="10"/>
      <c r="B663" s="10"/>
      <c r="C663" s="10"/>
      <c r="D663" s="10"/>
      <c r="E663" s="10"/>
      <c r="F663" s="10"/>
      <c r="G663" s="10"/>
      <c r="H663" s="10"/>
      <c r="I663" s="10"/>
      <c r="J663" s="10"/>
      <c r="K663" s="10"/>
      <c r="L663" s="10"/>
      <c r="M663" s="10"/>
      <c r="N663" s="10"/>
      <c r="O663" s="10"/>
    </row>
    <row r="664" spans="1:15">
      <c r="A664" s="10"/>
      <c r="B664" s="10"/>
      <c r="C664" s="10"/>
      <c r="D664" s="10"/>
      <c r="E664" s="10"/>
      <c r="F664" s="10"/>
      <c r="G664" s="10"/>
      <c r="H664" s="10"/>
      <c r="I664" s="10"/>
      <c r="J664" s="10"/>
      <c r="K664" s="10"/>
      <c r="L664" s="10"/>
      <c r="M664" s="10"/>
      <c r="N664" s="10"/>
      <c r="O664" s="10"/>
    </row>
    <row r="665" spans="1:15">
      <c r="A665" s="10"/>
      <c r="B665" s="10"/>
      <c r="C665" s="10"/>
      <c r="D665" s="10"/>
      <c r="E665" s="10"/>
      <c r="F665" s="10"/>
      <c r="G665" s="10"/>
      <c r="H665" s="10"/>
      <c r="I665" s="10"/>
      <c r="J665" s="10"/>
      <c r="K665" s="10"/>
      <c r="L665" s="10"/>
      <c r="M665" s="10"/>
      <c r="N665" s="10"/>
      <c r="O665" s="10"/>
    </row>
    <row r="666" spans="1:15">
      <c r="A666" s="10"/>
      <c r="B666" s="10"/>
      <c r="C666" s="10"/>
      <c r="D666" s="10"/>
      <c r="E666" s="10"/>
      <c r="F666" s="10"/>
      <c r="G666" s="10"/>
      <c r="H666" s="10"/>
      <c r="I666" s="10"/>
      <c r="J666" s="10"/>
      <c r="K666" s="10"/>
      <c r="L666" s="10"/>
      <c r="M666" s="10"/>
      <c r="N666" s="10"/>
      <c r="O666" s="10"/>
    </row>
    <row r="667" spans="1:15">
      <c r="A667" s="10"/>
      <c r="B667" s="10"/>
      <c r="C667" s="10"/>
      <c r="D667" s="10"/>
      <c r="E667" s="10"/>
      <c r="F667" s="10"/>
      <c r="G667" s="10"/>
      <c r="H667" s="10"/>
      <c r="I667" s="10"/>
      <c r="J667" s="10"/>
      <c r="K667" s="10"/>
      <c r="L667" s="10"/>
      <c r="M667" s="10"/>
      <c r="N667" s="10"/>
      <c r="O667" s="10"/>
    </row>
    <row r="668" spans="1:15">
      <c r="A668" s="10"/>
      <c r="B668" s="10"/>
      <c r="C668" s="10"/>
      <c r="D668" s="10"/>
      <c r="E668" s="10"/>
      <c r="F668" s="10"/>
      <c r="G668" s="10"/>
      <c r="H668" s="10"/>
      <c r="I668" s="10"/>
      <c r="J668" s="10"/>
      <c r="K668" s="10"/>
      <c r="L668" s="10"/>
      <c r="M668" s="10"/>
      <c r="N668" s="10"/>
      <c r="O668" s="10"/>
    </row>
    <row r="669" spans="1:15">
      <c r="A669" s="10"/>
      <c r="B669" s="10"/>
      <c r="C669" s="10"/>
      <c r="D669" s="10"/>
      <c r="E669" s="10"/>
      <c r="F669" s="10"/>
      <c r="G669" s="10"/>
      <c r="H669" s="10"/>
      <c r="I669" s="10"/>
      <c r="J669" s="10"/>
      <c r="K669" s="10"/>
      <c r="L669" s="10"/>
      <c r="M669" s="10"/>
      <c r="N669" s="10"/>
      <c r="O669" s="10"/>
    </row>
    <row r="670" spans="1:15">
      <c r="A670" s="10"/>
      <c r="B670" s="10"/>
      <c r="C670" s="10"/>
      <c r="D670" s="10"/>
      <c r="E670" s="10"/>
      <c r="F670" s="10"/>
      <c r="G670" s="10"/>
      <c r="H670" s="10"/>
      <c r="I670" s="10"/>
      <c r="J670" s="10"/>
      <c r="K670" s="10"/>
      <c r="L670" s="10"/>
      <c r="M670" s="10"/>
      <c r="N670" s="10"/>
      <c r="O670" s="10"/>
    </row>
    <row r="671" spans="1:15">
      <c r="A671" s="10"/>
      <c r="B671" s="10"/>
      <c r="C671" s="10"/>
      <c r="D671" s="10"/>
      <c r="E671" s="10"/>
      <c r="F671" s="10"/>
      <c r="G671" s="10"/>
      <c r="H671" s="10"/>
      <c r="I671" s="10"/>
      <c r="J671" s="10"/>
      <c r="K671" s="10"/>
      <c r="L671" s="10"/>
      <c r="M671" s="10"/>
      <c r="N671" s="10"/>
      <c r="O671" s="10"/>
    </row>
    <row r="672" spans="1:15">
      <c r="A672" s="10"/>
      <c r="B672" s="10"/>
      <c r="C672" s="10"/>
      <c r="D672" s="10"/>
      <c r="E672" s="10"/>
      <c r="F672" s="10"/>
      <c r="G672" s="10"/>
      <c r="H672" s="10"/>
      <c r="I672" s="10"/>
      <c r="J672" s="10"/>
      <c r="K672" s="10"/>
      <c r="L672" s="10"/>
      <c r="M672" s="10"/>
      <c r="N672" s="10"/>
      <c r="O672" s="10"/>
    </row>
    <row r="673" spans="1:15">
      <c r="A673" s="10"/>
      <c r="B673" s="10"/>
      <c r="C673" s="10"/>
      <c r="D673" s="10"/>
      <c r="E673" s="10"/>
      <c r="F673" s="10"/>
      <c r="G673" s="10"/>
      <c r="H673" s="10"/>
      <c r="I673" s="10"/>
      <c r="J673" s="10"/>
      <c r="K673" s="10"/>
      <c r="L673" s="10"/>
      <c r="M673" s="10"/>
      <c r="N673" s="10"/>
      <c r="O673" s="10"/>
    </row>
    <row r="674" spans="1:15">
      <c r="A674" s="10"/>
      <c r="B674" s="10"/>
      <c r="C674" s="10"/>
      <c r="D674" s="10"/>
      <c r="E674" s="10"/>
      <c r="F674" s="10"/>
      <c r="G674" s="10"/>
      <c r="H674" s="10"/>
      <c r="I674" s="10"/>
      <c r="J674" s="10"/>
      <c r="K674" s="10"/>
      <c r="L674" s="10"/>
      <c r="M674" s="10"/>
      <c r="N674" s="10"/>
      <c r="O674" s="10"/>
    </row>
    <row r="675" spans="1:15">
      <c r="A675" s="10"/>
      <c r="B675" s="10"/>
      <c r="C675" s="10"/>
      <c r="D675" s="10"/>
      <c r="E675" s="10"/>
      <c r="F675" s="10"/>
      <c r="G675" s="10"/>
      <c r="H675" s="10"/>
      <c r="I675" s="10"/>
      <c r="J675" s="10"/>
      <c r="K675" s="10"/>
      <c r="L675" s="10"/>
      <c r="M675" s="10"/>
      <c r="N675" s="10"/>
      <c r="O675" s="10"/>
    </row>
    <row r="676" spans="1:15">
      <c r="A676" s="10"/>
      <c r="B676" s="10"/>
      <c r="C676" s="10"/>
      <c r="D676" s="10"/>
      <c r="E676" s="10"/>
      <c r="F676" s="10"/>
      <c r="G676" s="10"/>
      <c r="H676" s="10"/>
      <c r="I676" s="10"/>
      <c r="J676" s="10"/>
      <c r="K676" s="10"/>
      <c r="L676" s="10"/>
      <c r="M676" s="10"/>
      <c r="N676" s="10"/>
      <c r="O676" s="10"/>
    </row>
    <row r="677" spans="1:15">
      <c r="A677" s="10"/>
      <c r="B677" s="10"/>
      <c r="C677" s="10"/>
      <c r="D677" s="10"/>
      <c r="E677" s="10"/>
      <c r="F677" s="10"/>
      <c r="G677" s="10"/>
      <c r="H677" s="10"/>
      <c r="I677" s="10"/>
      <c r="J677" s="10"/>
      <c r="K677" s="10"/>
      <c r="L677" s="10"/>
      <c r="M677" s="10"/>
      <c r="N677" s="10"/>
      <c r="O677" s="10"/>
    </row>
    <row r="678" spans="1:15">
      <c r="A678" s="10"/>
      <c r="B678" s="10"/>
      <c r="C678" s="10"/>
      <c r="D678" s="10"/>
      <c r="E678" s="10"/>
      <c r="F678" s="10"/>
      <c r="G678" s="10"/>
      <c r="H678" s="10"/>
      <c r="I678" s="10"/>
      <c r="J678" s="10"/>
      <c r="K678" s="10"/>
      <c r="L678" s="10"/>
      <c r="M678" s="10"/>
      <c r="N678" s="10"/>
      <c r="O678" s="10"/>
    </row>
    <row r="679" spans="1:15">
      <c r="A679" s="10"/>
      <c r="B679" s="10"/>
      <c r="C679" s="10"/>
      <c r="D679" s="10"/>
      <c r="E679" s="10"/>
      <c r="F679" s="10"/>
      <c r="G679" s="10"/>
      <c r="H679" s="10"/>
      <c r="I679" s="10"/>
      <c r="J679" s="10"/>
      <c r="K679" s="10"/>
      <c r="L679" s="10"/>
      <c r="M679" s="10"/>
      <c r="N679" s="10"/>
      <c r="O679" s="10"/>
    </row>
    <row r="680" spans="1:15">
      <c r="A680" s="10"/>
      <c r="B680" s="10"/>
      <c r="C680" s="10"/>
      <c r="D680" s="10"/>
      <c r="E680" s="10"/>
      <c r="F680" s="10"/>
      <c r="G680" s="10"/>
      <c r="H680" s="10"/>
      <c r="I680" s="10"/>
      <c r="J680" s="10"/>
      <c r="K680" s="10"/>
      <c r="L680" s="10"/>
      <c r="M680" s="10"/>
      <c r="N680" s="10"/>
      <c r="O680" s="10"/>
    </row>
    <row r="681" spans="1:15">
      <c r="A681" s="10"/>
      <c r="B681" s="10"/>
      <c r="C681" s="10"/>
      <c r="D681" s="10"/>
      <c r="E681" s="10"/>
      <c r="F681" s="10"/>
      <c r="G681" s="10"/>
      <c r="H681" s="10"/>
      <c r="I681" s="10"/>
      <c r="J681" s="10"/>
      <c r="K681" s="10"/>
      <c r="L681" s="10"/>
      <c r="M681" s="10"/>
      <c r="N681" s="10"/>
      <c r="O681" s="10"/>
    </row>
    <row r="682" spans="1:15">
      <c r="A682" s="10"/>
      <c r="B682" s="10"/>
      <c r="C682" s="10"/>
      <c r="D682" s="10"/>
      <c r="E682" s="10"/>
      <c r="F682" s="10"/>
      <c r="G682" s="10"/>
      <c r="H682" s="10"/>
      <c r="I682" s="10"/>
      <c r="J682" s="10"/>
      <c r="K682" s="10"/>
      <c r="L682" s="10"/>
      <c r="M682" s="10"/>
      <c r="N682" s="10"/>
      <c r="O682" s="10"/>
    </row>
    <row r="683" spans="1:15">
      <c r="A683" s="10"/>
      <c r="B683" s="10"/>
      <c r="C683" s="10"/>
      <c r="D683" s="10"/>
      <c r="E683" s="10"/>
      <c r="F683" s="10"/>
      <c r="G683" s="10"/>
      <c r="H683" s="10"/>
      <c r="I683" s="10"/>
      <c r="J683" s="10"/>
      <c r="K683" s="10"/>
      <c r="L683" s="10"/>
      <c r="M683" s="10"/>
      <c r="N683" s="10"/>
      <c r="O683" s="10"/>
    </row>
    <row r="684" spans="1:15">
      <c r="A684" s="10"/>
      <c r="B684" s="10"/>
      <c r="C684" s="10"/>
      <c r="D684" s="10"/>
      <c r="E684" s="10"/>
      <c r="F684" s="10"/>
      <c r="G684" s="10"/>
      <c r="H684" s="10"/>
      <c r="I684" s="10"/>
      <c r="J684" s="10"/>
      <c r="K684" s="10"/>
      <c r="L684" s="10"/>
      <c r="M684" s="10"/>
      <c r="N684" s="10"/>
      <c r="O684" s="10"/>
    </row>
    <row r="685" spans="1:15">
      <c r="A685" s="10"/>
      <c r="B685" s="10"/>
      <c r="C685" s="10"/>
      <c r="D685" s="10"/>
      <c r="E685" s="10"/>
      <c r="F685" s="10"/>
      <c r="G685" s="10"/>
      <c r="H685" s="10"/>
      <c r="I685" s="10"/>
      <c r="J685" s="10"/>
      <c r="K685" s="10"/>
      <c r="L685" s="10"/>
      <c r="M685" s="10"/>
      <c r="N685" s="10"/>
      <c r="O685" s="10"/>
    </row>
    <row r="686" spans="1:15">
      <c r="A686" s="10"/>
      <c r="B686" s="10"/>
      <c r="C686" s="10"/>
      <c r="D686" s="10"/>
      <c r="E686" s="10"/>
      <c r="F686" s="10"/>
      <c r="G686" s="10"/>
      <c r="H686" s="10"/>
      <c r="I686" s="10"/>
      <c r="J686" s="10"/>
      <c r="K686" s="10"/>
      <c r="L686" s="10"/>
      <c r="M686" s="10"/>
      <c r="N686" s="10"/>
      <c r="O686" s="10"/>
    </row>
    <row r="687" spans="1:15">
      <c r="A687" s="10"/>
      <c r="B687" s="10"/>
      <c r="C687" s="10"/>
      <c r="D687" s="10"/>
      <c r="E687" s="10"/>
      <c r="F687" s="10"/>
      <c r="G687" s="10"/>
      <c r="H687" s="10"/>
      <c r="I687" s="10"/>
      <c r="J687" s="10"/>
      <c r="K687" s="10"/>
      <c r="L687" s="10"/>
      <c r="M687" s="10"/>
      <c r="N687" s="10"/>
      <c r="O687" s="10"/>
    </row>
    <row r="688" spans="1:15">
      <c r="A688" s="10"/>
      <c r="B688" s="10"/>
      <c r="C688" s="10"/>
      <c r="D688" s="10"/>
      <c r="E688" s="10"/>
      <c r="F688" s="10"/>
      <c r="G688" s="10"/>
      <c r="H688" s="10"/>
      <c r="I688" s="10"/>
      <c r="J688" s="10"/>
      <c r="K688" s="10"/>
      <c r="L688" s="10"/>
      <c r="M688" s="10"/>
      <c r="N688" s="10"/>
      <c r="O688" s="10"/>
    </row>
    <row r="689" spans="1:15">
      <c r="A689" s="10"/>
      <c r="B689" s="10"/>
      <c r="C689" s="10"/>
      <c r="D689" s="10"/>
      <c r="E689" s="10"/>
      <c r="F689" s="10"/>
      <c r="G689" s="10"/>
      <c r="H689" s="10"/>
      <c r="I689" s="10"/>
      <c r="J689" s="10"/>
      <c r="K689" s="10"/>
      <c r="L689" s="10"/>
      <c r="M689" s="10"/>
      <c r="N689" s="10"/>
      <c r="O689" s="10"/>
    </row>
    <row r="690" spans="1:15">
      <c r="A690" s="10"/>
      <c r="B690" s="10"/>
      <c r="C690" s="10"/>
      <c r="D690" s="10"/>
      <c r="E690" s="10"/>
      <c r="F690" s="10"/>
      <c r="G690" s="10"/>
      <c r="H690" s="10"/>
      <c r="I690" s="10"/>
      <c r="J690" s="10"/>
      <c r="K690" s="10"/>
      <c r="L690" s="10"/>
      <c r="M690" s="10"/>
      <c r="N690" s="10"/>
      <c r="O690" s="10"/>
    </row>
    <row r="691" spans="1:15">
      <c r="A691" s="10"/>
      <c r="B691" s="10"/>
      <c r="C691" s="10"/>
      <c r="D691" s="10"/>
      <c r="E691" s="10"/>
      <c r="F691" s="10"/>
      <c r="G691" s="10"/>
      <c r="H691" s="10"/>
      <c r="I691" s="10"/>
      <c r="J691" s="10"/>
      <c r="K691" s="10"/>
      <c r="L691" s="10"/>
      <c r="M691" s="10"/>
      <c r="N691" s="10"/>
      <c r="O691" s="10"/>
    </row>
    <row r="692" spans="1:15">
      <c r="A692" s="10"/>
      <c r="B692" s="10"/>
      <c r="C692" s="10"/>
      <c r="D692" s="10"/>
      <c r="E692" s="10"/>
      <c r="F692" s="10"/>
      <c r="G692" s="10"/>
      <c r="H692" s="10"/>
      <c r="I692" s="10"/>
      <c r="J692" s="10"/>
      <c r="K692" s="10"/>
      <c r="L692" s="10"/>
      <c r="M692" s="10"/>
      <c r="N692" s="10"/>
      <c r="O692" s="10"/>
    </row>
    <row r="693" spans="1:15">
      <c r="A693" s="10"/>
      <c r="B693" s="10"/>
      <c r="C693" s="10"/>
      <c r="D693" s="10"/>
      <c r="E693" s="10"/>
      <c r="F693" s="10"/>
      <c r="G693" s="10"/>
      <c r="H693" s="10"/>
      <c r="I693" s="10"/>
      <c r="J693" s="10"/>
      <c r="K693" s="10"/>
      <c r="L693" s="10"/>
      <c r="M693" s="10"/>
      <c r="N693" s="10"/>
      <c r="O693" s="10"/>
    </row>
    <row r="694" spans="1:15">
      <c r="A694" s="10"/>
      <c r="B694" s="10"/>
      <c r="C694" s="10"/>
      <c r="D694" s="10"/>
      <c r="E694" s="10"/>
      <c r="F694" s="10"/>
      <c r="G694" s="10"/>
      <c r="H694" s="10"/>
      <c r="I694" s="10"/>
      <c r="J694" s="10"/>
      <c r="K694" s="10"/>
      <c r="L694" s="10"/>
      <c r="M694" s="10"/>
      <c r="N694" s="10"/>
      <c r="O694" s="10"/>
    </row>
    <row r="695" spans="1:15">
      <c r="A695" s="10"/>
      <c r="B695" s="10"/>
      <c r="C695" s="10"/>
      <c r="D695" s="10"/>
      <c r="E695" s="10"/>
      <c r="F695" s="10"/>
      <c r="G695" s="10"/>
      <c r="H695" s="10"/>
      <c r="I695" s="10"/>
      <c r="J695" s="10"/>
      <c r="K695" s="10"/>
      <c r="L695" s="10"/>
      <c r="M695" s="10"/>
      <c r="N695" s="10"/>
      <c r="O695" s="10"/>
    </row>
    <row r="696" spans="1:15">
      <c r="A696" s="10"/>
      <c r="B696" s="10"/>
      <c r="C696" s="10"/>
      <c r="D696" s="10"/>
      <c r="E696" s="10"/>
      <c r="F696" s="10"/>
      <c r="G696" s="10"/>
      <c r="H696" s="10"/>
      <c r="I696" s="10"/>
      <c r="J696" s="10"/>
      <c r="K696" s="10"/>
      <c r="L696" s="10"/>
      <c r="M696" s="10"/>
      <c r="N696" s="10"/>
      <c r="O696" s="10"/>
    </row>
    <row r="697" spans="1:15">
      <c r="A697" s="10"/>
      <c r="B697" s="10"/>
      <c r="C697" s="10"/>
      <c r="D697" s="10"/>
      <c r="E697" s="10"/>
      <c r="F697" s="10"/>
      <c r="G697" s="10"/>
      <c r="H697" s="10"/>
      <c r="I697" s="10"/>
      <c r="J697" s="10"/>
      <c r="K697" s="10"/>
      <c r="L697" s="10"/>
      <c r="M697" s="10"/>
      <c r="N697" s="10"/>
      <c r="O697" s="10"/>
    </row>
    <row r="698" spans="1:15">
      <c r="A698" s="10"/>
      <c r="B698" s="10"/>
      <c r="C698" s="10"/>
      <c r="D698" s="10"/>
      <c r="E698" s="10"/>
      <c r="F698" s="10"/>
      <c r="G698" s="10"/>
      <c r="H698" s="10"/>
      <c r="I698" s="10"/>
      <c r="J698" s="10"/>
      <c r="K698" s="10"/>
      <c r="L698" s="10"/>
      <c r="M698" s="10"/>
      <c r="N698" s="10"/>
      <c r="O698" s="10"/>
    </row>
    <row r="699" spans="1:15">
      <c r="A699" s="10"/>
      <c r="B699" s="10"/>
      <c r="C699" s="10"/>
      <c r="D699" s="10"/>
      <c r="E699" s="10"/>
      <c r="F699" s="10"/>
      <c r="G699" s="10"/>
      <c r="H699" s="10"/>
      <c r="I699" s="10"/>
      <c r="J699" s="10"/>
      <c r="K699" s="10"/>
      <c r="L699" s="10"/>
      <c r="M699" s="10"/>
      <c r="N699" s="10"/>
      <c r="O699" s="10"/>
    </row>
    <row r="700" spans="1:15">
      <c r="A700" s="10"/>
      <c r="B700" s="10"/>
      <c r="C700" s="10"/>
      <c r="D700" s="10"/>
      <c r="E700" s="10"/>
      <c r="F700" s="10"/>
      <c r="G700" s="10"/>
      <c r="H700" s="10"/>
      <c r="I700" s="10"/>
      <c r="J700" s="10"/>
      <c r="K700" s="10"/>
      <c r="L700" s="10"/>
      <c r="M700" s="10"/>
      <c r="N700" s="10"/>
      <c r="O700" s="10"/>
    </row>
    <row r="701" spans="1:15">
      <c r="A701" s="10"/>
      <c r="B701" s="10"/>
      <c r="C701" s="10"/>
      <c r="D701" s="10"/>
      <c r="E701" s="10"/>
      <c r="F701" s="10"/>
      <c r="G701" s="10"/>
      <c r="H701" s="10"/>
      <c r="I701" s="10"/>
      <c r="J701" s="10"/>
      <c r="K701" s="10"/>
      <c r="L701" s="10"/>
      <c r="M701" s="10"/>
      <c r="N701" s="10"/>
      <c r="O701" s="10"/>
    </row>
    <row r="702" spans="1:15">
      <c r="A702" s="10"/>
      <c r="B702" s="10"/>
      <c r="C702" s="10"/>
      <c r="D702" s="10"/>
      <c r="E702" s="10"/>
      <c r="F702" s="10"/>
      <c r="G702" s="10"/>
      <c r="H702" s="10"/>
      <c r="I702" s="10"/>
      <c r="J702" s="10"/>
      <c r="K702" s="10"/>
      <c r="L702" s="10"/>
      <c r="M702" s="10"/>
      <c r="N702" s="10"/>
      <c r="O702" s="10"/>
    </row>
    <row r="703" spans="1:15">
      <c r="A703" s="10"/>
      <c r="B703" s="10"/>
      <c r="C703" s="10"/>
      <c r="D703" s="10"/>
      <c r="E703" s="10"/>
      <c r="F703" s="10"/>
      <c r="G703" s="10"/>
      <c r="H703" s="10"/>
      <c r="I703" s="10"/>
      <c r="J703" s="10"/>
      <c r="K703" s="10"/>
      <c r="L703" s="10"/>
      <c r="M703" s="10"/>
      <c r="N703" s="10"/>
      <c r="O703" s="10"/>
    </row>
    <row r="704" spans="1:15">
      <c r="A704" s="10"/>
      <c r="B704" s="10"/>
      <c r="C704" s="10"/>
      <c r="D704" s="10"/>
      <c r="E704" s="10"/>
      <c r="F704" s="10"/>
      <c r="G704" s="10"/>
      <c r="H704" s="10"/>
      <c r="I704" s="10"/>
      <c r="J704" s="10"/>
      <c r="K704" s="10"/>
      <c r="L704" s="10"/>
      <c r="M704" s="10"/>
      <c r="N704" s="10"/>
      <c r="O704" s="10"/>
    </row>
    <row r="705" spans="1:15">
      <c r="A705" s="10"/>
      <c r="B705" s="10"/>
      <c r="C705" s="10"/>
      <c r="D705" s="10"/>
      <c r="E705" s="10"/>
      <c r="F705" s="10"/>
      <c r="G705" s="10"/>
      <c r="H705" s="10"/>
      <c r="I705" s="10"/>
      <c r="J705" s="10"/>
      <c r="K705" s="10"/>
      <c r="L705" s="10"/>
      <c r="M705" s="10"/>
      <c r="N705" s="10"/>
      <c r="O705" s="10"/>
    </row>
    <row r="706" spans="1:15">
      <c r="A706" s="10"/>
      <c r="B706" s="10"/>
      <c r="C706" s="10"/>
      <c r="D706" s="10"/>
      <c r="E706" s="10"/>
      <c r="F706" s="10"/>
      <c r="G706" s="10"/>
      <c r="H706" s="10"/>
      <c r="I706" s="10"/>
      <c r="J706" s="10"/>
      <c r="K706" s="10"/>
      <c r="L706" s="10"/>
      <c r="M706" s="10"/>
      <c r="N706" s="10"/>
      <c r="O706" s="10"/>
    </row>
    <row r="707" spans="1:15">
      <c r="A707" s="10"/>
      <c r="B707" s="10"/>
      <c r="C707" s="10"/>
      <c r="D707" s="10"/>
      <c r="E707" s="10"/>
      <c r="F707" s="10"/>
      <c r="G707" s="10"/>
      <c r="H707" s="10"/>
      <c r="I707" s="10"/>
      <c r="J707" s="10"/>
      <c r="K707" s="10"/>
      <c r="L707" s="10"/>
      <c r="M707" s="10"/>
      <c r="N707" s="10"/>
      <c r="O707" s="10"/>
    </row>
    <row r="708" spans="1:15">
      <c r="A708" s="10"/>
      <c r="B708" s="10"/>
      <c r="C708" s="10"/>
      <c r="D708" s="10"/>
      <c r="E708" s="10"/>
      <c r="F708" s="10"/>
      <c r="G708" s="10"/>
      <c r="H708" s="10"/>
      <c r="I708" s="10"/>
      <c r="J708" s="10"/>
      <c r="K708" s="10"/>
      <c r="L708" s="10"/>
      <c r="M708" s="10"/>
      <c r="N708" s="10"/>
      <c r="O708" s="10"/>
    </row>
    <row r="709" spans="1:15">
      <c r="A709" s="10"/>
      <c r="B709" s="10"/>
      <c r="C709" s="10"/>
      <c r="D709" s="10"/>
      <c r="E709" s="10"/>
      <c r="F709" s="10"/>
      <c r="G709" s="10"/>
      <c r="H709" s="10"/>
      <c r="I709" s="10"/>
      <c r="J709" s="10"/>
      <c r="K709" s="10"/>
      <c r="L709" s="10"/>
      <c r="M709" s="10"/>
      <c r="N709" s="10"/>
      <c r="O709" s="10"/>
    </row>
    <row r="710" spans="1:15">
      <c r="A710" s="10"/>
      <c r="B710" s="10"/>
      <c r="C710" s="10"/>
      <c r="D710" s="10"/>
      <c r="E710" s="10"/>
      <c r="F710" s="10"/>
      <c r="G710" s="10"/>
      <c r="H710" s="10"/>
      <c r="I710" s="10"/>
      <c r="J710" s="10"/>
      <c r="K710" s="10"/>
      <c r="L710" s="10"/>
      <c r="M710" s="10"/>
      <c r="N710" s="10"/>
      <c r="O710" s="10"/>
    </row>
    <row r="711" spans="1:15">
      <c r="A711" s="10"/>
      <c r="B711" s="10"/>
      <c r="C711" s="10"/>
      <c r="D711" s="10"/>
      <c r="E711" s="10"/>
      <c r="F711" s="10"/>
      <c r="G711" s="10"/>
      <c r="H711" s="10"/>
      <c r="I711" s="10"/>
      <c r="J711" s="10"/>
      <c r="K711" s="10"/>
      <c r="L711" s="10"/>
      <c r="M711" s="10"/>
      <c r="N711" s="10"/>
      <c r="O711" s="10"/>
    </row>
    <row r="712" spans="1:15">
      <c r="A712" s="10"/>
      <c r="B712" s="10"/>
      <c r="C712" s="10"/>
      <c r="D712" s="10"/>
      <c r="E712" s="10"/>
      <c r="F712" s="10"/>
      <c r="G712" s="10"/>
      <c r="H712" s="10"/>
      <c r="I712" s="10"/>
      <c r="J712" s="10"/>
      <c r="K712" s="10"/>
      <c r="L712" s="10"/>
      <c r="M712" s="10"/>
      <c r="N712" s="10"/>
      <c r="O712" s="10"/>
    </row>
    <row r="713" spans="1:15">
      <c r="A713" s="10"/>
      <c r="B713" s="10"/>
      <c r="C713" s="10"/>
      <c r="D713" s="10"/>
      <c r="E713" s="10"/>
      <c r="F713" s="10"/>
      <c r="G713" s="10"/>
      <c r="H713" s="10"/>
      <c r="I713" s="10"/>
      <c r="J713" s="10"/>
      <c r="K713" s="10"/>
      <c r="L713" s="10"/>
      <c r="M713" s="10"/>
      <c r="N713" s="10"/>
      <c r="O713" s="10"/>
    </row>
    <row r="714" spans="1:15">
      <c r="A714" s="10"/>
      <c r="B714" s="10"/>
      <c r="C714" s="10"/>
      <c r="D714" s="10"/>
      <c r="E714" s="10"/>
      <c r="F714" s="10"/>
      <c r="G714" s="10"/>
      <c r="H714" s="10"/>
      <c r="I714" s="10"/>
      <c r="J714" s="10"/>
      <c r="K714" s="10"/>
      <c r="L714" s="10"/>
      <c r="M714" s="10"/>
      <c r="N714" s="10"/>
      <c r="O714" s="10"/>
    </row>
    <row r="715" spans="1:15">
      <c r="A715" s="10"/>
      <c r="B715" s="10"/>
      <c r="C715" s="10"/>
      <c r="D715" s="10"/>
      <c r="E715" s="10"/>
      <c r="F715" s="10"/>
      <c r="G715" s="10"/>
      <c r="H715" s="10"/>
      <c r="I715" s="10"/>
      <c r="J715" s="10"/>
      <c r="K715" s="10"/>
      <c r="L715" s="10"/>
      <c r="M715" s="10"/>
      <c r="N715" s="10"/>
      <c r="O715" s="10"/>
    </row>
    <row r="716" spans="1:15">
      <c r="A716" s="10"/>
      <c r="B716" s="10"/>
      <c r="C716" s="10"/>
      <c r="D716" s="10"/>
      <c r="E716" s="10"/>
      <c r="F716" s="10"/>
      <c r="G716" s="10"/>
      <c r="H716" s="10"/>
      <c r="I716" s="10"/>
      <c r="J716" s="10"/>
      <c r="K716" s="10"/>
      <c r="L716" s="10"/>
      <c r="M716" s="10"/>
      <c r="N716" s="10"/>
      <c r="O716" s="10"/>
    </row>
    <row r="717" spans="1:15">
      <c r="A717" s="10"/>
      <c r="B717" s="10"/>
      <c r="C717" s="10"/>
      <c r="D717" s="10"/>
      <c r="E717" s="10"/>
      <c r="F717" s="10"/>
      <c r="G717" s="10"/>
      <c r="H717" s="10"/>
      <c r="I717" s="10"/>
      <c r="J717" s="10"/>
      <c r="K717" s="10"/>
      <c r="L717" s="10"/>
      <c r="M717" s="10"/>
      <c r="N717" s="10"/>
      <c r="O717" s="10"/>
    </row>
    <row r="718" spans="1:15">
      <c r="A718" s="10"/>
      <c r="B718" s="10"/>
      <c r="C718" s="10"/>
      <c r="D718" s="10"/>
      <c r="E718" s="10"/>
      <c r="F718" s="10"/>
      <c r="G718" s="10"/>
      <c r="H718" s="10"/>
      <c r="I718" s="10"/>
      <c r="J718" s="10"/>
      <c r="K718" s="10"/>
      <c r="L718" s="10"/>
      <c r="M718" s="10"/>
      <c r="N718" s="10"/>
      <c r="O718" s="10"/>
    </row>
    <row r="719" spans="1:15">
      <c r="A719" s="10"/>
      <c r="B719" s="10"/>
      <c r="C719" s="10"/>
      <c r="D719" s="10"/>
      <c r="E719" s="10"/>
      <c r="F719" s="10"/>
      <c r="G719" s="10"/>
      <c r="H719" s="10"/>
      <c r="I719" s="10"/>
      <c r="J719" s="10"/>
      <c r="K719" s="10"/>
      <c r="L719" s="10"/>
      <c r="M719" s="10"/>
      <c r="N719" s="10"/>
      <c r="O719" s="10"/>
    </row>
    <row r="720" spans="1:15">
      <c r="A720" s="10"/>
      <c r="B720" s="10"/>
      <c r="C720" s="10"/>
      <c r="D720" s="10"/>
      <c r="E720" s="10"/>
      <c r="F720" s="10"/>
      <c r="G720" s="10"/>
      <c r="H720" s="10"/>
      <c r="I720" s="10"/>
      <c r="J720" s="10"/>
      <c r="K720" s="10"/>
      <c r="L720" s="10"/>
      <c r="M720" s="10"/>
      <c r="N720" s="10"/>
      <c r="O720" s="10"/>
    </row>
    <row r="721" spans="1:15">
      <c r="A721" s="10"/>
      <c r="B721" s="10"/>
      <c r="C721" s="10"/>
      <c r="D721" s="10"/>
      <c r="E721" s="10"/>
      <c r="F721" s="10"/>
      <c r="G721" s="10"/>
      <c r="H721" s="10"/>
      <c r="I721" s="10"/>
      <c r="J721" s="10"/>
      <c r="K721" s="10"/>
      <c r="L721" s="10"/>
      <c r="M721" s="10"/>
      <c r="N721" s="10"/>
      <c r="O721" s="10"/>
    </row>
    <row r="722" spans="1:15">
      <c r="A722" s="10"/>
      <c r="B722" s="10"/>
      <c r="C722" s="10"/>
      <c r="D722" s="10"/>
      <c r="E722" s="10"/>
      <c r="F722" s="10"/>
      <c r="G722" s="10"/>
      <c r="H722" s="10"/>
      <c r="I722" s="10"/>
      <c r="J722" s="10"/>
      <c r="K722" s="10"/>
      <c r="L722" s="10"/>
      <c r="M722" s="10"/>
      <c r="N722" s="10"/>
      <c r="O722" s="10"/>
    </row>
    <row r="723" spans="1:15">
      <c r="A723" s="10"/>
      <c r="B723" s="10"/>
      <c r="C723" s="10"/>
      <c r="D723" s="10"/>
      <c r="E723" s="10"/>
      <c r="F723" s="10"/>
      <c r="G723" s="10"/>
      <c r="H723" s="10"/>
      <c r="I723" s="10"/>
      <c r="J723" s="10"/>
      <c r="K723" s="10"/>
      <c r="L723" s="10"/>
      <c r="M723" s="10"/>
      <c r="N723" s="10"/>
      <c r="O723" s="10"/>
    </row>
    <row r="724" spans="1:15">
      <c r="A724" s="10"/>
      <c r="B724" s="10"/>
      <c r="C724" s="10"/>
      <c r="D724" s="10"/>
      <c r="E724" s="10"/>
      <c r="F724" s="10"/>
      <c r="G724" s="10"/>
      <c r="H724" s="10"/>
      <c r="I724" s="10"/>
      <c r="J724" s="10"/>
      <c r="K724" s="10"/>
      <c r="L724" s="10"/>
      <c r="M724" s="10"/>
      <c r="N724" s="10"/>
      <c r="O724" s="10"/>
    </row>
    <row r="725" spans="1:15">
      <c r="A725" s="10"/>
      <c r="B725" s="10"/>
      <c r="C725" s="10"/>
      <c r="D725" s="10"/>
      <c r="E725" s="10"/>
      <c r="F725" s="10"/>
      <c r="G725" s="10"/>
      <c r="H725" s="10"/>
      <c r="I725" s="10"/>
      <c r="J725" s="10"/>
      <c r="K725" s="10"/>
      <c r="L725" s="10"/>
      <c r="M725" s="10"/>
      <c r="N725" s="10"/>
      <c r="O725" s="10"/>
    </row>
    <row r="726" spans="1:15">
      <c r="A726" s="10"/>
      <c r="B726" s="10"/>
      <c r="C726" s="10"/>
      <c r="D726" s="10"/>
      <c r="E726" s="10"/>
      <c r="F726" s="10"/>
      <c r="G726" s="10"/>
      <c r="H726" s="10"/>
      <c r="I726" s="10"/>
      <c r="J726" s="10"/>
      <c r="K726" s="10"/>
      <c r="L726" s="10"/>
      <c r="M726" s="10"/>
      <c r="N726" s="10"/>
      <c r="O726" s="10"/>
    </row>
    <row r="727" spans="1:15">
      <c r="A727" s="10"/>
      <c r="B727" s="10"/>
      <c r="C727" s="10"/>
      <c r="D727" s="10"/>
      <c r="E727" s="10"/>
      <c r="F727" s="10"/>
      <c r="G727" s="10"/>
      <c r="H727" s="10"/>
      <c r="I727" s="10"/>
      <c r="J727" s="10"/>
      <c r="K727" s="10"/>
      <c r="L727" s="10"/>
      <c r="M727" s="10"/>
      <c r="N727" s="10"/>
      <c r="O727" s="10"/>
    </row>
    <row r="728" spans="1:15">
      <c r="A728" s="10"/>
      <c r="B728" s="10"/>
      <c r="C728" s="10"/>
      <c r="D728" s="10"/>
      <c r="E728" s="10"/>
      <c r="F728" s="10"/>
      <c r="G728" s="10"/>
      <c r="H728" s="10"/>
      <c r="I728" s="10"/>
      <c r="J728" s="10"/>
      <c r="K728" s="10"/>
      <c r="L728" s="10"/>
      <c r="M728" s="10"/>
      <c r="N728" s="10"/>
      <c r="O728" s="10"/>
    </row>
    <row r="729" spans="1:15">
      <c r="A729" s="10"/>
      <c r="B729" s="10"/>
      <c r="C729" s="10"/>
      <c r="D729" s="10"/>
      <c r="E729" s="10"/>
      <c r="F729" s="10"/>
      <c r="G729" s="10"/>
      <c r="H729" s="10"/>
      <c r="I729" s="10"/>
      <c r="J729" s="10"/>
      <c r="K729" s="10"/>
      <c r="L729" s="10"/>
      <c r="M729" s="10"/>
      <c r="N729" s="10"/>
      <c r="O729" s="10"/>
    </row>
    <row r="730" spans="1:15">
      <c r="A730" s="10"/>
      <c r="B730" s="10"/>
      <c r="C730" s="10"/>
      <c r="D730" s="10"/>
      <c r="E730" s="10"/>
      <c r="F730" s="10"/>
      <c r="G730" s="10"/>
      <c r="H730" s="10"/>
      <c r="I730" s="10"/>
      <c r="J730" s="10"/>
      <c r="K730" s="10"/>
      <c r="L730" s="10"/>
      <c r="M730" s="10"/>
      <c r="N730" s="10"/>
      <c r="O730" s="10"/>
    </row>
    <row r="731" spans="1:15">
      <c r="A731" s="10"/>
      <c r="B731" s="10"/>
      <c r="C731" s="10"/>
      <c r="D731" s="10"/>
      <c r="E731" s="10"/>
      <c r="F731" s="10"/>
      <c r="G731" s="10"/>
      <c r="H731" s="10"/>
      <c r="I731" s="10"/>
      <c r="J731" s="10"/>
      <c r="K731" s="10"/>
      <c r="L731" s="10"/>
      <c r="M731" s="10"/>
      <c r="N731" s="10"/>
      <c r="O731" s="10"/>
    </row>
    <row r="732" spans="1:15">
      <c r="A732" s="10"/>
      <c r="B732" s="10"/>
      <c r="C732" s="10"/>
      <c r="D732" s="10"/>
      <c r="E732" s="10"/>
      <c r="F732" s="10"/>
      <c r="G732" s="10"/>
      <c r="H732" s="10"/>
      <c r="I732" s="10"/>
      <c r="J732" s="10"/>
      <c r="K732" s="10"/>
      <c r="L732" s="10"/>
      <c r="M732" s="10"/>
      <c r="N732" s="10"/>
      <c r="O732" s="10"/>
    </row>
    <row r="733" spans="1:15">
      <c r="A733" s="10"/>
      <c r="B733" s="10"/>
      <c r="C733" s="10"/>
      <c r="D733" s="10"/>
      <c r="E733" s="10"/>
      <c r="F733" s="10"/>
      <c r="G733" s="10"/>
      <c r="H733" s="10"/>
      <c r="I733" s="10"/>
      <c r="J733" s="10"/>
      <c r="K733" s="10"/>
      <c r="L733" s="10"/>
      <c r="M733" s="10"/>
      <c r="N733" s="10"/>
      <c r="O733" s="10"/>
    </row>
    <row r="734" spans="1:15">
      <c r="A734" s="10"/>
      <c r="B734" s="10"/>
      <c r="C734" s="10"/>
      <c r="D734" s="10"/>
      <c r="E734" s="10"/>
      <c r="F734" s="10"/>
      <c r="G734" s="10"/>
      <c r="H734" s="10"/>
      <c r="I734" s="10"/>
      <c r="J734" s="10"/>
      <c r="K734" s="10"/>
      <c r="L734" s="10"/>
      <c r="M734" s="10"/>
      <c r="N734" s="10"/>
      <c r="O734" s="10"/>
    </row>
    <row r="735" spans="1:15">
      <c r="A735" s="10"/>
      <c r="B735" s="10"/>
      <c r="C735" s="10"/>
      <c r="D735" s="10"/>
      <c r="E735" s="10"/>
      <c r="F735" s="10"/>
      <c r="G735" s="10"/>
      <c r="H735" s="10"/>
      <c r="I735" s="10"/>
      <c r="J735" s="10"/>
      <c r="K735" s="10"/>
      <c r="L735" s="10"/>
      <c r="M735" s="10"/>
      <c r="N735" s="10"/>
      <c r="O735" s="10"/>
    </row>
    <row r="736" spans="1:15">
      <c r="A736" s="10"/>
      <c r="B736" s="10"/>
      <c r="C736" s="10"/>
      <c r="D736" s="10"/>
      <c r="E736" s="10"/>
      <c r="F736" s="10"/>
      <c r="G736" s="10"/>
      <c r="H736" s="10"/>
      <c r="I736" s="10"/>
      <c r="J736" s="10"/>
      <c r="K736" s="10"/>
      <c r="L736" s="10"/>
      <c r="M736" s="10"/>
      <c r="N736" s="10"/>
      <c r="O736" s="10"/>
    </row>
    <row r="737" spans="1:15">
      <c r="A737" s="10"/>
      <c r="B737" s="10"/>
      <c r="C737" s="10"/>
      <c r="D737" s="10"/>
      <c r="E737" s="10"/>
      <c r="F737" s="10"/>
      <c r="G737" s="10"/>
      <c r="H737" s="10"/>
      <c r="I737" s="10"/>
      <c r="J737" s="10"/>
      <c r="K737" s="10"/>
      <c r="L737" s="10"/>
      <c r="M737" s="10"/>
      <c r="N737" s="10"/>
      <c r="O737" s="10"/>
    </row>
    <row r="738" spans="1:15">
      <c r="A738" s="10"/>
      <c r="B738" s="10"/>
      <c r="C738" s="10"/>
      <c r="D738" s="10"/>
      <c r="E738" s="10"/>
      <c r="F738" s="10"/>
      <c r="G738" s="10"/>
      <c r="H738" s="10"/>
      <c r="I738" s="10"/>
      <c r="J738" s="10"/>
      <c r="K738" s="10"/>
      <c r="L738" s="10"/>
      <c r="M738" s="10"/>
      <c r="N738" s="10"/>
      <c r="O738" s="10"/>
    </row>
    <row r="739" spans="1:15">
      <c r="A739" s="10"/>
      <c r="B739" s="10"/>
      <c r="C739" s="10"/>
      <c r="D739" s="10"/>
      <c r="E739" s="10"/>
      <c r="F739" s="10"/>
      <c r="G739" s="10"/>
      <c r="H739" s="10"/>
      <c r="I739" s="10"/>
      <c r="J739" s="10"/>
      <c r="K739" s="10"/>
      <c r="L739" s="10"/>
      <c r="M739" s="10"/>
      <c r="N739" s="10"/>
      <c r="O739" s="10"/>
    </row>
    <row r="740" spans="1:15">
      <c r="A740" s="10"/>
      <c r="B740" s="10"/>
      <c r="C740" s="10"/>
      <c r="D740" s="10"/>
      <c r="E740" s="10"/>
      <c r="F740" s="10"/>
      <c r="G740" s="10"/>
      <c r="H740" s="10"/>
      <c r="I740" s="10"/>
      <c r="J740" s="10"/>
      <c r="K740" s="10"/>
      <c r="L740" s="10"/>
      <c r="M740" s="10"/>
      <c r="N740" s="10"/>
      <c r="O740" s="10"/>
    </row>
    <row r="741" spans="1:15">
      <c r="A741" s="10"/>
      <c r="B741" s="10"/>
      <c r="C741" s="10"/>
      <c r="D741" s="10"/>
      <c r="E741" s="10"/>
      <c r="F741" s="10"/>
      <c r="G741" s="10"/>
      <c r="H741" s="10"/>
      <c r="I741" s="10"/>
      <c r="J741" s="10"/>
      <c r="K741" s="10"/>
      <c r="L741" s="10"/>
      <c r="M741" s="10"/>
      <c r="N741" s="10"/>
      <c r="O741" s="10"/>
    </row>
    <row r="742" spans="1:15">
      <c r="A742" s="10"/>
      <c r="B742" s="10"/>
      <c r="C742" s="10"/>
      <c r="D742" s="10"/>
      <c r="E742" s="10"/>
      <c r="F742" s="10"/>
      <c r="G742" s="10"/>
      <c r="H742" s="10"/>
      <c r="I742" s="10"/>
      <c r="J742" s="10"/>
      <c r="K742" s="10"/>
      <c r="L742" s="10"/>
      <c r="M742" s="10"/>
      <c r="N742" s="10"/>
      <c r="O742" s="10"/>
    </row>
    <row r="743" spans="1:15">
      <c r="A743" s="10"/>
      <c r="B743" s="10"/>
      <c r="C743" s="10"/>
      <c r="D743" s="10"/>
      <c r="E743" s="10"/>
      <c r="F743" s="10"/>
      <c r="G743" s="10"/>
      <c r="H743" s="10"/>
      <c r="I743" s="10"/>
      <c r="J743" s="10"/>
      <c r="K743" s="10"/>
      <c r="L743" s="10"/>
      <c r="M743" s="10"/>
      <c r="N743" s="10"/>
      <c r="O743" s="10"/>
    </row>
    <row r="744" spans="1:15">
      <c r="A744" s="10"/>
      <c r="B744" s="10"/>
      <c r="C744" s="10"/>
      <c r="D744" s="10"/>
      <c r="E744" s="10"/>
      <c r="F744" s="10"/>
      <c r="G744" s="10"/>
      <c r="H744" s="10"/>
      <c r="I744" s="10"/>
      <c r="J744" s="10"/>
      <c r="K744" s="10"/>
      <c r="L744" s="10"/>
      <c r="M744" s="10"/>
      <c r="N744" s="10"/>
      <c r="O744" s="10"/>
    </row>
    <row r="745" spans="1:15">
      <c r="A745" s="10"/>
      <c r="B745" s="10"/>
      <c r="C745" s="10"/>
      <c r="D745" s="10"/>
      <c r="E745" s="10"/>
      <c r="F745" s="10"/>
      <c r="G745" s="10"/>
      <c r="H745" s="10"/>
      <c r="I745" s="10"/>
      <c r="J745" s="10"/>
      <c r="K745" s="10"/>
      <c r="L745" s="10"/>
      <c r="M745" s="10"/>
      <c r="N745" s="10"/>
      <c r="O745" s="10"/>
    </row>
    <row r="746" spans="1:15">
      <c r="A746" s="10"/>
      <c r="B746" s="10"/>
      <c r="C746" s="10"/>
      <c r="D746" s="10"/>
      <c r="E746" s="10"/>
      <c r="F746" s="10"/>
      <c r="G746" s="10"/>
      <c r="H746" s="10"/>
      <c r="I746" s="10"/>
      <c r="J746" s="10"/>
      <c r="K746" s="10"/>
      <c r="L746" s="10"/>
      <c r="M746" s="10"/>
      <c r="N746" s="10"/>
      <c r="O746" s="10"/>
    </row>
    <row r="747" spans="1:15">
      <c r="A747" s="10"/>
      <c r="B747" s="10"/>
      <c r="C747" s="10"/>
      <c r="D747" s="10"/>
      <c r="E747" s="10"/>
      <c r="F747" s="10"/>
      <c r="G747" s="10"/>
      <c r="H747" s="10"/>
      <c r="I747" s="10"/>
      <c r="J747" s="10"/>
      <c r="K747" s="10"/>
      <c r="L747" s="10"/>
      <c r="M747" s="10"/>
      <c r="N747" s="10"/>
      <c r="O747" s="10"/>
    </row>
    <row r="748" spans="1:15">
      <c r="A748" s="10"/>
      <c r="B748" s="10"/>
      <c r="C748" s="10"/>
      <c r="D748" s="10"/>
      <c r="E748" s="10"/>
      <c r="F748" s="10"/>
      <c r="G748" s="10"/>
      <c r="H748" s="10"/>
      <c r="I748" s="10"/>
      <c r="J748" s="10"/>
      <c r="K748" s="10"/>
      <c r="L748" s="10"/>
      <c r="M748" s="10"/>
      <c r="N748" s="10"/>
      <c r="O748" s="10"/>
    </row>
    <row r="749" spans="1:15">
      <c r="A749" s="10"/>
      <c r="B749" s="10"/>
      <c r="C749" s="10"/>
      <c r="D749" s="10"/>
      <c r="E749" s="10"/>
      <c r="F749" s="10"/>
      <c r="G749" s="10"/>
      <c r="H749" s="10"/>
      <c r="I749" s="10"/>
      <c r="J749" s="10"/>
      <c r="K749" s="10"/>
      <c r="L749" s="10"/>
      <c r="M749" s="10"/>
      <c r="N749" s="10"/>
      <c r="O749" s="10"/>
    </row>
    <row r="750" spans="1:15">
      <c r="A750" s="10"/>
      <c r="B750" s="10"/>
      <c r="C750" s="10"/>
      <c r="D750" s="10"/>
      <c r="E750" s="10"/>
      <c r="F750" s="10"/>
      <c r="G750" s="10"/>
      <c r="H750" s="10"/>
      <c r="I750" s="10"/>
      <c r="J750" s="10"/>
      <c r="K750" s="10"/>
      <c r="L750" s="10"/>
      <c r="M750" s="10"/>
      <c r="N750" s="10"/>
      <c r="O750" s="10"/>
    </row>
    <row r="751" spans="1:15">
      <c r="A751" s="10"/>
      <c r="B751" s="10"/>
      <c r="C751" s="10"/>
      <c r="D751" s="10"/>
      <c r="E751" s="10"/>
      <c r="F751" s="10"/>
      <c r="G751" s="10"/>
      <c r="H751" s="10"/>
      <c r="I751" s="10"/>
      <c r="J751" s="10"/>
      <c r="K751" s="10"/>
      <c r="L751" s="10"/>
      <c r="M751" s="10"/>
      <c r="N751" s="10"/>
      <c r="O751" s="10"/>
    </row>
    <row r="752" spans="1:15">
      <c r="A752" s="10"/>
      <c r="B752" s="10"/>
      <c r="C752" s="10"/>
      <c r="D752" s="10"/>
      <c r="E752" s="10"/>
      <c r="F752" s="10"/>
      <c r="G752" s="10"/>
      <c r="H752" s="10"/>
      <c r="I752" s="10"/>
      <c r="J752" s="10"/>
      <c r="K752" s="10"/>
      <c r="L752" s="10"/>
      <c r="M752" s="10"/>
      <c r="N752" s="10"/>
      <c r="O752" s="10"/>
    </row>
    <row r="753" spans="1:15">
      <c r="A753" s="10"/>
      <c r="B753" s="10"/>
      <c r="C753" s="10"/>
      <c r="D753" s="10"/>
      <c r="E753" s="10"/>
      <c r="F753" s="10"/>
      <c r="G753" s="10"/>
      <c r="H753" s="10"/>
      <c r="I753" s="10"/>
      <c r="J753" s="10"/>
      <c r="K753" s="10"/>
      <c r="L753" s="10"/>
      <c r="M753" s="10"/>
      <c r="N753" s="10"/>
      <c r="O753" s="10"/>
    </row>
    <row r="754" spans="1:15">
      <c r="A754" s="10"/>
      <c r="B754" s="10"/>
      <c r="C754" s="10"/>
      <c r="D754" s="10"/>
      <c r="E754" s="10"/>
      <c r="F754" s="10"/>
      <c r="G754" s="10"/>
      <c r="H754" s="10"/>
      <c r="I754" s="10"/>
      <c r="J754" s="10"/>
      <c r="K754" s="10"/>
      <c r="L754" s="10"/>
      <c r="M754" s="10"/>
      <c r="N754" s="10"/>
      <c r="O754" s="10"/>
    </row>
    <row r="755" spans="1:15">
      <c r="A755" s="10"/>
      <c r="B755" s="10"/>
      <c r="C755" s="10"/>
      <c r="D755" s="10"/>
      <c r="E755" s="10"/>
      <c r="F755" s="10"/>
      <c r="G755" s="10"/>
      <c r="H755" s="10"/>
      <c r="I755" s="10"/>
      <c r="J755" s="10"/>
      <c r="K755" s="10"/>
      <c r="L755" s="10"/>
      <c r="M755" s="10"/>
      <c r="N755" s="10"/>
      <c r="O755" s="10"/>
    </row>
    <row r="756" spans="1:15">
      <c r="A756" s="10"/>
      <c r="B756" s="10"/>
      <c r="C756" s="10"/>
      <c r="D756" s="10"/>
      <c r="E756" s="10"/>
      <c r="F756" s="10"/>
      <c r="G756" s="10"/>
      <c r="H756" s="10"/>
      <c r="I756" s="10"/>
      <c r="J756" s="10"/>
      <c r="K756" s="10"/>
      <c r="L756" s="10"/>
      <c r="M756" s="10"/>
      <c r="N756" s="10"/>
      <c r="O756" s="10"/>
    </row>
    <row r="757" spans="1:15">
      <c r="A757" s="10"/>
      <c r="B757" s="10"/>
      <c r="C757" s="10"/>
      <c r="D757" s="10"/>
      <c r="E757" s="10"/>
      <c r="F757" s="10"/>
      <c r="G757" s="10"/>
      <c r="H757" s="10"/>
      <c r="I757" s="10"/>
      <c r="J757" s="10"/>
      <c r="K757" s="10"/>
      <c r="L757" s="10"/>
      <c r="M757" s="10"/>
      <c r="N757" s="10"/>
      <c r="O757" s="10"/>
    </row>
    <row r="758" spans="1:15">
      <c r="A758" s="10"/>
      <c r="B758" s="10"/>
      <c r="C758" s="10"/>
      <c r="D758" s="10"/>
      <c r="E758" s="10"/>
      <c r="F758" s="10"/>
      <c r="G758" s="10"/>
      <c r="H758" s="10"/>
      <c r="I758" s="10"/>
      <c r="J758" s="10"/>
      <c r="K758" s="10"/>
      <c r="L758" s="10"/>
      <c r="M758" s="10"/>
      <c r="N758" s="10"/>
      <c r="O758" s="10"/>
    </row>
    <row r="759" spans="1:15">
      <c r="A759" s="10"/>
      <c r="B759" s="10"/>
      <c r="C759" s="10"/>
      <c r="D759" s="10"/>
      <c r="E759" s="10"/>
      <c r="F759" s="10"/>
      <c r="G759" s="10"/>
      <c r="H759" s="10"/>
      <c r="I759" s="10"/>
      <c r="J759" s="10"/>
      <c r="K759" s="10"/>
      <c r="L759" s="10"/>
      <c r="M759" s="10"/>
      <c r="N759" s="10"/>
      <c r="O759" s="10"/>
    </row>
    <row r="760" spans="1:15">
      <c r="A760" s="10"/>
      <c r="B760" s="10"/>
      <c r="C760" s="10"/>
      <c r="D760" s="10"/>
      <c r="E760" s="10"/>
      <c r="F760" s="10"/>
      <c r="G760" s="10"/>
      <c r="H760" s="10"/>
      <c r="I760" s="10"/>
      <c r="J760" s="10"/>
      <c r="K760" s="10"/>
      <c r="L760" s="10"/>
      <c r="M760" s="10"/>
      <c r="N760" s="10"/>
      <c r="O760" s="10"/>
    </row>
    <row r="761" spans="1:15">
      <c r="A761" s="10"/>
      <c r="B761" s="10"/>
      <c r="C761" s="10"/>
      <c r="D761" s="10"/>
      <c r="E761" s="10"/>
      <c r="F761" s="10"/>
      <c r="G761" s="10"/>
      <c r="H761" s="10"/>
      <c r="I761" s="10"/>
      <c r="J761" s="10"/>
      <c r="K761" s="10"/>
      <c r="L761" s="10"/>
      <c r="M761" s="10"/>
      <c r="N761" s="10"/>
      <c r="O761" s="10"/>
    </row>
    <row r="762" spans="1:15">
      <c r="A762" s="10"/>
      <c r="B762" s="10"/>
      <c r="C762" s="10"/>
      <c r="D762" s="10"/>
      <c r="E762" s="10"/>
      <c r="F762" s="10"/>
      <c r="G762" s="10"/>
      <c r="H762" s="10"/>
      <c r="I762" s="10"/>
      <c r="J762" s="10"/>
      <c r="K762" s="10"/>
      <c r="L762" s="10"/>
      <c r="M762" s="10"/>
      <c r="N762" s="10"/>
      <c r="O762" s="10"/>
    </row>
    <row r="763" spans="1:15">
      <c r="A763" s="10"/>
      <c r="B763" s="10"/>
      <c r="C763" s="10"/>
      <c r="D763" s="10"/>
      <c r="E763" s="10"/>
      <c r="F763" s="10"/>
      <c r="G763" s="10"/>
      <c r="H763" s="10"/>
      <c r="I763" s="10"/>
      <c r="J763" s="10"/>
      <c r="K763" s="10"/>
      <c r="L763" s="10"/>
      <c r="M763" s="10"/>
      <c r="N763" s="10"/>
      <c r="O763" s="10"/>
    </row>
    <row r="764" spans="1:15">
      <c r="A764" s="10"/>
      <c r="B764" s="10"/>
      <c r="C764" s="10"/>
      <c r="D764" s="10"/>
      <c r="E764" s="10"/>
      <c r="F764" s="10"/>
      <c r="G764" s="10"/>
      <c r="H764" s="10"/>
      <c r="I764" s="10"/>
      <c r="J764" s="10"/>
      <c r="K764" s="10"/>
      <c r="L764" s="10"/>
      <c r="M764" s="10"/>
      <c r="N764" s="10"/>
      <c r="O764" s="10"/>
    </row>
    <row r="765" spans="1:15">
      <c r="A765" s="10"/>
      <c r="B765" s="10"/>
      <c r="C765" s="10"/>
      <c r="D765" s="10"/>
      <c r="E765" s="10"/>
      <c r="F765" s="10"/>
      <c r="G765" s="10"/>
      <c r="H765" s="10"/>
      <c r="I765" s="10"/>
      <c r="J765" s="10"/>
      <c r="K765" s="10"/>
      <c r="L765" s="10"/>
      <c r="M765" s="10"/>
      <c r="N765" s="10"/>
      <c r="O765" s="10"/>
    </row>
    <row r="766" spans="1:15">
      <c r="A766" s="10"/>
      <c r="B766" s="10"/>
      <c r="C766" s="10"/>
      <c r="D766" s="10"/>
      <c r="E766" s="10"/>
      <c r="F766" s="10"/>
      <c r="G766" s="10"/>
      <c r="H766" s="10"/>
      <c r="I766" s="10"/>
      <c r="J766" s="10"/>
      <c r="K766" s="10"/>
      <c r="L766" s="10"/>
      <c r="M766" s="10"/>
      <c r="N766" s="10"/>
      <c r="O766" s="10"/>
    </row>
    <row r="767" spans="1:15">
      <c r="A767" s="10"/>
      <c r="B767" s="10"/>
      <c r="C767" s="10"/>
      <c r="D767" s="10"/>
      <c r="E767" s="10"/>
      <c r="F767" s="10"/>
      <c r="G767" s="10"/>
      <c r="H767" s="10"/>
      <c r="I767" s="10"/>
      <c r="J767" s="10"/>
      <c r="K767" s="10"/>
      <c r="L767" s="10"/>
      <c r="M767" s="10"/>
      <c r="N767" s="10"/>
      <c r="O767" s="10"/>
    </row>
    <row r="768" spans="1:15">
      <c r="A768" s="10"/>
      <c r="B768" s="10"/>
      <c r="C768" s="10"/>
      <c r="D768" s="10"/>
      <c r="E768" s="10"/>
      <c r="F768" s="10"/>
      <c r="G768" s="10"/>
      <c r="H768" s="10"/>
      <c r="I768" s="10"/>
      <c r="J768" s="10"/>
      <c r="K768" s="10"/>
      <c r="L768" s="10"/>
      <c r="M768" s="10"/>
      <c r="N768" s="10"/>
      <c r="O768" s="10"/>
    </row>
    <row r="769" spans="1:15">
      <c r="A769" s="10"/>
      <c r="B769" s="10"/>
      <c r="C769" s="10"/>
      <c r="D769" s="10"/>
      <c r="E769" s="10"/>
      <c r="F769" s="10"/>
      <c r="G769" s="10"/>
      <c r="H769" s="10"/>
      <c r="I769" s="10"/>
      <c r="J769" s="10"/>
      <c r="K769" s="10"/>
      <c r="L769" s="10"/>
      <c r="M769" s="10"/>
      <c r="N769" s="10"/>
      <c r="O769" s="10"/>
    </row>
    <row r="770" spans="1:15">
      <c r="A770" s="10"/>
      <c r="B770" s="10"/>
      <c r="C770" s="10"/>
      <c r="D770" s="10"/>
      <c r="E770" s="10"/>
      <c r="F770" s="10"/>
      <c r="G770" s="10"/>
      <c r="H770" s="10"/>
      <c r="I770" s="10"/>
      <c r="J770" s="10"/>
      <c r="K770" s="10"/>
      <c r="L770" s="10"/>
      <c r="M770" s="10"/>
      <c r="N770" s="10"/>
      <c r="O770" s="10"/>
    </row>
    <row r="771" spans="1:15">
      <c r="A771" s="10"/>
      <c r="B771" s="10"/>
      <c r="C771" s="10"/>
      <c r="D771" s="10"/>
      <c r="E771" s="10"/>
      <c r="F771" s="10"/>
      <c r="G771" s="10"/>
      <c r="H771" s="10"/>
      <c r="I771" s="10"/>
      <c r="J771" s="10"/>
      <c r="K771" s="10"/>
      <c r="L771" s="10"/>
      <c r="M771" s="10"/>
      <c r="N771" s="10"/>
      <c r="O771" s="10"/>
    </row>
    <row r="772" spans="1:15">
      <c r="A772" s="10"/>
      <c r="B772" s="10"/>
      <c r="C772" s="10"/>
      <c r="D772" s="10"/>
      <c r="E772" s="10"/>
      <c r="F772" s="10"/>
      <c r="G772" s="10"/>
      <c r="H772" s="10"/>
      <c r="I772" s="10"/>
      <c r="J772" s="10"/>
      <c r="K772" s="10"/>
      <c r="L772" s="10"/>
      <c r="M772" s="10"/>
      <c r="N772" s="10"/>
      <c r="O772" s="10"/>
    </row>
    <row r="773" spans="1:15">
      <c r="A773" s="10"/>
      <c r="B773" s="10"/>
      <c r="C773" s="10"/>
      <c r="D773" s="10"/>
      <c r="E773" s="10"/>
      <c r="F773" s="10"/>
      <c r="G773" s="10"/>
      <c r="H773" s="10"/>
      <c r="I773" s="10"/>
      <c r="J773" s="10"/>
      <c r="K773" s="10"/>
      <c r="L773" s="10"/>
      <c r="M773" s="10"/>
      <c r="N773" s="10"/>
      <c r="O773" s="10"/>
    </row>
    <row r="774" spans="1:15">
      <c r="A774" s="10"/>
      <c r="B774" s="10"/>
      <c r="C774" s="10"/>
      <c r="D774" s="10"/>
      <c r="E774" s="10"/>
      <c r="F774" s="10"/>
      <c r="G774" s="10"/>
      <c r="H774" s="10"/>
      <c r="I774" s="10"/>
      <c r="J774" s="10"/>
      <c r="K774" s="10"/>
      <c r="L774" s="10"/>
      <c r="M774" s="10"/>
      <c r="N774" s="10"/>
      <c r="O774" s="10"/>
    </row>
    <row r="775" spans="1:15">
      <c r="A775" s="10"/>
      <c r="B775" s="10"/>
      <c r="C775" s="10"/>
      <c r="D775" s="10"/>
      <c r="E775" s="10"/>
      <c r="F775" s="10"/>
      <c r="G775" s="10"/>
      <c r="H775" s="10"/>
      <c r="I775" s="10"/>
      <c r="J775" s="10"/>
      <c r="K775" s="10"/>
      <c r="L775" s="10"/>
      <c r="M775" s="10"/>
      <c r="N775" s="10"/>
      <c r="O775" s="10"/>
    </row>
    <row r="776" spans="1:15">
      <c r="A776" s="10"/>
      <c r="B776" s="10"/>
      <c r="C776" s="10"/>
      <c r="D776" s="10"/>
      <c r="E776" s="10"/>
      <c r="F776" s="10"/>
      <c r="G776" s="10"/>
      <c r="H776" s="10"/>
      <c r="I776" s="10"/>
      <c r="J776" s="10"/>
      <c r="K776" s="10"/>
      <c r="L776" s="10"/>
      <c r="M776" s="10"/>
      <c r="N776" s="10"/>
      <c r="O776" s="10"/>
    </row>
    <row r="777" spans="1:15">
      <c r="A777" s="10"/>
      <c r="B777" s="10"/>
      <c r="C777" s="10"/>
      <c r="D777" s="10"/>
      <c r="E777" s="10"/>
      <c r="F777" s="10"/>
      <c r="G777" s="10"/>
      <c r="H777" s="10"/>
      <c r="I777" s="10"/>
      <c r="J777" s="10"/>
      <c r="K777" s="10"/>
      <c r="L777" s="10"/>
      <c r="M777" s="10"/>
      <c r="N777" s="10"/>
      <c r="O777" s="10"/>
    </row>
    <row r="778" spans="1:15">
      <c r="A778" s="10"/>
      <c r="B778" s="10"/>
      <c r="C778" s="10"/>
      <c r="D778" s="10"/>
      <c r="E778" s="10"/>
      <c r="F778" s="10"/>
      <c r="G778" s="10"/>
      <c r="H778" s="10"/>
      <c r="I778" s="10"/>
      <c r="J778" s="10"/>
      <c r="K778" s="10"/>
      <c r="L778" s="10"/>
      <c r="M778" s="10"/>
      <c r="N778" s="10"/>
      <c r="O778" s="10"/>
    </row>
    <row r="779" spans="1:15">
      <c r="A779" s="10"/>
      <c r="B779" s="10"/>
      <c r="C779" s="10"/>
      <c r="D779" s="10"/>
      <c r="E779" s="10"/>
      <c r="F779" s="10"/>
      <c r="G779" s="10"/>
      <c r="H779" s="10"/>
      <c r="I779" s="10"/>
      <c r="J779" s="10"/>
      <c r="K779" s="10"/>
      <c r="L779" s="10"/>
      <c r="M779" s="10"/>
      <c r="N779" s="10"/>
      <c r="O779" s="10"/>
    </row>
    <row r="780" spans="1:15">
      <c r="A780" s="10"/>
      <c r="B780" s="10"/>
      <c r="C780" s="10"/>
      <c r="D780" s="10"/>
      <c r="E780" s="10"/>
      <c r="F780" s="10"/>
      <c r="G780" s="10"/>
      <c r="H780" s="10"/>
      <c r="I780" s="10"/>
      <c r="J780" s="10"/>
      <c r="K780" s="10"/>
      <c r="L780" s="10"/>
      <c r="M780" s="10"/>
      <c r="N780" s="10"/>
      <c r="O780" s="10"/>
    </row>
    <row r="781" spans="1:15">
      <c r="A781" s="10"/>
      <c r="B781" s="10"/>
      <c r="C781" s="10"/>
      <c r="D781" s="10"/>
      <c r="E781" s="10"/>
      <c r="F781" s="10"/>
      <c r="G781" s="10"/>
      <c r="H781" s="10"/>
      <c r="I781" s="10"/>
      <c r="J781" s="10"/>
      <c r="K781" s="10"/>
      <c r="L781" s="10"/>
      <c r="M781" s="10"/>
      <c r="N781" s="10"/>
      <c r="O781" s="10"/>
    </row>
    <row r="782" spans="1:15">
      <c r="A782" s="10"/>
      <c r="B782" s="10"/>
      <c r="C782" s="10"/>
      <c r="D782" s="10"/>
      <c r="E782" s="10"/>
      <c r="F782" s="10"/>
      <c r="G782" s="10"/>
      <c r="H782" s="10"/>
      <c r="I782" s="10"/>
      <c r="J782" s="10"/>
      <c r="K782" s="10"/>
      <c r="L782" s="10"/>
      <c r="M782" s="10"/>
      <c r="N782" s="10"/>
      <c r="O782" s="10"/>
    </row>
    <row r="783" spans="1:15">
      <c r="A783" s="10"/>
      <c r="B783" s="10"/>
      <c r="C783" s="10"/>
      <c r="D783" s="10"/>
      <c r="E783" s="10"/>
      <c r="F783" s="10"/>
      <c r="G783" s="10"/>
      <c r="H783" s="10"/>
      <c r="I783" s="10"/>
      <c r="J783" s="10"/>
      <c r="K783" s="10"/>
      <c r="L783" s="10"/>
      <c r="M783" s="10"/>
      <c r="N783" s="10"/>
      <c r="O783" s="10"/>
    </row>
    <row r="784" spans="1:15">
      <c r="A784" s="10"/>
      <c r="B784" s="10"/>
      <c r="C784" s="10"/>
      <c r="D784" s="10"/>
      <c r="E784" s="10"/>
      <c r="F784" s="10"/>
      <c r="G784" s="10"/>
      <c r="H784" s="10"/>
      <c r="I784" s="10"/>
      <c r="J784" s="10"/>
      <c r="K784" s="10"/>
      <c r="L784" s="10"/>
      <c r="M784" s="10"/>
      <c r="N784" s="10"/>
      <c r="O784" s="10"/>
    </row>
    <row r="785" spans="1:15">
      <c r="A785" s="10"/>
      <c r="B785" s="10"/>
      <c r="C785" s="10"/>
      <c r="D785" s="10"/>
      <c r="E785" s="10"/>
      <c r="F785" s="10"/>
      <c r="G785" s="10"/>
      <c r="H785" s="10"/>
      <c r="I785" s="10"/>
      <c r="J785" s="10"/>
      <c r="K785" s="10"/>
      <c r="L785" s="10"/>
      <c r="M785" s="10"/>
      <c r="N785" s="10"/>
      <c r="O785" s="10"/>
    </row>
    <row r="786" spans="1:15">
      <c r="A786" s="10"/>
      <c r="B786" s="10"/>
      <c r="C786" s="10"/>
      <c r="D786" s="10"/>
      <c r="E786" s="10"/>
      <c r="F786" s="10"/>
      <c r="G786" s="10"/>
      <c r="H786" s="10"/>
      <c r="I786" s="10"/>
      <c r="J786" s="10"/>
      <c r="K786" s="10"/>
      <c r="L786" s="10"/>
      <c r="M786" s="10"/>
      <c r="N786" s="10"/>
      <c r="O786" s="10"/>
    </row>
    <row r="787" spans="1:15">
      <c r="A787" s="10"/>
      <c r="B787" s="10"/>
      <c r="C787" s="10"/>
      <c r="D787" s="10"/>
      <c r="E787" s="10"/>
      <c r="F787" s="10"/>
      <c r="G787" s="10"/>
      <c r="H787" s="10"/>
      <c r="I787" s="10"/>
      <c r="J787" s="10"/>
      <c r="K787" s="10"/>
      <c r="L787" s="10"/>
      <c r="M787" s="10"/>
      <c r="N787" s="10"/>
      <c r="O787" s="10"/>
    </row>
    <row r="788" spans="1:15">
      <c r="A788" s="10"/>
      <c r="B788" s="10"/>
      <c r="C788" s="10"/>
      <c r="D788" s="10"/>
      <c r="E788" s="10"/>
      <c r="F788" s="10"/>
      <c r="G788" s="10"/>
      <c r="H788" s="10"/>
      <c r="I788" s="10"/>
      <c r="J788" s="10"/>
      <c r="K788" s="10"/>
      <c r="L788" s="10"/>
      <c r="M788" s="10"/>
      <c r="N788" s="10"/>
      <c r="O788" s="10"/>
    </row>
    <row r="789" spans="1:15">
      <c r="A789" s="10"/>
      <c r="B789" s="10"/>
      <c r="C789" s="10"/>
      <c r="D789" s="10"/>
      <c r="E789" s="10"/>
      <c r="F789" s="10"/>
      <c r="G789" s="10"/>
      <c r="H789" s="10"/>
      <c r="I789" s="10"/>
      <c r="J789" s="10"/>
      <c r="K789" s="10"/>
      <c r="L789" s="10"/>
      <c r="M789" s="10"/>
      <c r="N789" s="10"/>
      <c r="O789" s="10"/>
    </row>
    <row r="790" spans="1:15">
      <c r="A790" s="10"/>
      <c r="B790" s="10"/>
      <c r="C790" s="10"/>
      <c r="D790" s="10"/>
      <c r="E790" s="10"/>
      <c r="F790" s="10"/>
      <c r="G790" s="10"/>
      <c r="H790" s="10"/>
      <c r="I790" s="10"/>
      <c r="J790" s="10"/>
      <c r="K790" s="10"/>
      <c r="L790" s="10"/>
      <c r="M790" s="10"/>
      <c r="N790" s="10"/>
      <c r="O790" s="10"/>
    </row>
    <row r="791" spans="1:15">
      <c r="A791" s="10"/>
      <c r="B791" s="10"/>
      <c r="C791" s="10"/>
      <c r="D791" s="10"/>
      <c r="E791" s="10"/>
      <c r="F791" s="10"/>
      <c r="G791" s="10"/>
      <c r="H791" s="10"/>
      <c r="I791" s="10"/>
      <c r="J791" s="10"/>
      <c r="K791" s="10"/>
      <c r="L791" s="10"/>
      <c r="M791" s="10"/>
      <c r="N791" s="10"/>
      <c r="O791" s="10"/>
    </row>
    <row r="792" spans="1:15">
      <c r="A792" s="10"/>
      <c r="B792" s="10"/>
      <c r="C792" s="10"/>
      <c r="D792" s="10"/>
      <c r="E792" s="10"/>
      <c r="F792" s="10"/>
      <c r="G792" s="10"/>
      <c r="H792" s="10"/>
      <c r="I792" s="10"/>
      <c r="J792" s="10"/>
      <c r="K792" s="10"/>
      <c r="L792" s="10"/>
      <c r="M792" s="10"/>
      <c r="N792" s="10"/>
      <c r="O792" s="10"/>
    </row>
    <row r="793" spans="1:15">
      <c r="A793" s="10"/>
      <c r="B793" s="10"/>
      <c r="C793" s="10"/>
      <c r="D793" s="10"/>
      <c r="E793" s="10"/>
      <c r="F793" s="10"/>
      <c r="G793" s="10"/>
      <c r="H793" s="10"/>
      <c r="I793" s="10"/>
      <c r="J793" s="10"/>
      <c r="K793" s="10"/>
      <c r="L793" s="10"/>
      <c r="M793" s="10"/>
      <c r="N793" s="10"/>
      <c r="O793" s="10"/>
    </row>
    <row r="794" spans="1:15">
      <c r="A794" s="10"/>
      <c r="B794" s="10"/>
      <c r="C794" s="10"/>
      <c r="D794" s="10"/>
      <c r="E794" s="10"/>
      <c r="F794" s="10"/>
      <c r="G794" s="10"/>
      <c r="H794" s="10"/>
      <c r="I794" s="10"/>
      <c r="J794" s="10"/>
      <c r="K794" s="10"/>
      <c r="L794" s="10"/>
      <c r="M794" s="10"/>
      <c r="N794" s="10"/>
      <c r="O794" s="10"/>
    </row>
    <row r="795" spans="1:15">
      <c r="A795" s="10"/>
      <c r="B795" s="10"/>
      <c r="C795" s="10"/>
      <c r="D795" s="10"/>
      <c r="E795" s="10"/>
      <c r="F795" s="10"/>
      <c r="G795" s="10"/>
      <c r="H795" s="10"/>
      <c r="I795" s="10"/>
      <c r="J795" s="10"/>
      <c r="K795" s="10"/>
      <c r="L795" s="10"/>
      <c r="M795" s="10"/>
      <c r="N795" s="10"/>
      <c r="O795" s="10"/>
    </row>
    <row r="796" spans="1:15">
      <c r="A796" s="10"/>
      <c r="B796" s="10"/>
      <c r="C796" s="10"/>
      <c r="D796" s="10"/>
      <c r="E796" s="10"/>
      <c r="F796" s="10"/>
      <c r="G796" s="10"/>
      <c r="H796" s="10"/>
      <c r="I796" s="10"/>
      <c r="J796" s="10"/>
      <c r="K796" s="10"/>
      <c r="L796" s="10"/>
      <c r="M796" s="10"/>
      <c r="N796" s="10"/>
      <c r="O796" s="10"/>
    </row>
    <row r="797" spans="1:15">
      <c r="A797" s="10"/>
      <c r="B797" s="10"/>
      <c r="C797" s="10"/>
      <c r="D797" s="10"/>
      <c r="E797" s="10"/>
      <c r="F797" s="10"/>
      <c r="G797" s="10"/>
      <c r="H797" s="10"/>
      <c r="I797" s="10"/>
      <c r="J797" s="10"/>
      <c r="K797" s="10"/>
      <c r="L797" s="10"/>
      <c r="M797" s="10"/>
      <c r="N797" s="10"/>
      <c r="O797" s="10"/>
    </row>
    <row r="798" spans="1:15">
      <c r="A798" s="10"/>
      <c r="B798" s="10"/>
      <c r="C798" s="10"/>
      <c r="D798" s="10"/>
      <c r="E798" s="10"/>
      <c r="F798" s="10"/>
      <c r="G798" s="10"/>
      <c r="H798" s="10"/>
      <c r="I798" s="10"/>
      <c r="J798" s="10"/>
      <c r="K798" s="10"/>
      <c r="L798" s="10"/>
      <c r="M798" s="10"/>
      <c r="N798" s="10"/>
      <c r="O798" s="10"/>
    </row>
    <row r="799" spans="1:15">
      <c r="A799" s="10"/>
      <c r="B799" s="10"/>
      <c r="C799" s="10"/>
      <c r="D799" s="10"/>
      <c r="E799" s="10"/>
      <c r="F799" s="10"/>
      <c r="G799" s="10"/>
      <c r="H799" s="10"/>
      <c r="I799" s="10"/>
      <c r="J799" s="10"/>
      <c r="K799" s="10"/>
      <c r="L799" s="10"/>
      <c r="M799" s="10"/>
      <c r="N799" s="10"/>
      <c r="O799" s="10"/>
    </row>
    <row r="800" spans="1:15">
      <c r="A800" s="10"/>
      <c r="B800" s="10"/>
      <c r="C800" s="10"/>
      <c r="D800" s="10"/>
      <c r="E800" s="10"/>
      <c r="F800" s="10"/>
      <c r="G800" s="10"/>
      <c r="H800" s="10"/>
      <c r="I800" s="10"/>
      <c r="J800" s="10"/>
      <c r="K800" s="10"/>
      <c r="L800" s="10"/>
      <c r="M800" s="10"/>
      <c r="N800" s="10"/>
      <c r="O800" s="10"/>
    </row>
    <row r="801" spans="1:15">
      <c r="A801" s="10"/>
      <c r="B801" s="10"/>
      <c r="C801" s="10"/>
      <c r="D801" s="10"/>
      <c r="E801" s="10"/>
      <c r="F801" s="10"/>
      <c r="G801" s="10"/>
      <c r="H801" s="10"/>
      <c r="I801" s="10"/>
      <c r="J801" s="10"/>
      <c r="K801" s="10"/>
      <c r="L801" s="10"/>
      <c r="M801" s="10"/>
      <c r="N801" s="10"/>
      <c r="O801" s="10"/>
    </row>
    <row r="802" spans="1:15">
      <c r="A802" s="10"/>
      <c r="B802" s="10"/>
      <c r="C802" s="10"/>
      <c r="D802" s="10"/>
      <c r="E802" s="10"/>
      <c r="F802" s="10"/>
      <c r="G802" s="10"/>
      <c r="H802" s="10"/>
      <c r="I802" s="10"/>
      <c r="J802" s="10"/>
      <c r="K802" s="10"/>
      <c r="L802" s="10"/>
      <c r="M802" s="10"/>
      <c r="N802" s="10"/>
      <c r="O802" s="10"/>
    </row>
    <row r="803" spans="1:15">
      <c r="A803" s="10"/>
      <c r="B803" s="10"/>
      <c r="C803" s="10"/>
      <c r="D803" s="10"/>
      <c r="E803" s="10"/>
      <c r="F803" s="10"/>
      <c r="G803" s="10"/>
      <c r="H803" s="10"/>
      <c r="I803" s="10"/>
      <c r="J803" s="10"/>
      <c r="K803" s="10"/>
      <c r="L803" s="10"/>
      <c r="M803" s="10"/>
      <c r="N803" s="10"/>
      <c r="O803" s="10"/>
    </row>
    <row r="804" spans="1:15">
      <c r="A804" s="10"/>
      <c r="B804" s="10"/>
      <c r="C804" s="10"/>
      <c r="D804" s="10"/>
      <c r="E804" s="10"/>
      <c r="F804" s="10"/>
      <c r="G804" s="10"/>
      <c r="H804" s="10"/>
      <c r="I804" s="10"/>
      <c r="J804" s="10"/>
      <c r="K804" s="10"/>
      <c r="L804" s="10"/>
      <c r="M804" s="10"/>
      <c r="N804" s="10"/>
      <c r="O804" s="10"/>
    </row>
    <row r="805" spans="1:15">
      <c r="A805" s="10"/>
      <c r="B805" s="10"/>
      <c r="C805" s="10"/>
      <c r="D805" s="10"/>
      <c r="E805" s="10"/>
      <c r="F805" s="10"/>
      <c r="G805" s="10"/>
      <c r="H805" s="10"/>
      <c r="I805" s="10"/>
      <c r="J805" s="10"/>
      <c r="K805" s="10"/>
      <c r="L805" s="10"/>
      <c r="M805" s="10"/>
      <c r="N805" s="10"/>
      <c r="O805" s="10"/>
    </row>
    <row r="806" spans="1:15">
      <c r="A806" s="10"/>
      <c r="B806" s="10"/>
      <c r="C806" s="10"/>
      <c r="D806" s="10"/>
      <c r="E806" s="10"/>
      <c r="F806" s="10"/>
      <c r="G806" s="10"/>
      <c r="H806" s="10"/>
      <c r="I806" s="10"/>
      <c r="J806" s="10"/>
      <c r="K806" s="10"/>
      <c r="L806" s="10"/>
      <c r="M806" s="10"/>
      <c r="N806" s="10"/>
      <c r="O806" s="10"/>
    </row>
    <row r="807" spans="1:15">
      <c r="A807" s="10"/>
      <c r="B807" s="10"/>
      <c r="C807" s="10"/>
      <c r="D807" s="10"/>
      <c r="E807" s="10"/>
      <c r="F807" s="10"/>
      <c r="G807" s="10"/>
      <c r="H807" s="10"/>
      <c r="I807" s="10"/>
      <c r="J807" s="10"/>
      <c r="K807" s="10"/>
      <c r="L807" s="10"/>
      <c r="M807" s="10"/>
      <c r="N807" s="10"/>
      <c r="O807" s="10"/>
    </row>
    <row r="808" spans="1:15">
      <c r="A808" s="10"/>
      <c r="B808" s="10"/>
      <c r="C808" s="10"/>
      <c r="D808" s="10"/>
      <c r="E808" s="10"/>
      <c r="F808" s="10"/>
      <c r="G808" s="10"/>
      <c r="H808" s="10"/>
      <c r="I808" s="10"/>
      <c r="J808" s="10"/>
      <c r="K808" s="10"/>
      <c r="L808" s="10"/>
      <c r="M808" s="10"/>
      <c r="N808" s="10"/>
      <c r="O808" s="10"/>
    </row>
    <row r="809" spans="1:15">
      <c r="A809" s="10"/>
      <c r="B809" s="10"/>
      <c r="C809" s="10"/>
      <c r="D809" s="10"/>
      <c r="E809" s="10"/>
      <c r="F809" s="10"/>
      <c r="G809" s="10"/>
      <c r="H809" s="10"/>
      <c r="I809" s="10"/>
      <c r="J809" s="10"/>
      <c r="K809" s="10"/>
      <c r="L809" s="10"/>
      <c r="M809" s="10"/>
      <c r="N809" s="10"/>
      <c r="O809" s="10"/>
    </row>
    <row r="810" spans="1:15">
      <c r="A810" s="10"/>
      <c r="B810" s="10"/>
      <c r="C810" s="10"/>
      <c r="D810" s="10"/>
      <c r="E810" s="10"/>
      <c r="F810" s="10"/>
      <c r="G810" s="10"/>
      <c r="H810" s="10"/>
      <c r="I810" s="10"/>
      <c r="J810" s="10"/>
      <c r="K810" s="10"/>
      <c r="L810" s="10"/>
      <c r="M810" s="10"/>
      <c r="N810" s="10"/>
      <c r="O810" s="10"/>
    </row>
    <row r="811" spans="1:15">
      <c r="A811" s="10"/>
      <c r="B811" s="10"/>
      <c r="C811" s="10"/>
      <c r="D811" s="10"/>
      <c r="E811" s="10"/>
      <c r="F811" s="10"/>
      <c r="G811" s="10"/>
      <c r="H811" s="10"/>
      <c r="I811" s="10"/>
      <c r="J811" s="10"/>
      <c r="K811" s="10"/>
      <c r="L811" s="10"/>
      <c r="M811" s="10"/>
      <c r="N811" s="10"/>
      <c r="O811" s="10"/>
    </row>
    <row r="812" spans="1:15">
      <c r="A812" s="10"/>
      <c r="B812" s="10"/>
      <c r="C812" s="10"/>
      <c r="D812" s="10"/>
      <c r="E812" s="10"/>
      <c r="F812" s="10"/>
      <c r="G812" s="10"/>
      <c r="H812" s="10"/>
      <c r="I812" s="10"/>
      <c r="J812" s="10"/>
      <c r="K812" s="10"/>
      <c r="L812" s="10"/>
      <c r="M812" s="10"/>
      <c r="N812" s="10"/>
      <c r="O812" s="10"/>
    </row>
    <row r="813" spans="1:15">
      <c r="A813" s="10"/>
      <c r="B813" s="10"/>
      <c r="C813" s="10"/>
      <c r="D813" s="10"/>
      <c r="E813" s="10"/>
      <c r="F813" s="10"/>
      <c r="G813" s="10"/>
      <c r="H813" s="10"/>
      <c r="I813" s="10"/>
      <c r="J813" s="10"/>
      <c r="K813" s="10"/>
      <c r="L813" s="10"/>
      <c r="M813" s="10"/>
      <c r="N813" s="10"/>
      <c r="O813" s="10"/>
    </row>
    <row r="814" spans="1:15">
      <c r="A814" s="10"/>
      <c r="B814" s="10"/>
      <c r="C814" s="10"/>
      <c r="D814" s="10"/>
      <c r="E814" s="10"/>
      <c r="F814" s="10"/>
      <c r="G814" s="10"/>
      <c r="H814" s="10"/>
      <c r="I814" s="10"/>
      <c r="J814" s="10"/>
      <c r="K814" s="10"/>
      <c r="L814" s="10"/>
      <c r="M814" s="10"/>
      <c r="N814" s="10"/>
      <c r="O814" s="10"/>
    </row>
    <row r="815" spans="1:15">
      <c r="A815" s="10"/>
      <c r="B815" s="10"/>
      <c r="C815" s="10"/>
      <c r="D815" s="10"/>
      <c r="E815" s="10"/>
      <c r="F815" s="10"/>
      <c r="G815" s="10"/>
      <c r="H815" s="10"/>
      <c r="I815" s="10"/>
      <c r="J815" s="10"/>
      <c r="K815" s="10"/>
      <c r="L815" s="10"/>
      <c r="M815" s="10"/>
      <c r="N815" s="10"/>
      <c r="O815" s="10"/>
    </row>
    <row r="816" spans="1:15">
      <c r="A816" s="10"/>
      <c r="B816" s="10"/>
      <c r="C816" s="10"/>
      <c r="D816" s="10"/>
      <c r="E816" s="10"/>
      <c r="F816" s="10"/>
      <c r="G816" s="10"/>
      <c r="H816" s="10"/>
      <c r="I816" s="10"/>
      <c r="J816" s="10"/>
      <c r="K816" s="10"/>
      <c r="L816" s="10"/>
      <c r="M816" s="10"/>
      <c r="N816" s="10"/>
      <c r="O816" s="10"/>
    </row>
    <row r="817" spans="1:15">
      <c r="A817" s="10"/>
      <c r="B817" s="10"/>
      <c r="C817" s="10"/>
      <c r="D817" s="10"/>
      <c r="E817" s="10"/>
      <c r="F817" s="10"/>
      <c r="G817" s="10"/>
      <c r="H817" s="10"/>
      <c r="I817" s="10"/>
      <c r="J817" s="10"/>
      <c r="K817" s="10"/>
      <c r="L817" s="10"/>
      <c r="M817" s="10"/>
      <c r="N817" s="10"/>
      <c r="O817" s="10"/>
    </row>
    <row r="818" spans="1:15">
      <c r="A818" s="10"/>
      <c r="B818" s="10"/>
      <c r="C818" s="10"/>
      <c r="D818" s="10"/>
      <c r="E818" s="10"/>
      <c r="F818" s="10"/>
      <c r="G818" s="10"/>
      <c r="H818" s="10"/>
      <c r="I818" s="10"/>
      <c r="J818" s="10"/>
      <c r="K818" s="10"/>
      <c r="L818" s="10"/>
      <c r="M818" s="10"/>
      <c r="N818" s="10"/>
      <c r="O818" s="10"/>
    </row>
    <row r="819" spans="1:15">
      <c r="A819" s="10"/>
      <c r="B819" s="10"/>
      <c r="C819" s="10"/>
      <c r="D819" s="10"/>
      <c r="E819" s="10"/>
      <c r="F819" s="10"/>
      <c r="G819" s="10"/>
      <c r="H819" s="10"/>
      <c r="I819" s="10"/>
      <c r="J819" s="10"/>
      <c r="K819" s="10"/>
      <c r="L819" s="10"/>
      <c r="M819" s="10"/>
      <c r="N819" s="10"/>
      <c r="O819" s="10"/>
    </row>
    <row r="820" spans="1:15">
      <c r="A820" s="10"/>
      <c r="B820" s="10"/>
      <c r="C820" s="10"/>
      <c r="D820" s="10"/>
      <c r="E820" s="10"/>
      <c r="F820" s="10"/>
      <c r="G820" s="10"/>
      <c r="H820" s="10"/>
      <c r="I820" s="10"/>
      <c r="J820" s="10"/>
      <c r="K820" s="10"/>
      <c r="L820" s="10"/>
      <c r="M820" s="10"/>
      <c r="N820" s="10"/>
      <c r="O820" s="10"/>
    </row>
    <row r="821" spans="1:15">
      <c r="A821" s="10"/>
      <c r="B821" s="10"/>
      <c r="C821" s="10"/>
      <c r="D821" s="10"/>
      <c r="E821" s="10"/>
      <c r="F821" s="10"/>
      <c r="G821" s="10"/>
      <c r="H821" s="10"/>
      <c r="I821" s="10"/>
      <c r="J821" s="10"/>
      <c r="K821" s="10"/>
      <c r="L821" s="10"/>
      <c r="M821" s="10"/>
      <c r="N821" s="10"/>
      <c r="O821" s="10"/>
    </row>
    <row r="822" spans="1:15">
      <c r="A822" s="10"/>
      <c r="B822" s="10"/>
      <c r="C822" s="10"/>
      <c r="D822" s="10"/>
      <c r="E822" s="10"/>
      <c r="F822" s="10"/>
      <c r="G822" s="10"/>
      <c r="H822" s="10"/>
      <c r="I822" s="10"/>
      <c r="J822" s="10"/>
      <c r="K822" s="10"/>
      <c r="L822" s="10"/>
      <c r="M822" s="10"/>
      <c r="N822" s="10"/>
      <c r="O822" s="10"/>
    </row>
    <row r="823" spans="1:15">
      <c r="A823" s="10"/>
      <c r="B823" s="10"/>
      <c r="C823" s="10"/>
      <c r="D823" s="10"/>
      <c r="E823" s="10"/>
      <c r="F823" s="10"/>
      <c r="G823" s="10"/>
      <c r="H823" s="10"/>
      <c r="I823" s="10"/>
      <c r="J823" s="10"/>
      <c r="K823" s="10"/>
      <c r="L823" s="10"/>
      <c r="M823" s="10"/>
      <c r="N823" s="10"/>
      <c r="O823" s="10"/>
    </row>
    <row r="824" spans="1:15">
      <c r="A824" s="10"/>
      <c r="B824" s="10"/>
      <c r="C824" s="10"/>
      <c r="D824" s="10"/>
      <c r="E824" s="10"/>
      <c r="F824" s="10"/>
      <c r="G824" s="10"/>
      <c r="H824" s="10"/>
      <c r="I824" s="10"/>
      <c r="J824" s="10"/>
      <c r="K824" s="10"/>
      <c r="L824" s="10"/>
      <c r="M824" s="10"/>
      <c r="N824" s="10"/>
      <c r="O824" s="10"/>
    </row>
    <row r="825" spans="1:15">
      <c r="A825" s="10"/>
      <c r="B825" s="10"/>
      <c r="C825" s="10"/>
      <c r="D825" s="10"/>
      <c r="E825" s="10"/>
      <c r="F825" s="10"/>
      <c r="G825" s="10"/>
      <c r="H825" s="10"/>
      <c r="I825" s="10"/>
      <c r="J825" s="10"/>
      <c r="K825" s="10"/>
      <c r="L825" s="10"/>
      <c r="M825" s="10"/>
      <c r="N825" s="10"/>
      <c r="O825" s="10"/>
    </row>
    <row r="826" spans="1:15">
      <c r="A826" s="10"/>
      <c r="B826" s="10"/>
      <c r="C826" s="10"/>
      <c r="D826" s="10"/>
      <c r="E826" s="10"/>
      <c r="F826" s="10"/>
      <c r="G826" s="10"/>
      <c r="H826" s="10"/>
      <c r="I826" s="10"/>
      <c r="J826" s="10"/>
      <c r="K826" s="10"/>
      <c r="L826" s="10"/>
      <c r="M826" s="10"/>
      <c r="N826" s="10"/>
      <c r="O826" s="10"/>
    </row>
    <row r="827" spans="1:15">
      <c r="A827" s="10"/>
      <c r="B827" s="10"/>
      <c r="C827" s="10"/>
      <c r="D827" s="10"/>
      <c r="E827" s="10"/>
      <c r="F827" s="10"/>
      <c r="G827" s="10"/>
      <c r="H827" s="10"/>
      <c r="I827" s="10"/>
      <c r="J827" s="10"/>
      <c r="K827" s="10"/>
      <c r="L827" s="10"/>
      <c r="M827" s="10"/>
      <c r="N827" s="10"/>
      <c r="O827" s="10"/>
    </row>
    <row r="828" spans="1:15">
      <c r="A828" s="10"/>
      <c r="B828" s="10"/>
      <c r="C828" s="10"/>
      <c r="D828" s="10"/>
      <c r="E828" s="10"/>
      <c r="F828" s="10"/>
      <c r="G828" s="10"/>
      <c r="H828" s="10"/>
      <c r="I828" s="10"/>
      <c r="J828" s="10"/>
      <c r="K828" s="10"/>
      <c r="L828" s="10"/>
      <c r="M828" s="10"/>
      <c r="N828" s="10"/>
      <c r="O828" s="10"/>
    </row>
    <row r="829" spans="1:15">
      <c r="A829" s="10"/>
      <c r="B829" s="10"/>
      <c r="C829" s="10"/>
      <c r="D829" s="10"/>
      <c r="E829" s="10"/>
      <c r="F829" s="10"/>
      <c r="G829" s="10"/>
      <c r="H829" s="10"/>
      <c r="I829" s="10"/>
      <c r="J829" s="10"/>
      <c r="K829" s="10"/>
      <c r="L829" s="10"/>
      <c r="M829" s="10"/>
      <c r="N829" s="10"/>
      <c r="O829" s="10"/>
    </row>
    <row r="830" spans="1:15">
      <c r="A830" s="10"/>
      <c r="B830" s="10"/>
      <c r="C830" s="10"/>
      <c r="D830" s="10"/>
      <c r="E830" s="10"/>
      <c r="F830" s="10"/>
      <c r="G830" s="10"/>
      <c r="H830" s="10"/>
      <c r="I830" s="10"/>
      <c r="J830" s="10"/>
      <c r="K830" s="10"/>
      <c r="L830" s="10"/>
      <c r="M830" s="10"/>
      <c r="N830" s="10"/>
      <c r="O830" s="10"/>
    </row>
    <row r="831" spans="1:15">
      <c r="A831" s="10"/>
      <c r="B831" s="10"/>
      <c r="C831" s="10"/>
      <c r="D831" s="10"/>
      <c r="E831" s="10"/>
      <c r="F831" s="10"/>
      <c r="G831" s="10"/>
      <c r="H831" s="10"/>
      <c r="I831" s="10"/>
      <c r="J831" s="10"/>
      <c r="K831" s="10"/>
      <c r="L831" s="10"/>
      <c r="M831" s="10"/>
      <c r="N831" s="10"/>
      <c r="O831" s="10"/>
    </row>
    <row r="832" spans="1:15">
      <c r="A832" s="10"/>
      <c r="B832" s="10"/>
      <c r="C832" s="10"/>
      <c r="D832" s="10"/>
      <c r="E832" s="10"/>
      <c r="F832" s="10"/>
      <c r="G832" s="10"/>
      <c r="H832" s="10"/>
      <c r="I832" s="10"/>
      <c r="J832" s="10"/>
      <c r="K832" s="10"/>
      <c r="L832" s="10"/>
      <c r="M832" s="10"/>
      <c r="N832" s="10"/>
      <c r="O832" s="10"/>
    </row>
    <row r="833" spans="1:15">
      <c r="A833" s="10"/>
      <c r="B833" s="10"/>
      <c r="C833" s="10"/>
      <c r="D833" s="10"/>
      <c r="E833" s="10"/>
      <c r="F833" s="10"/>
      <c r="G833" s="10"/>
      <c r="H833" s="10"/>
      <c r="I833" s="10"/>
      <c r="J833" s="10"/>
      <c r="K833" s="10"/>
      <c r="L833" s="10"/>
      <c r="M833" s="10"/>
      <c r="N833" s="10"/>
      <c r="O833" s="10"/>
    </row>
    <row r="834" spans="1:15">
      <c r="A834" s="10"/>
      <c r="B834" s="10"/>
      <c r="C834" s="10"/>
      <c r="D834" s="10"/>
      <c r="E834" s="10"/>
      <c r="F834" s="10"/>
      <c r="G834" s="10"/>
      <c r="H834" s="10"/>
      <c r="I834" s="10"/>
      <c r="J834" s="10"/>
      <c r="K834" s="10"/>
      <c r="L834" s="10"/>
      <c r="M834" s="10"/>
      <c r="N834" s="10"/>
      <c r="O834" s="10"/>
    </row>
    <row r="835" spans="1:15">
      <c r="A835" s="10"/>
      <c r="B835" s="10"/>
      <c r="C835" s="10"/>
      <c r="D835" s="10"/>
      <c r="E835" s="10"/>
      <c r="F835" s="10"/>
      <c r="G835" s="10"/>
      <c r="H835" s="10"/>
      <c r="I835" s="10"/>
      <c r="J835" s="10"/>
      <c r="K835" s="10"/>
      <c r="L835" s="10"/>
      <c r="M835" s="10"/>
      <c r="N835" s="10"/>
      <c r="O835" s="10"/>
    </row>
    <row r="836" spans="1:15">
      <c r="A836" s="10"/>
      <c r="B836" s="10"/>
      <c r="C836" s="10"/>
      <c r="D836" s="10"/>
      <c r="E836" s="10"/>
      <c r="F836" s="10"/>
      <c r="G836" s="10"/>
      <c r="H836" s="10"/>
      <c r="I836" s="10"/>
      <c r="J836" s="10"/>
      <c r="K836" s="10"/>
      <c r="L836" s="10"/>
      <c r="M836" s="10"/>
      <c r="N836" s="10"/>
      <c r="O836" s="10"/>
    </row>
    <row r="837" spans="1:15">
      <c r="A837" s="10"/>
      <c r="B837" s="10"/>
      <c r="C837" s="10"/>
      <c r="D837" s="10"/>
      <c r="E837" s="10"/>
      <c r="F837" s="10"/>
      <c r="G837" s="10"/>
      <c r="H837" s="10"/>
      <c r="I837" s="10"/>
      <c r="J837" s="10"/>
      <c r="K837" s="10"/>
      <c r="L837" s="10"/>
      <c r="M837" s="10"/>
      <c r="N837" s="10"/>
      <c r="O837" s="10"/>
    </row>
    <row r="838" spans="1:15">
      <c r="A838" s="10"/>
      <c r="B838" s="10"/>
      <c r="C838" s="10"/>
      <c r="D838" s="10"/>
      <c r="E838" s="10"/>
      <c r="F838" s="10"/>
      <c r="G838" s="10"/>
      <c r="H838" s="10"/>
      <c r="I838" s="10"/>
      <c r="J838" s="10"/>
      <c r="K838" s="10"/>
      <c r="L838" s="10"/>
      <c r="M838" s="10"/>
      <c r="N838" s="10"/>
      <c r="O838" s="10"/>
    </row>
    <row r="839" spans="1:15">
      <c r="A839" s="10"/>
      <c r="B839" s="10"/>
      <c r="C839" s="10"/>
      <c r="D839" s="10"/>
      <c r="E839" s="10"/>
      <c r="F839" s="10"/>
      <c r="G839" s="10"/>
      <c r="H839" s="10"/>
      <c r="I839" s="10"/>
      <c r="J839" s="10"/>
      <c r="K839" s="10"/>
      <c r="L839" s="10"/>
      <c r="M839" s="10"/>
      <c r="N839" s="10"/>
      <c r="O839" s="10"/>
    </row>
    <row r="840" spans="1:15">
      <c r="A840" s="10"/>
      <c r="B840" s="10"/>
      <c r="C840" s="10"/>
      <c r="D840" s="10"/>
      <c r="E840" s="10"/>
      <c r="F840" s="10"/>
      <c r="G840" s="10"/>
      <c r="H840" s="10"/>
      <c r="I840" s="10"/>
      <c r="J840" s="10"/>
      <c r="K840" s="10"/>
      <c r="L840" s="10"/>
      <c r="M840" s="10"/>
      <c r="N840" s="10"/>
      <c r="O840" s="10"/>
    </row>
    <row r="841" spans="1:15">
      <c r="A841" s="10"/>
      <c r="B841" s="10"/>
      <c r="C841" s="10"/>
      <c r="D841" s="10"/>
      <c r="E841" s="10"/>
      <c r="F841" s="10"/>
      <c r="G841" s="10"/>
      <c r="H841" s="10"/>
      <c r="I841" s="10"/>
      <c r="J841" s="10"/>
      <c r="K841" s="10"/>
      <c r="L841" s="10"/>
      <c r="M841" s="10"/>
      <c r="N841" s="10"/>
      <c r="O841" s="10"/>
    </row>
    <row r="842" spans="1:15">
      <c r="A842" s="10"/>
      <c r="B842" s="10"/>
      <c r="C842" s="10"/>
      <c r="D842" s="10"/>
      <c r="E842" s="10"/>
      <c r="F842" s="10"/>
      <c r="G842" s="10"/>
      <c r="H842" s="10"/>
      <c r="I842" s="10"/>
      <c r="J842" s="10"/>
      <c r="K842" s="10"/>
      <c r="L842" s="10"/>
      <c r="M842" s="10"/>
      <c r="N842" s="10"/>
      <c r="O842" s="10"/>
    </row>
    <row r="843" spans="1:15">
      <c r="A843" s="10"/>
      <c r="B843" s="10"/>
      <c r="C843" s="10"/>
      <c r="D843" s="10"/>
      <c r="E843" s="10"/>
      <c r="F843" s="10"/>
      <c r="G843" s="10"/>
      <c r="H843" s="10"/>
      <c r="I843" s="10"/>
      <c r="J843" s="10"/>
      <c r="K843" s="10"/>
      <c r="L843" s="10"/>
      <c r="M843" s="10"/>
      <c r="N843" s="10"/>
      <c r="O843" s="10"/>
    </row>
    <row r="844" spans="1:15">
      <c r="A844" s="10"/>
      <c r="B844" s="10"/>
      <c r="C844" s="10"/>
      <c r="D844" s="10"/>
      <c r="E844" s="10"/>
      <c r="F844" s="10"/>
      <c r="G844" s="10"/>
      <c r="H844" s="10"/>
      <c r="I844" s="10"/>
      <c r="J844" s="10"/>
      <c r="K844" s="10"/>
      <c r="L844" s="10"/>
      <c r="M844" s="10"/>
      <c r="N844" s="10"/>
      <c r="O844" s="10"/>
    </row>
    <row r="845" spans="1:15">
      <c r="A845" s="10"/>
      <c r="B845" s="10"/>
      <c r="C845" s="10"/>
      <c r="D845" s="10"/>
      <c r="E845" s="10"/>
      <c r="F845" s="10"/>
      <c r="G845" s="10"/>
      <c r="H845" s="10"/>
      <c r="I845" s="10"/>
      <c r="J845" s="10"/>
      <c r="K845" s="10"/>
      <c r="L845" s="10"/>
      <c r="M845" s="10"/>
      <c r="N845" s="10"/>
      <c r="O845" s="10"/>
    </row>
    <row r="846" spans="1:15">
      <c r="A846" s="10"/>
      <c r="B846" s="10"/>
      <c r="C846" s="10"/>
      <c r="D846" s="10"/>
      <c r="E846" s="10"/>
      <c r="F846" s="10"/>
      <c r="G846" s="10"/>
      <c r="H846" s="10"/>
      <c r="I846" s="10"/>
      <c r="J846" s="10"/>
      <c r="K846" s="10"/>
      <c r="L846" s="10"/>
      <c r="M846" s="10"/>
      <c r="N846" s="10"/>
      <c r="O846" s="10"/>
    </row>
    <row r="847" spans="1:15">
      <c r="A847" s="10"/>
      <c r="B847" s="10"/>
      <c r="C847" s="10"/>
      <c r="D847" s="10"/>
      <c r="E847" s="10"/>
      <c r="F847" s="10"/>
      <c r="G847" s="10"/>
      <c r="H847" s="10"/>
      <c r="I847" s="10"/>
      <c r="J847" s="10"/>
      <c r="K847" s="10"/>
      <c r="L847" s="10"/>
      <c r="M847" s="10"/>
      <c r="N847" s="10"/>
      <c r="O847" s="10"/>
    </row>
    <row r="848" spans="1:15">
      <c r="A848" s="10"/>
      <c r="B848" s="10"/>
      <c r="C848" s="10"/>
      <c r="D848" s="10"/>
      <c r="E848" s="10"/>
      <c r="F848" s="10"/>
      <c r="G848" s="10"/>
      <c r="H848" s="10"/>
      <c r="I848" s="10"/>
      <c r="J848" s="10"/>
      <c r="K848" s="10"/>
      <c r="L848" s="10"/>
      <c r="M848" s="10"/>
      <c r="N848" s="10"/>
      <c r="O848" s="10"/>
    </row>
    <row r="849" spans="1:15">
      <c r="A849" s="10"/>
      <c r="B849" s="10"/>
      <c r="C849" s="10"/>
      <c r="D849" s="10"/>
      <c r="E849" s="10"/>
      <c r="F849" s="10"/>
      <c r="G849" s="10"/>
      <c r="H849" s="10"/>
      <c r="I849" s="10"/>
      <c r="J849" s="10"/>
      <c r="K849" s="10"/>
      <c r="L849" s="10"/>
      <c r="M849" s="10"/>
      <c r="N849" s="10"/>
      <c r="O849" s="10"/>
    </row>
    <row r="850" spans="1:15">
      <c r="A850" s="10"/>
      <c r="B850" s="10"/>
      <c r="C850" s="10"/>
      <c r="D850" s="10"/>
      <c r="E850" s="10"/>
      <c r="F850" s="10"/>
      <c r="G850" s="10"/>
      <c r="H850" s="10"/>
      <c r="I850" s="10"/>
      <c r="J850" s="10"/>
      <c r="K850" s="10"/>
      <c r="L850" s="10"/>
      <c r="M850" s="10"/>
      <c r="N850" s="10"/>
      <c r="O850" s="10"/>
    </row>
    <row r="851" spans="1:15">
      <c r="A851" s="10"/>
      <c r="B851" s="10"/>
      <c r="C851" s="10"/>
      <c r="D851" s="10"/>
      <c r="E851" s="10"/>
      <c r="F851" s="10"/>
      <c r="G851" s="10"/>
      <c r="H851" s="10"/>
      <c r="I851" s="10"/>
      <c r="J851" s="10"/>
      <c r="K851" s="10"/>
      <c r="L851" s="10"/>
      <c r="M851" s="10"/>
      <c r="N851" s="10"/>
      <c r="O851" s="10"/>
    </row>
    <row r="852" spans="1:15">
      <c r="A852" s="10"/>
      <c r="B852" s="10"/>
      <c r="C852" s="10"/>
      <c r="D852" s="10"/>
      <c r="E852" s="10"/>
      <c r="F852" s="10"/>
      <c r="G852" s="10"/>
      <c r="H852" s="10"/>
      <c r="I852" s="10"/>
      <c r="J852" s="10"/>
      <c r="K852" s="10"/>
      <c r="L852" s="10"/>
      <c r="M852" s="10"/>
      <c r="N852" s="10"/>
      <c r="O852" s="10"/>
    </row>
    <row r="853" spans="1:15">
      <c r="A853" s="10"/>
      <c r="B853" s="10"/>
      <c r="C853" s="10"/>
      <c r="D853" s="10"/>
      <c r="E853" s="10"/>
      <c r="F853" s="10"/>
      <c r="G853" s="10"/>
      <c r="H853" s="10"/>
      <c r="I853" s="10"/>
      <c r="J853" s="10"/>
      <c r="K853" s="10"/>
      <c r="L853" s="10"/>
      <c r="M853" s="10"/>
      <c r="N853" s="10"/>
      <c r="O853" s="10"/>
    </row>
    <row r="854" spans="1:15">
      <c r="A854" s="10"/>
      <c r="B854" s="10"/>
      <c r="C854" s="10"/>
      <c r="D854" s="10"/>
      <c r="E854" s="10"/>
      <c r="F854" s="10"/>
      <c r="G854" s="10"/>
      <c r="H854" s="10"/>
      <c r="I854" s="10"/>
      <c r="J854" s="10"/>
      <c r="K854" s="10"/>
      <c r="L854" s="10"/>
      <c r="M854" s="10"/>
      <c r="N854" s="10"/>
      <c r="O854" s="10"/>
    </row>
    <row r="855" spans="1:15">
      <c r="A855" s="10"/>
      <c r="B855" s="10"/>
      <c r="C855" s="10"/>
      <c r="D855" s="10"/>
      <c r="E855" s="10"/>
      <c r="F855" s="10"/>
      <c r="G855" s="10"/>
      <c r="H855" s="10"/>
      <c r="I855" s="10"/>
      <c r="J855" s="10"/>
      <c r="K855" s="10"/>
      <c r="L855" s="10"/>
      <c r="M855" s="10"/>
      <c r="N855" s="10"/>
      <c r="O855" s="10"/>
    </row>
    <row r="856" spans="1:15">
      <c r="A856" s="10"/>
      <c r="B856" s="10"/>
      <c r="C856" s="10"/>
      <c r="D856" s="10"/>
      <c r="E856" s="10"/>
      <c r="F856" s="10"/>
      <c r="G856" s="10"/>
      <c r="H856" s="10"/>
      <c r="I856" s="10"/>
      <c r="J856" s="10"/>
      <c r="K856" s="10"/>
      <c r="L856" s="10"/>
      <c r="M856" s="10"/>
      <c r="N856" s="10"/>
      <c r="O856" s="10"/>
    </row>
    <row r="857" spans="1:15">
      <c r="A857" s="10"/>
      <c r="B857" s="10"/>
      <c r="C857" s="10"/>
      <c r="D857" s="10"/>
      <c r="E857" s="10"/>
      <c r="F857" s="10"/>
      <c r="G857" s="10"/>
      <c r="H857" s="10"/>
      <c r="I857" s="10"/>
      <c r="J857" s="10"/>
      <c r="K857" s="10"/>
      <c r="L857" s="10"/>
      <c r="M857" s="10"/>
      <c r="N857" s="10"/>
      <c r="O857" s="10"/>
    </row>
    <row r="858" spans="1:15">
      <c r="A858" s="10"/>
      <c r="B858" s="10"/>
      <c r="C858" s="10"/>
      <c r="D858" s="10"/>
      <c r="E858" s="10"/>
      <c r="F858" s="10"/>
      <c r="G858" s="10"/>
      <c r="H858" s="10"/>
      <c r="I858" s="10"/>
      <c r="J858" s="10"/>
      <c r="K858" s="10"/>
      <c r="L858" s="10"/>
      <c r="M858" s="10"/>
      <c r="N858" s="10"/>
      <c r="O858" s="10"/>
    </row>
    <row r="859" spans="1:15">
      <c r="A859" s="10"/>
      <c r="B859" s="10"/>
      <c r="C859" s="10"/>
      <c r="D859" s="10"/>
      <c r="E859" s="10"/>
      <c r="F859" s="10"/>
      <c r="G859" s="10"/>
      <c r="H859" s="10"/>
      <c r="I859" s="10"/>
      <c r="J859" s="10"/>
      <c r="K859" s="10"/>
      <c r="L859" s="10"/>
      <c r="M859" s="10"/>
      <c r="N859" s="10"/>
      <c r="O859" s="10"/>
    </row>
    <row r="860" spans="1:15">
      <c r="A860" s="10"/>
      <c r="B860" s="10"/>
      <c r="C860" s="10"/>
      <c r="D860" s="10"/>
      <c r="E860" s="10"/>
      <c r="F860" s="10"/>
      <c r="G860" s="10"/>
      <c r="H860" s="10"/>
      <c r="I860" s="10"/>
      <c r="J860" s="10"/>
      <c r="K860" s="10"/>
      <c r="L860" s="10"/>
      <c r="M860" s="10"/>
      <c r="N860" s="10"/>
      <c r="O860" s="10"/>
    </row>
    <row r="861" spans="1:15">
      <c r="A861" s="10"/>
      <c r="B861" s="10"/>
      <c r="C861" s="10"/>
      <c r="D861" s="10"/>
      <c r="E861" s="10"/>
      <c r="F861" s="10"/>
      <c r="G861" s="10"/>
      <c r="H861" s="10"/>
      <c r="I861" s="10"/>
      <c r="J861" s="10"/>
      <c r="K861" s="10"/>
      <c r="L861" s="10"/>
      <c r="M861" s="10"/>
      <c r="N861" s="10"/>
      <c r="O861" s="10"/>
    </row>
    <row r="862" spans="1:15">
      <c r="A862" s="10"/>
      <c r="B862" s="10"/>
      <c r="C862" s="10"/>
      <c r="D862" s="10"/>
      <c r="E862" s="10"/>
      <c r="F862" s="10"/>
      <c r="G862" s="10"/>
      <c r="H862" s="10"/>
      <c r="I862" s="10"/>
      <c r="J862" s="10"/>
      <c r="K862" s="10"/>
      <c r="L862" s="10"/>
      <c r="M862" s="10"/>
      <c r="N862" s="10"/>
      <c r="O862" s="10"/>
    </row>
    <row r="863" spans="1:15">
      <c r="A863" s="10"/>
      <c r="B863" s="10"/>
      <c r="C863" s="10"/>
      <c r="D863" s="10"/>
      <c r="E863" s="10"/>
      <c r="F863" s="10"/>
      <c r="G863" s="10"/>
      <c r="H863" s="10"/>
      <c r="I863" s="10"/>
      <c r="J863" s="10"/>
      <c r="K863" s="10"/>
      <c r="L863" s="10"/>
      <c r="M863" s="10"/>
      <c r="N863" s="10"/>
      <c r="O863" s="10"/>
    </row>
    <row r="864" spans="1:15">
      <c r="A864" s="10"/>
      <c r="B864" s="10"/>
      <c r="C864" s="10"/>
      <c r="D864" s="10"/>
      <c r="E864" s="10"/>
      <c r="F864" s="10"/>
      <c r="G864" s="10"/>
      <c r="H864" s="10"/>
      <c r="I864" s="10"/>
      <c r="J864" s="10"/>
      <c r="K864" s="10"/>
      <c r="L864" s="10"/>
      <c r="M864" s="10"/>
      <c r="N864" s="10"/>
      <c r="O864" s="10"/>
    </row>
    <row r="865" spans="1:15">
      <c r="A865" s="10"/>
      <c r="B865" s="10"/>
      <c r="C865" s="10"/>
      <c r="D865" s="10"/>
      <c r="E865" s="10"/>
      <c r="F865" s="10"/>
      <c r="G865" s="10"/>
      <c r="H865" s="10"/>
      <c r="I865" s="10"/>
      <c r="J865" s="10"/>
      <c r="K865" s="10"/>
      <c r="L865" s="10"/>
      <c r="M865" s="10"/>
      <c r="N865" s="10"/>
      <c r="O865" s="10"/>
    </row>
    <row r="866" spans="1:15">
      <c r="A866" s="10"/>
      <c r="B866" s="10"/>
      <c r="C866" s="10"/>
      <c r="D866" s="10"/>
      <c r="E866" s="10"/>
      <c r="F866" s="10"/>
      <c r="G866" s="10"/>
      <c r="H866" s="10"/>
      <c r="I866" s="10"/>
      <c r="J866" s="10"/>
      <c r="K866" s="10"/>
      <c r="L866" s="10"/>
      <c r="M866" s="10"/>
      <c r="N866" s="10"/>
      <c r="O866" s="10"/>
    </row>
    <row r="867" spans="1:15">
      <c r="A867" s="10"/>
      <c r="B867" s="10"/>
      <c r="C867" s="10"/>
      <c r="D867" s="10"/>
      <c r="E867" s="10"/>
      <c r="F867" s="10"/>
      <c r="G867" s="10"/>
      <c r="H867" s="10"/>
      <c r="I867" s="10"/>
      <c r="J867" s="10"/>
      <c r="K867" s="10"/>
      <c r="L867" s="10"/>
      <c r="M867" s="10"/>
      <c r="N867" s="10"/>
      <c r="O867" s="10"/>
    </row>
    <row r="868" spans="1:15">
      <c r="A868" s="10"/>
      <c r="B868" s="10"/>
      <c r="C868" s="10"/>
      <c r="D868" s="10"/>
      <c r="E868" s="10"/>
      <c r="F868" s="10"/>
      <c r="G868" s="10"/>
      <c r="H868" s="10"/>
      <c r="I868" s="10"/>
      <c r="J868" s="10"/>
      <c r="K868" s="10"/>
      <c r="L868" s="10"/>
      <c r="M868" s="10"/>
      <c r="N868" s="10"/>
      <c r="O868" s="10"/>
    </row>
    <row r="869" spans="1:15">
      <c r="A869" s="10"/>
      <c r="B869" s="10"/>
      <c r="C869" s="10"/>
      <c r="D869" s="10"/>
      <c r="E869" s="10"/>
      <c r="F869" s="10"/>
      <c r="G869" s="10"/>
      <c r="H869" s="10"/>
      <c r="I869" s="10"/>
      <c r="J869" s="10"/>
      <c r="K869" s="10"/>
      <c r="L869" s="10"/>
      <c r="M869" s="10"/>
      <c r="N869" s="10"/>
      <c r="O869" s="10"/>
    </row>
    <row r="870" spans="1:15">
      <c r="A870" s="10"/>
      <c r="B870" s="10"/>
      <c r="C870" s="10"/>
      <c r="D870" s="10"/>
      <c r="E870" s="10"/>
      <c r="F870" s="10"/>
      <c r="G870" s="10"/>
      <c r="H870" s="10"/>
      <c r="I870" s="10"/>
      <c r="J870" s="10"/>
      <c r="K870" s="10"/>
      <c r="L870" s="10"/>
      <c r="M870" s="10"/>
      <c r="N870" s="10"/>
      <c r="O870" s="10"/>
    </row>
    <row r="871" spans="1:15">
      <c r="A871" s="10"/>
      <c r="B871" s="10"/>
      <c r="C871" s="10"/>
      <c r="D871" s="10"/>
      <c r="E871" s="10"/>
      <c r="F871" s="10"/>
      <c r="G871" s="10"/>
      <c r="H871" s="10"/>
      <c r="I871" s="10"/>
      <c r="J871" s="10"/>
      <c r="K871" s="10"/>
      <c r="L871" s="10"/>
      <c r="M871" s="10"/>
      <c r="N871" s="10"/>
      <c r="O871" s="10"/>
    </row>
    <row r="872" spans="1:15">
      <c r="A872" s="10"/>
      <c r="B872" s="10"/>
      <c r="C872" s="10"/>
      <c r="D872" s="10"/>
      <c r="E872" s="10"/>
      <c r="F872" s="10"/>
      <c r="G872" s="10"/>
      <c r="H872" s="10"/>
      <c r="I872" s="10"/>
      <c r="J872" s="10"/>
      <c r="K872" s="10"/>
      <c r="L872" s="10"/>
      <c r="M872" s="10"/>
      <c r="N872" s="10"/>
      <c r="O872" s="10"/>
    </row>
    <row r="873" spans="1:15">
      <c r="A873" s="10"/>
      <c r="B873" s="10"/>
      <c r="C873" s="10"/>
      <c r="D873" s="10"/>
      <c r="E873" s="10"/>
      <c r="F873" s="10"/>
      <c r="G873" s="10"/>
      <c r="H873" s="10"/>
      <c r="I873" s="10"/>
      <c r="J873" s="10"/>
      <c r="K873" s="10"/>
      <c r="L873" s="10"/>
      <c r="M873" s="10"/>
      <c r="N873" s="10"/>
      <c r="O873" s="10"/>
    </row>
    <row r="874" spans="1:15">
      <c r="A874" s="10"/>
      <c r="B874" s="10"/>
      <c r="C874" s="10"/>
      <c r="D874" s="10"/>
      <c r="E874" s="10"/>
      <c r="F874" s="10"/>
      <c r="G874" s="10"/>
      <c r="H874" s="10"/>
      <c r="I874" s="10"/>
      <c r="J874" s="10"/>
      <c r="K874" s="10"/>
      <c r="L874" s="10"/>
      <c r="M874" s="10"/>
      <c r="N874" s="10"/>
      <c r="O874" s="10"/>
    </row>
    <row r="875" spans="1:15">
      <c r="A875" s="10"/>
      <c r="B875" s="10"/>
      <c r="C875" s="10"/>
      <c r="D875" s="10"/>
      <c r="E875" s="10"/>
      <c r="F875" s="10"/>
      <c r="G875" s="10"/>
      <c r="H875" s="10"/>
      <c r="I875" s="10"/>
      <c r="J875" s="10"/>
      <c r="K875" s="10"/>
      <c r="L875" s="10"/>
      <c r="M875" s="10"/>
      <c r="N875" s="10"/>
      <c r="O875" s="10"/>
    </row>
    <row r="876" spans="1:15">
      <c r="A876" s="10"/>
      <c r="B876" s="10"/>
      <c r="C876" s="10"/>
      <c r="D876" s="10"/>
      <c r="E876" s="10"/>
      <c r="F876" s="10"/>
      <c r="G876" s="10"/>
      <c r="H876" s="10"/>
      <c r="I876" s="10"/>
      <c r="J876" s="10"/>
      <c r="K876" s="10"/>
      <c r="L876" s="10"/>
      <c r="M876" s="10"/>
      <c r="N876" s="10"/>
      <c r="O876" s="10"/>
    </row>
    <row r="877" spans="1:15">
      <c r="A877" s="10"/>
      <c r="B877" s="10"/>
      <c r="C877" s="10"/>
      <c r="D877" s="10"/>
      <c r="E877" s="10"/>
      <c r="F877" s="10"/>
      <c r="G877" s="10"/>
      <c r="H877" s="10"/>
      <c r="I877" s="10"/>
      <c r="J877" s="10"/>
      <c r="K877" s="10"/>
      <c r="L877" s="10"/>
      <c r="M877" s="10"/>
      <c r="N877" s="10"/>
      <c r="O877" s="10"/>
    </row>
    <row r="878" spans="1:15">
      <c r="A878" s="10"/>
      <c r="B878" s="10"/>
      <c r="C878" s="10"/>
      <c r="D878" s="10"/>
      <c r="E878" s="10"/>
      <c r="F878" s="10"/>
      <c r="G878" s="10"/>
      <c r="H878" s="10"/>
      <c r="I878" s="10"/>
      <c r="J878" s="10"/>
      <c r="K878" s="10"/>
      <c r="L878" s="10"/>
      <c r="M878" s="10"/>
      <c r="N878" s="10"/>
      <c r="O878" s="10"/>
    </row>
    <row r="879" spans="1:15">
      <c r="A879" s="10"/>
      <c r="B879" s="10"/>
      <c r="C879" s="10"/>
      <c r="D879" s="10"/>
      <c r="E879" s="10"/>
      <c r="F879" s="10"/>
      <c r="G879" s="10"/>
      <c r="H879" s="10"/>
      <c r="I879" s="10"/>
      <c r="J879" s="10"/>
      <c r="K879" s="10"/>
      <c r="L879" s="10"/>
      <c r="M879" s="10"/>
      <c r="N879" s="10"/>
      <c r="O879" s="10"/>
    </row>
    <row r="880" spans="1:15">
      <c r="A880" s="10"/>
      <c r="B880" s="10"/>
      <c r="C880" s="10"/>
      <c r="D880" s="10"/>
      <c r="E880" s="10"/>
      <c r="F880" s="10"/>
      <c r="G880" s="10"/>
      <c r="H880" s="10"/>
      <c r="I880" s="10"/>
      <c r="J880" s="10"/>
      <c r="K880" s="10"/>
      <c r="L880" s="10"/>
      <c r="M880" s="10"/>
      <c r="N880" s="10"/>
      <c r="O880" s="10"/>
    </row>
    <row r="881" spans="1:15">
      <c r="A881" s="10"/>
      <c r="B881" s="10"/>
      <c r="C881" s="10"/>
      <c r="D881" s="10"/>
      <c r="E881" s="10"/>
      <c r="F881" s="10"/>
      <c r="G881" s="10"/>
      <c r="H881" s="10"/>
      <c r="I881" s="10"/>
      <c r="J881" s="10"/>
      <c r="K881" s="10"/>
      <c r="L881" s="10"/>
      <c r="M881" s="10"/>
      <c r="N881" s="10"/>
      <c r="O881" s="10"/>
    </row>
    <row r="882" spans="1:15">
      <c r="A882" s="10"/>
      <c r="B882" s="10"/>
      <c r="C882" s="10"/>
      <c r="D882" s="10"/>
      <c r="E882" s="10"/>
      <c r="F882" s="10"/>
      <c r="G882" s="10"/>
      <c r="H882" s="10"/>
      <c r="I882" s="10"/>
      <c r="J882" s="10"/>
      <c r="K882" s="10"/>
      <c r="L882" s="10"/>
      <c r="M882" s="10"/>
      <c r="N882" s="10"/>
      <c r="O882" s="10"/>
    </row>
    <row r="883" spans="1:15">
      <c r="A883" s="10"/>
      <c r="B883" s="10"/>
      <c r="C883" s="10"/>
      <c r="D883" s="10"/>
      <c r="E883" s="10"/>
      <c r="F883" s="10"/>
      <c r="G883" s="10"/>
      <c r="H883" s="10"/>
      <c r="I883" s="10"/>
      <c r="J883" s="10"/>
      <c r="K883" s="10"/>
      <c r="L883" s="10"/>
      <c r="M883" s="10"/>
      <c r="N883" s="10"/>
      <c r="O883" s="10"/>
    </row>
    <row r="884" spans="1:15">
      <c r="A884" s="10"/>
      <c r="B884" s="10"/>
      <c r="C884" s="10"/>
      <c r="D884" s="10"/>
      <c r="E884" s="10"/>
      <c r="F884" s="10"/>
      <c r="G884" s="10"/>
      <c r="H884" s="10"/>
      <c r="I884" s="10"/>
      <c r="J884" s="10"/>
      <c r="K884" s="10"/>
      <c r="L884" s="10"/>
      <c r="M884" s="10"/>
      <c r="N884" s="10"/>
      <c r="O884" s="10"/>
    </row>
    <row r="885" spans="1:15">
      <c r="A885" s="10"/>
      <c r="B885" s="10"/>
      <c r="C885" s="10"/>
      <c r="D885" s="10"/>
      <c r="E885" s="10"/>
      <c r="F885" s="10"/>
      <c r="G885" s="10"/>
      <c r="H885" s="10"/>
      <c r="I885" s="10"/>
      <c r="J885" s="10"/>
      <c r="K885" s="10"/>
      <c r="L885" s="10"/>
      <c r="M885" s="10"/>
      <c r="N885" s="10"/>
      <c r="O885" s="10"/>
    </row>
    <row r="886" spans="1:15">
      <c r="A886" s="10"/>
      <c r="B886" s="10"/>
      <c r="C886" s="10"/>
      <c r="D886" s="10"/>
      <c r="E886" s="10"/>
      <c r="F886" s="10"/>
      <c r="G886" s="10"/>
      <c r="H886" s="10"/>
      <c r="I886" s="10"/>
      <c r="J886" s="10"/>
      <c r="K886" s="10"/>
      <c r="L886" s="10"/>
      <c r="M886" s="10"/>
      <c r="N886" s="10"/>
      <c r="O886" s="10"/>
    </row>
    <row r="887" spans="1:15">
      <c r="A887" s="10"/>
      <c r="B887" s="10"/>
      <c r="C887" s="10"/>
      <c r="D887" s="10"/>
      <c r="E887" s="10"/>
      <c r="F887" s="10"/>
      <c r="G887" s="10"/>
      <c r="H887" s="10"/>
      <c r="I887" s="10"/>
      <c r="J887" s="10"/>
      <c r="K887" s="10"/>
      <c r="L887" s="10"/>
      <c r="M887" s="10"/>
      <c r="N887" s="10"/>
      <c r="O887" s="10"/>
    </row>
    <row r="888" spans="1:15">
      <c r="A888" s="10"/>
      <c r="B888" s="10"/>
      <c r="C888" s="10"/>
      <c r="D888" s="10"/>
      <c r="E888" s="10"/>
      <c r="F888" s="10"/>
      <c r="G888" s="10"/>
      <c r="H888" s="10"/>
      <c r="I888" s="10"/>
      <c r="J888" s="10"/>
      <c r="K888" s="10"/>
      <c r="L888" s="10"/>
      <c r="M888" s="10"/>
      <c r="N888" s="10"/>
      <c r="O888" s="10"/>
    </row>
    <row r="889" spans="1:15">
      <c r="A889" s="10"/>
      <c r="B889" s="10"/>
      <c r="C889" s="10"/>
      <c r="D889" s="10"/>
      <c r="E889" s="10"/>
      <c r="F889" s="10"/>
      <c r="G889" s="10"/>
      <c r="H889" s="10"/>
      <c r="I889" s="10"/>
      <c r="J889" s="10"/>
      <c r="K889" s="10"/>
      <c r="L889" s="10"/>
      <c r="M889" s="10"/>
      <c r="N889" s="10"/>
      <c r="O889" s="10"/>
    </row>
    <row r="890" spans="1:15">
      <c r="A890" s="10"/>
      <c r="B890" s="10"/>
      <c r="C890" s="10"/>
      <c r="D890" s="10"/>
      <c r="E890" s="10"/>
      <c r="F890" s="10"/>
      <c r="G890" s="10"/>
      <c r="H890" s="10"/>
      <c r="I890" s="10"/>
      <c r="J890" s="10"/>
      <c r="K890" s="10"/>
      <c r="L890" s="10"/>
      <c r="M890" s="10"/>
      <c r="N890" s="10"/>
      <c r="O890" s="10"/>
    </row>
    <row r="891" spans="1:15">
      <c r="A891" s="10"/>
      <c r="B891" s="10"/>
      <c r="C891" s="10"/>
      <c r="D891" s="10"/>
      <c r="E891" s="10"/>
      <c r="F891" s="10"/>
      <c r="G891" s="10"/>
      <c r="H891" s="10"/>
      <c r="I891" s="10"/>
      <c r="J891" s="10"/>
      <c r="K891" s="10"/>
      <c r="L891" s="10"/>
      <c r="M891" s="10"/>
      <c r="N891" s="10"/>
      <c r="O891" s="10"/>
    </row>
    <row r="892" spans="1:15">
      <c r="A892" s="10"/>
      <c r="B892" s="10"/>
      <c r="C892" s="10"/>
      <c r="D892" s="10"/>
      <c r="E892" s="10"/>
      <c r="F892" s="10"/>
      <c r="G892" s="10"/>
      <c r="H892" s="10"/>
      <c r="I892" s="10"/>
      <c r="J892" s="10"/>
      <c r="K892" s="10"/>
      <c r="L892" s="10"/>
      <c r="M892" s="10"/>
      <c r="N892" s="10"/>
      <c r="O892" s="10"/>
    </row>
    <row r="893" spans="1:15">
      <c r="A893" s="10"/>
      <c r="B893" s="10"/>
      <c r="C893" s="10"/>
      <c r="D893" s="10"/>
      <c r="E893" s="10"/>
      <c r="F893" s="10"/>
      <c r="G893" s="10"/>
      <c r="H893" s="10"/>
      <c r="I893" s="10"/>
      <c r="J893" s="10"/>
      <c r="K893" s="10"/>
      <c r="L893" s="10"/>
      <c r="M893" s="10"/>
      <c r="N893" s="10"/>
      <c r="O893" s="10"/>
    </row>
    <row r="894" spans="1:15">
      <c r="A894" s="10"/>
      <c r="B894" s="10"/>
      <c r="C894" s="10"/>
      <c r="D894" s="10"/>
      <c r="E894" s="10"/>
      <c r="F894" s="10"/>
      <c r="G894" s="10"/>
      <c r="H894" s="10"/>
      <c r="I894" s="10"/>
      <c r="J894" s="10"/>
      <c r="K894" s="10"/>
      <c r="L894" s="10"/>
      <c r="M894" s="10"/>
      <c r="N894" s="10"/>
      <c r="O894" s="10"/>
    </row>
    <row r="895" spans="1:15">
      <c r="A895" s="10"/>
      <c r="B895" s="10"/>
      <c r="C895" s="10"/>
      <c r="D895" s="10"/>
      <c r="E895" s="10"/>
      <c r="F895" s="10"/>
      <c r="G895" s="10"/>
      <c r="H895" s="10"/>
      <c r="I895" s="10"/>
      <c r="J895" s="10"/>
      <c r="K895" s="10"/>
      <c r="L895" s="10"/>
      <c r="M895" s="10"/>
      <c r="N895" s="10"/>
      <c r="O895" s="10"/>
    </row>
    <row r="896" spans="1:15">
      <c r="A896" s="10"/>
      <c r="B896" s="10"/>
      <c r="C896" s="10"/>
      <c r="D896" s="10"/>
      <c r="E896" s="10"/>
      <c r="F896" s="10"/>
      <c r="G896" s="10"/>
      <c r="H896" s="10"/>
      <c r="I896" s="10"/>
      <c r="J896" s="10"/>
      <c r="K896" s="10"/>
      <c r="L896" s="10"/>
      <c r="M896" s="10"/>
      <c r="N896" s="10"/>
      <c r="O896" s="10"/>
    </row>
    <row r="897" spans="1:15">
      <c r="A897" s="10"/>
      <c r="B897" s="10"/>
      <c r="C897" s="10"/>
      <c r="D897" s="10"/>
      <c r="E897" s="10"/>
      <c r="F897" s="10"/>
      <c r="G897" s="10"/>
      <c r="H897" s="10"/>
      <c r="I897" s="10"/>
      <c r="J897" s="10"/>
      <c r="K897" s="10"/>
      <c r="L897" s="10"/>
      <c r="M897" s="10"/>
      <c r="N897" s="10"/>
      <c r="O897" s="10"/>
    </row>
    <row r="898" spans="1:15">
      <c r="A898" s="10"/>
      <c r="B898" s="10"/>
      <c r="C898" s="10"/>
      <c r="D898" s="10"/>
      <c r="E898" s="10"/>
      <c r="F898" s="10"/>
      <c r="G898" s="10"/>
      <c r="H898" s="10"/>
      <c r="I898" s="10"/>
      <c r="J898" s="10"/>
      <c r="K898" s="10"/>
      <c r="L898" s="10"/>
      <c r="M898" s="10"/>
      <c r="N898" s="10"/>
      <c r="O898" s="10"/>
    </row>
    <row r="899" spans="1:15">
      <c r="A899" s="10"/>
      <c r="B899" s="10"/>
      <c r="C899" s="10"/>
      <c r="D899" s="10"/>
      <c r="E899" s="10"/>
      <c r="F899" s="10"/>
      <c r="G899" s="10"/>
      <c r="H899" s="10"/>
      <c r="I899" s="10"/>
      <c r="J899" s="10"/>
      <c r="K899" s="10"/>
      <c r="L899" s="10"/>
      <c r="M899" s="10"/>
      <c r="N899" s="10"/>
      <c r="O899" s="10"/>
    </row>
    <row r="900" spans="1:15">
      <c r="A900" s="10"/>
      <c r="B900" s="10"/>
      <c r="C900" s="10"/>
      <c r="D900" s="10"/>
      <c r="E900" s="10"/>
      <c r="F900" s="10"/>
      <c r="G900" s="10"/>
      <c r="H900" s="10"/>
      <c r="I900" s="10"/>
      <c r="J900" s="10"/>
      <c r="K900" s="10"/>
      <c r="L900" s="10"/>
      <c r="M900" s="10"/>
      <c r="N900" s="10"/>
      <c r="O900" s="10"/>
    </row>
    <row r="901" spans="1:15">
      <c r="A901" s="10"/>
      <c r="B901" s="10"/>
      <c r="C901" s="10"/>
      <c r="D901" s="10"/>
      <c r="E901" s="10"/>
      <c r="F901" s="10"/>
      <c r="G901" s="10"/>
      <c r="H901" s="10"/>
      <c r="I901" s="10"/>
      <c r="J901" s="10"/>
      <c r="K901" s="10"/>
      <c r="L901" s="10"/>
      <c r="M901" s="10"/>
      <c r="N901" s="10"/>
      <c r="O901" s="10"/>
    </row>
    <row r="902" spans="1:15">
      <c r="A902" s="10"/>
      <c r="B902" s="10"/>
      <c r="C902" s="10"/>
      <c r="D902" s="10"/>
      <c r="E902" s="10"/>
      <c r="F902" s="10"/>
      <c r="G902" s="10"/>
      <c r="H902" s="10"/>
      <c r="I902" s="10"/>
      <c r="J902" s="10"/>
      <c r="K902" s="10"/>
      <c r="L902" s="10"/>
      <c r="M902" s="10"/>
      <c r="N902" s="10"/>
      <c r="O902" s="10"/>
    </row>
    <row r="903" spans="1:15">
      <c r="A903" s="10"/>
      <c r="B903" s="10"/>
      <c r="C903" s="10"/>
      <c r="D903" s="10"/>
      <c r="E903" s="10"/>
      <c r="F903" s="10"/>
      <c r="G903" s="10"/>
      <c r="H903" s="10"/>
      <c r="I903" s="10"/>
      <c r="J903" s="10"/>
      <c r="K903" s="10"/>
      <c r="L903" s="10"/>
      <c r="M903" s="10"/>
      <c r="N903" s="10"/>
      <c r="O903" s="10"/>
    </row>
    <row r="904" spans="1:15">
      <c r="A904" s="10"/>
      <c r="B904" s="10"/>
      <c r="C904" s="10"/>
      <c r="D904" s="10"/>
      <c r="E904" s="10"/>
      <c r="F904" s="10"/>
      <c r="G904" s="10"/>
      <c r="H904" s="10"/>
      <c r="I904" s="10"/>
      <c r="J904" s="10"/>
      <c r="K904" s="10"/>
      <c r="L904" s="10"/>
      <c r="M904" s="10"/>
      <c r="N904" s="10"/>
      <c r="O904" s="10"/>
    </row>
    <row r="905" spans="1:15">
      <c r="A905" s="10"/>
      <c r="B905" s="10"/>
      <c r="C905" s="10"/>
      <c r="D905" s="10"/>
      <c r="E905" s="10"/>
      <c r="F905" s="10"/>
      <c r="G905" s="10"/>
      <c r="H905" s="10"/>
      <c r="I905" s="10"/>
      <c r="J905" s="10"/>
      <c r="K905" s="10"/>
      <c r="L905" s="10"/>
      <c r="M905" s="10"/>
      <c r="N905" s="10"/>
      <c r="O905" s="10"/>
    </row>
    <row r="906" spans="1:15">
      <c r="A906" s="10"/>
      <c r="B906" s="10"/>
      <c r="C906" s="10"/>
      <c r="D906" s="10"/>
      <c r="E906" s="10"/>
      <c r="F906" s="10"/>
      <c r="G906" s="10"/>
      <c r="H906" s="10"/>
      <c r="I906" s="10"/>
      <c r="J906" s="10"/>
      <c r="K906" s="10"/>
      <c r="L906" s="10"/>
      <c r="M906" s="10"/>
      <c r="N906" s="10"/>
      <c r="O906" s="10"/>
    </row>
    <row r="907" spans="1:15">
      <c r="A907" s="10"/>
      <c r="B907" s="10"/>
      <c r="C907" s="10"/>
      <c r="D907" s="10"/>
      <c r="E907" s="10"/>
      <c r="F907" s="10"/>
      <c r="G907" s="10"/>
      <c r="H907" s="10"/>
      <c r="I907" s="10"/>
      <c r="J907" s="10"/>
      <c r="K907" s="10"/>
      <c r="L907" s="10"/>
      <c r="M907" s="10"/>
      <c r="N907" s="10"/>
      <c r="O907" s="10"/>
    </row>
    <row r="908" spans="1:15">
      <c r="A908" s="10"/>
      <c r="B908" s="10"/>
      <c r="C908" s="10"/>
      <c r="D908" s="10"/>
      <c r="E908" s="10"/>
      <c r="F908" s="10"/>
      <c r="G908" s="10"/>
      <c r="H908" s="10"/>
      <c r="I908" s="10"/>
      <c r="J908" s="10"/>
      <c r="K908" s="10"/>
      <c r="L908" s="10"/>
      <c r="M908" s="10"/>
      <c r="N908" s="10"/>
      <c r="O908" s="10"/>
    </row>
    <row r="909" spans="1:15">
      <c r="A909" s="10"/>
      <c r="B909" s="10"/>
      <c r="C909" s="10"/>
      <c r="D909" s="10"/>
      <c r="E909" s="10"/>
      <c r="F909" s="10"/>
      <c r="G909" s="10"/>
      <c r="H909" s="10"/>
      <c r="I909" s="10"/>
      <c r="J909" s="10"/>
      <c r="K909" s="10"/>
      <c r="L909" s="10"/>
      <c r="M909" s="10"/>
      <c r="N909" s="10"/>
      <c r="O909" s="10"/>
    </row>
    <row r="910" spans="1:15">
      <c r="A910" s="10"/>
      <c r="B910" s="10"/>
      <c r="C910" s="10"/>
      <c r="D910" s="10"/>
      <c r="E910" s="10"/>
      <c r="F910" s="10"/>
      <c r="G910" s="10"/>
      <c r="H910" s="10"/>
      <c r="I910" s="10"/>
      <c r="J910" s="10"/>
      <c r="K910" s="10"/>
      <c r="L910" s="10"/>
      <c r="M910" s="10"/>
      <c r="N910" s="10"/>
      <c r="O910" s="10"/>
    </row>
    <row r="911" spans="1:15">
      <c r="A911" s="10"/>
      <c r="B911" s="10"/>
      <c r="C911" s="10"/>
      <c r="D911" s="10"/>
      <c r="E911" s="10"/>
      <c r="F911" s="10"/>
      <c r="G911" s="10"/>
      <c r="H911" s="10"/>
      <c r="I911" s="10"/>
      <c r="J911" s="10"/>
      <c r="K911" s="10"/>
      <c r="L911" s="10"/>
      <c r="M911" s="10"/>
      <c r="N911" s="10"/>
      <c r="O911" s="10"/>
    </row>
    <row r="912" spans="1:15">
      <c r="A912" s="10"/>
      <c r="B912" s="10"/>
      <c r="C912" s="10"/>
      <c r="D912" s="10"/>
      <c r="E912" s="10"/>
      <c r="F912" s="10"/>
      <c r="G912" s="10"/>
      <c r="H912" s="10"/>
      <c r="I912" s="10"/>
      <c r="J912" s="10"/>
      <c r="K912" s="10"/>
      <c r="L912" s="10"/>
      <c r="M912" s="10"/>
      <c r="N912" s="10"/>
      <c r="O912" s="10"/>
    </row>
    <row r="913" spans="1:15">
      <c r="A913" s="10"/>
      <c r="B913" s="10"/>
      <c r="C913" s="10"/>
      <c r="D913" s="10"/>
      <c r="E913" s="10"/>
      <c r="F913" s="10"/>
      <c r="G913" s="10"/>
      <c r="H913" s="10"/>
      <c r="I913" s="10"/>
      <c r="J913" s="10"/>
      <c r="K913" s="10"/>
      <c r="L913" s="10"/>
      <c r="M913" s="10"/>
      <c r="N913" s="10"/>
      <c r="O913" s="10"/>
    </row>
    <row r="914" spans="1:15">
      <c r="A914" s="10"/>
      <c r="B914" s="10"/>
      <c r="C914" s="10"/>
      <c r="D914" s="10"/>
      <c r="E914" s="10"/>
      <c r="F914" s="10"/>
      <c r="G914" s="10"/>
      <c r="H914" s="10"/>
      <c r="I914" s="10"/>
      <c r="J914" s="10"/>
      <c r="K914" s="10"/>
      <c r="L914" s="10"/>
      <c r="M914" s="10"/>
      <c r="N914" s="10"/>
      <c r="O914" s="10"/>
    </row>
    <row r="915" spans="1:15">
      <c r="A915" s="10"/>
      <c r="B915" s="10"/>
      <c r="C915" s="10"/>
      <c r="D915" s="10"/>
      <c r="E915" s="10"/>
      <c r="F915" s="10"/>
      <c r="G915" s="10"/>
      <c r="H915" s="10"/>
      <c r="I915" s="10"/>
      <c r="J915" s="10"/>
      <c r="K915" s="10"/>
      <c r="L915" s="10"/>
      <c r="M915" s="10"/>
      <c r="N915" s="10"/>
      <c r="O915" s="10"/>
    </row>
    <row r="916" spans="1:15">
      <c r="A916" s="10"/>
      <c r="B916" s="10"/>
      <c r="C916" s="10"/>
      <c r="D916" s="10"/>
      <c r="E916" s="10"/>
      <c r="F916" s="10"/>
      <c r="G916" s="10"/>
      <c r="H916" s="10"/>
      <c r="I916" s="10"/>
      <c r="J916" s="10"/>
      <c r="K916" s="10"/>
      <c r="L916" s="10"/>
      <c r="M916" s="10"/>
      <c r="N916" s="10"/>
      <c r="O916" s="10"/>
    </row>
    <row r="917" spans="1:15">
      <c r="A917" s="10"/>
      <c r="B917" s="10"/>
      <c r="C917" s="10"/>
      <c r="D917" s="10"/>
      <c r="E917" s="10"/>
      <c r="F917" s="10"/>
      <c r="G917" s="10"/>
      <c r="H917" s="10"/>
      <c r="I917" s="10"/>
      <c r="J917" s="10"/>
      <c r="K917" s="10"/>
      <c r="L917" s="10"/>
      <c r="M917" s="10"/>
      <c r="N917" s="10"/>
      <c r="O917" s="10"/>
    </row>
    <row r="918" spans="1:15">
      <c r="A918" s="10"/>
      <c r="B918" s="10"/>
      <c r="C918" s="10"/>
      <c r="D918" s="10"/>
      <c r="E918" s="10"/>
      <c r="F918" s="10"/>
      <c r="G918" s="10"/>
      <c r="H918" s="10"/>
      <c r="I918" s="10"/>
      <c r="J918" s="10"/>
      <c r="K918" s="10"/>
      <c r="L918" s="10"/>
      <c r="M918" s="10"/>
      <c r="N918" s="10"/>
      <c r="O918" s="10"/>
    </row>
    <row r="919" spans="1:15">
      <c r="A919" s="10"/>
      <c r="B919" s="10"/>
      <c r="C919" s="10"/>
      <c r="D919" s="10"/>
      <c r="E919" s="10"/>
      <c r="F919" s="10"/>
      <c r="G919" s="10"/>
      <c r="H919" s="10"/>
      <c r="I919" s="10"/>
      <c r="J919" s="10"/>
      <c r="K919" s="10"/>
      <c r="L919" s="10"/>
      <c r="M919" s="10"/>
      <c r="N919" s="10"/>
      <c r="O919" s="10"/>
    </row>
    <row r="920" spans="1:15">
      <c r="A920" s="10"/>
      <c r="B920" s="10"/>
      <c r="C920" s="10"/>
      <c r="D920" s="10"/>
      <c r="E920" s="10"/>
      <c r="F920" s="10"/>
      <c r="G920" s="10"/>
      <c r="H920" s="10"/>
      <c r="I920" s="10"/>
      <c r="J920" s="10"/>
      <c r="K920" s="10"/>
      <c r="L920" s="10"/>
      <c r="M920" s="10"/>
      <c r="N920" s="10"/>
      <c r="O920" s="10"/>
    </row>
    <row r="921" spans="1:15">
      <c r="A921" s="10"/>
      <c r="B921" s="10"/>
      <c r="C921" s="10"/>
      <c r="D921" s="10"/>
      <c r="E921" s="10"/>
      <c r="F921" s="10"/>
      <c r="G921" s="10"/>
      <c r="H921" s="10"/>
      <c r="I921" s="10"/>
      <c r="J921" s="10"/>
      <c r="K921" s="10"/>
      <c r="L921" s="10"/>
      <c r="M921" s="10"/>
      <c r="N921" s="10"/>
      <c r="O921" s="10"/>
    </row>
    <row r="922" spans="1:15">
      <c r="A922" s="10"/>
      <c r="B922" s="10"/>
      <c r="C922" s="10"/>
      <c r="D922" s="10"/>
      <c r="E922" s="10"/>
      <c r="F922" s="10"/>
      <c r="G922" s="10"/>
      <c r="H922" s="10"/>
      <c r="I922" s="10"/>
      <c r="J922" s="10"/>
      <c r="K922" s="10"/>
      <c r="L922" s="10"/>
      <c r="M922" s="10"/>
      <c r="N922" s="10"/>
      <c r="O922" s="10"/>
    </row>
    <row r="923" spans="1:15">
      <c r="A923" s="10"/>
      <c r="B923" s="10"/>
      <c r="C923" s="10"/>
      <c r="D923" s="10"/>
      <c r="E923" s="10"/>
      <c r="F923" s="10"/>
      <c r="G923" s="10"/>
      <c r="H923" s="10"/>
      <c r="I923" s="10"/>
      <c r="J923" s="10"/>
      <c r="K923" s="10"/>
      <c r="L923" s="10"/>
      <c r="M923" s="10"/>
      <c r="N923" s="10"/>
      <c r="O923" s="10"/>
    </row>
    <row r="924" spans="1:15">
      <c r="A924" s="10"/>
      <c r="B924" s="10"/>
      <c r="C924" s="10"/>
      <c r="D924" s="10"/>
      <c r="E924" s="10"/>
      <c r="F924" s="10"/>
      <c r="G924" s="10"/>
      <c r="H924" s="10"/>
      <c r="I924" s="10"/>
      <c r="J924" s="10"/>
      <c r="K924" s="10"/>
      <c r="L924" s="10"/>
      <c r="M924" s="10"/>
      <c r="N924" s="10"/>
      <c r="O924" s="10"/>
    </row>
    <row r="925" spans="1:15">
      <c r="A925" s="10"/>
      <c r="B925" s="10"/>
      <c r="C925" s="10"/>
      <c r="D925" s="10"/>
      <c r="E925" s="10"/>
      <c r="F925" s="10"/>
      <c r="G925" s="10"/>
      <c r="H925" s="10"/>
      <c r="I925" s="10"/>
      <c r="J925" s="10"/>
      <c r="K925" s="10"/>
      <c r="L925" s="10"/>
      <c r="M925" s="10"/>
      <c r="N925" s="10"/>
      <c r="O925" s="10"/>
    </row>
    <row r="926" spans="1:15">
      <c r="A926" s="10"/>
      <c r="B926" s="10"/>
      <c r="C926" s="10"/>
      <c r="D926" s="10"/>
      <c r="E926" s="10"/>
      <c r="F926" s="10"/>
      <c r="G926" s="10"/>
      <c r="H926" s="10"/>
      <c r="I926" s="10"/>
      <c r="J926" s="10"/>
      <c r="K926" s="10"/>
      <c r="L926" s="10"/>
      <c r="M926" s="10"/>
      <c r="N926" s="10"/>
      <c r="O926" s="10"/>
    </row>
    <row r="927" spans="1:15">
      <c r="A927" s="10"/>
      <c r="B927" s="10"/>
      <c r="C927" s="10"/>
      <c r="D927" s="10"/>
      <c r="E927" s="10"/>
      <c r="F927" s="10"/>
      <c r="G927" s="10"/>
      <c r="H927" s="10"/>
      <c r="I927" s="10"/>
      <c r="J927" s="10"/>
      <c r="K927" s="10"/>
      <c r="L927" s="10"/>
      <c r="M927" s="10"/>
      <c r="N927" s="10"/>
      <c r="O927" s="10"/>
    </row>
    <row r="928" spans="1:15">
      <c r="A928" s="10"/>
      <c r="B928" s="10"/>
      <c r="C928" s="10"/>
      <c r="D928" s="10"/>
      <c r="E928" s="10"/>
      <c r="F928" s="10"/>
      <c r="G928" s="10"/>
      <c r="H928" s="10"/>
      <c r="I928" s="10"/>
      <c r="J928" s="10"/>
      <c r="K928" s="10"/>
      <c r="L928" s="10"/>
      <c r="M928" s="10"/>
      <c r="N928" s="10"/>
      <c r="O928" s="10"/>
    </row>
    <row r="929" spans="1:15">
      <c r="A929" s="10"/>
      <c r="B929" s="10"/>
      <c r="C929" s="10"/>
      <c r="D929" s="10"/>
      <c r="E929" s="10"/>
      <c r="F929" s="10"/>
      <c r="G929" s="10"/>
      <c r="H929" s="10"/>
      <c r="I929" s="10"/>
      <c r="J929" s="10"/>
      <c r="K929" s="10"/>
      <c r="L929" s="10"/>
      <c r="M929" s="10"/>
      <c r="N929" s="10"/>
      <c r="O929" s="10"/>
    </row>
    <row r="930" spans="1:15">
      <c r="A930" s="10"/>
      <c r="B930" s="10"/>
      <c r="C930" s="10"/>
      <c r="D930" s="10"/>
      <c r="E930" s="10"/>
      <c r="F930" s="10"/>
      <c r="G930" s="10"/>
      <c r="H930" s="10"/>
      <c r="I930" s="10"/>
      <c r="J930" s="10"/>
      <c r="K930" s="10"/>
      <c r="L930" s="10"/>
      <c r="M930" s="10"/>
      <c r="N930" s="10"/>
      <c r="O930" s="10"/>
    </row>
    <row r="931" spans="1:15">
      <c r="A931" s="10"/>
      <c r="B931" s="10"/>
      <c r="C931" s="10"/>
      <c r="D931" s="10"/>
      <c r="E931" s="10"/>
      <c r="F931" s="10"/>
      <c r="G931" s="10"/>
      <c r="H931" s="10"/>
      <c r="I931" s="10"/>
      <c r="J931" s="10"/>
      <c r="K931" s="10"/>
      <c r="L931" s="10"/>
      <c r="M931" s="10"/>
      <c r="N931" s="10"/>
      <c r="O931" s="10"/>
    </row>
    <row r="932" spans="1:15">
      <c r="A932" s="10"/>
      <c r="B932" s="10"/>
      <c r="C932" s="10"/>
      <c r="D932" s="10"/>
      <c r="E932" s="10"/>
      <c r="F932" s="10"/>
      <c r="G932" s="10"/>
      <c r="H932" s="10"/>
      <c r="I932" s="10"/>
      <c r="J932" s="10"/>
      <c r="K932" s="10"/>
      <c r="L932" s="10"/>
      <c r="M932" s="10"/>
      <c r="N932" s="10"/>
      <c r="O932" s="10"/>
    </row>
    <row r="933" spans="1:15">
      <c r="A933" s="10"/>
      <c r="B933" s="10"/>
      <c r="C933" s="10"/>
      <c r="D933" s="10"/>
      <c r="E933" s="10"/>
      <c r="F933" s="10"/>
      <c r="G933" s="10"/>
      <c r="H933" s="10"/>
      <c r="I933" s="10"/>
      <c r="J933" s="10"/>
      <c r="K933" s="10"/>
      <c r="L933" s="10"/>
      <c r="M933" s="10"/>
      <c r="N933" s="10"/>
      <c r="O933" s="10"/>
    </row>
    <row r="934" spans="1:15">
      <c r="A934" s="10"/>
      <c r="B934" s="10"/>
      <c r="C934" s="10"/>
      <c r="D934" s="10"/>
      <c r="E934" s="10"/>
      <c r="F934" s="10"/>
      <c r="G934" s="10"/>
      <c r="H934" s="10"/>
      <c r="I934" s="10"/>
      <c r="J934" s="10"/>
      <c r="K934" s="10"/>
      <c r="L934" s="10"/>
      <c r="M934" s="10"/>
      <c r="N934" s="10"/>
      <c r="O934" s="10"/>
    </row>
    <row r="935" spans="1:15">
      <c r="A935" s="10"/>
      <c r="B935" s="10"/>
      <c r="C935" s="10"/>
      <c r="D935" s="10"/>
      <c r="E935" s="10"/>
      <c r="F935" s="10"/>
      <c r="G935" s="10"/>
      <c r="H935" s="10"/>
      <c r="I935" s="10"/>
      <c r="J935" s="10"/>
      <c r="K935" s="10"/>
      <c r="L935" s="10"/>
      <c r="M935" s="10"/>
      <c r="N935" s="10"/>
      <c r="O935" s="10"/>
    </row>
    <row r="936" spans="1:15">
      <c r="A936" s="10"/>
      <c r="B936" s="10"/>
      <c r="C936" s="10"/>
      <c r="D936" s="10"/>
      <c r="E936" s="10"/>
      <c r="F936" s="10"/>
      <c r="G936" s="10"/>
      <c r="H936" s="10"/>
      <c r="I936" s="10"/>
      <c r="J936" s="10"/>
      <c r="K936" s="10"/>
      <c r="L936" s="10"/>
      <c r="M936" s="10"/>
      <c r="N936" s="10"/>
      <c r="O936" s="10"/>
    </row>
    <row r="937" spans="1:15">
      <c r="A937" s="10"/>
      <c r="B937" s="10"/>
      <c r="C937" s="10"/>
      <c r="D937" s="10"/>
      <c r="E937" s="10"/>
      <c r="F937" s="10"/>
      <c r="G937" s="10"/>
      <c r="H937" s="10"/>
      <c r="I937" s="10"/>
      <c r="J937" s="10"/>
      <c r="K937" s="10"/>
      <c r="L937" s="10"/>
      <c r="M937" s="10"/>
      <c r="N937" s="10"/>
      <c r="O937" s="10"/>
    </row>
    <row r="938" spans="1:15">
      <c r="A938" s="10"/>
      <c r="B938" s="10"/>
      <c r="C938" s="10"/>
      <c r="D938" s="10"/>
      <c r="E938" s="10"/>
      <c r="F938" s="10"/>
      <c r="G938" s="10"/>
      <c r="H938" s="10"/>
      <c r="I938" s="10"/>
      <c r="J938" s="10"/>
      <c r="K938" s="10"/>
      <c r="L938" s="10"/>
      <c r="M938" s="10"/>
      <c r="N938" s="10"/>
      <c r="O938" s="10"/>
    </row>
    <row r="939" spans="1:15">
      <c r="A939" s="10"/>
      <c r="B939" s="10"/>
      <c r="C939" s="10"/>
      <c r="D939" s="10"/>
      <c r="E939" s="10"/>
      <c r="F939" s="10"/>
      <c r="G939" s="10"/>
      <c r="H939" s="10"/>
      <c r="I939" s="10"/>
      <c r="J939" s="10"/>
      <c r="K939" s="10"/>
      <c r="L939" s="10"/>
      <c r="M939" s="10"/>
      <c r="N939" s="10"/>
      <c r="O939" s="10"/>
    </row>
    <row r="940" spans="1:15">
      <c r="A940" s="10"/>
      <c r="B940" s="10"/>
      <c r="C940" s="10"/>
      <c r="D940" s="10"/>
      <c r="E940" s="10"/>
      <c r="F940" s="10"/>
      <c r="G940" s="10"/>
      <c r="H940" s="10"/>
      <c r="I940" s="10"/>
      <c r="J940" s="10"/>
      <c r="K940" s="10"/>
      <c r="L940" s="10"/>
      <c r="M940" s="10"/>
      <c r="N940" s="10"/>
      <c r="O940" s="10"/>
    </row>
    <row r="941" spans="1:15">
      <c r="A941" s="10"/>
      <c r="B941" s="10"/>
      <c r="C941" s="10"/>
      <c r="D941" s="10"/>
      <c r="E941" s="10"/>
      <c r="F941" s="10"/>
      <c r="G941" s="10"/>
      <c r="H941" s="10"/>
      <c r="I941" s="10"/>
      <c r="J941" s="10"/>
      <c r="K941" s="10"/>
      <c r="L941" s="10"/>
      <c r="M941" s="10"/>
      <c r="N941" s="10"/>
      <c r="O941" s="10"/>
    </row>
    <row r="942" spans="1:15">
      <c r="A942" s="10"/>
      <c r="B942" s="10"/>
      <c r="C942" s="10"/>
      <c r="D942" s="10"/>
      <c r="E942" s="10"/>
      <c r="F942" s="10"/>
      <c r="G942" s="10"/>
      <c r="H942" s="10"/>
      <c r="I942" s="10"/>
      <c r="J942" s="10"/>
      <c r="K942" s="10"/>
      <c r="L942" s="10"/>
      <c r="M942" s="10"/>
      <c r="N942" s="10"/>
      <c r="O942" s="10"/>
    </row>
    <row r="943" spans="1:15">
      <c r="A943" s="10"/>
      <c r="B943" s="10"/>
      <c r="C943" s="10"/>
      <c r="D943" s="10"/>
      <c r="E943" s="10"/>
      <c r="F943" s="10"/>
      <c r="G943" s="10"/>
      <c r="H943" s="10"/>
      <c r="I943" s="10"/>
      <c r="J943" s="10"/>
      <c r="K943" s="10"/>
      <c r="L943" s="10"/>
      <c r="M943" s="10"/>
      <c r="N943" s="10"/>
      <c r="O943" s="10"/>
    </row>
    <row r="944" spans="1:15">
      <c r="A944" s="10"/>
      <c r="B944" s="10"/>
      <c r="C944" s="10"/>
      <c r="D944" s="10"/>
      <c r="E944" s="10"/>
      <c r="F944" s="10"/>
      <c r="G944" s="10"/>
      <c r="H944" s="10"/>
      <c r="I944" s="10"/>
      <c r="J944" s="10"/>
      <c r="K944" s="10"/>
      <c r="L944" s="10"/>
      <c r="M944" s="10"/>
      <c r="N944" s="10"/>
      <c r="O944" s="10"/>
    </row>
    <row r="945" spans="1:15">
      <c r="A945" s="10"/>
      <c r="B945" s="10"/>
      <c r="C945" s="10"/>
      <c r="D945" s="10"/>
      <c r="E945" s="10"/>
      <c r="F945" s="10"/>
      <c r="G945" s="10"/>
      <c r="H945" s="10"/>
      <c r="I945" s="10"/>
      <c r="J945" s="10"/>
      <c r="K945" s="10"/>
      <c r="L945" s="10"/>
      <c r="M945" s="10"/>
      <c r="N945" s="10"/>
      <c r="O945" s="10"/>
    </row>
    <row r="946" spans="1:15">
      <c r="A946" s="10"/>
      <c r="B946" s="10"/>
      <c r="C946" s="10"/>
      <c r="D946" s="10"/>
      <c r="E946" s="10"/>
      <c r="F946" s="10"/>
      <c r="G946" s="10"/>
      <c r="H946" s="10"/>
      <c r="I946" s="10"/>
      <c r="J946" s="10"/>
      <c r="K946" s="10"/>
      <c r="L946" s="10"/>
      <c r="M946" s="10"/>
      <c r="N946" s="10"/>
      <c r="O946" s="10"/>
    </row>
    <row r="947" spans="1:15">
      <c r="A947" s="10"/>
      <c r="B947" s="10"/>
      <c r="C947" s="10"/>
      <c r="D947" s="10"/>
      <c r="E947" s="10"/>
      <c r="F947" s="10"/>
      <c r="G947" s="10"/>
      <c r="H947" s="10"/>
      <c r="I947" s="10"/>
      <c r="J947" s="10"/>
      <c r="K947" s="10"/>
      <c r="L947" s="10"/>
      <c r="M947" s="10"/>
      <c r="N947" s="10"/>
      <c r="O947" s="10"/>
    </row>
    <row r="948" spans="1:15">
      <c r="A948" s="10"/>
      <c r="B948" s="10"/>
      <c r="C948" s="10"/>
      <c r="D948" s="10"/>
      <c r="E948" s="10"/>
      <c r="F948" s="10"/>
      <c r="G948" s="10"/>
      <c r="H948" s="10"/>
      <c r="I948" s="10"/>
      <c r="J948" s="10"/>
      <c r="K948" s="10"/>
      <c r="L948" s="10"/>
      <c r="M948" s="10"/>
      <c r="N948" s="10"/>
      <c r="O948" s="10"/>
    </row>
    <row r="949" spans="1:15">
      <c r="A949" s="10"/>
      <c r="B949" s="10"/>
      <c r="C949" s="10"/>
      <c r="D949" s="10"/>
      <c r="E949" s="10"/>
      <c r="F949" s="10"/>
      <c r="G949" s="10"/>
      <c r="H949" s="10"/>
      <c r="I949" s="10"/>
      <c r="J949" s="10"/>
      <c r="K949" s="10"/>
      <c r="L949" s="10"/>
      <c r="M949" s="10"/>
      <c r="N949" s="10"/>
      <c r="O949" s="10"/>
    </row>
    <row r="950" spans="1:15">
      <c r="A950" s="10"/>
      <c r="B950" s="10"/>
      <c r="C950" s="10"/>
      <c r="D950" s="10"/>
      <c r="E950" s="10"/>
      <c r="F950" s="10"/>
      <c r="G950" s="10"/>
      <c r="H950" s="10"/>
      <c r="I950" s="10"/>
      <c r="J950" s="10"/>
      <c r="K950" s="10"/>
      <c r="L950" s="10"/>
      <c r="M950" s="10"/>
      <c r="N950" s="10"/>
      <c r="O950" s="10"/>
    </row>
    <row r="951" spans="1:15">
      <c r="A951" s="10"/>
      <c r="B951" s="10"/>
      <c r="C951" s="10"/>
      <c r="D951" s="10"/>
      <c r="E951" s="10"/>
      <c r="F951" s="10"/>
      <c r="G951" s="10"/>
      <c r="H951" s="10"/>
      <c r="I951" s="10"/>
      <c r="J951" s="10"/>
      <c r="K951" s="10"/>
      <c r="L951" s="10"/>
      <c r="M951" s="10"/>
      <c r="N951" s="10"/>
      <c r="O951" s="10"/>
    </row>
    <row r="952" spans="1:15">
      <c r="A952" s="10"/>
      <c r="B952" s="10"/>
      <c r="C952" s="10"/>
      <c r="D952" s="10"/>
      <c r="E952" s="10"/>
      <c r="F952" s="10"/>
      <c r="G952" s="10"/>
      <c r="H952" s="10"/>
      <c r="I952" s="10"/>
      <c r="J952" s="10"/>
      <c r="K952" s="10"/>
      <c r="L952" s="10"/>
      <c r="M952" s="10"/>
      <c r="N952" s="10"/>
      <c r="O952" s="10"/>
    </row>
    <row r="953" spans="1:15">
      <c r="A953" s="10"/>
      <c r="B953" s="10"/>
      <c r="C953" s="10"/>
      <c r="D953" s="10"/>
      <c r="E953" s="10"/>
      <c r="F953" s="10"/>
      <c r="G953" s="10"/>
      <c r="H953" s="10"/>
      <c r="I953" s="10"/>
      <c r="J953" s="10"/>
      <c r="K953" s="10"/>
      <c r="L953" s="10"/>
      <c r="M953" s="10"/>
      <c r="N953" s="10"/>
      <c r="O953" s="10"/>
    </row>
    <row r="954" spans="1:15">
      <c r="A954" s="10"/>
      <c r="B954" s="10"/>
      <c r="C954" s="10"/>
      <c r="D954" s="10"/>
      <c r="E954" s="10"/>
      <c r="F954" s="10"/>
      <c r="G954" s="10"/>
      <c r="H954" s="10"/>
      <c r="I954" s="10"/>
      <c r="J954" s="10"/>
      <c r="K954" s="10"/>
      <c r="L954" s="10"/>
      <c r="M954" s="10"/>
      <c r="N954" s="10"/>
      <c r="O954" s="10"/>
    </row>
    <row r="955" spans="1:15">
      <c r="A955" s="10"/>
      <c r="B955" s="10"/>
      <c r="C955" s="10"/>
      <c r="D955" s="10"/>
      <c r="E955" s="10"/>
      <c r="F955" s="10"/>
      <c r="G955" s="10"/>
      <c r="H955" s="10"/>
      <c r="I955" s="10"/>
      <c r="J955" s="10"/>
      <c r="K955" s="10"/>
      <c r="L955" s="10"/>
      <c r="M955" s="10"/>
      <c r="N955" s="10"/>
      <c r="O955" s="10"/>
    </row>
    <row r="956" spans="1:15">
      <c r="A956" s="10"/>
      <c r="B956" s="10"/>
      <c r="C956" s="10"/>
      <c r="D956" s="10"/>
      <c r="E956" s="10"/>
      <c r="F956" s="10"/>
      <c r="G956" s="10"/>
      <c r="H956" s="10"/>
      <c r="I956" s="10"/>
      <c r="J956" s="10"/>
      <c r="K956" s="10"/>
      <c r="L956" s="10"/>
      <c r="M956" s="10"/>
      <c r="N956" s="10"/>
      <c r="O956" s="10"/>
    </row>
    <row r="957" spans="1:15">
      <c r="A957" s="10"/>
      <c r="B957" s="10"/>
      <c r="C957" s="10"/>
      <c r="D957" s="10"/>
      <c r="E957" s="10"/>
      <c r="F957" s="10"/>
      <c r="G957" s="10"/>
      <c r="H957" s="10"/>
      <c r="I957" s="10"/>
      <c r="J957" s="10"/>
      <c r="K957" s="10"/>
      <c r="L957" s="10"/>
      <c r="M957" s="10"/>
      <c r="N957" s="10"/>
      <c r="O957" s="10"/>
    </row>
    <row r="958" spans="1:15">
      <c r="A958" s="10"/>
      <c r="B958" s="10"/>
      <c r="C958" s="10"/>
      <c r="D958" s="10"/>
      <c r="E958" s="10"/>
      <c r="F958" s="10"/>
      <c r="G958" s="10"/>
      <c r="H958" s="10"/>
      <c r="I958" s="10"/>
      <c r="J958" s="10"/>
      <c r="K958" s="10"/>
      <c r="L958" s="10"/>
      <c r="M958" s="10"/>
      <c r="N958" s="10"/>
      <c r="O958" s="10"/>
    </row>
    <row r="959" spans="1:15">
      <c r="A959" s="10"/>
      <c r="B959" s="10"/>
      <c r="C959" s="10"/>
      <c r="D959" s="10"/>
      <c r="E959" s="10"/>
      <c r="F959" s="10"/>
      <c r="G959" s="10"/>
      <c r="H959" s="10"/>
      <c r="I959" s="10"/>
      <c r="J959" s="10"/>
      <c r="K959" s="10"/>
      <c r="L959" s="10"/>
      <c r="M959" s="10"/>
      <c r="N959" s="10"/>
      <c r="O959" s="10"/>
    </row>
    <row r="960" spans="1:15">
      <c r="A960" s="10"/>
      <c r="B960" s="10"/>
      <c r="C960" s="10"/>
      <c r="D960" s="10"/>
      <c r="E960" s="10"/>
      <c r="F960" s="10"/>
      <c r="G960" s="10"/>
      <c r="H960" s="10"/>
      <c r="I960" s="10"/>
      <c r="J960" s="10"/>
      <c r="K960" s="10"/>
      <c r="L960" s="10"/>
      <c r="M960" s="10"/>
      <c r="N960" s="10"/>
      <c r="O960" s="10"/>
    </row>
    <row r="961" spans="1:15">
      <c r="A961" s="10"/>
      <c r="B961" s="10"/>
      <c r="C961" s="10"/>
      <c r="D961" s="10"/>
      <c r="E961" s="10"/>
      <c r="F961" s="10"/>
      <c r="G961" s="10"/>
      <c r="H961" s="10"/>
      <c r="I961" s="10"/>
      <c r="J961" s="10"/>
      <c r="K961" s="10"/>
      <c r="L961" s="10"/>
      <c r="M961" s="10"/>
      <c r="N961" s="10"/>
      <c r="O961" s="10"/>
    </row>
    <row r="962" spans="1:15">
      <c r="A962" s="10"/>
      <c r="B962" s="10"/>
      <c r="C962" s="10"/>
      <c r="D962" s="10"/>
      <c r="E962" s="10"/>
      <c r="F962" s="10"/>
      <c r="G962" s="10"/>
      <c r="H962" s="10"/>
      <c r="I962" s="10"/>
      <c r="J962" s="10"/>
      <c r="K962" s="10"/>
      <c r="L962" s="10"/>
      <c r="M962" s="10"/>
      <c r="N962" s="10"/>
      <c r="O962" s="10"/>
    </row>
    <row r="963" spans="1:15">
      <c r="A963" s="10"/>
      <c r="B963" s="10"/>
      <c r="C963" s="10"/>
      <c r="D963" s="10"/>
      <c r="E963" s="10"/>
      <c r="F963" s="10"/>
      <c r="G963" s="10"/>
      <c r="H963" s="10"/>
      <c r="I963" s="10"/>
      <c r="J963" s="10"/>
      <c r="K963" s="10"/>
      <c r="L963" s="10"/>
      <c r="M963" s="10"/>
      <c r="N963" s="10"/>
      <c r="O963" s="10"/>
    </row>
    <row r="964" spans="1:15">
      <c r="A964" s="10"/>
      <c r="B964" s="10"/>
      <c r="C964" s="10"/>
      <c r="D964" s="10"/>
      <c r="E964" s="10"/>
      <c r="F964" s="10"/>
      <c r="G964" s="10"/>
      <c r="H964" s="10"/>
      <c r="I964" s="10"/>
      <c r="J964" s="10"/>
      <c r="K964" s="10"/>
      <c r="L964" s="10"/>
      <c r="M964" s="10"/>
      <c r="N964" s="10"/>
      <c r="O964" s="10"/>
    </row>
    <row r="965" spans="1:15">
      <c r="A965" s="10"/>
      <c r="B965" s="10"/>
      <c r="C965" s="10"/>
      <c r="D965" s="10"/>
      <c r="E965" s="10"/>
      <c r="F965" s="10"/>
      <c r="G965" s="10"/>
      <c r="H965" s="10"/>
      <c r="I965" s="10"/>
      <c r="J965" s="10"/>
      <c r="K965" s="10"/>
      <c r="L965" s="10"/>
      <c r="M965" s="10"/>
      <c r="N965" s="10"/>
      <c r="O965" s="10"/>
    </row>
    <row r="966" spans="1:15">
      <c r="A966" s="10"/>
      <c r="B966" s="10"/>
      <c r="C966" s="10"/>
      <c r="D966" s="10"/>
      <c r="E966" s="10"/>
      <c r="F966" s="10"/>
      <c r="G966" s="10"/>
      <c r="H966" s="10"/>
      <c r="I966" s="10"/>
      <c r="J966" s="10"/>
      <c r="K966" s="10"/>
      <c r="L966" s="10"/>
      <c r="M966" s="10"/>
      <c r="N966" s="10"/>
      <c r="O966" s="10"/>
    </row>
    <row r="967" spans="1:15">
      <c r="A967" s="10"/>
      <c r="B967" s="10"/>
      <c r="C967" s="10"/>
      <c r="D967" s="10"/>
      <c r="E967" s="10"/>
      <c r="F967" s="10"/>
      <c r="G967" s="10"/>
      <c r="H967" s="10"/>
      <c r="I967" s="10"/>
      <c r="J967" s="10"/>
      <c r="K967" s="10"/>
      <c r="L967" s="10"/>
      <c r="M967" s="10"/>
      <c r="N967" s="10"/>
      <c r="O967" s="10"/>
    </row>
    <row r="968" spans="1:15">
      <c r="A968" s="10"/>
      <c r="B968" s="10"/>
      <c r="C968" s="10"/>
      <c r="D968" s="10"/>
      <c r="E968" s="10"/>
      <c r="F968" s="10"/>
      <c r="G968" s="10"/>
      <c r="H968" s="10"/>
      <c r="I968" s="10"/>
      <c r="J968" s="10"/>
      <c r="K968" s="10"/>
      <c r="L968" s="10"/>
      <c r="M968" s="10"/>
      <c r="N968" s="10"/>
      <c r="O968" s="10"/>
    </row>
    <row r="969" spans="1:15">
      <c r="A969" s="10"/>
      <c r="B969" s="10"/>
      <c r="C969" s="10"/>
      <c r="D969" s="10"/>
      <c r="E969" s="10"/>
      <c r="F969" s="10"/>
      <c r="G969" s="10"/>
      <c r="H969" s="10"/>
      <c r="I969" s="10"/>
      <c r="J969" s="10"/>
      <c r="K969" s="10"/>
      <c r="L969" s="10"/>
      <c r="M969" s="10"/>
      <c r="N969" s="10"/>
      <c r="O969" s="10"/>
    </row>
    <row r="970" spans="1:15">
      <c r="A970" s="10"/>
      <c r="B970" s="10"/>
      <c r="C970" s="10"/>
      <c r="D970" s="10"/>
      <c r="E970" s="10"/>
      <c r="F970" s="10"/>
      <c r="G970" s="10"/>
      <c r="H970" s="10"/>
      <c r="I970" s="10"/>
      <c r="J970" s="10"/>
      <c r="K970" s="10"/>
      <c r="L970" s="10"/>
      <c r="M970" s="10"/>
      <c r="N970" s="10"/>
      <c r="O970" s="10"/>
    </row>
    <row r="971" spans="1:15">
      <c r="A971" s="10"/>
      <c r="B971" s="10"/>
      <c r="C971" s="10"/>
      <c r="D971" s="10"/>
      <c r="E971" s="10"/>
      <c r="F971" s="10"/>
      <c r="G971" s="10"/>
      <c r="H971" s="10"/>
      <c r="I971" s="10"/>
      <c r="J971" s="10"/>
      <c r="K971" s="10"/>
      <c r="L971" s="10"/>
      <c r="M971" s="10"/>
      <c r="N971" s="10"/>
      <c r="O971" s="10"/>
    </row>
    <row r="972" spans="1:15">
      <c r="A972" s="10"/>
      <c r="B972" s="10"/>
      <c r="C972" s="10"/>
      <c r="D972" s="10"/>
      <c r="E972" s="10"/>
      <c r="F972" s="10"/>
      <c r="G972" s="10"/>
      <c r="H972" s="10"/>
      <c r="I972" s="10"/>
      <c r="J972" s="10"/>
      <c r="K972" s="10"/>
      <c r="L972" s="10"/>
      <c r="M972" s="10"/>
      <c r="N972" s="10"/>
      <c r="O972" s="10"/>
    </row>
    <row r="973" spans="1:15">
      <c r="A973" s="10"/>
      <c r="B973" s="10"/>
      <c r="C973" s="10"/>
      <c r="D973" s="10"/>
      <c r="E973" s="10"/>
      <c r="F973" s="10"/>
      <c r="G973" s="10"/>
      <c r="H973" s="10"/>
      <c r="I973" s="10"/>
      <c r="J973" s="10"/>
      <c r="K973" s="10"/>
      <c r="L973" s="10"/>
      <c r="M973" s="10"/>
      <c r="N973" s="10"/>
      <c r="O973" s="10"/>
    </row>
    <row r="974" spans="1:15">
      <c r="A974" s="10"/>
      <c r="B974" s="10"/>
      <c r="C974" s="10"/>
      <c r="D974" s="10"/>
      <c r="E974" s="10"/>
      <c r="F974" s="10"/>
      <c r="G974" s="10"/>
      <c r="H974" s="10"/>
      <c r="I974" s="10"/>
      <c r="J974" s="10"/>
      <c r="K974" s="10"/>
      <c r="L974" s="10"/>
      <c r="M974" s="10"/>
      <c r="N974" s="10"/>
      <c r="O974" s="10"/>
    </row>
    <row r="975" spans="1:15">
      <c r="A975" s="10"/>
      <c r="B975" s="10"/>
      <c r="C975" s="10"/>
      <c r="D975" s="10"/>
      <c r="E975" s="10"/>
      <c r="F975" s="10"/>
      <c r="G975" s="10"/>
      <c r="H975" s="10"/>
      <c r="I975" s="10"/>
      <c r="J975" s="10"/>
      <c r="K975" s="10"/>
      <c r="L975" s="10"/>
      <c r="M975" s="10"/>
      <c r="N975" s="10"/>
      <c r="O975" s="10"/>
    </row>
    <row r="976" spans="1:15">
      <c r="A976" s="10"/>
      <c r="B976" s="10"/>
      <c r="C976" s="10"/>
      <c r="D976" s="10"/>
      <c r="E976" s="10"/>
      <c r="F976" s="10"/>
      <c r="G976" s="10"/>
      <c r="H976" s="10"/>
      <c r="I976" s="10"/>
      <c r="J976" s="10"/>
      <c r="K976" s="10"/>
      <c r="L976" s="10"/>
      <c r="M976" s="10"/>
      <c r="N976" s="10"/>
      <c r="O976" s="10"/>
    </row>
    <row r="977" spans="1:15">
      <c r="A977" s="10"/>
      <c r="B977" s="10"/>
      <c r="C977" s="10"/>
      <c r="D977" s="10"/>
      <c r="E977" s="10"/>
      <c r="F977" s="10"/>
      <c r="G977" s="10"/>
      <c r="H977" s="10"/>
      <c r="I977" s="10"/>
      <c r="J977" s="10"/>
      <c r="K977" s="10"/>
      <c r="L977" s="10"/>
      <c r="M977" s="10"/>
      <c r="N977" s="10"/>
      <c r="O977" s="10"/>
    </row>
    <row r="978" spans="1:15">
      <c r="A978" s="10"/>
      <c r="B978" s="10"/>
      <c r="C978" s="10"/>
      <c r="D978" s="10"/>
      <c r="E978" s="10"/>
      <c r="F978" s="10"/>
      <c r="G978" s="10"/>
      <c r="H978" s="10"/>
      <c r="I978" s="10"/>
      <c r="J978" s="10"/>
      <c r="K978" s="10"/>
      <c r="L978" s="10"/>
      <c r="M978" s="10"/>
      <c r="N978" s="10"/>
      <c r="O978" s="10"/>
    </row>
    <row r="979" spans="1:15">
      <c r="A979" s="10"/>
      <c r="B979" s="10"/>
      <c r="C979" s="10"/>
      <c r="D979" s="10"/>
      <c r="E979" s="10"/>
      <c r="F979" s="10"/>
      <c r="G979" s="10"/>
      <c r="H979" s="10"/>
      <c r="I979" s="10"/>
      <c r="J979" s="10"/>
      <c r="K979" s="10"/>
      <c r="L979" s="10"/>
      <c r="M979" s="10"/>
      <c r="N979" s="10"/>
      <c r="O979" s="10"/>
    </row>
    <row r="980" spans="1:15">
      <c r="A980" s="10"/>
      <c r="B980" s="10"/>
      <c r="C980" s="10"/>
      <c r="D980" s="10"/>
      <c r="E980" s="10"/>
      <c r="F980" s="10"/>
      <c r="G980" s="10"/>
      <c r="H980" s="10"/>
      <c r="I980" s="10"/>
      <c r="J980" s="10"/>
      <c r="K980" s="10"/>
      <c r="L980" s="10"/>
      <c r="M980" s="10"/>
      <c r="N980" s="10"/>
      <c r="O980" s="10"/>
    </row>
    <row r="981" spans="1:15">
      <c r="A981" s="10"/>
      <c r="B981" s="10"/>
      <c r="C981" s="10"/>
      <c r="D981" s="10"/>
      <c r="E981" s="10"/>
      <c r="F981" s="10"/>
      <c r="G981" s="10"/>
      <c r="H981" s="10"/>
      <c r="I981" s="10"/>
      <c r="J981" s="10"/>
      <c r="K981" s="10"/>
      <c r="L981" s="10"/>
      <c r="M981" s="10"/>
      <c r="N981" s="10"/>
      <c r="O981" s="10"/>
    </row>
    <row r="982" spans="1:15">
      <c r="A982" s="10"/>
      <c r="B982" s="10"/>
      <c r="C982" s="10"/>
      <c r="D982" s="10"/>
      <c r="E982" s="10"/>
      <c r="F982" s="10"/>
      <c r="G982" s="10"/>
      <c r="H982" s="10"/>
      <c r="I982" s="10"/>
      <c r="J982" s="10"/>
      <c r="K982" s="10"/>
      <c r="L982" s="10"/>
      <c r="M982" s="10"/>
      <c r="N982" s="10"/>
      <c r="O982" s="10"/>
    </row>
    <row r="983" spans="1:15">
      <c r="A983" s="10"/>
      <c r="B983" s="10"/>
      <c r="C983" s="10"/>
      <c r="D983" s="10"/>
      <c r="E983" s="10"/>
      <c r="F983" s="10"/>
      <c r="G983" s="10"/>
      <c r="H983" s="10"/>
      <c r="I983" s="10"/>
      <c r="J983" s="10"/>
      <c r="K983" s="10"/>
      <c r="L983" s="10"/>
      <c r="M983" s="10"/>
      <c r="N983" s="10"/>
      <c r="O983" s="10"/>
    </row>
    <row r="984" spans="1:15">
      <c r="A984" s="10"/>
      <c r="B984" s="10"/>
      <c r="C984" s="10"/>
      <c r="D984" s="10"/>
      <c r="E984" s="10"/>
      <c r="F984" s="10"/>
      <c r="G984" s="10"/>
      <c r="H984" s="10"/>
      <c r="I984" s="10"/>
      <c r="J984" s="10"/>
      <c r="K984" s="10"/>
      <c r="L984" s="10"/>
      <c r="M984" s="10"/>
      <c r="N984" s="10"/>
      <c r="O984" s="10"/>
    </row>
    <row r="985" spans="1:15">
      <c r="A985" s="10"/>
      <c r="B985" s="10"/>
      <c r="C985" s="10"/>
      <c r="D985" s="10"/>
      <c r="E985" s="10"/>
      <c r="F985" s="10"/>
      <c r="G985" s="10"/>
      <c r="H985" s="10"/>
      <c r="I985" s="10"/>
      <c r="J985" s="10"/>
      <c r="K985" s="10"/>
      <c r="L985" s="10"/>
      <c r="M985" s="10"/>
      <c r="N985" s="10"/>
      <c r="O985" s="10"/>
    </row>
    <row r="986" spans="1:15">
      <c r="A986" s="10"/>
      <c r="B986" s="10"/>
      <c r="C986" s="10"/>
      <c r="D986" s="10"/>
      <c r="E986" s="10"/>
      <c r="F986" s="10"/>
      <c r="G986" s="10"/>
      <c r="H986" s="10"/>
      <c r="I986" s="10"/>
      <c r="J986" s="10"/>
      <c r="K986" s="10"/>
      <c r="L986" s="10"/>
      <c r="M986" s="10"/>
      <c r="N986" s="10"/>
      <c r="O986" s="10"/>
    </row>
    <row r="987" spans="1:15">
      <c r="A987" s="10"/>
      <c r="B987" s="10"/>
      <c r="C987" s="10"/>
      <c r="D987" s="10"/>
      <c r="E987" s="10"/>
      <c r="F987" s="10"/>
      <c r="G987" s="10"/>
      <c r="H987" s="10"/>
      <c r="I987" s="10"/>
      <c r="J987" s="10"/>
      <c r="K987" s="10"/>
      <c r="L987" s="10"/>
      <c r="M987" s="10"/>
      <c r="N987" s="10"/>
      <c r="O987" s="10"/>
    </row>
    <row r="988" spans="1:15">
      <c r="A988" s="10"/>
      <c r="B988" s="10"/>
      <c r="C988" s="10"/>
      <c r="D988" s="10"/>
      <c r="E988" s="10"/>
      <c r="F988" s="10"/>
      <c r="G988" s="10"/>
      <c r="H988" s="10"/>
      <c r="I988" s="10"/>
      <c r="J988" s="10"/>
      <c r="K988" s="10"/>
      <c r="L988" s="10"/>
      <c r="M988" s="10"/>
      <c r="N988" s="10"/>
      <c r="O988" s="10"/>
    </row>
    <row r="989" spans="1:15">
      <c r="A989" s="10"/>
      <c r="B989" s="10"/>
      <c r="C989" s="10"/>
      <c r="D989" s="10"/>
      <c r="E989" s="10"/>
      <c r="F989" s="10"/>
      <c r="G989" s="10"/>
      <c r="H989" s="10"/>
      <c r="I989" s="10"/>
      <c r="J989" s="10"/>
      <c r="K989" s="10"/>
      <c r="L989" s="10"/>
      <c r="M989" s="10"/>
      <c r="N989" s="10"/>
      <c r="O989" s="10"/>
    </row>
    <row r="990" spans="1:15">
      <c r="A990" s="10"/>
      <c r="B990" s="10"/>
      <c r="C990" s="10"/>
      <c r="D990" s="10"/>
      <c r="E990" s="10"/>
      <c r="F990" s="10"/>
      <c r="G990" s="10"/>
      <c r="H990" s="10"/>
      <c r="I990" s="10"/>
      <c r="J990" s="10"/>
      <c r="K990" s="10"/>
      <c r="L990" s="10"/>
      <c r="M990" s="10"/>
      <c r="N990" s="10"/>
      <c r="O990" s="10"/>
    </row>
    <row r="991" spans="1:15">
      <c r="A991" s="10"/>
      <c r="B991" s="10"/>
      <c r="C991" s="10"/>
      <c r="D991" s="10"/>
      <c r="E991" s="10"/>
      <c r="F991" s="10"/>
      <c r="G991" s="10"/>
      <c r="H991" s="10"/>
      <c r="I991" s="10"/>
      <c r="J991" s="10"/>
      <c r="K991" s="10"/>
      <c r="L991" s="10"/>
      <c r="M991" s="10"/>
      <c r="N991" s="10"/>
      <c r="O991" s="10"/>
    </row>
    <row r="992" spans="1:15">
      <c r="A992" s="10"/>
      <c r="B992" s="10"/>
      <c r="C992" s="10"/>
      <c r="D992" s="10"/>
      <c r="E992" s="10"/>
      <c r="F992" s="10"/>
      <c r="G992" s="10"/>
      <c r="H992" s="10"/>
      <c r="I992" s="10"/>
      <c r="J992" s="10"/>
      <c r="K992" s="10"/>
      <c r="L992" s="10"/>
      <c r="M992" s="10"/>
      <c r="N992" s="10"/>
      <c r="O992" s="10"/>
    </row>
    <row r="993" spans="1:15">
      <c r="A993" s="10"/>
      <c r="B993" s="10"/>
      <c r="C993" s="10"/>
      <c r="D993" s="10"/>
      <c r="E993" s="10"/>
      <c r="F993" s="10"/>
      <c r="G993" s="10"/>
      <c r="H993" s="10"/>
      <c r="I993" s="10"/>
      <c r="J993" s="10"/>
      <c r="K993" s="10"/>
      <c r="L993" s="10"/>
      <c r="M993" s="10"/>
      <c r="N993" s="10"/>
      <c r="O993" s="10"/>
    </row>
    <row r="994" spans="1:15">
      <c r="A994" s="10"/>
      <c r="B994" s="10"/>
      <c r="C994" s="10"/>
      <c r="D994" s="10"/>
      <c r="E994" s="10"/>
      <c r="F994" s="10"/>
      <c r="G994" s="10"/>
      <c r="H994" s="10"/>
      <c r="I994" s="10"/>
      <c r="J994" s="10"/>
      <c r="K994" s="10"/>
      <c r="L994" s="10"/>
      <c r="M994" s="10"/>
      <c r="N994" s="10"/>
      <c r="O994" s="10"/>
    </row>
    <row r="995" spans="1:15">
      <c r="A995" s="10"/>
      <c r="B995" s="10"/>
      <c r="C995" s="10"/>
      <c r="D995" s="10"/>
      <c r="E995" s="10"/>
      <c r="F995" s="10"/>
      <c r="G995" s="10"/>
      <c r="H995" s="10"/>
      <c r="I995" s="10"/>
      <c r="J995" s="10"/>
      <c r="K995" s="10"/>
      <c r="L995" s="10"/>
      <c r="M995" s="10"/>
      <c r="N995" s="10"/>
      <c r="O995" s="10"/>
    </row>
    <row r="996" spans="1:15">
      <c r="A996" s="10"/>
      <c r="B996" s="10"/>
      <c r="C996" s="10"/>
      <c r="D996" s="10"/>
      <c r="E996" s="10"/>
      <c r="F996" s="10"/>
      <c r="G996" s="10"/>
      <c r="H996" s="10"/>
      <c r="I996" s="10"/>
      <c r="J996" s="10"/>
      <c r="K996" s="10"/>
      <c r="L996" s="10"/>
      <c r="M996" s="10"/>
      <c r="N996" s="10"/>
      <c r="O996" s="10"/>
    </row>
    <row r="997" spans="1:15">
      <c r="A997" s="10"/>
      <c r="B997" s="10"/>
      <c r="C997" s="10"/>
      <c r="D997" s="10"/>
      <c r="E997" s="10"/>
      <c r="F997" s="10"/>
      <c r="G997" s="10"/>
      <c r="H997" s="10"/>
      <c r="I997" s="10"/>
      <c r="J997" s="10"/>
      <c r="K997" s="10"/>
      <c r="L997" s="10"/>
      <c r="M997" s="10"/>
      <c r="N997" s="10"/>
      <c r="O997" s="10"/>
    </row>
    <row r="998" spans="1:15">
      <c r="A998" s="10"/>
      <c r="B998" s="10"/>
      <c r="C998" s="10"/>
      <c r="D998" s="10"/>
      <c r="E998" s="10"/>
      <c r="F998" s="10"/>
      <c r="G998" s="10"/>
      <c r="H998" s="10"/>
      <c r="I998" s="10"/>
      <c r="J998" s="10"/>
      <c r="K998" s="10"/>
      <c r="L998" s="10"/>
      <c r="M998" s="10"/>
      <c r="N998" s="10"/>
      <c r="O998" s="10"/>
    </row>
    <row r="999" spans="1:15">
      <c r="A999" s="10"/>
      <c r="B999" s="10"/>
      <c r="C999" s="10"/>
      <c r="D999" s="10"/>
      <c r="E999" s="10"/>
      <c r="F999" s="10"/>
      <c r="G999" s="10"/>
      <c r="H999" s="10"/>
      <c r="I999" s="10"/>
      <c r="J999" s="10"/>
      <c r="K999" s="10"/>
      <c r="L999" s="10"/>
      <c r="M999" s="10"/>
      <c r="N999" s="10"/>
      <c r="O999" s="10"/>
    </row>
    <row r="1000" spans="1:15">
      <c r="A1000" s="10"/>
      <c r="B1000" s="10"/>
      <c r="C1000" s="10"/>
      <c r="D1000" s="10"/>
      <c r="E1000" s="10"/>
      <c r="F1000" s="10"/>
      <c r="G1000" s="10"/>
      <c r="H1000" s="10"/>
      <c r="I1000" s="10"/>
      <c r="J1000" s="10"/>
      <c r="K1000" s="10"/>
      <c r="L1000" s="10"/>
      <c r="M1000" s="10"/>
      <c r="N1000" s="10"/>
      <c r="O1000" s="10"/>
    </row>
  </sheetData>
  <mergeCells count="25">
    <mergeCell ref="D91:N91"/>
    <mergeCell ref="D90:N90"/>
    <mergeCell ref="D89:N89"/>
    <mergeCell ref="D92:N92"/>
    <mergeCell ref="D88:N88"/>
    <mergeCell ref="C11:M11"/>
    <mergeCell ref="C7:N8"/>
    <mergeCell ref="D84:N84"/>
    <mergeCell ref="D83:N83"/>
    <mergeCell ref="D82:M82"/>
    <mergeCell ref="C80:N80"/>
    <mergeCell ref="C3:N3"/>
    <mergeCell ref="C4:N4"/>
    <mergeCell ref="C5:N5"/>
    <mergeCell ref="C2:N2"/>
    <mergeCell ref="C6:E6"/>
    <mergeCell ref="D85:N85"/>
    <mergeCell ref="D87:N87"/>
    <mergeCell ref="D86:N86"/>
    <mergeCell ref="C13:C14"/>
    <mergeCell ref="C25:C26"/>
    <mergeCell ref="C23:M23"/>
    <mergeCell ref="C35:M35"/>
    <mergeCell ref="C46:M46"/>
    <mergeCell ref="C62:M6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1000"/>
  <sheetViews>
    <sheetView showGridLines="0" workbookViewId="0"/>
  </sheetViews>
  <sheetFormatPr baseColWidth="10" defaultColWidth="15.140625" defaultRowHeight="15" customHeight="1"/>
  <cols>
    <col min="1" max="1" width="9.85546875" customWidth="1"/>
    <col min="2" max="2" width="16.5703125" customWidth="1"/>
    <col min="3" max="3" width="4" customWidth="1"/>
    <col min="4" max="4" width="5.28515625" customWidth="1"/>
    <col min="5" max="5" width="5.42578125" customWidth="1"/>
    <col min="6" max="6" width="6.42578125" customWidth="1"/>
    <col min="7" max="10" width="8" customWidth="1"/>
    <col min="11" max="11" width="13.42578125" customWidth="1"/>
    <col min="12" max="16" width="8" customWidth="1"/>
    <col min="17" max="26" width="7.5703125" customWidth="1"/>
  </cols>
  <sheetData>
    <row r="1" spans="1:26" ht="39.75" customHeight="1">
      <c r="A1" s="2"/>
      <c r="B1" s="2"/>
      <c r="C1" s="2"/>
      <c r="D1" s="2"/>
      <c r="E1" s="2"/>
      <c r="F1" s="2"/>
      <c r="G1" s="2"/>
      <c r="H1" s="2"/>
      <c r="I1" s="2"/>
      <c r="J1" s="2"/>
      <c r="K1" s="2"/>
      <c r="L1" s="2"/>
      <c r="M1" s="2"/>
      <c r="N1" s="2"/>
      <c r="O1" s="2"/>
      <c r="P1" s="2"/>
      <c r="Q1" s="2"/>
      <c r="R1" s="2"/>
      <c r="S1" s="2"/>
      <c r="T1" s="2"/>
      <c r="U1" s="2"/>
      <c r="V1" s="2"/>
      <c r="W1" s="2"/>
      <c r="X1" s="2"/>
      <c r="Y1" s="2"/>
      <c r="Z1" s="2"/>
    </row>
    <row r="2" spans="1:26" ht="39" customHeight="1">
      <c r="A2" s="2"/>
      <c r="B2" s="2"/>
      <c r="C2" s="4"/>
      <c r="D2" s="4"/>
      <c r="E2" s="4"/>
      <c r="F2" s="828" t="s">
        <v>1</v>
      </c>
      <c r="G2" s="825"/>
      <c r="H2" s="825"/>
      <c r="I2" s="825"/>
      <c r="J2" s="825"/>
      <c r="K2" s="825"/>
      <c r="L2" s="2"/>
      <c r="M2" s="2"/>
      <c r="N2" s="2"/>
      <c r="O2" s="2"/>
      <c r="P2" s="2"/>
      <c r="Q2" s="2"/>
      <c r="R2" s="2"/>
      <c r="S2" s="2"/>
      <c r="T2" s="2"/>
      <c r="U2" s="2"/>
      <c r="V2" s="2"/>
      <c r="W2" s="2"/>
      <c r="X2" s="2"/>
      <c r="Y2" s="2"/>
      <c r="Z2" s="2"/>
    </row>
    <row r="3" spans="1:26" ht="15.75" customHeight="1">
      <c r="A3" s="2"/>
      <c r="B3" s="2"/>
      <c r="C3" s="2"/>
      <c r="D3" s="96"/>
      <c r="E3" s="96"/>
      <c r="F3" s="829"/>
      <c r="G3" s="825"/>
      <c r="H3" s="825"/>
      <c r="I3" s="825"/>
      <c r="J3" s="825"/>
      <c r="K3" s="825"/>
      <c r="L3" s="2"/>
      <c r="M3" s="2"/>
      <c r="N3" s="2"/>
      <c r="O3" s="2"/>
      <c r="P3" s="2"/>
      <c r="Q3" s="2"/>
      <c r="R3" s="2"/>
      <c r="S3" s="2"/>
      <c r="T3" s="2"/>
      <c r="U3" s="2"/>
      <c r="V3" s="2"/>
      <c r="W3" s="2"/>
      <c r="X3" s="2"/>
      <c r="Y3" s="2"/>
      <c r="Z3" s="2"/>
    </row>
    <row r="4" spans="1:26" ht="15.75" customHeight="1">
      <c r="A4" s="2"/>
      <c r="B4" s="2"/>
      <c r="C4" s="2"/>
      <c r="D4" s="96"/>
      <c r="E4" s="96"/>
      <c r="F4" s="829" t="s">
        <v>3</v>
      </c>
      <c r="G4" s="825"/>
      <c r="H4" s="825"/>
      <c r="I4" s="825"/>
      <c r="J4" s="825"/>
      <c r="K4" s="825"/>
      <c r="L4" s="2"/>
      <c r="M4" s="2"/>
      <c r="N4" s="2"/>
      <c r="O4" s="2"/>
      <c r="P4" s="2"/>
      <c r="Q4" s="2"/>
      <c r="R4" s="2"/>
      <c r="S4" s="2"/>
      <c r="T4" s="2"/>
      <c r="U4" s="2"/>
      <c r="V4" s="2"/>
      <c r="W4" s="2"/>
      <c r="X4" s="2"/>
      <c r="Y4" s="2"/>
      <c r="Z4" s="2"/>
    </row>
    <row r="5" spans="1:26" ht="15.75" customHeight="1">
      <c r="A5" s="2"/>
      <c r="B5" s="2"/>
      <c r="C5" s="2"/>
      <c r="D5" s="96"/>
      <c r="E5" s="96"/>
      <c r="F5" s="829" t="s">
        <v>42</v>
      </c>
      <c r="G5" s="825"/>
      <c r="H5" s="825"/>
      <c r="I5" s="825"/>
      <c r="J5" s="825"/>
      <c r="K5" s="825"/>
      <c r="L5" s="2"/>
      <c r="M5" s="2"/>
      <c r="N5" s="2"/>
      <c r="O5" s="2"/>
      <c r="P5" s="2"/>
      <c r="Q5" s="2"/>
      <c r="R5" s="2"/>
      <c r="S5" s="2"/>
      <c r="T5" s="2"/>
      <c r="U5" s="2"/>
      <c r="V5" s="2"/>
      <c r="W5" s="2"/>
      <c r="X5" s="2"/>
      <c r="Y5" s="2"/>
      <c r="Z5" s="2"/>
    </row>
    <row r="6" spans="1:26" ht="14.25" customHeight="1">
      <c r="A6" s="2"/>
      <c r="B6" s="2"/>
      <c r="C6" s="2"/>
      <c r="D6" s="2"/>
      <c r="E6" s="2"/>
      <c r="F6" s="829" t="s">
        <v>4</v>
      </c>
      <c r="G6" s="825"/>
      <c r="H6" s="825"/>
      <c r="I6" s="825"/>
      <c r="J6" s="825"/>
      <c r="K6" s="825"/>
      <c r="L6" s="2"/>
      <c r="M6" s="2"/>
      <c r="N6" s="2"/>
      <c r="O6" s="2"/>
      <c r="P6" s="2"/>
      <c r="Q6" s="2"/>
      <c r="R6" s="2"/>
      <c r="S6" s="2"/>
      <c r="T6" s="2"/>
      <c r="U6" s="2"/>
      <c r="V6" s="2"/>
      <c r="W6" s="2"/>
      <c r="X6" s="2"/>
      <c r="Y6" s="2"/>
      <c r="Z6" s="2"/>
    </row>
    <row r="7" spans="1:26" ht="26.25" customHeight="1">
      <c r="A7" s="2"/>
      <c r="B7" s="2"/>
      <c r="C7" s="101"/>
      <c r="D7" s="101"/>
      <c r="E7" s="101"/>
      <c r="F7" s="830" t="s">
        <v>43</v>
      </c>
      <c r="G7" s="825"/>
      <c r="H7" s="825"/>
      <c r="I7" s="825"/>
      <c r="J7" s="825"/>
      <c r="K7" s="825"/>
      <c r="L7" s="2"/>
      <c r="M7" s="2"/>
      <c r="N7" s="2"/>
      <c r="O7" s="2"/>
      <c r="P7" s="2"/>
      <c r="Q7" s="2"/>
      <c r="R7" s="2"/>
      <c r="S7" s="2"/>
      <c r="T7" s="2"/>
      <c r="U7" s="2"/>
      <c r="V7" s="2"/>
      <c r="W7" s="2"/>
      <c r="X7" s="2"/>
      <c r="Y7" s="2"/>
      <c r="Z7" s="2"/>
    </row>
    <row r="8" spans="1:26" ht="19.5" customHeight="1">
      <c r="A8" s="2"/>
      <c r="B8" s="2"/>
      <c r="C8" s="101"/>
      <c r="D8" s="101"/>
      <c r="E8" s="101"/>
      <c r="F8" s="102"/>
      <c r="G8" s="102"/>
      <c r="H8" s="102"/>
      <c r="I8" s="102"/>
      <c r="J8" s="102"/>
      <c r="K8" s="2"/>
      <c r="L8" s="2"/>
      <c r="M8" s="2"/>
      <c r="N8" s="2"/>
      <c r="O8" s="2"/>
      <c r="P8" s="2"/>
      <c r="Q8" s="2"/>
      <c r="R8" s="2"/>
      <c r="S8" s="2"/>
      <c r="T8" s="2"/>
      <c r="U8" s="2"/>
      <c r="V8" s="2"/>
      <c r="W8" s="2"/>
      <c r="X8" s="2"/>
      <c r="Y8" s="2"/>
      <c r="Z8" s="2"/>
    </row>
    <row r="9" spans="1:26" ht="18" customHeight="1">
      <c r="A9" s="2"/>
      <c r="B9" s="2"/>
      <c r="C9" s="2"/>
      <c r="D9" s="2"/>
      <c r="E9" s="103" t="s">
        <v>44</v>
      </c>
      <c r="F9" s="827" t="s">
        <v>45</v>
      </c>
      <c r="G9" s="825"/>
      <c r="H9" s="825"/>
      <c r="I9" s="104"/>
      <c r="J9" s="104"/>
      <c r="K9" s="2"/>
      <c r="L9" s="2"/>
      <c r="M9" s="2"/>
      <c r="N9" s="2"/>
      <c r="O9" s="2"/>
      <c r="P9" s="2"/>
      <c r="Q9" s="2"/>
      <c r="R9" s="2"/>
      <c r="S9" s="2"/>
      <c r="T9" s="2"/>
      <c r="U9" s="2"/>
      <c r="V9" s="2"/>
      <c r="W9" s="2"/>
      <c r="X9" s="2"/>
      <c r="Y9" s="2"/>
      <c r="Z9" s="2"/>
    </row>
    <row r="10" spans="1:26" ht="18" customHeight="1">
      <c r="A10" s="2"/>
      <c r="B10" s="2"/>
      <c r="C10" s="2"/>
      <c r="D10" s="2"/>
      <c r="E10" s="103" t="s">
        <v>46</v>
      </c>
      <c r="F10" s="827" t="s">
        <v>47</v>
      </c>
      <c r="G10" s="825"/>
      <c r="H10" s="825"/>
      <c r="I10" s="104"/>
      <c r="J10" s="104"/>
      <c r="K10" s="2"/>
      <c r="L10" s="2"/>
      <c r="M10" s="2"/>
      <c r="N10" s="2"/>
      <c r="O10" s="2"/>
      <c r="P10" s="2"/>
      <c r="Q10" s="2"/>
      <c r="R10" s="2"/>
      <c r="S10" s="2"/>
      <c r="T10" s="2"/>
      <c r="U10" s="2"/>
      <c r="V10" s="2"/>
      <c r="W10" s="2"/>
      <c r="X10" s="2"/>
      <c r="Y10" s="2"/>
      <c r="Z10" s="2"/>
    </row>
    <row r="11" spans="1:26" ht="18" customHeight="1">
      <c r="A11" s="2"/>
      <c r="B11" s="2"/>
      <c r="C11" s="2"/>
      <c r="D11" s="2"/>
      <c r="E11" s="103" t="s">
        <v>48</v>
      </c>
      <c r="F11" s="827" t="s">
        <v>49</v>
      </c>
      <c r="G11" s="825"/>
      <c r="H11" s="825"/>
      <c r="I11" s="104"/>
      <c r="J11" s="104"/>
      <c r="K11" s="2"/>
      <c r="L11" s="2"/>
      <c r="M11" s="2"/>
      <c r="N11" s="2"/>
      <c r="O11" s="2"/>
      <c r="P11" s="2"/>
      <c r="Q11" s="2"/>
      <c r="R11" s="2"/>
      <c r="S11" s="2"/>
      <c r="T11" s="2"/>
      <c r="U11" s="2"/>
      <c r="V11" s="2"/>
      <c r="W11" s="2"/>
      <c r="X11" s="2"/>
      <c r="Y11" s="2"/>
      <c r="Z11" s="2"/>
    </row>
    <row r="12" spans="1:26" ht="18" customHeight="1">
      <c r="A12" s="2"/>
      <c r="B12" s="2"/>
      <c r="C12" s="2"/>
      <c r="D12" s="2"/>
      <c r="E12" s="103" t="s">
        <v>50</v>
      </c>
      <c r="F12" s="827" t="s">
        <v>51</v>
      </c>
      <c r="G12" s="825"/>
      <c r="H12" s="825"/>
      <c r="I12" s="825"/>
      <c r="J12" s="825"/>
      <c r="K12" s="825"/>
      <c r="L12" s="2"/>
      <c r="M12" s="2"/>
      <c r="N12" s="2"/>
      <c r="O12" s="2"/>
      <c r="P12" s="2"/>
      <c r="Q12" s="2"/>
      <c r="R12" s="2"/>
      <c r="S12" s="2"/>
      <c r="T12" s="2"/>
      <c r="U12" s="2"/>
      <c r="V12" s="2"/>
      <c r="W12" s="2"/>
      <c r="X12" s="2"/>
      <c r="Y12" s="2"/>
      <c r="Z12" s="2"/>
    </row>
    <row r="13" spans="1:26" ht="18" customHeight="1">
      <c r="A13" s="2"/>
      <c r="B13" s="2"/>
      <c r="C13" s="2"/>
      <c r="D13" s="2"/>
      <c r="E13" s="103" t="s">
        <v>52</v>
      </c>
      <c r="F13" s="827" t="s">
        <v>53</v>
      </c>
      <c r="G13" s="825"/>
      <c r="H13" s="825"/>
      <c r="I13" s="105"/>
      <c r="J13" s="105"/>
      <c r="K13" s="2"/>
      <c r="L13" s="2"/>
      <c r="M13" s="2"/>
      <c r="N13" s="2"/>
      <c r="O13" s="2"/>
      <c r="P13" s="2"/>
      <c r="Q13" s="2"/>
      <c r="R13" s="2"/>
      <c r="S13" s="2"/>
      <c r="T13" s="2"/>
      <c r="U13" s="2"/>
      <c r="V13" s="2"/>
      <c r="W13" s="2"/>
      <c r="X13" s="2"/>
      <c r="Y13" s="2"/>
      <c r="Z13" s="2"/>
    </row>
    <row r="14" spans="1:26" ht="18" customHeight="1">
      <c r="A14" s="2"/>
      <c r="B14" s="2"/>
      <c r="C14" s="2"/>
      <c r="D14" s="2"/>
      <c r="E14" s="103" t="s">
        <v>54</v>
      </c>
      <c r="F14" s="827" t="s">
        <v>55</v>
      </c>
      <c r="G14" s="825"/>
      <c r="H14" s="825"/>
      <c r="I14" s="105"/>
      <c r="J14" s="105"/>
      <c r="K14" s="2"/>
      <c r="L14" s="2"/>
      <c r="M14" s="2"/>
      <c r="N14" s="2"/>
      <c r="O14" s="2"/>
      <c r="P14" s="2"/>
      <c r="Q14" s="2"/>
      <c r="R14" s="2"/>
      <c r="S14" s="2"/>
      <c r="T14" s="2"/>
      <c r="U14" s="2"/>
      <c r="V14" s="2"/>
      <c r="W14" s="2"/>
      <c r="X14" s="2"/>
      <c r="Y14" s="2"/>
      <c r="Z14" s="2"/>
    </row>
    <row r="15" spans="1:26" ht="18" customHeight="1">
      <c r="A15" s="2"/>
      <c r="B15" s="2"/>
      <c r="C15" s="2"/>
      <c r="D15" s="2"/>
      <c r="E15" s="103" t="s">
        <v>56</v>
      </c>
      <c r="F15" s="827" t="s">
        <v>57</v>
      </c>
      <c r="G15" s="825"/>
      <c r="H15" s="825"/>
      <c r="I15" s="825"/>
      <c r="J15" s="825"/>
      <c r="K15" s="825"/>
      <c r="L15" s="2"/>
      <c r="M15" s="2"/>
      <c r="N15" s="2"/>
      <c r="O15" s="2"/>
      <c r="P15" s="2"/>
      <c r="Q15" s="2"/>
      <c r="R15" s="2"/>
      <c r="S15" s="2"/>
      <c r="T15" s="2"/>
      <c r="U15" s="2"/>
      <c r="V15" s="2"/>
      <c r="W15" s="2"/>
      <c r="X15" s="2"/>
      <c r="Y15" s="2"/>
      <c r="Z15" s="2"/>
    </row>
    <row r="16" spans="1:26" ht="18" customHeight="1">
      <c r="A16" s="2"/>
      <c r="B16" s="2"/>
      <c r="C16" s="2"/>
      <c r="D16" s="2"/>
      <c r="E16" s="103" t="s">
        <v>58</v>
      </c>
      <c r="F16" s="827" t="s">
        <v>59</v>
      </c>
      <c r="G16" s="825"/>
      <c r="H16" s="825"/>
      <c r="I16" s="825"/>
      <c r="J16" s="825"/>
      <c r="K16" s="825"/>
      <c r="L16" s="2"/>
      <c r="M16" s="2"/>
      <c r="N16" s="2"/>
      <c r="O16" s="2"/>
      <c r="P16" s="2"/>
      <c r="Q16" s="2"/>
      <c r="R16" s="2"/>
      <c r="S16" s="2"/>
      <c r="T16" s="2"/>
      <c r="U16" s="2"/>
      <c r="V16" s="2"/>
      <c r="W16" s="2"/>
      <c r="X16" s="2"/>
      <c r="Y16" s="2"/>
      <c r="Z16" s="2"/>
    </row>
    <row r="17" spans="1:26" ht="18" customHeight="1">
      <c r="A17" s="2"/>
      <c r="B17" s="2"/>
      <c r="C17" s="2"/>
      <c r="D17" s="2"/>
      <c r="E17" s="103" t="s">
        <v>60</v>
      </c>
      <c r="F17" s="827" t="s">
        <v>61</v>
      </c>
      <c r="G17" s="825"/>
      <c r="H17" s="825"/>
      <c r="I17" s="825"/>
      <c r="J17" s="825"/>
      <c r="K17" s="825"/>
      <c r="L17" s="2"/>
      <c r="M17" s="2"/>
      <c r="N17" s="2"/>
      <c r="O17" s="2"/>
      <c r="P17" s="2"/>
      <c r="Q17" s="2"/>
      <c r="R17" s="2"/>
      <c r="S17" s="2"/>
      <c r="T17" s="2"/>
      <c r="U17" s="2"/>
      <c r="V17" s="2"/>
      <c r="W17" s="2"/>
      <c r="X17" s="2"/>
      <c r="Y17" s="2"/>
      <c r="Z17" s="2"/>
    </row>
    <row r="18" spans="1:26" ht="18" customHeight="1">
      <c r="A18" s="2"/>
      <c r="B18" s="2"/>
      <c r="C18" s="2"/>
      <c r="D18" s="2"/>
      <c r="E18" s="103" t="s">
        <v>62</v>
      </c>
      <c r="F18" s="827" t="s">
        <v>63</v>
      </c>
      <c r="G18" s="825"/>
      <c r="H18" s="825"/>
      <c r="I18" s="825"/>
      <c r="J18" s="825"/>
      <c r="K18" s="825"/>
      <c r="L18" s="2"/>
      <c r="M18" s="2"/>
      <c r="N18" s="2"/>
      <c r="O18" s="2"/>
      <c r="P18" s="2"/>
      <c r="Q18" s="2"/>
      <c r="R18" s="2"/>
      <c r="S18" s="2"/>
      <c r="T18" s="2"/>
      <c r="U18" s="2"/>
      <c r="V18" s="2"/>
      <c r="W18" s="2"/>
      <c r="X18" s="2"/>
      <c r="Y18" s="2"/>
      <c r="Z18" s="2"/>
    </row>
    <row r="19" spans="1:26" ht="18" customHeight="1">
      <c r="A19" s="2"/>
      <c r="B19" s="2"/>
      <c r="C19" s="2"/>
      <c r="D19" s="2"/>
      <c r="E19" s="103" t="s">
        <v>64</v>
      </c>
      <c r="F19" s="827" t="s">
        <v>65</v>
      </c>
      <c r="G19" s="825"/>
      <c r="H19" s="825"/>
      <c r="I19" s="825"/>
      <c r="J19" s="825"/>
      <c r="K19" s="825"/>
      <c r="L19" s="2"/>
      <c r="M19" s="2"/>
      <c r="N19" s="2"/>
      <c r="O19" s="2"/>
      <c r="P19" s="2"/>
      <c r="Q19" s="2"/>
      <c r="R19" s="2"/>
      <c r="S19" s="2"/>
      <c r="T19" s="2"/>
      <c r="U19" s="2"/>
      <c r="V19" s="2"/>
      <c r="W19" s="2"/>
      <c r="X19" s="2"/>
      <c r="Y19" s="2"/>
      <c r="Z19" s="2"/>
    </row>
    <row r="20" spans="1:26" ht="18" customHeight="1">
      <c r="A20" s="2"/>
      <c r="B20" s="2"/>
      <c r="C20" s="2"/>
      <c r="D20" s="2"/>
      <c r="E20" s="103" t="s">
        <v>66</v>
      </c>
      <c r="F20" s="827" t="s">
        <v>67</v>
      </c>
      <c r="G20" s="825"/>
      <c r="H20" s="825"/>
      <c r="I20" s="825"/>
      <c r="J20" s="825"/>
      <c r="K20" s="825"/>
      <c r="L20" s="2"/>
      <c r="M20" s="2"/>
      <c r="N20" s="2"/>
      <c r="O20" s="2"/>
      <c r="P20" s="2"/>
      <c r="Q20" s="2"/>
      <c r="R20" s="2"/>
      <c r="S20" s="2"/>
      <c r="T20" s="2"/>
      <c r="U20" s="2"/>
      <c r="V20" s="2"/>
      <c r="W20" s="2"/>
      <c r="X20" s="2"/>
      <c r="Y20" s="2"/>
      <c r="Z20" s="2"/>
    </row>
    <row r="21" spans="1:26" ht="18" customHeight="1">
      <c r="A21" s="2"/>
      <c r="B21" s="2"/>
      <c r="C21" s="2"/>
      <c r="D21" s="2"/>
      <c r="E21" s="103" t="s">
        <v>68</v>
      </c>
      <c r="F21" s="827" t="s">
        <v>69</v>
      </c>
      <c r="G21" s="825"/>
      <c r="H21" s="825"/>
      <c r="I21" s="825"/>
      <c r="J21" s="107"/>
      <c r="K21" s="2"/>
      <c r="L21" s="2"/>
      <c r="M21" s="2"/>
      <c r="N21" s="2"/>
      <c r="O21" s="2"/>
      <c r="P21" s="2"/>
      <c r="Q21" s="2"/>
      <c r="R21" s="2"/>
      <c r="S21" s="2"/>
      <c r="T21" s="2"/>
      <c r="U21" s="2"/>
      <c r="V21" s="2"/>
      <c r="W21" s="2"/>
      <c r="X21" s="2"/>
      <c r="Y21" s="2"/>
      <c r="Z21" s="2"/>
    </row>
    <row r="22" spans="1:26" ht="18" customHeight="1">
      <c r="A22" s="2"/>
      <c r="B22" s="2"/>
      <c r="C22" s="2"/>
      <c r="D22" s="2"/>
      <c r="E22" s="103" t="s">
        <v>70</v>
      </c>
      <c r="F22" s="827" t="s">
        <v>71</v>
      </c>
      <c r="G22" s="825"/>
      <c r="H22" s="825"/>
      <c r="I22" s="825"/>
      <c r="J22" s="104"/>
      <c r="K22" s="2"/>
      <c r="L22" s="2"/>
      <c r="M22" s="2"/>
      <c r="N22" s="2"/>
      <c r="O22" s="2"/>
      <c r="P22" s="2"/>
      <c r="Q22" s="2"/>
      <c r="R22" s="2"/>
      <c r="S22" s="2"/>
      <c r="T22" s="2"/>
      <c r="U22" s="2"/>
      <c r="V22" s="2"/>
      <c r="W22" s="2"/>
      <c r="X22" s="2"/>
      <c r="Y22" s="2"/>
      <c r="Z22" s="2"/>
    </row>
    <row r="23" spans="1:26" ht="18" customHeight="1">
      <c r="A23" s="2"/>
      <c r="B23" s="2"/>
      <c r="C23" s="2"/>
      <c r="D23" s="2"/>
      <c r="E23" s="103" t="s">
        <v>72</v>
      </c>
      <c r="F23" s="827" t="s">
        <v>73</v>
      </c>
      <c r="G23" s="825"/>
      <c r="H23" s="825"/>
      <c r="I23" s="825"/>
      <c r="J23" s="104"/>
      <c r="K23" s="2"/>
      <c r="L23" s="2"/>
      <c r="M23" s="2"/>
      <c r="N23" s="2"/>
      <c r="O23" s="2"/>
      <c r="P23" s="2"/>
      <c r="Q23" s="2"/>
      <c r="R23" s="2"/>
      <c r="S23" s="2"/>
      <c r="T23" s="2"/>
      <c r="U23" s="2"/>
      <c r="V23" s="2"/>
      <c r="W23" s="2"/>
      <c r="X23" s="2"/>
      <c r="Y23" s="2"/>
      <c r="Z23" s="2"/>
    </row>
    <row r="24" spans="1:26" ht="18" customHeight="1">
      <c r="A24" s="2"/>
      <c r="B24" s="2"/>
      <c r="C24" s="2"/>
      <c r="D24" s="2"/>
      <c r="E24" s="103" t="s">
        <v>74</v>
      </c>
      <c r="F24" s="827" t="s">
        <v>75</v>
      </c>
      <c r="G24" s="825"/>
      <c r="H24" s="825"/>
      <c r="I24" s="825"/>
      <c r="J24" s="104"/>
      <c r="K24" s="2"/>
      <c r="L24" s="2"/>
      <c r="M24" s="2"/>
      <c r="N24" s="2"/>
      <c r="O24" s="2"/>
      <c r="P24" s="2"/>
      <c r="Q24" s="2"/>
      <c r="R24" s="2"/>
      <c r="S24" s="2"/>
      <c r="T24" s="2"/>
      <c r="U24" s="2"/>
      <c r="V24" s="2"/>
      <c r="W24" s="2"/>
      <c r="X24" s="2"/>
      <c r="Y24" s="2"/>
      <c r="Z24" s="2"/>
    </row>
    <row r="25" spans="1:26" ht="18" customHeight="1">
      <c r="A25" s="2"/>
      <c r="B25" s="2"/>
      <c r="C25" s="2"/>
      <c r="D25" s="2"/>
      <c r="E25" s="103" t="s">
        <v>77</v>
      </c>
      <c r="F25" s="827" t="s">
        <v>78</v>
      </c>
      <c r="G25" s="825"/>
      <c r="H25" s="825"/>
      <c r="I25" s="825"/>
      <c r="J25" s="104"/>
      <c r="K25" s="2"/>
      <c r="L25" s="2"/>
      <c r="M25" s="2"/>
      <c r="N25" s="2"/>
      <c r="O25" s="2"/>
      <c r="P25" s="2"/>
      <c r="Q25" s="2"/>
      <c r="R25" s="2"/>
      <c r="S25" s="2"/>
      <c r="T25" s="2"/>
      <c r="U25" s="2"/>
      <c r="V25" s="2"/>
      <c r="W25" s="2"/>
      <c r="X25" s="2"/>
      <c r="Y25" s="2"/>
      <c r="Z25" s="2"/>
    </row>
    <row r="26" spans="1:26" ht="18" customHeight="1">
      <c r="A26" s="2"/>
      <c r="B26" s="2"/>
      <c r="C26" s="2"/>
      <c r="D26" s="2"/>
      <c r="E26" s="103" t="s">
        <v>79</v>
      </c>
      <c r="F26" s="827" t="s">
        <v>80</v>
      </c>
      <c r="G26" s="825"/>
      <c r="H26" s="825"/>
      <c r="I26" s="825"/>
      <c r="J26" s="104"/>
      <c r="K26" s="2"/>
      <c r="L26" s="2"/>
      <c r="M26" s="2"/>
      <c r="N26" s="2"/>
      <c r="O26" s="2"/>
      <c r="P26" s="2"/>
      <c r="Q26" s="2"/>
      <c r="R26" s="2"/>
      <c r="S26" s="2"/>
      <c r="T26" s="2"/>
      <c r="U26" s="2"/>
      <c r="V26" s="2"/>
      <c r="W26" s="2"/>
      <c r="X26" s="2"/>
      <c r="Y26" s="2"/>
      <c r="Z26" s="2"/>
    </row>
    <row r="27" spans="1:26" ht="18" customHeight="1">
      <c r="A27" s="2"/>
      <c r="B27" s="2"/>
      <c r="C27" s="2"/>
      <c r="D27" s="2"/>
      <c r="E27" s="103" t="s">
        <v>81</v>
      </c>
      <c r="F27" s="827" t="s">
        <v>82</v>
      </c>
      <c r="G27" s="825"/>
      <c r="H27" s="825"/>
      <c r="I27" s="825"/>
      <c r="J27" s="104"/>
      <c r="K27" s="2"/>
      <c r="L27" s="2"/>
      <c r="M27" s="2"/>
      <c r="N27" s="2"/>
      <c r="O27" s="2"/>
      <c r="P27" s="2"/>
      <c r="Q27" s="2"/>
      <c r="R27" s="2"/>
      <c r="S27" s="2"/>
      <c r="T27" s="2"/>
      <c r="U27" s="2"/>
      <c r="V27" s="2"/>
      <c r="W27" s="2"/>
      <c r="X27" s="2"/>
      <c r="Y27" s="2"/>
      <c r="Z27" s="2"/>
    </row>
    <row r="28" spans="1:26" ht="18" customHeight="1">
      <c r="A28" s="2"/>
      <c r="B28" s="2"/>
      <c r="C28" s="2"/>
      <c r="D28" s="2"/>
      <c r="E28" s="103" t="s">
        <v>83</v>
      </c>
      <c r="F28" s="827" t="s">
        <v>84</v>
      </c>
      <c r="G28" s="825"/>
      <c r="H28" s="825"/>
      <c r="I28" s="825"/>
      <c r="J28" s="104"/>
      <c r="K28" s="2"/>
      <c r="L28" s="2"/>
      <c r="M28" s="2"/>
      <c r="N28" s="2"/>
      <c r="O28" s="2"/>
      <c r="P28" s="2"/>
      <c r="Q28" s="2"/>
      <c r="R28" s="2"/>
      <c r="S28" s="2"/>
      <c r="T28" s="2"/>
      <c r="U28" s="2"/>
      <c r="V28" s="2"/>
      <c r="W28" s="2"/>
      <c r="X28" s="2"/>
      <c r="Y28" s="2"/>
      <c r="Z28" s="2"/>
    </row>
    <row r="29" spans="1:26" ht="14.25" customHeight="1">
      <c r="A29" s="2"/>
      <c r="B29" s="2"/>
      <c r="C29" s="2"/>
      <c r="D29" s="2"/>
      <c r="E29" s="112"/>
      <c r="F29" s="2"/>
      <c r="G29" s="2"/>
      <c r="H29" s="2"/>
      <c r="I29" s="2"/>
      <c r="J29" s="113"/>
      <c r="K29" s="2"/>
      <c r="L29" s="2"/>
      <c r="M29" s="2"/>
      <c r="N29" s="2"/>
      <c r="O29" s="2"/>
      <c r="P29" s="2"/>
      <c r="Q29" s="2"/>
      <c r="R29" s="2"/>
      <c r="S29" s="2"/>
      <c r="T29" s="2"/>
      <c r="U29" s="2"/>
      <c r="V29" s="2"/>
      <c r="W29" s="2"/>
      <c r="X29" s="2"/>
      <c r="Y29" s="2"/>
      <c r="Z29" s="2"/>
    </row>
    <row r="30" spans="1:26">
      <c r="A30" s="2"/>
      <c r="B30" s="2"/>
      <c r="C30" s="2"/>
      <c r="D30" s="2"/>
      <c r="E30" s="112"/>
      <c r="F30" s="2"/>
      <c r="G30" s="2"/>
      <c r="H30" s="2"/>
      <c r="I30" s="2"/>
      <c r="J30" s="2"/>
      <c r="K30" s="2"/>
      <c r="L30" s="2"/>
      <c r="M30" s="2"/>
      <c r="N30" s="2"/>
      <c r="O30" s="2"/>
      <c r="P30" s="2"/>
      <c r="Q30" s="2"/>
      <c r="R30" s="2"/>
      <c r="S30" s="2"/>
      <c r="T30" s="2"/>
      <c r="U30" s="2"/>
      <c r="V30" s="2"/>
      <c r="W30" s="2"/>
      <c r="X30" s="2"/>
      <c r="Y30" s="2"/>
      <c r="Z30" s="2"/>
    </row>
    <row r="31" spans="1:26">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6">
    <mergeCell ref="F21:I21"/>
    <mergeCell ref="F12:K12"/>
    <mergeCell ref="F16:K16"/>
    <mergeCell ref="F15:K15"/>
    <mergeCell ref="F17:K17"/>
    <mergeCell ref="F20:K20"/>
    <mergeCell ref="F19:K19"/>
    <mergeCell ref="F18:K18"/>
    <mergeCell ref="F2:K2"/>
    <mergeCell ref="F3:K3"/>
    <mergeCell ref="F7:K7"/>
    <mergeCell ref="F6:K6"/>
    <mergeCell ref="F5:K5"/>
    <mergeCell ref="F9:H9"/>
    <mergeCell ref="F10:H10"/>
    <mergeCell ref="F4:K4"/>
    <mergeCell ref="F13:H13"/>
    <mergeCell ref="F14:H14"/>
    <mergeCell ref="F11:H11"/>
    <mergeCell ref="F28:I28"/>
    <mergeCell ref="F23:I23"/>
    <mergeCell ref="F22:I22"/>
    <mergeCell ref="F25:I25"/>
    <mergeCell ref="F26:I26"/>
    <mergeCell ref="F27:I27"/>
    <mergeCell ref="F24:I2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showGridLines="0" workbookViewId="0"/>
  </sheetViews>
  <sheetFormatPr baseColWidth="10" defaultColWidth="15.140625" defaultRowHeight="15" customHeight="1"/>
  <cols>
    <col min="1" max="1" width="32" customWidth="1"/>
    <col min="2" max="2" width="4" customWidth="1"/>
    <col min="3" max="3" width="10.42578125" customWidth="1"/>
    <col min="4" max="12" width="7.5703125" customWidth="1"/>
    <col min="13" max="13" width="5.42578125" customWidth="1"/>
    <col min="14" max="26" width="7.5703125" customWidth="1"/>
  </cols>
  <sheetData>
    <row r="1" spans="1:13">
      <c r="A1" s="10"/>
      <c r="B1" s="10"/>
      <c r="C1" s="10"/>
      <c r="M1" s="10"/>
    </row>
    <row r="2" spans="1:13">
      <c r="A2" s="10"/>
      <c r="B2" s="10"/>
      <c r="C2" s="10"/>
      <c r="M2" s="10"/>
    </row>
    <row r="3" spans="1:13">
      <c r="A3" s="10"/>
      <c r="B3" s="10"/>
      <c r="C3" s="10"/>
      <c r="M3" s="10"/>
    </row>
    <row r="4" spans="1:13" ht="15.75" customHeight="1">
      <c r="A4" s="10"/>
      <c r="B4" s="10"/>
      <c r="C4" s="10"/>
      <c r="M4" s="10"/>
    </row>
    <row r="5" spans="1:13" ht="15.75" customHeight="1">
      <c r="A5" s="10"/>
      <c r="B5" s="10"/>
      <c r="C5" s="561"/>
      <c r="D5" s="562"/>
      <c r="E5" s="562"/>
      <c r="F5" s="562"/>
      <c r="G5" s="562"/>
      <c r="H5" s="562"/>
      <c r="I5" s="562"/>
      <c r="J5" s="562"/>
      <c r="K5" s="563"/>
      <c r="M5" s="10"/>
    </row>
    <row r="6" spans="1:13" ht="15.75" customHeight="1">
      <c r="A6" s="10"/>
      <c r="B6" s="10"/>
      <c r="C6" s="984" t="s">
        <v>2</v>
      </c>
      <c r="D6" s="825"/>
      <c r="E6" s="825"/>
      <c r="F6" s="825"/>
      <c r="G6" s="825"/>
      <c r="H6" s="825"/>
      <c r="I6" s="825"/>
      <c r="J6" s="825"/>
      <c r="K6" s="844"/>
      <c r="M6" s="10"/>
    </row>
    <row r="7" spans="1:13" ht="15.75" customHeight="1">
      <c r="A7" s="10"/>
      <c r="B7" s="10"/>
      <c r="C7" s="984" t="s">
        <v>3</v>
      </c>
      <c r="D7" s="825"/>
      <c r="E7" s="825"/>
      <c r="F7" s="825"/>
      <c r="G7" s="825"/>
      <c r="H7" s="825"/>
      <c r="I7" s="825"/>
      <c r="J7" s="825"/>
      <c r="K7" s="844"/>
      <c r="M7" s="10"/>
    </row>
    <row r="8" spans="1:13" ht="15.75" customHeight="1">
      <c r="A8" s="10"/>
      <c r="B8" s="10"/>
      <c r="C8" s="984" t="s">
        <v>4</v>
      </c>
      <c r="D8" s="825"/>
      <c r="E8" s="825"/>
      <c r="F8" s="825"/>
      <c r="G8" s="825"/>
      <c r="H8" s="825"/>
      <c r="I8" s="825"/>
      <c r="J8" s="825"/>
      <c r="K8" s="844"/>
      <c r="M8" s="10"/>
    </row>
    <row r="9" spans="1:13">
      <c r="A9" s="10"/>
      <c r="B9" s="10"/>
      <c r="C9" s="985"/>
      <c r="D9" s="825"/>
      <c r="E9" s="825"/>
      <c r="F9" s="825"/>
      <c r="G9" s="825"/>
      <c r="H9" s="825"/>
      <c r="I9" s="825"/>
      <c r="J9" s="825"/>
      <c r="K9" s="844"/>
      <c r="M9" s="10"/>
    </row>
    <row r="10" spans="1:13">
      <c r="A10" s="10"/>
      <c r="B10" s="10"/>
      <c r="C10" s="1024" t="s">
        <v>337</v>
      </c>
      <c r="D10" s="825"/>
      <c r="E10" s="825"/>
      <c r="F10" s="825"/>
      <c r="G10" s="825"/>
      <c r="H10" s="825"/>
      <c r="I10" s="825"/>
      <c r="J10" s="825"/>
      <c r="K10" s="844"/>
      <c r="M10" s="10"/>
    </row>
    <row r="11" spans="1:13" ht="15.75" customHeight="1">
      <c r="A11" s="10"/>
      <c r="B11" s="10"/>
      <c r="C11" s="978"/>
      <c r="D11" s="849"/>
      <c r="E11" s="849"/>
      <c r="F11" s="849"/>
      <c r="G11" s="849"/>
      <c r="H11" s="849"/>
      <c r="I11" s="849"/>
      <c r="J11" s="849"/>
      <c r="K11" s="850"/>
      <c r="M11" s="10"/>
    </row>
    <row r="12" spans="1:13" ht="15.75" customHeight="1">
      <c r="A12" s="10"/>
      <c r="B12" s="10"/>
      <c r="C12" s="10"/>
      <c r="M12" s="10"/>
    </row>
    <row r="13" spans="1:13">
      <c r="A13" s="10"/>
      <c r="B13" s="10"/>
      <c r="C13" s="10"/>
      <c r="M13" s="10"/>
    </row>
    <row r="14" spans="1:13">
      <c r="A14" s="10"/>
      <c r="B14" s="10"/>
      <c r="C14" s="10"/>
      <c r="M14" s="10"/>
    </row>
    <row r="15" spans="1:13">
      <c r="A15" s="10"/>
      <c r="B15" s="10"/>
      <c r="C15" s="10"/>
      <c r="M15" s="10"/>
    </row>
    <row r="16" spans="1:13">
      <c r="A16" s="10"/>
      <c r="B16" s="10"/>
      <c r="C16" s="10"/>
      <c r="M16" s="10"/>
    </row>
    <row r="17" spans="1:13">
      <c r="A17" s="10"/>
      <c r="B17" s="10"/>
      <c r="C17" s="10"/>
      <c r="M17" s="10"/>
    </row>
    <row r="18" spans="1:13">
      <c r="A18" s="10"/>
      <c r="B18" s="10"/>
      <c r="C18" s="10"/>
      <c r="M18" s="10"/>
    </row>
    <row r="19" spans="1:13">
      <c r="A19" s="10"/>
      <c r="B19" s="10"/>
      <c r="C19" s="10"/>
      <c r="M19" s="10"/>
    </row>
    <row r="20" spans="1:13">
      <c r="A20" s="10"/>
      <c r="B20" s="10"/>
      <c r="C20" s="10"/>
      <c r="M20" s="10"/>
    </row>
    <row r="21" spans="1:13">
      <c r="A21" s="10"/>
      <c r="B21" s="10"/>
      <c r="C21" s="10"/>
      <c r="M21" s="10"/>
    </row>
    <row r="22" spans="1:13">
      <c r="A22" s="10"/>
      <c r="B22" s="10"/>
      <c r="C22" s="10"/>
      <c r="M22" s="10"/>
    </row>
    <row r="23" spans="1:13">
      <c r="A23" s="10"/>
      <c r="B23" s="10"/>
      <c r="C23" s="10"/>
      <c r="M23" s="10"/>
    </row>
    <row r="24" spans="1:13">
      <c r="A24" s="10"/>
      <c r="B24" s="10"/>
      <c r="C24" s="10"/>
      <c r="M24" s="10"/>
    </row>
    <row r="25" spans="1:13">
      <c r="A25" s="10"/>
      <c r="B25" s="10"/>
      <c r="C25" s="10"/>
      <c r="M25" s="10"/>
    </row>
    <row r="26" spans="1:13">
      <c r="A26" s="835" t="s">
        <v>0</v>
      </c>
      <c r="B26" s="832"/>
      <c r="C26" s="10"/>
      <c r="M26" s="10"/>
    </row>
    <row r="27" spans="1:13">
      <c r="A27" s="835" t="s">
        <v>176</v>
      </c>
      <c r="B27" s="832"/>
      <c r="C27" s="10"/>
      <c r="M27" s="10"/>
    </row>
    <row r="28" spans="1:13">
      <c r="A28" s="835" t="s">
        <v>181</v>
      </c>
      <c r="B28" s="832"/>
      <c r="C28" s="10"/>
      <c r="M28" s="10"/>
    </row>
    <row r="29" spans="1:13">
      <c r="A29" s="6"/>
      <c r="B29" s="6"/>
      <c r="C29" s="10"/>
      <c r="M29" s="10"/>
    </row>
    <row r="30" spans="1:13">
      <c r="A30" s="6"/>
      <c r="B30" s="6"/>
      <c r="C30" s="10"/>
      <c r="M30" s="10"/>
    </row>
    <row r="31" spans="1:13">
      <c r="A31" s="6"/>
      <c r="B31" s="6"/>
      <c r="C31" s="10"/>
      <c r="M31" s="10"/>
    </row>
    <row r="32" spans="1:13">
      <c r="A32" s="6"/>
      <c r="B32" s="6"/>
      <c r="C32" s="10"/>
      <c r="M32" s="10"/>
    </row>
    <row r="33" spans="1:13">
      <c r="A33" s="6"/>
      <c r="B33" s="6"/>
      <c r="C33" s="10"/>
      <c r="M33" s="10"/>
    </row>
    <row r="34" spans="1:13">
      <c r="A34" s="6"/>
      <c r="B34" s="6"/>
      <c r="C34" s="10"/>
      <c r="M34" s="10"/>
    </row>
    <row r="35" spans="1:13">
      <c r="A35" s="6"/>
      <c r="B35" s="6"/>
      <c r="C35" s="10"/>
      <c r="M35" s="10"/>
    </row>
    <row r="36" spans="1:13">
      <c r="A36" s="6"/>
      <c r="B36" s="6"/>
      <c r="C36" s="10"/>
      <c r="M36" s="10"/>
    </row>
    <row r="37" spans="1:13">
      <c r="A37" s="6"/>
      <c r="B37" s="6"/>
      <c r="C37" s="10"/>
      <c r="M37" s="10"/>
    </row>
    <row r="38" spans="1:13">
      <c r="A38" s="6"/>
      <c r="B38" s="6"/>
      <c r="C38" s="10"/>
      <c r="M38" s="10"/>
    </row>
    <row r="39" spans="1:13">
      <c r="A39" s="6"/>
      <c r="B39" s="6"/>
      <c r="C39" s="10"/>
      <c r="M39" s="10"/>
    </row>
    <row r="40" spans="1:13">
      <c r="A40" s="6"/>
      <c r="B40" s="6"/>
      <c r="C40" s="10"/>
      <c r="M40" s="10"/>
    </row>
    <row r="41" spans="1:13">
      <c r="A41" s="10"/>
      <c r="B41" s="10"/>
      <c r="C41" s="10"/>
      <c r="M41" s="10"/>
    </row>
    <row r="42" spans="1:13">
      <c r="A42" s="10"/>
      <c r="B42" s="10"/>
      <c r="C42" s="10"/>
      <c r="M42" s="10"/>
    </row>
    <row r="43" spans="1:13">
      <c r="A43" s="10"/>
      <c r="B43" s="10"/>
      <c r="C43" s="10"/>
      <c r="M43" s="10"/>
    </row>
    <row r="44" spans="1:13">
      <c r="A44" s="10"/>
      <c r="B44" s="10"/>
      <c r="C44" s="10"/>
      <c r="M44" s="10"/>
    </row>
    <row r="45" spans="1:13">
      <c r="A45" s="10"/>
      <c r="B45" s="10"/>
      <c r="C45" s="10"/>
      <c r="M45" s="10"/>
    </row>
    <row r="46" spans="1:13">
      <c r="A46" s="10"/>
      <c r="B46" s="10"/>
      <c r="C46" s="10"/>
      <c r="M46" s="10"/>
    </row>
    <row r="47" spans="1:13">
      <c r="A47" s="10"/>
      <c r="B47" s="10"/>
      <c r="C47" s="10"/>
      <c r="M47" s="10"/>
    </row>
    <row r="48" spans="1:13">
      <c r="A48" s="10"/>
      <c r="B48" s="10"/>
      <c r="C48" s="10"/>
      <c r="M48" s="10"/>
    </row>
    <row r="49" spans="1:13">
      <c r="A49" s="10"/>
      <c r="B49" s="10"/>
      <c r="C49" s="10"/>
      <c r="M49" s="10"/>
    </row>
    <row r="50" spans="1:13">
      <c r="A50" s="10"/>
      <c r="B50" s="10"/>
      <c r="C50" s="10"/>
      <c r="M50" s="10"/>
    </row>
    <row r="51" spans="1:13">
      <c r="A51" s="10"/>
      <c r="B51" s="10"/>
      <c r="C51" s="10"/>
      <c r="M51" s="10"/>
    </row>
    <row r="52" spans="1:13">
      <c r="A52" s="10"/>
      <c r="B52" s="10"/>
      <c r="C52" s="10"/>
      <c r="M52" s="10"/>
    </row>
    <row r="53" spans="1:13">
      <c r="A53" s="10"/>
      <c r="B53" s="10"/>
      <c r="C53" s="10"/>
      <c r="M53" s="10"/>
    </row>
    <row r="54" spans="1:13">
      <c r="A54" s="10"/>
      <c r="B54" s="10"/>
      <c r="C54" s="10"/>
      <c r="M54" s="10"/>
    </row>
    <row r="55" spans="1:13">
      <c r="A55" s="10"/>
      <c r="B55" s="10"/>
      <c r="C55" s="10"/>
      <c r="M55" s="10"/>
    </row>
    <row r="56" spans="1:13">
      <c r="A56" s="10"/>
      <c r="B56" s="10"/>
      <c r="C56" s="10"/>
      <c r="M56" s="10"/>
    </row>
    <row r="57" spans="1:13">
      <c r="A57" s="10"/>
      <c r="B57" s="10"/>
      <c r="C57" s="10"/>
      <c r="M57" s="10"/>
    </row>
    <row r="58" spans="1:13">
      <c r="A58" s="10"/>
      <c r="B58" s="10"/>
      <c r="C58" s="10"/>
      <c r="M58" s="10"/>
    </row>
    <row r="59" spans="1:13">
      <c r="A59" s="10"/>
      <c r="B59" s="10"/>
      <c r="C59" s="10"/>
      <c r="M59" s="10"/>
    </row>
    <row r="60" spans="1:13">
      <c r="A60" s="10"/>
      <c r="B60" s="10"/>
      <c r="C60" s="10"/>
      <c r="M60" s="10"/>
    </row>
    <row r="61" spans="1:13">
      <c r="A61" s="10"/>
      <c r="B61" s="10"/>
      <c r="C61" s="10"/>
      <c r="M61" s="10"/>
    </row>
    <row r="62" spans="1:13">
      <c r="A62" s="10"/>
      <c r="B62" s="10"/>
      <c r="C62" s="10"/>
      <c r="M62" s="10"/>
    </row>
    <row r="63" spans="1:13">
      <c r="A63" s="10"/>
      <c r="B63" s="10"/>
      <c r="C63" s="10"/>
      <c r="M63" s="10"/>
    </row>
    <row r="64" spans="1:13">
      <c r="A64" s="10"/>
      <c r="B64" s="10"/>
      <c r="C64" s="10"/>
      <c r="M64" s="10"/>
    </row>
    <row r="65" spans="1:13">
      <c r="A65" s="10"/>
      <c r="B65" s="10"/>
      <c r="C65" s="10"/>
      <c r="M65" s="10"/>
    </row>
    <row r="66" spans="1:13">
      <c r="A66" s="10"/>
      <c r="B66" s="10"/>
      <c r="C66" s="10"/>
      <c r="M66" s="10"/>
    </row>
    <row r="67" spans="1:13">
      <c r="A67" s="10"/>
      <c r="B67" s="10"/>
      <c r="C67" s="10"/>
      <c r="M67" s="10"/>
    </row>
    <row r="68" spans="1:13">
      <c r="A68" s="10"/>
      <c r="B68" s="10"/>
      <c r="C68" s="10"/>
      <c r="M68" s="10"/>
    </row>
    <row r="69" spans="1:13">
      <c r="A69" s="10"/>
      <c r="B69" s="10"/>
      <c r="C69" s="10"/>
      <c r="M69" s="10"/>
    </row>
    <row r="70" spans="1:13">
      <c r="A70" s="10"/>
      <c r="B70" s="10"/>
      <c r="C70" s="10"/>
      <c r="M70" s="10"/>
    </row>
    <row r="71" spans="1:13">
      <c r="A71" s="10"/>
      <c r="B71" s="10"/>
      <c r="C71" s="10"/>
      <c r="M71" s="10"/>
    </row>
    <row r="72" spans="1:13">
      <c r="A72" s="10"/>
      <c r="B72" s="10"/>
      <c r="C72" s="10"/>
      <c r="M72" s="10"/>
    </row>
    <row r="73" spans="1:13">
      <c r="A73" s="10"/>
      <c r="B73" s="10"/>
      <c r="C73" s="10"/>
      <c r="M73" s="10"/>
    </row>
    <row r="74" spans="1:13">
      <c r="A74" s="10"/>
      <c r="B74" s="10"/>
      <c r="C74" s="10"/>
      <c r="M74" s="10"/>
    </row>
    <row r="75" spans="1:13">
      <c r="A75" s="835" t="s">
        <v>0</v>
      </c>
      <c r="B75" s="832"/>
      <c r="C75" s="10"/>
      <c r="M75" s="10"/>
    </row>
    <row r="76" spans="1:13">
      <c r="A76" s="835" t="s">
        <v>176</v>
      </c>
      <c r="B76" s="832"/>
      <c r="C76" s="10"/>
      <c r="M76" s="10"/>
    </row>
    <row r="77" spans="1:13">
      <c r="A77" s="835" t="s">
        <v>181</v>
      </c>
      <c r="B77" s="832"/>
      <c r="C77" s="10"/>
      <c r="M77" s="10"/>
    </row>
    <row r="78" spans="1:13">
      <c r="A78" s="10"/>
      <c r="B78" s="10"/>
      <c r="C78" s="10"/>
      <c r="M78" s="10"/>
    </row>
    <row r="79" spans="1:13">
      <c r="A79" s="10"/>
      <c r="B79" s="10"/>
      <c r="C79" s="10"/>
      <c r="M79" s="10"/>
    </row>
    <row r="80" spans="1:13">
      <c r="A80" s="10"/>
      <c r="B80" s="10"/>
      <c r="C80" s="10"/>
      <c r="M80" s="10"/>
    </row>
    <row r="81" spans="1:13">
      <c r="A81" s="10"/>
      <c r="B81" s="10"/>
      <c r="C81" s="10"/>
      <c r="M81" s="10"/>
    </row>
    <row r="82" spans="1:13">
      <c r="A82" s="10"/>
      <c r="B82" s="10"/>
      <c r="C82" s="10"/>
      <c r="M82" s="10"/>
    </row>
    <row r="83" spans="1:13">
      <c r="A83" s="10"/>
      <c r="B83" s="10"/>
      <c r="C83" s="10"/>
      <c r="M83" s="10"/>
    </row>
    <row r="84" spans="1:13">
      <c r="A84" s="10"/>
      <c r="B84" s="10"/>
      <c r="C84" s="10"/>
      <c r="M84" s="10"/>
    </row>
    <row r="85" spans="1:13">
      <c r="A85" s="10"/>
      <c r="B85" s="10"/>
      <c r="C85" s="10"/>
      <c r="M85" s="10"/>
    </row>
    <row r="86" spans="1:13">
      <c r="A86" s="10"/>
      <c r="B86" s="10"/>
      <c r="C86" s="10"/>
      <c r="M86" s="10"/>
    </row>
    <row r="87" spans="1:13">
      <c r="A87" s="10"/>
      <c r="B87" s="10"/>
      <c r="C87" s="10"/>
      <c r="M87" s="10"/>
    </row>
    <row r="88" spans="1:13">
      <c r="A88" s="10"/>
      <c r="B88" s="10"/>
      <c r="C88" s="10"/>
      <c r="M88" s="10"/>
    </row>
    <row r="89" spans="1:13">
      <c r="A89" s="10"/>
      <c r="B89" s="10"/>
      <c r="C89" s="10"/>
      <c r="M89" s="10"/>
    </row>
    <row r="90" spans="1:13">
      <c r="A90" s="10"/>
      <c r="B90" s="10"/>
      <c r="C90" s="10"/>
      <c r="M90" s="10"/>
    </row>
    <row r="91" spans="1:13">
      <c r="A91" s="10"/>
      <c r="B91" s="10"/>
      <c r="C91" s="10"/>
      <c r="M91" s="10"/>
    </row>
    <row r="92" spans="1:13">
      <c r="A92" s="10"/>
      <c r="B92" s="10"/>
      <c r="C92" s="10"/>
      <c r="M92" s="10"/>
    </row>
    <row r="93" spans="1:13">
      <c r="A93" s="10"/>
      <c r="B93" s="10"/>
      <c r="C93" s="10"/>
      <c r="M93" s="10"/>
    </row>
    <row r="94" spans="1:13">
      <c r="A94" s="10"/>
      <c r="B94" s="10"/>
      <c r="C94" s="10"/>
      <c r="M94" s="10"/>
    </row>
    <row r="95" spans="1:13">
      <c r="A95" s="10"/>
      <c r="B95" s="10"/>
      <c r="C95" s="10"/>
      <c r="M95" s="10"/>
    </row>
    <row r="96" spans="1:13">
      <c r="A96" s="10"/>
      <c r="B96" s="10"/>
      <c r="C96" s="10"/>
      <c r="M96" s="10"/>
    </row>
    <row r="97" spans="1:13">
      <c r="A97" s="10"/>
      <c r="B97" s="10"/>
      <c r="C97" s="10"/>
      <c r="M97" s="10"/>
    </row>
    <row r="98" spans="1:13">
      <c r="A98" s="10"/>
      <c r="B98" s="10"/>
      <c r="C98" s="10"/>
      <c r="M98" s="10"/>
    </row>
    <row r="99" spans="1:13">
      <c r="A99" s="10"/>
      <c r="B99" s="10"/>
      <c r="C99" s="10"/>
      <c r="M99" s="10"/>
    </row>
    <row r="100" spans="1:13">
      <c r="A100" s="10"/>
      <c r="B100" s="10"/>
      <c r="C100" s="10"/>
      <c r="M100" s="10"/>
    </row>
    <row r="101" spans="1:13">
      <c r="A101" s="10"/>
      <c r="B101" s="10"/>
      <c r="C101" s="10"/>
      <c r="M101" s="10"/>
    </row>
    <row r="102" spans="1:13">
      <c r="A102" s="10"/>
      <c r="B102" s="10"/>
      <c r="C102" s="10"/>
      <c r="M102" s="10"/>
    </row>
    <row r="103" spans="1:13">
      <c r="A103" s="10"/>
      <c r="B103" s="10"/>
      <c r="C103" s="10"/>
      <c r="M103" s="10"/>
    </row>
    <row r="104" spans="1:13">
      <c r="A104" s="10"/>
      <c r="B104" s="10"/>
      <c r="C104" s="10"/>
      <c r="M104" s="10"/>
    </row>
    <row r="105" spans="1:13">
      <c r="A105" s="10"/>
      <c r="B105" s="10"/>
      <c r="C105" s="10"/>
      <c r="M105" s="10"/>
    </row>
    <row r="106" spans="1:13">
      <c r="A106" s="10"/>
      <c r="B106" s="10"/>
      <c r="C106" s="10"/>
      <c r="M106" s="10"/>
    </row>
    <row r="107" spans="1:13">
      <c r="A107" s="10"/>
      <c r="B107" s="10"/>
      <c r="C107" s="10"/>
      <c r="M107" s="10"/>
    </row>
    <row r="108" spans="1:13">
      <c r="A108" s="10"/>
      <c r="B108" s="10"/>
      <c r="C108" s="10"/>
      <c r="M108" s="10"/>
    </row>
    <row r="109" spans="1:13">
      <c r="A109" s="10"/>
      <c r="B109" s="10"/>
      <c r="C109" s="10"/>
      <c r="M109" s="10"/>
    </row>
    <row r="110" spans="1:13">
      <c r="A110" s="10"/>
      <c r="B110" s="10"/>
      <c r="C110" s="10"/>
      <c r="M110" s="10"/>
    </row>
    <row r="111" spans="1:13">
      <c r="A111" s="10"/>
      <c r="B111" s="10"/>
      <c r="C111" s="10"/>
      <c r="M111" s="10"/>
    </row>
    <row r="112" spans="1:13">
      <c r="A112" s="10"/>
      <c r="B112" s="10"/>
      <c r="C112" s="10"/>
      <c r="M112" s="10"/>
    </row>
    <row r="113" spans="1:13">
      <c r="A113" s="10"/>
      <c r="B113" s="10"/>
      <c r="C113" s="10"/>
      <c r="M113" s="10"/>
    </row>
    <row r="114" spans="1:13">
      <c r="A114" s="10"/>
      <c r="B114" s="10"/>
      <c r="C114" s="10"/>
      <c r="M114" s="10"/>
    </row>
    <row r="115" spans="1:13">
      <c r="A115" s="10"/>
      <c r="B115" s="10"/>
      <c r="C115" s="10"/>
      <c r="M115" s="10"/>
    </row>
    <row r="116" spans="1:13">
      <c r="A116" s="10"/>
      <c r="B116" s="10"/>
      <c r="C116" s="10"/>
      <c r="M116" s="10"/>
    </row>
    <row r="117" spans="1:13">
      <c r="A117" s="10"/>
      <c r="B117" s="10"/>
      <c r="C117" s="10"/>
      <c r="M117" s="10"/>
    </row>
    <row r="118" spans="1:13">
      <c r="A118" s="10"/>
      <c r="B118" s="10"/>
      <c r="C118" s="10"/>
      <c r="M118" s="10"/>
    </row>
    <row r="119" spans="1:13">
      <c r="A119" s="10"/>
      <c r="B119" s="10"/>
      <c r="C119" s="10"/>
      <c r="M119" s="10"/>
    </row>
    <row r="120" spans="1:13">
      <c r="A120" s="10"/>
      <c r="B120" s="10"/>
      <c r="C120" s="10"/>
      <c r="M120" s="10"/>
    </row>
    <row r="121" spans="1:13">
      <c r="A121" s="10"/>
      <c r="B121" s="10"/>
      <c r="C121" s="10"/>
      <c r="M121" s="10"/>
    </row>
    <row r="122" spans="1:13">
      <c r="A122" s="10"/>
      <c r="B122" s="10"/>
      <c r="C122" s="10"/>
      <c r="M122" s="10"/>
    </row>
    <row r="123" spans="1:13">
      <c r="A123" s="10"/>
      <c r="B123" s="10"/>
      <c r="C123" s="10"/>
      <c r="M123" s="10"/>
    </row>
    <row r="124" spans="1:13">
      <c r="A124" s="10"/>
      <c r="B124" s="10"/>
      <c r="C124" s="10"/>
      <c r="M124" s="10"/>
    </row>
    <row r="125" spans="1:13">
      <c r="A125" s="10"/>
      <c r="B125" s="10"/>
      <c r="C125" s="10"/>
      <c r="M125" s="10"/>
    </row>
    <row r="126" spans="1:13">
      <c r="A126" s="10"/>
      <c r="B126" s="10"/>
      <c r="C126" s="10"/>
      <c r="M126" s="10"/>
    </row>
    <row r="127" spans="1:13">
      <c r="A127" s="10"/>
      <c r="B127" s="10"/>
      <c r="C127" s="10"/>
      <c r="M127" s="10"/>
    </row>
    <row r="128" spans="1:13">
      <c r="A128" s="10"/>
      <c r="B128" s="10"/>
      <c r="C128" s="10"/>
      <c r="M128" s="10"/>
    </row>
    <row r="129" spans="1:13">
      <c r="A129" s="10"/>
      <c r="B129" s="10"/>
      <c r="C129" s="10"/>
      <c r="M129" s="10"/>
    </row>
    <row r="130" spans="1:13">
      <c r="A130" s="10"/>
      <c r="B130" s="10"/>
      <c r="C130" s="10"/>
      <c r="M130" s="10"/>
    </row>
    <row r="131" spans="1:13">
      <c r="A131" s="10"/>
      <c r="B131" s="10"/>
      <c r="C131" s="10"/>
      <c r="M131" s="10"/>
    </row>
    <row r="132" spans="1:13">
      <c r="A132" s="10"/>
      <c r="B132" s="10"/>
      <c r="C132" s="10"/>
      <c r="M132" s="10"/>
    </row>
    <row r="133" spans="1:13">
      <c r="A133" s="10"/>
      <c r="B133" s="10"/>
      <c r="C133" s="10"/>
      <c r="M133" s="10"/>
    </row>
    <row r="134" spans="1:13">
      <c r="A134" s="10"/>
      <c r="B134" s="10"/>
      <c r="C134" s="10"/>
      <c r="M134" s="10"/>
    </row>
    <row r="135" spans="1:13">
      <c r="A135" s="10"/>
      <c r="B135" s="10"/>
      <c r="C135" s="10"/>
      <c r="M135" s="10"/>
    </row>
    <row r="136" spans="1:13">
      <c r="A136" s="10"/>
      <c r="B136" s="10"/>
      <c r="C136" s="10"/>
      <c r="M136" s="10"/>
    </row>
    <row r="137" spans="1:13">
      <c r="A137" s="10"/>
      <c r="B137" s="10"/>
      <c r="C137" s="10"/>
      <c r="M137" s="10"/>
    </row>
    <row r="138" spans="1:13">
      <c r="A138" s="10"/>
      <c r="B138" s="10"/>
      <c r="C138" s="10"/>
      <c r="M138" s="10"/>
    </row>
    <row r="139" spans="1:13">
      <c r="A139" s="10"/>
      <c r="B139" s="10"/>
      <c r="C139" s="10"/>
      <c r="M139" s="10"/>
    </row>
    <row r="140" spans="1:13">
      <c r="A140" s="10"/>
      <c r="B140" s="10"/>
      <c r="C140" s="10"/>
      <c r="M140" s="10"/>
    </row>
    <row r="141" spans="1:13">
      <c r="A141" s="10"/>
      <c r="B141" s="10"/>
      <c r="C141" s="10"/>
      <c r="M141" s="10"/>
    </row>
    <row r="142" spans="1:13">
      <c r="A142" s="10"/>
      <c r="B142" s="10"/>
      <c r="C142" s="10"/>
      <c r="M142" s="10"/>
    </row>
    <row r="143" spans="1:13">
      <c r="A143" s="10"/>
      <c r="B143" s="10"/>
      <c r="C143" s="10"/>
      <c r="M143" s="10"/>
    </row>
    <row r="144" spans="1:13">
      <c r="A144" s="10"/>
      <c r="B144" s="10"/>
      <c r="C144" s="10"/>
      <c r="M144" s="10"/>
    </row>
    <row r="145" spans="1:13">
      <c r="A145" s="10"/>
      <c r="B145" s="10"/>
      <c r="C145" s="10"/>
      <c r="M145" s="10"/>
    </row>
    <row r="146" spans="1:13">
      <c r="A146" s="10"/>
      <c r="B146" s="10"/>
      <c r="C146" s="10"/>
      <c r="M146" s="10"/>
    </row>
    <row r="147" spans="1:13">
      <c r="A147" s="10"/>
      <c r="B147" s="10"/>
      <c r="C147" s="10"/>
      <c r="M147" s="10"/>
    </row>
    <row r="148" spans="1:13">
      <c r="A148" s="10"/>
      <c r="B148" s="10"/>
      <c r="C148" s="10"/>
      <c r="M148" s="10"/>
    </row>
    <row r="149" spans="1:13">
      <c r="A149" s="10"/>
      <c r="B149" s="10"/>
      <c r="C149" s="10"/>
      <c r="M149" s="10"/>
    </row>
    <row r="150" spans="1:13">
      <c r="A150" s="10"/>
      <c r="B150" s="10"/>
      <c r="C150" s="10"/>
      <c r="M150" s="10"/>
    </row>
    <row r="151" spans="1:13">
      <c r="A151" s="10"/>
      <c r="B151" s="10"/>
      <c r="C151" s="10"/>
      <c r="M151" s="10"/>
    </row>
    <row r="152" spans="1:13">
      <c r="A152" s="10"/>
      <c r="B152" s="10"/>
      <c r="C152" s="10"/>
      <c r="M152" s="10"/>
    </row>
    <row r="153" spans="1:13">
      <c r="A153" s="10"/>
      <c r="B153" s="10"/>
      <c r="C153" s="10"/>
      <c r="M153" s="10"/>
    </row>
    <row r="154" spans="1:13">
      <c r="A154" s="10"/>
      <c r="B154" s="10"/>
      <c r="C154" s="10"/>
      <c r="M154" s="10"/>
    </row>
    <row r="155" spans="1:13">
      <c r="A155" s="10"/>
      <c r="B155" s="10"/>
      <c r="C155" s="10"/>
      <c r="M155" s="10"/>
    </row>
    <row r="156" spans="1:13">
      <c r="A156" s="10"/>
      <c r="B156" s="10"/>
      <c r="C156" s="10"/>
      <c r="M156" s="10"/>
    </row>
    <row r="157" spans="1:13">
      <c r="A157" s="10"/>
      <c r="B157" s="10"/>
      <c r="C157" s="10"/>
      <c r="M157" s="10"/>
    </row>
    <row r="158" spans="1:13">
      <c r="A158" s="10"/>
      <c r="B158" s="10"/>
      <c r="C158" s="10"/>
      <c r="M158" s="10"/>
    </row>
    <row r="159" spans="1:13">
      <c r="A159" s="10"/>
      <c r="B159" s="10"/>
      <c r="C159" s="10"/>
      <c r="M159" s="10"/>
    </row>
    <row r="160" spans="1:13">
      <c r="A160" s="10"/>
      <c r="B160" s="10"/>
      <c r="C160" s="10"/>
      <c r="M160" s="10"/>
    </row>
    <row r="161" spans="1:13">
      <c r="A161" s="10"/>
      <c r="B161" s="10"/>
      <c r="C161" s="10"/>
      <c r="M161" s="10"/>
    </row>
    <row r="162" spans="1:13">
      <c r="A162" s="10"/>
      <c r="B162" s="10"/>
      <c r="C162" s="10"/>
      <c r="F162" s="835"/>
      <c r="G162" s="832"/>
      <c r="M162" s="10"/>
    </row>
    <row r="163" spans="1:13">
      <c r="A163" s="10"/>
      <c r="B163" s="10"/>
      <c r="C163" s="10"/>
      <c r="F163" s="835"/>
      <c r="G163" s="832"/>
      <c r="M163" s="10"/>
    </row>
    <row r="164" spans="1:13">
      <c r="A164" s="10"/>
      <c r="B164" s="10"/>
      <c r="C164" s="10"/>
      <c r="F164" s="835"/>
      <c r="G164" s="832"/>
      <c r="M164" s="10"/>
    </row>
    <row r="165" spans="1:13">
      <c r="A165" s="10"/>
      <c r="B165" s="10"/>
      <c r="C165" s="10"/>
      <c r="M165" s="10"/>
    </row>
    <row r="166" spans="1:13">
      <c r="A166" s="10"/>
      <c r="B166" s="10"/>
      <c r="C166" s="10"/>
      <c r="M166" s="10"/>
    </row>
    <row r="167" spans="1:13">
      <c r="A167" s="10"/>
      <c r="B167" s="10"/>
      <c r="C167" s="10"/>
      <c r="M167" s="10"/>
    </row>
    <row r="168" spans="1:13">
      <c r="A168" s="10"/>
      <c r="B168" s="10"/>
      <c r="C168" s="10"/>
      <c r="M168" s="10"/>
    </row>
    <row r="169" spans="1:13">
      <c r="A169" s="10"/>
      <c r="B169" s="10"/>
      <c r="C169" s="10"/>
      <c r="M169" s="10"/>
    </row>
    <row r="170" spans="1:13">
      <c r="A170" s="835" t="s">
        <v>0</v>
      </c>
      <c r="B170" s="832"/>
      <c r="C170" s="10"/>
      <c r="M170" s="10"/>
    </row>
    <row r="171" spans="1:13">
      <c r="A171" s="835" t="s">
        <v>176</v>
      </c>
      <c r="B171" s="832"/>
      <c r="C171" s="10"/>
      <c r="M171" s="10"/>
    </row>
    <row r="172" spans="1:13">
      <c r="A172" s="835" t="s">
        <v>181</v>
      </c>
      <c r="B172" s="832"/>
      <c r="C172" s="10"/>
      <c r="M172" s="10"/>
    </row>
    <row r="173" spans="1:13">
      <c r="A173" s="10"/>
      <c r="B173" s="10"/>
      <c r="C173" s="10"/>
      <c r="M173" s="10"/>
    </row>
    <row r="174" spans="1:13">
      <c r="A174" s="10"/>
      <c r="B174" s="10"/>
      <c r="C174" s="10"/>
      <c r="M174" s="10"/>
    </row>
    <row r="175" spans="1:13">
      <c r="A175" s="10"/>
      <c r="B175" s="10"/>
      <c r="C175" s="10"/>
      <c r="M175" s="10"/>
    </row>
    <row r="176" spans="1:13">
      <c r="A176" s="10"/>
      <c r="B176" s="10"/>
      <c r="C176" s="10"/>
      <c r="M176" s="10"/>
    </row>
    <row r="177" spans="1:13">
      <c r="A177" s="10"/>
      <c r="B177" s="10"/>
      <c r="C177" s="10"/>
      <c r="M177" s="10"/>
    </row>
    <row r="178" spans="1:13">
      <c r="A178" s="10"/>
      <c r="B178" s="10"/>
      <c r="C178" s="10"/>
      <c r="M178" s="10"/>
    </row>
    <row r="179" spans="1:13">
      <c r="A179" s="10"/>
      <c r="B179" s="10"/>
      <c r="C179" s="10"/>
      <c r="M179" s="10"/>
    </row>
    <row r="180" spans="1:13">
      <c r="A180" s="10"/>
      <c r="B180" s="10"/>
      <c r="C180" s="10"/>
      <c r="M180" s="10"/>
    </row>
    <row r="181" spans="1:13">
      <c r="A181" s="10"/>
      <c r="B181" s="10"/>
      <c r="C181" s="10"/>
      <c r="M181" s="10"/>
    </row>
    <row r="182" spans="1:13">
      <c r="A182" s="10"/>
      <c r="B182" s="10"/>
      <c r="C182" s="10"/>
      <c r="M182" s="10"/>
    </row>
    <row r="183" spans="1:13">
      <c r="A183" s="10"/>
      <c r="B183" s="10"/>
      <c r="C183" s="10"/>
      <c r="M183" s="10"/>
    </row>
    <row r="184" spans="1:13">
      <c r="A184" s="10"/>
      <c r="B184" s="10"/>
      <c r="C184" s="10"/>
      <c r="M184" s="10"/>
    </row>
    <row r="185" spans="1:13">
      <c r="A185" s="10"/>
      <c r="B185" s="10"/>
      <c r="C185" s="10"/>
      <c r="M185" s="10"/>
    </row>
    <row r="186" spans="1:13">
      <c r="A186" s="10"/>
      <c r="B186" s="10"/>
      <c r="C186" s="10"/>
      <c r="M186" s="10"/>
    </row>
    <row r="187" spans="1:13">
      <c r="A187" s="10"/>
      <c r="B187" s="10"/>
      <c r="C187" s="10"/>
      <c r="M187" s="10"/>
    </row>
    <row r="188" spans="1:13">
      <c r="A188" s="10"/>
      <c r="B188" s="10"/>
      <c r="C188" s="10"/>
      <c r="M188" s="10"/>
    </row>
    <row r="189" spans="1:13">
      <c r="A189" s="10"/>
      <c r="B189" s="10"/>
      <c r="C189" s="10"/>
      <c r="M189" s="10"/>
    </row>
    <row r="190" spans="1:13">
      <c r="A190" s="10"/>
      <c r="B190" s="10"/>
      <c r="C190" s="10"/>
      <c r="M190" s="10"/>
    </row>
    <row r="191" spans="1:13">
      <c r="A191" s="10"/>
      <c r="B191" s="10"/>
      <c r="C191" s="10"/>
      <c r="M191" s="10"/>
    </row>
    <row r="192" spans="1:13">
      <c r="A192" s="10"/>
      <c r="B192" s="10"/>
      <c r="C192" s="10"/>
      <c r="M192" s="10"/>
    </row>
    <row r="193" spans="1:13">
      <c r="A193" s="10"/>
      <c r="B193" s="10"/>
      <c r="C193" s="10"/>
      <c r="M193" s="10"/>
    </row>
    <row r="194" spans="1:13">
      <c r="A194" s="10"/>
      <c r="B194" s="10"/>
      <c r="C194" s="10"/>
      <c r="M194" s="10"/>
    </row>
    <row r="195" spans="1:13">
      <c r="A195" s="10"/>
      <c r="B195" s="10"/>
      <c r="C195" s="10"/>
      <c r="M195" s="10"/>
    </row>
    <row r="196" spans="1:13">
      <c r="A196" s="10"/>
      <c r="B196" s="10"/>
      <c r="C196" s="10"/>
      <c r="M196" s="10"/>
    </row>
    <row r="197" spans="1:13">
      <c r="A197" s="10"/>
      <c r="B197" s="10"/>
      <c r="C197" s="10"/>
      <c r="M197" s="10"/>
    </row>
    <row r="198" spans="1:13">
      <c r="A198" s="10"/>
      <c r="B198" s="10"/>
      <c r="C198" s="10"/>
      <c r="M198" s="10"/>
    </row>
    <row r="199" spans="1:13">
      <c r="A199" s="10"/>
      <c r="B199" s="10"/>
      <c r="C199" s="10"/>
      <c r="M199" s="10"/>
    </row>
    <row r="200" spans="1:13">
      <c r="A200" s="10"/>
      <c r="B200" s="10"/>
      <c r="C200" s="10"/>
      <c r="M200" s="10"/>
    </row>
    <row r="201" spans="1:13">
      <c r="A201" s="10"/>
      <c r="B201" s="10"/>
      <c r="C201" s="10"/>
      <c r="M201" s="10"/>
    </row>
    <row r="202" spans="1:13">
      <c r="A202" s="10"/>
      <c r="B202" s="10"/>
      <c r="C202" s="10"/>
      <c r="M202" s="10"/>
    </row>
    <row r="203" spans="1:13">
      <c r="A203" s="10"/>
      <c r="B203" s="10"/>
      <c r="C203" s="10"/>
      <c r="M203" s="10"/>
    </row>
    <row r="204" spans="1:13">
      <c r="A204" s="10"/>
      <c r="B204" s="10"/>
      <c r="C204" s="10"/>
      <c r="M204" s="10"/>
    </row>
    <row r="205" spans="1:13">
      <c r="A205" s="10"/>
      <c r="B205" s="10"/>
      <c r="C205" s="10"/>
      <c r="M205" s="10"/>
    </row>
    <row r="206" spans="1:13">
      <c r="A206" s="10"/>
      <c r="B206" s="10"/>
      <c r="C206" s="10"/>
      <c r="M206" s="10"/>
    </row>
    <row r="207" spans="1:13">
      <c r="A207" s="10"/>
      <c r="B207" s="10"/>
      <c r="C207" s="10"/>
      <c r="M207" s="10"/>
    </row>
    <row r="208" spans="1:13">
      <c r="A208" s="10"/>
      <c r="B208" s="10"/>
      <c r="C208" s="10"/>
      <c r="M208" s="10"/>
    </row>
    <row r="209" spans="1:13">
      <c r="A209" s="10"/>
      <c r="B209" s="10"/>
      <c r="C209" s="10"/>
      <c r="F209" s="835"/>
      <c r="G209" s="832"/>
      <c r="M209" s="10"/>
    </row>
    <row r="210" spans="1:13">
      <c r="A210" s="10"/>
      <c r="B210" s="10"/>
      <c r="C210" s="10"/>
      <c r="F210" s="835"/>
      <c r="G210" s="832"/>
      <c r="M210" s="10"/>
    </row>
    <row r="211" spans="1:13">
      <c r="A211" s="10"/>
      <c r="B211" s="10"/>
      <c r="C211" s="10"/>
      <c r="F211" s="835"/>
      <c r="G211" s="832"/>
      <c r="M211" s="10"/>
    </row>
    <row r="212" spans="1:13">
      <c r="A212" s="10"/>
      <c r="B212" s="10"/>
      <c r="C212" s="10"/>
      <c r="M212" s="10"/>
    </row>
    <row r="213" spans="1:13">
      <c r="A213" s="10"/>
      <c r="B213" s="10"/>
      <c r="C213" s="10"/>
      <c r="M213" s="10"/>
    </row>
    <row r="214" spans="1:13">
      <c r="A214" s="10"/>
      <c r="B214" s="10"/>
      <c r="C214" s="10"/>
      <c r="M214" s="10"/>
    </row>
    <row r="215" spans="1:13">
      <c r="A215" s="10"/>
      <c r="B215" s="10"/>
      <c r="C215" s="10"/>
      <c r="M215" s="10"/>
    </row>
    <row r="216" spans="1:13">
      <c r="A216" s="10"/>
      <c r="B216" s="10"/>
      <c r="C216" s="10"/>
      <c r="M216" s="10"/>
    </row>
    <row r="217" spans="1:13">
      <c r="A217" s="10"/>
      <c r="B217" s="10"/>
      <c r="C217" s="10"/>
      <c r="M217" s="10"/>
    </row>
    <row r="218" spans="1:13">
      <c r="A218" s="10"/>
      <c r="B218" s="10"/>
      <c r="C218" s="10"/>
      <c r="M218" s="10"/>
    </row>
    <row r="219" spans="1:13">
      <c r="A219" s="10"/>
      <c r="B219" s="10"/>
      <c r="C219" s="10"/>
      <c r="M219" s="10"/>
    </row>
    <row r="220" spans="1:13">
      <c r="A220" s="10"/>
      <c r="B220" s="10"/>
      <c r="C220" s="10"/>
      <c r="M220" s="10"/>
    </row>
    <row r="221" spans="1:13">
      <c r="A221" s="10"/>
      <c r="B221" s="10"/>
      <c r="C221" s="10"/>
      <c r="M221" s="10"/>
    </row>
    <row r="222" spans="1:13">
      <c r="A222" s="10"/>
      <c r="B222" s="10"/>
      <c r="C222" s="10"/>
      <c r="M222" s="10"/>
    </row>
    <row r="223" spans="1:13">
      <c r="A223" s="10"/>
      <c r="B223" s="10"/>
      <c r="C223" s="10"/>
      <c r="M223" s="10"/>
    </row>
    <row r="224" spans="1:13">
      <c r="A224" s="10"/>
      <c r="B224" s="10"/>
      <c r="C224" s="10"/>
      <c r="M224" s="10"/>
    </row>
    <row r="225" spans="1:13">
      <c r="A225" s="10"/>
      <c r="B225" s="10"/>
      <c r="C225" s="10"/>
      <c r="M225" s="10"/>
    </row>
    <row r="226" spans="1:13">
      <c r="A226" s="10"/>
      <c r="B226" s="10"/>
      <c r="C226" s="10"/>
      <c r="M226" s="10"/>
    </row>
    <row r="227" spans="1:13">
      <c r="A227" s="10"/>
      <c r="B227" s="10"/>
      <c r="C227" s="10"/>
      <c r="M227" s="10"/>
    </row>
    <row r="228" spans="1:13">
      <c r="A228" s="10"/>
      <c r="B228" s="10"/>
      <c r="C228" s="10"/>
      <c r="F228" s="835" t="s">
        <v>0</v>
      </c>
      <c r="G228" s="832"/>
      <c r="M228" s="10"/>
    </row>
    <row r="229" spans="1:13">
      <c r="A229" s="10"/>
      <c r="B229" s="10"/>
      <c r="C229" s="10"/>
      <c r="F229" s="835" t="s">
        <v>176</v>
      </c>
      <c r="G229" s="832"/>
      <c r="M229" s="10"/>
    </row>
    <row r="230" spans="1:13">
      <c r="A230" s="10"/>
      <c r="B230" s="10"/>
      <c r="C230" s="10"/>
      <c r="F230" s="835" t="s">
        <v>181</v>
      </c>
      <c r="G230" s="832"/>
      <c r="M230" s="10"/>
    </row>
    <row r="231" spans="1:13">
      <c r="A231" s="10"/>
      <c r="B231" s="10"/>
      <c r="C231" s="10"/>
      <c r="M231" s="10"/>
    </row>
    <row r="232" spans="1:13">
      <c r="A232" s="10"/>
      <c r="B232" s="10"/>
      <c r="C232" s="10"/>
      <c r="M232" s="10"/>
    </row>
    <row r="233" spans="1:13">
      <c r="A233" s="10"/>
      <c r="B233" s="10"/>
      <c r="C233" s="10"/>
      <c r="M233" s="10"/>
    </row>
    <row r="234" spans="1:13">
      <c r="A234" s="10"/>
      <c r="B234" s="10"/>
      <c r="C234" s="10"/>
      <c r="M234" s="10"/>
    </row>
    <row r="235" spans="1:13">
      <c r="A235" s="10"/>
      <c r="B235" s="10"/>
      <c r="C235" s="10"/>
      <c r="M235" s="10"/>
    </row>
    <row r="236" spans="1:13">
      <c r="A236" s="10"/>
      <c r="B236" s="10"/>
      <c r="C236" s="10"/>
      <c r="M236" s="10"/>
    </row>
    <row r="237" spans="1:13">
      <c r="A237" s="10"/>
      <c r="B237" s="10"/>
      <c r="C237" s="10"/>
      <c r="M237" s="10"/>
    </row>
    <row r="238" spans="1:13">
      <c r="A238" s="10"/>
      <c r="B238" s="10"/>
      <c r="C238" s="10"/>
      <c r="M238" s="10"/>
    </row>
    <row r="239" spans="1:13">
      <c r="A239" s="10"/>
      <c r="B239" s="10"/>
      <c r="C239" s="10"/>
      <c r="M239" s="10"/>
    </row>
    <row r="240" spans="1:13">
      <c r="A240" s="10"/>
      <c r="B240" s="10"/>
      <c r="C240" s="10"/>
      <c r="M240" s="10"/>
    </row>
    <row r="241" spans="1:13">
      <c r="A241" s="10"/>
      <c r="B241" s="10"/>
      <c r="C241" s="10"/>
      <c r="M241" s="10"/>
    </row>
    <row r="242" spans="1:13">
      <c r="A242" s="10"/>
      <c r="B242" s="10"/>
      <c r="C242" s="10"/>
      <c r="M242" s="10"/>
    </row>
    <row r="243" spans="1:13">
      <c r="A243" s="10"/>
      <c r="B243" s="10"/>
      <c r="C243" s="10"/>
      <c r="M243" s="10"/>
    </row>
    <row r="244" spans="1:13">
      <c r="A244" s="10"/>
      <c r="B244" s="10"/>
      <c r="C244" s="10"/>
      <c r="M244" s="10"/>
    </row>
    <row r="245" spans="1:13">
      <c r="A245" s="10"/>
      <c r="B245" s="10"/>
      <c r="C245" s="10"/>
      <c r="M245" s="10"/>
    </row>
    <row r="246" spans="1:13">
      <c r="A246" s="10"/>
      <c r="B246" s="10"/>
      <c r="C246" s="10"/>
      <c r="M246" s="10"/>
    </row>
    <row r="247" spans="1:13">
      <c r="A247" s="10"/>
      <c r="B247" s="10"/>
      <c r="C247" s="10"/>
      <c r="M247" s="10"/>
    </row>
    <row r="248" spans="1:13">
      <c r="A248" s="10"/>
      <c r="B248" s="10"/>
      <c r="C248" s="10"/>
      <c r="M248" s="10"/>
    </row>
    <row r="249" spans="1:13">
      <c r="A249" s="10"/>
      <c r="B249" s="10"/>
      <c r="C249" s="10"/>
      <c r="M249" s="10"/>
    </row>
    <row r="250" spans="1:13">
      <c r="A250" s="10"/>
      <c r="B250" s="10"/>
      <c r="C250" s="10"/>
      <c r="M250" s="10"/>
    </row>
    <row r="251" spans="1:13">
      <c r="A251" s="10"/>
      <c r="B251" s="10"/>
      <c r="C251" s="10"/>
      <c r="M251" s="10"/>
    </row>
    <row r="252" spans="1:13">
      <c r="A252" s="10"/>
      <c r="B252" s="10"/>
      <c r="C252" s="10"/>
      <c r="M252" s="10"/>
    </row>
    <row r="253" spans="1:13">
      <c r="A253" s="10"/>
      <c r="B253" s="10"/>
      <c r="C253" s="10"/>
      <c r="M253" s="10"/>
    </row>
    <row r="254" spans="1:13">
      <c r="A254" s="10"/>
      <c r="B254" s="10"/>
      <c r="C254" s="10"/>
      <c r="M254" s="10"/>
    </row>
    <row r="255" spans="1:13">
      <c r="A255" s="10"/>
      <c r="B255" s="10"/>
      <c r="C255" s="10"/>
      <c r="M255" s="10"/>
    </row>
    <row r="256" spans="1:13">
      <c r="A256" s="10"/>
      <c r="B256" s="10"/>
      <c r="C256" s="10"/>
      <c r="M256" s="10"/>
    </row>
    <row r="257" spans="1:13">
      <c r="A257" s="10"/>
      <c r="B257" s="10"/>
      <c r="C257" s="10"/>
      <c r="M257" s="10"/>
    </row>
    <row r="258" spans="1:13">
      <c r="A258" s="10"/>
      <c r="B258" s="10"/>
      <c r="C258" s="10"/>
      <c r="M258" s="10"/>
    </row>
    <row r="259" spans="1:13">
      <c r="A259" s="10"/>
      <c r="B259" s="10"/>
      <c r="C259" s="10"/>
      <c r="M259" s="10"/>
    </row>
    <row r="260" spans="1:13">
      <c r="A260" s="10"/>
      <c r="B260" s="10"/>
      <c r="C260" s="10"/>
      <c r="M260" s="10"/>
    </row>
    <row r="261" spans="1:13">
      <c r="A261" s="10"/>
      <c r="B261" s="10"/>
      <c r="C261" s="10"/>
      <c r="M261" s="10"/>
    </row>
    <row r="262" spans="1:13">
      <c r="A262" s="10"/>
      <c r="B262" s="10"/>
      <c r="C262" s="10"/>
      <c r="M262" s="10"/>
    </row>
    <row r="263" spans="1:13">
      <c r="A263" s="10"/>
      <c r="B263" s="10"/>
      <c r="C263" s="10"/>
      <c r="M263" s="10"/>
    </row>
    <row r="264" spans="1:13">
      <c r="A264" s="10"/>
      <c r="B264" s="10"/>
      <c r="C264" s="10"/>
      <c r="M264" s="10"/>
    </row>
    <row r="265" spans="1:13">
      <c r="A265" s="10"/>
      <c r="B265" s="10"/>
      <c r="C265" s="10"/>
      <c r="M265" s="10"/>
    </row>
    <row r="266" spans="1:13">
      <c r="A266" s="10"/>
      <c r="B266" s="10"/>
      <c r="C266" s="10"/>
      <c r="M266" s="10"/>
    </row>
    <row r="267" spans="1:13">
      <c r="A267" s="10"/>
      <c r="B267" s="10"/>
      <c r="C267" s="10"/>
      <c r="M267" s="10"/>
    </row>
    <row r="268" spans="1:13">
      <c r="A268" s="10"/>
      <c r="B268" s="10"/>
      <c r="C268" s="10"/>
      <c r="M268" s="10"/>
    </row>
    <row r="269" spans="1:13">
      <c r="A269" s="10"/>
      <c r="B269" s="10"/>
      <c r="C269" s="10"/>
      <c r="M269" s="10"/>
    </row>
    <row r="270" spans="1:13">
      <c r="A270" s="10"/>
      <c r="B270" s="10"/>
      <c r="C270" s="10"/>
      <c r="M270" s="10"/>
    </row>
    <row r="271" spans="1:13">
      <c r="A271" s="10"/>
      <c r="B271" s="10"/>
      <c r="C271" s="10"/>
      <c r="M271" s="10"/>
    </row>
    <row r="272" spans="1:13">
      <c r="A272" s="10"/>
      <c r="B272" s="10"/>
      <c r="C272" s="10"/>
      <c r="M272" s="10"/>
    </row>
    <row r="273" spans="1:13">
      <c r="A273" s="10"/>
      <c r="B273" s="10"/>
      <c r="C273" s="10"/>
      <c r="M273" s="10"/>
    </row>
    <row r="274" spans="1:13">
      <c r="A274" s="10"/>
      <c r="B274" s="10"/>
      <c r="C274" s="10"/>
      <c r="M274" s="10"/>
    </row>
    <row r="275" spans="1:13">
      <c r="A275" s="10"/>
      <c r="B275" s="10"/>
      <c r="C275" s="10"/>
      <c r="M275" s="10"/>
    </row>
    <row r="276" spans="1:13">
      <c r="A276" s="10"/>
      <c r="B276" s="10"/>
      <c r="C276" s="10"/>
      <c r="M276" s="10"/>
    </row>
    <row r="277" spans="1:13">
      <c r="A277" s="10"/>
      <c r="B277" s="10"/>
      <c r="C277" s="10"/>
      <c r="M277" s="10"/>
    </row>
    <row r="278" spans="1:13">
      <c r="A278" s="10"/>
      <c r="B278" s="10"/>
      <c r="C278" s="10"/>
      <c r="M278" s="10"/>
    </row>
    <row r="279" spans="1:13">
      <c r="A279" s="10"/>
      <c r="B279" s="10"/>
      <c r="C279" s="10"/>
      <c r="M279" s="10"/>
    </row>
    <row r="280" spans="1:13">
      <c r="A280" s="10"/>
      <c r="B280" s="10"/>
      <c r="C280" s="10"/>
      <c r="M280" s="10"/>
    </row>
    <row r="281" spans="1:13">
      <c r="A281" s="10"/>
      <c r="B281" s="10"/>
      <c r="C281" s="10"/>
      <c r="M281" s="10"/>
    </row>
    <row r="282" spans="1:13">
      <c r="A282" s="10"/>
      <c r="B282" s="10"/>
      <c r="C282" s="10"/>
      <c r="M282" s="10"/>
    </row>
    <row r="283" spans="1:13">
      <c r="A283" s="10"/>
      <c r="B283" s="10"/>
      <c r="C283" s="10"/>
      <c r="M283" s="10"/>
    </row>
    <row r="284" spans="1:13">
      <c r="A284" s="10"/>
      <c r="B284" s="10"/>
      <c r="C284" s="10"/>
      <c r="M284" s="10"/>
    </row>
    <row r="285" spans="1:13">
      <c r="A285" s="10"/>
      <c r="B285" s="10"/>
      <c r="C285" s="10"/>
      <c r="M285" s="10"/>
    </row>
    <row r="286" spans="1:13">
      <c r="A286" s="10"/>
      <c r="B286" s="10"/>
      <c r="C286" s="10"/>
      <c r="M286" s="10"/>
    </row>
    <row r="287" spans="1:13">
      <c r="A287" s="10"/>
      <c r="B287" s="10"/>
      <c r="C287" s="10"/>
      <c r="M287" s="10"/>
    </row>
    <row r="288" spans="1:13">
      <c r="A288" s="10"/>
      <c r="B288" s="10"/>
      <c r="C288" s="10"/>
      <c r="M288" s="10"/>
    </row>
    <row r="289" spans="1:13">
      <c r="A289" s="10"/>
      <c r="B289" s="10"/>
      <c r="C289" s="10"/>
      <c r="M289" s="10"/>
    </row>
    <row r="290" spans="1:13">
      <c r="A290" s="10"/>
      <c r="B290" s="10"/>
      <c r="C290" s="10"/>
      <c r="M290" s="10"/>
    </row>
    <row r="291" spans="1:13">
      <c r="A291" s="10"/>
      <c r="B291" s="10"/>
      <c r="C291" s="10"/>
      <c r="M291" s="10"/>
    </row>
    <row r="292" spans="1:13">
      <c r="A292" s="10"/>
      <c r="B292" s="10"/>
      <c r="C292" s="10"/>
      <c r="M292" s="10"/>
    </row>
    <row r="293" spans="1:13">
      <c r="A293" s="10"/>
      <c r="B293" s="10"/>
      <c r="C293" s="10"/>
      <c r="M293" s="10"/>
    </row>
    <row r="294" spans="1:13">
      <c r="A294" s="10"/>
      <c r="B294" s="10"/>
      <c r="C294" s="10"/>
      <c r="M294" s="10"/>
    </row>
    <row r="295" spans="1:13">
      <c r="A295" s="10"/>
      <c r="B295" s="10"/>
      <c r="C295" s="10"/>
      <c r="M295" s="10"/>
    </row>
    <row r="296" spans="1:13">
      <c r="A296" s="10"/>
      <c r="B296" s="10"/>
      <c r="C296" s="10"/>
      <c r="M296" s="10"/>
    </row>
    <row r="297" spans="1:13">
      <c r="A297" s="10"/>
      <c r="B297" s="10"/>
      <c r="C297" s="10"/>
      <c r="M297" s="10"/>
    </row>
    <row r="298" spans="1:13">
      <c r="A298" s="10"/>
      <c r="B298" s="10"/>
      <c r="C298" s="10"/>
      <c r="M298" s="10"/>
    </row>
    <row r="299" spans="1:13">
      <c r="A299" s="10"/>
      <c r="B299" s="10"/>
      <c r="C299" s="10"/>
      <c r="M299" s="10"/>
    </row>
    <row r="300" spans="1:13">
      <c r="A300" s="10"/>
      <c r="B300" s="10"/>
      <c r="C300" s="10"/>
      <c r="M300" s="10"/>
    </row>
    <row r="301" spans="1:13">
      <c r="A301" s="10"/>
      <c r="B301" s="10"/>
      <c r="C301" s="10"/>
      <c r="M301" s="10"/>
    </row>
    <row r="302" spans="1:13">
      <c r="A302" s="10"/>
      <c r="B302" s="10"/>
      <c r="C302" s="10"/>
      <c r="M302" s="10"/>
    </row>
    <row r="303" spans="1:13">
      <c r="A303" s="10"/>
      <c r="B303" s="10"/>
      <c r="C303" s="10"/>
      <c r="M303" s="10"/>
    </row>
    <row r="304" spans="1:13">
      <c r="A304" s="10"/>
      <c r="B304" s="10"/>
      <c r="C304" s="10"/>
      <c r="M304" s="10"/>
    </row>
    <row r="305" spans="1:13">
      <c r="A305" s="10"/>
      <c r="B305" s="10"/>
      <c r="C305" s="10"/>
      <c r="M305" s="10"/>
    </row>
    <row r="306" spans="1:13">
      <c r="A306" s="10"/>
      <c r="B306" s="10"/>
      <c r="C306" s="10"/>
      <c r="M306" s="10"/>
    </row>
    <row r="307" spans="1:13">
      <c r="A307" s="10"/>
      <c r="B307" s="10"/>
      <c r="C307" s="10"/>
      <c r="M307" s="10"/>
    </row>
    <row r="308" spans="1:13">
      <c r="A308" s="10"/>
      <c r="B308" s="10"/>
      <c r="C308" s="10"/>
      <c r="M308" s="10"/>
    </row>
    <row r="309" spans="1:13">
      <c r="A309" s="10"/>
      <c r="B309" s="10"/>
      <c r="C309" s="10"/>
      <c r="M309" s="10"/>
    </row>
    <row r="310" spans="1:13">
      <c r="A310" s="10"/>
      <c r="B310" s="10"/>
      <c r="C310" s="10"/>
      <c r="M310" s="10"/>
    </row>
    <row r="311" spans="1:13">
      <c r="A311" s="10"/>
      <c r="B311" s="10"/>
      <c r="C311" s="10"/>
      <c r="M311" s="10"/>
    </row>
    <row r="312" spans="1:13">
      <c r="A312" s="10"/>
      <c r="B312" s="10"/>
      <c r="C312" s="10"/>
      <c r="M312" s="10"/>
    </row>
    <row r="313" spans="1:13">
      <c r="A313" s="10"/>
      <c r="B313" s="10"/>
      <c r="C313" s="10"/>
      <c r="M313" s="10"/>
    </row>
    <row r="314" spans="1:13">
      <c r="A314" s="10"/>
      <c r="B314" s="10"/>
      <c r="C314" s="10"/>
      <c r="M314" s="10"/>
    </row>
    <row r="315" spans="1:13">
      <c r="A315" s="10"/>
      <c r="B315" s="10"/>
      <c r="C315" s="10"/>
      <c r="M315" s="10"/>
    </row>
    <row r="316" spans="1:13">
      <c r="A316" s="10"/>
      <c r="B316" s="10"/>
      <c r="C316" s="10"/>
      <c r="M316" s="10"/>
    </row>
    <row r="317" spans="1:13">
      <c r="A317" s="10"/>
      <c r="B317" s="10"/>
      <c r="C317" s="10"/>
      <c r="M317" s="10"/>
    </row>
    <row r="318" spans="1:13">
      <c r="A318" s="10"/>
      <c r="B318" s="10"/>
      <c r="C318" s="10"/>
      <c r="M318" s="10"/>
    </row>
    <row r="319" spans="1:13">
      <c r="A319" s="10"/>
      <c r="B319" s="10"/>
      <c r="C319" s="10"/>
      <c r="M319" s="10"/>
    </row>
    <row r="320" spans="1:13">
      <c r="A320" s="10"/>
      <c r="B320" s="10"/>
      <c r="C320" s="10"/>
      <c r="M320" s="10"/>
    </row>
    <row r="321" spans="1:13">
      <c r="A321" s="10"/>
      <c r="B321" s="10"/>
      <c r="C321" s="10"/>
      <c r="M321" s="10"/>
    </row>
    <row r="322" spans="1:13">
      <c r="A322" s="10"/>
      <c r="B322" s="10"/>
      <c r="C322" s="10"/>
      <c r="M322" s="10"/>
    </row>
    <row r="323" spans="1:13">
      <c r="A323" s="10"/>
      <c r="B323" s="10"/>
      <c r="C323" s="10"/>
      <c r="M323" s="10"/>
    </row>
    <row r="324" spans="1:13">
      <c r="A324" s="10"/>
      <c r="B324" s="10"/>
      <c r="C324" s="10"/>
      <c r="M324" s="10"/>
    </row>
    <row r="325" spans="1:13">
      <c r="A325" s="10"/>
      <c r="B325" s="10"/>
      <c r="C325" s="10"/>
      <c r="M325" s="10"/>
    </row>
    <row r="326" spans="1:13">
      <c r="A326" s="10"/>
      <c r="B326" s="10"/>
      <c r="C326" s="10"/>
      <c r="M326" s="10"/>
    </row>
    <row r="327" spans="1:13">
      <c r="A327" s="10"/>
      <c r="B327" s="10"/>
      <c r="C327" s="10"/>
      <c r="M327" s="10"/>
    </row>
    <row r="328" spans="1:13">
      <c r="A328" s="10"/>
      <c r="B328" s="10"/>
      <c r="C328" s="10"/>
      <c r="M328" s="10"/>
    </row>
    <row r="329" spans="1:13">
      <c r="A329" s="10"/>
      <c r="B329" s="10"/>
      <c r="C329" s="10"/>
      <c r="M329" s="10"/>
    </row>
    <row r="330" spans="1:13">
      <c r="A330" s="10"/>
      <c r="B330" s="10"/>
      <c r="C330" s="10"/>
      <c r="M330" s="10"/>
    </row>
    <row r="331" spans="1:13">
      <c r="A331" s="10"/>
      <c r="B331" s="10"/>
      <c r="C331" s="10"/>
      <c r="M331" s="10"/>
    </row>
    <row r="332" spans="1:13">
      <c r="A332" s="10"/>
      <c r="B332" s="10"/>
      <c r="C332" s="10"/>
      <c r="M332" s="10"/>
    </row>
    <row r="333" spans="1:13">
      <c r="A333" s="10"/>
      <c r="B333" s="10"/>
      <c r="C333" s="10"/>
      <c r="M333" s="10"/>
    </row>
    <row r="334" spans="1:13">
      <c r="A334" s="10"/>
      <c r="B334" s="10"/>
      <c r="C334" s="10"/>
      <c r="M334" s="10"/>
    </row>
    <row r="335" spans="1:13">
      <c r="A335" s="10"/>
      <c r="B335" s="10"/>
      <c r="C335" s="10"/>
      <c r="M335" s="10"/>
    </row>
    <row r="336" spans="1:13">
      <c r="A336" s="10"/>
      <c r="B336" s="10"/>
      <c r="C336" s="10"/>
      <c r="M336" s="10"/>
    </row>
    <row r="337" spans="1:13">
      <c r="A337" s="10"/>
      <c r="B337" s="10"/>
      <c r="C337" s="10"/>
      <c r="M337" s="10"/>
    </row>
    <row r="338" spans="1:13">
      <c r="A338" s="10"/>
      <c r="B338" s="10"/>
      <c r="C338" s="10"/>
      <c r="M338" s="10"/>
    </row>
    <row r="339" spans="1:13">
      <c r="A339" s="10"/>
      <c r="B339" s="10"/>
      <c r="C339" s="10"/>
      <c r="M339" s="10"/>
    </row>
    <row r="340" spans="1:13">
      <c r="A340" s="10"/>
      <c r="B340" s="10"/>
      <c r="C340" s="10"/>
      <c r="M340" s="10"/>
    </row>
    <row r="341" spans="1:13">
      <c r="A341" s="10"/>
      <c r="B341" s="10"/>
      <c r="C341" s="10"/>
      <c r="M341" s="10"/>
    </row>
    <row r="342" spans="1:13">
      <c r="A342" s="10"/>
      <c r="B342" s="10"/>
      <c r="C342" s="10"/>
      <c r="M342" s="10"/>
    </row>
    <row r="343" spans="1:13">
      <c r="A343" s="10"/>
      <c r="B343" s="10"/>
      <c r="C343" s="10"/>
      <c r="M343" s="10"/>
    </row>
    <row r="344" spans="1:13">
      <c r="A344" s="10"/>
      <c r="B344" s="10"/>
      <c r="C344" s="10"/>
      <c r="M344" s="10"/>
    </row>
    <row r="345" spans="1:13">
      <c r="A345" s="10"/>
      <c r="B345" s="10"/>
      <c r="C345" s="10"/>
      <c r="M345" s="10"/>
    </row>
    <row r="346" spans="1:13">
      <c r="A346" s="10"/>
      <c r="B346" s="10"/>
      <c r="C346" s="10"/>
      <c r="M346" s="10"/>
    </row>
    <row r="347" spans="1:13">
      <c r="A347" s="10"/>
      <c r="B347" s="10"/>
      <c r="C347" s="10"/>
      <c r="M347" s="10"/>
    </row>
    <row r="348" spans="1:13">
      <c r="A348" s="10"/>
      <c r="B348" s="10"/>
      <c r="C348" s="10"/>
      <c r="M348" s="10"/>
    </row>
    <row r="349" spans="1:13">
      <c r="A349" s="10"/>
      <c r="B349" s="10"/>
      <c r="C349" s="10"/>
      <c r="M349" s="10"/>
    </row>
    <row r="350" spans="1:13">
      <c r="A350" s="10"/>
      <c r="B350" s="10"/>
      <c r="C350" s="10"/>
      <c r="M350" s="10"/>
    </row>
    <row r="351" spans="1:13">
      <c r="A351" s="10"/>
      <c r="B351" s="10"/>
      <c r="C351" s="10"/>
      <c r="M351" s="10"/>
    </row>
    <row r="352" spans="1:13">
      <c r="A352" s="10"/>
      <c r="B352" s="10"/>
      <c r="C352" s="10"/>
      <c r="M352" s="10"/>
    </row>
    <row r="353" spans="1:13">
      <c r="A353" s="10"/>
      <c r="B353" s="10"/>
      <c r="C353" s="10"/>
      <c r="M353" s="10"/>
    </row>
    <row r="354" spans="1:13">
      <c r="A354" s="10"/>
      <c r="B354" s="10"/>
      <c r="C354" s="10"/>
      <c r="M354" s="10"/>
    </row>
    <row r="355" spans="1:13">
      <c r="A355" s="10"/>
      <c r="B355" s="10"/>
      <c r="C355" s="10"/>
      <c r="M355" s="10"/>
    </row>
    <row r="356" spans="1:13">
      <c r="A356" s="10"/>
      <c r="B356" s="10"/>
      <c r="C356" s="10"/>
      <c r="M356" s="10"/>
    </row>
    <row r="357" spans="1:13">
      <c r="A357" s="10"/>
      <c r="B357" s="10"/>
      <c r="C357" s="10"/>
      <c r="M357" s="10"/>
    </row>
    <row r="358" spans="1:13">
      <c r="A358" s="10"/>
      <c r="B358" s="10"/>
      <c r="C358" s="10"/>
      <c r="M358" s="10"/>
    </row>
    <row r="359" spans="1:13">
      <c r="A359" s="10"/>
      <c r="B359" s="10"/>
      <c r="C359" s="10"/>
      <c r="M359" s="10"/>
    </row>
    <row r="360" spans="1:13">
      <c r="A360" s="10"/>
      <c r="B360" s="10"/>
      <c r="C360" s="10"/>
      <c r="M360" s="10"/>
    </row>
    <row r="361" spans="1:13">
      <c r="A361" s="10"/>
      <c r="B361" s="10"/>
      <c r="C361" s="10"/>
      <c r="M361" s="10"/>
    </row>
    <row r="362" spans="1:13">
      <c r="A362" s="10"/>
      <c r="B362" s="10"/>
      <c r="C362" s="10"/>
      <c r="M362" s="10"/>
    </row>
    <row r="363" spans="1:13">
      <c r="A363" s="10"/>
      <c r="B363" s="10"/>
      <c r="C363" s="10"/>
      <c r="M363" s="10"/>
    </row>
    <row r="364" spans="1:13">
      <c r="A364" s="10"/>
      <c r="B364" s="10"/>
      <c r="C364" s="10"/>
      <c r="M364" s="10"/>
    </row>
    <row r="365" spans="1:13">
      <c r="A365" s="10"/>
      <c r="B365" s="10"/>
      <c r="C365" s="10"/>
      <c r="M365" s="10"/>
    </row>
    <row r="366" spans="1:13">
      <c r="A366" s="10"/>
      <c r="B366" s="10"/>
      <c r="C366" s="10"/>
      <c r="M366" s="10"/>
    </row>
    <row r="367" spans="1:13">
      <c r="A367" s="10"/>
      <c r="B367" s="10"/>
      <c r="C367" s="10"/>
      <c r="M367" s="10"/>
    </row>
    <row r="368" spans="1:13">
      <c r="A368" s="10"/>
      <c r="B368" s="10"/>
      <c r="C368" s="10"/>
      <c r="M368" s="10"/>
    </row>
    <row r="369" spans="1:13">
      <c r="A369" s="10"/>
      <c r="B369" s="10"/>
      <c r="C369" s="10"/>
      <c r="M369" s="10"/>
    </row>
    <row r="370" spans="1:13">
      <c r="A370" s="10"/>
      <c r="B370" s="10"/>
      <c r="C370" s="10"/>
      <c r="M370" s="10"/>
    </row>
    <row r="371" spans="1:13">
      <c r="A371" s="10"/>
      <c r="B371" s="10"/>
      <c r="C371" s="10"/>
      <c r="M371" s="10"/>
    </row>
    <row r="372" spans="1:13">
      <c r="A372" s="10"/>
      <c r="B372" s="10"/>
      <c r="C372" s="10"/>
      <c r="M372" s="10"/>
    </row>
    <row r="373" spans="1:13">
      <c r="A373" s="10"/>
      <c r="B373" s="10"/>
      <c r="C373" s="10"/>
      <c r="M373" s="10"/>
    </row>
    <row r="374" spans="1:13">
      <c r="A374" s="10"/>
      <c r="B374" s="10"/>
      <c r="C374" s="10"/>
      <c r="M374" s="10"/>
    </row>
    <row r="375" spans="1:13">
      <c r="A375" s="10"/>
      <c r="B375" s="10"/>
      <c r="C375" s="10"/>
      <c r="M375" s="10"/>
    </row>
    <row r="376" spans="1:13">
      <c r="A376" s="10"/>
      <c r="B376" s="10"/>
      <c r="C376" s="10"/>
      <c r="M376" s="10"/>
    </row>
    <row r="377" spans="1:13">
      <c r="A377" s="10"/>
      <c r="B377" s="10"/>
      <c r="C377" s="10"/>
      <c r="M377" s="10"/>
    </row>
    <row r="378" spans="1:13">
      <c r="A378" s="10"/>
      <c r="B378" s="10"/>
      <c r="C378" s="10"/>
      <c r="M378" s="10"/>
    </row>
    <row r="379" spans="1:13">
      <c r="A379" s="10"/>
      <c r="B379" s="10"/>
      <c r="C379" s="10"/>
      <c r="M379" s="10"/>
    </row>
    <row r="380" spans="1:13">
      <c r="A380" s="10"/>
      <c r="B380" s="10"/>
      <c r="C380" s="10"/>
      <c r="M380" s="10"/>
    </row>
    <row r="381" spans="1:13">
      <c r="A381" s="10"/>
      <c r="B381" s="10"/>
      <c r="C381" s="10"/>
      <c r="M381" s="10"/>
    </row>
    <row r="382" spans="1:13">
      <c r="A382" s="10"/>
      <c r="B382" s="10"/>
      <c r="C382" s="10"/>
      <c r="M382" s="10"/>
    </row>
    <row r="383" spans="1:13">
      <c r="A383" s="10"/>
      <c r="B383" s="10"/>
      <c r="C383" s="10"/>
      <c r="M383" s="10"/>
    </row>
    <row r="384" spans="1:13">
      <c r="A384" s="10"/>
      <c r="B384" s="10"/>
      <c r="C384" s="10"/>
      <c r="M384" s="10"/>
    </row>
    <row r="385" spans="1:13">
      <c r="A385" s="10"/>
      <c r="B385" s="10"/>
      <c r="C385" s="10"/>
      <c r="M385" s="10"/>
    </row>
    <row r="386" spans="1:13">
      <c r="A386" s="10"/>
      <c r="B386" s="10"/>
      <c r="C386" s="10"/>
      <c r="M386" s="10"/>
    </row>
    <row r="387" spans="1:13">
      <c r="A387" s="10"/>
      <c r="B387" s="10"/>
      <c r="C387" s="10"/>
      <c r="M387" s="10"/>
    </row>
    <row r="388" spans="1:13">
      <c r="A388" s="10"/>
      <c r="B388" s="10"/>
      <c r="C388" s="10"/>
      <c r="M388" s="10"/>
    </row>
    <row r="389" spans="1:13">
      <c r="A389" s="10"/>
      <c r="B389" s="10"/>
      <c r="C389" s="10"/>
      <c r="M389" s="10"/>
    </row>
    <row r="390" spans="1:13">
      <c r="A390" s="10"/>
      <c r="B390" s="10"/>
      <c r="C390" s="10"/>
      <c r="M390" s="10"/>
    </row>
    <row r="391" spans="1:13">
      <c r="A391" s="10"/>
      <c r="B391" s="10"/>
      <c r="C391" s="10"/>
      <c r="M391" s="10"/>
    </row>
    <row r="392" spans="1:13">
      <c r="A392" s="10"/>
      <c r="B392" s="10"/>
      <c r="C392" s="10"/>
      <c r="M392" s="10"/>
    </row>
    <row r="393" spans="1:13">
      <c r="A393" s="10"/>
      <c r="B393" s="10"/>
      <c r="C393" s="10"/>
      <c r="M393" s="10"/>
    </row>
    <row r="394" spans="1:13">
      <c r="A394" s="10"/>
      <c r="B394" s="10"/>
      <c r="C394" s="10"/>
      <c r="M394" s="10"/>
    </row>
    <row r="395" spans="1:13">
      <c r="A395" s="10"/>
      <c r="B395" s="10"/>
      <c r="C395" s="10"/>
      <c r="M395" s="10"/>
    </row>
    <row r="396" spans="1:13">
      <c r="A396" s="10"/>
      <c r="B396" s="10"/>
      <c r="C396" s="10"/>
      <c r="M396" s="10"/>
    </row>
    <row r="397" spans="1:13">
      <c r="A397" s="10"/>
      <c r="B397" s="10"/>
      <c r="C397" s="10"/>
      <c r="M397" s="10"/>
    </row>
    <row r="398" spans="1:13">
      <c r="A398" s="10"/>
      <c r="B398" s="10"/>
      <c r="C398" s="10"/>
      <c r="M398" s="10"/>
    </row>
    <row r="399" spans="1:13">
      <c r="A399" s="10"/>
      <c r="B399" s="10"/>
      <c r="C399" s="10"/>
      <c r="M399" s="10"/>
    </row>
    <row r="400" spans="1:13">
      <c r="A400" s="10"/>
      <c r="B400" s="10"/>
      <c r="C400" s="10"/>
      <c r="M400" s="10"/>
    </row>
    <row r="401" spans="1:13">
      <c r="A401" s="10"/>
      <c r="B401" s="10"/>
      <c r="C401" s="10"/>
      <c r="M401" s="10"/>
    </row>
    <row r="402" spans="1:13">
      <c r="A402" s="10"/>
      <c r="B402" s="10"/>
      <c r="C402" s="10"/>
      <c r="M402" s="10"/>
    </row>
    <row r="403" spans="1:13">
      <c r="A403" s="10"/>
      <c r="B403" s="10"/>
      <c r="C403" s="10"/>
      <c r="M403" s="10"/>
    </row>
    <row r="404" spans="1:13">
      <c r="A404" s="10"/>
      <c r="B404" s="10"/>
      <c r="C404" s="10"/>
      <c r="M404" s="10"/>
    </row>
    <row r="405" spans="1:13">
      <c r="A405" s="10"/>
      <c r="B405" s="10"/>
      <c r="C405" s="10"/>
      <c r="M405" s="10"/>
    </row>
    <row r="406" spans="1:13">
      <c r="A406" s="10"/>
      <c r="B406" s="10"/>
      <c r="C406" s="10"/>
      <c r="M406" s="10"/>
    </row>
    <row r="407" spans="1:13">
      <c r="A407" s="10"/>
      <c r="B407" s="10"/>
      <c r="C407" s="10"/>
      <c r="M407" s="10"/>
    </row>
    <row r="408" spans="1:13">
      <c r="A408" s="10"/>
      <c r="B408" s="10"/>
      <c r="C408" s="10"/>
      <c r="M408" s="10"/>
    </row>
    <row r="409" spans="1:13">
      <c r="A409" s="10"/>
      <c r="B409" s="10"/>
      <c r="C409" s="10"/>
      <c r="M409" s="10"/>
    </row>
    <row r="410" spans="1:13">
      <c r="A410" s="10"/>
      <c r="B410" s="10"/>
      <c r="C410" s="10"/>
      <c r="M410" s="10"/>
    </row>
    <row r="411" spans="1:13">
      <c r="A411" s="10"/>
      <c r="B411" s="10"/>
      <c r="C411" s="10"/>
      <c r="M411" s="10"/>
    </row>
    <row r="412" spans="1:13">
      <c r="A412" s="10"/>
      <c r="B412" s="10"/>
      <c r="C412" s="10"/>
      <c r="M412" s="10"/>
    </row>
    <row r="413" spans="1:13">
      <c r="A413" s="10"/>
      <c r="B413" s="10"/>
      <c r="C413" s="10"/>
      <c r="M413" s="10"/>
    </row>
    <row r="414" spans="1:13">
      <c r="A414" s="10"/>
      <c r="B414" s="10"/>
      <c r="C414" s="10"/>
      <c r="M414" s="10"/>
    </row>
    <row r="415" spans="1:13">
      <c r="A415" s="10"/>
      <c r="B415" s="10"/>
      <c r="C415" s="10"/>
      <c r="M415" s="10"/>
    </row>
    <row r="416" spans="1:13">
      <c r="A416" s="10"/>
      <c r="B416" s="10"/>
      <c r="C416" s="10"/>
      <c r="M416" s="10"/>
    </row>
    <row r="417" spans="1:13">
      <c r="A417" s="10"/>
      <c r="B417" s="10"/>
      <c r="C417" s="10"/>
      <c r="M417" s="10"/>
    </row>
    <row r="418" spans="1:13">
      <c r="A418" s="10"/>
      <c r="B418" s="10"/>
      <c r="C418" s="10"/>
      <c r="M418" s="10"/>
    </row>
    <row r="419" spans="1:13">
      <c r="A419" s="10"/>
      <c r="B419" s="10"/>
      <c r="C419" s="10"/>
      <c r="M419" s="10"/>
    </row>
    <row r="420" spans="1:13">
      <c r="A420" s="10"/>
      <c r="B420" s="10"/>
      <c r="C420" s="10"/>
      <c r="M420" s="10"/>
    </row>
    <row r="421" spans="1:13">
      <c r="A421" s="10"/>
      <c r="B421" s="10"/>
      <c r="C421" s="10"/>
      <c r="M421" s="10"/>
    </row>
    <row r="422" spans="1:13">
      <c r="A422" s="10"/>
      <c r="B422" s="10"/>
      <c r="C422" s="10"/>
      <c r="M422" s="10"/>
    </row>
    <row r="423" spans="1:13">
      <c r="A423" s="10"/>
      <c r="B423" s="10"/>
      <c r="C423" s="10"/>
      <c r="M423" s="10"/>
    </row>
    <row r="424" spans="1:13">
      <c r="A424" s="10"/>
      <c r="B424" s="10"/>
      <c r="C424" s="10"/>
      <c r="M424" s="10"/>
    </row>
    <row r="425" spans="1:13">
      <c r="A425" s="10"/>
      <c r="B425" s="10"/>
      <c r="C425" s="10"/>
      <c r="M425" s="10"/>
    </row>
    <row r="426" spans="1:13">
      <c r="A426" s="10"/>
      <c r="B426" s="10"/>
      <c r="C426" s="10"/>
      <c r="M426" s="10"/>
    </row>
    <row r="427" spans="1:13">
      <c r="A427" s="10"/>
      <c r="B427" s="10"/>
      <c r="C427" s="10"/>
      <c r="M427" s="10"/>
    </row>
    <row r="428" spans="1:13">
      <c r="A428" s="10"/>
      <c r="B428" s="10"/>
      <c r="C428" s="10"/>
      <c r="M428" s="10"/>
    </row>
    <row r="429" spans="1:13">
      <c r="A429" s="10"/>
      <c r="B429" s="10"/>
      <c r="C429" s="10"/>
      <c r="M429" s="10"/>
    </row>
    <row r="430" spans="1:13">
      <c r="A430" s="10"/>
      <c r="B430" s="10"/>
      <c r="C430" s="10"/>
      <c r="M430" s="10"/>
    </row>
    <row r="431" spans="1:13">
      <c r="A431" s="10"/>
      <c r="B431" s="10"/>
      <c r="C431" s="10"/>
      <c r="M431" s="10"/>
    </row>
    <row r="432" spans="1:13">
      <c r="A432" s="10"/>
      <c r="B432" s="10"/>
      <c r="C432" s="10"/>
      <c r="M432" s="10"/>
    </row>
    <row r="433" spans="1:13">
      <c r="A433" s="10"/>
      <c r="B433" s="10"/>
      <c r="C433" s="10"/>
      <c r="M433" s="10"/>
    </row>
    <row r="434" spans="1:13">
      <c r="A434" s="10"/>
      <c r="B434" s="10"/>
      <c r="C434" s="10"/>
      <c r="M434" s="10"/>
    </row>
    <row r="435" spans="1:13">
      <c r="A435" s="10"/>
      <c r="B435" s="10"/>
      <c r="C435" s="10"/>
      <c r="M435" s="10"/>
    </row>
    <row r="436" spans="1:13">
      <c r="A436" s="10"/>
      <c r="B436" s="10"/>
      <c r="C436" s="10"/>
      <c r="M436" s="10"/>
    </row>
    <row r="437" spans="1:13">
      <c r="A437" s="10"/>
      <c r="B437" s="10"/>
      <c r="C437" s="10"/>
      <c r="M437" s="10"/>
    </row>
    <row r="438" spans="1:13">
      <c r="A438" s="10"/>
      <c r="B438" s="10"/>
      <c r="C438" s="10"/>
      <c r="M438" s="10"/>
    </row>
    <row r="439" spans="1:13">
      <c r="A439" s="10"/>
      <c r="B439" s="10"/>
      <c r="C439" s="10"/>
      <c r="M439" s="10"/>
    </row>
    <row r="440" spans="1:13">
      <c r="A440" s="10"/>
      <c r="B440" s="10"/>
      <c r="C440" s="10"/>
      <c r="M440" s="10"/>
    </row>
    <row r="441" spans="1:13">
      <c r="A441" s="10"/>
      <c r="B441" s="10"/>
      <c r="C441" s="10"/>
      <c r="M441" s="10"/>
    </row>
    <row r="442" spans="1:13">
      <c r="A442" s="10"/>
      <c r="B442" s="10"/>
      <c r="C442" s="10"/>
      <c r="M442" s="10"/>
    </row>
    <row r="443" spans="1:13">
      <c r="A443" s="10"/>
      <c r="B443" s="10"/>
      <c r="C443" s="10"/>
      <c r="M443" s="10"/>
    </row>
    <row r="444" spans="1:13">
      <c r="A444" s="10"/>
      <c r="B444" s="10"/>
      <c r="C444" s="10"/>
      <c r="M444" s="10"/>
    </row>
    <row r="445" spans="1:13">
      <c r="A445" s="10"/>
      <c r="B445" s="10"/>
      <c r="C445" s="10"/>
      <c r="M445" s="10"/>
    </row>
    <row r="446" spans="1:13">
      <c r="A446" s="10"/>
      <c r="B446" s="10"/>
      <c r="C446" s="10"/>
      <c r="M446" s="10"/>
    </row>
    <row r="447" spans="1:13">
      <c r="A447" s="10"/>
      <c r="B447" s="10"/>
      <c r="C447" s="10"/>
      <c r="M447" s="10"/>
    </row>
    <row r="448" spans="1:13">
      <c r="A448" s="10"/>
      <c r="B448" s="10"/>
      <c r="C448" s="10"/>
      <c r="M448" s="10"/>
    </row>
    <row r="449" spans="1:13">
      <c r="A449" s="10"/>
      <c r="B449" s="10"/>
      <c r="C449" s="10"/>
      <c r="M449" s="10"/>
    </row>
    <row r="450" spans="1:13">
      <c r="A450" s="10"/>
      <c r="B450" s="10"/>
      <c r="C450" s="10"/>
      <c r="M450" s="10"/>
    </row>
    <row r="451" spans="1:13">
      <c r="A451" s="10"/>
      <c r="B451" s="10"/>
      <c r="C451" s="10"/>
      <c r="M451" s="10"/>
    </row>
    <row r="452" spans="1:13">
      <c r="A452" s="10"/>
      <c r="B452" s="10"/>
      <c r="C452" s="10"/>
      <c r="M452" s="10"/>
    </row>
    <row r="453" spans="1:13">
      <c r="A453" s="10"/>
      <c r="B453" s="10"/>
      <c r="C453" s="10"/>
      <c r="M453" s="10"/>
    </row>
    <row r="454" spans="1:13">
      <c r="A454" s="10"/>
      <c r="B454" s="10"/>
      <c r="C454" s="10"/>
      <c r="M454" s="10"/>
    </row>
    <row r="455" spans="1:13">
      <c r="A455" s="10"/>
      <c r="B455" s="10"/>
      <c r="C455" s="10"/>
      <c r="M455" s="10"/>
    </row>
    <row r="456" spans="1:13">
      <c r="A456" s="10"/>
      <c r="B456" s="10"/>
      <c r="C456" s="10"/>
      <c r="M456" s="10"/>
    </row>
    <row r="457" spans="1:13">
      <c r="A457" s="10"/>
      <c r="B457" s="10"/>
      <c r="C457" s="10"/>
      <c r="M457" s="10"/>
    </row>
    <row r="458" spans="1:13">
      <c r="A458" s="10"/>
      <c r="B458" s="10"/>
      <c r="C458" s="10"/>
      <c r="M458" s="10"/>
    </row>
    <row r="459" spans="1:13">
      <c r="A459" s="10"/>
      <c r="B459" s="10"/>
      <c r="C459" s="10"/>
      <c r="M459" s="10"/>
    </row>
    <row r="460" spans="1:13">
      <c r="A460" s="10"/>
      <c r="B460" s="10"/>
      <c r="C460" s="10"/>
      <c r="M460" s="10"/>
    </row>
    <row r="461" spans="1:13">
      <c r="A461" s="10"/>
      <c r="B461" s="10"/>
      <c r="C461" s="10"/>
      <c r="M461" s="10"/>
    </row>
    <row r="462" spans="1:13">
      <c r="A462" s="10"/>
      <c r="B462" s="10"/>
      <c r="C462" s="10"/>
      <c r="M462" s="10"/>
    </row>
    <row r="463" spans="1:13">
      <c r="A463" s="10"/>
      <c r="B463" s="10"/>
      <c r="C463" s="10"/>
      <c r="M463" s="10"/>
    </row>
    <row r="464" spans="1:13">
      <c r="A464" s="10"/>
      <c r="B464" s="10"/>
      <c r="C464" s="10"/>
      <c r="M464" s="10"/>
    </row>
    <row r="465" spans="1:13">
      <c r="A465" s="10"/>
      <c r="B465" s="10"/>
      <c r="C465" s="10"/>
      <c r="M465" s="10"/>
    </row>
    <row r="466" spans="1:13">
      <c r="A466" s="10"/>
      <c r="B466" s="10"/>
      <c r="C466" s="10"/>
      <c r="M466" s="10"/>
    </row>
    <row r="467" spans="1:13">
      <c r="A467" s="10"/>
      <c r="B467" s="10"/>
      <c r="C467" s="10"/>
      <c r="M467" s="10"/>
    </row>
    <row r="468" spans="1:13">
      <c r="A468" s="10"/>
      <c r="B468" s="10"/>
      <c r="C468" s="10"/>
      <c r="M468" s="10"/>
    </row>
    <row r="469" spans="1:13">
      <c r="A469" s="10"/>
      <c r="B469" s="10"/>
      <c r="C469" s="10"/>
      <c r="M469" s="10"/>
    </row>
    <row r="470" spans="1:13">
      <c r="A470" s="10"/>
      <c r="B470" s="10"/>
      <c r="C470" s="10"/>
      <c r="M470" s="10"/>
    </row>
    <row r="471" spans="1:13">
      <c r="A471" s="10"/>
      <c r="B471" s="10"/>
      <c r="C471" s="10"/>
      <c r="M471" s="10"/>
    </row>
    <row r="472" spans="1:13">
      <c r="A472" s="10"/>
      <c r="B472" s="10"/>
      <c r="C472" s="10"/>
      <c r="M472" s="10"/>
    </row>
    <row r="473" spans="1:13">
      <c r="A473" s="10"/>
      <c r="B473" s="10"/>
      <c r="C473" s="10"/>
      <c r="M473" s="10"/>
    </row>
    <row r="474" spans="1:13">
      <c r="A474" s="10"/>
      <c r="B474" s="10"/>
      <c r="C474" s="10"/>
      <c r="M474" s="10"/>
    </row>
    <row r="475" spans="1:13">
      <c r="A475" s="10"/>
      <c r="B475" s="10"/>
      <c r="C475" s="10"/>
      <c r="M475" s="10"/>
    </row>
    <row r="476" spans="1:13">
      <c r="A476" s="10"/>
      <c r="B476" s="10"/>
      <c r="C476" s="10"/>
      <c r="M476" s="10"/>
    </row>
    <row r="477" spans="1:13">
      <c r="A477" s="10"/>
      <c r="B477" s="10"/>
      <c r="C477" s="10"/>
      <c r="M477" s="10"/>
    </row>
    <row r="478" spans="1:13">
      <c r="A478" s="10"/>
      <c r="B478" s="10"/>
      <c r="C478" s="10"/>
      <c r="M478" s="10"/>
    </row>
    <row r="479" spans="1:13">
      <c r="A479" s="10"/>
      <c r="B479" s="10"/>
      <c r="C479" s="10"/>
      <c r="M479" s="10"/>
    </row>
    <row r="480" spans="1:13">
      <c r="A480" s="10"/>
      <c r="B480" s="10"/>
      <c r="C480" s="10"/>
      <c r="M480" s="10"/>
    </row>
    <row r="481" spans="1:13">
      <c r="A481" s="10"/>
      <c r="B481" s="10"/>
      <c r="C481" s="10"/>
      <c r="M481" s="10"/>
    </row>
    <row r="482" spans="1:13">
      <c r="A482" s="10"/>
      <c r="B482" s="10"/>
      <c r="C482" s="10"/>
      <c r="M482" s="10"/>
    </row>
    <row r="483" spans="1:13">
      <c r="A483" s="10"/>
      <c r="B483" s="10"/>
      <c r="C483" s="10"/>
      <c r="M483" s="10"/>
    </row>
    <row r="484" spans="1:13">
      <c r="A484" s="10"/>
      <c r="B484" s="10"/>
      <c r="C484" s="10"/>
      <c r="M484" s="10"/>
    </row>
    <row r="485" spans="1:13">
      <c r="A485" s="10"/>
      <c r="B485" s="10"/>
      <c r="C485" s="10"/>
      <c r="M485" s="10"/>
    </row>
    <row r="486" spans="1:13">
      <c r="A486" s="10"/>
      <c r="B486" s="10"/>
      <c r="C486" s="10"/>
      <c r="M486" s="10"/>
    </row>
    <row r="487" spans="1:13">
      <c r="A487" s="10"/>
      <c r="B487" s="10"/>
      <c r="C487" s="10"/>
      <c r="M487" s="10"/>
    </row>
    <row r="488" spans="1:13">
      <c r="A488" s="10"/>
      <c r="B488" s="10"/>
      <c r="C488" s="10"/>
      <c r="M488" s="10"/>
    </row>
    <row r="489" spans="1:13">
      <c r="A489" s="10"/>
      <c r="B489" s="10"/>
      <c r="C489" s="10"/>
      <c r="M489" s="10"/>
    </row>
    <row r="490" spans="1:13">
      <c r="A490" s="10"/>
      <c r="B490" s="10"/>
      <c r="C490" s="10"/>
      <c r="M490" s="10"/>
    </row>
    <row r="491" spans="1:13">
      <c r="A491" s="10"/>
      <c r="B491" s="10"/>
      <c r="C491" s="10"/>
      <c r="M491" s="10"/>
    </row>
    <row r="492" spans="1:13">
      <c r="A492" s="10"/>
      <c r="B492" s="10"/>
      <c r="C492" s="10"/>
      <c r="M492" s="10"/>
    </row>
    <row r="493" spans="1:13">
      <c r="A493" s="10"/>
      <c r="B493" s="10"/>
      <c r="C493" s="10"/>
      <c r="M493" s="10"/>
    </row>
    <row r="494" spans="1:13">
      <c r="A494" s="10"/>
      <c r="B494" s="10"/>
      <c r="C494" s="10"/>
      <c r="M494" s="10"/>
    </row>
    <row r="495" spans="1:13">
      <c r="A495" s="10"/>
      <c r="B495" s="10"/>
      <c r="C495" s="10"/>
      <c r="M495" s="10"/>
    </row>
    <row r="496" spans="1:13">
      <c r="A496" s="10"/>
      <c r="B496" s="10"/>
      <c r="C496" s="10"/>
      <c r="M496" s="10"/>
    </row>
    <row r="497" spans="1:13">
      <c r="A497" s="10"/>
      <c r="B497" s="10"/>
      <c r="C497" s="10"/>
      <c r="M497" s="10"/>
    </row>
    <row r="498" spans="1:13">
      <c r="A498" s="10"/>
      <c r="B498" s="10"/>
      <c r="C498" s="10"/>
      <c r="M498" s="10"/>
    </row>
    <row r="499" spans="1:13">
      <c r="A499" s="10"/>
      <c r="B499" s="10"/>
      <c r="C499" s="10"/>
      <c r="M499" s="10"/>
    </row>
    <row r="500" spans="1:13">
      <c r="A500" s="10"/>
      <c r="B500" s="10"/>
      <c r="C500" s="10"/>
      <c r="M500" s="10"/>
    </row>
    <row r="501" spans="1:13">
      <c r="A501" s="10"/>
      <c r="B501" s="10"/>
      <c r="C501" s="10"/>
      <c r="M501" s="10"/>
    </row>
    <row r="502" spans="1:13">
      <c r="A502" s="10"/>
      <c r="B502" s="10"/>
      <c r="C502" s="10"/>
      <c r="M502" s="10"/>
    </row>
    <row r="503" spans="1:13">
      <c r="A503" s="10"/>
      <c r="B503" s="10"/>
      <c r="C503" s="10"/>
      <c r="M503" s="10"/>
    </row>
    <row r="504" spans="1:13">
      <c r="A504" s="10"/>
      <c r="B504" s="10"/>
      <c r="C504" s="10"/>
      <c r="M504" s="10"/>
    </row>
    <row r="505" spans="1:13">
      <c r="A505" s="10"/>
      <c r="B505" s="10"/>
      <c r="C505" s="10"/>
      <c r="M505" s="10"/>
    </row>
    <row r="506" spans="1:13">
      <c r="A506" s="10"/>
      <c r="B506" s="10"/>
      <c r="C506" s="10"/>
      <c r="M506" s="10"/>
    </row>
    <row r="507" spans="1:13">
      <c r="A507" s="10"/>
      <c r="B507" s="10"/>
      <c r="C507" s="10"/>
      <c r="M507" s="10"/>
    </row>
    <row r="508" spans="1:13">
      <c r="A508" s="10"/>
      <c r="B508" s="10"/>
      <c r="C508" s="10"/>
      <c r="M508" s="10"/>
    </row>
    <row r="509" spans="1:13">
      <c r="A509" s="10"/>
      <c r="B509" s="10"/>
      <c r="C509" s="10"/>
      <c r="M509" s="10"/>
    </row>
    <row r="510" spans="1:13">
      <c r="A510" s="10"/>
      <c r="B510" s="10"/>
      <c r="C510" s="10"/>
      <c r="M510" s="10"/>
    </row>
    <row r="511" spans="1:13">
      <c r="A511" s="10"/>
      <c r="B511" s="10"/>
      <c r="C511" s="10"/>
      <c r="M511" s="10"/>
    </row>
    <row r="512" spans="1:13">
      <c r="A512" s="10"/>
      <c r="B512" s="10"/>
      <c r="C512" s="10"/>
      <c r="M512" s="10"/>
    </row>
    <row r="513" spans="1:13">
      <c r="A513" s="10"/>
      <c r="B513" s="10"/>
      <c r="C513" s="10"/>
      <c r="M513" s="10"/>
    </row>
    <row r="514" spans="1:13">
      <c r="A514" s="10"/>
      <c r="B514" s="10"/>
      <c r="C514" s="10"/>
      <c r="M514" s="10"/>
    </row>
    <row r="515" spans="1:13">
      <c r="A515" s="10"/>
      <c r="B515" s="10"/>
      <c r="C515" s="10"/>
      <c r="M515" s="10"/>
    </row>
    <row r="516" spans="1:13">
      <c r="A516" s="10"/>
      <c r="B516" s="10"/>
      <c r="C516" s="10"/>
      <c r="M516" s="10"/>
    </row>
    <row r="517" spans="1:13">
      <c r="A517" s="10"/>
      <c r="B517" s="10"/>
      <c r="C517" s="10"/>
      <c r="M517" s="10"/>
    </row>
    <row r="518" spans="1:13">
      <c r="A518" s="10"/>
      <c r="B518" s="10"/>
      <c r="C518" s="10"/>
      <c r="M518" s="10"/>
    </row>
    <row r="519" spans="1:13">
      <c r="A519" s="10"/>
      <c r="B519" s="10"/>
      <c r="C519" s="10"/>
      <c r="M519" s="10"/>
    </row>
    <row r="520" spans="1:13">
      <c r="A520" s="10"/>
      <c r="B520" s="10"/>
      <c r="C520" s="10"/>
      <c r="M520" s="10"/>
    </row>
    <row r="521" spans="1:13">
      <c r="A521" s="10"/>
      <c r="B521" s="10"/>
      <c r="C521" s="10"/>
      <c r="M521" s="10"/>
    </row>
    <row r="522" spans="1:13">
      <c r="A522" s="10"/>
      <c r="B522" s="10"/>
      <c r="C522" s="10"/>
      <c r="M522" s="10"/>
    </row>
    <row r="523" spans="1:13">
      <c r="A523" s="10"/>
      <c r="B523" s="10"/>
      <c r="C523" s="10"/>
      <c r="M523" s="10"/>
    </row>
    <row r="524" spans="1:13">
      <c r="A524" s="10"/>
      <c r="B524" s="10"/>
      <c r="C524" s="10"/>
      <c r="M524" s="10"/>
    </row>
    <row r="525" spans="1:13">
      <c r="A525" s="10"/>
      <c r="B525" s="10"/>
      <c r="C525" s="10"/>
      <c r="M525" s="10"/>
    </row>
    <row r="526" spans="1:13">
      <c r="A526" s="10"/>
      <c r="B526" s="10"/>
      <c r="C526" s="10"/>
      <c r="M526" s="10"/>
    </row>
    <row r="527" spans="1:13">
      <c r="A527" s="10"/>
      <c r="B527" s="10"/>
      <c r="C527" s="10"/>
      <c r="M527" s="10"/>
    </row>
    <row r="528" spans="1:13">
      <c r="A528" s="10"/>
      <c r="B528" s="10"/>
      <c r="C528" s="10"/>
      <c r="M528" s="10"/>
    </row>
    <row r="529" spans="1:13">
      <c r="A529" s="10"/>
      <c r="B529" s="10"/>
      <c r="C529" s="10"/>
      <c r="M529" s="10"/>
    </row>
    <row r="530" spans="1:13">
      <c r="A530" s="10"/>
      <c r="B530" s="10"/>
      <c r="C530" s="10"/>
      <c r="M530" s="10"/>
    </row>
    <row r="531" spans="1:13">
      <c r="A531" s="10"/>
      <c r="B531" s="10"/>
      <c r="C531" s="10"/>
      <c r="M531" s="10"/>
    </row>
    <row r="532" spans="1:13">
      <c r="A532" s="10"/>
      <c r="B532" s="10"/>
      <c r="C532" s="10"/>
      <c r="M532" s="10"/>
    </row>
    <row r="533" spans="1:13">
      <c r="A533" s="10"/>
      <c r="B533" s="10"/>
      <c r="C533" s="10"/>
      <c r="M533" s="10"/>
    </row>
    <row r="534" spans="1:13">
      <c r="A534" s="10"/>
      <c r="B534" s="10"/>
      <c r="C534" s="10"/>
      <c r="M534" s="10"/>
    </row>
    <row r="535" spans="1:13">
      <c r="A535" s="10"/>
      <c r="B535" s="10"/>
      <c r="C535" s="10"/>
      <c r="M535" s="10"/>
    </row>
    <row r="536" spans="1:13">
      <c r="A536" s="10"/>
      <c r="B536" s="10"/>
      <c r="C536" s="10"/>
      <c r="M536" s="10"/>
    </row>
    <row r="537" spans="1:13">
      <c r="A537" s="10"/>
      <c r="B537" s="10"/>
      <c r="C537" s="10"/>
      <c r="M537" s="10"/>
    </row>
    <row r="538" spans="1:13">
      <c r="A538" s="10"/>
      <c r="B538" s="10"/>
      <c r="C538" s="10"/>
      <c r="M538" s="10"/>
    </row>
    <row r="539" spans="1:13">
      <c r="A539" s="10"/>
      <c r="B539" s="10"/>
      <c r="C539" s="10"/>
      <c r="M539" s="10"/>
    </row>
    <row r="540" spans="1:13">
      <c r="A540" s="10"/>
      <c r="B540" s="10"/>
      <c r="C540" s="10"/>
      <c r="M540" s="10"/>
    </row>
    <row r="541" spans="1:13">
      <c r="A541" s="10"/>
      <c r="B541" s="10"/>
      <c r="C541" s="10"/>
      <c r="M541" s="10"/>
    </row>
    <row r="542" spans="1:13">
      <c r="A542" s="10"/>
      <c r="B542" s="10"/>
      <c r="C542" s="10"/>
      <c r="M542" s="10"/>
    </row>
    <row r="543" spans="1:13">
      <c r="A543" s="10"/>
      <c r="B543" s="10"/>
      <c r="C543" s="10"/>
      <c r="M543" s="10"/>
    </row>
    <row r="544" spans="1:13">
      <c r="A544" s="10"/>
      <c r="B544" s="10"/>
      <c r="C544" s="10"/>
      <c r="M544" s="10"/>
    </row>
    <row r="545" spans="1:13">
      <c r="A545" s="10"/>
      <c r="B545" s="10"/>
      <c r="C545" s="10"/>
      <c r="M545" s="10"/>
    </row>
    <row r="546" spans="1:13">
      <c r="A546" s="10"/>
      <c r="B546" s="10"/>
      <c r="C546" s="10"/>
      <c r="M546" s="10"/>
    </row>
    <row r="547" spans="1:13">
      <c r="A547" s="10"/>
      <c r="B547" s="10"/>
      <c r="C547" s="10"/>
      <c r="M547" s="10"/>
    </row>
    <row r="548" spans="1:13">
      <c r="A548" s="10"/>
      <c r="B548" s="10"/>
      <c r="C548" s="10"/>
      <c r="M548" s="10"/>
    </row>
    <row r="549" spans="1:13">
      <c r="A549" s="10"/>
      <c r="B549" s="10"/>
      <c r="C549" s="10"/>
      <c r="M549" s="10"/>
    </row>
    <row r="550" spans="1:13">
      <c r="A550" s="10"/>
      <c r="B550" s="10"/>
      <c r="C550" s="10"/>
      <c r="M550" s="10"/>
    </row>
    <row r="551" spans="1:13">
      <c r="A551" s="10"/>
      <c r="B551" s="10"/>
      <c r="C551" s="10"/>
      <c r="M551" s="10"/>
    </row>
    <row r="552" spans="1:13">
      <c r="A552" s="10"/>
      <c r="B552" s="10"/>
      <c r="C552" s="10"/>
      <c r="M552" s="10"/>
    </row>
    <row r="553" spans="1:13">
      <c r="A553" s="10"/>
      <c r="B553" s="10"/>
      <c r="C553" s="10"/>
      <c r="M553" s="10"/>
    </row>
    <row r="554" spans="1:13">
      <c r="A554" s="10"/>
      <c r="B554" s="10"/>
      <c r="C554" s="10"/>
      <c r="M554" s="10"/>
    </row>
    <row r="555" spans="1:13">
      <c r="A555" s="10"/>
      <c r="B555" s="10"/>
      <c r="C555" s="10"/>
      <c r="M555" s="10"/>
    </row>
    <row r="556" spans="1:13">
      <c r="A556" s="10"/>
      <c r="B556" s="10"/>
      <c r="C556" s="10"/>
      <c r="M556" s="10"/>
    </row>
    <row r="557" spans="1:13">
      <c r="A557" s="10"/>
      <c r="B557" s="10"/>
      <c r="C557" s="10"/>
      <c r="M557" s="10"/>
    </row>
    <row r="558" spans="1:13">
      <c r="A558" s="10"/>
      <c r="B558" s="10"/>
      <c r="C558" s="10"/>
      <c r="M558" s="10"/>
    </row>
    <row r="559" spans="1:13">
      <c r="A559" s="10"/>
      <c r="B559" s="10"/>
      <c r="C559" s="10"/>
      <c r="M559" s="10"/>
    </row>
    <row r="560" spans="1:13">
      <c r="A560" s="10"/>
      <c r="B560" s="10"/>
      <c r="C560" s="10"/>
      <c r="M560" s="10"/>
    </row>
    <row r="561" spans="1:13">
      <c r="A561" s="10"/>
      <c r="B561" s="10"/>
      <c r="C561" s="10"/>
      <c r="M561" s="10"/>
    </row>
    <row r="562" spans="1:13">
      <c r="A562" s="10"/>
      <c r="B562" s="10"/>
      <c r="C562" s="10"/>
      <c r="M562" s="10"/>
    </row>
    <row r="563" spans="1:13">
      <c r="A563" s="10"/>
      <c r="B563" s="10"/>
      <c r="C563" s="10"/>
      <c r="M563" s="10"/>
    </row>
    <row r="564" spans="1:13">
      <c r="A564" s="10"/>
      <c r="B564" s="10"/>
      <c r="C564" s="10"/>
      <c r="M564" s="10"/>
    </row>
    <row r="565" spans="1:13">
      <c r="A565" s="10"/>
      <c r="B565" s="10"/>
      <c r="C565" s="10"/>
      <c r="M565" s="10"/>
    </row>
    <row r="566" spans="1:13">
      <c r="A566" s="10"/>
      <c r="B566" s="10"/>
      <c r="C566" s="10"/>
      <c r="M566" s="10"/>
    </row>
    <row r="567" spans="1:13">
      <c r="A567" s="10"/>
      <c r="B567" s="10"/>
      <c r="C567" s="10"/>
      <c r="M567" s="10"/>
    </row>
    <row r="568" spans="1:13">
      <c r="A568" s="10"/>
      <c r="B568" s="10"/>
      <c r="C568" s="10"/>
      <c r="M568" s="10"/>
    </row>
    <row r="569" spans="1:13">
      <c r="A569" s="10"/>
      <c r="B569" s="10"/>
      <c r="C569" s="10"/>
      <c r="M569" s="10"/>
    </row>
    <row r="570" spans="1:13">
      <c r="A570" s="10"/>
      <c r="B570" s="10"/>
      <c r="C570" s="10"/>
      <c r="M570" s="10"/>
    </row>
    <row r="571" spans="1:13">
      <c r="A571" s="10"/>
      <c r="B571" s="10"/>
      <c r="C571" s="10"/>
      <c r="M571" s="10"/>
    </row>
    <row r="572" spans="1:13">
      <c r="A572" s="10"/>
      <c r="B572" s="10"/>
      <c r="C572" s="10"/>
      <c r="M572" s="10"/>
    </row>
    <row r="573" spans="1:13">
      <c r="A573" s="10"/>
      <c r="B573" s="10"/>
      <c r="C573" s="10"/>
      <c r="M573" s="10"/>
    </row>
    <row r="574" spans="1:13">
      <c r="A574" s="10"/>
      <c r="B574" s="10"/>
      <c r="C574" s="10"/>
      <c r="M574" s="10"/>
    </row>
    <row r="575" spans="1:13">
      <c r="A575" s="10"/>
      <c r="B575" s="10"/>
      <c r="C575" s="10"/>
      <c r="M575" s="10"/>
    </row>
    <row r="576" spans="1:13">
      <c r="A576" s="10"/>
      <c r="B576" s="10"/>
      <c r="C576" s="10"/>
      <c r="M576" s="10"/>
    </row>
    <row r="577" spans="1:13">
      <c r="A577" s="10"/>
      <c r="B577" s="10"/>
      <c r="C577" s="10"/>
      <c r="M577" s="10"/>
    </row>
    <row r="578" spans="1:13">
      <c r="A578" s="10"/>
      <c r="B578" s="10"/>
      <c r="C578" s="10"/>
      <c r="M578" s="10"/>
    </row>
    <row r="579" spans="1:13">
      <c r="A579" s="10"/>
      <c r="B579" s="10"/>
      <c r="C579" s="10"/>
      <c r="M579" s="10"/>
    </row>
    <row r="580" spans="1:13">
      <c r="A580" s="10"/>
      <c r="B580" s="10"/>
      <c r="C580" s="10"/>
      <c r="M580" s="10"/>
    </row>
    <row r="581" spans="1:13">
      <c r="A581" s="10"/>
      <c r="B581" s="10"/>
      <c r="C581" s="10"/>
      <c r="M581" s="10"/>
    </row>
    <row r="582" spans="1:13">
      <c r="A582" s="10"/>
      <c r="B582" s="10"/>
      <c r="C582" s="10"/>
      <c r="M582" s="10"/>
    </row>
    <row r="583" spans="1:13">
      <c r="A583" s="10"/>
      <c r="B583" s="10"/>
      <c r="C583" s="10"/>
      <c r="M583" s="10"/>
    </row>
    <row r="584" spans="1:13">
      <c r="A584" s="10"/>
      <c r="B584" s="10"/>
      <c r="C584" s="10"/>
      <c r="M584" s="10"/>
    </row>
    <row r="585" spans="1:13">
      <c r="A585" s="10"/>
      <c r="B585" s="10"/>
      <c r="C585" s="10"/>
      <c r="M585" s="10"/>
    </row>
    <row r="586" spans="1:13">
      <c r="A586" s="10"/>
      <c r="B586" s="10"/>
      <c r="C586" s="10"/>
      <c r="M586" s="10"/>
    </row>
    <row r="587" spans="1:13">
      <c r="A587" s="10"/>
      <c r="B587" s="10"/>
      <c r="C587" s="10"/>
      <c r="M587" s="10"/>
    </row>
    <row r="588" spans="1:13">
      <c r="A588" s="10"/>
      <c r="B588" s="10"/>
      <c r="C588" s="10"/>
      <c r="M588" s="10"/>
    </row>
    <row r="589" spans="1:13">
      <c r="A589" s="10"/>
      <c r="B589" s="10"/>
      <c r="C589" s="10"/>
      <c r="M589" s="10"/>
    </row>
    <row r="590" spans="1:13">
      <c r="A590" s="10"/>
      <c r="B590" s="10"/>
      <c r="C590" s="10"/>
      <c r="M590" s="10"/>
    </row>
    <row r="591" spans="1:13">
      <c r="A591" s="10"/>
      <c r="B591" s="10"/>
      <c r="C591" s="10"/>
      <c r="M591" s="10"/>
    </row>
    <row r="592" spans="1:13">
      <c r="A592" s="10"/>
      <c r="B592" s="10"/>
      <c r="C592" s="10"/>
      <c r="M592" s="10"/>
    </row>
    <row r="593" spans="1:13">
      <c r="A593" s="10"/>
      <c r="B593" s="10"/>
      <c r="C593" s="10"/>
      <c r="M593" s="10"/>
    </row>
    <row r="594" spans="1:13">
      <c r="A594" s="10"/>
      <c r="B594" s="10"/>
      <c r="C594" s="10"/>
      <c r="M594" s="10"/>
    </row>
    <row r="595" spans="1:13">
      <c r="A595" s="10"/>
      <c r="B595" s="10"/>
      <c r="C595" s="10"/>
      <c r="M595" s="10"/>
    </row>
    <row r="596" spans="1:13">
      <c r="A596" s="10"/>
      <c r="B596" s="10"/>
      <c r="C596" s="10"/>
      <c r="M596" s="10"/>
    </row>
    <row r="597" spans="1:13">
      <c r="A597" s="10"/>
      <c r="B597" s="10"/>
      <c r="C597" s="10"/>
      <c r="M597" s="10"/>
    </row>
    <row r="598" spans="1:13">
      <c r="A598" s="10"/>
      <c r="B598" s="10"/>
      <c r="C598" s="10"/>
      <c r="M598" s="10"/>
    </row>
    <row r="599" spans="1:13">
      <c r="A599" s="10"/>
      <c r="B599" s="10"/>
      <c r="C599" s="10"/>
      <c r="M599" s="10"/>
    </row>
    <row r="600" spans="1:13">
      <c r="A600" s="10"/>
      <c r="B600" s="10"/>
      <c r="C600" s="10"/>
      <c r="M600" s="10"/>
    </row>
    <row r="601" spans="1:13">
      <c r="A601" s="10"/>
      <c r="B601" s="10"/>
      <c r="C601" s="10"/>
      <c r="M601" s="10"/>
    </row>
    <row r="602" spans="1:13">
      <c r="A602" s="10"/>
      <c r="B602" s="10"/>
      <c r="C602" s="10"/>
      <c r="M602" s="10"/>
    </row>
    <row r="603" spans="1:13">
      <c r="A603" s="10"/>
      <c r="B603" s="10"/>
      <c r="C603" s="10"/>
      <c r="M603" s="10"/>
    </row>
    <row r="604" spans="1:13">
      <c r="A604" s="10"/>
      <c r="B604" s="10"/>
      <c r="C604" s="10"/>
      <c r="M604" s="10"/>
    </row>
    <row r="605" spans="1:13">
      <c r="A605" s="10"/>
      <c r="B605" s="10"/>
      <c r="C605" s="10"/>
      <c r="M605" s="10"/>
    </row>
    <row r="606" spans="1:13">
      <c r="A606" s="10"/>
      <c r="B606" s="10"/>
      <c r="C606" s="10"/>
      <c r="M606" s="10"/>
    </row>
    <row r="607" spans="1:13">
      <c r="A607" s="10"/>
      <c r="B607" s="10"/>
      <c r="C607" s="10"/>
      <c r="M607" s="10"/>
    </row>
    <row r="608" spans="1:13">
      <c r="A608" s="10"/>
      <c r="B608" s="10"/>
      <c r="C608" s="10"/>
      <c r="M608" s="10"/>
    </row>
    <row r="609" spans="1:13">
      <c r="A609" s="10"/>
      <c r="B609" s="10"/>
      <c r="C609" s="10"/>
      <c r="M609" s="10"/>
    </row>
    <row r="610" spans="1:13">
      <c r="A610" s="10"/>
      <c r="B610" s="10"/>
      <c r="C610" s="10"/>
      <c r="M610" s="10"/>
    </row>
    <row r="611" spans="1:13">
      <c r="A611" s="10"/>
      <c r="B611" s="10"/>
      <c r="C611" s="10"/>
      <c r="M611" s="10"/>
    </row>
    <row r="612" spans="1:13">
      <c r="A612" s="10"/>
      <c r="B612" s="10"/>
      <c r="C612" s="10"/>
      <c r="M612" s="10"/>
    </row>
    <row r="613" spans="1:13">
      <c r="A613" s="10"/>
      <c r="B613" s="10"/>
      <c r="C613" s="10"/>
      <c r="M613" s="10"/>
    </row>
    <row r="614" spans="1:13">
      <c r="A614" s="10"/>
      <c r="B614" s="10"/>
      <c r="C614" s="10"/>
      <c r="M614" s="10"/>
    </row>
    <row r="615" spans="1:13">
      <c r="A615" s="10"/>
      <c r="B615" s="10"/>
      <c r="C615" s="10"/>
      <c r="M615" s="10"/>
    </row>
    <row r="616" spans="1:13">
      <c r="A616" s="10"/>
      <c r="B616" s="10"/>
      <c r="C616" s="10"/>
      <c r="M616" s="10"/>
    </row>
    <row r="617" spans="1:13">
      <c r="A617" s="10"/>
      <c r="B617" s="10"/>
      <c r="C617" s="10"/>
      <c r="M617" s="10"/>
    </row>
    <row r="618" spans="1:13">
      <c r="A618" s="10"/>
      <c r="B618" s="10"/>
      <c r="C618" s="10"/>
      <c r="M618" s="10"/>
    </row>
    <row r="619" spans="1:13">
      <c r="A619" s="10"/>
      <c r="B619" s="10"/>
      <c r="C619" s="10"/>
      <c r="M619" s="10"/>
    </row>
    <row r="620" spans="1:13">
      <c r="A620" s="10"/>
      <c r="B620" s="10"/>
      <c r="C620" s="10"/>
      <c r="M620" s="10"/>
    </row>
    <row r="621" spans="1:13">
      <c r="A621" s="10"/>
      <c r="B621" s="10"/>
      <c r="C621" s="10"/>
      <c r="M621" s="10"/>
    </row>
    <row r="622" spans="1:13">
      <c r="A622" s="10"/>
      <c r="B622" s="10"/>
      <c r="C622" s="10"/>
      <c r="M622" s="10"/>
    </row>
    <row r="623" spans="1:13">
      <c r="A623" s="10"/>
      <c r="B623" s="10"/>
      <c r="C623" s="10"/>
      <c r="M623" s="10"/>
    </row>
    <row r="624" spans="1:13">
      <c r="A624" s="10"/>
      <c r="B624" s="10"/>
      <c r="C624" s="10"/>
      <c r="M624" s="10"/>
    </row>
    <row r="625" spans="1:13">
      <c r="A625" s="10"/>
      <c r="B625" s="10"/>
      <c r="C625" s="10"/>
      <c r="M625" s="10"/>
    </row>
    <row r="626" spans="1:13">
      <c r="A626" s="10"/>
      <c r="B626" s="10"/>
      <c r="C626" s="10"/>
      <c r="M626" s="10"/>
    </row>
    <row r="627" spans="1:13">
      <c r="A627" s="10"/>
      <c r="B627" s="10"/>
      <c r="C627" s="10"/>
      <c r="M627" s="10"/>
    </row>
    <row r="628" spans="1:13">
      <c r="A628" s="10"/>
      <c r="B628" s="10"/>
      <c r="C628" s="10"/>
      <c r="M628" s="10"/>
    </row>
    <row r="629" spans="1:13">
      <c r="A629" s="10"/>
      <c r="B629" s="10"/>
      <c r="C629" s="10"/>
      <c r="M629" s="10"/>
    </row>
    <row r="630" spans="1:13">
      <c r="A630" s="10"/>
      <c r="B630" s="10"/>
      <c r="C630" s="10"/>
      <c r="M630" s="10"/>
    </row>
    <row r="631" spans="1:13">
      <c r="A631" s="10"/>
      <c r="B631" s="10"/>
      <c r="C631" s="10"/>
      <c r="M631" s="10"/>
    </row>
    <row r="632" spans="1:13">
      <c r="A632" s="10"/>
      <c r="B632" s="10"/>
      <c r="C632" s="10"/>
      <c r="M632" s="10"/>
    </row>
    <row r="633" spans="1:13">
      <c r="A633" s="10"/>
      <c r="B633" s="10"/>
      <c r="C633" s="10"/>
      <c r="M633" s="10"/>
    </row>
    <row r="634" spans="1:13">
      <c r="A634" s="10"/>
      <c r="B634" s="10"/>
      <c r="C634" s="10"/>
      <c r="M634" s="10"/>
    </row>
    <row r="635" spans="1:13">
      <c r="A635" s="10"/>
      <c r="B635" s="10"/>
      <c r="C635" s="10"/>
      <c r="M635" s="10"/>
    </row>
    <row r="636" spans="1:13">
      <c r="A636" s="10"/>
      <c r="B636" s="10"/>
      <c r="C636" s="10"/>
      <c r="M636" s="10"/>
    </row>
    <row r="637" spans="1:13">
      <c r="A637" s="10"/>
      <c r="B637" s="10"/>
      <c r="C637" s="10"/>
      <c r="M637" s="10"/>
    </row>
    <row r="638" spans="1:13">
      <c r="A638" s="10"/>
      <c r="B638" s="10"/>
      <c r="C638" s="10"/>
      <c r="M638" s="10"/>
    </row>
    <row r="639" spans="1:13">
      <c r="A639" s="10"/>
      <c r="B639" s="10"/>
      <c r="C639" s="10"/>
      <c r="M639" s="10"/>
    </row>
    <row r="640" spans="1:13">
      <c r="A640" s="10"/>
      <c r="B640" s="10"/>
      <c r="C640" s="10"/>
      <c r="M640" s="10"/>
    </row>
    <row r="641" spans="1:13">
      <c r="A641" s="10"/>
      <c r="B641" s="10"/>
      <c r="C641" s="10"/>
      <c r="M641" s="10"/>
    </row>
    <row r="642" spans="1:13">
      <c r="A642" s="10"/>
      <c r="B642" s="10"/>
      <c r="C642" s="10"/>
      <c r="M642" s="10"/>
    </row>
    <row r="643" spans="1:13">
      <c r="A643" s="10"/>
      <c r="B643" s="10"/>
      <c r="C643" s="10"/>
      <c r="M643" s="10"/>
    </row>
    <row r="644" spans="1:13">
      <c r="A644" s="10"/>
      <c r="B644" s="10"/>
      <c r="C644" s="10"/>
      <c r="M644" s="10"/>
    </row>
    <row r="645" spans="1:13">
      <c r="A645" s="10"/>
      <c r="B645" s="10"/>
      <c r="C645" s="10"/>
      <c r="M645" s="10"/>
    </row>
    <row r="646" spans="1:13">
      <c r="A646" s="10"/>
      <c r="B646" s="10"/>
      <c r="C646" s="10"/>
      <c r="M646" s="10"/>
    </row>
    <row r="647" spans="1:13">
      <c r="A647" s="10"/>
      <c r="B647" s="10"/>
      <c r="C647" s="10"/>
      <c r="M647" s="10"/>
    </row>
    <row r="648" spans="1:13">
      <c r="A648" s="10"/>
      <c r="B648" s="10"/>
      <c r="C648" s="10"/>
      <c r="M648" s="10"/>
    </row>
    <row r="649" spans="1:13">
      <c r="A649" s="10"/>
      <c r="B649" s="10"/>
      <c r="C649" s="10"/>
      <c r="M649" s="10"/>
    </row>
    <row r="650" spans="1:13">
      <c r="A650" s="10"/>
      <c r="B650" s="10"/>
      <c r="C650" s="10"/>
      <c r="M650" s="10"/>
    </row>
    <row r="651" spans="1:13">
      <c r="A651" s="10"/>
      <c r="B651" s="10"/>
      <c r="C651" s="10"/>
      <c r="M651" s="10"/>
    </row>
    <row r="652" spans="1:13">
      <c r="A652" s="10"/>
      <c r="B652" s="10"/>
      <c r="C652" s="10"/>
      <c r="M652" s="10"/>
    </row>
    <row r="653" spans="1:13">
      <c r="A653" s="10"/>
      <c r="B653" s="10"/>
      <c r="C653" s="10"/>
      <c r="M653" s="10"/>
    </row>
    <row r="654" spans="1:13">
      <c r="A654" s="10"/>
      <c r="B654" s="10"/>
      <c r="C654" s="10"/>
      <c r="M654" s="10"/>
    </row>
    <row r="655" spans="1:13">
      <c r="A655" s="10"/>
      <c r="B655" s="10"/>
      <c r="C655" s="10"/>
      <c r="M655" s="10"/>
    </row>
    <row r="656" spans="1:13">
      <c r="A656" s="10"/>
      <c r="B656" s="10"/>
      <c r="C656" s="10"/>
      <c r="M656" s="10"/>
    </row>
    <row r="657" spans="1:13">
      <c r="A657" s="10"/>
      <c r="B657" s="10"/>
      <c r="C657" s="10"/>
      <c r="M657" s="10"/>
    </row>
    <row r="658" spans="1:13">
      <c r="A658" s="10"/>
      <c r="B658" s="10"/>
      <c r="C658" s="10"/>
      <c r="M658" s="10"/>
    </row>
    <row r="659" spans="1:13">
      <c r="A659" s="10"/>
      <c r="B659" s="10"/>
      <c r="C659" s="10"/>
      <c r="M659" s="10"/>
    </row>
    <row r="660" spans="1:13">
      <c r="A660" s="10"/>
      <c r="B660" s="10"/>
      <c r="C660" s="10"/>
      <c r="M660" s="10"/>
    </row>
    <row r="661" spans="1:13">
      <c r="A661" s="10"/>
      <c r="B661" s="10"/>
      <c r="C661" s="10"/>
      <c r="M661" s="10"/>
    </row>
    <row r="662" spans="1:13">
      <c r="A662" s="10"/>
      <c r="B662" s="10"/>
      <c r="C662" s="10"/>
      <c r="M662" s="10"/>
    </row>
    <row r="663" spans="1:13">
      <c r="A663" s="10"/>
      <c r="B663" s="10"/>
      <c r="C663" s="10"/>
      <c r="M663" s="10"/>
    </row>
    <row r="664" spans="1:13">
      <c r="A664" s="10"/>
      <c r="B664" s="10"/>
      <c r="C664" s="10"/>
      <c r="M664" s="10"/>
    </row>
    <row r="665" spans="1:13">
      <c r="A665" s="10"/>
      <c r="B665" s="10"/>
      <c r="C665" s="10"/>
      <c r="M665" s="10"/>
    </row>
    <row r="666" spans="1:13">
      <c r="A666" s="10"/>
      <c r="B666" s="10"/>
      <c r="C666" s="10"/>
      <c r="M666" s="10"/>
    </row>
    <row r="667" spans="1:13">
      <c r="A667" s="10"/>
      <c r="B667" s="10"/>
      <c r="C667" s="10"/>
      <c r="M667" s="10"/>
    </row>
    <row r="668" spans="1:13">
      <c r="A668" s="10"/>
      <c r="B668" s="10"/>
      <c r="C668" s="10"/>
      <c r="M668" s="10"/>
    </row>
    <row r="669" spans="1:13">
      <c r="A669" s="10"/>
      <c r="B669" s="10"/>
      <c r="C669" s="10"/>
      <c r="M669" s="10"/>
    </row>
    <row r="670" spans="1:13">
      <c r="A670" s="10"/>
      <c r="B670" s="10"/>
      <c r="C670" s="10"/>
      <c r="M670" s="10"/>
    </row>
    <row r="671" spans="1:13">
      <c r="A671" s="10"/>
      <c r="B671" s="10"/>
      <c r="C671" s="10"/>
      <c r="M671" s="10"/>
    </row>
    <row r="672" spans="1:13">
      <c r="A672" s="10"/>
      <c r="B672" s="10"/>
      <c r="C672" s="10"/>
      <c r="M672" s="10"/>
    </row>
    <row r="673" spans="1:13">
      <c r="A673" s="10"/>
      <c r="B673" s="10"/>
      <c r="C673" s="10"/>
      <c r="M673" s="10"/>
    </row>
    <row r="674" spans="1:13">
      <c r="A674" s="10"/>
      <c r="B674" s="10"/>
      <c r="C674" s="10"/>
      <c r="M674" s="10"/>
    </row>
    <row r="675" spans="1:13">
      <c r="A675" s="10"/>
      <c r="B675" s="10"/>
      <c r="C675" s="10"/>
      <c r="M675" s="10"/>
    </row>
    <row r="676" spans="1:13">
      <c r="A676" s="10"/>
      <c r="B676" s="10"/>
      <c r="C676" s="10"/>
      <c r="M676" s="10"/>
    </row>
    <row r="677" spans="1:13">
      <c r="A677" s="10"/>
      <c r="B677" s="10"/>
      <c r="C677" s="10"/>
      <c r="M677" s="10"/>
    </row>
    <row r="678" spans="1:13">
      <c r="A678" s="10"/>
      <c r="B678" s="10"/>
      <c r="C678" s="10"/>
      <c r="M678" s="10"/>
    </row>
    <row r="679" spans="1:13">
      <c r="A679" s="10"/>
      <c r="B679" s="10"/>
      <c r="C679" s="10"/>
      <c r="M679" s="10"/>
    </row>
    <row r="680" spans="1:13">
      <c r="A680" s="10"/>
      <c r="B680" s="10"/>
      <c r="C680" s="10"/>
      <c r="M680" s="10"/>
    </row>
    <row r="681" spans="1:13">
      <c r="A681" s="10"/>
      <c r="B681" s="10"/>
      <c r="C681" s="10"/>
      <c r="M681" s="10"/>
    </row>
    <row r="682" spans="1:13">
      <c r="A682" s="10"/>
      <c r="B682" s="10"/>
      <c r="C682" s="10"/>
      <c r="M682" s="10"/>
    </row>
    <row r="683" spans="1:13">
      <c r="A683" s="10"/>
      <c r="B683" s="10"/>
      <c r="C683" s="10"/>
      <c r="M683" s="10"/>
    </row>
    <row r="684" spans="1:13">
      <c r="A684" s="10"/>
      <c r="B684" s="10"/>
      <c r="C684" s="10"/>
      <c r="M684" s="10"/>
    </row>
    <row r="685" spans="1:13">
      <c r="A685" s="10"/>
      <c r="B685" s="10"/>
      <c r="C685" s="10"/>
      <c r="M685" s="10"/>
    </row>
    <row r="686" spans="1:13">
      <c r="A686" s="10"/>
      <c r="B686" s="10"/>
      <c r="C686" s="10"/>
      <c r="M686" s="10"/>
    </row>
    <row r="687" spans="1:13">
      <c r="A687" s="10"/>
      <c r="B687" s="10"/>
      <c r="C687" s="10"/>
      <c r="M687" s="10"/>
    </row>
    <row r="688" spans="1:13">
      <c r="A688" s="10"/>
      <c r="B688" s="10"/>
      <c r="C688" s="10"/>
      <c r="M688" s="10"/>
    </row>
    <row r="689" spans="1:13">
      <c r="A689" s="10"/>
      <c r="B689" s="10"/>
      <c r="C689" s="10"/>
      <c r="M689" s="10"/>
    </row>
    <row r="690" spans="1:13">
      <c r="A690" s="10"/>
      <c r="B690" s="10"/>
      <c r="C690" s="10"/>
      <c r="M690" s="10"/>
    </row>
    <row r="691" spans="1:13">
      <c r="A691" s="10"/>
      <c r="B691" s="10"/>
      <c r="C691" s="10"/>
      <c r="M691" s="10"/>
    </row>
    <row r="692" spans="1:13">
      <c r="A692" s="10"/>
      <c r="B692" s="10"/>
      <c r="C692" s="10"/>
      <c r="M692" s="10"/>
    </row>
    <row r="693" spans="1:13">
      <c r="A693" s="10"/>
      <c r="B693" s="10"/>
      <c r="C693" s="10"/>
      <c r="M693" s="10"/>
    </row>
    <row r="694" spans="1:13">
      <c r="A694" s="10"/>
      <c r="B694" s="10"/>
      <c r="C694" s="10"/>
      <c r="M694" s="10"/>
    </row>
    <row r="695" spans="1:13">
      <c r="A695" s="10"/>
      <c r="B695" s="10"/>
      <c r="C695" s="10"/>
      <c r="M695" s="10"/>
    </row>
    <row r="696" spans="1:13">
      <c r="A696" s="10"/>
      <c r="B696" s="10"/>
      <c r="C696" s="10"/>
      <c r="M696" s="10"/>
    </row>
    <row r="697" spans="1:13">
      <c r="A697" s="10"/>
      <c r="B697" s="10"/>
      <c r="C697" s="10"/>
      <c r="M697" s="10"/>
    </row>
    <row r="698" spans="1:13">
      <c r="A698" s="10"/>
      <c r="B698" s="10"/>
      <c r="C698" s="10"/>
      <c r="M698" s="10"/>
    </row>
    <row r="699" spans="1:13">
      <c r="A699" s="10"/>
      <c r="B699" s="10"/>
      <c r="C699" s="10"/>
      <c r="M699" s="10"/>
    </row>
    <row r="700" spans="1:13">
      <c r="A700" s="10"/>
      <c r="B700" s="10"/>
      <c r="C700" s="10"/>
      <c r="M700" s="10"/>
    </row>
    <row r="701" spans="1:13">
      <c r="A701" s="10"/>
      <c r="B701" s="10"/>
      <c r="C701" s="10"/>
      <c r="M701" s="10"/>
    </row>
    <row r="702" spans="1:13">
      <c r="A702" s="10"/>
      <c r="B702" s="10"/>
      <c r="C702" s="10"/>
      <c r="M702" s="10"/>
    </row>
    <row r="703" spans="1:13">
      <c r="A703" s="10"/>
      <c r="B703" s="10"/>
      <c r="C703" s="10"/>
      <c r="M703" s="10"/>
    </row>
    <row r="704" spans="1:13">
      <c r="A704" s="10"/>
      <c r="B704" s="10"/>
      <c r="C704" s="10"/>
      <c r="M704" s="10"/>
    </row>
    <row r="705" spans="1:13">
      <c r="A705" s="10"/>
      <c r="B705" s="10"/>
      <c r="C705" s="10"/>
      <c r="M705" s="10"/>
    </row>
    <row r="706" spans="1:13">
      <c r="A706" s="10"/>
      <c r="B706" s="10"/>
      <c r="C706" s="10"/>
      <c r="M706" s="10"/>
    </row>
    <row r="707" spans="1:13">
      <c r="A707" s="10"/>
      <c r="B707" s="10"/>
      <c r="C707" s="10"/>
      <c r="M707" s="10"/>
    </row>
    <row r="708" spans="1:13">
      <c r="A708" s="10"/>
      <c r="B708" s="10"/>
      <c r="C708" s="10"/>
      <c r="M708" s="10"/>
    </row>
    <row r="709" spans="1:13">
      <c r="A709" s="10"/>
      <c r="B709" s="10"/>
      <c r="C709" s="10"/>
      <c r="M709" s="10"/>
    </row>
    <row r="710" spans="1:13">
      <c r="A710" s="10"/>
      <c r="B710" s="10"/>
      <c r="C710" s="10"/>
      <c r="M710" s="10"/>
    </row>
    <row r="711" spans="1:13">
      <c r="A711" s="10"/>
      <c r="B711" s="10"/>
      <c r="C711" s="10"/>
      <c r="M711" s="10"/>
    </row>
    <row r="712" spans="1:13">
      <c r="A712" s="10"/>
      <c r="B712" s="10"/>
      <c r="C712" s="10"/>
      <c r="M712" s="10"/>
    </row>
    <row r="713" spans="1:13">
      <c r="A713" s="10"/>
      <c r="B713" s="10"/>
      <c r="C713" s="10"/>
      <c r="M713" s="10"/>
    </row>
    <row r="714" spans="1:13">
      <c r="A714" s="10"/>
      <c r="B714" s="10"/>
      <c r="C714" s="10"/>
      <c r="M714" s="10"/>
    </row>
    <row r="715" spans="1:13">
      <c r="A715" s="10"/>
      <c r="B715" s="10"/>
      <c r="C715" s="10"/>
      <c r="M715" s="10"/>
    </row>
    <row r="716" spans="1:13">
      <c r="A716" s="10"/>
      <c r="B716" s="10"/>
      <c r="C716" s="10"/>
      <c r="M716" s="10"/>
    </row>
    <row r="717" spans="1:13">
      <c r="A717" s="10"/>
      <c r="B717" s="10"/>
      <c r="C717" s="10"/>
      <c r="M717" s="10"/>
    </row>
    <row r="718" spans="1:13">
      <c r="A718" s="10"/>
      <c r="B718" s="10"/>
      <c r="C718" s="10"/>
      <c r="M718" s="10"/>
    </row>
    <row r="719" spans="1:13">
      <c r="A719" s="10"/>
      <c r="B719" s="10"/>
      <c r="C719" s="10"/>
      <c r="M719" s="10"/>
    </row>
    <row r="720" spans="1:13">
      <c r="A720" s="10"/>
      <c r="B720" s="10"/>
      <c r="C720" s="10"/>
      <c r="M720" s="10"/>
    </row>
    <row r="721" spans="1:13">
      <c r="A721" s="10"/>
      <c r="B721" s="10"/>
      <c r="C721" s="10"/>
      <c r="M721" s="10"/>
    </row>
    <row r="722" spans="1:13">
      <c r="A722" s="10"/>
      <c r="B722" s="10"/>
      <c r="C722" s="10"/>
      <c r="M722" s="10"/>
    </row>
    <row r="723" spans="1:13">
      <c r="A723" s="10"/>
      <c r="B723" s="10"/>
      <c r="C723" s="10"/>
      <c r="M723" s="10"/>
    </row>
    <row r="724" spans="1:13">
      <c r="A724" s="10"/>
      <c r="B724" s="10"/>
      <c r="C724" s="10"/>
      <c r="M724" s="10"/>
    </row>
    <row r="725" spans="1:13">
      <c r="A725" s="10"/>
      <c r="B725" s="10"/>
      <c r="C725" s="10"/>
      <c r="M725" s="10"/>
    </row>
    <row r="726" spans="1:13">
      <c r="A726" s="10"/>
      <c r="B726" s="10"/>
      <c r="C726" s="10"/>
      <c r="M726" s="10"/>
    </row>
    <row r="727" spans="1:13">
      <c r="A727" s="10"/>
      <c r="B727" s="10"/>
      <c r="C727" s="10"/>
      <c r="M727" s="10"/>
    </row>
    <row r="728" spans="1:13">
      <c r="A728" s="10"/>
      <c r="B728" s="10"/>
      <c r="C728" s="10"/>
      <c r="M728" s="10"/>
    </row>
    <row r="729" spans="1:13">
      <c r="A729" s="10"/>
      <c r="B729" s="10"/>
      <c r="C729" s="10"/>
      <c r="M729" s="10"/>
    </row>
    <row r="730" spans="1:13">
      <c r="A730" s="10"/>
      <c r="B730" s="10"/>
      <c r="C730" s="10"/>
      <c r="M730" s="10"/>
    </row>
    <row r="731" spans="1:13">
      <c r="A731" s="10"/>
      <c r="B731" s="10"/>
      <c r="C731" s="10"/>
      <c r="M731" s="10"/>
    </row>
    <row r="732" spans="1:13">
      <c r="A732" s="10"/>
      <c r="B732" s="10"/>
      <c r="C732" s="10"/>
      <c r="M732" s="10"/>
    </row>
    <row r="733" spans="1:13">
      <c r="A733" s="10"/>
      <c r="B733" s="10"/>
      <c r="C733" s="10"/>
      <c r="M733" s="10"/>
    </row>
    <row r="734" spans="1:13">
      <c r="A734" s="10"/>
      <c r="B734" s="10"/>
      <c r="C734" s="10"/>
      <c r="M734" s="10"/>
    </row>
    <row r="735" spans="1:13">
      <c r="A735" s="10"/>
      <c r="B735" s="10"/>
      <c r="C735" s="10"/>
      <c r="M735" s="10"/>
    </row>
    <row r="736" spans="1:13">
      <c r="A736" s="10"/>
      <c r="B736" s="10"/>
      <c r="C736" s="10"/>
      <c r="M736" s="10"/>
    </row>
    <row r="737" spans="1:13">
      <c r="A737" s="10"/>
      <c r="B737" s="10"/>
      <c r="C737" s="10"/>
      <c r="M737" s="10"/>
    </row>
    <row r="738" spans="1:13">
      <c r="A738" s="10"/>
      <c r="B738" s="10"/>
      <c r="C738" s="10"/>
      <c r="M738" s="10"/>
    </row>
    <row r="739" spans="1:13">
      <c r="A739" s="10"/>
      <c r="B739" s="10"/>
      <c r="C739" s="10"/>
      <c r="M739" s="10"/>
    </row>
    <row r="740" spans="1:13">
      <c r="A740" s="10"/>
      <c r="B740" s="10"/>
      <c r="C740" s="10"/>
      <c r="M740" s="10"/>
    </row>
    <row r="741" spans="1:13">
      <c r="A741" s="10"/>
      <c r="B741" s="10"/>
      <c r="C741" s="10"/>
      <c r="M741" s="10"/>
    </row>
    <row r="742" spans="1:13">
      <c r="A742" s="10"/>
      <c r="B742" s="10"/>
      <c r="C742" s="10"/>
      <c r="M742" s="10"/>
    </row>
    <row r="743" spans="1:13">
      <c r="A743" s="10"/>
      <c r="B743" s="10"/>
      <c r="C743" s="10"/>
      <c r="M743" s="10"/>
    </row>
    <row r="744" spans="1:13">
      <c r="A744" s="10"/>
      <c r="B744" s="10"/>
      <c r="C744" s="10"/>
      <c r="M744" s="10"/>
    </row>
    <row r="745" spans="1:13">
      <c r="A745" s="10"/>
      <c r="B745" s="10"/>
      <c r="C745" s="10"/>
      <c r="M745" s="10"/>
    </row>
    <row r="746" spans="1:13">
      <c r="A746" s="10"/>
      <c r="B746" s="10"/>
      <c r="C746" s="10"/>
      <c r="M746" s="10"/>
    </row>
    <row r="747" spans="1:13">
      <c r="A747" s="10"/>
      <c r="B747" s="10"/>
      <c r="C747" s="10"/>
      <c r="M747" s="10"/>
    </row>
    <row r="748" spans="1:13">
      <c r="A748" s="10"/>
      <c r="B748" s="10"/>
      <c r="C748" s="10"/>
      <c r="M748" s="10"/>
    </row>
    <row r="749" spans="1:13">
      <c r="A749" s="10"/>
      <c r="B749" s="10"/>
      <c r="C749" s="10"/>
      <c r="M749" s="10"/>
    </row>
    <row r="750" spans="1:13">
      <c r="A750" s="10"/>
      <c r="B750" s="10"/>
      <c r="C750" s="10"/>
      <c r="M750" s="10"/>
    </row>
    <row r="751" spans="1:13">
      <c r="A751" s="10"/>
      <c r="B751" s="10"/>
      <c r="C751" s="10"/>
      <c r="M751" s="10"/>
    </row>
    <row r="752" spans="1:13">
      <c r="A752" s="10"/>
      <c r="B752" s="10"/>
      <c r="C752" s="10"/>
      <c r="M752" s="10"/>
    </row>
    <row r="753" spans="1:13">
      <c r="A753" s="10"/>
      <c r="B753" s="10"/>
      <c r="C753" s="10"/>
      <c r="M753" s="10"/>
    </row>
    <row r="754" spans="1:13">
      <c r="A754" s="10"/>
      <c r="B754" s="10"/>
      <c r="C754" s="10"/>
      <c r="M754" s="10"/>
    </row>
    <row r="755" spans="1:13">
      <c r="A755" s="10"/>
      <c r="B755" s="10"/>
      <c r="C755" s="10"/>
      <c r="M755" s="10"/>
    </row>
    <row r="756" spans="1:13">
      <c r="A756" s="10"/>
      <c r="B756" s="10"/>
      <c r="C756" s="10"/>
      <c r="M756" s="10"/>
    </row>
    <row r="757" spans="1:13">
      <c r="A757" s="10"/>
      <c r="B757" s="10"/>
      <c r="C757" s="10"/>
      <c r="M757" s="10"/>
    </row>
    <row r="758" spans="1:13">
      <c r="A758" s="10"/>
      <c r="B758" s="10"/>
      <c r="C758" s="10"/>
      <c r="M758" s="10"/>
    </row>
    <row r="759" spans="1:13">
      <c r="A759" s="10"/>
      <c r="B759" s="10"/>
      <c r="C759" s="10"/>
      <c r="M759" s="10"/>
    </row>
    <row r="760" spans="1:13">
      <c r="A760" s="10"/>
      <c r="B760" s="10"/>
      <c r="C760" s="10"/>
      <c r="M760" s="10"/>
    </row>
    <row r="761" spans="1:13">
      <c r="A761" s="10"/>
      <c r="B761" s="10"/>
      <c r="C761" s="10"/>
      <c r="M761" s="10"/>
    </row>
    <row r="762" spans="1:13">
      <c r="A762" s="10"/>
      <c r="B762" s="10"/>
      <c r="C762" s="10"/>
      <c r="M762" s="10"/>
    </row>
    <row r="763" spans="1:13">
      <c r="A763" s="10"/>
      <c r="B763" s="10"/>
      <c r="C763" s="10"/>
      <c r="M763" s="10"/>
    </row>
    <row r="764" spans="1:13">
      <c r="A764" s="10"/>
      <c r="B764" s="10"/>
      <c r="C764" s="10"/>
      <c r="M764" s="10"/>
    </row>
    <row r="765" spans="1:13">
      <c r="A765" s="10"/>
      <c r="B765" s="10"/>
      <c r="C765" s="10"/>
      <c r="M765" s="10"/>
    </row>
    <row r="766" spans="1:13">
      <c r="A766" s="10"/>
      <c r="B766" s="10"/>
      <c r="C766" s="10"/>
      <c r="M766" s="10"/>
    </row>
    <row r="767" spans="1:13">
      <c r="A767" s="10"/>
      <c r="B767" s="10"/>
      <c r="C767" s="10"/>
      <c r="M767" s="10"/>
    </row>
    <row r="768" spans="1:13">
      <c r="A768" s="10"/>
      <c r="B768" s="10"/>
      <c r="C768" s="10"/>
      <c r="M768" s="10"/>
    </row>
    <row r="769" spans="1:13">
      <c r="A769" s="10"/>
      <c r="B769" s="10"/>
      <c r="C769" s="10"/>
      <c r="M769" s="10"/>
    </row>
    <row r="770" spans="1:13">
      <c r="A770" s="10"/>
      <c r="B770" s="10"/>
      <c r="C770" s="10"/>
      <c r="M770" s="10"/>
    </row>
    <row r="771" spans="1:13">
      <c r="A771" s="10"/>
      <c r="B771" s="10"/>
      <c r="C771" s="10"/>
      <c r="M771" s="10"/>
    </row>
    <row r="772" spans="1:13">
      <c r="A772" s="10"/>
      <c r="B772" s="10"/>
      <c r="C772" s="10"/>
      <c r="M772" s="10"/>
    </row>
    <row r="773" spans="1:13">
      <c r="A773" s="10"/>
      <c r="B773" s="10"/>
      <c r="C773" s="10"/>
      <c r="M773" s="10"/>
    </row>
    <row r="774" spans="1:13">
      <c r="A774" s="10"/>
      <c r="B774" s="10"/>
      <c r="C774" s="10"/>
      <c r="M774" s="10"/>
    </row>
    <row r="775" spans="1:13">
      <c r="A775" s="10"/>
      <c r="B775" s="10"/>
      <c r="C775" s="10"/>
      <c r="M775" s="10"/>
    </row>
    <row r="776" spans="1:13">
      <c r="A776" s="10"/>
      <c r="B776" s="10"/>
      <c r="C776" s="10"/>
      <c r="M776" s="10"/>
    </row>
    <row r="777" spans="1:13">
      <c r="A777" s="10"/>
      <c r="B777" s="10"/>
      <c r="C777" s="10"/>
      <c r="M777" s="10"/>
    </row>
    <row r="778" spans="1:13">
      <c r="A778" s="10"/>
      <c r="B778" s="10"/>
      <c r="C778" s="10"/>
      <c r="M778" s="10"/>
    </row>
    <row r="779" spans="1:13">
      <c r="A779" s="10"/>
      <c r="B779" s="10"/>
      <c r="C779" s="10"/>
      <c r="M779" s="10"/>
    </row>
    <row r="780" spans="1:13">
      <c r="A780" s="10"/>
      <c r="B780" s="10"/>
      <c r="C780" s="10"/>
      <c r="M780" s="10"/>
    </row>
    <row r="781" spans="1:13">
      <c r="A781" s="10"/>
      <c r="B781" s="10"/>
      <c r="C781" s="10"/>
      <c r="M781" s="10"/>
    </row>
    <row r="782" spans="1:13">
      <c r="A782" s="10"/>
      <c r="B782" s="10"/>
      <c r="C782" s="10"/>
      <c r="M782" s="10"/>
    </row>
    <row r="783" spans="1:13">
      <c r="A783" s="10"/>
      <c r="B783" s="10"/>
      <c r="C783" s="10"/>
      <c r="M783" s="10"/>
    </row>
    <row r="784" spans="1:13">
      <c r="A784" s="10"/>
      <c r="B784" s="10"/>
      <c r="C784" s="10"/>
      <c r="M784" s="10"/>
    </row>
    <row r="785" spans="1:13">
      <c r="A785" s="10"/>
      <c r="B785" s="10"/>
      <c r="C785" s="10"/>
      <c r="M785" s="10"/>
    </row>
    <row r="786" spans="1:13">
      <c r="A786" s="10"/>
      <c r="B786" s="10"/>
      <c r="C786" s="10"/>
      <c r="M786" s="10"/>
    </row>
    <row r="787" spans="1:13">
      <c r="A787" s="10"/>
      <c r="B787" s="10"/>
      <c r="C787" s="10"/>
      <c r="M787" s="10"/>
    </row>
    <row r="788" spans="1:13">
      <c r="A788" s="10"/>
      <c r="B788" s="10"/>
      <c r="C788" s="10"/>
      <c r="M788" s="10"/>
    </row>
    <row r="789" spans="1:13">
      <c r="A789" s="10"/>
      <c r="B789" s="10"/>
      <c r="C789" s="10"/>
      <c r="M789" s="10"/>
    </row>
    <row r="790" spans="1:13">
      <c r="A790" s="10"/>
      <c r="B790" s="10"/>
      <c r="C790" s="10"/>
      <c r="M790" s="10"/>
    </row>
    <row r="791" spans="1:13">
      <c r="A791" s="10"/>
      <c r="B791" s="10"/>
      <c r="C791" s="10"/>
      <c r="M791" s="10"/>
    </row>
    <row r="792" spans="1:13">
      <c r="A792" s="10"/>
      <c r="B792" s="10"/>
      <c r="C792" s="10"/>
      <c r="M792" s="10"/>
    </row>
    <row r="793" spans="1:13">
      <c r="A793" s="10"/>
      <c r="B793" s="10"/>
      <c r="C793" s="10"/>
      <c r="M793" s="10"/>
    </row>
    <row r="794" spans="1:13">
      <c r="A794" s="10"/>
      <c r="B794" s="10"/>
      <c r="C794" s="10"/>
      <c r="M794" s="10"/>
    </row>
    <row r="795" spans="1:13">
      <c r="A795" s="10"/>
      <c r="B795" s="10"/>
      <c r="C795" s="10"/>
      <c r="M795" s="10"/>
    </row>
    <row r="796" spans="1:13">
      <c r="A796" s="10"/>
      <c r="B796" s="10"/>
      <c r="C796" s="10"/>
      <c r="M796" s="10"/>
    </row>
    <row r="797" spans="1:13">
      <c r="A797" s="10"/>
      <c r="B797" s="10"/>
      <c r="C797" s="10"/>
      <c r="M797" s="10"/>
    </row>
    <row r="798" spans="1:13">
      <c r="A798" s="10"/>
      <c r="B798" s="10"/>
      <c r="C798" s="10"/>
      <c r="M798" s="10"/>
    </row>
    <row r="799" spans="1:13">
      <c r="A799" s="10"/>
      <c r="B799" s="10"/>
      <c r="C799" s="10"/>
      <c r="M799" s="10"/>
    </row>
    <row r="800" spans="1:13">
      <c r="A800" s="10"/>
      <c r="B800" s="10"/>
      <c r="C800" s="10"/>
      <c r="M800" s="10"/>
    </row>
    <row r="801" spans="1:13">
      <c r="A801" s="10"/>
      <c r="B801" s="10"/>
      <c r="C801" s="10"/>
      <c r="M801" s="10"/>
    </row>
    <row r="802" spans="1:13">
      <c r="A802" s="10"/>
      <c r="B802" s="10"/>
      <c r="C802" s="10"/>
      <c r="M802" s="10"/>
    </row>
    <row r="803" spans="1:13">
      <c r="A803" s="10"/>
      <c r="B803" s="10"/>
      <c r="C803" s="10"/>
      <c r="M803" s="10"/>
    </row>
    <row r="804" spans="1:13">
      <c r="A804" s="10"/>
      <c r="B804" s="10"/>
      <c r="C804" s="10"/>
      <c r="M804" s="10"/>
    </row>
    <row r="805" spans="1:13">
      <c r="A805" s="10"/>
      <c r="B805" s="10"/>
      <c r="C805" s="10"/>
      <c r="M805" s="10"/>
    </row>
    <row r="806" spans="1:13">
      <c r="A806" s="10"/>
      <c r="B806" s="10"/>
      <c r="C806" s="10"/>
      <c r="M806" s="10"/>
    </row>
    <row r="807" spans="1:13">
      <c r="A807" s="10"/>
      <c r="B807" s="10"/>
      <c r="C807" s="10"/>
      <c r="M807" s="10"/>
    </row>
    <row r="808" spans="1:13">
      <c r="A808" s="10"/>
      <c r="B808" s="10"/>
      <c r="C808" s="10"/>
      <c r="M808" s="10"/>
    </row>
    <row r="809" spans="1:13">
      <c r="A809" s="10"/>
      <c r="B809" s="10"/>
      <c r="C809" s="10"/>
      <c r="M809" s="10"/>
    </row>
    <row r="810" spans="1:13">
      <c r="A810" s="10"/>
      <c r="B810" s="10"/>
      <c r="C810" s="10"/>
      <c r="M810" s="10"/>
    </row>
    <row r="811" spans="1:13">
      <c r="A811" s="10"/>
      <c r="B811" s="10"/>
      <c r="C811" s="10"/>
      <c r="M811" s="10"/>
    </row>
    <row r="812" spans="1:13">
      <c r="A812" s="10"/>
      <c r="B812" s="10"/>
      <c r="C812" s="10"/>
      <c r="M812" s="10"/>
    </row>
    <row r="813" spans="1:13">
      <c r="A813" s="10"/>
      <c r="B813" s="10"/>
      <c r="C813" s="10"/>
      <c r="M813" s="10"/>
    </row>
    <row r="814" spans="1:13">
      <c r="A814" s="10"/>
      <c r="B814" s="10"/>
      <c r="C814" s="10"/>
      <c r="M814" s="10"/>
    </row>
    <row r="815" spans="1:13">
      <c r="A815" s="10"/>
      <c r="B815" s="10"/>
      <c r="C815" s="10"/>
      <c r="M815" s="10"/>
    </row>
    <row r="816" spans="1:13">
      <c r="A816" s="10"/>
      <c r="B816" s="10"/>
      <c r="C816" s="10"/>
      <c r="M816" s="10"/>
    </row>
    <row r="817" spans="1:13">
      <c r="A817" s="10"/>
      <c r="B817" s="10"/>
      <c r="C817" s="10"/>
      <c r="M817" s="10"/>
    </row>
    <row r="818" spans="1:13">
      <c r="A818" s="10"/>
      <c r="B818" s="10"/>
      <c r="C818" s="10"/>
      <c r="M818" s="10"/>
    </row>
    <row r="819" spans="1:13">
      <c r="A819" s="10"/>
      <c r="B819" s="10"/>
      <c r="C819" s="10"/>
      <c r="M819" s="10"/>
    </row>
    <row r="820" spans="1:13">
      <c r="A820" s="10"/>
      <c r="B820" s="10"/>
      <c r="C820" s="10"/>
      <c r="M820" s="10"/>
    </row>
    <row r="821" spans="1:13">
      <c r="A821" s="10"/>
      <c r="B821" s="10"/>
      <c r="C821" s="10"/>
      <c r="M821" s="10"/>
    </row>
    <row r="822" spans="1:13">
      <c r="A822" s="10"/>
      <c r="B822" s="10"/>
      <c r="C822" s="10"/>
      <c r="M822" s="10"/>
    </row>
    <row r="823" spans="1:13">
      <c r="A823" s="10"/>
      <c r="B823" s="10"/>
      <c r="C823" s="10"/>
      <c r="M823" s="10"/>
    </row>
    <row r="824" spans="1:13">
      <c r="A824" s="10"/>
      <c r="B824" s="10"/>
      <c r="C824" s="10"/>
      <c r="M824" s="10"/>
    </row>
    <row r="825" spans="1:13">
      <c r="A825" s="10"/>
      <c r="B825" s="10"/>
      <c r="C825" s="10"/>
      <c r="M825" s="10"/>
    </row>
    <row r="826" spans="1:13">
      <c r="A826" s="10"/>
      <c r="B826" s="10"/>
      <c r="C826" s="10"/>
      <c r="M826" s="10"/>
    </row>
    <row r="827" spans="1:13">
      <c r="A827" s="10"/>
      <c r="B827" s="10"/>
      <c r="C827" s="10"/>
      <c r="M827" s="10"/>
    </row>
    <row r="828" spans="1:13">
      <c r="A828" s="10"/>
      <c r="B828" s="10"/>
      <c r="C828" s="10"/>
      <c r="M828" s="10"/>
    </row>
    <row r="829" spans="1:13">
      <c r="A829" s="10"/>
      <c r="B829" s="10"/>
      <c r="C829" s="10"/>
      <c r="M829" s="10"/>
    </row>
    <row r="830" spans="1:13">
      <c r="A830" s="10"/>
      <c r="B830" s="10"/>
      <c r="C830" s="10"/>
      <c r="M830" s="10"/>
    </row>
    <row r="831" spans="1:13">
      <c r="A831" s="10"/>
      <c r="B831" s="10"/>
      <c r="C831" s="10"/>
      <c r="M831" s="10"/>
    </row>
    <row r="832" spans="1:13">
      <c r="A832" s="10"/>
      <c r="B832" s="10"/>
      <c r="C832" s="10"/>
      <c r="M832" s="10"/>
    </row>
    <row r="833" spans="1:13">
      <c r="A833" s="10"/>
      <c r="B833" s="10"/>
      <c r="C833" s="10"/>
      <c r="M833" s="10"/>
    </row>
    <row r="834" spans="1:13">
      <c r="A834" s="10"/>
      <c r="B834" s="10"/>
      <c r="C834" s="10"/>
      <c r="M834" s="10"/>
    </row>
    <row r="835" spans="1:13">
      <c r="A835" s="10"/>
      <c r="B835" s="10"/>
      <c r="C835" s="10"/>
      <c r="M835" s="10"/>
    </row>
    <row r="836" spans="1:13">
      <c r="A836" s="10"/>
      <c r="B836" s="10"/>
      <c r="C836" s="10"/>
      <c r="M836" s="10"/>
    </row>
    <row r="837" spans="1:13">
      <c r="A837" s="10"/>
      <c r="B837" s="10"/>
      <c r="C837" s="10"/>
      <c r="M837" s="10"/>
    </row>
    <row r="838" spans="1:13">
      <c r="A838" s="10"/>
      <c r="B838" s="10"/>
      <c r="C838" s="10"/>
      <c r="M838" s="10"/>
    </row>
    <row r="839" spans="1:13">
      <c r="A839" s="10"/>
      <c r="B839" s="10"/>
      <c r="C839" s="10"/>
      <c r="M839" s="10"/>
    </row>
    <row r="840" spans="1:13">
      <c r="A840" s="10"/>
      <c r="B840" s="10"/>
      <c r="C840" s="10"/>
      <c r="M840" s="10"/>
    </row>
    <row r="841" spans="1:13">
      <c r="A841" s="10"/>
      <c r="B841" s="10"/>
      <c r="C841" s="10"/>
      <c r="M841" s="10"/>
    </row>
    <row r="842" spans="1:13">
      <c r="A842" s="10"/>
      <c r="B842" s="10"/>
      <c r="C842" s="10"/>
      <c r="M842" s="10"/>
    </row>
    <row r="843" spans="1:13">
      <c r="A843" s="10"/>
      <c r="B843" s="10"/>
      <c r="C843" s="10"/>
      <c r="M843" s="10"/>
    </row>
    <row r="844" spans="1:13">
      <c r="A844" s="10"/>
      <c r="B844" s="10"/>
      <c r="C844" s="10"/>
      <c r="M844" s="10"/>
    </row>
    <row r="845" spans="1:13">
      <c r="A845" s="10"/>
      <c r="B845" s="10"/>
      <c r="C845" s="10"/>
      <c r="M845" s="10"/>
    </row>
    <row r="846" spans="1:13">
      <c r="A846" s="10"/>
      <c r="B846" s="10"/>
      <c r="C846" s="10"/>
      <c r="M846" s="10"/>
    </row>
    <row r="847" spans="1:13">
      <c r="A847" s="10"/>
      <c r="B847" s="10"/>
      <c r="C847" s="10"/>
      <c r="M847" s="10"/>
    </row>
    <row r="848" spans="1:13">
      <c r="A848" s="10"/>
      <c r="B848" s="10"/>
      <c r="C848" s="10"/>
      <c r="M848" s="10"/>
    </row>
    <row r="849" spans="1:13">
      <c r="A849" s="10"/>
      <c r="B849" s="10"/>
      <c r="C849" s="10"/>
      <c r="M849" s="10"/>
    </row>
    <row r="850" spans="1:13">
      <c r="A850" s="10"/>
      <c r="B850" s="10"/>
      <c r="C850" s="10"/>
      <c r="M850" s="10"/>
    </row>
    <row r="851" spans="1:13">
      <c r="A851" s="10"/>
      <c r="B851" s="10"/>
      <c r="C851" s="10"/>
      <c r="M851" s="10"/>
    </row>
    <row r="852" spans="1:13">
      <c r="A852" s="10"/>
      <c r="B852" s="10"/>
      <c r="C852" s="10"/>
      <c r="M852" s="10"/>
    </row>
    <row r="853" spans="1:13">
      <c r="A853" s="10"/>
      <c r="B853" s="10"/>
      <c r="C853" s="10"/>
      <c r="M853" s="10"/>
    </row>
    <row r="854" spans="1:13">
      <c r="A854" s="10"/>
      <c r="B854" s="10"/>
      <c r="C854" s="10"/>
      <c r="M854" s="10"/>
    </row>
    <row r="855" spans="1:13">
      <c r="A855" s="10"/>
      <c r="B855" s="10"/>
      <c r="C855" s="10"/>
      <c r="M855" s="10"/>
    </row>
    <row r="856" spans="1:13">
      <c r="A856" s="10"/>
      <c r="B856" s="10"/>
      <c r="C856" s="10"/>
      <c r="M856" s="10"/>
    </row>
    <row r="857" spans="1:13">
      <c r="A857" s="10"/>
      <c r="B857" s="10"/>
      <c r="C857" s="10"/>
      <c r="M857" s="10"/>
    </row>
    <row r="858" spans="1:13">
      <c r="A858" s="10"/>
      <c r="B858" s="10"/>
      <c r="C858" s="10"/>
      <c r="M858" s="10"/>
    </row>
    <row r="859" spans="1:13">
      <c r="A859" s="10"/>
      <c r="B859" s="10"/>
      <c r="C859" s="10"/>
      <c r="M859" s="10"/>
    </row>
    <row r="860" spans="1:13">
      <c r="A860" s="10"/>
      <c r="B860" s="10"/>
      <c r="C860" s="10"/>
      <c r="M860" s="10"/>
    </row>
    <row r="861" spans="1:13">
      <c r="A861" s="10"/>
      <c r="B861" s="10"/>
      <c r="C861" s="10"/>
      <c r="M861" s="10"/>
    </row>
    <row r="862" spans="1:13">
      <c r="A862" s="10"/>
      <c r="B862" s="10"/>
      <c r="C862" s="10"/>
      <c r="M862" s="10"/>
    </row>
    <row r="863" spans="1:13">
      <c r="A863" s="10"/>
      <c r="B863" s="10"/>
      <c r="C863" s="10"/>
      <c r="M863" s="10"/>
    </row>
    <row r="864" spans="1:13">
      <c r="A864" s="10"/>
      <c r="B864" s="10"/>
      <c r="C864" s="10"/>
      <c r="M864" s="10"/>
    </row>
    <row r="865" spans="1:13">
      <c r="A865" s="10"/>
      <c r="B865" s="10"/>
      <c r="C865" s="10"/>
      <c r="M865" s="10"/>
    </row>
    <row r="866" spans="1:13">
      <c r="A866" s="10"/>
      <c r="B866" s="10"/>
      <c r="C866" s="10"/>
      <c r="M866" s="10"/>
    </row>
    <row r="867" spans="1:13">
      <c r="A867" s="10"/>
      <c r="B867" s="10"/>
      <c r="C867" s="10"/>
      <c r="M867" s="10"/>
    </row>
    <row r="868" spans="1:13">
      <c r="A868" s="10"/>
      <c r="B868" s="10"/>
      <c r="C868" s="10"/>
      <c r="M868" s="10"/>
    </row>
    <row r="869" spans="1:13">
      <c r="A869" s="10"/>
      <c r="B869" s="10"/>
      <c r="C869" s="10"/>
      <c r="M869" s="10"/>
    </row>
    <row r="870" spans="1:13">
      <c r="A870" s="10"/>
      <c r="B870" s="10"/>
      <c r="C870" s="10"/>
      <c r="M870" s="10"/>
    </row>
    <row r="871" spans="1:13">
      <c r="A871" s="10"/>
      <c r="B871" s="10"/>
      <c r="C871" s="10"/>
      <c r="M871" s="10"/>
    </row>
    <row r="872" spans="1:13">
      <c r="A872" s="10"/>
      <c r="B872" s="10"/>
      <c r="C872" s="10"/>
      <c r="M872" s="10"/>
    </row>
    <row r="873" spans="1:13">
      <c r="A873" s="10"/>
      <c r="B873" s="10"/>
      <c r="C873" s="10"/>
      <c r="M873" s="10"/>
    </row>
    <row r="874" spans="1:13">
      <c r="A874" s="10"/>
      <c r="B874" s="10"/>
      <c r="C874" s="10"/>
      <c r="M874" s="10"/>
    </row>
    <row r="875" spans="1:13">
      <c r="A875" s="10"/>
      <c r="B875" s="10"/>
      <c r="C875" s="10"/>
      <c r="M875" s="10"/>
    </row>
    <row r="876" spans="1:13">
      <c r="A876" s="10"/>
      <c r="B876" s="10"/>
      <c r="C876" s="10"/>
      <c r="M876" s="10"/>
    </row>
    <row r="877" spans="1:13">
      <c r="A877" s="10"/>
      <c r="B877" s="10"/>
      <c r="C877" s="10"/>
      <c r="M877" s="10"/>
    </row>
    <row r="878" spans="1:13">
      <c r="A878" s="10"/>
      <c r="B878" s="10"/>
      <c r="C878" s="10"/>
      <c r="M878" s="10"/>
    </row>
    <row r="879" spans="1:13">
      <c r="A879" s="10"/>
      <c r="B879" s="10"/>
      <c r="C879" s="10"/>
      <c r="M879" s="10"/>
    </row>
    <row r="880" spans="1:13">
      <c r="A880" s="10"/>
      <c r="B880" s="10"/>
      <c r="C880" s="10"/>
      <c r="M880" s="10"/>
    </row>
    <row r="881" spans="1:13">
      <c r="A881" s="10"/>
      <c r="B881" s="10"/>
      <c r="C881" s="10"/>
      <c r="M881" s="10"/>
    </row>
    <row r="882" spans="1:13">
      <c r="A882" s="10"/>
      <c r="B882" s="10"/>
      <c r="C882" s="10"/>
      <c r="M882" s="10"/>
    </row>
    <row r="883" spans="1:13">
      <c r="A883" s="10"/>
      <c r="B883" s="10"/>
      <c r="C883" s="10"/>
      <c r="M883" s="10"/>
    </row>
    <row r="884" spans="1:13">
      <c r="A884" s="10"/>
      <c r="B884" s="10"/>
      <c r="C884" s="10"/>
      <c r="M884" s="10"/>
    </row>
    <row r="885" spans="1:13">
      <c r="A885" s="10"/>
      <c r="B885" s="10"/>
      <c r="C885" s="10"/>
      <c r="M885" s="10"/>
    </row>
    <row r="886" spans="1:13">
      <c r="A886" s="10"/>
      <c r="B886" s="10"/>
      <c r="C886" s="10"/>
      <c r="M886" s="10"/>
    </row>
    <row r="887" spans="1:13">
      <c r="A887" s="10"/>
      <c r="B887" s="10"/>
      <c r="C887" s="10"/>
      <c r="M887" s="10"/>
    </row>
    <row r="888" spans="1:13">
      <c r="A888" s="10"/>
      <c r="B888" s="10"/>
      <c r="C888" s="10"/>
      <c r="M888" s="10"/>
    </row>
    <row r="889" spans="1:13">
      <c r="A889" s="10"/>
      <c r="B889" s="10"/>
      <c r="C889" s="10"/>
      <c r="M889" s="10"/>
    </row>
    <row r="890" spans="1:13">
      <c r="A890" s="10"/>
      <c r="B890" s="10"/>
      <c r="C890" s="10"/>
      <c r="M890" s="10"/>
    </row>
    <row r="891" spans="1:13">
      <c r="A891" s="10"/>
      <c r="B891" s="10"/>
      <c r="C891" s="10"/>
      <c r="M891" s="10"/>
    </row>
    <row r="892" spans="1:13">
      <c r="A892" s="10"/>
      <c r="B892" s="10"/>
      <c r="C892" s="10"/>
      <c r="M892" s="10"/>
    </row>
    <row r="893" spans="1:13">
      <c r="A893" s="10"/>
      <c r="B893" s="10"/>
      <c r="C893" s="10"/>
      <c r="M893" s="10"/>
    </row>
    <row r="894" spans="1:13">
      <c r="A894" s="10"/>
      <c r="B894" s="10"/>
      <c r="C894" s="10"/>
      <c r="M894" s="10"/>
    </row>
    <row r="895" spans="1:13">
      <c r="A895" s="10"/>
      <c r="B895" s="10"/>
      <c r="C895" s="10"/>
      <c r="M895" s="10"/>
    </row>
    <row r="896" spans="1:13">
      <c r="A896" s="10"/>
      <c r="B896" s="10"/>
      <c r="C896" s="10"/>
      <c r="M896" s="10"/>
    </row>
    <row r="897" spans="1:13">
      <c r="A897" s="10"/>
      <c r="B897" s="10"/>
      <c r="C897" s="10"/>
      <c r="M897" s="10"/>
    </row>
    <row r="898" spans="1:13">
      <c r="A898" s="10"/>
      <c r="B898" s="10"/>
      <c r="C898" s="10"/>
      <c r="M898" s="10"/>
    </row>
    <row r="899" spans="1:13">
      <c r="A899" s="10"/>
      <c r="B899" s="10"/>
      <c r="C899" s="10"/>
      <c r="M899" s="10"/>
    </row>
    <row r="900" spans="1:13">
      <c r="A900" s="10"/>
      <c r="B900" s="10"/>
      <c r="C900" s="10"/>
      <c r="M900" s="10"/>
    </row>
    <row r="901" spans="1:13">
      <c r="A901" s="10"/>
      <c r="B901" s="10"/>
      <c r="C901" s="10"/>
      <c r="M901" s="10"/>
    </row>
    <row r="902" spans="1:13">
      <c r="A902" s="10"/>
      <c r="B902" s="10"/>
      <c r="C902" s="10"/>
      <c r="M902" s="10"/>
    </row>
    <row r="903" spans="1:13">
      <c r="A903" s="10"/>
      <c r="B903" s="10"/>
      <c r="C903" s="10"/>
      <c r="M903" s="10"/>
    </row>
    <row r="904" spans="1:13">
      <c r="A904" s="10"/>
      <c r="B904" s="10"/>
      <c r="C904" s="10"/>
      <c r="M904" s="10"/>
    </row>
    <row r="905" spans="1:13">
      <c r="A905" s="10"/>
      <c r="B905" s="10"/>
      <c r="C905" s="10"/>
      <c r="M905" s="10"/>
    </row>
    <row r="906" spans="1:13">
      <c r="A906" s="10"/>
      <c r="B906" s="10"/>
      <c r="C906" s="10"/>
      <c r="M906" s="10"/>
    </row>
    <row r="907" spans="1:13">
      <c r="A907" s="10"/>
      <c r="B907" s="10"/>
      <c r="C907" s="10"/>
      <c r="M907" s="10"/>
    </row>
    <row r="908" spans="1:13">
      <c r="A908" s="10"/>
      <c r="B908" s="10"/>
      <c r="C908" s="10"/>
      <c r="M908" s="10"/>
    </row>
    <row r="909" spans="1:13">
      <c r="A909" s="10"/>
      <c r="B909" s="10"/>
      <c r="C909" s="10"/>
      <c r="M909" s="10"/>
    </row>
    <row r="910" spans="1:13">
      <c r="A910" s="10"/>
      <c r="B910" s="10"/>
      <c r="C910" s="10"/>
      <c r="M910" s="10"/>
    </row>
    <row r="911" spans="1:13">
      <c r="A911" s="10"/>
      <c r="B911" s="10"/>
      <c r="C911" s="10"/>
      <c r="M911" s="10"/>
    </row>
    <row r="912" spans="1:13">
      <c r="A912" s="10"/>
      <c r="B912" s="10"/>
      <c r="C912" s="10"/>
      <c r="M912" s="10"/>
    </row>
    <row r="913" spans="1:13">
      <c r="A913" s="10"/>
      <c r="B913" s="10"/>
      <c r="C913" s="10"/>
      <c r="M913" s="10"/>
    </row>
    <row r="914" spans="1:13">
      <c r="A914" s="10"/>
      <c r="B914" s="10"/>
      <c r="C914" s="10"/>
      <c r="M914" s="10"/>
    </row>
    <row r="915" spans="1:13">
      <c r="A915" s="10"/>
      <c r="B915" s="10"/>
      <c r="C915" s="10"/>
      <c r="M915" s="10"/>
    </row>
    <row r="916" spans="1:13">
      <c r="A916" s="10"/>
      <c r="B916" s="10"/>
      <c r="C916" s="10"/>
      <c r="M916" s="10"/>
    </row>
    <row r="917" spans="1:13">
      <c r="A917" s="10"/>
      <c r="B917" s="10"/>
      <c r="C917" s="10"/>
      <c r="M917" s="10"/>
    </row>
    <row r="918" spans="1:13">
      <c r="A918" s="10"/>
      <c r="B918" s="10"/>
      <c r="C918" s="10"/>
      <c r="M918" s="10"/>
    </row>
    <row r="919" spans="1:13">
      <c r="A919" s="10"/>
      <c r="B919" s="10"/>
      <c r="C919" s="10"/>
      <c r="M919" s="10"/>
    </row>
    <row r="920" spans="1:13">
      <c r="A920" s="10"/>
      <c r="B920" s="10"/>
      <c r="C920" s="10"/>
      <c r="M920" s="10"/>
    </row>
    <row r="921" spans="1:13">
      <c r="A921" s="10"/>
      <c r="B921" s="10"/>
      <c r="C921" s="10"/>
      <c r="M921" s="10"/>
    </row>
    <row r="922" spans="1:13">
      <c r="A922" s="10"/>
      <c r="B922" s="10"/>
      <c r="C922" s="10"/>
      <c r="M922" s="10"/>
    </row>
    <row r="923" spans="1:13">
      <c r="A923" s="10"/>
      <c r="B923" s="10"/>
      <c r="C923" s="10"/>
      <c r="M923" s="10"/>
    </row>
    <row r="924" spans="1:13">
      <c r="A924" s="10"/>
      <c r="B924" s="10"/>
      <c r="C924" s="10"/>
      <c r="M924" s="10"/>
    </row>
    <row r="925" spans="1:13">
      <c r="A925" s="10"/>
      <c r="B925" s="10"/>
      <c r="C925" s="10"/>
      <c r="M925" s="10"/>
    </row>
    <row r="926" spans="1:13">
      <c r="A926" s="10"/>
      <c r="B926" s="10"/>
      <c r="C926" s="10"/>
      <c r="M926" s="10"/>
    </row>
    <row r="927" spans="1:13">
      <c r="A927" s="10"/>
      <c r="B927" s="10"/>
      <c r="C927" s="10"/>
      <c r="M927" s="10"/>
    </row>
    <row r="928" spans="1:13">
      <c r="A928" s="10"/>
      <c r="B928" s="10"/>
      <c r="C928" s="10"/>
      <c r="M928" s="10"/>
    </row>
    <row r="929" spans="1:13">
      <c r="A929" s="10"/>
      <c r="B929" s="10"/>
      <c r="C929" s="10"/>
      <c r="M929" s="10"/>
    </row>
    <row r="930" spans="1:13">
      <c r="A930" s="10"/>
      <c r="B930" s="10"/>
      <c r="C930" s="10"/>
      <c r="M930" s="10"/>
    </row>
    <row r="931" spans="1:13">
      <c r="A931" s="10"/>
      <c r="B931" s="10"/>
      <c r="C931" s="10"/>
      <c r="M931" s="10"/>
    </row>
    <row r="932" spans="1:13">
      <c r="A932" s="10"/>
      <c r="B932" s="10"/>
      <c r="C932" s="10"/>
      <c r="M932" s="10"/>
    </row>
    <row r="933" spans="1:13">
      <c r="A933" s="10"/>
      <c r="B933" s="10"/>
      <c r="C933" s="10"/>
      <c r="M933" s="10"/>
    </row>
    <row r="934" spans="1:13">
      <c r="A934" s="10"/>
      <c r="B934" s="10"/>
      <c r="C934" s="10"/>
      <c r="M934" s="10"/>
    </row>
    <row r="935" spans="1:13">
      <c r="A935" s="10"/>
      <c r="B935" s="10"/>
      <c r="C935" s="10"/>
      <c r="M935" s="10"/>
    </row>
    <row r="936" spans="1:13">
      <c r="A936" s="10"/>
      <c r="B936" s="10"/>
      <c r="C936" s="10"/>
      <c r="M936" s="10"/>
    </row>
    <row r="937" spans="1:13">
      <c r="A937" s="10"/>
      <c r="B937" s="10"/>
      <c r="C937" s="10"/>
      <c r="M937" s="10"/>
    </row>
    <row r="938" spans="1:13">
      <c r="A938" s="10"/>
      <c r="B938" s="10"/>
      <c r="C938" s="10"/>
      <c r="M938" s="10"/>
    </row>
    <row r="939" spans="1:13">
      <c r="A939" s="10"/>
      <c r="B939" s="10"/>
      <c r="C939" s="10"/>
      <c r="M939" s="10"/>
    </row>
    <row r="940" spans="1:13">
      <c r="A940" s="10"/>
      <c r="B940" s="10"/>
      <c r="C940" s="10"/>
      <c r="M940" s="10"/>
    </row>
    <row r="941" spans="1:13">
      <c r="A941" s="10"/>
      <c r="B941" s="10"/>
      <c r="C941" s="10"/>
      <c r="M941" s="10"/>
    </row>
    <row r="942" spans="1:13">
      <c r="A942" s="10"/>
      <c r="B942" s="10"/>
      <c r="C942" s="10"/>
      <c r="M942" s="10"/>
    </row>
    <row r="943" spans="1:13">
      <c r="A943" s="10"/>
      <c r="B943" s="10"/>
      <c r="C943" s="10"/>
      <c r="M943" s="10"/>
    </row>
    <row r="944" spans="1:13">
      <c r="A944" s="10"/>
      <c r="B944" s="10"/>
      <c r="C944" s="10"/>
      <c r="M944" s="10"/>
    </row>
    <row r="945" spans="1:13">
      <c r="A945" s="10"/>
      <c r="B945" s="10"/>
      <c r="C945" s="10"/>
      <c r="M945" s="10"/>
    </row>
    <row r="946" spans="1:13">
      <c r="A946" s="10"/>
      <c r="B946" s="10"/>
      <c r="C946" s="10"/>
      <c r="M946" s="10"/>
    </row>
    <row r="947" spans="1:13">
      <c r="A947" s="10"/>
      <c r="B947" s="10"/>
      <c r="C947" s="10"/>
      <c r="M947" s="10"/>
    </row>
    <row r="948" spans="1:13">
      <c r="A948" s="10"/>
      <c r="B948" s="10"/>
      <c r="C948" s="10"/>
      <c r="M948" s="10"/>
    </row>
    <row r="949" spans="1:13">
      <c r="A949" s="10"/>
      <c r="B949" s="10"/>
      <c r="C949" s="10"/>
      <c r="M949" s="10"/>
    </row>
    <row r="950" spans="1:13">
      <c r="A950" s="10"/>
      <c r="B950" s="10"/>
      <c r="C950" s="10"/>
      <c r="M950" s="10"/>
    </row>
    <row r="951" spans="1:13">
      <c r="A951" s="10"/>
      <c r="B951" s="10"/>
      <c r="C951" s="10"/>
      <c r="M951" s="10"/>
    </row>
    <row r="952" spans="1:13">
      <c r="A952" s="10"/>
      <c r="B952" s="10"/>
      <c r="C952" s="10"/>
      <c r="M952" s="10"/>
    </row>
    <row r="953" spans="1:13">
      <c r="A953" s="10"/>
      <c r="B953" s="10"/>
      <c r="C953" s="10"/>
      <c r="M953" s="10"/>
    </row>
    <row r="954" spans="1:13">
      <c r="A954" s="10"/>
      <c r="B954" s="10"/>
      <c r="C954" s="10"/>
      <c r="M954" s="10"/>
    </row>
    <row r="955" spans="1:13">
      <c r="A955" s="10"/>
      <c r="B955" s="10"/>
      <c r="C955" s="10"/>
      <c r="M955" s="10"/>
    </row>
    <row r="956" spans="1:13">
      <c r="A956" s="10"/>
      <c r="B956" s="10"/>
      <c r="C956" s="10"/>
      <c r="M956" s="10"/>
    </row>
    <row r="957" spans="1:13">
      <c r="A957" s="10"/>
      <c r="B957" s="10"/>
      <c r="C957" s="10"/>
      <c r="M957" s="10"/>
    </row>
    <row r="958" spans="1:13">
      <c r="A958" s="10"/>
      <c r="B958" s="10"/>
      <c r="C958" s="10"/>
      <c r="M958" s="10"/>
    </row>
    <row r="959" spans="1:13">
      <c r="A959" s="10"/>
      <c r="B959" s="10"/>
      <c r="C959" s="10"/>
      <c r="M959" s="10"/>
    </row>
    <row r="960" spans="1:13">
      <c r="A960" s="10"/>
      <c r="B960" s="10"/>
      <c r="C960" s="10"/>
      <c r="M960" s="10"/>
    </row>
    <row r="961" spans="1:13">
      <c r="A961" s="10"/>
      <c r="B961" s="10"/>
      <c r="C961" s="10"/>
      <c r="M961" s="10"/>
    </row>
    <row r="962" spans="1:13">
      <c r="A962" s="10"/>
      <c r="B962" s="10"/>
      <c r="C962" s="10"/>
      <c r="M962" s="10"/>
    </row>
    <row r="963" spans="1:13">
      <c r="A963" s="10"/>
      <c r="B963" s="10"/>
      <c r="C963" s="10"/>
      <c r="M963" s="10"/>
    </row>
    <row r="964" spans="1:13">
      <c r="A964" s="10"/>
      <c r="B964" s="10"/>
      <c r="C964" s="10"/>
      <c r="M964" s="10"/>
    </row>
    <row r="965" spans="1:13">
      <c r="A965" s="10"/>
      <c r="B965" s="10"/>
      <c r="C965" s="10"/>
      <c r="M965" s="10"/>
    </row>
    <row r="966" spans="1:13">
      <c r="A966" s="10"/>
      <c r="B966" s="10"/>
      <c r="C966" s="10"/>
      <c r="M966" s="10"/>
    </row>
    <row r="967" spans="1:13">
      <c r="A967" s="10"/>
      <c r="B967" s="10"/>
      <c r="C967" s="10"/>
      <c r="M967" s="10"/>
    </row>
    <row r="968" spans="1:13">
      <c r="A968" s="10"/>
      <c r="B968" s="10"/>
      <c r="C968" s="10"/>
      <c r="M968" s="10"/>
    </row>
    <row r="969" spans="1:13">
      <c r="A969" s="10"/>
      <c r="B969" s="10"/>
      <c r="C969" s="10"/>
      <c r="M969" s="10"/>
    </row>
    <row r="970" spans="1:13">
      <c r="A970" s="10"/>
      <c r="B970" s="10"/>
      <c r="C970" s="10"/>
      <c r="M970" s="10"/>
    </row>
    <row r="971" spans="1:13">
      <c r="A971" s="10"/>
      <c r="B971" s="10"/>
      <c r="C971" s="10"/>
      <c r="M971" s="10"/>
    </row>
    <row r="972" spans="1:13">
      <c r="A972" s="10"/>
      <c r="B972" s="10"/>
      <c r="C972" s="10"/>
      <c r="M972" s="10"/>
    </row>
    <row r="973" spans="1:13">
      <c r="A973" s="10"/>
      <c r="B973" s="10"/>
      <c r="C973" s="10"/>
      <c r="M973" s="10"/>
    </row>
    <row r="974" spans="1:13">
      <c r="A974" s="10"/>
      <c r="B974" s="10"/>
      <c r="C974" s="10"/>
      <c r="M974" s="10"/>
    </row>
    <row r="975" spans="1:13">
      <c r="A975" s="10"/>
      <c r="B975" s="10"/>
      <c r="C975" s="10"/>
      <c r="M975" s="10"/>
    </row>
    <row r="976" spans="1:13">
      <c r="A976" s="10"/>
      <c r="B976" s="10"/>
      <c r="C976" s="10"/>
      <c r="M976" s="10"/>
    </row>
    <row r="977" spans="1:13">
      <c r="A977" s="10"/>
      <c r="B977" s="10"/>
      <c r="C977" s="10"/>
      <c r="M977" s="10"/>
    </row>
    <row r="978" spans="1:13">
      <c r="A978" s="10"/>
      <c r="B978" s="10"/>
      <c r="C978" s="10"/>
      <c r="M978" s="10"/>
    </row>
    <row r="979" spans="1:13">
      <c r="A979" s="10"/>
      <c r="B979" s="10"/>
      <c r="C979" s="10"/>
      <c r="M979" s="10"/>
    </row>
    <row r="980" spans="1:13">
      <c r="A980" s="10"/>
      <c r="B980" s="10"/>
      <c r="C980" s="10"/>
      <c r="M980" s="10"/>
    </row>
    <row r="981" spans="1:13">
      <c r="A981" s="10"/>
      <c r="B981" s="10"/>
      <c r="C981" s="10"/>
      <c r="M981" s="10"/>
    </row>
    <row r="982" spans="1:13">
      <c r="A982" s="10"/>
      <c r="B982" s="10"/>
      <c r="C982" s="10"/>
      <c r="M982" s="10"/>
    </row>
    <row r="983" spans="1:13">
      <c r="A983" s="10"/>
      <c r="B983" s="10"/>
      <c r="C983" s="10"/>
      <c r="M983" s="10"/>
    </row>
    <row r="984" spans="1:13">
      <c r="A984" s="10"/>
      <c r="B984" s="10"/>
      <c r="C984" s="10"/>
      <c r="M984" s="10"/>
    </row>
    <row r="985" spans="1:13">
      <c r="A985" s="10"/>
      <c r="B985" s="10"/>
      <c r="C985" s="10"/>
      <c r="M985" s="10"/>
    </row>
    <row r="986" spans="1:13">
      <c r="A986" s="10"/>
      <c r="B986" s="10"/>
      <c r="C986" s="10"/>
      <c r="M986" s="10"/>
    </row>
    <row r="987" spans="1:13">
      <c r="A987" s="10"/>
      <c r="B987" s="10"/>
      <c r="C987" s="10"/>
      <c r="M987" s="10"/>
    </row>
    <row r="988" spans="1:13">
      <c r="A988" s="10"/>
      <c r="B988" s="10"/>
      <c r="C988" s="10"/>
      <c r="M988" s="10"/>
    </row>
    <row r="989" spans="1:13">
      <c r="A989" s="10"/>
      <c r="B989" s="10"/>
      <c r="C989" s="10"/>
      <c r="M989" s="10"/>
    </row>
    <row r="990" spans="1:13">
      <c r="A990" s="10"/>
      <c r="B990" s="10"/>
      <c r="C990" s="10"/>
      <c r="M990" s="10"/>
    </row>
    <row r="991" spans="1:13">
      <c r="A991" s="10"/>
      <c r="B991" s="10"/>
      <c r="C991" s="10"/>
      <c r="M991" s="10"/>
    </row>
    <row r="992" spans="1:13">
      <c r="A992" s="10"/>
      <c r="B992" s="10"/>
      <c r="C992" s="10"/>
      <c r="M992" s="10"/>
    </row>
    <row r="993" spans="1:13">
      <c r="A993" s="10"/>
      <c r="B993" s="10"/>
      <c r="C993" s="10"/>
      <c r="M993" s="10"/>
    </row>
    <row r="994" spans="1:13">
      <c r="A994" s="10"/>
      <c r="B994" s="10"/>
      <c r="C994" s="10"/>
      <c r="M994" s="10"/>
    </row>
    <row r="995" spans="1:13">
      <c r="A995" s="10"/>
      <c r="B995" s="10"/>
      <c r="C995" s="10"/>
      <c r="M995" s="10"/>
    </row>
    <row r="996" spans="1:13">
      <c r="A996" s="10"/>
      <c r="B996" s="10"/>
      <c r="C996" s="10"/>
      <c r="M996" s="10"/>
    </row>
    <row r="997" spans="1:13">
      <c r="A997" s="10"/>
      <c r="B997" s="10"/>
      <c r="C997" s="10"/>
      <c r="M997" s="10"/>
    </row>
    <row r="998" spans="1:13">
      <c r="A998" s="10"/>
      <c r="B998" s="10"/>
      <c r="C998" s="10"/>
      <c r="M998" s="10"/>
    </row>
    <row r="999" spans="1:13">
      <c r="A999" s="10"/>
      <c r="B999" s="10"/>
      <c r="C999" s="10"/>
      <c r="M999" s="10"/>
    </row>
    <row r="1000" spans="1:13">
      <c r="A1000" s="10"/>
      <c r="B1000" s="10"/>
      <c r="C1000" s="10"/>
      <c r="M1000" s="10"/>
    </row>
  </sheetData>
  <mergeCells count="23">
    <mergeCell ref="A75:B75"/>
    <mergeCell ref="C6:K6"/>
    <mergeCell ref="C7:K7"/>
    <mergeCell ref="C8:K8"/>
    <mergeCell ref="C9:K9"/>
    <mergeCell ref="C10:K11"/>
    <mergeCell ref="A28:B28"/>
    <mergeCell ref="F228:G228"/>
    <mergeCell ref="F229:G229"/>
    <mergeCell ref="F230:G230"/>
    <mergeCell ref="A26:B26"/>
    <mergeCell ref="A27:B27"/>
    <mergeCell ref="F163:G163"/>
    <mergeCell ref="F162:G162"/>
    <mergeCell ref="A170:B170"/>
    <mergeCell ref="F164:G164"/>
    <mergeCell ref="A171:B171"/>
    <mergeCell ref="A172:B172"/>
    <mergeCell ref="F210:G210"/>
    <mergeCell ref="F209:G209"/>
    <mergeCell ref="F211:G211"/>
    <mergeCell ref="A76:B76"/>
    <mergeCell ref="A77:B7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heetViews>
  <sheetFormatPr baseColWidth="10" defaultColWidth="15.140625" defaultRowHeight="15" customHeight="1"/>
  <cols>
    <col min="1" max="1" width="20.7109375" customWidth="1"/>
    <col min="2" max="2" width="10.85546875" customWidth="1"/>
    <col min="3" max="3" width="2.5703125" customWidth="1"/>
    <col min="4" max="14" width="7.5703125" customWidth="1"/>
    <col min="15" max="15" width="3.85546875" customWidth="1"/>
    <col min="16" max="26" width="7.5703125" customWidth="1"/>
  </cols>
  <sheetData>
    <row r="1" spans="1:15">
      <c r="A1" s="10"/>
      <c r="B1" s="10"/>
      <c r="C1" s="10"/>
      <c r="O1" s="10"/>
    </row>
    <row r="2" spans="1:15" ht="15.75" customHeight="1">
      <c r="A2" s="10"/>
      <c r="B2" s="10"/>
      <c r="C2" s="10"/>
      <c r="O2" s="10"/>
    </row>
    <row r="3" spans="1:15" ht="15.75" customHeight="1">
      <c r="A3" s="10"/>
      <c r="B3" s="10"/>
      <c r="C3" s="10"/>
      <c r="E3" s="561"/>
      <c r="F3" s="562"/>
      <c r="G3" s="562"/>
      <c r="H3" s="562"/>
      <c r="I3" s="562"/>
      <c r="J3" s="562"/>
      <c r="K3" s="562"/>
      <c r="L3" s="562"/>
      <c r="M3" s="563"/>
      <c r="O3" s="10"/>
    </row>
    <row r="4" spans="1:15" ht="15.75" customHeight="1">
      <c r="A4" s="10"/>
      <c r="B4" s="10"/>
      <c r="C4" s="10"/>
      <c r="E4" s="984" t="s">
        <v>2</v>
      </c>
      <c r="F4" s="825"/>
      <c r="G4" s="825"/>
      <c r="H4" s="825"/>
      <c r="I4" s="825"/>
      <c r="J4" s="825"/>
      <c r="K4" s="825"/>
      <c r="L4" s="825"/>
      <c r="M4" s="844"/>
      <c r="O4" s="10"/>
    </row>
    <row r="5" spans="1:15" ht="15.75" customHeight="1">
      <c r="A5" s="10"/>
      <c r="B5" s="10"/>
      <c r="C5" s="10"/>
      <c r="E5" s="984" t="s">
        <v>3</v>
      </c>
      <c r="F5" s="825"/>
      <c r="G5" s="825"/>
      <c r="H5" s="825"/>
      <c r="I5" s="825"/>
      <c r="J5" s="825"/>
      <c r="K5" s="825"/>
      <c r="L5" s="825"/>
      <c r="M5" s="844"/>
      <c r="O5" s="10"/>
    </row>
    <row r="6" spans="1:15" ht="15.75" customHeight="1">
      <c r="A6" s="10"/>
      <c r="B6" s="10"/>
      <c r="C6" s="10"/>
      <c r="E6" s="984" t="s">
        <v>4</v>
      </c>
      <c r="F6" s="825"/>
      <c r="G6" s="825"/>
      <c r="H6" s="825"/>
      <c r="I6" s="825"/>
      <c r="J6" s="825"/>
      <c r="K6" s="825"/>
      <c r="L6" s="825"/>
      <c r="M6" s="844"/>
      <c r="O6" s="10"/>
    </row>
    <row r="7" spans="1:15">
      <c r="A7" s="10"/>
      <c r="B7" s="10"/>
      <c r="C7" s="10"/>
      <c r="E7" s="985"/>
      <c r="F7" s="825"/>
      <c r="G7" s="825"/>
      <c r="H7" s="825"/>
      <c r="I7" s="825"/>
      <c r="J7" s="825"/>
      <c r="K7" s="825"/>
      <c r="L7" s="825"/>
      <c r="M7" s="844"/>
      <c r="O7" s="10"/>
    </row>
    <row r="8" spans="1:15">
      <c r="A8" s="10"/>
      <c r="B8" s="10"/>
      <c r="C8" s="10"/>
      <c r="E8" s="1024" t="s">
        <v>386</v>
      </c>
      <c r="F8" s="825"/>
      <c r="G8" s="825"/>
      <c r="H8" s="825"/>
      <c r="I8" s="825"/>
      <c r="J8" s="825"/>
      <c r="K8" s="825"/>
      <c r="L8" s="825"/>
      <c r="M8" s="844"/>
      <c r="O8" s="10"/>
    </row>
    <row r="9" spans="1:15" ht="15.75" customHeight="1">
      <c r="A9" s="10"/>
      <c r="B9" s="10"/>
      <c r="C9" s="10"/>
      <c r="E9" s="978"/>
      <c r="F9" s="849"/>
      <c r="G9" s="849"/>
      <c r="H9" s="849"/>
      <c r="I9" s="849"/>
      <c r="J9" s="849"/>
      <c r="K9" s="849"/>
      <c r="L9" s="849"/>
      <c r="M9" s="850"/>
      <c r="O9" s="10"/>
    </row>
    <row r="10" spans="1:15" ht="15.75" customHeight="1">
      <c r="A10" s="10"/>
      <c r="B10" s="10"/>
      <c r="C10" s="10"/>
      <c r="O10" s="10"/>
    </row>
    <row r="11" spans="1:15">
      <c r="A11" s="10"/>
      <c r="B11" s="10"/>
      <c r="C11" s="10"/>
      <c r="O11" s="10"/>
    </row>
    <row r="12" spans="1:15">
      <c r="A12" s="10"/>
      <c r="B12" s="10"/>
      <c r="C12" s="10"/>
      <c r="O12" s="10"/>
    </row>
    <row r="13" spans="1:15">
      <c r="A13" s="10"/>
      <c r="B13" s="10"/>
      <c r="C13" s="10"/>
      <c r="O13" s="10"/>
    </row>
    <row r="14" spans="1:15">
      <c r="A14" s="10"/>
      <c r="B14" s="10"/>
      <c r="C14" s="10"/>
      <c r="O14" s="10"/>
    </row>
    <row r="15" spans="1:15">
      <c r="A15" s="10"/>
      <c r="B15" s="10"/>
      <c r="C15" s="10"/>
      <c r="O15" s="10"/>
    </row>
    <row r="16" spans="1:15">
      <c r="A16" s="10"/>
      <c r="B16" s="835"/>
      <c r="C16" s="832"/>
      <c r="O16" s="10"/>
    </row>
    <row r="17" spans="1:15">
      <c r="A17" s="10"/>
      <c r="B17" s="10"/>
      <c r="C17" s="10"/>
      <c r="O17" s="10"/>
    </row>
    <row r="18" spans="1:15">
      <c r="A18" s="10"/>
      <c r="B18" s="10"/>
      <c r="C18" s="10"/>
      <c r="O18" s="10"/>
    </row>
    <row r="19" spans="1:15">
      <c r="A19" s="10"/>
      <c r="B19" s="835" t="s">
        <v>0</v>
      </c>
      <c r="C19" s="832"/>
      <c r="O19" s="10"/>
    </row>
    <row r="20" spans="1:15">
      <c r="A20" s="10"/>
      <c r="B20" s="835" t="s">
        <v>181</v>
      </c>
      <c r="C20" s="832"/>
      <c r="O20" s="10"/>
    </row>
    <row r="21" spans="1:15">
      <c r="A21" s="10"/>
      <c r="B21" s="10"/>
      <c r="C21" s="10"/>
      <c r="O21" s="10"/>
    </row>
    <row r="22" spans="1:15">
      <c r="A22" s="10"/>
      <c r="B22" s="10"/>
      <c r="C22" s="10"/>
      <c r="O22" s="10"/>
    </row>
    <row r="23" spans="1:15">
      <c r="A23" s="10"/>
      <c r="B23" s="10"/>
      <c r="C23" s="10"/>
      <c r="O23" s="10"/>
    </row>
    <row r="24" spans="1:15">
      <c r="A24" s="10"/>
      <c r="B24" s="10"/>
      <c r="C24" s="10"/>
      <c r="O24" s="10"/>
    </row>
    <row r="25" spans="1:15">
      <c r="A25" s="10"/>
      <c r="B25" s="10"/>
      <c r="C25" s="10"/>
      <c r="O25" s="10"/>
    </row>
    <row r="26" spans="1:15">
      <c r="A26" s="10"/>
      <c r="B26" s="10"/>
      <c r="C26" s="10"/>
      <c r="O26" s="10"/>
    </row>
    <row r="27" spans="1:15">
      <c r="A27" s="10"/>
      <c r="B27" s="10"/>
      <c r="C27" s="10"/>
      <c r="O27" s="10"/>
    </row>
    <row r="28" spans="1:15">
      <c r="A28" s="10"/>
      <c r="B28" s="10"/>
      <c r="C28" s="10"/>
      <c r="O28" s="10"/>
    </row>
    <row r="29" spans="1:15">
      <c r="A29" s="10"/>
      <c r="B29" s="10"/>
      <c r="C29" s="10"/>
      <c r="O29" s="10"/>
    </row>
    <row r="30" spans="1:15">
      <c r="A30" s="10"/>
      <c r="B30" s="10"/>
      <c r="C30" s="10"/>
      <c r="O30" s="10"/>
    </row>
    <row r="31" spans="1:15">
      <c r="A31" s="10"/>
      <c r="B31" s="10"/>
      <c r="C31" s="10"/>
      <c r="O31" s="10"/>
    </row>
    <row r="32" spans="1:15">
      <c r="A32" s="10"/>
      <c r="B32" s="10"/>
      <c r="C32" s="10"/>
      <c r="O32" s="10"/>
    </row>
    <row r="33" spans="1:15">
      <c r="A33" s="10"/>
      <c r="B33" s="10"/>
      <c r="C33" s="10"/>
      <c r="O33" s="10"/>
    </row>
    <row r="34" spans="1:15">
      <c r="A34" s="10"/>
      <c r="B34" s="10"/>
      <c r="C34" s="10"/>
      <c r="O34" s="10"/>
    </row>
    <row r="35" spans="1:15">
      <c r="A35" s="10"/>
      <c r="B35" s="10"/>
      <c r="C35" s="10"/>
      <c r="O35" s="10"/>
    </row>
    <row r="36" spans="1:15">
      <c r="A36" s="10"/>
      <c r="B36" s="10"/>
      <c r="C36" s="10"/>
      <c r="O36" s="10"/>
    </row>
    <row r="37" spans="1:15">
      <c r="A37" s="10"/>
      <c r="B37" s="10"/>
      <c r="C37" s="10"/>
      <c r="O37" s="10"/>
    </row>
    <row r="38" spans="1:15">
      <c r="A38" s="10"/>
      <c r="B38" s="10"/>
      <c r="C38" s="10"/>
      <c r="O38" s="10"/>
    </row>
    <row r="39" spans="1:15">
      <c r="A39" s="10"/>
      <c r="B39" s="10"/>
      <c r="C39" s="10"/>
      <c r="O39" s="10"/>
    </row>
    <row r="40" spans="1:15">
      <c r="A40" s="10"/>
      <c r="B40" s="10"/>
      <c r="C40" s="10"/>
      <c r="O40" s="10"/>
    </row>
    <row r="41" spans="1:15">
      <c r="A41" s="10"/>
      <c r="B41" s="10"/>
      <c r="C41" s="10"/>
      <c r="O41" s="10"/>
    </row>
    <row r="42" spans="1:15">
      <c r="A42" s="10"/>
      <c r="B42" s="10"/>
      <c r="C42" s="10"/>
      <c r="O42" s="10"/>
    </row>
    <row r="43" spans="1:15">
      <c r="A43" s="10"/>
      <c r="B43" s="10"/>
      <c r="C43" s="10"/>
      <c r="O43" s="10"/>
    </row>
    <row r="44" spans="1:15">
      <c r="A44" s="10"/>
      <c r="B44" s="10"/>
      <c r="C44" s="10"/>
      <c r="I44" s="835"/>
      <c r="J44" s="832"/>
      <c r="O44" s="10"/>
    </row>
    <row r="45" spans="1:15">
      <c r="A45" s="10"/>
      <c r="B45" s="10"/>
      <c r="C45" s="10"/>
      <c r="I45" s="835"/>
      <c r="J45" s="832"/>
      <c r="O45" s="10"/>
    </row>
    <row r="46" spans="1:15">
      <c r="A46" s="10"/>
      <c r="B46" s="10"/>
      <c r="C46" s="10"/>
      <c r="O46" s="10"/>
    </row>
    <row r="47" spans="1:15">
      <c r="A47" s="10"/>
      <c r="B47" s="10"/>
      <c r="C47" s="10"/>
      <c r="O47" s="10"/>
    </row>
    <row r="48" spans="1:15">
      <c r="A48" s="10"/>
      <c r="B48" s="10"/>
      <c r="C48" s="10"/>
      <c r="O48" s="10"/>
    </row>
    <row r="49" spans="1:15">
      <c r="A49" s="10"/>
      <c r="B49" s="10"/>
      <c r="C49" s="10"/>
      <c r="O49" s="10"/>
    </row>
    <row r="50" spans="1:15">
      <c r="A50" s="10"/>
      <c r="B50" s="10"/>
      <c r="C50" s="10"/>
      <c r="O50" s="10"/>
    </row>
    <row r="51" spans="1:15">
      <c r="A51" s="10"/>
      <c r="B51" s="10"/>
      <c r="C51" s="10"/>
      <c r="O51" s="10"/>
    </row>
    <row r="52" spans="1:15">
      <c r="A52" s="10"/>
      <c r="B52" s="10"/>
      <c r="C52" s="10"/>
      <c r="O52" s="10"/>
    </row>
    <row r="53" spans="1:15">
      <c r="A53" s="10"/>
      <c r="B53" s="10"/>
      <c r="C53" s="10"/>
      <c r="H53" s="835" t="s">
        <v>0</v>
      </c>
      <c r="I53" s="832"/>
      <c r="O53" s="10"/>
    </row>
    <row r="54" spans="1:15">
      <c r="A54" s="10"/>
      <c r="B54" s="10"/>
      <c r="C54" s="10"/>
      <c r="H54" s="835" t="s">
        <v>181</v>
      </c>
      <c r="I54" s="832"/>
      <c r="O54" s="10"/>
    </row>
    <row r="55" spans="1:15">
      <c r="A55" s="10"/>
      <c r="B55" s="10"/>
      <c r="C55" s="10"/>
      <c r="O55" s="10"/>
    </row>
    <row r="56" spans="1:15">
      <c r="A56" s="10"/>
      <c r="B56" s="10"/>
      <c r="C56" s="10"/>
      <c r="O56" s="10"/>
    </row>
    <row r="57" spans="1:15">
      <c r="A57" s="10"/>
      <c r="B57" s="10"/>
      <c r="C57" s="10"/>
      <c r="O57" s="10"/>
    </row>
    <row r="58" spans="1:15">
      <c r="A58" s="10"/>
      <c r="B58" s="10"/>
      <c r="C58" s="10"/>
      <c r="O58" s="10"/>
    </row>
    <row r="59" spans="1:15">
      <c r="A59" s="10"/>
      <c r="B59" s="10"/>
      <c r="C59" s="10"/>
      <c r="O59" s="10"/>
    </row>
    <row r="60" spans="1:15">
      <c r="A60" s="10"/>
      <c r="B60" s="10"/>
      <c r="C60" s="10"/>
      <c r="O60" s="10"/>
    </row>
    <row r="61" spans="1:15">
      <c r="A61" s="10"/>
      <c r="B61" s="10"/>
      <c r="C61" s="10"/>
      <c r="O61" s="10"/>
    </row>
    <row r="62" spans="1:15">
      <c r="A62" s="10"/>
      <c r="B62" s="10"/>
      <c r="C62" s="10"/>
      <c r="O62" s="10"/>
    </row>
    <row r="63" spans="1:15">
      <c r="A63" s="10"/>
      <c r="B63" s="10"/>
      <c r="C63" s="10"/>
      <c r="O63" s="10"/>
    </row>
    <row r="64" spans="1:15">
      <c r="A64" s="10"/>
      <c r="B64" s="10"/>
      <c r="C64" s="10"/>
      <c r="O64" s="10"/>
    </row>
    <row r="65" spans="1:15">
      <c r="A65" s="10"/>
      <c r="B65" s="10"/>
      <c r="C65" s="10"/>
      <c r="O65" s="10"/>
    </row>
    <row r="66" spans="1:15">
      <c r="A66" s="10"/>
      <c r="B66" s="10"/>
      <c r="C66" s="10"/>
      <c r="O66" s="10"/>
    </row>
    <row r="67" spans="1:15">
      <c r="A67" s="10"/>
      <c r="B67" s="10"/>
      <c r="C67" s="10"/>
      <c r="O67" s="10"/>
    </row>
    <row r="68" spans="1:15">
      <c r="A68" s="10"/>
      <c r="B68" s="10"/>
      <c r="C68" s="10"/>
      <c r="O68" s="10"/>
    </row>
    <row r="69" spans="1:15">
      <c r="A69" s="10"/>
      <c r="B69" s="10"/>
      <c r="C69" s="10"/>
      <c r="O69" s="10"/>
    </row>
    <row r="70" spans="1:15">
      <c r="A70" s="10"/>
      <c r="B70" s="10"/>
      <c r="C70" s="10"/>
      <c r="O70" s="10"/>
    </row>
    <row r="71" spans="1:15">
      <c r="A71" s="10"/>
      <c r="B71" s="10"/>
      <c r="C71" s="10"/>
      <c r="O71" s="10"/>
    </row>
    <row r="72" spans="1:15">
      <c r="A72" s="10"/>
      <c r="B72" s="10"/>
      <c r="C72" s="10"/>
      <c r="O72" s="10"/>
    </row>
    <row r="73" spans="1:15">
      <c r="A73" s="10"/>
      <c r="B73" s="10"/>
      <c r="C73" s="10"/>
      <c r="O73" s="10"/>
    </row>
    <row r="74" spans="1:15">
      <c r="A74" s="10"/>
      <c r="B74" s="10"/>
      <c r="C74" s="10"/>
      <c r="O74" s="10"/>
    </row>
    <row r="75" spans="1:15">
      <c r="A75" s="10"/>
      <c r="B75" s="10"/>
      <c r="C75" s="10"/>
      <c r="O75" s="10"/>
    </row>
    <row r="76" spans="1:15">
      <c r="A76" s="10"/>
      <c r="B76" s="10"/>
      <c r="C76" s="10"/>
      <c r="O76" s="10"/>
    </row>
    <row r="77" spans="1:15">
      <c r="A77" s="10"/>
      <c r="B77" s="10"/>
      <c r="C77" s="10"/>
      <c r="O77" s="10"/>
    </row>
    <row r="78" spans="1:15">
      <c r="A78" s="10"/>
      <c r="B78" s="10"/>
      <c r="C78" s="10"/>
      <c r="O78" s="10"/>
    </row>
    <row r="79" spans="1:15">
      <c r="A79" s="10"/>
      <c r="B79" s="10"/>
      <c r="C79" s="10"/>
      <c r="O79" s="10"/>
    </row>
    <row r="80" spans="1:15">
      <c r="A80" s="10"/>
      <c r="B80" s="10"/>
      <c r="C80" s="10"/>
      <c r="O80" s="10"/>
    </row>
    <row r="81" spans="1:15">
      <c r="A81" s="10"/>
      <c r="B81" s="10"/>
      <c r="C81" s="10"/>
      <c r="O81" s="10"/>
    </row>
    <row r="82" spans="1:15">
      <c r="A82" s="10"/>
      <c r="B82" s="10"/>
      <c r="C82" s="10"/>
      <c r="O82" s="10"/>
    </row>
    <row r="83" spans="1:15">
      <c r="A83" s="10"/>
      <c r="B83" s="10"/>
      <c r="C83" s="10"/>
      <c r="O83" s="10"/>
    </row>
    <row r="84" spans="1:15">
      <c r="A84" s="10"/>
      <c r="B84" s="10"/>
      <c r="C84" s="10"/>
      <c r="O84" s="10"/>
    </row>
    <row r="85" spans="1:15">
      <c r="A85" s="10"/>
      <c r="B85" s="10"/>
      <c r="C85" s="10"/>
      <c r="O85" s="10"/>
    </row>
    <row r="86" spans="1:15">
      <c r="A86" s="10"/>
      <c r="B86" s="10"/>
      <c r="C86" s="10"/>
      <c r="O86" s="10"/>
    </row>
    <row r="87" spans="1:15">
      <c r="A87" s="10"/>
      <c r="B87" s="10"/>
      <c r="C87" s="10"/>
      <c r="O87" s="10"/>
    </row>
    <row r="88" spans="1:15">
      <c r="A88" s="10"/>
      <c r="B88" s="10"/>
      <c r="C88" s="10"/>
      <c r="O88" s="10"/>
    </row>
    <row r="89" spans="1:15">
      <c r="A89" s="10"/>
      <c r="B89" s="10"/>
      <c r="C89" s="10"/>
      <c r="O89" s="10"/>
    </row>
    <row r="90" spans="1:15">
      <c r="A90" s="10"/>
      <c r="B90" s="10"/>
      <c r="C90" s="10"/>
      <c r="O90" s="10"/>
    </row>
    <row r="91" spans="1:15">
      <c r="A91" s="10"/>
      <c r="B91" s="10"/>
      <c r="C91" s="10"/>
      <c r="O91" s="10"/>
    </row>
    <row r="92" spans="1:15">
      <c r="A92" s="10"/>
      <c r="B92" s="10"/>
      <c r="C92" s="10"/>
      <c r="O92" s="10"/>
    </row>
    <row r="93" spans="1:15">
      <c r="A93" s="10"/>
      <c r="B93" s="10"/>
      <c r="C93" s="10"/>
      <c r="O93" s="10"/>
    </row>
    <row r="94" spans="1:15">
      <c r="A94" s="10"/>
      <c r="B94" s="10"/>
      <c r="C94" s="10"/>
      <c r="O94" s="10"/>
    </row>
    <row r="95" spans="1:15">
      <c r="A95" s="10"/>
      <c r="B95" s="10"/>
      <c r="C95" s="10"/>
      <c r="O95" s="10"/>
    </row>
    <row r="96" spans="1:15">
      <c r="A96" s="10"/>
      <c r="B96" s="10"/>
      <c r="C96" s="10"/>
      <c r="O96" s="10"/>
    </row>
    <row r="97" spans="1:15">
      <c r="A97" s="10"/>
      <c r="B97" s="10"/>
      <c r="C97" s="10"/>
      <c r="O97" s="10"/>
    </row>
    <row r="98" spans="1:15">
      <c r="A98" s="10"/>
      <c r="B98" s="10"/>
      <c r="C98" s="10"/>
      <c r="O98" s="10"/>
    </row>
    <row r="99" spans="1:15">
      <c r="A99" s="10"/>
      <c r="B99" s="10"/>
      <c r="C99" s="10"/>
      <c r="O99" s="10"/>
    </row>
    <row r="100" spans="1:15">
      <c r="A100" s="10"/>
      <c r="B100" s="10"/>
      <c r="C100" s="10"/>
      <c r="O100" s="10"/>
    </row>
    <row r="101" spans="1:15">
      <c r="A101" s="10"/>
      <c r="B101" s="10"/>
      <c r="C101" s="10"/>
      <c r="O101" s="10"/>
    </row>
    <row r="102" spans="1:15">
      <c r="A102" s="10"/>
      <c r="B102" s="10"/>
      <c r="C102" s="10"/>
      <c r="O102" s="10"/>
    </row>
    <row r="103" spans="1:15">
      <c r="A103" s="10"/>
      <c r="B103" s="10"/>
      <c r="C103" s="10"/>
      <c r="O103" s="10"/>
    </row>
    <row r="104" spans="1:15">
      <c r="A104" s="10"/>
      <c r="B104" s="10"/>
      <c r="C104" s="10"/>
      <c r="O104" s="10"/>
    </row>
    <row r="105" spans="1:15">
      <c r="A105" s="10"/>
      <c r="B105" s="10"/>
      <c r="C105" s="10"/>
      <c r="O105" s="10"/>
    </row>
    <row r="106" spans="1:15">
      <c r="A106" s="10"/>
      <c r="B106" s="10"/>
      <c r="C106" s="10"/>
      <c r="O106" s="10"/>
    </row>
    <row r="107" spans="1:15">
      <c r="A107" s="10"/>
      <c r="B107" s="10"/>
      <c r="C107" s="10"/>
      <c r="O107" s="10"/>
    </row>
    <row r="108" spans="1:15">
      <c r="A108" s="10"/>
      <c r="B108" s="10"/>
      <c r="C108" s="10"/>
      <c r="O108" s="10"/>
    </row>
    <row r="109" spans="1:15">
      <c r="A109" s="10"/>
      <c r="B109" s="10"/>
      <c r="C109" s="10"/>
      <c r="O109" s="10"/>
    </row>
    <row r="110" spans="1:15">
      <c r="A110" s="10"/>
      <c r="B110" s="10"/>
      <c r="C110" s="10"/>
      <c r="O110" s="10"/>
    </row>
    <row r="111" spans="1:15">
      <c r="A111" s="10"/>
      <c r="B111" s="10"/>
      <c r="C111" s="10"/>
      <c r="O111" s="10"/>
    </row>
    <row r="112" spans="1:15">
      <c r="A112" s="10"/>
      <c r="B112" s="10"/>
      <c r="C112" s="10"/>
      <c r="O112" s="10"/>
    </row>
    <row r="113" spans="1:15">
      <c r="A113" s="10"/>
      <c r="B113" s="10"/>
      <c r="C113" s="10"/>
      <c r="O113" s="10"/>
    </row>
    <row r="114" spans="1:15">
      <c r="A114" s="10"/>
      <c r="B114" s="10"/>
      <c r="C114" s="10"/>
      <c r="O114" s="10"/>
    </row>
    <row r="115" spans="1:15">
      <c r="A115" s="10"/>
      <c r="B115" s="10"/>
      <c r="C115" s="10"/>
      <c r="O115" s="10"/>
    </row>
    <row r="116" spans="1:15">
      <c r="A116" s="10"/>
      <c r="B116" s="10"/>
      <c r="C116" s="10"/>
      <c r="O116" s="10"/>
    </row>
    <row r="117" spans="1:15">
      <c r="A117" s="10"/>
      <c r="B117" s="10"/>
      <c r="C117" s="10"/>
      <c r="O117" s="10"/>
    </row>
    <row r="118" spans="1:15">
      <c r="A118" s="10"/>
      <c r="B118" s="10"/>
      <c r="C118" s="10"/>
      <c r="O118" s="10"/>
    </row>
    <row r="119" spans="1:15">
      <c r="A119" s="10"/>
      <c r="B119" s="10"/>
      <c r="C119" s="10"/>
      <c r="O119" s="10"/>
    </row>
    <row r="120" spans="1:15">
      <c r="A120" s="10"/>
      <c r="B120" s="10"/>
      <c r="C120" s="10"/>
      <c r="O120" s="10"/>
    </row>
    <row r="121" spans="1:15">
      <c r="A121" s="10"/>
      <c r="B121" s="10"/>
      <c r="C121" s="10"/>
      <c r="O121" s="10"/>
    </row>
    <row r="122" spans="1:15">
      <c r="A122" s="10"/>
      <c r="B122" s="10"/>
      <c r="C122" s="10"/>
      <c r="O122" s="10"/>
    </row>
    <row r="123" spans="1:15">
      <c r="A123" s="10"/>
      <c r="B123" s="10"/>
      <c r="C123" s="10"/>
      <c r="O123" s="10"/>
    </row>
    <row r="124" spans="1:15">
      <c r="A124" s="10"/>
      <c r="B124" s="10"/>
      <c r="C124" s="10"/>
      <c r="O124" s="10"/>
    </row>
    <row r="125" spans="1:15">
      <c r="A125" s="10"/>
      <c r="B125" s="10"/>
      <c r="C125" s="10"/>
      <c r="O125" s="10"/>
    </row>
    <row r="126" spans="1:15">
      <c r="A126" s="10"/>
      <c r="B126" s="10"/>
      <c r="C126" s="10"/>
      <c r="O126" s="10"/>
    </row>
    <row r="127" spans="1:15">
      <c r="A127" s="10"/>
      <c r="B127" s="10"/>
      <c r="C127" s="10"/>
      <c r="O127" s="10"/>
    </row>
    <row r="128" spans="1:15">
      <c r="A128" s="10"/>
      <c r="B128" s="10"/>
      <c r="C128" s="10"/>
      <c r="O128" s="10"/>
    </row>
    <row r="129" spans="1:15">
      <c r="A129" s="10"/>
      <c r="B129" s="10"/>
      <c r="C129" s="10"/>
      <c r="O129" s="10"/>
    </row>
    <row r="130" spans="1:15">
      <c r="A130" s="10"/>
      <c r="B130" s="10"/>
      <c r="C130" s="10"/>
      <c r="O130" s="10"/>
    </row>
    <row r="131" spans="1:15">
      <c r="A131" s="10"/>
      <c r="B131" s="10"/>
      <c r="C131" s="10"/>
      <c r="O131" s="10"/>
    </row>
    <row r="132" spans="1:15">
      <c r="A132" s="10"/>
      <c r="B132" s="10"/>
      <c r="C132" s="10"/>
      <c r="O132" s="10"/>
    </row>
    <row r="133" spans="1:15">
      <c r="A133" s="10"/>
      <c r="B133" s="10"/>
      <c r="C133" s="10"/>
      <c r="O133" s="10"/>
    </row>
    <row r="134" spans="1:15">
      <c r="A134" s="10"/>
      <c r="B134" s="10"/>
      <c r="C134" s="10"/>
      <c r="O134" s="10"/>
    </row>
    <row r="135" spans="1:15">
      <c r="A135" s="10"/>
      <c r="B135" s="10"/>
      <c r="C135" s="10"/>
      <c r="O135" s="10"/>
    </row>
    <row r="136" spans="1:15">
      <c r="A136" s="10"/>
      <c r="B136" s="10"/>
      <c r="C136" s="10"/>
      <c r="O136" s="10"/>
    </row>
    <row r="137" spans="1:15">
      <c r="A137" s="10"/>
      <c r="B137" s="10"/>
      <c r="C137" s="10"/>
      <c r="O137" s="10"/>
    </row>
    <row r="138" spans="1:15">
      <c r="A138" s="10"/>
      <c r="B138" s="10"/>
      <c r="C138" s="10"/>
      <c r="O138" s="10"/>
    </row>
    <row r="139" spans="1:15">
      <c r="A139" s="10"/>
      <c r="B139" s="10"/>
      <c r="C139" s="10"/>
      <c r="O139" s="10"/>
    </row>
    <row r="140" spans="1:15">
      <c r="A140" s="10"/>
      <c r="B140" s="10"/>
      <c r="C140" s="10"/>
      <c r="O140" s="10"/>
    </row>
    <row r="141" spans="1:15">
      <c r="A141" s="10"/>
      <c r="B141" s="10"/>
      <c r="C141" s="10"/>
      <c r="O141" s="10"/>
    </row>
    <row r="142" spans="1:15">
      <c r="A142" s="10"/>
      <c r="B142" s="10"/>
      <c r="C142" s="10"/>
      <c r="O142" s="10"/>
    </row>
    <row r="143" spans="1:15">
      <c r="A143" s="10"/>
      <c r="B143" s="10"/>
      <c r="C143" s="10"/>
      <c r="O143" s="10"/>
    </row>
    <row r="144" spans="1:15">
      <c r="A144" s="10"/>
      <c r="B144" s="10"/>
      <c r="C144" s="10"/>
      <c r="O144" s="10"/>
    </row>
    <row r="145" spans="1:15">
      <c r="A145" s="10"/>
      <c r="B145" s="10"/>
      <c r="C145" s="10"/>
      <c r="O145" s="10"/>
    </row>
    <row r="146" spans="1:15">
      <c r="A146" s="10"/>
      <c r="B146" s="10"/>
      <c r="C146" s="10"/>
      <c r="O146" s="10"/>
    </row>
    <row r="147" spans="1:15">
      <c r="A147" s="10"/>
      <c r="B147" s="10"/>
      <c r="C147" s="10"/>
      <c r="O147" s="10"/>
    </row>
    <row r="148" spans="1:15">
      <c r="A148" s="10"/>
      <c r="B148" s="10"/>
      <c r="C148" s="10"/>
      <c r="O148" s="10"/>
    </row>
    <row r="149" spans="1:15">
      <c r="A149" s="10"/>
      <c r="B149" s="10"/>
      <c r="C149" s="10"/>
      <c r="O149" s="10"/>
    </row>
    <row r="150" spans="1:15">
      <c r="A150" s="10"/>
      <c r="B150" s="10"/>
      <c r="C150" s="10"/>
      <c r="O150" s="10"/>
    </row>
    <row r="151" spans="1:15">
      <c r="A151" s="10"/>
      <c r="B151" s="10"/>
      <c r="C151" s="10"/>
      <c r="O151" s="10"/>
    </row>
    <row r="152" spans="1:15">
      <c r="A152" s="10"/>
      <c r="B152" s="10"/>
      <c r="C152" s="10"/>
      <c r="O152" s="10"/>
    </row>
    <row r="153" spans="1:15">
      <c r="A153" s="10"/>
      <c r="B153" s="10"/>
      <c r="C153" s="10"/>
      <c r="O153" s="10"/>
    </row>
    <row r="154" spans="1:15">
      <c r="A154" s="10"/>
      <c r="B154" s="10"/>
      <c r="C154" s="10"/>
      <c r="O154" s="10"/>
    </row>
    <row r="155" spans="1:15">
      <c r="A155" s="10"/>
      <c r="B155" s="10"/>
      <c r="C155" s="10"/>
      <c r="O155" s="10"/>
    </row>
    <row r="156" spans="1:15">
      <c r="A156" s="10"/>
      <c r="B156" s="10"/>
      <c r="C156" s="10"/>
      <c r="O156" s="10"/>
    </row>
    <row r="157" spans="1:15">
      <c r="A157" s="10"/>
      <c r="B157" s="10"/>
      <c r="C157" s="10"/>
      <c r="O157" s="10"/>
    </row>
    <row r="158" spans="1:15">
      <c r="A158" s="10"/>
      <c r="B158" s="10"/>
      <c r="C158" s="10"/>
      <c r="O158" s="10"/>
    </row>
    <row r="159" spans="1:15">
      <c r="A159" s="10"/>
      <c r="B159" s="10"/>
      <c r="C159" s="10"/>
      <c r="O159" s="10"/>
    </row>
    <row r="160" spans="1:15">
      <c r="A160" s="10"/>
      <c r="B160" s="10"/>
      <c r="C160" s="10"/>
      <c r="O160" s="10"/>
    </row>
    <row r="161" spans="1:15">
      <c r="A161" s="10"/>
      <c r="B161" s="10"/>
      <c r="C161" s="10"/>
      <c r="O161" s="10"/>
    </row>
    <row r="162" spans="1:15">
      <c r="A162" s="10"/>
      <c r="B162" s="10"/>
      <c r="C162" s="10"/>
      <c r="O162" s="10"/>
    </row>
    <row r="163" spans="1:15">
      <c r="A163" s="10"/>
      <c r="B163" s="10"/>
      <c r="C163" s="10"/>
      <c r="O163" s="10"/>
    </row>
    <row r="164" spans="1:15">
      <c r="A164" s="10"/>
      <c r="B164" s="10"/>
      <c r="C164" s="10"/>
      <c r="O164" s="10"/>
    </row>
    <row r="165" spans="1:15">
      <c r="A165" s="10"/>
      <c r="B165" s="10"/>
      <c r="C165" s="10"/>
      <c r="O165" s="10"/>
    </row>
    <row r="166" spans="1:15">
      <c r="A166" s="10"/>
      <c r="B166" s="10"/>
      <c r="C166" s="10"/>
      <c r="O166" s="10"/>
    </row>
    <row r="167" spans="1:15">
      <c r="A167" s="10"/>
      <c r="B167" s="10"/>
      <c r="C167" s="10"/>
      <c r="O167" s="10"/>
    </row>
    <row r="168" spans="1:15">
      <c r="A168" s="10"/>
      <c r="B168" s="10"/>
      <c r="C168" s="10"/>
      <c r="O168" s="10"/>
    </row>
    <row r="169" spans="1:15">
      <c r="A169" s="10"/>
      <c r="B169" s="10"/>
      <c r="C169" s="10"/>
      <c r="O169" s="10"/>
    </row>
    <row r="170" spans="1:15">
      <c r="A170" s="10"/>
      <c r="B170" s="10"/>
      <c r="C170" s="10"/>
      <c r="O170" s="10"/>
    </row>
    <row r="171" spans="1:15">
      <c r="A171" s="10"/>
      <c r="B171" s="10"/>
      <c r="C171" s="10"/>
      <c r="O171" s="10"/>
    </row>
    <row r="172" spans="1:15">
      <c r="A172" s="10"/>
      <c r="B172" s="10"/>
      <c r="C172" s="10"/>
      <c r="O172" s="10"/>
    </row>
    <row r="173" spans="1:15">
      <c r="A173" s="10"/>
      <c r="B173" s="10"/>
      <c r="C173" s="10"/>
      <c r="O173" s="10"/>
    </row>
    <row r="174" spans="1:15">
      <c r="A174" s="10"/>
      <c r="B174" s="10"/>
      <c r="C174" s="10"/>
      <c r="O174" s="10"/>
    </row>
    <row r="175" spans="1:15">
      <c r="A175" s="10"/>
      <c r="B175" s="10"/>
      <c r="C175" s="10"/>
      <c r="O175" s="10"/>
    </row>
    <row r="176" spans="1:15">
      <c r="A176" s="10"/>
      <c r="B176" s="10"/>
      <c r="C176" s="10"/>
      <c r="O176" s="10"/>
    </row>
    <row r="177" spans="1:15">
      <c r="A177" s="10"/>
      <c r="B177" s="10"/>
      <c r="C177" s="10"/>
      <c r="O177" s="10"/>
    </row>
    <row r="178" spans="1:15">
      <c r="A178" s="10"/>
      <c r="B178" s="10"/>
      <c r="C178" s="10"/>
      <c r="O178" s="10"/>
    </row>
    <row r="179" spans="1:15">
      <c r="A179" s="10"/>
      <c r="B179" s="10"/>
      <c r="C179" s="10"/>
      <c r="O179" s="10"/>
    </row>
    <row r="180" spans="1:15">
      <c r="A180" s="10"/>
      <c r="B180" s="10"/>
      <c r="C180" s="10"/>
      <c r="O180" s="10"/>
    </row>
    <row r="181" spans="1:15">
      <c r="A181" s="10"/>
      <c r="B181" s="10"/>
      <c r="C181" s="10"/>
      <c r="O181" s="10"/>
    </row>
    <row r="182" spans="1:15">
      <c r="A182" s="10"/>
      <c r="B182" s="10"/>
      <c r="C182" s="10"/>
      <c r="O182" s="10"/>
    </row>
    <row r="183" spans="1:15">
      <c r="A183" s="10"/>
      <c r="B183" s="10"/>
      <c r="C183" s="10"/>
      <c r="O183" s="10"/>
    </row>
    <row r="184" spans="1:15">
      <c r="A184" s="10"/>
      <c r="B184" s="10"/>
      <c r="C184" s="10"/>
      <c r="O184" s="10"/>
    </row>
    <row r="185" spans="1:15">
      <c r="A185" s="10"/>
      <c r="B185" s="10"/>
      <c r="C185" s="10"/>
      <c r="O185" s="10"/>
    </row>
    <row r="186" spans="1:15">
      <c r="A186" s="10"/>
      <c r="B186" s="10"/>
      <c r="C186" s="10"/>
      <c r="O186" s="10"/>
    </row>
    <row r="187" spans="1:15">
      <c r="A187" s="10"/>
      <c r="B187" s="10"/>
      <c r="C187" s="10"/>
      <c r="O187" s="10"/>
    </row>
    <row r="188" spans="1:15">
      <c r="A188" s="10"/>
      <c r="B188" s="10"/>
      <c r="C188" s="10"/>
      <c r="O188" s="10"/>
    </row>
    <row r="189" spans="1:15">
      <c r="A189" s="10"/>
      <c r="B189" s="10"/>
      <c r="C189" s="10"/>
      <c r="O189" s="10"/>
    </row>
    <row r="190" spans="1:15">
      <c r="A190" s="10"/>
      <c r="B190" s="10"/>
      <c r="C190" s="10"/>
      <c r="O190" s="10"/>
    </row>
    <row r="191" spans="1:15">
      <c r="A191" s="10"/>
      <c r="B191" s="10"/>
      <c r="C191" s="10"/>
      <c r="O191" s="10"/>
    </row>
    <row r="192" spans="1:15">
      <c r="A192" s="10"/>
      <c r="B192" s="10"/>
      <c r="C192" s="10"/>
      <c r="O192" s="10"/>
    </row>
    <row r="193" spans="1:15">
      <c r="A193" s="10"/>
      <c r="B193" s="10"/>
      <c r="C193" s="10"/>
      <c r="O193" s="10"/>
    </row>
    <row r="194" spans="1:15">
      <c r="A194" s="10"/>
      <c r="B194" s="10"/>
      <c r="C194" s="10"/>
      <c r="O194" s="10"/>
    </row>
    <row r="195" spans="1:15">
      <c r="A195" s="10"/>
      <c r="B195" s="10"/>
      <c r="C195" s="10"/>
      <c r="O195" s="10"/>
    </row>
    <row r="196" spans="1:15">
      <c r="A196" s="10"/>
      <c r="B196" s="10"/>
      <c r="C196" s="10"/>
      <c r="O196" s="10"/>
    </row>
    <row r="197" spans="1:15">
      <c r="A197" s="10"/>
      <c r="B197" s="10"/>
      <c r="C197" s="10"/>
      <c r="O197" s="10"/>
    </row>
    <row r="198" spans="1:15">
      <c r="A198" s="10"/>
      <c r="B198" s="10"/>
      <c r="C198" s="10"/>
      <c r="O198" s="10"/>
    </row>
    <row r="199" spans="1:15">
      <c r="A199" s="10"/>
      <c r="B199" s="10"/>
      <c r="C199" s="10"/>
      <c r="O199" s="10"/>
    </row>
    <row r="200" spans="1:15">
      <c r="A200" s="10"/>
      <c r="B200" s="10"/>
      <c r="C200" s="10"/>
      <c r="O200" s="10"/>
    </row>
    <row r="201" spans="1:15">
      <c r="A201" s="10"/>
      <c r="B201" s="10"/>
      <c r="C201" s="10"/>
      <c r="O201" s="10"/>
    </row>
    <row r="202" spans="1:15">
      <c r="A202" s="10"/>
      <c r="B202" s="10"/>
      <c r="C202" s="10"/>
      <c r="O202" s="10"/>
    </row>
    <row r="203" spans="1:15">
      <c r="A203" s="10"/>
      <c r="B203" s="10"/>
      <c r="C203" s="10"/>
      <c r="O203" s="10"/>
    </row>
    <row r="204" spans="1:15">
      <c r="A204" s="10"/>
      <c r="B204" s="10"/>
      <c r="C204" s="10"/>
      <c r="O204" s="10"/>
    </row>
    <row r="205" spans="1:15">
      <c r="A205" s="10"/>
      <c r="B205" s="10"/>
      <c r="C205" s="10"/>
      <c r="O205" s="10"/>
    </row>
    <row r="206" spans="1:15">
      <c r="A206" s="10"/>
      <c r="B206" s="10"/>
      <c r="C206" s="10"/>
      <c r="O206" s="10"/>
    </row>
    <row r="207" spans="1:15">
      <c r="A207" s="10"/>
      <c r="B207" s="10"/>
      <c r="C207" s="10"/>
      <c r="O207" s="10"/>
    </row>
    <row r="208" spans="1:15">
      <c r="A208" s="10"/>
      <c r="B208" s="10"/>
      <c r="C208" s="10"/>
      <c r="O208" s="10"/>
    </row>
    <row r="209" spans="1:15">
      <c r="A209" s="10"/>
      <c r="B209" s="10"/>
      <c r="C209" s="10"/>
      <c r="O209" s="10"/>
    </row>
    <row r="210" spans="1:15">
      <c r="A210" s="10"/>
      <c r="B210" s="10"/>
      <c r="C210" s="10"/>
      <c r="O210" s="10"/>
    </row>
    <row r="211" spans="1:15">
      <c r="A211" s="10"/>
      <c r="B211" s="10"/>
      <c r="C211" s="10"/>
      <c r="O211" s="10"/>
    </row>
    <row r="212" spans="1:15">
      <c r="A212" s="10"/>
      <c r="B212" s="10"/>
      <c r="C212" s="10"/>
      <c r="O212" s="10"/>
    </row>
    <row r="213" spans="1:15">
      <c r="A213" s="10"/>
      <c r="B213" s="10"/>
      <c r="C213" s="10"/>
      <c r="O213" s="10"/>
    </row>
    <row r="214" spans="1:15">
      <c r="A214" s="10"/>
      <c r="B214" s="10"/>
      <c r="C214" s="10"/>
      <c r="O214" s="10"/>
    </row>
    <row r="215" spans="1:15">
      <c r="A215" s="10"/>
      <c r="B215" s="10"/>
      <c r="C215" s="10"/>
      <c r="O215" s="10"/>
    </row>
    <row r="216" spans="1:15">
      <c r="A216" s="10"/>
      <c r="B216" s="10"/>
      <c r="C216" s="10"/>
      <c r="O216" s="10"/>
    </row>
    <row r="217" spans="1:15">
      <c r="A217" s="10"/>
      <c r="B217" s="10"/>
      <c r="C217" s="10"/>
      <c r="O217" s="10"/>
    </row>
    <row r="218" spans="1:15">
      <c r="A218" s="10"/>
      <c r="B218" s="10"/>
      <c r="C218" s="10"/>
      <c r="O218" s="10"/>
    </row>
    <row r="219" spans="1:15">
      <c r="A219" s="10"/>
      <c r="B219" s="10"/>
      <c r="C219" s="10"/>
      <c r="O219" s="10"/>
    </row>
    <row r="220" spans="1:15">
      <c r="A220" s="10"/>
      <c r="B220" s="10"/>
      <c r="C220" s="10"/>
      <c r="O220" s="10"/>
    </row>
    <row r="221" spans="1:15">
      <c r="A221" s="10"/>
      <c r="B221" s="10"/>
      <c r="C221" s="10"/>
      <c r="O221" s="10"/>
    </row>
    <row r="222" spans="1:15">
      <c r="A222" s="10"/>
      <c r="B222" s="10"/>
      <c r="C222" s="10"/>
      <c r="O222" s="10"/>
    </row>
    <row r="223" spans="1:15">
      <c r="A223" s="10"/>
      <c r="B223" s="10"/>
      <c r="C223" s="10"/>
      <c r="O223" s="10"/>
    </row>
    <row r="224" spans="1:15">
      <c r="A224" s="10"/>
      <c r="B224" s="10"/>
      <c r="C224" s="10"/>
      <c r="O224" s="10"/>
    </row>
    <row r="225" spans="1:15">
      <c r="A225" s="10"/>
      <c r="B225" s="10"/>
      <c r="C225" s="10"/>
      <c r="O225" s="10"/>
    </row>
    <row r="226" spans="1:15">
      <c r="A226" s="10"/>
      <c r="B226" s="10"/>
      <c r="C226" s="10"/>
      <c r="O226" s="10"/>
    </row>
    <row r="227" spans="1:15">
      <c r="A227" s="10"/>
      <c r="B227" s="10"/>
      <c r="C227" s="10"/>
      <c r="O227" s="10"/>
    </row>
    <row r="228" spans="1:15">
      <c r="A228" s="10"/>
      <c r="B228" s="10"/>
      <c r="C228" s="10"/>
      <c r="O228" s="10"/>
    </row>
    <row r="229" spans="1:15">
      <c r="A229" s="10"/>
      <c r="B229" s="10"/>
      <c r="C229" s="10"/>
      <c r="O229" s="10"/>
    </row>
    <row r="230" spans="1:15">
      <c r="A230" s="10"/>
      <c r="B230" s="10"/>
      <c r="C230" s="10"/>
      <c r="O230" s="10"/>
    </row>
    <row r="231" spans="1:15">
      <c r="A231" s="10"/>
      <c r="B231" s="10"/>
      <c r="C231" s="10"/>
      <c r="O231" s="10"/>
    </row>
    <row r="232" spans="1:15">
      <c r="A232" s="10"/>
      <c r="B232" s="10"/>
      <c r="C232" s="10"/>
      <c r="O232" s="10"/>
    </row>
    <row r="233" spans="1:15">
      <c r="A233" s="10"/>
      <c r="B233" s="10"/>
      <c r="C233" s="10"/>
      <c r="O233" s="10"/>
    </row>
    <row r="234" spans="1:15">
      <c r="A234" s="10"/>
      <c r="B234" s="10"/>
      <c r="C234" s="10"/>
      <c r="O234" s="10"/>
    </row>
    <row r="235" spans="1:15">
      <c r="A235" s="10"/>
      <c r="B235" s="10"/>
      <c r="C235" s="10"/>
      <c r="O235" s="10"/>
    </row>
    <row r="236" spans="1:15">
      <c r="A236" s="10"/>
      <c r="B236" s="10"/>
      <c r="C236" s="10"/>
      <c r="O236" s="10"/>
    </row>
    <row r="237" spans="1:15">
      <c r="A237" s="10"/>
      <c r="B237" s="10"/>
      <c r="C237" s="10"/>
      <c r="O237" s="10"/>
    </row>
    <row r="238" spans="1:15">
      <c r="A238" s="10"/>
      <c r="B238" s="10"/>
      <c r="C238" s="10"/>
      <c r="O238" s="10"/>
    </row>
    <row r="239" spans="1:15">
      <c r="A239" s="10"/>
      <c r="B239" s="10"/>
      <c r="C239" s="10"/>
      <c r="O239" s="10"/>
    </row>
    <row r="240" spans="1:15">
      <c r="A240" s="10"/>
      <c r="B240" s="10"/>
      <c r="C240" s="10"/>
      <c r="O240" s="10"/>
    </row>
    <row r="241" spans="1:15">
      <c r="A241" s="10"/>
      <c r="B241" s="10"/>
      <c r="C241" s="10"/>
      <c r="O241" s="10"/>
    </row>
    <row r="242" spans="1:15">
      <c r="A242" s="10"/>
      <c r="B242" s="10"/>
      <c r="C242" s="10"/>
      <c r="O242" s="10"/>
    </row>
    <row r="243" spans="1:15">
      <c r="A243" s="10"/>
      <c r="B243" s="10"/>
      <c r="C243" s="10"/>
      <c r="O243" s="10"/>
    </row>
    <row r="244" spans="1:15">
      <c r="A244" s="10"/>
      <c r="B244" s="10"/>
      <c r="C244" s="10"/>
      <c r="O244" s="10"/>
    </row>
    <row r="245" spans="1:15">
      <c r="A245" s="10"/>
      <c r="B245" s="10"/>
      <c r="C245" s="10"/>
      <c r="O245" s="10"/>
    </row>
    <row r="246" spans="1:15">
      <c r="A246" s="10"/>
      <c r="B246" s="10"/>
      <c r="C246" s="10"/>
      <c r="O246" s="10"/>
    </row>
    <row r="247" spans="1:15">
      <c r="A247" s="10"/>
      <c r="B247" s="10"/>
      <c r="C247" s="10"/>
      <c r="O247" s="10"/>
    </row>
    <row r="248" spans="1:15">
      <c r="A248" s="10"/>
      <c r="B248" s="10"/>
      <c r="C248" s="10"/>
      <c r="O248" s="10"/>
    </row>
    <row r="249" spans="1:15">
      <c r="A249" s="10"/>
      <c r="B249" s="10"/>
      <c r="C249" s="10"/>
      <c r="O249" s="10"/>
    </row>
    <row r="250" spans="1:15">
      <c r="A250" s="10"/>
      <c r="B250" s="10"/>
      <c r="C250" s="10"/>
      <c r="O250" s="10"/>
    </row>
    <row r="251" spans="1:15">
      <c r="A251" s="10"/>
      <c r="B251" s="10"/>
      <c r="C251" s="10"/>
      <c r="O251" s="10"/>
    </row>
    <row r="252" spans="1:15">
      <c r="A252" s="10"/>
      <c r="B252" s="10"/>
      <c r="C252" s="10"/>
      <c r="O252" s="10"/>
    </row>
    <row r="253" spans="1:15">
      <c r="A253" s="10"/>
      <c r="B253" s="10"/>
      <c r="C253" s="10"/>
      <c r="O253" s="10"/>
    </row>
    <row r="254" spans="1:15">
      <c r="A254" s="10"/>
      <c r="B254" s="10"/>
      <c r="C254" s="10"/>
      <c r="O254" s="10"/>
    </row>
    <row r="255" spans="1:15">
      <c r="A255" s="10"/>
      <c r="B255" s="10"/>
      <c r="C255" s="10"/>
      <c r="O255" s="10"/>
    </row>
    <row r="256" spans="1:15">
      <c r="A256" s="10"/>
      <c r="B256" s="10"/>
      <c r="C256" s="10"/>
      <c r="O256" s="10"/>
    </row>
    <row r="257" spans="1:15">
      <c r="A257" s="10"/>
      <c r="B257" s="10"/>
      <c r="C257" s="10"/>
      <c r="O257" s="10"/>
    </row>
    <row r="258" spans="1:15">
      <c r="A258" s="10"/>
      <c r="B258" s="10"/>
      <c r="C258" s="10"/>
      <c r="O258" s="10"/>
    </row>
    <row r="259" spans="1:15">
      <c r="A259" s="10"/>
      <c r="B259" s="10"/>
      <c r="C259" s="10"/>
      <c r="O259" s="10"/>
    </row>
    <row r="260" spans="1:15">
      <c r="A260" s="10"/>
      <c r="B260" s="10"/>
      <c r="C260" s="10"/>
      <c r="O260" s="10"/>
    </row>
    <row r="261" spans="1:15">
      <c r="A261" s="10"/>
      <c r="B261" s="10"/>
      <c r="C261" s="10"/>
      <c r="O261" s="10"/>
    </row>
    <row r="262" spans="1:15">
      <c r="A262" s="10"/>
      <c r="B262" s="10"/>
      <c r="C262" s="10"/>
      <c r="O262" s="10"/>
    </row>
    <row r="263" spans="1:15">
      <c r="A263" s="10"/>
      <c r="B263" s="10"/>
      <c r="C263" s="10"/>
      <c r="O263" s="10"/>
    </row>
    <row r="264" spans="1:15">
      <c r="A264" s="10"/>
      <c r="B264" s="10"/>
      <c r="C264" s="10"/>
      <c r="O264" s="10"/>
    </row>
    <row r="265" spans="1:15">
      <c r="A265" s="10"/>
      <c r="B265" s="10"/>
      <c r="C265" s="10"/>
      <c r="O265" s="10"/>
    </row>
    <row r="266" spans="1:15">
      <c r="A266" s="10"/>
      <c r="B266" s="10"/>
      <c r="C266" s="10"/>
      <c r="O266" s="10"/>
    </row>
    <row r="267" spans="1:15">
      <c r="A267" s="10"/>
      <c r="B267" s="10"/>
      <c r="C267" s="10"/>
      <c r="O267" s="10"/>
    </row>
    <row r="268" spans="1:15">
      <c r="A268" s="10"/>
      <c r="B268" s="10"/>
      <c r="C268" s="10"/>
      <c r="O268" s="10"/>
    </row>
    <row r="269" spans="1:15">
      <c r="A269" s="10"/>
      <c r="B269" s="10"/>
      <c r="C269" s="10"/>
      <c r="O269" s="10"/>
    </row>
    <row r="270" spans="1:15">
      <c r="A270" s="10"/>
      <c r="B270" s="10"/>
      <c r="C270" s="10"/>
      <c r="O270" s="10"/>
    </row>
    <row r="271" spans="1:15">
      <c r="A271" s="10"/>
      <c r="B271" s="10"/>
      <c r="C271" s="10"/>
      <c r="O271" s="10"/>
    </row>
    <row r="272" spans="1:15">
      <c r="A272" s="10"/>
      <c r="B272" s="10"/>
      <c r="C272" s="10"/>
      <c r="O272" s="10"/>
    </row>
    <row r="273" spans="1:15">
      <c r="A273" s="10"/>
      <c r="B273" s="10"/>
      <c r="C273" s="10"/>
      <c r="O273" s="10"/>
    </row>
    <row r="274" spans="1:15">
      <c r="A274" s="10"/>
      <c r="B274" s="10"/>
      <c r="C274" s="10"/>
      <c r="O274" s="10"/>
    </row>
    <row r="275" spans="1:15">
      <c r="A275" s="10"/>
      <c r="B275" s="10"/>
      <c r="C275" s="10"/>
      <c r="O275" s="10"/>
    </row>
    <row r="276" spans="1:15">
      <c r="A276" s="10"/>
      <c r="B276" s="10"/>
      <c r="C276" s="10"/>
      <c r="O276" s="10"/>
    </row>
    <row r="277" spans="1:15">
      <c r="A277" s="10"/>
      <c r="B277" s="10"/>
      <c r="C277" s="10"/>
      <c r="O277" s="10"/>
    </row>
    <row r="278" spans="1:15">
      <c r="A278" s="10"/>
      <c r="B278" s="10"/>
      <c r="C278" s="10"/>
      <c r="O278" s="10"/>
    </row>
    <row r="279" spans="1:15">
      <c r="A279" s="10"/>
      <c r="B279" s="10"/>
      <c r="C279" s="10"/>
      <c r="O279" s="10"/>
    </row>
    <row r="280" spans="1:15">
      <c r="A280" s="10"/>
      <c r="B280" s="10"/>
      <c r="C280" s="10"/>
      <c r="O280" s="10"/>
    </row>
    <row r="281" spans="1:15">
      <c r="A281" s="10"/>
      <c r="B281" s="10"/>
      <c r="C281" s="10"/>
      <c r="O281" s="10"/>
    </row>
    <row r="282" spans="1:15">
      <c r="A282" s="10"/>
      <c r="B282" s="10"/>
      <c r="C282" s="10"/>
      <c r="O282" s="10"/>
    </row>
    <row r="283" spans="1:15">
      <c r="A283" s="10"/>
      <c r="B283" s="10"/>
      <c r="C283" s="10"/>
      <c r="O283" s="10"/>
    </row>
    <row r="284" spans="1:15">
      <c r="A284" s="10"/>
      <c r="B284" s="10"/>
      <c r="C284" s="10"/>
      <c r="O284" s="10"/>
    </row>
    <row r="285" spans="1:15">
      <c r="A285" s="10"/>
      <c r="B285" s="10"/>
      <c r="C285" s="10"/>
      <c r="O285" s="10"/>
    </row>
    <row r="286" spans="1:15">
      <c r="A286" s="10"/>
      <c r="B286" s="10"/>
      <c r="C286" s="10"/>
      <c r="O286" s="10"/>
    </row>
    <row r="287" spans="1:15">
      <c r="A287" s="10"/>
      <c r="B287" s="10"/>
      <c r="C287" s="10"/>
      <c r="O287" s="10"/>
    </row>
    <row r="288" spans="1:15">
      <c r="A288" s="10"/>
      <c r="B288" s="10"/>
      <c r="C288" s="10"/>
      <c r="O288" s="10"/>
    </row>
    <row r="289" spans="1:15">
      <c r="A289" s="10"/>
      <c r="B289" s="10"/>
      <c r="C289" s="10"/>
      <c r="O289" s="10"/>
    </row>
    <row r="290" spans="1:15">
      <c r="A290" s="10"/>
      <c r="B290" s="10"/>
      <c r="C290" s="10"/>
      <c r="O290" s="10"/>
    </row>
    <row r="291" spans="1:15">
      <c r="A291" s="10"/>
      <c r="B291" s="10"/>
      <c r="C291" s="10"/>
      <c r="O291" s="10"/>
    </row>
    <row r="292" spans="1:15">
      <c r="A292" s="10"/>
      <c r="B292" s="10"/>
      <c r="C292" s="10"/>
      <c r="O292" s="10"/>
    </row>
    <row r="293" spans="1:15">
      <c r="A293" s="10"/>
      <c r="B293" s="10"/>
      <c r="C293" s="10"/>
      <c r="O293" s="10"/>
    </row>
    <row r="294" spans="1:15">
      <c r="A294" s="10"/>
      <c r="B294" s="10"/>
      <c r="C294" s="10"/>
      <c r="O294" s="10"/>
    </row>
    <row r="295" spans="1:15">
      <c r="A295" s="10"/>
      <c r="B295" s="10"/>
      <c r="C295" s="10"/>
      <c r="O295" s="10"/>
    </row>
    <row r="296" spans="1:15">
      <c r="A296" s="10"/>
      <c r="B296" s="10"/>
      <c r="C296" s="10"/>
      <c r="O296" s="10"/>
    </row>
    <row r="297" spans="1:15">
      <c r="A297" s="10"/>
      <c r="B297" s="10"/>
      <c r="C297" s="10"/>
      <c r="O297" s="10"/>
    </row>
    <row r="298" spans="1:15">
      <c r="A298" s="10"/>
      <c r="B298" s="10"/>
      <c r="C298" s="10"/>
      <c r="O298" s="10"/>
    </row>
    <row r="299" spans="1:15">
      <c r="A299" s="10"/>
      <c r="B299" s="10"/>
      <c r="C299" s="10"/>
      <c r="O299" s="10"/>
    </row>
    <row r="300" spans="1:15">
      <c r="A300" s="10"/>
      <c r="B300" s="10"/>
      <c r="C300" s="10"/>
      <c r="O300" s="10"/>
    </row>
    <row r="301" spans="1:15">
      <c r="A301" s="10"/>
      <c r="B301" s="10"/>
      <c r="C301" s="10"/>
      <c r="O301" s="10"/>
    </row>
    <row r="302" spans="1:15">
      <c r="A302" s="10"/>
      <c r="B302" s="10"/>
      <c r="C302" s="10"/>
      <c r="O302" s="10"/>
    </row>
    <row r="303" spans="1:15">
      <c r="A303" s="10"/>
      <c r="B303" s="10"/>
      <c r="C303" s="10"/>
      <c r="O303" s="10"/>
    </row>
    <row r="304" spans="1:15">
      <c r="A304" s="10"/>
      <c r="B304" s="10"/>
      <c r="C304" s="10"/>
      <c r="O304" s="10"/>
    </row>
    <row r="305" spans="1:15">
      <c r="A305" s="10"/>
      <c r="B305" s="10"/>
      <c r="C305" s="10"/>
      <c r="O305" s="10"/>
    </row>
    <row r="306" spans="1:15">
      <c r="A306" s="10"/>
      <c r="B306" s="10"/>
      <c r="C306" s="10"/>
      <c r="O306" s="10"/>
    </row>
    <row r="307" spans="1:15">
      <c r="A307" s="10"/>
      <c r="B307" s="10"/>
      <c r="C307" s="10"/>
      <c r="O307" s="10"/>
    </row>
    <row r="308" spans="1:15">
      <c r="A308" s="10"/>
      <c r="B308" s="10"/>
      <c r="C308" s="10"/>
      <c r="O308" s="10"/>
    </row>
    <row r="309" spans="1:15">
      <c r="A309" s="10"/>
      <c r="B309" s="10"/>
      <c r="C309" s="10"/>
      <c r="O309" s="10"/>
    </row>
    <row r="310" spans="1:15">
      <c r="A310" s="10"/>
      <c r="B310" s="10"/>
      <c r="C310" s="10"/>
      <c r="O310" s="10"/>
    </row>
    <row r="311" spans="1:15">
      <c r="A311" s="10"/>
      <c r="B311" s="10"/>
      <c r="C311" s="10"/>
      <c r="O311" s="10"/>
    </row>
    <row r="312" spans="1:15">
      <c r="A312" s="10"/>
      <c r="B312" s="10"/>
      <c r="C312" s="10"/>
      <c r="O312" s="10"/>
    </row>
    <row r="313" spans="1:15">
      <c r="A313" s="10"/>
      <c r="B313" s="10"/>
      <c r="C313" s="10"/>
      <c r="O313" s="10"/>
    </row>
    <row r="314" spans="1:15">
      <c r="A314" s="10"/>
      <c r="B314" s="10"/>
      <c r="C314" s="10"/>
      <c r="O314" s="10"/>
    </row>
    <row r="315" spans="1:15">
      <c r="A315" s="10"/>
      <c r="B315" s="10"/>
      <c r="C315" s="10"/>
      <c r="O315" s="10"/>
    </row>
    <row r="316" spans="1:15">
      <c r="A316" s="10"/>
      <c r="B316" s="10"/>
      <c r="C316" s="10"/>
      <c r="O316" s="10"/>
    </row>
    <row r="317" spans="1:15">
      <c r="A317" s="10"/>
      <c r="B317" s="10"/>
      <c r="C317" s="10"/>
      <c r="O317" s="10"/>
    </row>
    <row r="318" spans="1:15">
      <c r="A318" s="10"/>
      <c r="B318" s="10"/>
      <c r="C318" s="10"/>
      <c r="O318" s="10"/>
    </row>
    <row r="319" spans="1:15">
      <c r="A319" s="10"/>
      <c r="B319" s="10"/>
      <c r="C319" s="10"/>
      <c r="O319" s="10"/>
    </row>
    <row r="320" spans="1:15">
      <c r="A320" s="10"/>
      <c r="B320" s="10"/>
      <c r="C320" s="10"/>
      <c r="O320" s="10"/>
    </row>
    <row r="321" spans="1:15">
      <c r="A321" s="10"/>
      <c r="B321" s="10"/>
      <c r="C321" s="10"/>
      <c r="O321" s="10"/>
    </row>
    <row r="322" spans="1:15">
      <c r="A322" s="10"/>
      <c r="B322" s="10"/>
      <c r="C322" s="10"/>
      <c r="O322" s="10"/>
    </row>
    <row r="323" spans="1:15">
      <c r="A323" s="10"/>
      <c r="B323" s="10"/>
      <c r="C323" s="10"/>
      <c r="O323" s="10"/>
    </row>
    <row r="324" spans="1:15">
      <c r="A324" s="10"/>
      <c r="B324" s="10"/>
      <c r="C324" s="10"/>
      <c r="O324" s="10"/>
    </row>
    <row r="325" spans="1:15">
      <c r="A325" s="10"/>
      <c r="B325" s="10"/>
      <c r="C325" s="10"/>
      <c r="O325" s="10"/>
    </row>
    <row r="326" spans="1:15">
      <c r="A326" s="10"/>
      <c r="B326" s="10"/>
      <c r="C326" s="10"/>
      <c r="O326" s="10"/>
    </row>
    <row r="327" spans="1:15">
      <c r="A327" s="10"/>
      <c r="B327" s="10"/>
      <c r="C327" s="10"/>
      <c r="O327" s="10"/>
    </row>
    <row r="328" spans="1:15">
      <c r="A328" s="10"/>
      <c r="B328" s="10"/>
      <c r="C328" s="10"/>
      <c r="O328" s="10"/>
    </row>
    <row r="329" spans="1:15">
      <c r="A329" s="10"/>
      <c r="B329" s="10"/>
      <c r="C329" s="10"/>
      <c r="O329" s="10"/>
    </row>
    <row r="330" spans="1:15">
      <c r="A330" s="10"/>
      <c r="B330" s="10"/>
      <c r="C330" s="10"/>
      <c r="O330" s="10"/>
    </row>
    <row r="331" spans="1:15">
      <c r="A331" s="10"/>
      <c r="B331" s="10"/>
      <c r="C331" s="10"/>
      <c r="O331" s="10"/>
    </row>
    <row r="332" spans="1:15">
      <c r="A332" s="10"/>
      <c r="B332" s="10"/>
      <c r="C332" s="10"/>
      <c r="O332" s="10"/>
    </row>
    <row r="333" spans="1:15">
      <c r="A333" s="10"/>
      <c r="B333" s="10"/>
      <c r="C333" s="10"/>
      <c r="O333" s="10"/>
    </row>
    <row r="334" spans="1:15">
      <c r="A334" s="10"/>
      <c r="B334" s="10"/>
      <c r="C334" s="10"/>
      <c r="O334" s="10"/>
    </row>
    <row r="335" spans="1:15">
      <c r="A335" s="10"/>
      <c r="B335" s="10"/>
      <c r="C335" s="10"/>
      <c r="O335" s="10"/>
    </row>
    <row r="336" spans="1:15">
      <c r="A336" s="10"/>
      <c r="B336" s="10"/>
      <c r="C336" s="10"/>
      <c r="O336" s="10"/>
    </row>
    <row r="337" spans="1:15">
      <c r="A337" s="10"/>
      <c r="B337" s="10"/>
      <c r="C337" s="10"/>
      <c r="O337" s="10"/>
    </row>
    <row r="338" spans="1:15">
      <c r="A338" s="10"/>
      <c r="B338" s="10"/>
      <c r="C338" s="10"/>
      <c r="O338" s="10"/>
    </row>
    <row r="339" spans="1:15">
      <c r="A339" s="10"/>
      <c r="B339" s="10"/>
      <c r="C339" s="10"/>
      <c r="O339" s="10"/>
    </row>
    <row r="340" spans="1:15">
      <c r="A340" s="10"/>
      <c r="B340" s="10"/>
      <c r="C340" s="10"/>
      <c r="O340" s="10"/>
    </row>
    <row r="341" spans="1:15">
      <c r="A341" s="10"/>
      <c r="B341" s="10"/>
      <c r="C341" s="10"/>
      <c r="O341" s="10"/>
    </row>
    <row r="342" spans="1:15">
      <c r="A342" s="10"/>
      <c r="B342" s="10"/>
      <c r="C342" s="10"/>
      <c r="O342" s="10"/>
    </row>
    <row r="343" spans="1:15">
      <c r="A343" s="10"/>
      <c r="B343" s="10"/>
      <c r="C343" s="10"/>
      <c r="O343" s="10"/>
    </row>
    <row r="344" spans="1:15">
      <c r="A344" s="10"/>
      <c r="B344" s="10"/>
      <c r="C344" s="10"/>
      <c r="O344" s="10"/>
    </row>
    <row r="345" spans="1:15">
      <c r="A345" s="10"/>
      <c r="B345" s="10"/>
      <c r="C345" s="10"/>
      <c r="O345" s="10"/>
    </row>
    <row r="346" spans="1:15">
      <c r="A346" s="10"/>
      <c r="B346" s="10"/>
      <c r="C346" s="10"/>
      <c r="O346" s="10"/>
    </row>
    <row r="347" spans="1:15">
      <c r="A347" s="10"/>
      <c r="B347" s="10"/>
      <c r="C347" s="10"/>
      <c r="O347" s="10"/>
    </row>
    <row r="348" spans="1:15">
      <c r="A348" s="10"/>
      <c r="B348" s="10"/>
      <c r="C348" s="10"/>
      <c r="O348" s="10"/>
    </row>
    <row r="349" spans="1:15">
      <c r="A349" s="10"/>
      <c r="B349" s="10"/>
      <c r="C349" s="10"/>
      <c r="O349" s="10"/>
    </row>
    <row r="350" spans="1:15">
      <c r="A350" s="10"/>
      <c r="B350" s="10"/>
      <c r="C350" s="10"/>
      <c r="O350" s="10"/>
    </row>
    <row r="351" spans="1:15">
      <c r="A351" s="10"/>
      <c r="B351" s="10"/>
      <c r="C351" s="10"/>
      <c r="O351" s="10"/>
    </row>
    <row r="352" spans="1:15">
      <c r="A352" s="10"/>
      <c r="B352" s="10"/>
      <c r="C352" s="10"/>
      <c r="O352" s="10"/>
    </row>
    <row r="353" spans="1:15">
      <c r="A353" s="10"/>
      <c r="B353" s="10"/>
      <c r="C353" s="10"/>
      <c r="O353" s="10"/>
    </row>
    <row r="354" spans="1:15">
      <c r="A354" s="10"/>
      <c r="B354" s="10"/>
      <c r="C354" s="10"/>
      <c r="O354" s="10"/>
    </row>
    <row r="355" spans="1:15">
      <c r="A355" s="10"/>
      <c r="B355" s="10"/>
      <c r="C355" s="10"/>
      <c r="O355" s="10"/>
    </row>
    <row r="356" spans="1:15">
      <c r="A356" s="10"/>
      <c r="B356" s="10"/>
      <c r="C356" s="10"/>
      <c r="O356" s="10"/>
    </row>
    <row r="357" spans="1:15">
      <c r="A357" s="10"/>
      <c r="B357" s="10"/>
      <c r="C357" s="10"/>
      <c r="O357" s="10"/>
    </row>
    <row r="358" spans="1:15">
      <c r="A358" s="10"/>
      <c r="B358" s="10"/>
      <c r="C358" s="10"/>
      <c r="O358" s="10"/>
    </row>
    <row r="359" spans="1:15">
      <c r="A359" s="10"/>
      <c r="B359" s="10"/>
      <c r="C359" s="10"/>
      <c r="O359" s="10"/>
    </row>
    <row r="360" spans="1:15">
      <c r="A360" s="10"/>
      <c r="B360" s="10"/>
      <c r="C360" s="10"/>
      <c r="O360" s="10"/>
    </row>
    <row r="361" spans="1:15">
      <c r="A361" s="10"/>
      <c r="B361" s="10"/>
      <c r="C361" s="10"/>
      <c r="O361" s="10"/>
    </row>
    <row r="362" spans="1:15">
      <c r="A362" s="10"/>
      <c r="B362" s="10"/>
      <c r="C362" s="10"/>
      <c r="O362" s="10"/>
    </row>
    <row r="363" spans="1:15">
      <c r="A363" s="10"/>
      <c r="B363" s="10"/>
      <c r="C363" s="10"/>
      <c r="O363" s="10"/>
    </row>
    <row r="364" spans="1:15">
      <c r="A364" s="10"/>
      <c r="B364" s="10"/>
      <c r="C364" s="10"/>
      <c r="O364" s="10"/>
    </row>
    <row r="365" spans="1:15">
      <c r="A365" s="10"/>
      <c r="B365" s="10"/>
      <c r="C365" s="10"/>
      <c r="O365" s="10"/>
    </row>
    <row r="366" spans="1:15">
      <c r="A366" s="10"/>
      <c r="B366" s="10"/>
      <c r="C366" s="10"/>
      <c r="O366" s="10"/>
    </row>
    <row r="367" spans="1:15">
      <c r="A367" s="10"/>
      <c r="B367" s="10"/>
      <c r="C367" s="10"/>
      <c r="O367" s="10"/>
    </row>
    <row r="368" spans="1:15">
      <c r="A368" s="10"/>
      <c r="B368" s="10"/>
      <c r="C368" s="10"/>
      <c r="O368" s="10"/>
    </row>
    <row r="369" spans="1:15">
      <c r="A369" s="10"/>
      <c r="B369" s="10"/>
      <c r="C369" s="10"/>
      <c r="O369" s="10"/>
    </row>
    <row r="370" spans="1:15">
      <c r="A370" s="10"/>
      <c r="B370" s="10"/>
      <c r="C370" s="10"/>
      <c r="O370" s="10"/>
    </row>
    <row r="371" spans="1:15">
      <c r="A371" s="10"/>
      <c r="B371" s="10"/>
      <c r="C371" s="10"/>
      <c r="O371" s="10"/>
    </row>
    <row r="372" spans="1:15">
      <c r="A372" s="10"/>
      <c r="B372" s="10"/>
      <c r="C372" s="10"/>
      <c r="O372" s="10"/>
    </row>
    <row r="373" spans="1:15">
      <c r="A373" s="10"/>
      <c r="B373" s="10"/>
      <c r="C373" s="10"/>
      <c r="O373" s="10"/>
    </row>
    <row r="374" spans="1:15">
      <c r="A374" s="10"/>
      <c r="B374" s="10"/>
      <c r="C374" s="10"/>
      <c r="O374" s="10"/>
    </row>
    <row r="375" spans="1:15">
      <c r="A375" s="10"/>
      <c r="B375" s="10"/>
      <c r="C375" s="10"/>
      <c r="O375" s="10"/>
    </row>
    <row r="376" spans="1:15">
      <c r="A376" s="10"/>
      <c r="B376" s="10"/>
      <c r="C376" s="10"/>
      <c r="O376" s="10"/>
    </row>
    <row r="377" spans="1:15">
      <c r="A377" s="10"/>
      <c r="B377" s="10"/>
      <c r="C377" s="10"/>
      <c r="O377" s="10"/>
    </row>
    <row r="378" spans="1:15">
      <c r="A378" s="10"/>
      <c r="B378" s="10"/>
      <c r="C378" s="10"/>
      <c r="O378" s="10"/>
    </row>
    <row r="379" spans="1:15">
      <c r="A379" s="10"/>
      <c r="B379" s="10"/>
      <c r="C379" s="10"/>
      <c r="O379" s="10"/>
    </row>
    <row r="380" spans="1:15">
      <c r="A380" s="10"/>
      <c r="B380" s="10"/>
      <c r="C380" s="10"/>
      <c r="O380" s="10"/>
    </row>
    <row r="381" spans="1:15">
      <c r="A381" s="10"/>
      <c r="B381" s="10"/>
      <c r="C381" s="10"/>
      <c r="O381" s="10"/>
    </row>
    <row r="382" spans="1:15">
      <c r="A382" s="10"/>
      <c r="B382" s="10"/>
      <c r="C382" s="10"/>
      <c r="O382" s="10"/>
    </row>
    <row r="383" spans="1:15">
      <c r="A383" s="10"/>
      <c r="B383" s="10"/>
      <c r="C383" s="10"/>
      <c r="O383" s="10"/>
    </row>
    <row r="384" spans="1:15">
      <c r="A384" s="10"/>
      <c r="B384" s="10"/>
      <c r="C384" s="10"/>
      <c r="O384" s="10"/>
    </row>
    <row r="385" spans="1:15">
      <c r="A385" s="10"/>
      <c r="B385" s="10"/>
      <c r="C385" s="10"/>
      <c r="O385" s="10"/>
    </row>
    <row r="386" spans="1:15">
      <c r="A386" s="10"/>
      <c r="B386" s="10"/>
      <c r="C386" s="10"/>
      <c r="O386" s="10"/>
    </row>
    <row r="387" spans="1:15">
      <c r="A387" s="10"/>
      <c r="B387" s="10"/>
      <c r="C387" s="10"/>
      <c r="O387" s="10"/>
    </row>
    <row r="388" spans="1:15">
      <c r="A388" s="10"/>
      <c r="B388" s="10"/>
      <c r="C388" s="10"/>
      <c r="O388" s="10"/>
    </row>
    <row r="389" spans="1:15">
      <c r="A389" s="10"/>
      <c r="B389" s="10"/>
      <c r="C389" s="10"/>
      <c r="O389" s="10"/>
    </row>
    <row r="390" spans="1:15">
      <c r="A390" s="10"/>
      <c r="B390" s="10"/>
      <c r="C390" s="10"/>
      <c r="O390" s="10"/>
    </row>
    <row r="391" spans="1:15">
      <c r="A391" s="10"/>
      <c r="B391" s="10"/>
      <c r="C391" s="10"/>
      <c r="O391" s="10"/>
    </row>
    <row r="392" spans="1:15">
      <c r="A392" s="10"/>
      <c r="B392" s="10"/>
      <c r="C392" s="10"/>
      <c r="O392" s="10"/>
    </row>
    <row r="393" spans="1:15">
      <c r="A393" s="10"/>
      <c r="B393" s="10"/>
      <c r="C393" s="10"/>
      <c r="O393" s="10"/>
    </row>
    <row r="394" spans="1:15">
      <c r="A394" s="10"/>
      <c r="B394" s="10"/>
      <c r="C394" s="10"/>
      <c r="O394" s="10"/>
    </row>
    <row r="395" spans="1:15">
      <c r="A395" s="10"/>
      <c r="B395" s="10"/>
      <c r="C395" s="10"/>
      <c r="O395" s="10"/>
    </row>
    <row r="396" spans="1:15">
      <c r="A396" s="10"/>
      <c r="B396" s="10"/>
      <c r="C396" s="10"/>
      <c r="O396" s="10"/>
    </row>
    <row r="397" spans="1:15">
      <c r="A397" s="10"/>
      <c r="B397" s="10"/>
      <c r="C397" s="10"/>
      <c r="O397" s="10"/>
    </row>
    <row r="398" spans="1:15">
      <c r="A398" s="10"/>
      <c r="B398" s="10"/>
      <c r="C398" s="10"/>
      <c r="O398" s="10"/>
    </row>
    <row r="399" spans="1:15">
      <c r="A399" s="10"/>
      <c r="B399" s="10"/>
      <c r="C399" s="10"/>
      <c r="O399" s="10"/>
    </row>
    <row r="400" spans="1:15">
      <c r="A400" s="10"/>
      <c r="B400" s="10"/>
      <c r="C400" s="10"/>
      <c r="O400" s="10"/>
    </row>
    <row r="401" spans="1:15">
      <c r="A401" s="10"/>
      <c r="B401" s="10"/>
      <c r="C401" s="10"/>
      <c r="O401" s="10"/>
    </row>
    <row r="402" spans="1:15">
      <c r="A402" s="10"/>
      <c r="B402" s="10"/>
      <c r="C402" s="10"/>
      <c r="O402" s="10"/>
    </row>
    <row r="403" spans="1:15">
      <c r="A403" s="10"/>
      <c r="B403" s="10"/>
      <c r="C403" s="10"/>
      <c r="O403" s="10"/>
    </row>
    <row r="404" spans="1:15">
      <c r="A404" s="10"/>
      <c r="B404" s="10"/>
      <c r="C404" s="10"/>
      <c r="O404" s="10"/>
    </row>
    <row r="405" spans="1:15">
      <c r="A405" s="10"/>
      <c r="B405" s="10"/>
      <c r="C405" s="10"/>
      <c r="O405" s="10"/>
    </row>
    <row r="406" spans="1:15">
      <c r="A406" s="10"/>
      <c r="B406" s="10"/>
      <c r="C406" s="10"/>
      <c r="O406" s="10"/>
    </row>
    <row r="407" spans="1:15">
      <c r="A407" s="10"/>
      <c r="B407" s="10"/>
      <c r="C407" s="10"/>
      <c r="O407" s="10"/>
    </row>
    <row r="408" spans="1:15">
      <c r="A408" s="10"/>
      <c r="B408" s="10"/>
      <c r="C408" s="10"/>
      <c r="O408" s="10"/>
    </row>
    <row r="409" spans="1:15">
      <c r="A409" s="10"/>
      <c r="B409" s="10"/>
      <c r="C409" s="10"/>
      <c r="O409" s="10"/>
    </row>
    <row r="410" spans="1:15">
      <c r="A410" s="10"/>
      <c r="B410" s="10"/>
      <c r="C410" s="10"/>
      <c r="O410" s="10"/>
    </row>
    <row r="411" spans="1:15">
      <c r="A411" s="10"/>
      <c r="B411" s="10"/>
      <c r="C411" s="10"/>
      <c r="O411" s="10"/>
    </row>
    <row r="412" spans="1:15">
      <c r="A412" s="10"/>
      <c r="B412" s="10"/>
      <c r="C412" s="10"/>
      <c r="O412" s="10"/>
    </row>
    <row r="413" spans="1:15">
      <c r="A413" s="10"/>
      <c r="B413" s="10"/>
      <c r="C413" s="10"/>
      <c r="O413" s="10"/>
    </row>
    <row r="414" spans="1:15">
      <c r="A414" s="10"/>
      <c r="B414" s="10"/>
      <c r="C414" s="10"/>
      <c r="O414" s="10"/>
    </row>
    <row r="415" spans="1:15">
      <c r="A415" s="10"/>
      <c r="B415" s="10"/>
      <c r="C415" s="10"/>
      <c r="O415" s="10"/>
    </row>
    <row r="416" spans="1:15">
      <c r="A416" s="10"/>
      <c r="B416" s="10"/>
      <c r="C416" s="10"/>
      <c r="O416" s="10"/>
    </row>
    <row r="417" spans="1:15">
      <c r="A417" s="10"/>
      <c r="B417" s="10"/>
      <c r="C417" s="10"/>
      <c r="O417" s="10"/>
    </row>
    <row r="418" spans="1:15">
      <c r="A418" s="10"/>
      <c r="B418" s="10"/>
      <c r="C418" s="10"/>
      <c r="O418" s="10"/>
    </row>
    <row r="419" spans="1:15">
      <c r="A419" s="10"/>
      <c r="B419" s="10"/>
      <c r="C419" s="10"/>
      <c r="O419" s="10"/>
    </row>
    <row r="420" spans="1:15">
      <c r="A420" s="10"/>
      <c r="B420" s="10"/>
      <c r="C420" s="10"/>
      <c r="O420" s="10"/>
    </row>
    <row r="421" spans="1:15">
      <c r="A421" s="10"/>
      <c r="B421" s="10"/>
      <c r="C421" s="10"/>
      <c r="O421" s="10"/>
    </row>
    <row r="422" spans="1:15">
      <c r="A422" s="10"/>
      <c r="B422" s="10"/>
      <c r="C422" s="10"/>
      <c r="O422" s="10"/>
    </row>
    <row r="423" spans="1:15">
      <c r="A423" s="10"/>
      <c r="B423" s="10"/>
      <c r="C423" s="10"/>
      <c r="O423" s="10"/>
    </row>
    <row r="424" spans="1:15">
      <c r="A424" s="10"/>
      <c r="B424" s="10"/>
      <c r="C424" s="10"/>
      <c r="O424" s="10"/>
    </row>
    <row r="425" spans="1:15">
      <c r="A425" s="10"/>
      <c r="B425" s="10"/>
      <c r="C425" s="10"/>
      <c r="O425" s="10"/>
    </row>
    <row r="426" spans="1:15">
      <c r="A426" s="10"/>
      <c r="B426" s="10"/>
      <c r="C426" s="10"/>
      <c r="O426" s="10"/>
    </row>
    <row r="427" spans="1:15">
      <c r="A427" s="10"/>
      <c r="B427" s="10"/>
      <c r="C427" s="10"/>
      <c r="O427" s="10"/>
    </row>
    <row r="428" spans="1:15">
      <c r="A428" s="10"/>
      <c r="B428" s="10"/>
      <c r="C428" s="10"/>
      <c r="O428" s="10"/>
    </row>
    <row r="429" spans="1:15">
      <c r="A429" s="10"/>
      <c r="B429" s="10"/>
      <c r="C429" s="10"/>
      <c r="O429" s="10"/>
    </row>
    <row r="430" spans="1:15">
      <c r="A430" s="10"/>
      <c r="B430" s="10"/>
      <c r="C430" s="10"/>
      <c r="O430" s="10"/>
    </row>
    <row r="431" spans="1:15">
      <c r="A431" s="10"/>
      <c r="B431" s="10"/>
      <c r="C431" s="10"/>
      <c r="O431" s="10"/>
    </row>
    <row r="432" spans="1:15">
      <c r="A432" s="10"/>
      <c r="B432" s="10"/>
      <c r="C432" s="10"/>
      <c r="O432" s="10"/>
    </row>
    <row r="433" spans="1:15">
      <c r="A433" s="10"/>
      <c r="B433" s="10"/>
      <c r="C433" s="10"/>
      <c r="O433" s="10"/>
    </row>
    <row r="434" spans="1:15">
      <c r="A434" s="10"/>
      <c r="B434" s="10"/>
      <c r="C434" s="10"/>
      <c r="O434" s="10"/>
    </row>
    <row r="435" spans="1:15">
      <c r="A435" s="10"/>
      <c r="B435" s="10"/>
      <c r="C435" s="10"/>
      <c r="O435" s="10"/>
    </row>
    <row r="436" spans="1:15">
      <c r="A436" s="10"/>
      <c r="B436" s="10"/>
      <c r="C436" s="10"/>
      <c r="O436" s="10"/>
    </row>
    <row r="437" spans="1:15">
      <c r="A437" s="10"/>
      <c r="B437" s="10"/>
      <c r="C437" s="10"/>
      <c r="O437" s="10"/>
    </row>
    <row r="438" spans="1:15">
      <c r="A438" s="10"/>
      <c r="B438" s="10"/>
      <c r="C438" s="10"/>
      <c r="O438" s="10"/>
    </row>
    <row r="439" spans="1:15">
      <c r="A439" s="10"/>
      <c r="B439" s="10"/>
      <c r="C439" s="10"/>
      <c r="O439" s="10"/>
    </row>
    <row r="440" spans="1:15">
      <c r="A440" s="10"/>
      <c r="B440" s="10"/>
      <c r="C440" s="10"/>
      <c r="O440" s="10"/>
    </row>
    <row r="441" spans="1:15">
      <c r="A441" s="10"/>
      <c r="B441" s="10"/>
      <c r="C441" s="10"/>
      <c r="O441" s="10"/>
    </row>
    <row r="442" spans="1:15">
      <c r="A442" s="10"/>
      <c r="B442" s="10"/>
      <c r="C442" s="10"/>
      <c r="O442" s="10"/>
    </row>
    <row r="443" spans="1:15">
      <c r="A443" s="10"/>
      <c r="B443" s="10"/>
      <c r="C443" s="10"/>
      <c r="O443" s="10"/>
    </row>
    <row r="444" spans="1:15">
      <c r="A444" s="10"/>
      <c r="B444" s="10"/>
      <c r="C444" s="10"/>
      <c r="O444" s="10"/>
    </row>
    <row r="445" spans="1:15">
      <c r="A445" s="10"/>
      <c r="B445" s="10"/>
      <c r="C445" s="10"/>
      <c r="O445" s="10"/>
    </row>
    <row r="446" spans="1:15">
      <c r="A446" s="10"/>
      <c r="B446" s="10"/>
      <c r="C446" s="10"/>
      <c r="O446" s="10"/>
    </row>
    <row r="447" spans="1:15">
      <c r="A447" s="10"/>
      <c r="B447" s="10"/>
      <c r="C447" s="10"/>
      <c r="O447" s="10"/>
    </row>
    <row r="448" spans="1:15">
      <c r="A448" s="10"/>
      <c r="B448" s="10"/>
      <c r="C448" s="10"/>
      <c r="O448" s="10"/>
    </row>
    <row r="449" spans="1:15">
      <c r="A449" s="10"/>
      <c r="B449" s="10"/>
      <c r="C449" s="10"/>
      <c r="O449" s="10"/>
    </row>
    <row r="450" spans="1:15">
      <c r="A450" s="10"/>
      <c r="B450" s="10"/>
      <c r="C450" s="10"/>
      <c r="O450" s="10"/>
    </row>
    <row r="451" spans="1:15">
      <c r="A451" s="10"/>
      <c r="B451" s="10"/>
      <c r="C451" s="10"/>
      <c r="O451" s="10"/>
    </row>
    <row r="452" spans="1:15">
      <c r="A452" s="10"/>
      <c r="B452" s="10"/>
      <c r="C452" s="10"/>
      <c r="O452" s="10"/>
    </row>
    <row r="453" spans="1:15">
      <c r="A453" s="10"/>
      <c r="B453" s="10"/>
      <c r="C453" s="10"/>
      <c r="O453" s="10"/>
    </row>
    <row r="454" spans="1:15">
      <c r="A454" s="10"/>
      <c r="B454" s="10"/>
      <c r="C454" s="10"/>
      <c r="O454" s="10"/>
    </row>
    <row r="455" spans="1:15">
      <c r="A455" s="10"/>
      <c r="B455" s="10"/>
      <c r="C455" s="10"/>
      <c r="O455" s="10"/>
    </row>
    <row r="456" spans="1:15">
      <c r="A456" s="10"/>
      <c r="B456" s="10"/>
      <c r="C456" s="10"/>
      <c r="O456" s="10"/>
    </row>
    <row r="457" spans="1:15">
      <c r="A457" s="10"/>
      <c r="B457" s="10"/>
      <c r="C457" s="10"/>
      <c r="O457" s="10"/>
    </row>
    <row r="458" spans="1:15">
      <c r="A458" s="10"/>
      <c r="B458" s="10"/>
      <c r="C458" s="10"/>
      <c r="O458" s="10"/>
    </row>
    <row r="459" spans="1:15">
      <c r="A459" s="10"/>
      <c r="B459" s="10"/>
      <c r="C459" s="10"/>
      <c r="O459" s="10"/>
    </row>
    <row r="460" spans="1:15">
      <c r="A460" s="10"/>
      <c r="B460" s="10"/>
      <c r="C460" s="10"/>
      <c r="O460" s="10"/>
    </row>
    <row r="461" spans="1:15">
      <c r="A461" s="10"/>
      <c r="B461" s="10"/>
      <c r="C461" s="10"/>
      <c r="O461" s="10"/>
    </row>
    <row r="462" spans="1:15">
      <c r="A462" s="10"/>
      <c r="B462" s="10"/>
      <c r="C462" s="10"/>
      <c r="O462" s="10"/>
    </row>
    <row r="463" spans="1:15">
      <c r="A463" s="10"/>
      <c r="B463" s="10"/>
      <c r="C463" s="10"/>
      <c r="O463" s="10"/>
    </row>
    <row r="464" spans="1:15">
      <c r="A464" s="10"/>
      <c r="B464" s="10"/>
      <c r="C464" s="10"/>
      <c r="O464" s="10"/>
    </row>
    <row r="465" spans="1:15">
      <c r="A465" s="10"/>
      <c r="B465" s="10"/>
      <c r="C465" s="10"/>
      <c r="O465" s="10"/>
    </row>
    <row r="466" spans="1:15">
      <c r="A466" s="10"/>
      <c r="B466" s="10"/>
      <c r="C466" s="10"/>
      <c r="O466" s="10"/>
    </row>
    <row r="467" spans="1:15">
      <c r="A467" s="10"/>
      <c r="B467" s="10"/>
      <c r="C467" s="10"/>
      <c r="O467" s="10"/>
    </row>
    <row r="468" spans="1:15">
      <c r="A468" s="10"/>
      <c r="B468" s="10"/>
      <c r="C468" s="10"/>
      <c r="O468" s="10"/>
    </row>
    <row r="469" spans="1:15">
      <c r="A469" s="10"/>
      <c r="B469" s="10"/>
      <c r="C469" s="10"/>
      <c r="O469" s="10"/>
    </row>
    <row r="470" spans="1:15">
      <c r="A470" s="10"/>
      <c r="B470" s="10"/>
      <c r="C470" s="10"/>
      <c r="O470" s="10"/>
    </row>
    <row r="471" spans="1:15">
      <c r="A471" s="10"/>
      <c r="B471" s="10"/>
      <c r="C471" s="10"/>
      <c r="O471" s="10"/>
    </row>
    <row r="472" spans="1:15">
      <c r="A472" s="10"/>
      <c r="B472" s="10"/>
      <c r="C472" s="10"/>
      <c r="O472" s="10"/>
    </row>
    <row r="473" spans="1:15">
      <c r="A473" s="10"/>
      <c r="B473" s="10"/>
      <c r="C473" s="10"/>
      <c r="O473" s="10"/>
    </row>
    <row r="474" spans="1:15">
      <c r="A474" s="10"/>
      <c r="B474" s="10"/>
      <c r="C474" s="10"/>
      <c r="O474" s="10"/>
    </row>
    <row r="475" spans="1:15">
      <c r="A475" s="10"/>
      <c r="B475" s="10"/>
      <c r="C475" s="10"/>
      <c r="O475" s="10"/>
    </row>
    <row r="476" spans="1:15">
      <c r="A476" s="10"/>
      <c r="B476" s="10"/>
      <c r="C476" s="10"/>
      <c r="O476" s="10"/>
    </row>
    <row r="477" spans="1:15">
      <c r="A477" s="10"/>
      <c r="B477" s="10"/>
      <c r="C477" s="10"/>
      <c r="O477" s="10"/>
    </row>
    <row r="478" spans="1:15">
      <c r="A478" s="10"/>
      <c r="B478" s="10"/>
      <c r="C478" s="10"/>
      <c r="O478" s="10"/>
    </row>
    <row r="479" spans="1:15">
      <c r="A479" s="10"/>
      <c r="B479" s="10"/>
      <c r="C479" s="10"/>
      <c r="O479" s="10"/>
    </row>
    <row r="480" spans="1:15">
      <c r="A480" s="10"/>
      <c r="B480" s="10"/>
      <c r="C480" s="10"/>
      <c r="O480" s="10"/>
    </row>
    <row r="481" spans="1:15">
      <c r="A481" s="10"/>
      <c r="B481" s="10"/>
      <c r="C481" s="10"/>
      <c r="O481" s="10"/>
    </row>
    <row r="482" spans="1:15">
      <c r="A482" s="10"/>
      <c r="B482" s="10"/>
      <c r="C482" s="10"/>
      <c r="O482" s="10"/>
    </row>
    <row r="483" spans="1:15">
      <c r="A483" s="10"/>
      <c r="B483" s="10"/>
      <c r="C483" s="10"/>
      <c r="O483" s="10"/>
    </row>
    <row r="484" spans="1:15">
      <c r="A484" s="10"/>
      <c r="B484" s="10"/>
      <c r="C484" s="10"/>
      <c r="O484" s="10"/>
    </row>
    <row r="485" spans="1:15">
      <c r="A485" s="10"/>
      <c r="B485" s="10"/>
      <c r="C485" s="10"/>
      <c r="O485" s="10"/>
    </row>
    <row r="486" spans="1:15">
      <c r="A486" s="10"/>
      <c r="B486" s="10"/>
      <c r="C486" s="10"/>
      <c r="O486" s="10"/>
    </row>
    <row r="487" spans="1:15">
      <c r="A487" s="10"/>
      <c r="B487" s="10"/>
      <c r="C487" s="10"/>
      <c r="O487" s="10"/>
    </row>
    <row r="488" spans="1:15">
      <c r="A488" s="10"/>
      <c r="B488" s="10"/>
      <c r="C488" s="10"/>
      <c r="O488" s="10"/>
    </row>
    <row r="489" spans="1:15">
      <c r="A489" s="10"/>
      <c r="B489" s="10"/>
      <c r="C489" s="10"/>
      <c r="O489" s="10"/>
    </row>
    <row r="490" spans="1:15">
      <c r="A490" s="10"/>
      <c r="B490" s="10"/>
      <c r="C490" s="10"/>
      <c r="O490" s="10"/>
    </row>
    <row r="491" spans="1:15">
      <c r="A491" s="10"/>
      <c r="B491" s="10"/>
      <c r="C491" s="10"/>
      <c r="O491" s="10"/>
    </row>
    <row r="492" spans="1:15">
      <c r="A492" s="10"/>
      <c r="B492" s="10"/>
      <c r="C492" s="10"/>
      <c r="O492" s="10"/>
    </row>
    <row r="493" spans="1:15">
      <c r="A493" s="10"/>
      <c r="B493" s="10"/>
      <c r="C493" s="10"/>
      <c r="O493" s="10"/>
    </row>
    <row r="494" spans="1:15">
      <c r="A494" s="10"/>
      <c r="B494" s="10"/>
      <c r="C494" s="10"/>
      <c r="O494" s="10"/>
    </row>
    <row r="495" spans="1:15">
      <c r="A495" s="10"/>
      <c r="B495" s="10"/>
      <c r="C495" s="10"/>
      <c r="O495" s="10"/>
    </row>
    <row r="496" spans="1:15">
      <c r="A496" s="10"/>
      <c r="B496" s="10"/>
      <c r="C496" s="10"/>
      <c r="O496" s="10"/>
    </row>
    <row r="497" spans="1:15">
      <c r="A497" s="10"/>
      <c r="B497" s="10"/>
      <c r="C497" s="10"/>
      <c r="O497" s="10"/>
    </row>
    <row r="498" spans="1:15">
      <c r="A498" s="10"/>
      <c r="B498" s="10"/>
      <c r="C498" s="10"/>
      <c r="O498" s="10"/>
    </row>
    <row r="499" spans="1:15">
      <c r="A499" s="10"/>
      <c r="B499" s="10"/>
      <c r="C499" s="10"/>
      <c r="O499" s="10"/>
    </row>
    <row r="500" spans="1:15">
      <c r="A500" s="10"/>
      <c r="B500" s="10"/>
      <c r="C500" s="10"/>
      <c r="O500" s="10"/>
    </row>
    <row r="501" spans="1:15">
      <c r="A501" s="10"/>
      <c r="B501" s="10"/>
      <c r="C501" s="10"/>
      <c r="O501" s="10"/>
    </row>
    <row r="502" spans="1:15">
      <c r="A502" s="10"/>
      <c r="B502" s="10"/>
      <c r="C502" s="10"/>
      <c r="O502" s="10"/>
    </row>
    <row r="503" spans="1:15">
      <c r="A503" s="10"/>
      <c r="B503" s="10"/>
      <c r="C503" s="10"/>
      <c r="O503" s="10"/>
    </row>
    <row r="504" spans="1:15">
      <c r="A504" s="10"/>
      <c r="B504" s="10"/>
      <c r="C504" s="10"/>
      <c r="O504" s="10"/>
    </row>
    <row r="505" spans="1:15">
      <c r="A505" s="10"/>
      <c r="B505" s="10"/>
      <c r="C505" s="10"/>
      <c r="O505" s="10"/>
    </row>
    <row r="506" spans="1:15">
      <c r="A506" s="10"/>
      <c r="B506" s="10"/>
      <c r="C506" s="10"/>
      <c r="O506" s="10"/>
    </row>
    <row r="507" spans="1:15">
      <c r="A507" s="10"/>
      <c r="B507" s="10"/>
      <c r="C507" s="10"/>
      <c r="O507" s="10"/>
    </row>
    <row r="508" spans="1:15">
      <c r="A508" s="10"/>
      <c r="B508" s="10"/>
      <c r="C508" s="10"/>
      <c r="O508" s="10"/>
    </row>
    <row r="509" spans="1:15">
      <c r="A509" s="10"/>
      <c r="B509" s="10"/>
      <c r="C509" s="10"/>
      <c r="O509" s="10"/>
    </row>
    <row r="510" spans="1:15">
      <c r="A510" s="10"/>
      <c r="B510" s="10"/>
      <c r="C510" s="10"/>
      <c r="O510" s="10"/>
    </row>
    <row r="511" spans="1:15">
      <c r="A511" s="10"/>
      <c r="B511" s="10"/>
      <c r="C511" s="10"/>
      <c r="O511" s="10"/>
    </row>
    <row r="512" spans="1:15">
      <c r="A512" s="10"/>
      <c r="B512" s="10"/>
      <c r="C512" s="10"/>
      <c r="O512" s="10"/>
    </row>
    <row r="513" spans="1:15">
      <c r="A513" s="10"/>
      <c r="B513" s="10"/>
      <c r="C513" s="10"/>
      <c r="O513" s="10"/>
    </row>
    <row r="514" spans="1:15">
      <c r="A514" s="10"/>
      <c r="B514" s="10"/>
      <c r="C514" s="10"/>
      <c r="O514" s="10"/>
    </row>
    <row r="515" spans="1:15">
      <c r="A515" s="10"/>
      <c r="B515" s="10"/>
      <c r="C515" s="10"/>
      <c r="O515" s="10"/>
    </row>
    <row r="516" spans="1:15">
      <c r="A516" s="10"/>
      <c r="B516" s="10"/>
      <c r="C516" s="10"/>
      <c r="O516" s="10"/>
    </row>
    <row r="517" spans="1:15">
      <c r="A517" s="10"/>
      <c r="B517" s="10"/>
      <c r="C517" s="10"/>
      <c r="O517" s="10"/>
    </row>
    <row r="518" spans="1:15">
      <c r="A518" s="10"/>
      <c r="B518" s="10"/>
      <c r="C518" s="10"/>
      <c r="O518" s="10"/>
    </row>
    <row r="519" spans="1:15">
      <c r="A519" s="10"/>
      <c r="B519" s="10"/>
      <c r="C519" s="10"/>
      <c r="O519" s="10"/>
    </row>
    <row r="520" spans="1:15">
      <c r="A520" s="10"/>
      <c r="B520" s="10"/>
      <c r="C520" s="10"/>
      <c r="O520" s="10"/>
    </row>
    <row r="521" spans="1:15">
      <c r="A521" s="10"/>
      <c r="B521" s="10"/>
      <c r="C521" s="10"/>
      <c r="O521" s="10"/>
    </row>
    <row r="522" spans="1:15">
      <c r="A522" s="10"/>
      <c r="B522" s="10"/>
      <c r="C522" s="10"/>
      <c r="O522" s="10"/>
    </row>
    <row r="523" spans="1:15">
      <c r="A523" s="10"/>
      <c r="B523" s="10"/>
      <c r="C523" s="10"/>
      <c r="O523" s="10"/>
    </row>
    <row r="524" spans="1:15">
      <c r="A524" s="10"/>
      <c r="B524" s="10"/>
      <c r="C524" s="10"/>
      <c r="O524" s="10"/>
    </row>
    <row r="525" spans="1:15">
      <c r="A525" s="10"/>
      <c r="B525" s="10"/>
      <c r="C525" s="10"/>
      <c r="O525" s="10"/>
    </row>
    <row r="526" spans="1:15">
      <c r="A526" s="10"/>
      <c r="B526" s="10"/>
      <c r="C526" s="10"/>
      <c r="O526" s="10"/>
    </row>
    <row r="527" spans="1:15">
      <c r="A527" s="10"/>
      <c r="B527" s="10"/>
      <c r="C527" s="10"/>
      <c r="O527" s="10"/>
    </row>
    <row r="528" spans="1:15">
      <c r="A528" s="10"/>
      <c r="B528" s="10"/>
      <c r="C528" s="10"/>
      <c r="O528" s="10"/>
    </row>
    <row r="529" spans="1:15">
      <c r="A529" s="10"/>
      <c r="B529" s="10"/>
      <c r="C529" s="10"/>
      <c r="O529" s="10"/>
    </row>
    <row r="530" spans="1:15">
      <c r="A530" s="10"/>
      <c r="B530" s="10"/>
      <c r="C530" s="10"/>
      <c r="O530" s="10"/>
    </row>
    <row r="531" spans="1:15">
      <c r="A531" s="10"/>
      <c r="B531" s="10"/>
      <c r="C531" s="10"/>
      <c r="O531" s="10"/>
    </row>
    <row r="532" spans="1:15">
      <c r="A532" s="10"/>
      <c r="B532" s="10"/>
      <c r="C532" s="10"/>
      <c r="O532" s="10"/>
    </row>
    <row r="533" spans="1:15">
      <c r="A533" s="10"/>
      <c r="B533" s="10"/>
      <c r="C533" s="10"/>
      <c r="O533" s="10"/>
    </row>
    <row r="534" spans="1:15">
      <c r="A534" s="10"/>
      <c r="B534" s="10"/>
      <c r="C534" s="10"/>
      <c r="O534" s="10"/>
    </row>
    <row r="535" spans="1:15">
      <c r="A535" s="10"/>
      <c r="B535" s="10"/>
      <c r="C535" s="10"/>
      <c r="O535" s="10"/>
    </row>
    <row r="536" spans="1:15">
      <c r="A536" s="10"/>
      <c r="B536" s="10"/>
      <c r="C536" s="10"/>
      <c r="O536" s="10"/>
    </row>
    <row r="537" spans="1:15">
      <c r="A537" s="10"/>
      <c r="B537" s="10"/>
      <c r="C537" s="10"/>
      <c r="O537" s="10"/>
    </row>
    <row r="538" spans="1:15">
      <c r="A538" s="10"/>
      <c r="B538" s="10"/>
      <c r="C538" s="10"/>
      <c r="O538" s="10"/>
    </row>
    <row r="539" spans="1:15">
      <c r="A539" s="10"/>
      <c r="B539" s="10"/>
      <c r="C539" s="10"/>
      <c r="O539" s="10"/>
    </row>
    <row r="540" spans="1:15">
      <c r="A540" s="10"/>
      <c r="B540" s="10"/>
      <c r="C540" s="10"/>
      <c r="O540" s="10"/>
    </row>
    <row r="541" spans="1:15">
      <c r="A541" s="10"/>
      <c r="B541" s="10"/>
      <c r="C541" s="10"/>
      <c r="O541" s="10"/>
    </row>
    <row r="542" spans="1:15">
      <c r="A542" s="10"/>
      <c r="B542" s="10"/>
      <c r="C542" s="10"/>
      <c r="O542" s="10"/>
    </row>
    <row r="543" spans="1:15">
      <c r="A543" s="10"/>
      <c r="B543" s="10"/>
      <c r="C543" s="10"/>
      <c r="O543" s="10"/>
    </row>
    <row r="544" spans="1:15">
      <c r="A544" s="10"/>
      <c r="B544" s="10"/>
      <c r="C544" s="10"/>
      <c r="O544" s="10"/>
    </row>
    <row r="545" spans="1:15">
      <c r="A545" s="10"/>
      <c r="B545" s="10"/>
      <c r="C545" s="10"/>
      <c r="O545" s="10"/>
    </row>
    <row r="546" spans="1:15">
      <c r="A546" s="10"/>
      <c r="B546" s="10"/>
      <c r="C546" s="10"/>
      <c r="O546" s="10"/>
    </row>
    <row r="547" spans="1:15">
      <c r="A547" s="10"/>
      <c r="B547" s="10"/>
      <c r="C547" s="10"/>
      <c r="O547" s="10"/>
    </row>
    <row r="548" spans="1:15">
      <c r="A548" s="10"/>
      <c r="B548" s="10"/>
      <c r="C548" s="10"/>
      <c r="O548" s="10"/>
    </row>
    <row r="549" spans="1:15">
      <c r="A549" s="10"/>
      <c r="B549" s="10"/>
      <c r="C549" s="10"/>
      <c r="O549" s="10"/>
    </row>
    <row r="550" spans="1:15">
      <c r="A550" s="10"/>
      <c r="B550" s="10"/>
      <c r="C550" s="10"/>
      <c r="O550" s="10"/>
    </row>
    <row r="551" spans="1:15">
      <c r="A551" s="10"/>
      <c r="B551" s="10"/>
      <c r="C551" s="10"/>
      <c r="O551" s="10"/>
    </row>
    <row r="552" spans="1:15">
      <c r="A552" s="10"/>
      <c r="B552" s="10"/>
      <c r="C552" s="10"/>
      <c r="O552" s="10"/>
    </row>
    <row r="553" spans="1:15">
      <c r="A553" s="10"/>
      <c r="B553" s="10"/>
      <c r="C553" s="10"/>
      <c r="O553" s="10"/>
    </row>
    <row r="554" spans="1:15">
      <c r="A554" s="10"/>
      <c r="B554" s="10"/>
      <c r="C554" s="10"/>
      <c r="O554" s="10"/>
    </row>
    <row r="555" spans="1:15">
      <c r="A555" s="10"/>
      <c r="B555" s="10"/>
      <c r="C555" s="10"/>
      <c r="O555" s="10"/>
    </row>
    <row r="556" spans="1:15">
      <c r="A556" s="10"/>
      <c r="B556" s="10"/>
      <c r="C556" s="10"/>
      <c r="O556" s="10"/>
    </row>
    <row r="557" spans="1:15">
      <c r="A557" s="10"/>
      <c r="B557" s="10"/>
      <c r="C557" s="10"/>
      <c r="O557" s="10"/>
    </row>
    <row r="558" spans="1:15">
      <c r="A558" s="10"/>
      <c r="B558" s="10"/>
      <c r="C558" s="10"/>
      <c r="O558" s="10"/>
    </row>
    <row r="559" spans="1:15">
      <c r="A559" s="10"/>
      <c r="B559" s="10"/>
      <c r="C559" s="10"/>
      <c r="O559" s="10"/>
    </row>
    <row r="560" spans="1:15">
      <c r="A560" s="10"/>
      <c r="B560" s="10"/>
      <c r="C560" s="10"/>
      <c r="O560" s="10"/>
    </row>
    <row r="561" spans="1:15">
      <c r="A561" s="10"/>
      <c r="B561" s="10"/>
      <c r="C561" s="10"/>
      <c r="O561" s="10"/>
    </row>
    <row r="562" spans="1:15">
      <c r="A562" s="10"/>
      <c r="B562" s="10"/>
      <c r="C562" s="10"/>
      <c r="O562" s="10"/>
    </row>
    <row r="563" spans="1:15">
      <c r="A563" s="10"/>
      <c r="B563" s="10"/>
      <c r="C563" s="10"/>
      <c r="O563" s="10"/>
    </row>
    <row r="564" spans="1:15">
      <c r="A564" s="10"/>
      <c r="B564" s="10"/>
      <c r="C564" s="10"/>
      <c r="O564" s="10"/>
    </row>
    <row r="565" spans="1:15">
      <c r="A565" s="10"/>
      <c r="B565" s="10"/>
      <c r="C565" s="10"/>
      <c r="O565" s="10"/>
    </row>
    <row r="566" spans="1:15">
      <c r="A566" s="10"/>
      <c r="B566" s="10"/>
      <c r="C566" s="10"/>
      <c r="O566" s="10"/>
    </row>
    <row r="567" spans="1:15">
      <c r="A567" s="10"/>
      <c r="B567" s="10"/>
      <c r="C567" s="10"/>
      <c r="O567" s="10"/>
    </row>
    <row r="568" spans="1:15">
      <c r="A568" s="10"/>
      <c r="B568" s="10"/>
      <c r="C568" s="10"/>
      <c r="O568" s="10"/>
    </row>
    <row r="569" spans="1:15">
      <c r="A569" s="10"/>
      <c r="B569" s="10"/>
      <c r="C569" s="10"/>
      <c r="O569" s="10"/>
    </row>
    <row r="570" spans="1:15">
      <c r="A570" s="10"/>
      <c r="B570" s="10"/>
      <c r="C570" s="10"/>
      <c r="O570" s="10"/>
    </row>
    <row r="571" spans="1:15">
      <c r="A571" s="10"/>
      <c r="B571" s="10"/>
      <c r="C571" s="10"/>
      <c r="O571" s="10"/>
    </row>
    <row r="572" spans="1:15">
      <c r="A572" s="10"/>
      <c r="B572" s="10"/>
      <c r="C572" s="10"/>
      <c r="O572" s="10"/>
    </row>
    <row r="573" spans="1:15">
      <c r="A573" s="10"/>
      <c r="B573" s="10"/>
      <c r="C573" s="10"/>
      <c r="O573" s="10"/>
    </row>
    <row r="574" spans="1:15">
      <c r="A574" s="10"/>
      <c r="B574" s="10"/>
      <c r="C574" s="10"/>
      <c r="O574" s="10"/>
    </row>
    <row r="575" spans="1:15">
      <c r="A575" s="10"/>
      <c r="B575" s="10"/>
      <c r="C575" s="10"/>
      <c r="O575" s="10"/>
    </row>
    <row r="576" spans="1:15">
      <c r="A576" s="10"/>
      <c r="B576" s="10"/>
      <c r="C576" s="10"/>
      <c r="O576" s="10"/>
    </row>
    <row r="577" spans="1:15">
      <c r="A577" s="10"/>
      <c r="B577" s="10"/>
      <c r="C577" s="10"/>
      <c r="O577" s="10"/>
    </row>
    <row r="578" spans="1:15">
      <c r="A578" s="10"/>
      <c r="B578" s="10"/>
      <c r="C578" s="10"/>
      <c r="O578" s="10"/>
    </row>
    <row r="579" spans="1:15">
      <c r="A579" s="10"/>
      <c r="B579" s="10"/>
      <c r="C579" s="10"/>
      <c r="O579" s="10"/>
    </row>
    <row r="580" spans="1:15">
      <c r="A580" s="10"/>
      <c r="B580" s="10"/>
      <c r="C580" s="10"/>
      <c r="O580" s="10"/>
    </row>
    <row r="581" spans="1:15">
      <c r="A581" s="10"/>
      <c r="B581" s="10"/>
      <c r="C581" s="10"/>
      <c r="O581" s="10"/>
    </row>
    <row r="582" spans="1:15">
      <c r="A582" s="10"/>
      <c r="B582" s="10"/>
      <c r="C582" s="10"/>
      <c r="O582" s="10"/>
    </row>
    <row r="583" spans="1:15">
      <c r="A583" s="10"/>
      <c r="B583" s="10"/>
      <c r="C583" s="10"/>
      <c r="O583" s="10"/>
    </row>
    <row r="584" spans="1:15">
      <c r="A584" s="10"/>
      <c r="B584" s="10"/>
      <c r="C584" s="10"/>
      <c r="O584" s="10"/>
    </row>
    <row r="585" spans="1:15">
      <c r="A585" s="10"/>
      <c r="B585" s="10"/>
      <c r="C585" s="10"/>
      <c r="O585" s="10"/>
    </row>
    <row r="586" spans="1:15">
      <c r="A586" s="10"/>
      <c r="B586" s="10"/>
      <c r="C586" s="10"/>
      <c r="O586" s="10"/>
    </row>
    <row r="587" spans="1:15">
      <c r="A587" s="10"/>
      <c r="B587" s="10"/>
      <c r="C587" s="10"/>
      <c r="O587" s="10"/>
    </row>
    <row r="588" spans="1:15">
      <c r="A588" s="10"/>
      <c r="B588" s="10"/>
      <c r="C588" s="10"/>
      <c r="O588" s="10"/>
    </row>
    <row r="589" spans="1:15">
      <c r="A589" s="10"/>
      <c r="B589" s="10"/>
      <c r="C589" s="10"/>
      <c r="O589" s="10"/>
    </row>
    <row r="590" spans="1:15">
      <c r="A590" s="10"/>
      <c r="B590" s="10"/>
      <c r="C590" s="10"/>
      <c r="O590" s="10"/>
    </row>
    <row r="591" spans="1:15">
      <c r="A591" s="10"/>
      <c r="B591" s="10"/>
      <c r="C591" s="10"/>
      <c r="O591" s="10"/>
    </row>
    <row r="592" spans="1:15">
      <c r="A592" s="10"/>
      <c r="B592" s="10"/>
      <c r="C592" s="10"/>
      <c r="O592" s="10"/>
    </row>
    <row r="593" spans="1:15">
      <c r="A593" s="10"/>
      <c r="B593" s="10"/>
      <c r="C593" s="10"/>
      <c r="O593" s="10"/>
    </row>
    <row r="594" spans="1:15">
      <c r="A594" s="10"/>
      <c r="B594" s="10"/>
      <c r="C594" s="10"/>
      <c r="O594" s="10"/>
    </row>
    <row r="595" spans="1:15">
      <c r="A595" s="10"/>
      <c r="B595" s="10"/>
      <c r="C595" s="10"/>
      <c r="O595" s="10"/>
    </row>
    <row r="596" spans="1:15">
      <c r="A596" s="10"/>
      <c r="B596" s="10"/>
      <c r="C596" s="10"/>
      <c r="O596" s="10"/>
    </row>
    <row r="597" spans="1:15">
      <c r="A597" s="10"/>
      <c r="B597" s="10"/>
      <c r="C597" s="10"/>
      <c r="O597" s="10"/>
    </row>
    <row r="598" spans="1:15">
      <c r="A598" s="10"/>
      <c r="B598" s="10"/>
      <c r="C598" s="10"/>
      <c r="O598" s="10"/>
    </row>
    <row r="599" spans="1:15">
      <c r="A599" s="10"/>
      <c r="B599" s="10"/>
      <c r="C599" s="10"/>
      <c r="O599" s="10"/>
    </row>
    <row r="600" spans="1:15">
      <c r="A600" s="10"/>
      <c r="B600" s="10"/>
      <c r="C600" s="10"/>
      <c r="O600" s="10"/>
    </row>
    <row r="601" spans="1:15">
      <c r="A601" s="10"/>
      <c r="B601" s="10"/>
      <c r="C601" s="10"/>
      <c r="O601" s="10"/>
    </row>
    <row r="602" spans="1:15">
      <c r="A602" s="10"/>
      <c r="B602" s="10"/>
      <c r="C602" s="10"/>
      <c r="O602" s="10"/>
    </row>
    <row r="603" spans="1:15">
      <c r="A603" s="10"/>
      <c r="B603" s="10"/>
      <c r="C603" s="10"/>
      <c r="O603" s="10"/>
    </row>
    <row r="604" spans="1:15">
      <c r="A604" s="10"/>
      <c r="B604" s="10"/>
      <c r="C604" s="10"/>
      <c r="O604" s="10"/>
    </row>
    <row r="605" spans="1:15">
      <c r="A605" s="10"/>
      <c r="B605" s="10"/>
      <c r="C605" s="10"/>
      <c r="O605" s="10"/>
    </row>
    <row r="606" spans="1:15">
      <c r="A606" s="10"/>
      <c r="B606" s="10"/>
      <c r="C606" s="10"/>
      <c r="O606" s="10"/>
    </row>
    <row r="607" spans="1:15">
      <c r="A607" s="10"/>
      <c r="B607" s="10"/>
      <c r="C607" s="10"/>
      <c r="O607" s="10"/>
    </row>
    <row r="608" spans="1:15">
      <c r="A608" s="10"/>
      <c r="B608" s="10"/>
      <c r="C608" s="10"/>
      <c r="O608" s="10"/>
    </row>
    <row r="609" spans="1:15">
      <c r="A609" s="10"/>
      <c r="B609" s="10"/>
      <c r="C609" s="10"/>
      <c r="O609" s="10"/>
    </row>
    <row r="610" spans="1:15">
      <c r="A610" s="10"/>
      <c r="B610" s="10"/>
      <c r="C610" s="10"/>
      <c r="O610" s="10"/>
    </row>
    <row r="611" spans="1:15">
      <c r="A611" s="10"/>
      <c r="B611" s="10"/>
      <c r="C611" s="10"/>
      <c r="O611" s="10"/>
    </row>
    <row r="612" spans="1:15">
      <c r="A612" s="10"/>
      <c r="B612" s="10"/>
      <c r="C612" s="10"/>
      <c r="O612" s="10"/>
    </row>
    <row r="613" spans="1:15">
      <c r="A613" s="10"/>
      <c r="B613" s="10"/>
      <c r="C613" s="10"/>
      <c r="O613" s="10"/>
    </row>
    <row r="614" spans="1:15">
      <c r="A614" s="10"/>
      <c r="B614" s="10"/>
      <c r="C614" s="10"/>
      <c r="O614" s="10"/>
    </row>
    <row r="615" spans="1:15">
      <c r="A615" s="10"/>
      <c r="B615" s="10"/>
      <c r="C615" s="10"/>
      <c r="O615" s="10"/>
    </row>
    <row r="616" spans="1:15">
      <c r="A616" s="10"/>
      <c r="B616" s="10"/>
      <c r="C616" s="10"/>
      <c r="O616" s="10"/>
    </row>
    <row r="617" spans="1:15">
      <c r="A617" s="10"/>
      <c r="B617" s="10"/>
      <c r="C617" s="10"/>
      <c r="O617" s="10"/>
    </row>
    <row r="618" spans="1:15">
      <c r="A618" s="10"/>
      <c r="B618" s="10"/>
      <c r="C618" s="10"/>
      <c r="O618" s="10"/>
    </row>
    <row r="619" spans="1:15">
      <c r="A619" s="10"/>
      <c r="B619" s="10"/>
      <c r="C619" s="10"/>
      <c r="O619" s="10"/>
    </row>
    <row r="620" spans="1:15">
      <c r="A620" s="10"/>
      <c r="B620" s="10"/>
      <c r="C620" s="10"/>
      <c r="O620" s="10"/>
    </row>
    <row r="621" spans="1:15">
      <c r="A621" s="10"/>
      <c r="B621" s="10"/>
      <c r="C621" s="10"/>
      <c r="O621" s="10"/>
    </row>
    <row r="622" spans="1:15">
      <c r="A622" s="10"/>
      <c r="B622" s="10"/>
      <c r="C622" s="10"/>
      <c r="O622" s="10"/>
    </row>
    <row r="623" spans="1:15">
      <c r="A623" s="10"/>
      <c r="B623" s="10"/>
      <c r="C623" s="10"/>
      <c r="O623" s="10"/>
    </row>
    <row r="624" spans="1:15">
      <c r="A624" s="10"/>
      <c r="B624" s="10"/>
      <c r="C624" s="10"/>
      <c r="O624" s="10"/>
    </row>
    <row r="625" spans="1:15">
      <c r="A625" s="10"/>
      <c r="B625" s="10"/>
      <c r="C625" s="10"/>
      <c r="O625" s="10"/>
    </row>
    <row r="626" spans="1:15">
      <c r="A626" s="10"/>
      <c r="B626" s="10"/>
      <c r="C626" s="10"/>
      <c r="O626" s="10"/>
    </row>
    <row r="627" spans="1:15">
      <c r="A627" s="10"/>
      <c r="B627" s="10"/>
      <c r="C627" s="10"/>
      <c r="O627" s="10"/>
    </row>
    <row r="628" spans="1:15">
      <c r="A628" s="10"/>
      <c r="B628" s="10"/>
      <c r="C628" s="10"/>
      <c r="O628" s="10"/>
    </row>
    <row r="629" spans="1:15">
      <c r="A629" s="10"/>
      <c r="B629" s="10"/>
      <c r="C629" s="10"/>
      <c r="O629" s="10"/>
    </row>
    <row r="630" spans="1:15">
      <c r="A630" s="10"/>
      <c r="B630" s="10"/>
      <c r="C630" s="10"/>
      <c r="O630" s="10"/>
    </row>
    <row r="631" spans="1:15">
      <c r="A631" s="10"/>
      <c r="B631" s="10"/>
      <c r="C631" s="10"/>
      <c r="O631" s="10"/>
    </row>
    <row r="632" spans="1:15">
      <c r="A632" s="10"/>
      <c r="B632" s="10"/>
      <c r="C632" s="10"/>
      <c r="O632" s="10"/>
    </row>
    <row r="633" spans="1:15">
      <c r="A633" s="10"/>
      <c r="B633" s="10"/>
      <c r="C633" s="10"/>
      <c r="O633" s="10"/>
    </row>
    <row r="634" spans="1:15">
      <c r="A634" s="10"/>
      <c r="B634" s="10"/>
      <c r="C634" s="10"/>
      <c r="O634" s="10"/>
    </row>
    <row r="635" spans="1:15">
      <c r="A635" s="10"/>
      <c r="B635" s="10"/>
      <c r="C635" s="10"/>
      <c r="O635" s="10"/>
    </row>
    <row r="636" spans="1:15">
      <c r="A636" s="10"/>
      <c r="B636" s="10"/>
      <c r="C636" s="10"/>
      <c r="O636" s="10"/>
    </row>
    <row r="637" spans="1:15">
      <c r="A637" s="10"/>
      <c r="B637" s="10"/>
      <c r="C637" s="10"/>
      <c r="O637" s="10"/>
    </row>
    <row r="638" spans="1:15">
      <c r="A638" s="10"/>
      <c r="B638" s="10"/>
      <c r="C638" s="10"/>
      <c r="O638" s="10"/>
    </row>
    <row r="639" spans="1:15">
      <c r="A639" s="10"/>
      <c r="B639" s="10"/>
      <c r="C639" s="10"/>
      <c r="O639" s="10"/>
    </row>
    <row r="640" spans="1:15">
      <c r="A640" s="10"/>
      <c r="B640" s="10"/>
      <c r="C640" s="10"/>
      <c r="O640" s="10"/>
    </row>
    <row r="641" spans="1:15">
      <c r="A641" s="10"/>
      <c r="B641" s="10"/>
      <c r="C641" s="10"/>
      <c r="O641" s="10"/>
    </row>
    <row r="642" spans="1:15">
      <c r="A642" s="10"/>
      <c r="B642" s="10"/>
      <c r="C642" s="10"/>
      <c r="O642" s="10"/>
    </row>
    <row r="643" spans="1:15">
      <c r="A643" s="10"/>
      <c r="B643" s="10"/>
      <c r="C643" s="10"/>
      <c r="O643" s="10"/>
    </row>
    <row r="644" spans="1:15">
      <c r="A644" s="10"/>
      <c r="B644" s="10"/>
      <c r="C644" s="10"/>
      <c r="O644" s="10"/>
    </row>
    <row r="645" spans="1:15">
      <c r="A645" s="10"/>
      <c r="B645" s="10"/>
      <c r="C645" s="10"/>
      <c r="O645" s="10"/>
    </row>
    <row r="646" spans="1:15">
      <c r="A646" s="10"/>
      <c r="B646" s="10"/>
      <c r="C646" s="10"/>
      <c r="O646" s="10"/>
    </row>
    <row r="647" spans="1:15">
      <c r="A647" s="10"/>
      <c r="B647" s="10"/>
      <c r="C647" s="10"/>
      <c r="O647" s="10"/>
    </row>
    <row r="648" spans="1:15">
      <c r="A648" s="10"/>
      <c r="B648" s="10"/>
      <c r="C648" s="10"/>
      <c r="O648" s="10"/>
    </row>
    <row r="649" spans="1:15">
      <c r="A649" s="10"/>
      <c r="B649" s="10"/>
      <c r="C649" s="10"/>
      <c r="O649" s="10"/>
    </row>
    <row r="650" spans="1:15">
      <c r="A650" s="10"/>
      <c r="B650" s="10"/>
      <c r="C650" s="10"/>
      <c r="O650" s="10"/>
    </row>
    <row r="651" spans="1:15">
      <c r="A651" s="10"/>
      <c r="B651" s="10"/>
      <c r="C651" s="10"/>
      <c r="O651" s="10"/>
    </row>
    <row r="652" spans="1:15">
      <c r="A652" s="10"/>
      <c r="B652" s="10"/>
      <c r="C652" s="10"/>
      <c r="O652" s="10"/>
    </row>
    <row r="653" spans="1:15">
      <c r="A653" s="10"/>
      <c r="B653" s="10"/>
      <c r="C653" s="10"/>
      <c r="O653" s="10"/>
    </row>
    <row r="654" spans="1:15">
      <c r="A654" s="10"/>
      <c r="B654" s="10"/>
      <c r="C654" s="10"/>
      <c r="O654" s="10"/>
    </row>
    <row r="655" spans="1:15">
      <c r="A655" s="10"/>
      <c r="B655" s="10"/>
      <c r="C655" s="10"/>
      <c r="O655" s="10"/>
    </row>
    <row r="656" spans="1:15">
      <c r="A656" s="10"/>
      <c r="B656" s="10"/>
      <c r="C656" s="10"/>
      <c r="O656" s="10"/>
    </row>
    <row r="657" spans="1:15">
      <c r="A657" s="10"/>
      <c r="B657" s="10"/>
      <c r="C657" s="10"/>
      <c r="O657" s="10"/>
    </row>
    <row r="658" spans="1:15">
      <c r="A658" s="10"/>
      <c r="B658" s="10"/>
      <c r="C658" s="10"/>
      <c r="O658" s="10"/>
    </row>
    <row r="659" spans="1:15">
      <c r="A659" s="10"/>
      <c r="B659" s="10"/>
      <c r="C659" s="10"/>
      <c r="O659" s="10"/>
    </row>
    <row r="660" spans="1:15">
      <c r="A660" s="10"/>
      <c r="B660" s="10"/>
      <c r="C660" s="10"/>
      <c r="O660" s="10"/>
    </row>
    <row r="661" spans="1:15">
      <c r="A661" s="10"/>
      <c r="B661" s="10"/>
      <c r="C661" s="10"/>
      <c r="O661" s="10"/>
    </row>
    <row r="662" spans="1:15">
      <c r="A662" s="10"/>
      <c r="B662" s="10"/>
      <c r="C662" s="10"/>
      <c r="O662" s="10"/>
    </row>
    <row r="663" spans="1:15">
      <c r="A663" s="10"/>
      <c r="B663" s="10"/>
      <c r="C663" s="10"/>
      <c r="O663" s="10"/>
    </row>
    <row r="664" spans="1:15">
      <c r="A664" s="10"/>
      <c r="B664" s="10"/>
      <c r="C664" s="10"/>
      <c r="O664" s="10"/>
    </row>
    <row r="665" spans="1:15">
      <c r="A665" s="10"/>
      <c r="B665" s="10"/>
      <c r="C665" s="10"/>
      <c r="O665" s="10"/>
    </row>
    <row r="666" spans="1:15">
      <c r="A666" s="10"/>
      <c r="B666" s="10"/>
      <c r="C666" s="10"/>
      <c r="O666" s="10"/>
    </row>
    <row r="667" spans="1:15">
      <c r="A667" s="10"/>
      <c r="B667" s="10"/>
      <c r="C667" s="10"/>
      <c r="O667" s="10"/>
    </row>
    <row r="668" spans="1:15">
      <c r="A668" s="10"/>
      <c r="B668" s="10"/>
      <c r="C668" s="10"/>
      <c r="O668" s="10"/>
    </row>
    <row r="669" spans="1:15">
      <c r="A669" s="10"/>
      <c r="B669" s="10"/>
      <c r="C669" s="10"/>
      <c r="O669" s="10"/>
    </row>
    <row r="670" spans="1:15">
      <c r="A670" s="10"/>
      <c r="B670" s="10"/>
      <c r="C670" s="10"/>
      <c r="O670" s="10"/>
    </row>
    <row r="671" spans="1:15">
      <c r="A671" s="10"/>
      <c r="B671" s="10"/>
      <c r="C671" s="10"/>
      <c r="O671" s="10"/>
    </row>
    <row r="672" spans="1:15">
      <c r="A672" s="10"/>
      <c r="B672" s="10"/>
      <c r="C672" s="10"/>
      <c r="O672" s="10"/>
    </row>
    <row r="673" spans="1:15">
      <c r="A673" s="10"/>
      <c r="B673" s="10"/>
      <c r="C673" s="10"/>
      <c r="O673" s="10"/>
    </row>
    <row r="674" spans="1:15">
      <c r="A674" s="10"/>
      <c r="B674" s="10"/>
      <c r="C674" s="10"/>
      <c r="O674" s="10"/>
    </row>
    <row r="675" spans="1:15">
      <c r="A675" s="10"/>
      <c r="B675" s="10"/>
      <c r="C675" s="10"/>
      <c r="O675" s="10"/>
    </row>
    <row r="676" spans="1:15">
      <c r="A676" s="10"/>
      <c r="B676" s="10"/>
      <c r="C676" s="10"/>
      <c r="O676" s="10"/>
    </row>
    <row r="677" spans="1:15">
      <c r="A677" s="10"/>
      <c r="B677" s="10"/>
      <c r="C677" s="10"/>
      <c r="O677" s="10"/>
    </row>
    <row r="678" spans="1:15">
      <c r="A678" s="10"/>
      <c r="B678" s="10"/>
      <c r="C678" s="10"/>
      <c r="O678" s="10"/>
    </row>
    <row r="679" spans="1:15">
      <c r="A679" s="10"/>
      <c r="B679" s="10"/>
      <c r="C679" s="10"/>
      <c r="O679" s="10"/>
    </row>
    <row r="680" spans="1:15">
      <c r="A680" s="10"/>
      <c r="B680" s="10"/>
      <c r="C680" s="10"/>
      <c r="O680" s="10"/>
    </row>
    <row r="681" spans="1:15">
      <c r="A681" s="10"/>
      <c r="B681" s="10"/>
      <c r="C681" s="10"/>
      <c r="O681" s="10"/>
    </row>
    <row r="682" spans="1:15">
      <c r="A682" s="10"/>
      <c r="B682" s="10"/>
      <c r="C682" s="10"/>
      <c r="O682" s="10"/>
    </row>
    <row r="683" spans="1:15">
      <c r="A683" s="10"/>
      <c r="B683" s="10"/>
      <c r="C683" s="10"/>
      <c r="O683" s="10"/>
    </row>
    <row r="684" spans="1:15">
      <c r="A684" s="10"/>
      <c r="B684" s="10"/>
      <c r="C684" s="10"/>
      <c r="O684" s="10"/>
    </row>
    <row r="685" spans="1:15">
      <c r="A685" s="10"/>
      <c r="B685" s="10"/>
      <c r="C685" s="10"/>
      <c r="O685" s="10"/>
    </row>
    <row r="686" spans="1:15">
      <c r="A686" s="10"/>
      <c r="B686" s="10"/>
      <c r="C686" s="10"/>
      <c r="O686" s="10"/>
    </row>
    <row r="687" spans="1:15">
      <c r="A687" s="10"/>
      <c r="B687" s="10"/>
      <c r="C687" s="10"/>
      <c r="O687" s="10"/>
    </row>
    <row r="688" spans="1:15">
      <c r="A688" s="10"/>
      <c r="B688" s="10"/>
      <c r="C688" s="10"/>
      <c r="O688" s="10"/>
    </row>
    <row r="689" spans="1:15">
      <c r="A689" s="10"/>
      <c r="B689" s="10"/>
      <c r="C689" s="10"/>
      <c r="O689" s="10"/>
    </row>
    <row r="690" spans="1:15">
      <c r="A690" s="10"/>
      <c r="B690" s="10"/>
      <c r="C690" s="10"/>
      <c r="O690" s="10"/>
    </row>
    <row r="691" spans="1:15">
      <c r="A691" s="10"/>
      <c r="B691" s="10"/>
      <c r="C691" s="10"/>
      <c r="O691" s="10"/>
    </row>
    <row r="692" spans="1:15">
      <c r="A692" s="10"/>
      <c r="B692" s="10"/>
      <c r="C692" s="10"/>
      <c r="O692" s="10"/>
    </row>
    <row r="693" spans="1:15">
      <c r="A693" s="10"/>
      <c r="B693" s="10"/>
      <c r="C693" s="10"/>
      <c r="O693" s="10"/>
    </row>
    <row r="694" spans="1:15">
      <c r="A694" s="10"/>
      <c r="B694" s="10"/>
      <c r="C694" s="10"/>
      <c r="O694" s="10"/>
    </row>
    <row r="695" spans="1:15">
      <c r="A695" s="10"/>
      <c r="B695" s="10"/>
      <c r="C695" s="10"/>
      <c r="O695" s="10"/>
    </row>
    <row r="696" spans="1:15">
      <c r="A696" s="10"/>
      <c r="B696" s="10"/>
      <c r="C696" s="10"/>
      <c r="O696" s="10"/>
    </row>
    <row r="697" spans="1:15">
      <c r="A697" s="10"/>
      <c r="B697" s="10"/>
      <c r="C697" s="10"/>
      <c r="O697" s="10"/>
    </row>
    <row r="698" spans="1:15">
      <c r="A698" s="10"/>
      <c r="B698" s="10"/>
      <c r="C698" s="10"/>
      <c r="O698" s="10"/>
    </row>
    <row r="699" spans="1:15">
      <c r="A699" s="10"/>
      <c r="B699" s="10"/>
      <c r="C699" s="10"/>
      <c r="O699" s="10"/>
    </row>
    <row r="700" spans="1:15">
      <c r="A700" s="10"/>
      <c r="B700" s="10"/>
      <c r="C700" s="10"/>
      <c r="O700" s="10"/>
    </row>
    <row r="701" spans="1:15">
      <c r="A701" s="10"/>
      <c r="B701" s="10"/>
      <c r="C701" s="10"/>
      <c r="O701" s="10"/>
    </row>
    <row r="702" spans="1:15">
      <c r="A702" s="10"/>
      <c r="B702" s="10"/>
      <c r="C702" s="10"/>
      <c r="O702" s="10"/>
    </row>
    <row r="703" spans="1:15">
      <c r="A703" s="10"/>
      <c r="B703" s="10"/>
      <c r="C703" s="10"/>
      <c r="O703" s="10"/>
    </row>
    <row r="704" spans="1:15">
      <c r="A704" s="10"/>
      <c r="B704" s="10"/>
      <c r="C704" s="10"/>
      <c r="O704" s="10"/>
    </row>
    <row r="705" spans="1:15">
      <c r="A705" s="10"/>
      <c r="B705" s="10"/>
      <c r="C705" s="10"/>
      <c r="O705" s="10"/>
    </row>
    <row r="706" spans="1:15">
      <c r="A706" s="10"/>
      <c r="B706" s="10"/>
      <c r="C706" s="10"/>
      <c r="O706" s="10"/>
    </row>
    <row r="707" spans="1:15">
      <c r="A707" s="10"/>
      <c r="B707" s="10"/>
      <c r="C707" s="10"/>
      <c r="O707" s="10"/>
    </row>
    <row r="708" spans="1:15">
      <c r="A708" s="10"/>
      <c r="B708" s="10"/>
      <c r="C708" s="10"/>
      <c r="O708" s="10"/>
    </row>
    <row r="709" spans="1:15">
      <c r="A709" s="10"/>
      <c r="B709" s="10"/>
      <c r="C709" s="10"/>
      <c r="O709" s="10"/>
    </row>
    <row r="710" spans="1:15">
      <c r="A710" s="10"/>
      <c r="B710" s="10"/>
      <c r="C710" s="10"/>
      <c r="O710" s="10"/>
    </row>
    <row r="711" spans="1:15">
      <c r="A711" s="10"/>
      <c r="B711" s="10"/>
      <c r="C711" s="10"/>
      <c r="O711" s="10"/>
    </row>
    <row r="712" spans="1:15">
      <c r="A712" s="10"/>
      <c r="B712" s="10"/>
      <c r="C712" s="10"/>
      <c r="O712" s="10"/>
    </row>
    <row r="713" spans="1:15">
      <c r="A713" s="10"/>
      <c r="B713" s="10"/>
      <c r="C713" s="10"/>
      <c r="O713" s="10"/>
    </row>
    <row r="714" spans="1:15">
      <c r="A714" s="10"/>
      <c r="B714" s="10"/>
      <c r="C714" s="10"/>
      <c r="O714" s="10"/>
    </row>
    <row r="715" spans="1:15">
      <c r="A715" s="10"/>
      <c r="B715" s="10"/>
      <c r="C715" s="10"/>
      <c r="O715" s="10"/>
    </row>
    <row r="716" spans="1:15">
      <c r="A716" s="10"/>
      <c r="B716" s="10"/>
      <c r="C716" s="10"/>
      <c r="O716" s="10"/>
    </row>
    <row r="717" spans="1:15">
      <c r="A717" s="10"/>
      <c r="B717" s="10"/>
      <c r="C717" s="10"/>
      <c r="O717" s="10"/>
    </row>
    <row r="718" spans="1:15">
      <c r="A718" s="10"/>
      <c r="B718" s="10"/>
      <c r="C718" s="10"/>
      <c r="O718" s="10"/>
    </row>
    <row r="719" spans="1:15">
      <c r="A719" s="10"/>
      <c r="B719" s="10"/>
      <c r="C719" s="10"/>
      <c r="O719" s="10"/>
    </row>
    <row r="720" spans="1:15">
      <c r="A720" s="10"/>
      <c r="B720" s="10"/>
      <c r="C720" s="10"/>
      <c r="O720" s="10"/>
    </row>
    <row r="721" spans="1:15">
      <c r="A721" s="10"/>
      <c r="B721" s="10"/>
      <c r="C721" s="10"/>
      <c r="O721" s="10"/>
    </row>
    <row r="722" spans="1:15">
      <c r="A722" s="10"/>
      <c r="B722" s="10"/>
      <c r="C722" s="10"/>
      <c r="O722" s="10"/>
    </row>
    <row r="723" spans="1:15">
      <c r="A723" s="10"/>
      <c r="B723" s="10"/>
      <c r="C723" s="10"/>
      <c r="O723" s="10"/>
    </row>
    <row r="724" spans="1:15">
      <c r="A724" s="10"/>
      <c r="B724" s="10"/>
      <c r="C724" s="10"/>
      <c r="O724" s="10"/>
    </row>
    <row r="725" spans="1:15">
      <c r="A725" s="10"/>
      <c r="B725" s="10"/>
      <c r="C725" s="10"/>
      <c r="O725" s="10"/>
    </row>
    <row r="726" spans="1:15">
      <c r="A726" s="10"/>
      <c r="B726" s="10"/>
      <c r="C726" s="10"/>
      <c r="O726" s="10"/>
    </row>
    <row r="727" spans="1:15">
      <c r="A727" s="10"/>
      <c r="B727" s="10"/>
      <c r="C727" s="10"/>
      <c r="O727" s="10"/>
    </row>
    <row r="728" spans="1:15">
      <c r="A728" s="10"/>
      <c r="B728" s="10"/>
      <c r="C728" s="10"/>
      <c r="O728" s="10"/>
    </row>
    <row r="729" spans="1:15">
      <c r="A729" s="10"/>
      <c r="B729" s="10"/>
      <c r="C729" s="10"/>
      <c r="O729" s="10"/>
    </row>
    <row r="730" spans="1:15">
      <c r="A730" s="10"/>
      <c r="B730" s="10"/>
      <c r="C730" s="10"/>
      <c r="O730" s="10"/>
    </row>
    <row r="731" spans="1:15">
      <c r="A731" s="10"/>
      <c r="B731" s="10"/>
      <c r="C731" s="10"/>
      <c r="O731" s="10"/>
    </row>
    <row r="732" spans="1:15">
      <c r="A732" s="10"/>
      <c r="B732" s="10"/>
      <c r="C732" s="10"/>
      <c r="O732" s="10"/>
    </row>
    <row r="733" spans="1:15">
      <c r="A733" s="10"/>
      <c r="B733" s="10"/>
      <c r="C733" s="10"/>
      <c r="O733" s="10"/>
    </row>
    <row r="734" spans="1:15">
      <c r="A734" s="10"/>
      <c r="B734" s="10"/>
      <c r="C734" s="10"/>
      <c r="O734" s="10"/>
    </row>
    <row r="735" spans="1:15">
      <c r="A735" s="10"/>
      <c r="B735" s="10"/>
      <c r="C735" s="10"/>
      <c r="O735" s="10"/>
    </row>
    <row r="736" spans="1:15">
      <c r="A736" s="10"/>
      <c r="B736" s="10"/>
      <c r="C736" s="10"/>
      <c r="O736" s="10"/>
    </row>
    <row r="737" spans="1:15">
      <c r="A737" s="10"/>
      <c r="B737" s="10"/>
      <c r="C737" s="10"/>
      <c r="O737" s="10"/>
    </row>
    <row r="738" spans="1:15">
      <c r="A738" s="10"/>
      <c r="B738" s="10"/>
      <c r="C738" s="10"/>
      <c r="O738" s="10"/>
    </row>
    <row r="739" spans="1:15">
      <c r="A739" s="10"/>
      <c r="B739" s="10"/>
      <c r="C739" s="10"/>
      <c r="O739" s="10"/>
    </row>
    <row r="740" spans="1:15">
      <c r="A740" s="10"/>
      <c r="B740" s="10"/>
      <c r="C740" s="10"/>
      <c r="O740" s="10"/>
    </row>
    <row r="741" spans="1:15">
      <c r="A741" s="10"/>
      <c r="B741" s="10"/>
      <c r="C741" s="10"/>
      <c r="O741" s="10"/>
    </row>
    <row r="742" spans="1:15">
      <c r="A742" s="10"/>
      <c r="B742" s="10"/>
      <c r="C742" s="10"/>
      <c r="O742" s="10"/>
    </row>
    <row r="743" spans="1:15">
      <c r="A743" s="10"/>
      <c r="B743" s="10"/>
      <c r="C743" s="10"/>
      <c r="O743" s="10"/>
    </row>
    <row r="744" spans="1:15">
      <c r="A744" s="10"/>
      <c r="B744" s="10"/>
      <c r="C744" s="10"/>
      <c r="O744" s="10"/>
    </row>
    <row r="745" spans="1:15">
      <c r="A745" s="10"/>
      <c r="B745" s="10"/>
      <c r="C745" s="10"/>
      <c r="O745" s="10"/>
    </row>
    <row r="746" spans="1:15">
      <c r="A746" s="10"/>
      <c r="B746" s="10"/>
      <c r="C746" s="10"/>
      <c r="O746" s="10"/>
    </row>
    <row r="747" spans="1:15">
      <c r="A747" s="10"/>
      <c r="B747" s="10"/>
      <c r="C747" s="10"/>
      <c r="O747" s="10"/>
    </row>
    <row r="748" spans="1:15">
      <c r="A748" s="10"/>
      <c r="B748" s="10"/>
      <c r="C748" s="10"/>
      <c r="O748" s="10"/>
    </row>
    <row r="749" spans="1:15">
      <c r="A749" s="10"/>
      <c r="B749" s="10"/>
      <c r="C749" s="10"/>
      <c r="O749" s="10"/>
    </row>
    <row r="750" spans="1:15">
      <c r="A750" s="10"/>
      <c r="B750" s="10"/>
      <c r="C750" s="10"/>
      <c r="O750" s="10"/>
    </row>
    <row r="751" spans="1:15">
      <c r="A751" s="10"/>
      <c r="B751" s="10"/>
      <c r="C751" s="10"/>
      <c r="O751" s="10"/>
    </row>
    <row r="752" spans="1:15">
      <c r="A752" s="10"/>
      <c r="B752" s="10"/>
      <c r="C752" s="10"/>
      <c r="O752" s="10"/>
    </row>
    <row r="753" spans="1:15">
      <c r="A753" s="10"/>
      <c r="B753" s="10"/>
      <c r="C753" s="10"/>
      <c r="O753" s="10"/>
    </row>
    <row r="754" spans="1:15">
      <c r="A754" s="10"/>
      <c r="B754" s="10"/>
      <c r="C754" s="10"/>
      <c r="O754" s="10"/>
    </row>
    <row r="755" spans="1:15">
      <c r="A755" s="10"/>
      <c r="B755" s="10"/>
      <c r="C755" s="10"/>
      <c r="O755" s="10"/>
    </row>
    <row r="756" spans="1:15">
      <c r="A756" s="10"/>
      <c r="B756" s="10"/>
      <c r="C756" s="10"/>
      <c r="O756" s="10"/>
    </row>
    <row r="757" spans="1:15">
      <c r="A757" s="10"/>
      <c r="B757" s="10"/>
      <c r="C757" s="10"/>
      <c r="O757" s="10"/>
    </row>
    <row r="758" spans="1:15">
      <c r="A758" s="10"/>
      <c r="B758" s="10"/>
      <c r="C758" s="10"/>
      <c r="O758" s="10"/>
    </row>
    <row r="759" spans="1:15">
      <c r="A759" s="10"/>
      <c r="B759" s="10"/>
      <c r="C759" s="10"/>
      <c r="O759" s="10"/>
    </row>
    <row r="760" spans="1:15">
      <c r="A760" s="10"/>
      <c r="B760" s="10"/>
      <c r="C760" s="10"/>
      <c r="O760" s="10"/>
    </row>
    <row r="761" spans="1:15">
      <c r="A761" s="10"/>
      <c r="B761" s="10"/>
      <c r="C761" s="10"/>
      <c r="O761" s="10"/>
    </row>
    <row r="762" spans="1:15">
      <c r="A762" s="10"/>
      <c r="B762" s="10"/>
      <c r="C762" s="10"/>
      <c r="O762" s="10"/>
    </row>
    <row r="763" spans="1:15">
      <c r="A763" s="10"/>
      <c r="B763" s="10"/>
      <c r="C763" s="10"/>
      <c r="O763" s="10"/>
    </row>
    <row r="764" spans="1:15">
      <c r="A764" s="10"/>
      <c r="B764" s="10"/>
      <c r="C764" s="10"/>
      <c r="O764" s="10"/>
    </row>
    <row r="765" spans="1:15">
      <c r="A765" s="10"/>
      <c r="B765" s="10"/>
      <c r="C765" s="10"/>
      <c r="O765" s="10"/>
    </row>
    <row r="766" spans="1:15">
      <c r="A766" s="10"/>
      <c r="B766" s="10"/>
      <c r="C766" s="10"/>
      <c r="O766" s="10"/>
    </row>
    <row r="767" spans="1:15">
      <c r="A767" s="10"/>
      <c r="B767" s="10"/>
      <c r="C767" s="10"/>
      <c r="O767" s="10"/>
    </row>
    <row r="768" spans="1:15">
      <c r="A768" s="10"/>
      <c r="B768" s="10"/>
      <c r="C768" s="10"/>
      <c r="O768" s="10"/>
    </row>
    <row r="769" spans="1:15">
      <c r="A769" s="10"/>
      <c r="B769" s="10"/>
      <c r="C769" s="10"/>
      <c r="O769" s="10"/>
    </row>
    <row r="770" spans="1:15">
      <c r="A770" s="10"/>
      <c r="B770" s="10"/>
      <c r="C770" s="10"/>
      <c r="O770" s="10"/>
    </row>
    <row r="771" spans="1:15">
      <c r="A771" s="10"/>
      <c r="B771" s="10"/>
      <c r="C771" s="10"/>
      <c r="O771" s="10"/>
    </row>
    <row r="772" spans="1:15">
      <c r="A772" s="10"/>
      <c r="B772" s="10"/>
      <c r="C772" s="10"/>
      <c r="O772" s="10"/>
    </row>
    <row r="773" spans="1:15">
      <c r="A773" s="10"/>
      <c r="B773" s="10"/>
      <c r="C773" s="10"/>
      <c r="O773" s="10"/>
    </row>
    <row r="774" spans="1:15">
      <c r="A774" s="10"/>
      <c r="B774" s="10"/>
      <c r="C774" s="10"/>
      <c r="O774" s="10"/>
    </row>
    <row r="775" spans="1:15">
      <c r="A775" s="10"/>
      <c r="B775" s="10"/>
      <c r="C775" s="10"/>
      <c r="O775" s="10"/>
    </row>
    <row r="776" spans="1:15">
      <c r="A776" s="10"/>
      <c r="B776" s="10"/>
      <c r="C776" s="10"/>
      <c r="O776" s="10"/>
    </row>
    <row r="777" spans="1:15">
      <c r="A777" s="10"/>
      <c r="B777" s="10"/>
      <c r="C777" s="10"/>
      <c r="O777" s="10"/>
    </row>
    <row r="778" spans="1:15">
      <c r="A778" s="10"/>
      <c r="B778" s="10"/>
      <c r="C778" s="10"/>
      <c r="O778" s="10"/>
    </row>
    <row r="779" spans="1:15">
      <c r="A779" s="10"/>
      <c r="B779" s="10"/>
      <c r="C779" s="10"/>
      <c r="O779" s="10"/>
    </row>
    <row r="780" spans="1:15">
      <c r="A780" s="10"/>
      <c r="B780" s="10"/>
      <c r="C780" s="10"/>
      <c r="O780" s="10"/>
    </row>
    <row r="781" spans="1:15">
      <c r="A781" s="10"/>
      <c r="B781" s="10"/>
      <c r="C781" s="10"/>
      <c r="O781" s="10"/>
    </row>
    <row r="782" spans="1:15">
      <c r="A782" s="10"/>
      <c r="B782" s="10"/>
      <c r="C782" s="10"/>
      <c r="O782" s="10"/>
    </row>
    <row r="783" spans="1:15">
      <c r="A783" s="10"/>
      <c r="B783" s="10"/>
      <c r="C783" s="10"/>
      <c r="O783" s="10"/>
    </row>
    <row r="784" spans="1:15">
      <c r="A784" s="10"/>
      <c r="B784" s="10"/>
      <c r="C784" s="10"/>
      <c r="O784" s="10"/>
    </row>
    <row r="785" spans="1:15">
      <c r="A785" s="10"/>
      <c r="B785" s="10"/>
      <c r="C785" s="10"/>
      <c r="O785" s="10"/>
    </row>
    <row r="786" spans="1:15">
      <c r="A786" s="10"/>
      <c r="B786" s="10"/>
      <c r="C786" s="10"/>
      <c r="O786" s="10"/>
    </row>
    <row r="787" spans="1:15">
      <c r="A787" s="10"/>
      <c r="B787" s="10"/>
      <c r="C787" s="10"/>
      <c r="O787" s="10"/>
    </row>
    <row r="788" spans="1:15">
      <c r="A788" s="10"/>
      <c r="B788" s="10"/>
      <c r="C788" s="10"/>
      <c r="O788" s="10"/>
    </row>
    <row r="789" spans="1:15">
      <c r="A789" s="10"/>
      <c r="B789" s="10"/>
      <c r="C789" s="10"/>
      <c r="O789" s="10"/>
    </row>
    <row r="790" spans="1:15">
      <c r="A790" s="10"/>
      <c r="B790" s="10"/>
      <c r="C790" s="10"/>
      <c r="O790" s="10"/>
    </row>
    <row r="791" spans="1:15">
      <c r="A791" s="10"/>
      <c r="B791" s="10"/>
      <c r="C791" s="10"/>
      <c r="O791" s="10"/>
    </row>
    <row r="792" spans="1:15">
      <c r="A792" s="10"/>
      <c r="B792" s="10"/>
      <c r="C792" s="10"/>
      <c r="O792" s="10"/>
    </row>
    <row r="793" spans="1:15">
      <c r="A793" s="10"/>
      <c r="B793" s="10"/>
      <c r="C793" s="10"/>
      <c r="O793" s="10"/>
    </row>
    <row r="794" spans="1:15">
      <c r="A794" s="10"/>
      <c r="B794" s="10"/>
      <c r="C794" s="10"/>
      <c r="O794" s="10"/>
    </row>
    <row r="795" spans="1:15">
      <c r="A795" s="10"/>
      <c r="B795" s="10"/>
      <c r="C795" s="10"/>
      <c r="O795" s="10"/>
    </row>
    <row r="796" spans="1:15">
      <c r="A796" s="10"/>
      <c r="B796" s="10"/>
      <c r="C796" s="10"/>
      <c r="O796" s="10"/>
    </row>
    <row r="797" spans="1:15">
      <c r="A797" s="10"/>
      <c r="B797" s="10"/>
      <c r="C797" s="10"/>
      <c r="O797" s="10"/>
    </row>
    <row r="798" spans="1:15">
      <c r="A798" s="10"/>
      <c r="B798" s="10"/>
      <c r="C798" s="10"/>
      <c r="O798" s="10"/>
    </row>
    <row r="799" spans="1:15">
      <c r="A799" s="10"/>
      <c r="B799" s="10"/>
      <c r="C799" s="10"/>
      <c r="O799" s="10"/>
    </row>
    <row r="800" spans="1:15">
      <c r="A800" s="10"/>
      <c r="B800" s="10"/>
      <c r="C800" s="10"/>
      <c r="O800" s="10"/>
    </row>
    <row r="801" spans="1:15">
      <c r="A801" s="10"/>
      <c r="B801" s="10"/>
      <c r="C801" s="10"/>
      <c r="O801" s="10"/>
    </row>
    <row r="802" spans="1:15">
      <c r="A802" s="10"/>
      <c r="B802" s="10"/>
      <c r="C802" s="10"/>
      <c r="O802" s="10"/>
    </row>
    <row r="803" spans="1:15">
      <c r="A803" s="10"/>
      <c r="B803" s="10"/>
      <c r="C803" s="10"/>
      <c r="O803" s="10"/>
    </row>
    <row r="804" spans="1:15">
      <c r="A804" s="10"/>
      <c r="B804" s="10"/>
      <c r="C804" s="10"/>
      <c r="O804" s="10"/>
    </row>
    <row r="805" spans="1:15">
      <c r="A805" s="10"/>
      <c r="B805" s="10"/>
      <c r="C805" s="10"/>
      <c r="O805" s="10"/>
    </row>
    <row r="806" spans="1:15">
      <c r="A806" s="10"/>
      <c r="B806" s="10"/>
      <c r="C806" s="10"/>
      <c r="O806" s="10"/>
    </row>
    <row r="807" spans="1:15">
      <c r="A807" s="10"/>
      <c r="B807" s="10"/>
      <c r="C807" s="10"/>
      <c r="O807" s="10"/>
    </row>
    <row r="808" spans="1:15">
      <c r="A808" s="10"/>
      <c r="B808" s="10"/>
      <c r="C808" s="10"/>
      <c r="O808" s="10"/>
    </row>
    <row r="809" spans="1:15">
      <c r="A809" s="10"/>
      <c r="B809" s="10"/>
      <c r="C809" s="10"/>
      <c r="O809" s="10"/>
    </row>
    <row r="810" spans="1:15">
      <c r="A810" s="10"/>
      <c r="B810" s="10"/>
      <c r="C810" s="10"/>
      <c r="O810" s="10"/>
    </row>
    <row r="811" spans="1:15">
      <c r="A811" s="10"/>
      <c r="B811" s="10"/>
      <c r="C811" s="10"/>
      <c r="O811" s="10"/>
    </row>
    <row r="812" spans="1:15">
      <c r="A812" s="10"/>
      <c r="B812" s="10"/>
      <c r="C812" s="10"/>
      <c r="O812" s="10"/>
    </row>
    <row r="813" spans="1:15">
      <c r="A813" s="10"/>
      <c r="B813" s="10"/>
      <c r="C813" s="10"/>
      <c r="O813" s="10"/>
    </row>
    <row r="814" spans="1:15">
      <c r="A814" s="10"/>
      <c r="B814" s="10"/>
      <c r="C814" s="10"/>
      <c r="O814" s="10"/>
    </row>
    <row r="815" spans="1:15">
      <c r="A815" s="10"/>
      <c r="B815" s="10"/>
      <c r="C815" s="10"/>
      <c r="O815" s="10"/>
    </row>
    <row r="816" spans="1:15">
      <c r="A816" s="10"/>
      <c r="B816" s="10"/>
      <c r="C816" s="10"/>
      <c r="O816" s="10"/>
    </row>
    <row r="817" spans="1:15">
      <c r="A817" s="10"/>
      <c r="B817" s="10"/>
      <c r="C817" s="10"/>
      <c r="O817" s="10"/>
    </row>
    <row r="818" spans="1:15">
      <c r="A818" s="10"/>
      <c r="B818" s="10"/>
      <c r="C818" s="10"/>
      <c r="O818" s="10"/>
    </row>
    <row r="819" spans="1:15">
      <c r="A819" s="10"/>
      <c r="B819" s="10"/>
      <c r="C819" s="10"/>
      <c r="O819" s="10"/>
    </row>
    <row r="820" spans="1:15">
      <c r="A820" s="10"/>
      <c r="B820" s="10"/>
      <c r="C820" s="10"/>
      <c r="O820" s="10"/>
    </row>
    <row r="821" spans="1:15">
      <c r="A821" s="10"/>
      <c r="B821" s="10"/>
      <c r="C821" s="10"/>
      <c r="O821" s="10"/>
    </row>
    <row r="822" spans="1:15">
      <c r="A822" s="10"/>
      <c r="B822" s="10"/>
      <c r="C822" s="10"/>
      <c r="O822" s="10"/>
    </row>
    <row r="823" spans="1:15">
      <c r="A823" s="10"/>
      <c r="B823" s="10"/>
      <c r="C823" s="10"/>
      <c r="O823" s="10"/>
    </row>
    <row r="824" spans="1:15">
      <c r="A824" s="10"/>
      <c r="B824" s="10"/>
      <c r="C824" s="10"/>
      <c r="O824" s="10"/>
    </row>
    <row r="825" spans="1:15">
      <c r="A825" s="10"/>
      <c r="B825" s="10"/>
      <c r="C825" s="10"/>
      <c r="O825" s="10"/>
    </row>
    <row r="826" spans="1:15">
      <c r="A826" s="10"/>
      <c r="B826" s="10"/>
      <c r="C826" s="10"/>
      <c r="O826" s="10"/>
    </row>
    <row r="827" spans="1:15">
      <c r="A827" s="10"/>
      <c r="B827" s="10"/>
      <c r="C827" s="10"/>
      <c r="O827" s="10"/>
    </row>
    <row r="828" spans="1:15">
      <c r="A828" s="10"/>
      <c r="B828" s="10"/>
      <c r="C828" s="10"/>
      <c r="O828" s="10"/>
    </row>
    <row r="829" spans="1:15">
      <c r="A829" s="10"/>
      <c r="B829" s="10"/>
      <c r="C829" s="10"/>
      <c r="O829" s="10"/>
    </row>
    <row r="830" spans="1:15">
      <c r="A830" s="10"/>
      <c r="B830" s="10"/>
      <c r="C830" s="10"/>
      <c r="O830" s="10"/>
    </row>
    <row r="831" spans="1:15">
      <c r="A831" s="10"/>
      <c r="B831" s="10"/>
      <c r="C831" s="10"/>
      <c r="O831" s="10"/>
    </row>
    <row r="832" spans="1:15">
      <c r="A832" s="10"/>
      <c r="B832" s="10"/>
      <c r="C832" s="10"/>
      <c r="O832" s="10"/>
    </row>
    <row r="833" spans="1:15">
      <c r="A833" s="10"/>
      <c r="B833" s="10"/>
      <c r="C833" s="10"/>
      <c r="O833" s="10"/>
    </row>
    <row r="834" spans="1:15">
      <c r="A834" s="10"/>
      <c r="B834" s="10"/>
      <c r="C834" s="10"/>
      <c r="O834" s="10"/>
    </row>
    <row r="835" spans="1:15">
      <c r="A835" s="10"/>
      <c r="B835" s="10"/>
      <c r="C835" s="10"/>
      <c r="O835" s="10"/>
    </row>
    <row r="836" spans="1:15">
      <c r="A836" s="10"/>
      <c r="B836" s="10"/>
      <c r="C836" s="10"/>
      <c r="O836" s="10"/>
    </row>
    <row r="837" spans="1:15">
      <c r="A837" s="10"/>
      <c r="B837" s="10"/>
      <c r="C837" s="10"/>
      <c r="O837" s="10"/>
    </row>
    <row r="838" spans="1:15">
      <c r="A838" s="10"/>
      <c r="B838" s="10"/>
      <c r="C838" s="10"/>
      <c r="O838" s="10"/>
    </row>
    <row r="839" spans="1:15">
      <c r="A839" s="10"/>
      <c r="B839" s="10"/>
      <c r="C839" s="10"/>
      <c r="O839" s="10"/>
    </row>
    <row r="840" spans="1:15">
      <c r="A840" s="10"/>
      <c r="B840" s="10"/>
      <c r="C840" s="10"/>
      <c r="O840" s="10"/>
    </row>
    <row r="841" spans="1:15">
      <c r="A841" s="10"/>
      <c r="B841" s="10"/>
      <c r="C841" s="10"/>
      <c r="O841" s="10"/>
    </row>
    <row r="842" spans="1:15">
      <c r="A842" s="10"/>
      <c r="B842" s="10"/>
      <c r="C842" s="10"/>
      <c r="O842" s="10"/>
    </row>
    <row r="843" spans="1:15">
      <c r="A843" s="10"/>
      <c r="B843" s="10"/>
      <c r="C843" s="10"/>
      <c r="O843" s="10"/>
    </row>
    <row r="844" spans="1:15">
      <c r="A844" s="10"/>
      <c r="B844" s="10"/>
      <c r="C844" s="10"/>
      <c r="O844" s="10"/>
    </row>
    <row r="845" spans="1:15">
      <c r="A845" s="10"/>
      <c r="B845" s="10"/>
      <c r="C845" s="10"/>
      <c r="O845" s="10"/>
    </row>
    <row r="846" spans="1:15">
      <c r="A846" s="10"/>
      <c r="B846" s="10"/>
      <c r="C846" s="10"/>
      <c r="O846" s="10"/>
    </row>
    <row r="847" spans="1:15">
      <c r="A847" s="10"/>
      <c r="B847" s="10"/>
      <c r="C847" s="10"/>
      <c r="O847" s="10"/>
    </row>
    <row r="848" spans="1:15">
      <c r="A848" s="10"/>
      <c r="B848" s="10"/>
      <c r="C848" s="10"/>
      <c r="O848" s="10"/>
    </row>
    <row r="849" spans="1:15">
      <c r="A849" s="10"/>
      <c r="B849" s="10"/>
      <c r="C849" s="10"/>
      <c r="O849" s="10"/>
    </row>
    <row r="850" spans="1:15">
      <c r="A850" s="10"/>
      <c r="B850" s="10"/>
      <c r="C850" s="10"/>
      <c r="O850" s="10"/>
    </row>
    <row r="851" spans="1:15">
      <c r="A851" s="10"/>
      <c r="B851" s="10"/>
      <c r="C851" s="10"/>
      <c r="O851" s="10"/>
    </row>
    <row r="852" spans="1:15">
      <c r="A852" s="10"/>
      <c r="B852" s="10"/>
      <c r="C852" s="10"/>
      <c r="O852" s="10"/>
    </row>
    <row r="853" spans="1:15">
      <c r="A853" s="10"/>
      <c r="B853" s="10"/>
      <c r="C853" s="10"/>
      <c r="O853" s="10"/>
    </row>
    <row r="854" spans="1:15">
      <c r="A854" s="10"/>
      <c r="B854" s="10"/>
      <c r="C854" s="10"/>
      <c r="O854" s="10"/>
    </row>
    <row r="855" spans="1:15">
      <c r="A855" s="10"/>
      <c r="B855" s="10"/>
      <c r="C855" s="10"/>
      <c r="O855" s="10"/>
    </row>
    <row r="856" spans="1:15">
      <c r="A856" s="10"/>
      <c r="B856" s="10"/>
      <c r="C856" s="10"/>
      <c r="O856" s="10"/>
    </row>
    <row r="857" spans="1:15">
      <c r="A857" s="10"/>
      <c r="B857" s="10"/>
      <c r="C857" s="10"/>
      <c r="O857" s="10"/>
    </row>
    <row r="858" spans="1:15">
      <c r="A858" s="10"/>
      <c r="B858" s="10"/>
      <c r="C858" s="10"/>
      <c r="O858" s="10"/>
    </row>
    <row r="859" spans="1:15">
      <c r="A859" s="10"/>
      <c r="B859" s="10"/>
      <c r="C859" s="10"/>
      <c r="O859" s="10"/>
    </row>
    <row r="860" spans="1:15">
      <c r="A860" s="10"/>
      <c r="B860" s="10"/>
      <c r="C860" s="10"/>
      <c r="O860" s="10"/>
    </row>
    <row r="861" spans="1:15">
      <c r="A861" s="10"/>
      <c r="B861" s="10"/>
      <c r="C861" s="10"/>
      <c r="O861" s="10"/>
    </row>
    <row r="862" spans="1:15">
      <c r="A862" s="10"/>
      <c r="B862" s="10"/>
      <c r="C862" s="10"/>
      <c r="O862" s="10"/>
    </row>
    <row r="863" spans="1:15">
      <c r="A863" s="10"/>
      <c r="B863" s="10"/>
      <c r="C863" s="10"/>
      <c r="O863" s="10"/>
    </row>
    <row r="864" spans="1:15">
      <c r="A864" s="10"/>
      <c r="B864" s="10"/>
      <c r="C864" s="10"/>
      <c r="O864" s="10"/>
    </row>
    <row r="865" spans="1:15">
      <c r="A865" s="10"/>
      <c r="B865" s="10"/>
      <c r="C865" s="10"/>
      <c r="O865" s="10"/>
    </row>
    <row r="866" spans="1:15">
      <c r="A866" s="10"/>
      <c r="B866" s="10"/>
      <c r="C866" s="10"/>
      <c r="O866" s="10"/>
    </row>
    <row r="867" spans="1:15">
      <c r="A867" s="10"/>
      <c r="B867" s="10"/>
      <c r="C867" s="10"/>
      <c r="O867" s="10"/>
    </row>
    <row r="868" spans="1:15">
      <c r="A868" s="10"/>
      <c r="B868" s="10"/>
      <c r="C868" s="10"/>
      <c r="O868" s="10"/>
    </row>
    <row r="869" spans="1:15">
      <c r="A869" s="10"/>
      <c r="B869" s="10"/>
      <c r="C869" s="10"/>
      <c r="O869" s="10"/>
    </row>
    <row r="870" spans="1:15">
      <c r="A870" s="10"/>
      <c r="B870" s="10"/>
      <c r="C870" s="10"/>
      <c r="O870" s="10"/>
    </row>
    <row r="871" spans="1:15">
      <c r="A871" s="10"/>
      <c r="B871" s="10"/>
      <c r="C871" s="10"/>
      <c r="O871" s="10"/>
    </row>
    <row r="872" spans="1:15">
      <c r="A872" s="10"/>
      <c r="B872" s="10"/>
      <c r="C872" s="10"/>
      <c r="O872" s="10"/>
    </row>
    <row r="873" spans="1:15">
      <c r="A873" s="10"/>
      <c r="B873" s="10"/>
      <c r="C873" s="10"/>
      <c r="O873" s="10"/>
    </row>
    <row r="874" spans="1:15">
      <c r="A874" s="10"/>
      <c r="B874" s="10"/>
      <c r="C874" s="10"/>
      <c r="O874" s="10"/>
    </row>
    <row r="875" spans="1:15">
      <c r="A875" s="10"/>
      <c r="B875" s="10"/>
      <c r="C875" s="10"/>
      <c r="O875" s="10"/>
    </row>
    <row r="876" spans="1:15">
      <c r="A876" s="10"/>
      <c r="B876" s="10"/>
      <c r="C876" s="10"/>
      <c r="O876" s="10"/>
    </row>
    <row r="877" spans="1:15">
      <c r="A877" s="10"/>
      <c r="B877" s="10"/>
      <c r="C877" s="10"/>
      <c r="O877" s="10"/>
    </row>
    <row r="878" spans="1:15">
      <c r="A878" s="10"/>
      <c r="B878" s="10"/>
      <c r="C878" s="10"/>
      <c r="O878" s="10"/>
    </row>
    <row r="879" spans="1:15">
      <c r="A879" s="10"/>
      <c r="B879" s="10"/>
      <c r="C879" s="10"/>
      <c r="O879" s="10"/>
    </row>
    <row r="880" spans="1:15">
      <c r="A880" s="10"/>
      <c r="B880" s="10"/>
      <c r="C880" s="10"/>
      <c r="O880" s="10"/>
    </row>
    <row r="881" spans="1:15">
      <c r="A881" s="10"/>
      <c r="B881" s="10"/>
      <c r="C881" s="10"/>
      <c r="O881" s="10"/>
    </row>
    <row r="882" spans="1:15">
      <c r="A882" s="10"/>
      <c r="B882" s="10"/>
      <c r="C882" s="10"/>
      <c r="O882" s="10"/>
    </row>
    <row r="883" spans="1:15">
      <c r="A883" s="10"/>
      <c r="B883" s="10"/>
      <c r="C883" s="10"/>
      <c r="O883" s="10"/>
    </row>
    <row r="884" spans="1:15">
      <c r="A884" s="10"/>
      <c r="B884" s="10"/>
      <c r="C884" s="10"/>
      <c r="O884" s="10"/>
    </row>
    <row r="885" spans="1:15">
      <c r="A885" s="10"/>
      <c r="B885" s="10"/>
      <c r="C885" s="10"/>
      <c r="O885" s="10"/>
    </row>
    <row r="886" spans="1:15">
      <c r="A886" s="10"/>
      <c r="B886" s="10"/>
      <c r="C886" s="10"/>
      <c r="O886" s="10"/>
    </row>
    <row r="887" spans="1:15">
      <c r="A887" s="10"/>
      <c r="B887" s="10"/>
      <c r="C887" s="10"/>
      <c r="O887" s="10"/>
    </row>
    <row r="888" spans="1:15">
      <c r="A888" s="10"/>
      <c r="B888" s="10"/>
      <c r="C888" s="10"/>
      <c r="O888" s="10"/>
    </row>
    <row r="889" spans="1:15">
      <c r="A889" s="10"/>
      <c r="B889" s="10"/>
      <c r="C889" s="10"/>
      <c r="O889" s="10"/>
    </row>
    <row r="890" spans="1:15">
      <c r="A890" s="10"/>
      <c r="B890" s="10"/>
      <c r="C890" s="10"/>
      <c r="O890" s="10"/>
    </row>
    <row r="891" spans="1:15">
      <c r="A891" s="10"/>
      <c r="B891" s="10"/>
      <c r="C891" s="10"/>
      <c r="O891" s="10"/>
    </row>
    <row r="892" spans="1:15">
      <c r="A892" s="10"/>
      <c r="B892" s="10"/>
      <c r="C892" s="10"/>
      <c r="O892" s="10"/>
    </row>
    <row r="893" spans="1:15">
      <c r="A893" s="10"/>
      <c r="B893" s="10"/>
      <c r="C893" s="10"/>
      <c r="O893" s="10"/>
    </row>
    <row r="894" spans="1:15">
      <c r="A894" s="10"/>
      <c r="B894" s="10"/>
      <c r="C894" s="10"/>
      <c r="O894" s="10"/>
    </row>
    <row r="895" spans="1:15">
      <c r="A895" s="10"/>
      <c r="B895" s="10"/>
      <c r="C895" s="10"/>
      <c r="O895" s="10"/>
    </row>
    <row r="896" spans="1:15">
      <c r="A896" s="10"/>
      <c r="B896" s="10"/>
      <c r="C896" s="10"/>
      <c r="O896" s="10"/>
    </row>
    <row r="897" spans="1:15">
      <c r="A897" s="10"/>
      <c r="B897" s="10"/>
      <c r="C897" s="10"/>
      <c r="O897" s="10"/>
    </row>
    <row r="898" spans="1:15">
      <c r="A898" s="10"/>
      <c r="B898" s="10"/>
      <c r="C898" s="10"/>
      <c r="O898" s="10"/>
    </row>
    <row r="899" spans="1:15">
      <c r="A899" s="10"/>
      <c r="B899" s="10"/>
      <c r="C899" s="10"/>
      <c r="O899" s="10"/>
    </row>
    <row r="900" spans="1:15">
      <c r="A900" s="10"/>
      <c r="B900" s="10"/>
      <c r="C900" s="10"/>
      <c r="O900" s="10"/>
    </row>
    <row r="901" spans="1:15">
      <c r="A901" s="10"/>
      <c r="B901" s="10"/>
      <c r="C901" s="10"/>
      <c r="O901" s="10"/>
    </row>
    <row r="902" spans="1:15">
      <c r="A902" s="10"/>
      <c r="B902" s="10"/>
      <c r="C902" s="10"/>
      <c r="O902" s="10"/>
    </row>
    <row r="903" spans="1:15">
      <c r="A903" s="10"/>
      <c r="B903" s="10"/>
      <c r="C903" s="10"/>
      <c r="O903" s="10"/>
    </row>
    <row r="904" spans="1:15">
      <c r="A904" s="10"/>
      <c r="B904" s="10"/>
      <c r="C904" s="10"/>
      <c r="O904" s="10"/>
    </row>
    <row r="905" spans="1:15">
      <c r="A905" s="10"/>
      <c r="B905" s="10"/>
      <c r="C905" s="10"/>
      <c r="O905" s="10"/>
    </row>
    <row r="906" spans="1:15">
      <c r="A906" s="10"/>
      <c r="B906" s="10"/>
      <c r="C906" s="10"/>
      <c r="O906" s="10"/>
    </row>
    <row r="907" spans="1:15">
      <c r="A907" s="10"/>
      <c r="B907" s="10"/>
      <c r="C907" s="10"/>
      <c r="O907" s="10"/>
    </row>
    <row r="908" spans="1:15">
      <c r="A908" s="10"/>
      <c r="B908" s="10"/>
      <c r="C908" s="10"/>
      <c r="O908" s="10"/>
    </row>
    <row r="909" spans="1:15">
      <c r="A909" s="10"/>
      <c r="B909" s="10"/>
      <c r="C909" s="10"/>
      <c r="O909" s="10"/>
    </row>
    <row r="910" spans="1:15">
      <c r="A910" s="10"/>
      <c r="B910" s="10"/>
      <c r="C910" s="10"/>
      <c r="O910" s="10"/>
    </row>
    <row r="911" spans="1:15">
      <c r="A911" s="10"/>
      <c r="B911" s="10"/>
      <c r="C911" s="10"/>
      <c r="O911" s="10"/>
    </row>
    <row r="912" spans="1:15">
      <c r="A912" s="10"/>
      <c r="B912" s="10"/>
      <c r="C912" s="10"/>
      <c r="O912" s="10"/>
    </row>
    <row r="913" spans="1:15">
      <c r="A913" s="10"/>
      <c r="B913" s="10"/>
      <c r="C913" s="10"/>
      <c r="O913" s="10"/>
    </row>
    <row r="914" spans="1:15">
      <c r="A914" s="10"/>
      <c r="B914" s="10"/>
      <c r="C914" s="10"/>
      <c r="O914" s="10"/>
    </row>
    <row r="915" spans="1:15">
      <c r="A915" s="10"/>
      <c r="B915" s="10"/>
      <c r="C915" s="10"/>
      <c r="O915" s="10"/>
    </row>
    <row r="916" spans="1:15">
      <c r="A916" s="10"/>
      <c r="B916" s="10"/>
      <c r="C916" s="10"/>
      <c r="O916" s="10"/>
    </row>
    <row r="917" spans="1:15">
      <c r="A917" s="10"/>
      <c r="B917" s="10"/>
      <c r="C917" s="10"/>
      <c r="O917" s="10"/>
    </row>
    <row r="918" spans="1:15">
      <c r="A918" s="10"/>
      <c r="B918" s="10"/>
      <c r="C918" s="10"/>
      <c r="O918" s="10"/>
    </row>
    <row r="919" spans="1:15">
      <c r="A919" s="10"/>
      <c r="B919" s="10"/>
      <c r="C919" s="10"/>
      <c r="O919" s="10"/>
    </row>
    <row r="920" spans="1:15">
      <c r="A920" s="10"/>
      <c r="B920" s="10"/>
      <c r="C920" s="10"/>
      <c r="O920" s="10"/>
    </row>
    <row r="921" spans="1:15">
      <c r="A921" s="10"/>
      <c r="B921" s="10"/>
      <c r="C921" s="10"/>
      <c r="O921" s="10"/>
    </row>
    <row r="922" spans="1:15">
      <c r="A922" s="10"/>
      <c r="B922" s="10"/>
      <c r="C922" s="10"/>
      <c r="O922" s="10"/>
    </row>
    <row r="923" spans="1:15">
      <c r="A923" s="10"/>
      <c r="B923" s="10"/>
      <c r="C923" s="10"/>
      <c r="O923" s="10"/>
    </row>
    <row r="924" spans="1:15">
      <c r="A924" s="10"/>
      <c r="B924" s="10"/>
      <c r="C924" s="10"/>
      <c r="O924" s="10"/>
    </row>
    <row r="925" spans="1:15">
      <c r="A925" s="10"/>
      <c r="B925" s="10"/>
      <c r="C925" s="10"/>
      <c r="O925" s="10"/>
    </row>
    <row r="926" spans="1:15">
      <c r="A926" s="10"/>
      <c r="B926" s="10"/>
      <c r="C926" s="10"/>
      <c r="O926" s="10"/>
    </row>
    <row r="927" spans="1:15">
      <c r="A927" s="10"/>
      <c r="B927" s="10"/>
      <c r="C927" s="10"/>
      <c r="O927" s="10"/>
    </row>
    <row r="928" spans="1:15">
      <c r="A928" s="10"/>
      <c r="B928" s="10"/>
      <c r="C928" s="10"/>
      <c r="O928" s="10"/>
    </row>
    <row r="929" spans="1:15">
      <c r="A929" s="10"/>
      <c r="B929" s="10"/>
      <c r="C929" s="10"/>
      <c r="O929" s="10"/>
    </row>
    <row r="930" spans="1:15">
      <c r="A930" s="10"/>
      <c r="B930" s="10"/>
      <c r="C930" s="10"/>
      <c r="O930" s="10"/>
    </row>
    <row r="931" spans="1:15">
      <c r="A931" s="10"/>
      <c r="B931" s="10"/>
      <c r="C931" s="10"/>
      <c r="O931" s="10"/>
    </row>
    <row r="932" spans="1:15">
      <c r="A932" s="10"/>
      <c r="B932" s="10"/>
      <c r="C932" s="10"/>
      <c r="O932" s="10"/>
    </row>
    <row r="933" spans="1:15">
      <c r="A933" s="10"/>
      <c r="B933" s="10"/>
      <c r="C933" s="10"/>
      <c r="O933" s="10"/>
    </row>
    <row r="934" spans="1:15">
      <c r="A934" s="10"/>
      <c r="B934" s="10"/>
      <c r="C934" s="10"/>
      <c r="O934" s="10"/>
    </row>
    <row r="935" spans="1:15">
      <c r="A935" s="10"/>
      <c r="B935" s="10"/>
      <c r="C935" s="10"/>
      <c r="O935" s="10"/>
    </row>
    <row r="936" spans="1:15">
      <c r="A936" s="10"/>
      <c r="B936" s="10"/>
      <c r="C936" s="10"/>
      <c r="O936" s="10"/>
    </row>
    <row r="937" spans="1:15">
      <c r="A937" s="10"/>
      <c r="B937" s="10"/>
      <c r="C937" s="10"/>
      <c r="O937" s="10"/>
    </row>
    <row r="938" spans="1:15">
      <c r="A938" s="10"/>
      <c r="B938" s="10"/>
      <c r="C938" s="10"/>
      <c r="O938" s="10"/>
    </row>
    <row r="939" spans="1:15">
      <c r="A939" s="10"/>
      <c r="B939" s="10"/>
      <c r="C939" s="10"/>
      <c r="O939" s="10"/>
    </row>
    <row r="940" spans="1:15">
      <c r="A940" s="10"/>
      <c r="B940" s="10"/>
      <c r="C940" s="10"/>
      <c r="O940" s="10"/>
    </row>
    <row r="941" spans="1:15">
      <c r="A941" s="10"/>
      <c r="B941" s="10"/>
      <c r="C941" s="10"/>
      <c r="O941" s="10"/>
    </row>
    <row r="942" spans="1:15">
      <c r="A942" s="10"/>
      <c r="B942" s="10"/>
      <c r="C942" s="10"/>
      <c r="O942" s="10"/>
    </row>
    <row r="943" spans="1:15">
      <c r="A943" s="10"/>
      <c r="B943" s="10"/>
      <c r="C943" s="10"/>
      <c r="O943" s="10"/>
    </row>
    <row r="944" spans="1:15">
      <c r="A944" s="10"/>
      <c r="B944" s="10"/>
      <c r="C944" s="10"/>
      <c r="O944" s="10"/>
    </row>
    <row r="945" spans="1:15">
      <c r="A945" s="10"/>
      <c r="B945" s="10"/>
      <c r="C945" s="10"/>
      <c r="O945" s="10"/>
    </row>
    <row r="946" spans="1:15">
      <c r="A946" s="10"/>
      <c r="B946" s="10"/>
      <c r="C946" s="10"/>
      <c r="O946" s="10"/>
    </row>
    <row r="947" spans="1:15">
      <c r="A947" s="10"/>
      <c r="B947" s="10"/>
      <c r="C947" s="10"/>
      <c r="O947" s="10"/>
    </row>
    <row r="948" spans="1:15">
      <c r="A948" s="10"/>
      <c r="B948" s="10"/>
      <c r="C948" s="10"/>
      <c r="O948" s="10"/>
    </row>
    <row r="949" spans="1:15">
      <c r="A949" s="10"/>
      <c r="B949" s="10"/>
      <c r="C949" s="10"/>
      <c r="O949" s="10"/>
    </row>
    <row r="950" spans="1:15">
      <c r="A950" s="10"/>
      <c r="B950" s="10"/>
      <c r="C950" s="10"/>
      <c r="O950" s="10"/>
    </row>
    <row r="951" spans="1:15">
      <c r="A951" s="10"/>
      <c r="B951" s="10"/>
      <c r="C951" s="10"/>
      <c r="O951" s="10"/>
    </row>
    <row r="952" spans="1:15">
      <c r="A952" s="10"/>
      <c r="B952" s="10"/>
      <c r="C952" s="10"/>
      <c r="O952" s="10"/>
    </row>
    <row r="953" spans="1:15">
      <c r="A953" s="10"/>
      <c r="B953" s="10"/>
      <c r="C953" s="10"/>
      <c r="O953" s="10"/>
    </row>
    <row r="954" spans="1:15">
      <c r="A954" s="10"/>
      <c r="B954" s="10"/>
      <c r="C954" s="10"/>
      <c r="O954" s="10"/>
    </row>
    <row r="955" spans="1:15">
      <c r="A955" s="10"/>
      <c r="B955" s="10"/>
      <c r="C955" s="10"/>
      <c r="O955" s="10"/>
    </row>
    <row r="956" spans="1:15">
      <c r="A956" s="10"/>
      <c r="B956" s="10"/>
      <c r="C956" s="10"/>
      <c r="O956" s="10"/>
    </row>
    <row r="957" spans="1:15">
      <c r="A957" s="10"/>
      <c r="B957" s="10"/>
      <c r="C957" s="10"/>
      <c r="O957" s="10"/>
    </row>
    <row r="958" spans="1:15">
      <c r="A958" s="10"/>
      <c r="B958" s="10"/>
      <c r="C958" s="10"/>
      <c r="O958" s="10"/>
    </row>
    <row r="959" spans="1:15">
      <c r="A959" s="10"/>
      <c r="B959" s="10"/>
      <c r="C959" s="10"/>
      <c r="O959" s="10"/>
    </row>
    <row r="960" spans="1:15">
      <c r="A960" s="10"/>
      <c r="B960" s="10"/>
      <c r="C960" s="10"/>
      <c r="O960" s="10"/>
    </row>
    <row r="961" spans="1:15">
      <c r="A961" s="10"/>
      <c r="B961" s="10"/>
      <c r="C961" s="10"/>
      <c r="O961" s="10"/>
    </row>
    <row r="962" spans="1:15">
      <c r="A962" s="10"/>
      <c r="B962" s="10"/>
      <c r="C962" s="10"/>
      <c r="O962" s="10"/>
    </row>
    <row r="963" spans="1:15">
      <c r="A963" s="10"/>
      <c r="B963" s="10"/>
      <c r="C963" s="10"/>
      <c r="O963" s="10"/>
    </row>
    <row r="964" spans="1:15">
      <c r="A964" s="10"/>
      <c r="B964" s="10"/>
      <c r="C964" s="10"/>
      <c r="O964" s="10"/>
    </row>
    <row r="965" spans="1:15">
      <c r="A965" s="10"/>
      <c r="B965" s="10"/>
      <c r="C965" s="10"/>
      <c r="O965" s="10"/>
    </row>
    <row r="966" spans="1:15">
      <c r="A966" s="10"/>
      <c r="B966" s="10"/>
      <c r="C966" s="10"/>
      <c r="O966" s="10"/>
    </row>
    <row r="967" spans="1:15">
      <c r="A967" s="10"/>
      <c r="B967" s="10"/>
      <c r="C967" s="10"/>
      <c r="O967" s="10"/>
    </row>
    <row r="968" spans="1:15">
      <c r="A968" s="10"/>
      <c r="B968" s="10"/>
      <c r="C968" s="10"/>
      <c r="O968" s="10"/>
    </row>
    <row r="969" spans="1:15">
      <c r="A969" s="10"/>
      <c r="B969" s="10"/>
      <c r="C969" s="10"/>
      <c r="O969" s="10"/>
    </row>
    <row r="970" spans="1:15">
      <c r="A970" s="10"/>
      <c r="B970" s="10"/>
      <c r="C970" s="10"/>
      <c r="O970" s="10"/>
    </row>
    <row r="971" spans="1:15">
      <c r="A971" s="10"/>
      <c r="B971" s="10"/>
      <c r="C971" s="10"/>
      <c r="O971" s="10"/>
    </row>
    <row r="972" spans="1:15">
      <c r="A972" s="10"/>
      <c r="B972" s="10"/>
      <c r="C972" s="10"/>
      <c r="O972" s="10"/>
    </row>
    <row r="973" spans="1:15">
      <c r="A973" s="10"/>
      <c r="B973" s="10"/>
      <c r="C973" s="10"/>
      <c r="O973" s="10"/>
    </row>
    <row r="974" spans="1:15">
      <c r="A974" s="10"/>
      <c r="B974" s="10"/>
      <c r="C974" s="10"/>
      <c r="O974" s="10"/>
    </row>
    <row r="975" spans="1:15">
      <c r="A975" s="10"/>
      <c r="B975" s="10"/>
      <c r="C975" s="10"/>
      <c r="O975" s="10"/>
    </row>
    <row r="976" spans="1:15">
      <c r="A976" s="10"/>
      <c r="B976" s="10"/>
      <c r="C976" s="10"/>
      <c r="O976" s="10"/>
    </row>
    <row r="977" spans="1:15">
      <c r="A977" s="10"/>
      <c r="B977" s="10"/>
      <c r="C977" s="10"/>
      <c r="O977" s="10"/>
    </row>
    <row r="978" spans="1:15">
      <c r="A978" s="10"/>
      <c r="B978" s="10"/>
      <c r="C978" s="10"/>
      <c r="O978" s="10"/>
    </row>
    <row r="979" spans="1:15">
      <c r="A979" s="10"/>
      <c r="B979" s="10"/>
      <c r="C979" s="10"/>
      <c r="O979" s="10"/>
    </row>
    <row r="980" spans="1:15">
      <c r="A980" s="10"/>
      <c r="B980" s="10"/>
      <c r="C980" s="10"/>
      <c r="O980" s="10"/>
    </row>
    <row r="981" spans="1:15">
      <c r="A981" s="10"/>
      <c r="B981" s="10"/>
      <c r="C981" s="10"/>
      <c r="O981" s="10"/>
    </row>
    <row r="982" spans="1:15">
      <c r="A982" s="10"/>
      <c r="B982" s="10"/>
      <c r="C982" s="10"/>
      <c r="O982" s="10"/>
    </row>
    <row r="983" spans="1:15">
      <c r="A983" s="10"/>
      <c r="B983" s="10"/>
      <c r="C983" s="10"/>
      <c r="O983" s="10"/>
    </row>
    <row r="984" spans="1:15">
      <c r="A984" s="10"/>
      <c r="B984" s="10"/>
      <c r="C984" s="10"/>
      <c r="O984" s="10"/>
    </row>
    <row r="985" spans="1:15">
      <c r="A985" s="10"/>
      <c r="B985" s="10"/>
      <c r="C985" s="10"/>
      <c r="O985" s="10"/>
    </row>
    <row r="986" spans="1:15">
      <c r="A986" s="10"/>
      <c r="B986" s="10"/>
      <c r="C986" s="10"/>
      <c r="O986" s="10"/>
    </row>
    <row r="987" spans="1:15">
      <c r="A987" s="10"/>
      <c r="B987" s="10"/>
      <c r="C987" s="10"/>
      <c r="O987" s="10"/>
    </row>
    <row r="988" spans="1:15">
      <c r="A988" s="10"/>
      <c r="B988" s="10"/>
      <c r="C988" s="10"/>
      <c r="O988" s="10"/>
    </row>
    <row r="989" spans="1:15">
      <c r="A989" s="10"/>
      <c r="B989" s="10"/>
      <c r="C989" s="10"/>
      <c r="O989" s="10"/>
    </row>
    <row r="990" spans="1:15">
      <c r="A990" s="10"/>
      <c r="B990" s="10"/>
      <c r="C990" s="10"/>
      <c r="O990" s="10"/>
    </row>
    <row r="991" spans="1:15">
      <c r="A991" s="10"/>
      <c r="B991" s="10"/>
      <c r="C991" s="10"/>
      <c r="O991" s="10"/>
    </row>
    <row r="992" spans="1:15">
      <c r="A992" s="10"/>
      <c r="B992" s="10"/>
      <c r="C992" s="10"/>
      <c r="O992" s="10"/>
    </row>
    <row r="993" spans="1:15">
      <c r="A993" s="10"/>
      <c r="B993" s="10"/>
      <c r="C993" s="10"/>
      <c r="O993" s="10"/>
    </row>
    <row r="994" spans="1:15">
      <c r="A994" s="10"/>
      <c r="B994" s="10"/>
      <c r="C994" s="10"/>
      <c r="O994" s="10"/>
    </row>
    <row r="995" spans="1:15">
      <c r="A995" s="10"/>
      <c r="B995" s="10"/>
      <c r="C995" s="10"/>
      <c r="O995" s="10"/>
    </row>
    <row r="996" spans="1:15">
      <c r="A996" s="10"/>
      <c r="B996" s="10"/>
      <c r="C996" s="10"/>
      <c r="O996" s="10"/>
    </row>
    <row r="997" spans="1:15">
      <c r="A997" s="10"/>
      <c r="B997" s="10"/>
      <c r="C997" s="10"/>
      <c r="O997" s="10"/>
    </row>
    <row r="998" spans="1:15">
      <c r="A998" s="10"/>
      <c r="B998" s="10"/>
      <c r="C998" s="10"/>
      <c r="O998" s="10"/>
    </row>
    <row r="999" spans="1:15">
      <c r="A999" s="10"/>
      <c r="B999" s="10"/>
      <c r="C999" s="10"/>
      <c r="O999" s="10"/>
    </row>
    <row r="1000" spans="1:15">
      <c r="A1000" s="10"/>
      <c r="B1000" s="10"/>
      <c r="C1000" s="10"/>
      <c r="O1000" s="10"/>
    </row>
  </sheetData>
  <mergeCells count="12">
    <mergeCell ref="H53:I53"/>
    <mergeCell ref="H54:I54"/>
    <mergeCell ref="B20:C20"/>
    <mergeCell ref="B16:C16"/>
    <mergeCell ref="B19:C19"/>
    <mergeCell ref="I45:J45"/>
    <mergeCell ref="I44:J44"/>
    <mergeCell ref="E4:M4"/>
    <mergeCell ref="E5:M5"/>
    <mergeCell ref="E6:M6"/>
    <mergeCell ref="E7:M7"/>
    <mergeCell ref="E8:M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showGridLines="0" workbookViewId="0"/>
  </sheetViews>
  <sheetFormatPr baseColWidth="10" defaultColWidth="15.140625" defaultRowHeight="15" customHeight="1"/>
  <cols>
    <col min="1" max="1" width="14.42578125" customWidth="1"/>
    <col min="2" max="2" width="7" customWidth="1"/>
    <col min="3" max="3" width="6.7109375" customWidth="1"/>
    <col min="4" max="4" width="8" customWidth="1"/>
    <col min="5" max="5" width="7.140625" customWidth="1"/>
    <col min="6" max="6" width="7.28515625" customWidth="1"/>
    <col min="7" max="13" width="8" customWidth="1"/>
    <col min="14" max="14" width="7" customWidth="1"/>
    <col min="15" max="15" width="8" customWidth="1"/>
    <col min="16" max="26" width="7.5703125" customWidth="1"/>
  </cols>
  <sheetData>
    <row r="1" spans="1:26">
      <c r="A1" s="3"/>
      <c r="B1" s="3"/>
      <c r="C1" s="3"/>
      <c r="D1" s="3"/>
      <c r="E1" s="3"/>
      <c r="F1" s="3"/>
      <c r="G1" s="3"/>
      <c r="H1" s="3"/>
      <c r="I1" s="3"/>
      <c r="J1" s="3"/>
      <c r="K1" s="3"/>
      <c r="L1" s="3"/>
      <c r="M1" s="3"/>
      <c r="N1" s="3"/>
      <c r="O1" s="3"/>
      <c r="P1" s="3"/>
      <c r="Q1" s="3"/>
      <c r="R1" s="3"/>
      <c r="S1" s="3"/>
      <c r="T1" s="3"/>
      <c r="U1" s="3"/>
      <c r="V1" s="3"/>
      <c r="W1" s="3"/>
      <c r="X1" s="3"/>
      <c r="Y1" s="3"/>
      <c r="Z1" s="3"/>
    </row>
    <row r="2" spans="1:26" ht="7.5" customHeight="1">
      <c r="A2" s="3"/>
      <c r="B2" s="3"/>
      <c r="C2" s="3"/>
      <c r="D2" s="3"/>
      <c r="E2" s="3"/>
      <c r="F2" s="3"/>
      <c r="G2" s="3"/>
      <c r="H2" s="3"/>
      <c r="I2" s="3"/>
      <c r="J2" s="3"/>
      <c r="K2" s="3"/>
      <c r="L2" s="3"/>
      <c r="M2" s="3"/>
      <c r="N2" s="3"/>
      <c r="O2" s="3"/>
      <c r="P2" s="3"/>
      <c r="Q2" s="3"/>
      <c r="R2" s="3"/>
      <c r="S2" s="3"/>
      <c r="T2" s="3"/>
      <c r="U2" s="3"/>
      <c r="V2" s="3"/>
      <c r="W2" s="3"/>
      <c r="X2" s="3"/>
      <c r="Y2" s="3"/>
      <c r="Z2" s="3"/>
    </row>
    <row r="3" spans="1:26" ht="11.25" customHeight="1">
      <c r="A3" s="3"/>
      <c r="B3" s="3"/>
      <c r="C3" s="3"/>
      <c r="D3" s="3"/>
      <c r="E3" s="3"/>
      <c r="F3" s="3"/>
      <c r="G3" s="3"/>
      <c r="H3" s="3"/>
      <c r="I3" s="3"/>
      <c r="J3" s="3"/>
      <c r="K3" s="3"/>
      <c r="L3" s="3"/>
      <c r="M3" s="3"/>
      <c r="N3" s="3"/>
      <c r="O3" s="3"/>
      <c r="P3" s="3"/>
      <c r="Q3" s="3"/>
      <c r="R3" s="3"/>
      <c r="S3" s="3"/>
      <c r="T3" s="3"/>
      <c r="U3" s="3"/>
      <c r="V3" s="3"/>
      <c r="W3" s="3"/>
      <c r="X3" s="3"/>
      <c r="Y3" s="3"/>
      <c r="Z3" s="3"/>
    </row>
    <row r="4" spans="1:26" ht="10.5" customHeight="1">
      <c r="A4" s="3"/>
      <c r="B4" s="3"/>
      <c r="C4" s="3"/>
      <c r="D4" s="3"/>
      <c r="E4" s="3"/>
      <c r="F4" s="3"/>
      <c r="G4" s="3"/>
      <c r="H4" s="3"/>
      <c r="I4" s="3"/>
      <c r="J4" s="3"/>
      <c r="K4" s="3"/>
      <c r="L4" s="3"/>
      <c r="M4" s="3"/>
      <c r="N4" s="3"/>
      <c r="O4" s="3"/>
      <c r="P4" s="3"/>
      <c r="Q4" s="3"/>
      <c r="R4" s="3"/>
      <c r="S4" s="3"/>
      <c r="T4" s="3"/>
      <c r="U4" s="3"/>
      <c r="V4" s="3"/>
      <c r="W4" s="3"/>
      <c r="X4" s="3"/>
      <c r="Y4" s="3"/>
      <c r="Z4" s="3"/>
    </row>
    <row r="5" spans="1:26" ht="15.75" customHeight="1">
      <c r="A5" s="3"/>
      <c r="B5" s="3"/>
      <c r="C5" s="3"/>
      <c r="D5" s="3"/>
      <c r="E5" s="3"/>
      <c r="F5" s="3"/>
      <c r="G5" s="831" t="s">
        <v>2</v>
      </c>
      <c r="H5" s="832"/>
      <c r="I5" s="832"/>
      <c r="J5" s="832"/>
      <c r="K5" s="832"/>
      <c r="L5" s="832"/>
      <c r="M5" s="7"/>
      <c r="N5" s="3"/>
      <c r="O5" s="3"/>
      <c r="P5" s="3"/>
      <c r="Q5" s="3"/>
      <c r="R5" s="3"/>
      <c r="S5" s="3"/>
      <c r="T5" s="3"/>
      <c r="U5" s="3"/>
      <c r="V5" s="3"/>
      <c r="W5" s="3"/>
      <c r="X5" s="3"/>
      <c r="Y5" s="3"/>
      <c r="Z5" s="3"/>
    </row>
    <row r="6" spans="1:26">
      <c r="A6" s="3"/>
      <c r="B6" s="3"/>
      <c r="C6" s="3"/>
      <c r="D6" s="3"/>
      <c r="E6" s="3"/>
      <c r="F6" s="3"/>
      <c r="G6" s="831" t="s">
        <v>3</v>
      </c>
      <c r="H6" s="832"/>
      <c r="I6" s="832"/>
      <c r="J6" s="832"/>
      <c r="K6" s="832"/>
      <c r="L6" s="832"/>
      <c r="M6" s="3"/>
      <c r="N6" s="3"/>
      <c r="O6" s="3"/>
      <c r="P6" s="3"/>
      <c r="Q6" s="3"/>
      <c r="R6" s="3"/>
      <c r="S6" s="3"/>
      <c r="T6" s="3"/>
      <c r="U6" s="3"/>
      <c r="V6" s="3"/>
      <c r="W6" s="3"/>
      <c r="X6" s="3"/>
      <c r="Y6" s="3"/>
      <c r="Z6" s="3"/>
    </row>
    <row r="7" spans="1:26">
      <c r="A7" s="3"/>
      <c r="B7" s="3"/>
      <c r="C7" s="3"/>
      <c r="D7" s="3"/>
      <c r="E7" s="3"/>
      <c r="F7" s="3"/>
      <c r="G7" s="831" t="s">
        <v>4</v>
      </c>
      <c r="H7" s="832"/>
      <c r="I7" s="832"/>
      <c r="J7" s="832"/>
      <c r="K7" s="832"/>
      <c r="L7" s="832"/>
      <c r="M7" s="3"/>
      <c r="N7" s="3"/>
      <c r="O7" s="3"/>
      <c r="P7" s="3"/>
      <c r="Q7" s="3"/>
      <c r="R7" s="3"/>
      <c r="S7" s="3"/>
      <c r="T7" s="3"/>
      <c r="U7" s="3"/>
      <c r="V7" s="3"/>
      <c r="W7" s="3"/>
      <c r="X7" s="3"/>
      <c r="Y7" s="3"/>
      <c r="Z7" s="3"/>
    </row>
    <row r="8" spans="1:26" ht="20.25" customHeight="1">
      <c r="A8" s="3"/>
      <c r="B8" s="3"/>
      <c r="C8" s="3"/>
      <c r="D8" s="3"/>
      <c r="E8" s="3"/>
      <c r="F8" s="3"/>
      <c r="G8" s="8"/>
      <c r="H8" s="8"/>
      <c r="I8" s="8"/>
      <c r="J8" s="8"/>
      <c r="K8" s="8"/>
      <c r="L8" s="8"/>
      <c r="M8" s="3"/>
      <c r="N8" s="3"/>
      <c r="O8" s="3"/>
      <c r="P8" s="3"/>
      <c r="Q8" s="3"/>
      <c r="R8" s="3"/>
      <c r="S8" s="3"/>
      <c r="T8" s="3"/>
      <c r="U8" s="3"/>
      <c r="V8" s="3"/>
      <c r="W8" s="3"/>
      <c r="X8" s="3"/>
      <c r="Y8" s="3"/>
      <c r="Z8" s="3"/>
    </row>
    <row r="9" spans="1:26">
      <c r="A9" s="3"/>
      <c r="B9" s="833"/>
      <c r="C9" s="832"/>
      <c r="D9" s="3"/>
      <c r="E9" s="3"/>
      <c r="F9" s="3"/>
      <c r="G9" s="3"/>
      <c r="H9" s="3"/>
      <c r="I9" s="3"/>
      <c r="J9" s="3"/>
      <c r="K9" s="3"/>
      <c r="L9" s="3"/>
      <c r="M9" s="3"/>
      <c r="N9" s="3"/>
      <c r="O9" s="3"/>
      <c r="P9" s="3"/>
      <c r="Q9" s="3"/>
      <c r="R9" s="3"/>
      <c r="S9" s="3"/>
      <c r="T9" s="3"/>
      <c r="U9" s="3"/>
      <c r="V9" s="3"/>
      <c r="W9" s="3"/>
      <c r="X9" s="3"/>
      <c r="Y9" s="3"/>
      <c r="Z9" s="3"/>
    </row>
    <row r="10" spans="1:26">
      <c r="A10" s="3"/>
      <c r="B10" s="3"/>
      <c r="C10" s="3"/>
      <c r="D10" s="3"/>
      <c r="E10" s="3"/>
      <c r="F10" s="3"/>
      <c r="G10" s="3"/>
      <c r="H10" s="836"/>
      <c r="I10" s="832"/>
      <c r="J10" s="832"/>
      <c r="K10" s="832"/>
      <c r="L10" s="3"/>
      <c r="M10" s="3"/>
      <c r="N10" s="3"/>
      <c r="O10" s="3"/>
      <c r="P10" s="3"/>
      <c r="Q10" s="3"/>
      <c r="R10" s="3"/>
      <c r="S10" s="3"/>
      <c r="T10" s="3"/>
      <c r="U10" s="3"/>
      <c r="V10" s="3"/>
      <c r="W10" s="3"/>
      <c r="X10" s="3"/>
      <c r="Y10" s="3"/>
      <c r="Z10" s="3"/>
    </row>
    <row r="11" spans="1:26" ht="18.75" customHeight="1">
      <c r="A11" s="3"/>
      <c r="B11" s="3"/>
      <c r="C11" s="3"/>
      <c r="D11" s="3"/>
      <c r="E11" s="3"/>
      <c r="F11" s="3"/>
      <c r="G11" s="3"/>
      <c r="H11" s="832"/>
      <c r="I11" s="832"/>
      <c r="J11" s="832"/>
      <c r="K11" s="832"/>
      <c r="L11" s="3"/>
      <c r="M11" s="3"/>
      <c r="N11" s="3"/>
      <c r="O11" s="3"/>
      <c r="P11" s="3"/>
      <c r="Q11" s="3"/>
      <c r="R11" s="3"/>
      <c r="S11" s="3"/>
      <c r="T11" s="3"/>
      <c r="U11" s="3"/>
      <c r="V11" s="3"/>
      <c r="W11" s="3"/>
      <c r="X11" s="3"/>
      <c r="Y11" s="3"/>
      <c r="Z11" s="3"/>
    </row>
    <row r="12" spans="1:26">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c r="A17" s="3"/>
      <c r="B17" s="3"/>
      <c r="C17" s="835" t="s">
        <v>0</v>
      </c>
      <c r="D17" s="832"/>
      <c r="E17" s="3"/>
      <c r="F17" s="3"/>
      <c r="G17" s="3"/>
      <c r="H17" s="3"/>
      <c r="I17" s="3"/>
      <c r="J17" s="3"/>
      <c r="K17" s="3"/>
      <c r="L17" s="3"/>
      <c r="M17" s="3"/>
      <c r="N17" s="3"/>
      <c r="O17" s="3"/>
      <c r="P17" s="3"/>
      <c r="Q17" s="3"/>
      <c r="R17" s="3"/>
      <c r="S17" s="3"/>
      <c r="T17" s="3"/>
      <c r="U17" s="3"/>
      <c r="V17" s="3"/>
      <c r="W17" s="3"/>
      <c r="X17" s="3"/>
      <c r="Y17" s="3"/>
      <c r="Z17" s="3"/>
    </row>
    <row r="18" spans="1:26">
      <c r="A18" s="3"/>
      <c r="B18" s="3"/>
      <c r="C18" s="835" t="s">
        <v>5</v>
      </c>
      <c r="D18" s="832"/>
      <c r="E18" s="3"/>
      <c r="F18" s="3"/>
      <c r="G18" s="3"/>
      <c r="H18" s="3"/>
      <c r="I18" s="3"/>
      <c r="J18" s="3"/>
      <c r="K18" s="3"/>
      <c r="L18" s="3"/>
      <c r="M18" s="3"/>
      <c r="N18" s="3"/>
      <c r="O18" s="3"/>
      <c r="P18" s="3"/>
      <c r="Q18" s="3"/>
      <c r="R18" s="3"/>
      <c r="S18" s="3"/>
      <c r="T18" s="3"/>
      <c r="U18" s="3"/>
      <c r="V18" s="3"/>
      <c r="W18" s="3"/>
      <c r="X18" s="3"/>
      <c r="Y18" s="3"/>
      <c r="Z18" s="3"/>
    </row>
    <row r="19" spans="1:2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835"/>
      <c r="J45" s="832"/>
      <c r="K45" s="3"/>
      <c r="L45" s="3"/>
      <c r="M45" s="3"/>
      <c r="N45" s="3"/>
      <c r="O45" s="3"/>
      <c r="P45" s="3"/>
      <c r="Q45" s="3"/>
      <c r="R45" s="3"/>
      <c r="S45" s="3"/>
      <c r="T45" s="3"/>
      <c r="U45" s="3"/>
      <c r="V45" s="3"/>
      <c r="W45" s="3"/>
      <c r="X45" s="3"/>
      <c r="Y45" s="3"/>
      <c r="Z45" s="3"/>
    </row>
    <row r="46" spans="1:26">
      <c r="A46" s="3"/>
      <c r="B46" s="3"/>
      <c r="C46" s="3"/>
      <c r="D46" s="3"/>
      <c r="E46" s="3"/>
      <c r="F46" s="3"/>
      <c r="G46" s="3"/>
      <c r="H46" s="3"/>
      <c r="I46" s="835"/>
      <c r="J46" s="832"/>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835" t="s">
        <v>0</v>
      </c>
      <c r="J50" s="832"/>
      <c r="K50" s="3"/>
      <c r="L50" s="3"/>
      <c r="M50" s="3"/>
      <c r="N50" s="3"/>
      <c r="O50" s="3"/>
      <c r="P50" s="3"/>
      <c r="Q50" s="3"/>
      <c r="R50" s="3"/>
      <c r="S50" s="3"/>
      <c r="T50" s="3"/>
      <c r="U50" s="3"/>
      <c r="V50" s="3"/>
      <c r="W50" s="3"/>
      <c r="X50" s="3"/>
      <c r="Y50" s="3"/>
      <c r="Z50" s="3"/>
    </row>
    <row r="51" spans="1:26">
      <c r="A51" s="3"/>
      <c r="B51" s="3"/>
      <c r="C51" s="3"/>
      <c r="D51" s="3"/>
      <c r="E51" s="3"/>
      <c r="F51" s="3"/>
      <c r="G51" s="3"/>
      <c r="H51" s="3"/>
      <c r="I51" s="835" t="s">
        <v>5</v>
      </c>
      <c r="J51" s="832"/>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834"/>
      <c r="K57" s="832"/>
      <c r="L57" s="3"/>
      <c r="M57" s="3"/>
      <c r="N57" s="3"/>
      <c r="O57" s="3"/>
      <c r="P57" s="3"/>
      <c r="Q57" s="3"/>
      <c r="R57" s="3"/>
      <c r="S57" s="3"/>
      <c r="T57" s="3"/>
      <c r="U57" s="3"/>
      <c r="V57" s="3"/>
      <c r="W57" s="3"/>
      <c r="X57" s="3"/>
      <c r="Y57" s="3"/>
      <c r="Z57" s="3"/>
    </row>
    <row r="58" spans="1:26" ht="17.25" customHeight="1">
      <c r="A58" s="3"/>
      <c r="B58" s="3"/>
      <c r="C58" s="3"/>
      <c r="D58" s="3"/>
      <c r="E58" s="3"/>
      <c r="F58" s="3"/>
      <c r="G58" s="3"/>
      <c r="H58" s="3"/>
      <c r="I58" s="3"/>
      <c r="J58" s="834"/>
      <c r="K58" s="832"/>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
    <mergeCell ref="G5:L5"/>
    <mergeCell ref="H10:K11"/>
    <mergeCell ref="C18:D18"/>
    <mergeCell ref="G6:L6"/>
    <mergeCell ref="G7:L7"/>
    <mergeCell ref="B9:C9"/>
    <mergeCell ref="J57:K57"/>
    <mergeCell ref="J58:K58"/>
    <mergeCell ref="I45:J45"/>
    <mergeCell ref="I46:J46"/>
    <mergeCell ref="I50:J50"/>
    <mergeCell ref="I51:J51"/>
    <mergeCell ref="C17:D1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000"/>
  <sheetViews>
    <sheetView showGridLines="0" workbookViewId="0"/>
  </sheetViews>
  <sheetFormatPr baseColWidth="10" defaultColWidth="15.140625" defaultRowHeight="15" customHeight="1"/>
  <cols>
    <col min="1" max="1" width="2.28515625" customWidth="1"/>
    <col min="2" max="2" width="5.140625" customWidth="1"/>
    <col min="3" max="3" width="3.28515625" customWidth="1"/>
    <col min="4" max="4" width="8" customWidth="1"/>
    <col min="5" max="5" width="8.5703125" customWidth="1"/>
    <col min="6" max="16" width="8" customWidth="1"/>
    <col min="17" max="17" width="2.7109375" customWidth="1"/>
    <col min="18" max="26" width="7.5703125" customWidth="1"/>
  </cols>
  <sheetData>
    <row r="1" spans="1:26">
      <c r="A1" s="3"/>
      <c r="B1" s="3"/>
      <c r="C1" s="3"/>
      <c r="D1" s="3"/>
      <c r="E1" s="3"/>
      <c r="F1" s="3"/>
      <c r="G1" s="3"/>
      <c r="H1" s="3"/>
      <c r="I1" s="3"/>
      <c r="J1" s="3"/>
      <c r="K1" s="3"/>
      <c r="L1" s="3"/>
      <c r="M1" s="3"/>
      <c r="N1" s="3"/>
      <c r="O1" s="3"/>
      <c r="P1" s="3"/>
      <c r="Q1" s="3"/>
      <c r="R1" s="3"/>
      <c r="S1" s="3"/>
      <c r="T1" s="3"/>
      <c r="U1" s="3"/>
      <c r="V1" s="3"/>
      <c r="W1" s="3"/>
      <c r="X1" s="3"/>
      <c r="Y1" s="3"/>
      <c r="Z1" s="3"/>
    </row>
    <row r="2" spans="1:26">
      <c r="A2" s="3"/>
      <c r="B2" s="3"/>
      <c r="C2" s="3"/>
      <c r="D2" s="3"/>
      <c r="E2" s="3"/>
      <c r="F2" s="3"/>
      <c r="G2" s="3"/>
      <c r="H2" s="3"/>
      <c r="I2" s="3"/>
      <c r="J2" s="3"/>
      <c r="K2" s="3"/>
      <c r="L2" s="3"/>
      <c r="M2" s="3"/>
      <c r="N2" s="3"/>
      <c r="O2" s="3"/>
      <c r="P2" s="3"/>
      <c r="Q2" s="3"/>
      <c r="R2" s="3"/>
      <c r="S2" s="3"/>
      <c r="T2" s="3"/>
      <c r="U2" s="3"/>
      <c r="V2" s="3"/>
      <c r="W2" s="3"/>
      <c r="X2" s="3"/>
      <c r="Y2" s="3"/>
      <c r="Z2" s="3"/>
    </row>
    <row r="3" spans="1:26">
      <c r="A3" s="3"/>
      <c r="B3" s="3"/>
      <c r="C3" s="3"/>
      <c r="D3" s="3"/>
      <c r="E3" s="3"/>
      <c r="F3" s="3"/>
      <c r="G3" s="3"/>
      <c r="H3" s="3"/>
      <c r="I3" s="3"/>
      <c r="J3" s="3"/>
      <c r="K3" s="3"/>
      <c r="L3" s="3"/>
      <c r="M3" s="3"/>
      <c r="N3" s="3"/>
      <c r="O3" s="3"/>
      <c r="P3" s="3"/>
      <c r="Q3" s="3"/>
      <c r="R3" s="3"/>
      <c r="S3" s="3"/>
      <c r="T3" s="3"/>
      <c r="U3" s="3"/>
      <c r="V3" s="3"/>
      <c r="W3" s="3"/>
      <c r="X3" s="3"/>
      <c r="Y3" s="3"/>
      <c r="Z3" s="3"/>
    </row>
    <row r="4" spans="1:26">
      <c r="A4" s="3"/>
      <c r="B4" s="3"/>
      <c r="C4" s="3"/>
      <c r="D4" s="3"/>
      <c r="E4" s="3"/>
      <c r="F4" s="3"/>
      <c r="G4" s="3"/>
      <c r="H4" s="3"/>
      <c r="I4" s="3"/>
      <c r="J4" s="3"/>
      <c r="K4" s="3"/>
      <c r="L4" s="3"/>
      <c r="M4" s="3"/>
      <c r="N4" s="3"/>
      <c r="O4" s="3"/>
      <c r="P4" s="3"/>
      <c r="Q4" s="3"/>
      <c r="R4" s="3"/>
      <c r="S4" s="3"/>
      <c r="T4" s="3"/>
      <c r="U4" s="3"/>
      <c r="V4" s="3"/>
      <c r="W4" s="3"/>
      <c r="X4" s="3"/>
      <c r="Y4" s="3"/>
      <c r="Z4" s="3"/>
    </row>
    <row r="5" spans="1:26">
      <c r="A5" s="3"/>
      <c r="B5" s="3"/>
      <c r="C5" s="3"/>
      <c r="D5" s="3"/>
      <c r="E5" s="3"/>
      <c r="F5" s="3"/>
      <c r="G5" s="3"/>
      <c r="H5" s="3"/>
      <c r="I5" s="3"/>
      <c r="J5" s="3"/>
      <c r="K5" s="3"/>
      <c r="L5" s="3"/>
      <c r="M5" s="3"/>
      <c r="N5" s="3"/>
      <c r="O5" s="3"/>
      <c r="P5" s="3"/>
      <c r="Q5" s="3"/>
      <c r="R5" s="3"/>
      <c r="S5" s="3"/>
      <c r="T5" s="3"/>
      <c r="U5" s="3"/>
      <c r="V5" s="3"/>
      <c r="W5" s="3"/>
      <c r="X5" s="3"/>
      <c r="Y5" s="3"/>
      <c r="Z5" s="3"/>
    </row>
    <row r="6" spans="1:26" ht="15.75" customHeight="1">
      <c r="A6" s="3"/>
      <c r="B6" s="3"/>
      <c r="C6" s="3"/>
      <c r="D6" s="3"/>
      <c r="E6" s="3"/>
      <c r="F6" s="3"/>
      <c r="G6" s="837" t="s">
        <v>2</v>
      </c>
      <c r="H6" s="832"/>
      <c r="I6" s="832"/>
      <c r="J6" s="832"/>
      <c r="K6" s="832"/>
      <c r="L6" s="832"/>
      <c r="M6" s="832"/>
      <c r="N6" s="832"/>
      <c r="O6" s="832"/>
      <c r="P6" s="3"/>
      <c r="Q6" s="3"/>
      <c r="R6" s="3"/>
      <c r="S6" s="3"/>
      <c r="T6" s="3"/>
      <c r="U6" s="3"/>
      <c r="V6" s="3"/>
      <c r="W6" s="3"/>
      <c r="X6" s="3"/>
      <c r="Y6" s="3"/>
      <c r="Z6" s="3"/>
    </row>
    <row r="7" spans="1:26" ht="15.75" customHeight="1">
      <c r="A7" s="3"/>
      <c r="B7" s="3"/>
      <c r="C7" s="3"/>
      <c r="D7" s="3"/>
      <c r="E7" s="3"/>
      <c r="F7" s="3"/>
      <c r="G7" s="837" t="s">
        <v>3</v>
      </c>
      <c r="H7" s="832"/>
      <c r="I7" s="832"/>
      <c r="J7" s="832"/>
      <c r="K7" s="832"/>
      <c r="L7" s="832"/>
      <c r="M7" s="832"/>
      <c r="N7" s="832"/>
      <c r="O7" s="832"/>
      <c r="P7" s="3"/>
      <c r="Q7" s="3"/>
      <c r="R7" s="3"/>
      <c r="S7" s="3"/>
      <c r="T7" s="3"/>
      <c r="U7" s="3"/>
      <c r="V7" s="3"/>
      <c r="W7" s="3"/>
      <c r="X7" s="3"/>
      <c r="Y7" s="3"/>
      <c r="Z7" s="3"/>
    </row>
    <row r="8" spans="1:26" ht="15.75" customHeight="1">
      <c r="A8" s="3"/>
      <c r="B8" s="3"/>
      <c r="C8" s="3"/>
      <c r="D8" s="3"/>
      <c r="E8" s="3"/>
      <c r="F8" s="3"/>
      <c r="G8" s="837" t="s">
        <v>4</v>
      </c>
      <c r="H8" s="832"/>
      <c r="I8" s="832"/>
      <c r="J8" s="832"/>
      <c r="K8" s="832"/>
      <c r="L8" s="832"/>
      <c r="M8" s="832"/>
      <c r="N8" s="832"/>
      <c r="O8" s="832"/>
      <c r="P8" s="3"/>
      <c r="Q8" s="3"/>
      <c r="R8" s="3"/>
      <c r="S8" s="3"/>
      <c r="T8" s="3"/>
      <c r="U8" s="3"/>
      <c r="V8" s="3"/>
      <c r="W8" s="3"/>
      <c r="X8" s="3"/>
      <c r="Y8" s="3"/>
      <c r="Z8" s="3"/>
    </row>
    <row r="9" spans="1:26">
      <c r="A9" s="3"/>
      <c r="B9" s="3"/>
      <c r="C9" s="3"/>
      <c r="D9" s="3"/>
      <c r="E9" s="3"/>
      <c r="F9" s="3"/>
      <c r="G9" s="838"/>
      <c r="H9" s="832"/>
      <c r="I9" s="832"/>
      <c r="J9" s="832"/>
      <c r="K9" s="832"/>
      <c r="L9" s="832"/>
      <c r="M9" s="832"/>
      <c r="N9" s="832"/>
      <c r="O9" s="832"/>
      <c r="P9" s="3"/>
      <c r="Q9" s="3"/>
      <c r="R9" s="3"/>
      <c r="S9" s="3"/>
      <c r="T9" s="3"/>
      <c r="U9" s="3"/>
      <c r="V9" s="3"/>
      <c r="W9" s="3"/>
      <c r="X9" s="3"/>
      <c r="Y9" s="3"/>
      <c r="Z9" s="3"/>
    </row>
    <row r="10" spans="1:26" ht="20.25" customHeight="1">
      <c r="A10" s="3"/>
      <c r="B10" s="3"/>
      <c r="C10" s="3"/>
      <c r="D10" s="3"/>
      <c r="E10" s="3"/>
      <c r="F10" s="3"/>
      <c r="G10" s="839"/>
      <c r="H10" s="832"/>
      <c r="I10" s="832"/>
      <c r="J10" s="832"/>
      <c r="K10" s="832"/>
      <c r="L10" s="832"/>
      <c r="M10" s="832"/>
      <c r="N10" s="832"/>
      <c r="O10" s="832"/>
      <c r="P10" s="3"/>
      <c r="Q10" s="3"/>
      <c r="R10" s="3"/>
      <c r="S10" s="3"/>
      <c r="T10" s="3"/>
      <c r="U10" s="3"/>
      <c r="V10" s="3"/>
      <c r="W10" s="3"/>
      <c r="X10" s="3"/>
      <c r="Y10" s="3"/>
      <c r="Z10" s="3"/>
    </row>
    <row r="11" spans="1:26" ht="35.25" customHeight="1">
      <c r="A11" s="3"/>
      <c r="B11" s="3"/>
      <c r="C11" s="3"/>
      <c r="D11" s="3"/>
      <c r="E11" s="3"/>
      <c r="F11" s="3"/>
      <c r="G11" s="840"/>
      <c r="H11" s="832"/>
      <c r="I11" s="832"/>
      <c r="J11" s="832"/>
      <c r="K11" s="832"/>
      <c r="L11" s="832"/>
      <c r="M11" s="832"/>
      <c r="N11" s="832"/>
      <c r="O11" s="832"/>
      <c r="P11" s="3"/>
      <c r="Q11" s="3"/>
      <c r="R11" s="3"/>
      <c r="S11" s="3"/>
      <c r="T11" s="3"/>
      <c r="U11" s="3"/>
      <c r="V11" s="3"/>
      <c r="W11" s="3"/>
      <c r="X11" s="3"/>
      <c r="Y11" s="3"/>
      <c r="Z11" s="3"/>
    </row>
    <row r="12" spans="1:26" ht="17.25"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7.2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7.25" customHeight="1">
      <c r="A14" s="3"/>
      <c r="B14" s="3"/>
      <c r="C14" s="3"/>
      <c r="D14" s="3"/>
      <c r="E14" s="3"/>
      <c r="F14" s="841"/>
      <c r="G14" s="832"/>
      <c r="H14" s="832"/>
      <c r="I14" s="832"/>
      <c r="J14" s="832"/>
      <c r="K14" s="832"/>
      <c r="L14" s="832"/>
      <c r="M14" s="832"/>
      <c r="N14" s="832"/>
      <c r="O14" s="832"/>
      <c r="P14" s="832"/>
      <c r="Q14" s="832"/>
      <c r="R14" s="3"/>
      <c r="S14" s="3"/>
      <c r="T14" s="3"/>
      <c r="U14" s="3"/>
      <c r="V14" s="3"/>
      <c r="W14" s="3"/>
      <c r="X14" s="3"/>
      <c r="Y14" s="3"/>
      <c r="Z14" s="3"/>
    </row>
    <row r="15" spans="1:26" ht="17.25" customHeight="1">
      <c r="A15" s="3"/>
      <c r="B15" s="3"/>
      <c r="C15" s="3"/>
      <c r="D15" s="3"/>
      <c r="E15" s="3"/>
      <c r="F15" s="841"/>
      <c r="G15" s="832"/>
      <c r="H15" s="832"/>
      <c r="I15" s="832"/>
      <c r="J15" s="832"/>
      <c r="K15" s="832"/>
      <c r="L15" s="832"/>
      <c r="M15" s="832"/>
      <c r="N15" s="832"/>
      <c r="O15" s="832"/>
      <c r="P15" s="832"/>
      <c r="Q15" s="832"/>
      <c r="R15" s="3"/>
      <c r="S15" s="3"/>
      <c r="T15" s="3"/>
      <c r="U15" s="3"/>
      <c r="V15" s="3"/>
      <c r="W15" s="3"/>
      <c r="X15" s="3"/>
      <c r="Y15" s="3"/>
      <c r="Z15" s="3"/>
    </row>
    <row r="16" spans="1:26" ht="17.25" customHeight="1">
      <c r="A16" s="3"/>
      <c r="B16" s="3"/>
      <c r="C16" s="3"/>
      <c r="D16" s="3"/>
      <c r="E16" s="3"/>
      <c r="F16" s="841"/>
      <c r="G16" s="832"/>
      <c r="H16" s="832"/>
      <c r="I16" s="832"/>
      <c r="J16" s="832"/>
      <c r="K16" s="832"/>
      <c r="L16" s="832"/>
      <c r="M16" s="832"/>
      <c r="N16" s="832"/>
      <c r="O16" s="832"/>
      <c r="P16" s="832"/>
      <c r="Q16" s="832"/>
      <c r="R16" s="3"/>
      <c r="S16" s="3"/>
      <c r="T16" s="3"/>
      <c r="U16" s="3"/>
      <c r="V16" s="3"/>
      <c r="W16" s="3"/>
      <c r="X16" s="3"/>
      <c r="Y16" s="3"/>
      <c r="Z16" s="3"/>
    </row>
    <row r="17" spans="1:26" ht="17.25" customHeight="1">
      <c r="A17" s="3"/>
      <c r="B17" s="3"/>
      <c r="C17" s="3"/>
      <c r="D17" s="835" t="s">
        <v>0</v>
      </c>
      <c r="E17" s="832"/>
      <c r="F17" s="5"/>
      <c r="G17" s="5"/>
      <c r="H17" s="5"/>
      <c r="I17" s="5"/>
      <c r="J17" s="5"/>
      <c r="K17" s="5"/>
      <c r="L17" s="3"/>
      <c r="M17" s="3"/>
      <c r="N17" s="3"/>
      <c r="O17" s="3"/>
      <c r="P17" s="3"/>
      <c r="Q17" s="3"/>
      <c r="R17" s="3"/>
      <c r="S17" s="3"/>
      <c r="T17" s="3"/>
      <c r="U17" s="3"/>
      <c r="V17" s="3"/>
      <c r="W17" s="3"/>
      <c r="X17" s="3"/>
      <c r="Y17" s="3"/>
      <c r="Z17" s="3"/>
    </row>
    <row r="18" spans="1:26" ht="17.25" customHeight="1">
      <c r="A18" s="3"/>
      <c r="B18" s="3"/>
      <c r="C18" s="3"/>
      <c r="D18" s="835" t="s">
        <v>5</v>
      </c>
      <c r="E18" s="832"/>
      <c r="F18" s="5"/>
      <c r="G18" s="5"/>
      <c r="H18" s="5"/>
      <c r="I18" s="5"/>
      <c r="J18" s="5"/>
      <c r="K18" s="5"/>
      <c r="L18" s="3"/>
      <c r="M18" s="3"/>
      <c r="N18" s="3"/>
      <c r="O18" s="3"/>
      <c r="P18" s="3"/>
      <c r="Q18" s="3"/>
      <c r="R18" s="3"/>
      <c r="S18" s="3"/>
      <c r="T18" s="3"/>
      <c r="U18" s="3"/>
      <c r="V18" s="3"/>
      <c r="W18" s="3"/>
      <c r="X18" s="3"/>
      <c r="Y18" s="3"/>
      <c r="Z18" s="3"/>
    </row>
    <row r="19" spans="1:26" ht="17.25" customHeight="1">
      <c r="A19" s="3"/>
      <c r="B19" s="3"/>
      <c r="C19" s="3"/>
      <c r="D19" s="835" t="s">
        <v>6</v>
      </c>
      <c r="E19" s="832"/>
      <c r="F19" s="5"/>
      <c r="G19" s="5"/>
      <c r="H19" s="5"/>
      <c r="I19" s="5"/>
      <c r="J19" s="5"/>
      <c r="K19" s="5"/>
      <c r="L19" s="3"/>
      <c r="M19" s="3"/>
      <c r="N19" s="3"/>
      <c r="O19" s="3"/>
      <c r="P19" s="3"/>
      <c r="Q19" s="3"/>
      <c r="R19" s="3"/>
      <c r="S19" s="3"/>
      <c r="T19" s="3"/>
      <c r="U19" s="3"/>
      <c r="V19" s="3"/>
      <c r="W19" s="3"/>
      <c r="X19" s="3"/>
      <c r="Y19" s="3"/>
      <c r="Z19" s="3"/>
    </row>
    <row r="20" spans="1:26" ht="17.25" customHeight="1">
      <c r="A20" s="3"/>
      <c r="B20" s="3"/>
      <c r="C20" s="3"/>
      <c r="D20" s="3"/>
      <c r="E20" s="3"/>
      <c r="F20" s="5"/>
      <c r="G20" s="5"/>
      <c r="H20" s="5"/>
      <c r="I20" s="5"/>
      <c r="J20" s="5"/>
      <c r="K20" s="5"/>
      <c r="L20" s="3"/>
      <c r="M20" s="3"/>
      <c r="N20" s="3"/>
      <c r="O20" s="3"/>
      <c r="P20" s="3"/>
      <c r="Q20" s="3"/>
      <c r="R20" s="3"/>
      <c r="S20" s="3"/>
      <c r="T20" s="3"/>
      <c r="U20" s="3"/>
      <c r="V20" s="3"/>
      <c r="W20" s="3"/>
      <c r="X20" s="3"/>
      <c r="Y20" s="3"/>
      <c r="Z20" s="3"/>
    </row>
    <row r="21" spans="1:26" ht="17.25" customHeight="1">
      <c r="A21" s="3"/>
      <c r="B21" s="3"/>
      <c r="C21" s="3"/>
      <c r="D21" s="3"/>
      <c r="E21" s="3"/>
      <c r="F21" s="5"/>
      <c r="G21" s="5"/>
      <c r="H21" s="5"/>
      <c r="I21" s="5"/>
      <c r="J21" s="5"/>
      <c r="K21" s="5"/>
      <c r="L21" s="3"/>
      <c r="M21" s="3"/>
      <c r="N21" s="3"/>
      <c r="O21" s="3"/>
      <c r="P21" s="3"/>
      <c r="Q21" s="3"/>
      <c r="R21" s="3"/>
      <c r="S21" s="3"/>
      <c r="T21" s="3"/>
      <c r="U21" s="3"/>
      <c r="V21" s="3"/>
      <c r="W21" s="3"/>
      <c r="X21" s="3"/>
      <c r="Y21" s="3"/>
      <c r="Z21" s="3"/>
    </row>
    <row r="22" spans="1:26" ht="17.25" customHeight="1">
      <c r="A22" s="3"/>
      <c r="B22" s="3"/>
      <c r="C22" s="3"/>
      <c r="D22" s="3"/>
      <c r="E22" s="3"/>
      <c r="F22" s="5"/>
      <c r="G22" s="5"/>
      <c r="H22" s="5"/>
      <c r="I22" s="5"/>
      <c r="J22" s="5"/>
      <c r="K22" s="5"/>
      <c r="L22" s="3"/>
      <c r="M22" s="3"/>
      <c r="N22" s="3"/>
      <c r="O22" s="3"/>
      <c r="P22" s="3"/>
      <c r="Q22" s="3"/>
      <c r="R22" s="3"/>
      <c r="S22" s="3"/>
      <c r="T22" s="3"/>
      <c r="U22" s="3"/>
      <c r="V22" s="3"/>
      <c r="W22" s="3"/>
      <c r="X22" s="3"/>
      <c r="Y22" s="3"/>
      <c r="Z22" s="3"/>
    </row>
    <row r="23" spans="1:26" ht="17.25" customHeight="1">
      <c r="A23" s="3"/>
      <c r="B23" s="3"/>
      <c r="C23" s="3"/>
      <c r="D23" s="3"/>
      <c r="E23" s="3"/>
      <c r="F23" s="5"/>
      <c r="G23" s="5"/>
      <c r="H23" s="5"/>
      <c r="I23" s="5"/>
      <c r="J23" s="5"/>
      <c r="K23" s="5"/>
      <c r="L23" s="3"/>
      <c r="M23" s="3"/>
      <c r="N23" s="3"/>
      <c r="O23" s="3"/>
      <c r="P23" s="3"/>
      <c r="Q23" s="3"/>
      <c r="R23" s="3"/>
      <c r="S23" s="3"/>
      <c r="T23" s="3"/>
      <c r="U23" s="3"/>
      <c r="V23" s="3"/>
      <c r="W23" s="3"/>
      <c r="X23" s="3"/>
      <c r="Y23" s="3"/>
      <c r="Z23" s="3"/>
    </row>
    <row r="24" spans="1:26" ht="17.25" customHeight="1">
      <c r="A24" s="3"/>
      <c r="B24" s="3"/>
      <c r="C24" s="3"/>
      <c r="D24" s="3"/>
      <c r="E24" s="3"/>
      <c r="F24" s="5"/>
      <c r="G24" s="5"/>
      <c r="H24" s="5"/>
      <c r="I24" s="5"/>
      <c r="J24" s="5"/>
      <c r="K24" s="5"/>
      <c r="L24" s="3"/>
      <c r="M24" s="3"/>
      <c r="N24" s="3"/>
      <c r="O24" s="3"/>
      <c r="P24" s="3"/>
      <c r="Q24" s="3"/>
      <c r="R24" s="3"/>
      <c r="S24" s="3"/>
      <c r="T24" s="3"/>
      <c r="U24" s="3"/>
      <c r="V24" s="3"/>
      <c r="W24" s="3"/>
      <c r="X24" s="3"/>
      <c r="Y24" s="3"/>
      <c r="Z24" s="3"/>
    </row>
    <row r="25" spans="1:26" ht="17.25" customHeight="1">
      <c r="A25" s="3"/>
      <c r="B25" s="3"/>
      <c r="C25" s="3"/>
      <c r="D25" s="3"/>
      <c r="E25" s="3"/>
      <c r="F25" s="5"/>
      <c r="G25" s="5"/>
      <c r="H25" s="5"/>
      <c r="I25" s="5"/>
      <c r="J25" s="5"/>
      <c r="K25" s="5"/>
      <c r="L25" s="3"/>
      <c r="M25" s="3"/>
      <c r="N25" s="3"/>
      <c r="O25" s="3"/>
      <c r="P25" s="3"/>
      <c r="Q25" s="3"/>
      <c r="R25" s="3"/>
      <c r="S25" s="3"/>
      <c r="T25" s="3"/>
      <c r="U25" s="3"/>
      <c r="V25" s="3"/>
      <c r="W25" s="3"/>
      <c r="X25" s="3"/>
      <c r="Y25" s="3"/>
      <c r="Z25" s="3"/>
    </row>
    <row r="26" spans="1:26" ht="17.25" customHeight="1">
      <c r="A26" s="3"/>
      <c r="B26" s="3"/>
      <c r="C26" s="3"/>
      <c r="D26" s="3"/>
      <c r="E26" s="3"/>
      <c r="F26" s="5"/>
      <c r="G26" s="5"/>
      <c r="H26" s="5"/>
      <c r="I26" s="5"/>
      <c r="J26" s="5"/>
      <c r="K26" s="5"/>
      <c r="L26" s="3"/>
      <c r="M26" s="3"/>
      <c r="N26" s="3"/>
      <c r="O26" s="3"/>
      <c r="P26" s="3"/>
      <c r="Q26" s="3"/>
      <c r="R26" s="3"/>
      <c r="S26" s="3"/>
      <c r="T26" s="3"/>
      <c r="U26" s="3"/>
      <c r="V26" s="3"/>
      <c r="W26" s="3"/>
      <c r="X26" s="3"/>
      <c r="Y26" s="3"/>
      <c r="Z26" s="3"/>
    </row>
    <row r="27" spans="1:26" ht="17.25" customHeight="1">
      <c r="A27" s="3"/>
      <c r="B27" s="3"/>
      <c r="C27" s="3"/>
      <c r="D27" s="3"/>
      <c r="E27" s="3"/>
      <c r="F27" s="5"/>
      <c r="G27" s="5"/>
      <c r="H27" s="5"/>
      <c r="I27" s="5"/>
      <c r="J27" s="5"/>
      <c r="K27" s="5"/>
      <c r="L27" s="3"/>
      <c r="M27" s="3"/>
      <c r="N27" s="3"/>
      <c r="O27" s="3"/>
      <c r="P27" s="3"/>
      <c r="Q27" s="3"/>
      <c r="R27" s="3"/>
      <c r="S27" s="3"/>
      <c r="T27" s="3"/>
      <c r="U27" s="3"/>
      <c r="V27" s="3"/>
      <c r="W27" s="3"/>
      <c r="X27" s="3"/>
      <c r="Y27" s="3"/>
      <c r="Z27" s="3"/>
    </row>
    <row r="28" spans="1:26" ht="17.25" customHeight="1">
      <c r="A28" s="3"/>
      <c r="B28" s="3"/>
      <c r="C28" s="3"/>
      <c r="D28" s="3"/>
      <c r="E28" s="3"/>
      <c r="F28" s="5"/>
      <c r="G28" s="5"/>
      <c r="H28" s="5"/>
      <c r="I28" s="5"/>
      <c r="J28" s="5"/>
      <c r="K28" s="5"/>
      <c r="L28" s="3"/>
      <c r="M28" s="3"/>
      <c r="N28" s="3"/>
      <c r="O28" s="3"/>
      <c r="P28" s="3"/>
      <c r="Q28" s="3"/>
      <c r="R28" s="3"/>
      <c r="S28" s="3"/>
      <c r="T28" s="3"/>
      <c r="U28" s="3"/>
      <c r="V28" s="3"/>
      <c r="W28" s="3"/>
      <c r="X28" s="3"/>
      <c r="Y28" s="3"/>
      <c r="Z28" s="3"/>
    </row>
    <row r="29" spans="1:26" ht="17.25" customHeight="1">
      <c r="A29" s="3"/>
      <c r="B29" s="3"/>
      <c r="C29" s="3"/>
      <c r="D29" s="3"/>
      <c r="E29" s="3"/>
      <c r="F29" s="5"/>
      <c r="G29" s="5"/>
      <c r="H29" s="5"/>
      <c r="I29" s="5"/>
      <c r="J29" s="5"/>
      <c r="K29" s="5"/>
      <c r="L29" s="3"/>
      <c r="M29" s="3"/>
      <c r="N29" s="3"/>
      <c r="O29" s="3"/>
      <c r="P29" s="3"/>
      <c r="Q29" s="3"/>
      <c r="R29" s="3"/>
      <c r="S29" s="3"/>
      <c r="T29" s="3"/>
      <c r="U29" s="3"/>
      <c r="V29" s="3"/>
      <c r="W29" s="3"/>
      <c r="X29" s="3"/>
      <c r="Y29" s="3"/>
      <c r="Z29" s="3"/>
    </row>
    <row r="30" spans="1:26" ht="17.25" customHeight="1">
      <c r="A30" s="3"/>
      <c r="B30" s="3"/>
      <c r="C30" s="3"/>
      <c r="D30" s="3"/>
      <c r="E30" s="3"/>
      <c r="F30" s="5"/>
      <c r="G30" s="5"/>
      <c r="H30" s="5"/>
      <c r="I30" s="5"/>
      <c r="J30" s="5"/>
      <c r="K30" s="5"/>
      <c r="L30" s="3"/>
      <c r="M30" s="3"/>
      <c r="N30" s="3"/>
      <c r="O30" s="3"/>
      <c r="P30" s="3"/>
      <c r="Q30" s="3"/>
      <c r="R30" s="3"/>
      <c r="S30" s="3"/>
      <c r="T30" s="3"/>
      <c r="U30" s="3"/>
      <c r="V30" s="3"/>
      <c r="W30" s="3"/>
      <c r="X30" s="3"/>
      <c r="Y30" s="3"/>
      <c r="Z30" s="3"/>
    </row>
    <row r="31" spans="1:26" ht="17.25" customHeight="1">
      <c r="A31" s="3"/>
      <c r="B31" s="3"/>
      <c r="C31" s="3"/>
      <c r="D31" s="3"/>
      <c r="E31" s="3"/>
      <c r="F31" s="5"/>
      <c r="G31" s="5"/>
      <c r="H31" s="5"/>
      <c r="I31" s="5"/>
      <c r="J31" s="5"/>
      <c r="K31" s="5"/>
      <c r="L31" s="3"/>
      <c r="M31" s="3"/>
      <c r="N31" s="3"/>
      <c r="O31" s="3"/>
      <c r="P31" s="3"/>
      <c r="Q31" s="3"/>
      <c r="R31" s="3"/>
      <c r="S31" s="3"/>
      <c r="T31" s="3"/>
      <c r="U31" s="3"/>
      <c r="V31" s="3"/>
      <c r="W31" s="3"/>
      <c r="X31" s="3"/>
      <c r="Y31" s="3"/>
      <c r="Z31" s="3"/>
    </row>
    <row r="32" spans="1:26" ht="17.25" customHeight="1">
      <c r="A32" s="3"/>
      <c r="B32" s="3"/>
      <c r="C32" s="3"/>
      <c r="D32" s="3"/>
      <c r="E32" s="3"/>
      <c r="F32" s="5"/>
      <c r="G32" s="5"/>
      <c r="H32" s="5"/>
      <c r="I32" s="5"/>
      <c r="J32" s="5"/>
      <c r="K32" s="5"/>
      <c r="L32" s="3"/>
      <c r="M32" s="3"/>
      <c r="N32" s="3"/>
      <c r="O32" s="3"/>
      <c r="P32" s="3"/>
      <c r="Q32" s="3"/>
      <c r="R32" s="3"/>
      <c r="S32" s="3"/>
      <c r="T32" s="3"/>
      <c r="U32" s="3"/>
      <c r="V32" s="3"/>
      <c r="W32" s="3"/>
      <c r="X32" s="3"/>
      <c r="Y32" s="3"/>
      <c r="Z32" s="3"/>
    </row>
    <row r="33" spans="1:26" ht="17.25" customHeight="1">
      <c r="A33" s="3"/>
      <c r="B33" s="3"/>
      <c r="C33" s="3"/>
      <c r="D33" s="3"/>
      <c r="E33" s="3"/>
      <c r="F33" s="5"/>
      <c r="G33" s="5"/>
      <c r="H33" s="5"/>
      <c r="I33" s="5"/>
      <c r="J33" s="5"/>
      <c r="K33" s="5"/>
      <c r="L33" s="3"/>
      <c r="M33" s="3"/>
      <c r="N33" s="3"/>
      <c r="O33" s="3"/>
      <c r="P33" s="3"/>
      <c r="Q33" s="3"/>
      <c r="R33" s="3"/>
      <c r="S33" s="3"/>
      <c r="T33" s="3"/>
      <c r="U33" s="3"/>
      <c r="V33" s="3"/>
      <c r="W33" s="3"/>
      <c r="X33" s="3"/>
      <c r="Y33" s="3"/>
      <c r="Z33" s="3"/>
    </row>
    <row r="34" spans="1:26" ht="17.25" customHeight="1">
      <c r="A34" s="3"/>
      <c r="B34" s="3"/>
      <c r="C34" s="3"/>
      <c r="D34" s="3"/>
      <c r="E34" s="3"/>
      <c r="F34" s="5"/>
      <c r="G34" s="5"/>
      <c r="H34" s="5"/>
      <c r="I34" s="5"/>
      <c r="J34" s="5"/>
      <c r="K34" s="5"/>
      <c r="L34" s="3"/>
      <c r="M34" s="3"/>
      <c r="N34" s="3"/>
      <c r="O34" s="3"/>
      <c r="P34" s="3"/>
      <c r="Q34" s="3"/>
      <c r="R34" s="3"/>
      <c r="S34" s="3"/>
      <c r="T34" s="3"/>
      <c r="U34" s="3"/>
      <c r="V34" s="3"/>
      <c r="W34" s="3"/>
      <c r="X34" s="3"/>
      <c r="Y34" s="3"/>
      <c r="Z34" s="3"/>
    </row>
    <row r="35" spans="1:26" ht="17.25" customHeight="1">
      <c r="A35" s="3"/>
      <c r="B35" s="3"/>
      <c r="C35" s="3"/>
      <c r="D35" s="3"/>
      <c r="E35" s="3"/>
      <c r="F35" s="5"/>
      <c r="G35" s="5"/>
      <c r="H35" s="5"/>
      <c r="I35" s="5"/>
      <c r="J35" s="5"/>
      <c r="K35" s="5"/>
      <c r="L35" s="3"/>
      <c r="M35" s="3"/>
      <c r="N35" s="3"/>
      <c r="O35" s="3"/>
      <c r="P35" s="3"/>
      <c r="Q35" s="3"/>
      <c r="R35" s="3"/>
      <c r="S35" s="3"/>
      <c r="T35" s="3"/>
      <c r="U35" s="3"/>
      <c r="V35" s="3"/>
      <c r="W35" s="3"/>
      <c r="X35" s="3"/>
      <c r="Y35" s="3"/>
      <c r="Z35" s="3"/>
    </row>
    <row r="36" spans="1:26" ht="17.25" customHeight="1">
      <c r="A36" s="3"/>
      <c r="B36" s="3"/>
      <c r="C36" s="3"/>
      <c r="D36" s="3"/>
      <c r="E36" s="3"/>
      <c r="F36" s="5"/>
      <c r="G36" s="5"/>
      <c r="H36" s="5"/>
      <c r="I36" s="5"/>
      <c r="J36" s="5"/>
      <c r="K36" s="5"/>
      <c r="L36" s="3"/>
      <c r="M36" s="3"/>
      <c r="N36" s="3"/>
      <c r="O36" s="3"/>
      <c r="P36" s="3"/>
      <c r="Q36" s="3"/>
      <c r="R36" s="3"/>
      <c r="S36" s="3"/>
      <c r="T36" s="3"/>
      <c r="U36" s="3"/>
      <c r="V36" s="3"/>
      <c r="W36" s="3"/>
      <c r="X36" s="3"/>
      <c r="Y36" s="3"/>
      <c r="Z36" s="3"/>
    </row>
    <row r="37" spans="1:26" ht="17.25" customHeight="1">
      <c r="A37" s="3"/>
      <c r="B37" s="3"/>
      <c r="C37" s="3"/>
      <c r="D37" s="3"/>
      <c r="E37" s="3"/>
      <c r="F37" s="5"/>
      <c r="G37" s="5"/>
      <c r="H37" s="5"/>
      <c r="I37" s="5"/>
      <c r="J37" s="5"/>
      <c r="K37" s="5"/>
      <c r="L37" s="3"/>
      <c r="M37" s="3"/>
      <c r="N37" s="3"/>
      <c r="O37" s="3"/>
      <c r="P37" s="3"/>
      <c r="Q37" s="3"/>
      <c r="R37" s="3"/>
      <c r="S37" s="3"/>
      <c r="T37" s="3"/>
      <c r="U37" s="3"/>
      <c r="V37" s="3"/>
      <c r="W37" s="3"/>
      <c r="X37" s="3"/>
      <c r="Y37" s="3"/>
      <c r="Z37" s="3"/>
    </row>
    <row r="38" spans="1:26" ht="17.25" customHeight="1">
      <c r="A38" s="3"/>
      <c r="B38" s="3"/>
      <c r="C38" s="3"/>
      <c r="D38" s="3"/>
      <c r="E38" s="3"/>
      <c r="F38" s="5"/>
      <c r="G38" s="5"/>
      <c r="H38" s="5"/>
      <c r="I38" s="5"/>
      <c r="J38" s="5"/>
      <c r="K38" s="5"/>
      <c r="L38" s="3"/>
      <c r="M38" s="3"/>
      <c r="N38" s="3"/>
      <c r="O38" s="3"/>
      <c r="P38" s="3"/>
      <c r="Q38" s="3"/>
      <c r="R38" s="3"/>
      <c r="S38" s="3"/>
      <c r="T38" s="3"/>
      <c r="U38" s="3"/>
      <c r="V38" s="3"/>
      <c r="W38" s="3"/>
      <c r="X38" s="3"/>
      <c r="Y38" s="3"/>
      <c r="Z38" s="3"/>
    </row>
    <row r="39" spans="1:26" ht="17.25" customHeight="1">
      <c r="A39" s="3"/>
      <c r="B39" s="3"/>
      <c r="C39" s="3"/>
      <c r="D39" s="3"/>
      <c r="E39" s="3"/>
      <c r="F39" s="5"/>
      <c r="G39" s="5"/>
      <c r="H39" s="5"/>
      <c r="I39" s="5"/>
      <c r="J39" s="5"/>
      <c r="K39" s="5"/>
      <c r="L39" s="3"/>
      <c r="M39" s="3"/>
      <c r="N39" s="3"/>
      <c r="O39" s="3"/>
      <c r="P39" s="3"/>
      <c r="Q39" s="3"/>
      <c r="R39" s="3"/>
      <c r="S39" s="3"/>
      <c r="T39" s="3"/>
      <c r="U39" s="3"/>
      <c r="V39" s="3"/>
      <c r="W39" s="3"/>
      <c r="X39" s="3"/>
      <c r="Y39" s="3"/>
      <c r="Z39" s="3"/>
    </row>
    <row r="40" spans="1:26" ht="17.25" customHeight="1">
      <c r="A40" s="3"/>
      <c r="B40" s="3"/>
      <c r="C40" s="3"/>
      <c r="D40" s="3"/>
      <c r="E40" s="3"/>
      <c r="F40" s="5"/>
      <c r="G40" s="5"/>
      <c r="H40" s="5"/>
      <c r="I40" s="5"/>
      <c r="J40" s="5"/>
      <c r="K40" s="5"/>
      <c r="L40" s="3"/>
      <c r="M40" s="3"/>
      <c r="N40" s="3"/>
      <c r="O40" s="3"/>
      <c r="P40" s="3"/>
      <c r="Q40" s="3"/>
      <c r="R40" s="3"/>
      <c r="S40" s="3"/>
      <c r="T40" s="3"/>
      <c r="U40" s="3"/>
      <c r="V40" s="3"/>
      <c r="W40" s="3"/>
      <c r="X40" s="3"/>
      <c r="Y40" s="3"/>
      <c r="Z40" s="3"/>
    </row>
    <row r="41" spans="1:26" ht="17.25" customHeight="1">
      <c r="A41" s="3"/>
      <c r="B41" s="3"/>
      <c r="C41" s="3"/>
      <c r="D41" s="3"/>
      <c r="E41" s="3"/>
      <c r="F41" s="841"/>
      <c r="G41" s="832"/>
      <c r="H41" s="832"/>
      <c r="I41" s="832"/>
      <c r="J41" s="832"/>
      <c r="K41" s="832"/>
      <c r="L41" s="832"/>
      <c r="M41" s="832"/>
      <c r="N41" s="832"/>
      <c r="O41" s="832"/>
      <c r="P41" s="832"/>
      <c r="Q41" s="832"/>
      <c r="R41" s="3"/>
      <c r="S41" s="3"/>
      <c r="T41" s="3"/>
      <c r="U41" s="3"/>
      <c r="V41" s="3"/>
      <c r="W41" s="3"/>
      <c r="X41" s="3"/>
      <c r="Y41" s="3"/>
      <c r="Z41" s="3"/>
    </row>
    <row r="42" spans="1:26" ht="17.2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8.75" customHeight="1">
      <c r="A44" s="3"/>
      <c r="B44" s="3"/>
      <c r="C44" s="3"/>
      <c r="D44" s="3"/>
      <c r="E44" s="3"/>
      <c r="F44" s="842"/>
      <c r="G44" s="832"/>
      <c r="H44" s="832"/>
      <c r="I44" s="832"/>
      <c r="J44" s="832"/>
      <c r="K44" s="832"/>
      <c r="L44" s="832"/>
      <c r="M44" s="832"/>
      <c r="N44" s="832"/>
      <c r="O44" s="832"/>
      <c r="P44" s="832"/>
      <c r="Q44" s="832"/>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8.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8.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8.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8.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835"/>
      <c r="L53" s="832"/>
      <c r="M53" s="3"/>
      <c r="N53" s="3"/>
      <c r="O53" s="3"/>
      <c r="P53" s="3"/>
      <c r="Q53" s="3"/>
      <c r="R53" s="3"/>
      <c r="S53" s="3"/>
      <c r="T53" s="3"/>
      <c r="U53" s="3"/>
      <c r="V53" s="3"/>
      <c r="W53" s="3"/>
      <c r="X53" s="3"/>
      <c r="Y53" s="3"/>
      <c r="Z53" s="3"/>
    </row>
    <row r="54" spans="1:26">
      <c r="A54" s="3"/>
      <c r="B54" s="3"/>
      <c r="C54" s="3"/>
      <c r="D54" s="3"/>
      <c r="E54" s="3"/>
      <c r="F54" s="3"/>
      <c r="G54" s="3"/>
      <c r="H54" s="3"/>
      <c r="I54" s="3"/>
      <c r="J54" s="3"/>
      <c r="K54" s="835"/>
      <c r="L54" s="832"/>
      <c r="M54" s="3"/>
      <c r="N54" s="3"/>
      <c r="O54" s="3"/>
      <c r="P54" s="3"/>
      <c r="Q54" s="3"/>
      <c r="R54" s="3"/>
      <c r="S54" s="3"/>
      <c r="T54" s="3"/>
      <c r="U54" s="3"/>
      <c r="V54" s="3"/>
      <c r="W54" s="3"/>
      <c r="X54" s="3"/>
      <c r="Y54" s="3"/>
      <c r="Z54" s="3"/>
    </row>
    <row r="55" spans="1:26">
      <c r="A55" s="3"/>
      <c r="B55" s="3"/>
      <c r="C55" s="3"/>
      <c r="D55" s="3"/>
      <c r="E55" s="3"/>
      <c r="F55" s="3"/>
      <c r="G55" s="3"/>
      <c r="H55" s="3"/>
      <c r="I55" s="3"/>
      <c r="J55" s="3"/>
      <c r="K55" s="835"/>
      <c r="L55" s="832"/>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835" t="s">
        <v>0</v>
      </c>
      <c r="L77" s="832"/>
      <c r="M77" s="3"/>
      <c r="N77" s="3"/>
      <c r="O77" s="3"/>
      <c r="P77" s="3"/>
      <c r="Q77" s="3"/>
      <c r="R77" s="3"/>
      <c r="S77" s="3"/>
      <c r="T77" s="3"/>
      <c r="U77" s="3"/>
      <c r="V77" s="3"/>
      <c r="W77" s="3"/>
      <c r="X77" s="3"/>
      <c r="Y77" s="3"/>
      <c r="Z77" s="3"/>
    </row>
    <row r="78" spans="1:26">
      <c r="A78" s="3"/>
      <c r="B78" s="3"/>
      <c r="C78" s="3"/>
      <c r="D78" s="3"/>
      <c r="E78" s="3"/>
      <c r="F78" s="3"/>
      <c r="G78" s="3"/>
      <c r="H78" s="3"/>
      <c r="I78" s="3"/>
      <c r="J78" s="3"/>
      <c r="K78" s="835" t="s">
        <v>5</v>
      </c>
      <c r="L78" s="832"/>
      <c r="M78" s="3"/>
      <c r="N78" s="3"/>
      <c r="O78" s="3"/>
      <c r="P78" s="3"/>
      <c r="Q78" s="3"/>
      <c r="R78" s="3"/>
      <c r="S78" s="3"/>
      <c r="T78" s="3"/>
      <c r="U78" s="3"/>
      <c r="V78" s="3"/>
      <c r="W78" s="3"/>
      <c r="X78" s="3"/>
      <c r="Y78" s="3"/>
      <c r="Z78" s="3"/>
    </row>
    <row r="79" spans="1:26">
      <c r="A79" s="3"/>
      <c r="B79" s="3"/>
      <c r="C79" s="3"/>
      <c r="D79" s="3"/>
      <c r="E79" s="3"/>
      <c r="F79" s="3"/>
      <c r="G79" s="3"/>
      <c r="H79" s="3"/>
      <c r="I79" s="3"/>
      <c r="J79" s="3"/>
      <c r="K79" s="835" t="s">
        <v>6</v>
      </c>
      <c r="L79" s="832"/>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0">
    <mergeCell ref="F41:Q41"/>
    <mergeCell ref="F44:Q44"/>
    <mergeCell ref="F15:Q15"/>
    <mergeCell ref="D17:E17"/>
    <mergeCell ref="F16:Q16"/>
    <mergeCell ref="K77:L77"/>
    <mergeCell ref="K78:L78"/>
    <mergeCell ref="K79:L79"/>
    <mergeCell ref="K54:L54"/>
    <mergeCell ref="K53:L53"/>
    <mergeCell ref="K55:L55"/>
    <mergeCell ref="D18:E18"/>
    <mergeCell ref="D19:E19"/>
    <mergeCell ref="G6:O6"/>
    <mergeCell ref="G7:O7"/>
    <mergeCell ref="G8:O8"/>
    <mergeCell ref="G9:O9"/>
    <mergeCell ref="G10:O10"/>
    <mergeCell ref="G11:O11"/>
    <mergeCell ref="F14:Q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showGridLines="0" workbookViewId="0"/>
  </sheetViews>
  <sheetFormatPr baseColWidth="10" defaultColWidth="15.140625" defaultRowHeight="15" customHeight="1"/>
  <cols>
    <col min="1" max="1" width="3.140625" customWidth="1"/>
    <col min="2" max="2" width="26.42578125" customWidth="1"/>
    <col min="3" max="3" width="21" customWidth="1"/>
    <col min="4" max="13" width="6.7109375" customWidth="1"/>
    <col min="14" max="14" width="0.5703125" customWidth="1"/>
    <col min="15" max="15" width="3.7109375" customWidth="1"/>
    <col min="16" max="16" width="3" customWidth="1"/>
    <col min="17" max="17" width="20.85546875" customWidth="1"/>
    <col min="18" max="18" width="8" customWidth="1"/>
    <col min="19" max="26" width="7.5703125" customWidth="1"/>
  </cols>
  <sheetData>
    <row r="1" spans="1:21" ht="15.75" customHeight="1">
      <c r="A1" s="10"/>
      <c r="B1" s="10"/>
      <c r="C1" s="10"/>
      <c r="D1" s="10"/>
      <c r="E1" s="10"/>
      <c r="F1" s="10"/>
      <c r="G1" s="10"/>
      <c r="H1" s="10"/>
      <c r="I1" s="10"/>
      <c r="J1" s="10"/>
      <c r="K1" s="10"/>
      <c r="L1" s="10"/>
      <c r="M1" s="3"/>
      <c r="N1" s="10"/>
      <c r="O1" s="10"/>
      <c r="P1" s="10"/>
      <c r="Q1" s="10"/>
      <c r="R1" s="10"/>
    </row>
    <row r="2" spans="1:21" ht="16.5" customHeight="1">
      <c r="A2" s="10"/>
      <c r="B2" s="10"/>
      <c r="C2" s="11"/>
      <c r="D2" s="12"/>
      <c r="E2" s="12"/>
      <c r="F2" s="12"/>
      <c r="G2" s="12"/>
      <c r="H2" s="12"/>
      <c r="I2" s="12"/>
      <c r="J2" s="12"/>
      <c r="K2" s="12"/>
      <c r="L2" s="12"/>
      <c r="M2" s="13"/>
      <c r="N2" s="14"/>
      <c r="O2" s="10"/>
      <c r="P2" s="10"/>
      <c r="Q2" s="10"/>
      <c r="R2" s="10"/>
    </row>
    <row r="3" spans="1:21" ht="17.25" customHeight="1">
      <c r="A3" s="10"/>
      <c r="B3" s="10"/>
      <c r="C3" s="843" t="s">
        <v>2</v>
      </c>
      <c r="D3" s="825"/>
      <c r="E3" s="825"/>
      <c r="F3" s="825"/>
      <c r="G3" s="825"/>
      <c r="H3" s="825"/>
      <c r="I3" s="825"/>
      <c r="J3" s="825"/>
      <c r="K3" s="825"/>
      <c r="L3" s="825"/>
      <c r="M3" s="844"/>
      <c r="N3" s="14"/>
      <c r="O3" s="10"/>
      <c r="P3" s="10"/>
      <c r="Q3" s="10"/>
      <c r="R3" s="10"/>
    </row>
    <row r="4" spans="1:21" ht="17.25" customHeight="1">
      <c r="A4" s="10"/>
      <c r="B4" s="10"/>
      <c r="C4" s="843" t="s">
        <v>3</v>
      </c>
      <c r="D4" s="825"/>
      <c r="E4" s="825"/>
      <c r="F4" s="825"/>
      <c r="G4" s="825"/>
      <c r="H4" s="825"/>
      <c r="I4" s="825"/>
      <c r="J4" s="825"/>
      <c r="K4" s="825"/>
      <c r="L4" s="825"/>
      <c r="M4" s="844"/>
      <c r="N4" s="14"/>
      <c r="O4" s="10"/>
      <c r="P4" s="10"/>
      <c r="Q4" s="10"/>
      <c r="R4" s="10"/>
    </row>
    <row r="5" spans="1:21" ht="17.25" customHeight="1">
      <c r="A5" s="10"/>
      <c r="B5" s="10"/>
      <c r="C5" s="843" t="s">
        <v>4</v>
      </c>
      <c r="D5" s="825"/>
      <c r="E5" s="825"/>
      <c r="F5" s="825"/>
      <c r="G5" s="825"/>
      <c r="H5" s="825"/>
      <c r="I5" s="825"/>
      <c r="J5" s="825"/>
      <c r="K5" s="825"/>
      <c r="L5" s="825"/>
      <c r="M5" s="844"/>
      <c r="N5" s="14"/>
      <c r="O5" s="10"/>
      <c r="P5" s="10"/>
      <c r="Q5" s="10"/>
      <c r="R5" s="10"/>
    </row>
    <row r="6" spans="1:21" ht="17.25" customHeight="1">
      <c r="A6" s="10"/>
      <c r="B6" s="10"/>
      <c r="C6" s="846"/>
      <c r="D6" s="825"/>
      <c r="E6" s="825"/>
      <c r="F6" s="825"/>
      <c r="G6" s="825"/>
      <c r="H6" s="825"/>
      <c r="I6" s="825"/>
      <c r="J6" s="825"/>
      <c r="K6" s="825"/>
      <c r="L6" s="825"/>
      <c r="M6" s="844"/>
      <c r="N6" s="14"/>
      <c r="O6" s="10"/>
      <c r="P6" s="3"/>
      <c r="Q6" s="10"/>
      <c r="R6" s="10"/>
    </row>
    <row r="7" spans="1:21" ht="18.75" customHeight="1">
      <c r="A7" s="10"/>
      <c r="B7" s="10"/>
      <c r="C7" s="845" t="s">
        <v>7</v>
      </c>
      <c r="D7" s="825"/>
      <c r="E7" s="825"/>
      <c r="F7" s="825"/>
      <c r="G7" s="825"/>
      <c r="H7" s="825"/>
      <c r="I7" s="825"/>
      <c r="J7" s="825"/>
      <c r="K7" s="825"/>
      <c r="L7" s="825"/>
      <c r="M7" s="844"/>
      <c r="N7" s="14"/>
      <c r="O7" s="10"/>
      <c r="P7" s="10"/>
      <c r="Q7" s="10"/>
      <c r="R7" s="10"/>
    </row>
    <row r="8" spans="1:21" ht="8.25" customHeight="1">
      <c r="A8" s="10"/>
      <c r="B8" s="10"/>
      <c r="C8" s="848"/>
      <c r="D8" s="849"/>
      <c r="E8" s="849"/>
      <c r="F8" s="849"/>
      <c r="G8" s="849"/>
      <c r="H8" s="849"/>
      <c r="I8" s="849"/>
      <c r="J8" s="849"/>
      <c r="K8" s="849"/>
      <c r="L8" s="849"/>
      <c r="M8" s="850"/>
      <c r="N8" s="14"/>
      <c r="O8" s="10"/>
      <c r="P8" s="10"/>
      <c r="Q8" s="10"/>
      <c r="R8" s="10"/>
    </row>
    <row r="9" spans="1:21" ht="13.5" customHeight="1">
      <c r="A9" s="10"/>
      <c r="B9" s="10"/>
      <c r="C9" s="14"/>
      <c r="D9" s="10"/>
      <c r="E9" s="10"/>
      <c r="F9" s="10"/>
      <c r="G9" s="10"/>
      <c r="H9" s="10"/>
      <c r="I9" s="14"/>
      <c r="J9" s="14"/>
      <c r="K9" s="14"/>
      <c r="L9" s="14"/>
      <c r="M9" s="14"/>
      <c r="N9" s="14"/>
      <c r="O9" s="10"/>
      <c r="P9" s="10"/>
      <c r="Q9" s="10"/>
      <c r="R9" s="10"/>
    </row>
    <row r="10" spans="1:21" ht="22.5" customHeight="1">
      <c r="A10" s="10"/>
      <c r="B10" s="10"/>
      <c r="C10" s="847" t="s">
        <v>8</v>
      </c>
      <c r="D10" s="825"/>
      <c r="E10" s="825"/>
      <c r="F10" s="825"/>
      <c r="G10" s="825"/>
      <c r="H10" s="825"/>
      <c r="I10" s="825"/>
      <c r="J10" s="825"/>
      <c r="K10" s="825"/>
      <c r="L10" s="825"/>
      <c r="M10" s="825"/>
      <c r="N10" s="825"/>
      <c r="O10" s="10"/>
      <c r="P10" s="10"/>
      <c r="Q10" s="10"/>
      <c r="R10" s="10"/>
    </row>
    <row r="11" spans="1:21" ht="5.25" customHeight="1">
      <c r="A11" s="10"/>
      <c r="B11" s="10"/>
      <c r="C11" s="15"/>
      <c r="D11" s="16"/>
      <c r="E11" s="16"/>
      <c r="F11" s="16"/>
      <c r="G11" s="16"/>
      <c r="H11" s="16"/>
      <c r="I11" s="15"/>
      <c r="J11" s="15"/>
      <c r="K11" s="15"/>
      <c r="L11" s="15"/>
      <c r="M11" s="15"/>
      <c r="N11" s="16"/>
      <c r="O11" s="10"/>
      <c r="P11" s="10"/>
      <c r="Q11" s="3"/>
      <c r="R11" s="3"/>
    </row>
    <row r="12" spans="1:21" ht="23.25" customHeight="1">
      <c r="A12" s="10"/>
      <c r="B12" s="17" t="s">
        <v>0</v>
      </c>
      <c r="C12" s="18" t="s">
        <v>9</v>
      </c>
      <c r="D12" s="19">
        <v>2003</v>
      </c>
      <c r="E12" s="20">
        <v>2004</v>
      </c>
      <c r="F12" s="21">
        <v>2005</v>
      </c>
      <c r="G12" s="21">
        <v>2006</v>
      </c>
      <c r="H12" s="21">
        <v>2007</v>
      </c>
      <c r="I12" s="21">
        <v>2008</v>
      </c>
      <c r="J12" s="21">
        <v>2009</v>
      </c>
      <c r="K12" s="21">
        <v>2010</v>
      </c>
      <c r="L12" s="21">
        <v>2011</v>
      </c>
      <c r="M12" s="22">
        <v>2012</v>
      </c>
      <c r="N12" s="23"/>
      <c r="O12" s="10"/>
      <c r="P12" s="10"/>
      <c r="Q12" s="24"/>
      <c r="R12" s="24"/>
      <c r="S12" s="25"/>
      <c r="T12" s="25"/>
    </row>
    <row r="13" spans="1:21" ht="15" customHeight="1">
      <c r="A13" s="10"/>
      <c r="B13" s="17" t="s">
        <v>5</v>
      </c>
      <c r="C13" s="26" t="s">
        <v>10</v>
      </c>
      <c r="D13" s="27">
        <v>88966</v>
      </c>
      <c r="E13" s="28">
        <v>96368</v>
      </c>
      <c r="F13" s="27">
        <v>103170</v>
      </c>
      <c r="G13" s="28">
        <v>111971</v>
      </c>
      <c r="H13" s="27">
        <v>122739</v>
      </c>
      <c r="I13" s="28">
        <v>135076</v>
      </c>
      <c r="J13" s="27">
        <v>151125</v>
      </c>
      <c r="K13" s="27">
        <v>170271</v>
      </c>
      <c r="L13" s="27">
        <v>181653</v>
      </c>
      <c r="M13" s="29">
        <v>211726</v>
      </c>
      <c r="N13" s="30"/>
      <c r="O13" s="31"/>
      <c r="P13" s="31"/>
      <c r="Q13" s="32" t="s">
        <v>11</v>
      </c>
      <c r="R13" s="33">
        <f t="shared" ref="R13:R16" si="0">M13</f>
        <v>211726</v>
      </c>
      <c r="S13" s="34"/>
      <c r="T13" s="34"/>
      <c r="U13" s="31"/>
    </row>
    <row r="14" spans="1:21" ht="15" customHeight="1">
      <c r="A14" s="10"/>
      <c r="B14" s="35" t="s">
        <v>6</v>
      </c>
      <c r="C14" s="36" t="s">
        <v>12</v>
      </c>
      <c r="D14" s="37">
        <v>14146</v>
      </c>
      <c r="E14" s="38">
        <v>15288</v>
      </c>
      <c r="F14" s="37">
        <v>16234</v>
      </c>
      <c r="G14" s="38">
        <v>16982</v>
      </c>
      <c r="H14" s="37">
        <v>17863</v>
      </c>
      <c r="I14" s="38">
        <v>19260</v>
      </c>
      <c r="J14" s="37">
        <v>20690</v>
      </c>
      <c r="K14" s="37">
        <v>22391</v>
      </c>
      <c r="L14" s="37">
        <v>24207</v>
      </c>
      <c r="M14" s="39">
        <v>25643</v>
      </c>
      <c r="N14" s="16"/>
      <c r="O14" s="40"/>
      <c r="P14" s="40"/>
      <c r="Q14" s="32" t="s">
        <v>12</v>
      </c>
      <c r="R14" s="33">
        <f t="shared" si="0"/>
        <v>25643</v>
      </c>
      <c r="S14" s="41"/>
      <c r="T14" s="41"/>
    </row>
    <row r="15" spans="1:21" ht="15" customHeight="1">
      <c r="A15" s="10"/>
      <c r="B15" s="42"/>
      <c r="C15" s="43" t="s">
        <v>13</v>
      </c>
      <c r="D15" s="44">
        <v>1977</v>
      </c>
      <c r="E15" s="45">
        <v>2317</v>
      </c>
      <c r="F15" s="44">
        <v>2526</v>
      </c>
      <c r="G15" s="45">
        <v>2692</v>
      </c>
      <c r="H15" s="44">
        <v>3083</v>
      </c>
      <c r="I15" s="45">
        <v>3629</v>
      </c>
      <c r="J15" s="44">
        <v>3862</v>
      </c>
      <c r="K15" s="44">
        <v>4240</v>
      </c>
      <c r="L15" s="44">
        <v>4432</v>
      </c>
      <c r="M15" s="46">
        <v>4785</v>
      </c>
      <c r="N15" s="16"/>
      <c r="O15" s="10"/>
      <c r="P15" s="10"/>
      <c r="Q15" s="32" t="s">
        <v>13</v>
      </c>
      <c r="R15" s="33">
        <f t="shared" si="0"/>
        <v>4785</v>
      </c>
      <c r="S15" s="25"/>
      <c r="T15" s="25"/>
    </row>
    <row r="16" spans="1:21" ht="15" customHeight="1">
      <c r="A16" s="10"/>
      <c r="B16" s="42"/>
      <c r="C16" s="36" t="s">
        <v>14</v>
      </c>
      <c r="D16" s="37">
        <v>6708</v>
      </c>
      <c r="E16" s="38">
        <v>9345</v>
      </c>
      <c r="F16" s="37">
        <v>11974</v>
      </c>
      <c r="G16" s="38">
        <v>14629</v>
      </c>
      <c r="H16" s="37">
        <v>17476</v>
      </c>
      <c r="I16" s="38">
        <v>23660</v>
      </c>
      <c r="J16" s="37">
        <v>29638</v>
      </c>
      <c r="K16" s="37">
        <v>36564</v>
      </c>
      <c r="L16" s="37">
        <v>53501</v>
      </c>
      <c r="M16" s="39">
        <v>50587</v>
      </c>
      <c r="N16" s="16"/>
      <c r="O16" s="10"/>
      <c r="P16" s="10"/>
      <c r="Q16" s="32" t="s">
        <v>14</v>
      </c>
      <c r="R16" s="33">
        <f t="shared" si="0"/>
        <v>50587</v>
      </c>
      <c r="S16" s="25"/>
      <c r="T16" s="25"/>
    </row>
    <row r="17" spans="1:21" ht="15" customHeight="1">
      <c r="A17" s="10"/>
      <c r="B17" s="42"/>
      <c r="C17" s="43" t="s">
        <v>15</v>
      </c>
      <c r="D17" s="44">
        <v>1</v>
      </c>
      <c r="E17" s="45">
        <v>1</v>
      </c>
      <c r="F17" s="44">
        <v>1</v>
      </c>
      <c r="G17" s="45">
        <v>1</v>
      </c>
      <c r="H17" s="44">
        <v>1</v>
      </c>
      <c r="I17" s="45">
        <v>2</v>
      </c>
      <c r="J17" s="44">
        <v>2</v>
      </c>
      <c r="K17" s="44">
        <v>5</v>
      </c>
      <c r="L17" s="44">
        <v>14</v>
      </c>
      <c r="M17" s="46">
        <v>18</v>
      </c>
      <c r="N17" s="16"/>
      <c r="O17" s="10"/>
      <c r="P17" s="10"/>
      <c r="Q17" s="32" t="s">
        <v>16</v>
      </c>
      <c r="R17" s="33">
        <f>M20</f>
        <v>381506</v>
      </c>
      <c r="S17" s="25"/>
      <c r="T17" s="25"/>
    </row>
    <row r="18" spans="1:21" ht="15" customHeight="1">
      <c r="A18" s="10"/>
      <c r="B18" s="42"/>
      <c r="C18" s="36" t="s">
        <v>17</v>
      </c>
      <c r="D18" s="37">
        <v>431</v>
      </c>
      <c r="E18" s="38">
        <v>438</v>
      </c>
      <c r="F18" s="37">
        <v>435</v>
      </c>
      <c r="G18" s="38">
        <v>444</v>
      </c>
      <c r="H18" s="37">
        <v>446</v>
      </c>
      <c r="I18" s="38">
        <v>466</v>
      </c>
      <c r="J18" s="37">
        <v>464</v>
      </c>
      <c r="K18" s="37">
        <v>495</v>
      </c>
      <c r="L18" s="37">
        <v>521</v>
      </c>
      <c r="M18" s="39">
        <v>685</v>
      </c>
      <c r="N18" s="16"/>
      <c r="O18" s="10"/>
      <c r="P18" s="10"/>
      <c r="Q18" s="32" t="s">
        <v>18</v>
      </c>
      <c r="R18" s="33">
        <f>M19+M21</f>
        <v>5452</v>
      </c>
      <c r="S18" s="25"/>
      <c r="T18" s="25"/>
    </row>
    <row r="19" spans="1:21" ht="15" customHeight="1">
      <c r="A19" s="10"/>
      <c r="B19" s="42"/>
      <c r="C19" s="43" t="s">
        <v>19</v>
      </c>
      <c r="D19" s="44">
        <v>270</v>
      </c>
      <c r="E19" s="45">
        <v>327</v>
      </c>
      <c r="F19" s="44">
        <v>371</v>
      </c>
      <c r="G19" s="45">
        <v>421</v>
      </c>
      <c r="H19" s="44">
        <v>463</v>
      </c>
      <c r="I19" s="45">
        <v>533</v>
      </c>
      <c r="J19" s="44">
        <v>619</v>
      </c>
      <c r="K19" s="44">
        <v>721</v>
      </c>
      <c r="L19" s="44">
        <v>862</v>
      </c>
      <c r="M19" s="46">
        <v>914</v>
      </c>
      <c r="N19" s="16"/>
      <c r="O19" s="10"/>
      <c r="P19" s="31"/>
      <c r="Q19" s="32" t="s">
        <v>20</v>
      </c>
      <c r="R19" s="33">
        <f t="shared" ref="R19:R20" si="1">M22</f>
        <v>7614</v>
      </c>
      <c r="S19" s="34"/>
      <c r="T19" s="34"/>
      <c r="U19" s="31"/>
    </row>
    <row r="20" spans="1:21" ht="15" customHeight="1">
      <c r="A20" s="10"/>
      <c r="B20" s="42"/>
      <c r="C20" s="36" t="s">
        <v>16</v>
      </c>
      <c r="D20" s="37">
        <v>116988</v>
      </c>
      <c r="E20" s="38">
        <v>135576</v>
      </c>
      <c r="F20" s="37">
        <v>152689</v>
      </c>
      <c r="G20" s="38">
        <v>171407</v>
      </c>
      <c r="H20" s="37">
        <v>197274</v>
      </c>
      <c r="I20" s="38">
        <v>235480</v>
      </c>
      <c r="J20" s="37">
        <v>269590</v>
      </c>
      <c r="K20" s="37">
        <v>307556</v>
      </c>
      <c r="L20" s="37">
        <v>348425</v>
      </c>
      <c r="M20" s="39">
        <v>381506</v>
      </c>
      <c r="N20" s="16"/>
      <c r="O20" s="10"/>
      <c r="P20" s="10"/>
      <c r="Q20" s="32" t="s">
        <v>21</v>
      </c>
      <c r="R20" s="33">
        <f t="shared" si="1"/>
        <v>8707</v>
      </c>
      <c r="S20" s="25"/>
      <c r="T20" s="25"/>
    </row>
    <row r="21" spans="1:21" ht="15" customHeight="1">
      <c r="A21" s="10"/>
      <c r="B21" s="42"/>
      <c r="C21" s="43" t="s">
        <v>22</v>
      </c>
      <c r="D21" s="44">
        <v>1964</v>
      </c>
      <c r="E21" s="45">
        <v>2074</v>
      </c>
      <c r="F21" s="44">
        <v>2272</v>
      </c>
      <c r="G21" s="45">
        <v>2378</v>
      </c>
      <c r="H21" s="44">
        <v>2616</v>
      </c>
      <c r="I21" s="45">
        <v>2872</v>
      </c>
      <c r="J21" s="44">
        <v>3253</v>
      </c>
      <c r="K21" s="44">
        <v>3596</v>
      </c>
      <c r="L21" s="44">
        <v>4213</v>
      </c>
      <c r="M21" s="46">
        <v>4538</v>
      </c>
      <c r="N21" s="16"/>
      <c r="O21" s="10"/>
      <c r="P21" s="10"/>
      <c r="Q21" s="32" t="s">
        <v>15</v>
      </c>
      <c r="R21" s="33">
        <v>2764</v>
      </c>
      <c r="S21" s="34"/>
      <c r="T21" s="25"/>
    </row>
    <row r="22" spans="1:21" ht="15" customHeight="1">
      <c r="A22" s="10"/>
      <c r="B22" s="42"/>
      <c r="C22" s="36" t="s">
        <v>20</v>
      </c>
      <c r="D22" s="37">
        <v>2497</v>
      </c>
      <c r="E22" s="38">
        <v>2824</v>
      </c>
      <c r="F22" s="37">
        <v>3143</v>
      </c>
      <c r="G22" s="38">
        <v>3491</v>
      </c>
      <c r="H22" s="37">
        <v>3905</v>
      </c>
      <c r="I22" s="38">
        <v>4476</v>
      </c>
      <c r="J22" s="37">
        <v>5058</v>
      </c>
      <c r="K22" s="37">
        <v>5881</v>
      </c>
      <c r="L22" s="37">
        <v>6921</v>
      </c>
      <c r="M22" s="39">
        <v>7614</v>
      </c>
      <c r="N22" s="16"/>
      <c r="O22" s="10"/>
      <c r="P22" s="10"/>
      <c r="Q22" s="47"/>
      <c r="R22" s="48">
        <f>SUM(R13:R21)</f>
        <v>698784</v>
      </c>
      <c r="S22" s="25"/>
      <c r="T22" s="25"/>
    </row>
    <row r="23" spans="1:21" ht="15" customHeight="1">
      <c r="A23" s="10"/>
      <c r="B23" s="42"/>
      <c r="C23" s="43" t="s">
        <v>21</v>
      </c>
      <c r="D23" s="44">
        <v>3121</v>
      </c>
      <c r="E23" s="45">
        <v>3747</v>
      </c>
      <c r="F23" s="44">
        <v>4263</v>
      </c>
      <c r="G23" s="45">
        <v>4584</v>
      </c>
      <c r="H23" s="44">
        <v>5202</v>
      </c>
      <c r="I23" s="45">
        <v>6125</v>
      </c>
      <c r="J23" s="44">
        <v>6639</v>
      </c>
      <c r="K23" s="44">
        <v>7477</v>
      </c>
      <c r="L23" s="44">
        <v>7836</v>
      </c>
      <c r="M23" s="46">
        <v>8707</v>
      </c>
      <c r="N23" s="16"/>
      <c r="O23" s="10"/>
      <c r="P23" s="10"/>
      <c r="Q23" s="47"/>
      <c r="R23" s="47"/>
      <c r="S23" s="25"/>
      <c r="T23" s="25"/>
    </row>
    <row r="24" spans="1:21" ht="15" customHeight="1">
      <c r="A24" s="10"/>
      <c r="B24" s="42"/>
      <c r="C24" s="36" t="s">
        <v>23</v>
      </c>
      <c r="D24" s="37">
        <v>2</v>
      </c>
      <c r="E24" s="38">
        <v>11</v>
      </c>
      <c r="F24" s="37">
        <v>15</v>
      </c>
      <c r="G24" s="38">
        <v>21</v>
      </c>
      <c r="H24" s="37">
        <v>35</v>
      </c>
      <c r="I24" s="38">
        <v>35</v>
      </c>
      <c r="J24" s="37">
        <v>34</v>
      </c>
      <c r="K24" s="37">
        <v>33</v>
      </c>
      <c r="L24" s="37">
        <v>40</v>
      </c>
      <c r="M24" s="39">
        <v>33</v>
      </c>
      <c r="N24" s="16"/>
      <c r="O24" s="10"/>
      <c r="P24" s="10"/>
      <c r="Q24" s="48">
        <f>M29-R22</f>
        <v>0</v>
      </c>
      <c r="R24" s="47"/>
    </row>
    <row r="25" spans="1:21" ht="15" customHeight="1">
      <c r="A25" s="10"/>
      <c r="B25" s="42"/>
      <c r="C25" s="43" t="s">
        <v>24</v>
      </c>
      <c r="D25" s="44">
        <v>0</v>
      </c>
      <c r="E25" s="45">
        <v>0</v>
      </c>
      <c r="F25" s="44">
        <v>0</v>
      </c>
      <c r="G25" s="45">
        <v>0</v>
      </c>
      <c r="H25" s="44">
        <v>0</v>
      </c>
      <c r="I25" s="45">
        <v>0</v>
      </c>
      <c r="J25" s="44">
        <v>0</v>
      </c>
      <c r="K25" s="44">
        <v>0</v>
      </c>
      <c r="L25" s="44">
        <v>1</v>
      </c>
      <c r="M25" s="46">
        <v>0</v>
      </c>
      <c r="N25" s="16"/>
      <c r="O25" s="10"/>
      <c r="P25" s="10"/>
      <c r="Q25" s="10"/>
      <c r="R25" s="10"/>
    </row>
    <row r="26" spans="1:21" ht="15" customHeight="1">
      <c r="A26" s="10"/>
      <c r="B26" s="42"/>
      <c r="C26" s="36" t="s">
        <v>25</v>
      </c>
      <c r="D26" s="37">
        <v>3</v>
      </c>
      <c r="E26" s="38">
        <v>4</v>
      </c>
      <c r="F26" s="37">
        <v>5</v>
      </c>
      <c r="G26" s="38">
        <v>5</v>
      </c>
      <c r="H26" s="37">
        <v>6</v>
      </c>
      <c r="I26" s="38">
        <v>11</v>
      </c>
      <c r="J26" s="37">
        <v>14</v>
      </c>
      <c r="K26" s="37">
        <v>19</v>
      </c>
      <c r="L26" s="37">
        <v>20</v>
      </c>
      <c r="M26" s="39">
        <v>32</v>
      </c>
      <c r="N26" s="16"/>
      <c r="O26" s="10"/>
      <c r="P26" s="10"/>
      <c r="Q26" s="10"/>
      <c r="R26" s="10"/>
    </row>
    <row r="27" spans="1:21" ht="15" customHeight="1">
      <c r="A27" s="10"/>
      <c r="B27" s="42"/>
      <c r="C27" s="43" t="s">
        <v>26</v>
      </c>
      <c r="D27" s="44">
        <v>17</v>
      </c>
      <c r="E27" s="45">
        <v>19</v>
      </c>
      <c r="F27" s="44">
        <v>20</v>
      </c>
      <c r="G27" s="45">
        <v>24</v>
      </c>
      <c r="H27" s="44">
        <v>26</v>
      </c>
      <c r="I27" s="45">
        <v>35</v>
      </c>
      <c r="J27" s="44">
        <v>45</v>
      </c>
      <c r="K27" s="44">
        <v>114</v>
      </c>
      <c r="L27" s="44">
        <v>176</v>
      </c>
      <c r="M27" s="46">
        <v>221</v>
      </c>
      <c r="N27" s="16"/>
      <c r="O27" s="10"/>
      <c r="P27" s="10"/>
      <c r="Q27" s="10"/>
      <c r="R27" s="10"/>
    </row>
    <row r="28" spans="1:21" ht="15" customHeight="1">
      <c r="A28" s="10"/>
      <c r="B28" s="42"/>
      <c r="C28" s="49" t="s">
        <v>27</v>
      </c>
      <c r="D28" s="50">
        <v>50</v>
      </c>
      <c r="E28" s="51">
        <v>75</v>
      </c>
      <c r="F28" s="50">
        <v>116</v>
      </c>
      <c r="G28" s="51">
        <v>182</v>
      </c>
      <c r="H28" s="50">
        <v>310</v>
      </c>
      <c r="I28" s="51">
        <v>589</v>
      </c>
      <c r="J28" s="50">
        <v>820</v>
      </c>
      <c r="K28" s="50">
        <v>1157</v>
      </c>
      <c r="L28" s="50">
        <v>1594</v>
      </c>
      <c r="M28" s="52">
        <v>1775</v>
      </c>
      <c r="N28" s="16"/>
      <c r="O28" s="10"/>
      <c r="P28" s="10"/>
      <c r="Q28" s="10"/>
      <c r="R28" s="10"/>
    </row>
    <row r="29" spans="1:21" ht="21.75" customHeight="1">
      <c r="A29" s="10"/>
      <c r="B29" s="42"/>
      <c r="C29" s="53" t="s">
        <v>28</v>
      </c>
      <c r="D29" s="54">
        <f t="shared" ref="D29:M29" si="2">SUM(D13:D28)</f>
        <v>237141</v>
      </c>
      <c r="E29" s="54">
        <f t="shared" si="2"/>
        <v>268414</v>
      </c>
      <c r="F29" s="54">
        <f t="shared" si="2"/>
        <v>297234</v>
      </c>
      <c r="G29" s="54">
        <f t="shared" si="2"/>
        <v>329232</v>
      </c>
      <c r="H29" s="54">
        <f t="shared" si="2"/>
        <v>371445</v>
      </c>
      <c r="I29" s="54">
        <f t="shared" si="2"/>
        <v>432249</v>
      </c>
      <c r="J29" s="54">
        <f t="shared" si="2"/>
        <v>491853</v>
      </c>
      <c r="K29" s="54">
        <f t="shared" si="2"/>
        <v>560520</v>
      </c>
      <c r="L29" s="55">
        <f t="shared" si="2"/>
        <v>634416</v>
      </c>
      <c r="M29" s="56">
        <f t="shared" si="2"/>
        <v>698784</v>
      </c>
      <c r="N29" s="16"/>
      <c r="O29" s="10"/>
      <c r="P29" s="10"/>
      <c r="Q29" s="10"/>
      <c r="R29" s="10"/>
    </row>
    <row r="30" spans="1:21" ht="12.75" customHeight="1">
      <c r="A30" s="10"/>
      <c r="B30" s="10"/>
      <c r="C30" s="57" t="s">
        <v>29</v>
      </c>
      <c r="D30" s="10"/>
      <c r="E30" s="10"/>
      <c r="F30" s="10"/>
      <c r="G30" s="10"/>
      <c r="H30" s="10"/>
      <c r="I30" s="10"/>
      <c r="J30" s="10"/>
      <c r="K30" s="10"/>
      <c r="L30" s="10"/>
      <c r="M30" s="3"/>
      <c r="N30" s="10"/>
      <c r="O30" s="10"/>
      <c r="P30" s="10"/>
      <c r="Q30" s="10"/>
      <c r="R30" s="10"/>
    </row>
    <row r="31" spans="1:21" ht="12" customHeight="1">
      <c r="A31" s="10"/>
      <c r="B31" s="10"/>
      <c r="C31" s="57" t="s">
        <v>30</v>
      </c>
      <c r="D31" s="10"/>
      <c r="E31" s="10"/>
      <c r="F31" s="10"/>
      <c r="G31" s="10"/>
      <c r="H31" s="10"/>
      <c r="I31" s="10"/>
      <c r="J31" s="10"/>
      <c r="K31" s="10"/>
      <c r="L31" s="10"/>
      <c r="M31" s="3"/>
      <c r="N31" s="10"/>
      <c r="O31" s="10"/>
      <c r="P31" s="10"/>
      <c r="Q31" s="10"/>
      <c r="R31" s="10"/>
    </row>
    <row r="32" spans="1:21" ht="20.25" customHeight="1">
      <c r="A32" s="10"/>
      <c r="B32" s="10"/>
      <c r="C32" s="58"/>
      <c r="D32" s="10"/>
      <c r="E32" s="10"/>
      <c r="F32" s="10"/>
      <c r="G32" s="10"/>
      <c r="H32" s="10"/>
      <c r="I32" s="10"/>
      <c r="J32" s="10"/>
      <c r="K32" s="10"/>
      <c r="L32" s="10"/>
      <c r="M32" s="3"/>
      <c r="N32" s="10"/>
      <c r="O32" s="10"/>
      <c r="P32" s="10"/>
      <c r="Q32" s="10"/>
      <c r="R32" s="10"/>
    </row>
    <row r="33" spans="1:18" ht="25.5" customHeight="1">
      <c r="A33" s="10"/>
      <c r="B33" s="10"/>
      <c r="C33" s="847" t="s">
        <v>31</v>
      </c>
      <c r="D33" s="825"/>
      <c r="E33" s="825"/>
      <c r="F33" s="825"/>
      <c r="G33" s="825"/>
      <c r="H33" s="825"/>
      <c r="I33" s="825"/>
      <c r="J33" s="825"/>
      <c r="K33" s="825"/>
      <c r="L33" s="825"/>
      <c r="M33" s="825"/>
      <c r="N33" s="59"/>
      <c r="O33" s="10"/>
      <c r="P33" s="10"/>
      <c r="Q33" s="10"/>
      <c r="R33" s="10"/>
    </row>
    <row r="34" spans="1:18" ht="3.75" customHeight="1">
      <c r="A34" s="10"/>
      <c r="B34" s="10"/>
      <c r="C34" s="15"/>
      <c r="D34" s="16"/>
      <c r="E34" s="16"/>
      <c r="F34" s="16"/>
      <c r="G34" s="16"/>
      <c r="H34" s="16"/>
      <c r="I34" s="15"/>
      <c r="J34" s="15"/>
      <c r="K34" s="15"/>
      <c r="L34" s="15"/>
      <c r="M34" s="15"/>
      <c r="N34" s="16"/>
      <c r="O34" s="10"/>
      <c r="P34" s="10"/>
      <c r="Q34" s="10"/>
      <c r="R34" s="10"/>
    </row>
    <row r="35" spans="1:18" ht="24.75" customHeight="1">
      <c r="A35" s="10"/>
      <c r="B35" s="42"/>
      <c r="C35" s="60" t="s">
        <v>9</v>
      </c>
      <c r="D35" s="21">
        <v>2003</v>
      </c>
      <c r="E35" s="21">
        <v>2004</v>
      </c>
      <c r="F35" s="21">
        <v>2005</v>
      </c>
      <c r="G35" s="21">
        <v>2006</v>
      </c>
      <c r="H35" s="21">
        <v>2007</v>
      </c>
      <c r="I35" s="21">
        <v>2008</v>
      </c>
      <c r="J35" s="21">
        <v>2009</v>
      </c>
      <c r="K35" s="21">
        <v>2010</v>
      </c>
      <c r="L35" s="21">
        <v>2011</v>
      </c>
      <c r="M35" s="22">
        <v>2012</v>
      </c>
      <c r="N35" s="23"/>
      <c r="O35" s="10"/>
      <c r="P35" s="10"/>
      <c r="Q35" s="10"/>
      <c r="R35" s="10"/>
    </row>
    <row r="36" spans="1:18" ht="25.5">
      <c r="A36" s="10"/>
      <c r="B36" s="42"/>
      <c r="C36" s="26" t="s">
        <v>10</v>
      </c>
      <c r="D36" s="61">
        <f t="shared" ref="D36:D51" si="3">D13/$D$29</f>
        <v>0.37516076933132608</v>
      </c>
      <c r="E36" s="62">
        <f t="shared" ref="E36:E51" si="4">E13/$E$29</f>
        <v>0.359027472486532</v>
      </c>
      <c r="F36" s="61">
        <f t="shared" ref="F36:F51" si="5">F13/$F$29</f>
        <v>0.34710026443811948</v>
      </c>
      <c r="G36" s="62">
        <f t="shared" ref="G36:G51" si="6">G13/$G$29</f>
        <v>0.34009756038295186</v>
      </c>
      <c r="H36" s="61">
        <f t="shared" ref="H36:H51" si="7">H13/$H$29</f>
        <v>0.33043653838387915</v>
      </c>
      <c r="I36" s="62">
        <f t="shared" ref="I36:I51" si="8">I13/$I$29</f>
        <v>0.31249580681505335</v>
      </c>
      <c r="J36" s="61">
        <f t="shared" ref="J36:J51" si="9">J13/$J$29</f>
        <v>0.30725643637428257</v>
      </c>
      <c r="K36" s="63">
        <f t="shared" ref="K36:K51" si="10">K13/$K$29</f>
        <v>0.30377328195247272</v>
      </c>
      <c r="L36" s="61">
        <f t="shared" ref="L36:L52" si="11">L13/$L$29</f>
        <v>0.28633105091927064</v>
      </c>
      <c r="M36" s="64">
        <f t="shared" ref="M36:M52" si="12">M13/$M$29</f>
        <v>0.30299205476942803</v>
      </c>
      <c r="N36" s="30"/>
      <c r="O36" s="10"/>
      <c r="P36" s="10"/>
      <c r="Q36" s="10"/>
      <c r="R36" s="10"/>
    </row>
    <row r="37" spans="1:18">
      <c r="A37" s="10"/>
      <c r="B37" s="42"/>
      <c r="C37" s="36" t="s">
        <v>12</v>
      </c>
      <c r="D37" s="65">
        <f t="shared" si="3"/>
        <v>5.9652274385281333E-2</v>
      </c>
      <c r="E37" s="66">
        <f t="shared" si="4"/>
        <v>5.6956790629400851E-2</v>
      </c>
      <c r="F37" s="65">
        <f t="shared" si="5"/>
        <v>5.4616901162047413E-2</v>
      </c>
      <c r="G37" s="66">
        <f t="shared" si="6"/>
        <v>5.1580648296641884E-2</v>
      </c>
      <c r="H37" s="65">
        <f t="shared" si="7"/>
        <v>4.8090565224999667E-2</v>
      </c>
      <c r="I37" s="66">
        <f t="shared" si="8"/>
        <v>4.4557650798498091E-2</v>
      </c>
      <c r="J37" s="65">
        <f t="shared" si="9"/>
        <v>4.2065413853326093E-2</v>
      </c>
      <c r="K37" s="67">
        <f t="shared" si="10"/>
        <v>3.994683508170984E-2</v>
      </c>
      <c r="L37" s="65">
        <f t="shared" si="11"/>
        <v>3.8156351668305971E-2</v>
      </c>
      <c r="M37" s="68">
        <f t="shared" si="12"/>
        <v>3.6696604387049504E-2</v>
      </c>
      <c r="N37" s="16"/>
      <c r="O37" s="10"/>
      <c r="P37" s="10"/>
      <c r="Q37" s="10"/>
      <c r="R37" s="10"/>
    </row>
    <row r="38" spans="1:18">
      <c r="A38" s="10"/>
      <c r="B38" s="42"/>
      <c r="C38" s="43" t="s">
        <v>13</v>
      </c>
      <c r="D38" s="69">
        <f t="shared" si="3"/>
        <v>8.3368122762407168E-3</v>
      </c>
      <c r="E38" s="70">
        <f t="shared" si="4"/>
        <v>8.6321875908112102E-3</v>
      </c>
      <c r="F38" s="69">
        <f t="shared" si="5"/>
        <v>8.4983548315468622E-3</v>
      </c>
      <c r="G38" s="70">
        <f t="shared" si="6"/>
        <v>8.1766049472712255E-3</v>
      </c>
      <c r="H38" s="69">
        <f t="shared" si="7"/>
        <v>8.3000174992259954E-3</v>
      </c>
      <c r="I38" s="70">
        <f t="shared" si="8"/>
        <v>8.3956238186785864E-3</v>
      </c>
      <c r="J38" s="69">
        <f t="shared" si="9"/>
        <v>7.8519395022496555E-3</v>
      </c>
      <c r="K38" s="71">
        <f t="shared" si="10"/>
        <v>7.5644044815528439E-3</v>
      </c>
      <c r="L38" s="69">
        <f t="shared" si="11"/>
        <v>6.9859524349953342E-3</v>
      </c>
      <c r="M38" s="72">
        <f t="shared" si="12"/>
        <v>6.847609561752988E-3</v>
      </c>
      <c r="N38" s="16"/>
      <c r="O38" s="10"/>
      <c r="P38" s="10"/>
      <c r="Q38" s="10"/>
      <c r="R38" s="10"/>
    </row>
    <row r="39" spans="1:18">
      <c r="A39" s="10"/>
      <c r="B39" s="42"/>
      <c r="C39" s="36" t="s">
        <v>14</v>
      </c>
      <c r="D39" s="65">
        <f t="shared" si="3"/>
        <v>2.8286968512404014E-2</v>
      </c>
      <c r="E39" s="66">
        <f t="shared" si="4"/>
        <v>3.4815620645718928E-2</v>
      </c>
      <c r="F39" s="65">
        <f t="shared" si="5"/>
        <v>4.0284758809557453E-2</v>
      </c>
      <c r="G39" s="66">
        <f t="shared" si="6"/>
        <v>4.443371239733683E-2</v>
      </c>
      <c r="H39" s="65">
        <f t="shared" si="7"/>
        <v>4.7048688231097473E-2</v>
      </c>
      <c r="I39" s="66">
        <f t="shared" si="8"/>
        <v>5.4736968737926522E-2</v>
      </c>
      <c r="J39" s="65">
        <f t="shared" si="9"/>
        <v>6.0257841265581383E-2</v>
      </c>
      <c r="K39" s="67">
        <f t="shared" si="10"/>
        <v>6.523228430742882E-2</v>
      </c>
      <c r="L39" s="65">
        <f t="shared" si="11"/>
        <v>8.4331101359360422E-2</v>
      </c>
      <c r="M39" s="68">
        <f t="shared" si="12"/>
        <v>7.2392899665705002E-2</v>
      </c>
      <c r="N39" s="16"/>
      <c r="O39" s="10"/>
      <c r="P39" s="10"/>
      <c r="Q39" s="10"/>
      <c r="R39" s="10"/>
    </row>
    <row r="40" spans="1:18">
      <c r="A40" s="10"/>
      <c r="B40" s="42"/>
      <c r="C40" s="43" t="s">
        <v>15</v>
      </c>
      <c r="D40" s="69">
        <f t="shared" si="3"/>
        <v>4.2169004937990479E-6</v>
      </c>
      <c r="E40" s="70">
        <f t="shared" si="4"/>
        <v>3.7255880840790717E-6</v>
      </c>
      <c r="F40" s="69">
        <f t="shared" si="5"/>
        <v>3.3643526649037458E-6</v>
      </c>
      <c r="G40" s="70">
        <f t="shared" si="6"/>
        <v>3.0373718229090734E-6</v>
      </c>
      <c r="H40" s="69">
        <f t="shared" si="7"/>
        <v>2.6921886147343482E-6</v>
      </c>
      <c r="I40" s="70">
        <f t="shared" si="8"/>
        <v>4.6269626997401961E-6</v>
      </c>
      <c r="J40" s="69">
        <f t="shared" si="9"/>
        <v>4.0662555682287185E-6</v>
      </c>
      <c r="K40" s="71">
        <f t="shared" si="10"/>
        <v>8.9202883037179769E-6</v>
      </c>
      <c r="L40" s="69">
        <f t="shared" si="11"/>
        <v>2.2067539280219917E-5</v>
      </c>
      <c r="M40" s="72">
        <f t="shared" si="12"/>
        <v>2.5759032834180519E-5</v>
      </c>
      <c r="N40" s="16"/>
      <c r="O40" s="10"/>
      <c r="P40" s="10"/>
      <c r="Q40" s="10"/>
      <c r="R40" s="10"/>
    </row>
    <row r="41" spans="1:18">
      <c r="A41" s="10"/>
      <c r="B41" s="42"/>
      <c r="C41" s="36" t="s">
        <v>17</v>
      </c>
      <c r="D41" s="65">
        <f t="shared" si="3"/>
        <v>1.8174841128273896E-3</v>
      </c>
      <c r="E41" s="66">
        <f t="shared" si="4"/>
        <v>1.6318075808266334E-3</v>
      </c>
      <c r="F41" s="65">
        <f t="shared" si="5"/>
        <v>1.4634934092331295E-3</v>
      </c>
      <c r="G41" s="66">
        <f t="shared" si="6"/>
        <v>1.3485930893716285E-3</v>
      </c>
      <c r="H41" s="65">
        <f t="shared" si="7"/>
        <v>1.2007161221715193E-3</v>
      </c>
      <c r="I41" s="66">
        <f t="shared" si="8"/>
        <v>1.0780823090394656E-3</v>
      </c>
      <c r="J41" s="65">
        <f t="shared" si="9"/>
        <v>9.4337129182906279E-4</v>
      </c>
      <c r="K41" s="67">
        <f t="shared" si="10"/>
        <v>8.8310854206807962E-4</v>
      </c>
      <c r="L41" s="65">
        <f t="shared" si="11"/>
        <v>8.2122771178532697E-4</v>
      </c>
      <c r="M41" s="68">
        <f t="shared" si="12"/>
        <v>9.8027430507853638E-4</v>
      </c>
      <c r="N41" s="16"/>
      <c r="O41" s="10"/>
      <c r="P41" s="10"/>
      <c r="Q41" s="10"/>
      <c r="R41" s="10"/>
    </row>
    <row r="42" spans="1:18">
      <c r="A42" s="10"/>
      <c r="B42" s="42"/>
      <c r="C42" s="43" t="s">
        <v>19</v>
      </c>
      <c r="D42" s="69">
        <f t="shared" si="3"/>
        <v>1.138563133325743E-3</v>
      </c>
      <c r="E42" s="70">
        <f t="shared" si="4"/>
        <v>1.2182673034938564E-3</v>
      </c>
      <c r="F42" s="69">
        <f t="shared" si="5"/>
        <v>1.2481748386792898E-3</v>
      </c>
      <c r="G42" s="70">
        <f t="shared" si="6"/>
        <v>1.2787335374447198E-3</v>
      </c>
      <c r="H42" s="69">
        <f t="shared" si="7"/>
        <v>1.2464833286220034E-3</v>
      </c>
      <c r="I42" s="70">
        <f t="shared" si="8"/>
        <v>1.2330855594807622E-3</v>
      </c>
      <c r="J42" s="69">
        <f t="shared" si="9"/>
        <v>1.2585060983667884E-3</v>
      </c>
      <c r="K42" s="71">
        <f t="shared" si="10"/>
        <v>1.2863055733961322E-3</v>
      </c>
      <c r="L42" s="69">
        <f t="shared" si="11"/>
        <v>1.358729918539255E-3</v>
      </c>
      <c r="M42" s="72">
        <f t="shared" si="12"/>
        <v>1.3079864450244998E-3</v>
      </c>
      <c r="N42" s="16"/>
      <c r="O42" s="10"/>
      <c r="P42" s="10"/>
      <c r="Q42" s="10"/>
      <c r="R42" s="10"/>
    </row>
    <row r="43" spans="1:18">
      <c r="A43" s="10"/>
      <c r="B43" s="42"/>
      <c r="C43" s="36" t="s">
        <v>16</v>
      </c>
      <c r="D43" s="65">
        <f t="shared" si="3"/>
        <v>0.49332675496856299</v>
      </c>
      <c r="E43" s="66">
        <f t="shared" si="4"/>
        <v>0.5051003300871042</v>
      </c>
      <c r="F43" s="65">
        <f t="shared" si="5"/>
        <v>0.51369964405148805</v>
      </c>
      <c r="G43" s="66">
        <f t="shared" si="6"/>
        <v>0.52062679204937556</v>
      </c>
      <c r="H43" s="65">
        <f t="shared" si="7"/>
        <v>0.53109881678310378</v>
      </c>
      <c r="I43" s="66">
        <f t="shared" si="8"/>
        <v>0.54477858826741066</v>
      </c>
      <c r="J43" s="65">
        <f t="shared" si="9"/>
        <v>0.54811091931939016</v>
      </c>
      <c r="K43" s="67">
        <f t="shared" si="10"/>
        <v>0.54869763790765713</v>
      </c>
      <c r="L43" s="65">
        <f t="shared" si="11"/>
        <v>0.54920588383647317</v>
      </c>
      <c r="M43" s="68">
        <f t="shared" si="12"/>
        <v>0.54595697669093735</v>
      </c>
      <c r="N43" s="16"/>
      <c r="O43" s="10"/>
      <c r="P43" s="10"/>
      <c r="Q43" s="10"/>
      <c r="R43" s="10"/>
    </row>
    <row r="44" spans="1:18">
      <c r="A44" s="10"/>
      <c r="B44" s="42"/>
      <c r="C44" s="43" t="s">
        <v>22</v>
      </c>
      <c r="D44" s="69">
        <f t="shared" si="3"/>
        <v>8.2819925698213292E-3</v>
      </c>
      <c r="E44" s="70">
        <f t="shared" si="4"/>
        <v>7.7268696863799953E-3</v>
      </c>
      <c r="F44" s="69">
        <f t="shared" si="5"/>
        <v>7.6438092546613108E-3</v>
      </c>
      <c r="G44" s="70">
        <f t="shared" si="6"/>
        <v>7.2228701948777764E-3</v>
      </c>
      <c r="H44" s="69">
        <f t="shared" si="7"/>
        <v>7.0427654161450554E-3</v>
      </c>
      <c r="I44" s="70">
        <f t="shared" si="8"/>
        <v>6.6443184368269216E-3</v>
      </c>
      <c r="J44" s="69">
        <f t="shared" si="9"/>
        <v>6.6137646817240109E-3</v>
      </c>
      <c r="K44" s="71">
        <f t="shared" si="10"/>
        <v>6.4154713480339687E-3</v>
      </c>
      <c r="L44" s="69">
        <f t="shared" si="11"/>
        <v>6.6407530705404659E-3</v>
      </c>
      <c r="M44" s="72">
        <f t="shared" si="12"/>
        <v>6.4941383889728444E-3</v>
      </c>
      <c r="N44" s="16"/>
      <c r="O44" s="10"/>
      <c r="P44" s="10"/>
      <c r="Q44" s="10"/>
      <c r="R44" s="10"/>
    </row>
    <row r="45" spans="1:18">
      <c r="A45" s="10"/>
      <c r="B45" s="42"/>
      <c r="C45" s="36" t="s">
        <v>20</v>
      </c>
      <c r="D45" s="65">
        <f t="shared" si="3"/>
        <v>1.0529600533016223E-2</v>
      </c>
      <c r="E45" s="66">
        <f t="shared" si="4"/>
        <v>1.0521060749439299E-2</v>
      </c>
      <c r="F45" s="65">
        <f t="shared" si="5"/>
        <v>1.0574160425792473E-2</v>
      </c>
      <c r="G45" s="66">
        <f t="shared" si="6"/>
        <v>1.0603465033775576E-2</v>
      </c>
      <c r="H45" s="65">
        <f t="shared" si="7"/>
        <v>1.051299654053763E-2</v>
      </c>
      <c r="I45" s="66">
        <f t="shared" si="8"/>
        <v>1.0355142522018558E-2</v>
      </c>
      <c r="J45" s="65">
        <f t="shared" si="9"/>
        <v>1.0283560332050429E-2</v>
      </c>
      <c r="K45" s="67">
        <f t="shared" si="10"/>
        <v>1.0492043102833084E-2</v>
      </c>
      <c r="L45" s="65">
        <f t="shared" si="11"/>
        <v>1.0909245668457289E-2</v>
      </c>
      <c r="M45" s="68">
        <f t="shared" si="12"/>
        <v>1.0896070888858359E-2</v>
      </c>
      <c r="N45" s="16"/>
      <c r="O45" s="10"/>
      <c r="P45" s="10"/>
      <c r="Q45" s="10"/>
      <c r="R45" s="10"/>
    </row>
    <row r="46" spans="1:18">
      <c r="A46" s="10"/>
      <c r="B46" s="42"/>
      <c r="C46" s="43" t="s">
        <v>21</v>
      </c>
      <c r="D46" s="69">
        <f t="shared" si="3"/>
        <v>1.3160946441146829E-2</v>
      </c>
      <c r="E46" s="70">
        <f t="shared" si="4"/>
        <v>1.3959778551044282E-2</v>
      </c>
      <c r="F46" s="69">
        <f t="shared" si="5"/>
        <v>1.4342235410484669E-2</v>
      </c>
      <c r="G46" s="70">
        <f t="shared" si="6"/>
        <v>1.3923312436215191E-2</v>
      </c>
      <c r="H46" s="69">
        <f t="shared" si="7"/>
        <v>1.4004765173848081E-2</v>
      </c>
      <c r="I46" s="70">
        <f t="shared" si="8"/>
        <v>1.417007326795435E-2</v>
      </c>
      <c r="J46" s="69">
        <f t="shared" si="9"/>
        <v>1.3497935358735232E-2</v>
      </c>
      <c r="K46" s="71">
        <f t="shared" si="10"/>
        <v>1.3339399129379861E-2</v>
      </c>
      <c r="L46" s="69">
        <f t="shared" si="11"/>
        <v>1.2351516985700235E-2</v>
      </c>
      <c r="M46" s="72">
        <f t="shared" si="12"/>
        <v>1.2460216604844988E-2</v>
      </c>
      <c r="N46" s="16"/>
      <c r="O46" s="10"/>
      <c r="P46" s="10"/>
      <c r="Q46" s="10"/>
      <c r="R46" s="10"/>
    </row>
    <row r="47" spans="1:18">
      <c r="A47" s="10"/>
      <c r="B47" s="42"/>
      <c r="C47" s="36" t="s">
        <v>23</v>
      </c>
      <c r="D47" s="65">
        <f t="shared" si="3"/>
        <v>8.4338009875980958E-6</v>
      </c>
      <c r="E47" s="66">
        <f t="shared" si="4"/>
        <v>4.0981468924869793E-5</v>
      </c>
      <c r="F47" s="65">
        <f t="shared" si="5"/>
        <v>5.0465289973556186E-5</v>
      </c>
      <c r="G47" s="66">
        <f t="shared" si="6"/>
        <v>6.3784808281090535E-5</v>
      </c>
      <c r="H47" s="65">
        <f t="shared" si="7"/>
        <v>9.4226601515702186E-5</v>
      </c>
      <c r="I47" s="66">
        <f t="shared" si="8"/>
        <v>8.0971847245453436E-5</v>
      </c>
      <c r="J47" s="65">
        <f t="shared" si="9"/>
        <v>6.9126344659888224E-5</v>
      </c>
      <c r="K47" s="67">
        <f t="shared" si="10"/>
        <v>5.8873902804538644E-5</v>
      </c>
      <c r="L47" s="65">
        <f t="shared" si="11"/>
        <v>6.3050112229199771E-5</v>
      </c>
      <c r="M47" s="68">
        <f t="shared" si="12"/>
        <v>4.722489352933095E-5</v>
      </c>
      <c r="N47" s="16"/>
      <c r="O47" s="10"/>
      <c r="P47" s="10"/>
      <c r="Q47" s="10"/>
      <c r="R47" s="10"/>
    </row>
    <row r="48" spans="1:18">
      <c r="A48" s="10"/>
      <c r="B48" s="42"/>
      <c r="C48" s="43" t="s">
        <v>24</v>
      </c>
      <c r="D48" s="69">
        <f t="shared" si="3"/>
        <v>0</v>
      </c>
      <c r="E48" s="70">
        <f t="shared" si="4"/>
        <v>0</v>
      </c>
      <c r="F48" s="69">
        <f t="shared" si="5"/>
        <v>0</v>
      </c>
      <c r="G48" s="70">
        <f t="shared" si="6"/>
        <v>0</v>
      </c>
      <c r="H48" s="69">
        <f t="shared" si="7"/>
        <v>0</v>
      </c>
      <c r="I48" s="70">
        <f t="shared" si="8"/>
        <v>0</v>
      </c>
      <c r="J48" s="69">
        <f t="shared" si="9"/>
        <v>0</v>
      </c>
      <c r="K48" s="71">
        <f t="shared" si="10"/>
        <v>0</v>
      </c>
      <c r="L48" s="69">
        <f t="shared" si="11"/>
        <v>1.5762528057299942E-6</v>
      </c>
      <c r="M48" s="72">
        <f t="shared" si="12"/>
        <v>0</v>
      </c>
      <c r="N48" s="16"/>
      <c r="O48" s="10"/>
      <c r="P48" s="10"/>
      <c r="Q48" s="10"/>
      <c r="R48" s="10"/>
    </row>
    <row r="49" spans="1:18">
      <c r="A49" s="10"/>
      <c r="B49" s="42"/>
      <c r="C49" s="36" t="s">
        <v>25</v>
      </c>
      <c r="D49" s="65">
        <f t="shared" si="3"/>
        <v>1.2650701481397144E-5</v>
      </c>
      <c r="E49" s="66">
        <f t="shared" si="4"/>
        <v>1.4902352336316287E-5</v>
      </c>
      <c r="F49" s="65">
        <f t="shared" si="5"/>
        <v>1.682176332451873E-5</v>
      </c>
      <c r="G49" s="66">
        <f t="shared" si="6"/>
        <v>1.5186859114545366E-5</v>
      </c>
      <c r="H49" s="65">
        <f t="shared" si="7"/>
        <v>1.615313168840609E-5</v>
      </c>
      <c r="I49" s="66">
        <f t="shared" si="8"/>
        <v>2.544829484857108E-5</v>
      </c>
      <c r="J49" s="65">
        <f t="shared" si="9"/>
        <v>2.846378897760103E-5</v>
      </c>
      <c r="K49" s="67">
        <f t="shared" si="10"/>
        <v>3.3897095554128308E-5</v>
      </c>
      <c r="L49" s="65">
        <f t="shared" si="11"/>
        <v>3.1525056114599885E-5</v>
      </c>
      <c r="M49" s="68">
        <f t="shared" si="12"/>
        <v>4.5793836149654256E-5</v>
      </c>
      <c r="N49" s="16"/>
      <c r="O49" s="10"/>
      <c r="P49" s="10"/>
      <c r="Q49" s="10"/>
      <c r="R49" s="10"/>
    </row>
    <row r="50" spans="1:18">
      <c r="A50" s="10"/>
      <c r="B50" s="42"/>
      <c r="C50" s="43" t="s">
        <v>26</v>
      </c>
      <c r="D50" s="69">
        <f t="shared" si="3"/>
        <v>7.1687308394583816E-5</v>
      </c>
      <c r="E50" s="70">
        <f t="shared" si="4"/>
        <v>7.0786173597502363E-5</v>
      </c>
      <c r="F50" s="69">
        <f t="shared" si="5"/>
        <v>6.7287053298074919E-5</v>
      </c>
      <c r="G50" s="70">
        <f t="shared" si="6"/>
        <v>7.2896923749817756E-5</v>
      </c>
      <c r="H50" s="69">
        <f t="shared" si="7"/>
        <v>6.9996903983093051E-5</v>
      </c>
      <c r="I50" s="70">
        <f t="shared" si="8"/>
        <v>8.0971847245453436E-5</v>
      </c>
      <c r="J50" s="69">
        <f t="shared" si="9"/>
        <v>9.1490750285146166E-5</v>
      </c>
      <c r="K50" s="71">
        <f t="shared" si="10"/>
        <v>2.0338257332476985E-4</v>
      </c>
      <c r="L50" s="69">
        <f t="shared" si="11"/>
        <v>2.7742049380847898E-4</v>
      </c>
      <c r="M50" s="72">
        <f t="shared" si="12"/>
        <v>3.1626368090854971E-4</v>
      </c>
      <c r="N50" s="16"/>
      <c r="O50" s="10"/>
      <c r="P50" s="10"/>
      <c r="Q50" s="10"/>
      <c r="R50" s="10"/>
    </row>
    <row r="51" spans="1:18" ht="15.75" customHeight="1">
      <c r="A51" s="10"/>
      <c r="B51" s="42"/>
      <c r="C51" s="49" t="s">
        <v>27</v>
      </c>
      <c r="D51" s="73">
        <f t="shared" si="3"/>
        <v>2.108450246899524E-4</v>
      </c>
      <c r="E51" s="74">
        <f t="shared" si="4"/>
        <v>2.7941910630593041E-4</v>
      </c>
      <c r="F51" s="73">
        <f t="shared" si="5"/>
        <v>3.9026490912883453E-4</v>
      </c>
      <c r="G51" s="74">
        <f t="shared" si="6"/>
        <v>5.5280167176945138E-4</v>
      </c>
      <c r="H51" s="73">
        <f t="shared" si="7"/>
        <v>8.3457847056764799E-4</v>
      </c>
      <c r="I51" s="74">
        <f t="shared" si="8"/>
        <v>1.3626405150734878E-3</v>
      </c>
      <c r="J51" s="73">
        <f t="shared" si="9"/>
        <v>1.6671647829737746E-3</v>
      </c>
      <c r="K51" s="75">
        <f t="shared" si="10"/>
        <v>2.0641547134803398E-3</v>
      </c>
      <c r="L51" s="73">
        <f t="shared" si="11"/>
        <v>2.5125469723336108E-3</v>
      </c>
      <c r="M51" s="76">
        <f t="shared" si="12"/>
        <v>2.5401268489261344E-3</v>
      </c>
      <c r="N51" s="16"/>
      <c r="O51" s="10"/>
      <c r="P51" s="10"/>
      <c r="Q51" s="10"/>
      <c r="R51" s="10"/>
    </row>
    <row r="52" spans="1:18" ht="24" customHeight="1">
      <c r="A52" s="10"/>
      <c r="B52" s="42"/>
      <c r="C52" s="77" t="s">
        <v>28</v>
      </c>
      <c r="D52" s="78">
        <f t="shared" ref="D52:K52" si="13">SUM(D36:D51)</f>
        <v>0.99999999999999989</v>
      </c>
      <c r="E52" s="78">
        <f t="shared" si="13"/>
        <v>0.99999999999999978</v>
      </c>
      <c r="F52" s="78">
        <f t="shared" si="13"/>
        <v>1</v>
      </c>
      <c r="G52" s="78">
        <f t="shared" si="13"/>
        <v>0.99999999999999989</v>
      </c>
      <c r="H52" s="78">
        <f t="shared" si="13"/>
        <v>1</v>
      </c>
      <c r="I52" s="78">
        <f t="shared" si="13"/>
        <v>0.99999999999999989</v>
      </c>
      <c r="J52" s="78">
        <f t="shared" si="13"/>
        <v>1</v>
      </c>
      <c r="K52" s="79">
        <f t="shared" si="13"/>
        <v>1</v>
      </c>
      <c r="L52" s="80">
        <f t="shared" si="11"/>
        <v>1</v>
      </c>
      <c r="M52" s="81">
        <f t="shared" si="12"/>
        <v>1</v>
      </c>
      <c r="N52" s="16"/>
      <c r="O52" s="10"/>
      <c r="P52" s="10"/>
      <c r="Q52" s="10"/>
      <c r="R52" s="10"/>
    </row>
    <row r="53" spans="1:18" ht="15.75" customHeight="1">
      <c r="A53" s="10"/>
      <c r="B53" s="10"/>
      <c r="C53" s="57" t="s">
        <v>29</v>
      </c>
      <c r="D53" s="10"/>
      <c r="E53" s="10"/>
      <c r="F53" s="10"/>
      <c r="G53" s="10"/>
      <c r="H53" s="10"/>
      <c r="I53" s="10"/>
      <c r="J53" s="10"/>
      <c r="K53" s="10"/>
      <c r="L53" s="10"/>
      <c r="M53" s="3"/>
      <c r="N53" s="10"/>
      <c r="O53" s="10"/>
      <c r="P53" s="10"/>
      <c r="Q53" s="10"/>
      <c r="R53" s="10"/>
    </row>
    <row r="54" spans="1:18">
      <c r="A54" s="10"/>
      <c r="B54" s="10"/>
      <c r="C54" s="57" t="s">
        <v>30</v>
      </c>
      <c r="D54" s="10"/>
      <c r="E54" s="10"/>
      <c r="F54" s="10"/>
      <c r="G54" s="10"/>
      <c r="H54" s="10"/>
      <c r="I54" s="10"/>
      <c r="J54" s="10"/>
      <c r="K54" s="10"/>
      <c r="L54" s="10"/>
      <c r="M54" s="3"/>
      <c r="N54" s="10"/>
      <c r="O54" s="10"/>
      <c r="P54" s="10"/>
      <c r="Q54" s="10"/>
      <c r="R54" s="10"/>
    </row>
    <row r="55" spans="1:18">
      <c r="A55" s="10"/>
      <c r="B55" s="10"/>
      <c r="C55" s="10"/>
      <c r="D55" s="10"/>
      <c r="E55" s="10"/>
      <c r="F55" s="10"/>
      <c r="G55" s="10"/>
      <c r="H55" s="10"/>
      <c r="I55" s="10"/>
      <c r="J55" s="10"/>
      <c r="K55" s="10"/>
      <c r="L55" s="10"/>
      <c r="M55" s="3"/>
      <c r="N55" s="10"/>
      <c r="O55" s="10"/>
      <c r="P55" s="10"/>
      <c r="Q55" s="10"/>
      <c r="R55" s="10"/>
    </row>
    <row r="56" spans="1:18" ht="25.5" customHeight="1">
      <c r="A56" s="10"/>
      <c r="B56" s="10"/>
      <c r="C56" s="847" t="s">
        <v>32</v>
      </c>
      <c r="D56" s="825"/>
      <c r="E56" s="825"/>
      <c r="F56" s="825"/>
      <c r="G56" s="825"/>
      <c r="H56" s="825"/>
      <c r="I56" s="825"/>
      <c r="J56" s="825"/>
      <c r="K56" s="825"/>
      <c r="L56" s="825"/>
      <c r="M56" s="825"/>
      <c r="N56" s="825"/>
      <c r="O56" s="825"/>
      <c r="P56" s="10"/>
      <c r="Q56" s="10"/>
      <c r="R56" s="10"/>
    </row>
    <row r="57" spans="1:18" ht="3.75" customHeight="1">
      <c r="A57" s="10"/>
      <c r="B57" s="10"/>
      <c r="C57" s="15"/>
      <c r="D57" s="16"/>
      <c r="E57" s="16"/>
      <c r="F57" s="16"/>
      <c r="G57" s="16"/>
      <c r="H57" s="16"/>
      <c r="I57" s="15"/>
      <c r="J57" s="15"/>
      <c r="K57" s="15"/>
      <c r="L57" s="15"/>
      <c r="M57" s="15"/>
      <c r="N57" s="15"/>
      <c r="O57" s="15"/>
      <c r="P57" s="10"/>
      <c r="Q57" s="10"/>
      <c r="R57" s="10"/>
    </row>
    <row r="58" spans="1:18" ht="41.25" customHeight="1">
      <c r="A58" s="10"/>
      <c r="B58" s="42"/>
      <c r="C58" s="82" t="s">
        <v>9</v>
      </c>
      <c r="D58" s="83" t="s">
        <v>33</v>
      </c>
      <c r="E58" s="84" t="s">
        <v>34</v>
      </c>
      <c r="F58" s="84" t="s">
        <v>35</v>
      </c>
      <c r="G58" s="83" t="s">
        <v>36</v>
      </c>
      <c r="H58" s="84" t="s">
        <v>37</v>
      </c>
      <c r="I58" s="85" t="s">
        <v>38</v>
      </c>
      <c r="J58" s="84" t="s">
        <v>39</v>
      </c>
      <c r="K58" s="84" t="s">
        <v>40</v>
      </c>
      <c r="L58" s="86" t="s">
        <v>41</v>
      </c>
      <c r="M58" s="87"/>
      <c r="N58" s="14"/>
      <c r="O58" s="10"/>
      <c r="P58" s="10"/>
      <c r="Q58" s="10"/>
      <c r="R58" s="10"/>
    </row>
    <row r="59" spans="1:18" ht="25.5">
      <c r="A59" s="10"/>
      <c r="B59" s="42"/>
      <c r="C59" s="26" t="s">
        <v>10</v>
      </c>
      <c r="D59" s="88">
        <f t="shared" ref="D59:L59" si="14">(E13-D13)/D13</f>
        <v>8.3200323719173616E-2</v>
      </c>
      <c r="E59" s="88">
        <f t="shared" si="14"/>
        <v>7.0583596214511046E-2</v>
      </c>
      <c r="F59" s="89">
        <f t="shared" si="14"/>
        <v>8.5305805951342448E-2</v>
      </c>
      <c r="G59" s="90">
        <f t="shared" si="14"/>
        <v>9.6167757722981848E-2</v>
      </c>
      <c r="H59" s="88">
        <f t="shared" si="14"/>
        <v>0.10051409902313038</v>
      </c>
      <c r="I59" s="90">
        <f t="shared" si="14"/>
        <v>0.11881459326601321</v>
      </c>
      <c r="J59" s="89">
        <f t="shared" si="14"/>
        <v>0.12668982630272954</v>
      </c>
      <c r="K59" s="89">
        <f t="shared" si="14"/>
        <v>6.6846380182180171E-2</v>
      </c>
      <c r="L59" s="91">
        <f t="shared" si="14"/>
        <v>0.16555190390469743</v>
      </c>
      <c r="M59" s="92"/>
      <c r="N59" s="93"/>
      <c r="O59" s="10"/>
      <c r="P59" s="10"/>
      <c r="Q59" s="10"/>
      <c r="R59" s="10"/>
    </row>
    <row r="60" spans="1:18">
      <c r="A60" s="10"/>
      <c r="B60" s="42"/>
      <c r="C60" s="36" t="s">
        <v>12</v>
      </c>
      <c r="D60" s="94">
        <f t="shared" ref="D60:L60" si="15">(E14-D14)/D14</f>
        <v>8.0729534850841222E-2</v>
      </c>
      <c r="E60" s="94">
        <f t="shared" si="15"/>
        <v>6.1878597592883305E-2</v>
      </c>
      <c r="F60" s="94">
        <f t="shared" si="15"/>
        <v>4.6076136503634346E-2</v>
      </c>
      <c r="G60" s="95">
        <f t="shared" si="15"/>
        <v>5.1878459545401011E-2</v>
      </c>
      <c r="H60" s="94">
        <f t="shared" si="15"/>
        <v>7.8206348317751778E-2</v>
      </c>
      <c r="I60" s="95">
        <f t="shared" si="15"/>
        <v>7.4247144340602284E-2</v>
      </c>
      <c r="J60" s="94">
        <f t="shared" si="15"/>
        <v>8.2213629772837124E-2</v>
      </c>
      <c r="K60" s="94">
        <f t="shared" si="15"/>
        <v>8.1104015006029206E-2</v>
      </c>
      <c r="L60" s="97">
        <f t="shared" si="15"/>
        <v>5.9321683810468047E-2</v>
      </c>
      <c r="M60" s="92"/>
      <c r="N60" s="3"/>
      <c r="O60" s="10"/>
      <c r="P60" s="10"/>
      <c r="Q60" s="10"/>
      <c r="R60" s="10"/>
    </row>
    <row r="61" spans="1:18">
      <c r="A61" s="10"/>
      <c r="B61" s="42"/>
      <c r="C61" s="43" t="s">
        <v>13</v>
      </c>
      <c r="D61" s="98">
        <f t="shared" ref="D61:L61" si="16">(E15-D15)/D15</f>
        <v>0.1719777440566515</v>
      </c>
      <c r="E61" s="98">
        <f t="shared" si="16"/>
        <v>9.0202848511005615E-2</v>
      </c>
      <c r="F61" s="98">
        <f t="shared" si="16"/>
        <v>6.5716547901821062E-2</v>
      </c>
      <c r="G61" s="99">
        <f t="shared" si="16"/>
        <v>0.14524517087667163</v>
      </c>
      <c r="H61" s="98">
        <f t="shared" si="16"/>
        <v>0.17710022705157313</v>
      </c>
      <c r="I61" s="99">
        <f t="shared" si="16"/>
        <v>6.420501515569027E-2</v>
      </c>
      <c r="J61" s="98">
        <f t="shared" si="16"/>
        <v>9.787674779906784E-2</v>
      </c>
      <c r="K61" s="98">
        <f t="shared" si="16"/>
        <v>4.5283018867924525E-2</v>
      </c>
      <c r="L61" s="100">
        <f t="shared" si="16"/>
        <v>7.9648014440433207E-2</v>
      </c>
      <c r="M61" s="92"/>
      <c r="N61" s="3"/>
      <c r="O61" s="10"/>
      <c r="P61" s="10"/>
      <c r="Q61" s="10"/>
      <c r="R61" s="10"/>
    </row>
    <row r="62" spans="1:18">
      <c r="A62" s="10"/>
      <c r="B62" s="42"/>
      <c r="C62" s="36" t="s">
        <v>14</v>
      </c>
      <c r="D62" s="94">
        <f t="shared" ref="D62:L62" si="17">(E16-D16)/D16</f>
        <v>0.39311270125223613</v>
      </c>
      <c r="E62" s="94">
        <f t="shared" si="17"/>
        <v>0.28132691278758692</v>
      </c>
      <c r="F62" s="94">
        <f t="shared" si="17"/>
        <v>0.22173041590111908</v>
      </c>
      <c r="G62" s="95">
        <f t="shared" si="17"/>
        <v>0.19461343905940257</v>
      </c>
      <c r="H62" s="94">
        <f t="shared" si="17"/>
        <v>0.35385671778439004</v>
      </c>
      <c r="I62" s="95">
        <f t="shared" si="17"/>
        <v>0.25266272189349115</v>
      </c>
      <c r="J62" s="94">
        <f t="shared" si="17"/>
        <v>0.23368648356839192</v>
      </c>
      <c r="K62" s="94">
        <f t="shared" si="17"/>
        <v>0.46321518433431791</v>
      </c>
      <c r="L62" s="97">
        <f t="shared" si="17"/>
        <v>-5.4466271658473675E-2</v>
      </c>
      <c r="M62" s="92"/>
      <c r="N62" s="3"/>
      <c r="O62" s="10"/>
      <c r="P62" s="10"/>
      <c r="Q62" s="10"/>
      <c r="R62" s="10"/>
    </row>
    <row r="63" spans="1:18" ht="26.25">
      <c r="A63" s="10"/>
      <c r="B63" s="42"/>
      <c r="C63" s="43" t="s">
        <v>15</v>
      </c>
      <c r="D63" s="98">
        <f t="shared" ref="D63:L63" si="18">(E17-D17)/D17</f>
        <v>0</v>
      </c>
      <c r="E63" s="98">
        <f t="shared" si="18"/>
        <v>0</v>
      </c>
      <c r="F63" s="98">
        <f t="shared" si="18"/>
        <v>0</v>
      </c>
      <c r="G63" s="99">
        <f t="shared" si="18"/>
        <v>0</v>
      </c>
      <c r="H63" s="98">
        <f t="shared" si="18"/>
        <v>1</v>
      </c>
      <c r="I63" s="99">
        <f t="shared" si="18"/>
        <v>0</v>
      </c>
      <c r="J63" s="98">
        <f t="shared" si="18"/>
        <v>1.5</v>
      </c>
      <c r="K63" s="98">
        <f t="shared" si="18"/>
        <v>1.8</v>
      </c>
      <c r="L63" s="100">
        <f t="shared" si="18"/>
        <v>0.2857142857142857</v>
      </c>
      <c r="M63" s="92"/>
      <c r="N63" s="3"/>
      <c r="O63" s="10"/>
      <c r="P63" s="10"/>
      <c r="Q63" s="10"/>
      <c r="R63" s="10"/>
    </row>
    <row r="64" spans="1:18">
      <c r="A64" s="10"/>
      <c r="B64" s="42"/>
      <c r="C64" s="36" t="s">
        <v>17</v>
      </c>
      <c r="D64" s="94">
        <f t="shared" ref="D64:L64" si="19">(E18-D18)/D18</f>
        <v>1.6241299303944315E-2</v>
      </c>
      <c r="E64" s="94">
        <f t="shared" si="19"/>
        <v>-6.8493150684931503E-3</v>
      </c>
      <c r="F64" s="94">
        <f t="shared" si="19"/>
        <v>2.0689655172413793E-2</v>
      </c>
      <c r="G64" s="95">
        <f t="shared" si="19"/>
        <v>4.5045045045045045E-3</v>
      </c>
      <c r="H64" s="94">
        <f t="shared" si="19"/>
        <v>4.4843049327354258E-2</v>
      </c>
      <c r="I64" s="95">
        <f t="shared" si="19"/>
        <v>-4.2918454935622317E-3</v>
      </c>
      <c r="J64" s="94">
        <f t="shared" si="19"/>
        <v>6.6810344827586202E-2</v>
      </c>
      <c r="K64" s="94">
        <f t="shared" si="19"/>
        <v>5.2525252525252523E-2</v>
      </c>
      <c r="L64" s="97">
        <f t="shared" si="19"/>
        <v>0.31477927063339733</v>
      </c>
      <c r="M64" s="92"/>
      <c r="N64" s="3"/>
      <c r="O64" s="10"/>
      <c r="P64" s="10"/>
      <c r="Q64" s="10"/>
      <c r="R64" s="10"/>
    </row>
    <row r="65" spans="1:18">
      <c r="A65" s="10"/>
      <c r="B65" s="42"/>
      <c r="C65" s="43" t="s">
        <v>19</v>
      </c>
      <c r="D65" s="98">
        <f t="shared" ref="D65:L65" si="20">(E19-D19)/D19</f>
        <v>0.21111111111111111</v>
      </c>
      <c r="E65" s="98">
        <f t="shared" si="20"/>
        <v>0.13455657492354739</v>
      </c>
      <c r="F65" s="98">
        <f t="shared" si="20"/>
        <v>0.13477088948787061</v>
      </c>
      <c r="G65" s="99">
        <f t="shared" si="20"/>
        <v>9.9762470308788598E-2</v>
      </c>
      <c r="H65" s="98">
        <f t="shared" si="20"/>
        <v>0.15118790496760259</v>
      </c>
      <c r="I65" s="99">
        <f t="shared" si="20"/>
        <v>0.16135084427767354</v>
      </c>
      <c r="J65" s="98">
        <f t="shared" si="20"/>
        <v>0.16478190630048464</v>
      </c>
      <c r="K65" s="98">
        <f t="shared" si="20"/>
        <v>0.19556171983356449</v>
      </c>
      <c r="L65" s="100">
        <f t="shared" si="20"/>
        <v>6.0324825986078884E-2</v>
      </c>
      <c r="M65" s="92"/>
      <c r="N65" s="3"/>
      <c r="O65" s="10"/>
      <c r="P65" s="10"/>
      <c r="Q65" s="10"/>
      <c r="R65" s="10"/>
    </row>
    <row r="66" spans="1:18">
      <c r="A66" s="10"/>
      <c r="B66" s="42"/>
      <c r="C66" s="36" t="s">
        <v>16</v>
      </c>
      <c r="D66" s="94">
        <f t="shared" ref="D66:L66" si="21">(E20-D20)/D20</f>
        <v>0.15888809108626525</v>
      </c>
      <c r="E66" s="94">
        <f t="shared" si="21"/>
        <v>0.12622440549949843</v>
      </c>
      <c r="F66" s="94">
        <f t="shared" si="21"/>
        <v>0.12258905356639968</v>
      </c>
      <c r="G66" s="95">
        <f t="shared" si="21"/>
        <v>0.15090982281937143</v>
      </c>
      <c r="H66" s="94">
        <f t="shared" si="21"/>
        <v>0.19366971825988219</v>
      </c>
      <c r="I66" s="95">
        <f t="shared" si="21"/>
        <v>0.14485306607779855</v>
      </c>
      <c r="J66" s="94">
        <f t="shared" si="21"/>
        <v>0.14082866575169703</v>
      </c>
      <c r="K66" s="94">
        <f t="shared" si="21"/>
        <v>0.13288311722092888</v>
      </c>
      <c r="L66" s="97">
        <f t="shared" si="21"/>
        <v>9.494439262395063E-2</v>
      </c>
      <c r="M66" s="92"/>
      <c r="N66" s="3"/>
      <c r="O66" s="10"/>
      <c r="P66" s="10"/>
      <c r="Q66" s="10"/>
      <c r="R66" s="10"/>
    </row>
    <row r="67" spans="1:18">
      <c r="A67" s="10"/>
      <c r="B67" s="42"/>
      <c r="C67" s="43" t="s">
        <v>22</v>
      </c>
      <c r="D67" s="98">
        <f t="shared" ref="D67:L67" si="22">(E21-D21)/D21</f>
        <v>5.6008146639511203E-2</v>
      </c>
      <c r="E67" s="98">
        <f t="shared" si="22"/>
        <v>9.5467695274831246E-2</v>
      </c>
      <c r="F67" s="98">
        <f t="shared" si="22"/>
        <v>4.6654929577464789E-2</v>
      </c>
      <c r="G67" s="98">
        <f t="shared" si="22"/>
        <v>0.10008410428931876</v>
      </c>
      <c r="H67" s="98">
        <f t="shared" si="22"/>
        <v>9.7859327217125383E-2</v>
      </c>
      <c r="I67" s="99">
        <f t="shared" si="22"/>
        <v>0.13266016713091922</v>
      </c>
      <c r="J67" s="98">
        <f t="shared" si="22"/>
        <v>0.10544113126344912</v>
      </c>
      <c r="K67" s="98">
        <f t="shared" si="22"/>
        <v>0.17157953281423804</v>
      </c>
      <c r="L67" s="100">
        <f t="shared" si="22"/>
        <v>7.7142178969855216E-2</v>
      </c>
      <c r="M67" s="92"/>
      <c r="N67" s="3"/>
      <c r="O67" s="10"/>
      <c r="P67" s="10"/>
      <c r="Q67" s="10"/>
      <c r="R67" s="10"/>
    </row>
    <row r="68" spans="1:18">
      <c r="A68" s="10"/>
      <c r="B68" s="42"/>
      <c r="C68" s="36" t="s">
        <v>20</v>
      </c>
      <c r="D68" s="94">
        <f t="shared" ref="D68:L68" si="23">(E22-D22)/D22</f>
        <v>0.13095714857829396</v>
      </c>
      <c r="E68" s="94">
        <f t="shared" si="23"/>
        <v>0.11296033994334277</v>
      </c>
      <c r="F68" s="106">
        <f t="shared" si="23"/>
        <v>0.11072223989818644</v>
      </c>
      <c r="G68" s="94">
        <f t="shared" si="23"/>
        <v>0.11859066170151819</v>
      </c>
      <c r="H68" s="106">
        <f t="shared" si="23"/>
        <v>0.14622279129321383</v>
      </c>
      <c r="I68" s="95">
        <f t="shared" si="23"/>
        <v>0.13002680965147453</v>
      </c>
      <c r="J68" s="94">
        <f t="shared" si="23"/>
        <v>0.16271253459865559</v>
      </c>
      <c r="K68" s="94">
        <f t="shared" si="23"/>
        <v>0.17684067335487161</v>
      </c>
      <c r="L68" s="97">
        <f t="shared" si="23"/>
        <v>0.10013003901170352</v>
      </c>
      <c r="M68" s="92"/>
      <c r="N68" s="3"/>
      <c r="O68" s="10"/>
      <c r="P68" s="10"/>
      <c r="Q68" s="10"/>
      <c r="R68" s="10"/>
    </row>
    <row r="69" spans="1:18">
      <c r="A69" s="10"/>
      <c r="B69" s="42"/>
      <c r="C69" s="43" t="s">
        <v>21</v>
      </c>
      <c r="D69" s="98">
        <f t="shared" ref="D69:L69" si="24">(E23-D23)/D23</f>
        <v>0.20057673822492791</v>
      </c>
      <c r="E69" s="98">
        <f t="shared" si="24"/>
        <v>0.13771016813450759</v>
      </c>
      <c r="F69" s="98">
        <f t="shared" si="24"/>
        <v>7.5299085151301903E-2</v>
      </c>
      <c r="G69" s="99">
        <f t="shared" si="24"/>
        <v>0.13481675392670156</v>
      </c>
      <c r="H69" s="98">
        <f t="shared" si="24"/>
        <v>0.1774317570165321</v>
      </c>
      <c r="I69" s="99">
        <f t="shared" si="24"/>
        <v>8.3918367346938777E-2</v>
      </c>
      <c r="J69" s="98">
        <f t="shared" si="24"/>
        <v>0.12622382888989306</v>
      </c>
      <c r="K69" s="98">
        <f t="shared" si="24"/>
        <v>4.8013909321920553E-2</v>
      </c>
      <c r="L69" s="100">
        <f t="shared" si="24"/>
        <v>0.11115364982133742</v>
      </c>
      <c r="M69" s="92"/>
      <c r="N69" s="3"/>
      <c r="O69" s="10"/>
      <c r="P69" s="10"/>
      <c r="Q69" s="10"/>
      <c r="R69" s="10"/>
    </row>
    <row r="70" spans="1:18" ht="26.25">
      <c r="A70" s="10"/>
      <c r="B70" s="42"/>
      <c r="C70" s="36" t="s">
        <v>23</v>
      </c>
      <c r="D70" s="94">
        <f t="shared" ref="D70:L70" si="25">(E24-D24)/D24</f>
        <v>4.5</v>
      </c>
      <c r="E70" s="94">
        <f t="shared" si="25"/>
        <v>0.36363636363636365</v>
      </c>
      <c r="F70" s="94">
        <f t="shared" si="25"/>
        <v>0.4</v>
      </c>
      <c r="G70" s="95">
        <f t="shared" si="25"/>
        <v>0.66666666666666663</v>
      </c>
      <c r="H70" s="94">
        <f t="shared" si="25"/>
        <v>0</v>
      </c>
      <c r="I70" s="95">
        <f t="shared" si="25"/>
        <v>-2.8571428571428571E-2</v>
      </c>
      <c r="J70" s="94">
        <f t="shared" si="25"/>
        <v>-2.9411764705882353E-2</v>
      </c>
      <c r="K70" s="94">
        <f t="shared" si="25"/>
        <v>0.21212121212121213</v>
      </c>
      <c r="L70" s="97">
        <f t="shared" si="25"/>
        <v>-0.17499999999999999</v>
      </c>
      <c r="M70" s="92"/>
      <c r="N70" s="3"/>
      <c r="O70" s="10"/>
      <c r="P70" s="10"/>
      <c r="Q70" s="10"/>
      <c r="R70" s="10"/>
    </row>
    <row r="71" spans="1:18" ht="26.25">
      <c r="A71" s="10"/>
      <c r="B71" s="42"/>
      <c r="C71" s="43" t="s">
        <v>24</v>
      </c>
      <c r="D71" s="108" t="s">
        <v>76</v>
      </c>
      <c r="E71" s="108" t="s">
        <v>76</v>
      </c>
      <c r="F71" s="108" t="s">
        <v>76</v>
      </c>
      <c r="G71" s="109" t="s">
        <v>76</v>
      </c>
      <c r="H71" s="108" t="s">
        <v>76</v>
      </c>
      <c r="I71" s="109" t="s">
        <v>76</v>
      </c>
      <c r="J71" s="108" t="s">
        <v>76</v>
      </c>
      <c r="K71" s="110" t="s">
        <v>76</v>
      </c>
      <c r="L71" s="111">
        <f>(M25-L25)/L25</f>
        <v>-1</v>
      </c>
      <c r="M71" s="92"/>
      <c r="N71" s="3"/>
      <c r="O71" s="10"/>
      <c r="P71" s="10"/>
      <c r="Q71" s="10"/>
      <c r="R71" s="10"/>
    </row>
    <row r="72" spans="1:18">
      <c r="A72" s="10"/>
      <c r="B72" s="42"/>
      <c r="C72" s="36" t="s">
        <v>25</v>
      </c>
      <c r="D72" s="94">
        <f t="shared" ref="D72:L72" si="26">(E26-D26)/D26</f>
        <v>0.33333333333333331</v>
      </c>
      <c r="E72" s="94">
        <f t="shared" si="26"/>
        <v>0.25</v>
      </c>
      <c r="F72" s="94">
        <f t="shared" si="26"/>
        <v>0</v>
      </c>
      <c r="G72" s="94">
        <f t="shared" si="26"/>
        <v>0.2</v>
      </c>
      <c r="H72" s="94">
        <f t="shared" si="26"/>
        <v>0.83333333333333337</v>
      </c>
      <c r="I72" s="94">
        <f t="shared" si="26"/>
        <v>0.27272727272727271</v>
      </c>
      <c r="J72" s="94">
        <f t="shared" si="26"/>
        <v>0.35714285714285715</v>
      </c>
      <c r="K72" s="94">
        <f t="shared" si="26"/>
        <v>5.2631578947368418E-2</v>
      </c>
      <c r="L72" s="114">
        <f t="shared" si="26"/>
        <v>0.6</v>
      </c>
      <c r="M72" s="92"/>
      <c r="N72" s="3"/>
      <c r="O72" s="10"/>
      <c r="P72" s="10"/>
      <c r="Q72" s="10"/>
      <c r="R72" s="10"/>
    </row>
    <row r="73" spans="1:18" ht="26.25">
      <c r="A73" s="10"/>
      <c r="B73" s="42"/>
      <c r="C73" s="43" t="s">
        <v>26</v>
      </c>
      <c r="D73" s="98">
        <f t="shared" ref="D73:L73" si="27">(E27-D27)/D27</f>
        <v>0.11764705882352941</v>
      </c>
      <c r="E73" s="98">
        <f t="shared" si="27"/>
        <v>5.2631578947368418E-2</v>
      </c>
      <c r="F73" s="98">
        <f t="shared" si="27"/>
        <v>0.2</v>
      </c>
      <c r="G73" s="99">
        <f t="shared" si="27"/>
        <v>8.3333333333333329E-2</v>
      </c>
      <c r="H73" s="98">
        <f t="shared" si="27"/>
        <v>0.34615384615384615</v>
      </c>
      <c r="I73" s="99">
        <f t="shared" si="27"/>
        <v>0.2857142857142857</v>
      </c>
      <c r="J73" s="98">
        <f t="shared" si="27"/>
        <v>1.5333333333333334</v>
      </c>
      <c r="K73" s="98">
        <f t="shared" si="27"/>
        <v>0.54385964912280704</v>
      </c>
      <c r="L73" s="115">
        <f t="shared" si="27"/>
        <v>0.25568181818181818</v>
      </c>
      <c r="M73" s="92"/>
      <c r="N73" s="3"/>
      <c r="O73" s="10"/>
      <c r="P73" s="10"/>
      <c r="Q73" s="10"/>
      <c r="R73" s="10"/>
    </row>
    <row r="74" spans="1:18" ht="15.75" customHeight="1">
      <c r="A74" s="10"/>
      <c r="B74" s="42"/>
      <c r="C74" s="49" t="s">
        <v>27</v>
      </c>
      <c r="D74" s="94">
        <f t="shared" ref="D74:L74" si="28">(E28-D28)/D28</f>
        <v>0.5</v>
      </c>
      <c r="E74" s="94">
        <f t="shared" si="28"/>
        <v>0.54666666666666663</v>
      </c>
      <c r="F74" s="94">
        <f t="shared" si="28"/>
        <v>0.56896551724137934</v>
      </c>
      <c r="G74" s="95">
        <f t="shared" si="28"/>
        <v>0.70329670329670335</v>
      </c>
      <c r="H74" s="94">
        <f t="shared" si="28"/>
        <v>0.9</v>
      </c>
      <c r="I74" s="95">
        <f t="shared" si="28"/>
        <v>0.39219015280135822</v>
      </c>
      <c r="J74" s="94">
        <f t="shared" si="28"/>
        <v>0.41097560975609754</v>
      </c>
      <c r="K74" s="94">
        <f t="shared" si="28"/>
        <v>0.37770095073465859</v>
      </c>
      <c r="L74" s="97">
        <f t="shared" si="28"/>
        <v>0.11355081555834379</v>
      </c>
      <c r="M74" s="92"/>
      <c r="N74" s="3"/>
      <c r="O74" s="10"/>
      <c r="P74" s="10"/>
      <c r="Q74" s="10"/>
      <c r="R74" s="10"/>
    </row>
    <row r="75" spans="1:18" ht="21.75" customHeight="1">
      <c r="A75" s="10"/>
      <c r="B75" s="42"/>
      <c r="C75" s="116" t="s">
        <v>28</v>
      </c>
      <c r="D75" s="117">
        <f t="shared" ref="D75:L75" si="29">(E29-D29)/D29</f>
        <v>0.13187512914257762</v>
      </c>
      <c r="E75" s="118">
        <f t="shared" si="29"/>
        <v>0.10737144858315885</v>
      </c>
      <c r="F75" s="118">
        <f t="shared" si="29"/>
        <v>0.10765255657159006</v>
      </c>
      <c r="G75" s="118">
        <f t="shared" si="29"/>
        <v>0.12821657676046072</v>
      </c>
      <c r="H75" s="118">
        <f t="shared" si="29"/>
        <v>0.16369583653030731</v>
      </c>
      <c r="I75" s="118">
        <f t="shared" si="29"/>
        <v>0.13789274237765733</v>
      </c>
      <c r="J75" s="118">
        <f t="shared" si="29"/>
        <v>0.13960878555178072</v>
      </c>
      <c r="K75" s="118">
        <f t="shared" si="29"/>
        <v>0.13183472489830872</v>
      </c>
      <c r="L75" s="119">
        <f t="shared" si="29"/>
        <v>0.10146024059922827</v>
      </c>
      <c r="M75" s="120"/>
      <c r="N75" s="3"/>
      <c r="O75" s="10"/>
      <c r="P75" s="10"/>
      <c r="Q75" s="10"/>
      <c r="R75" s="10"/>
    </row>
    <row r="76" spans="1:18" ht="15.75" customHeight="1">
      <c r="A76" s="10"/>
      <c r="B76" s="10"/>
      <c r="C76" s="57" t="s">
        <v>29</v>
      </c>
      <c r="D76" s="10"/>
      <c r="E76" s="10"/>
      <c r="F76" s="10"/>
      <c r="G76" s="10"/>
      <c r="H76" s="10"/>
      <c r="I76" s="10"/>
      <c r="J76" s="10"/>
      <c r="K76" s="10"/>
      <c r="L76" s="10"/>
      <c r="M76" s="3"/>
      <c r="N76" s="10"/>
      <c r="O76" s="10"/>
      <c r="P76" s="10"/>
      <c r="Q76" s="10"/>
      <c r="R76" s="10"/>
    </row>
    <row r="77" spans="1:18">
      <c r="A77" s="10"/>
      <c r="B77" s="10"/>
      <c r="C77" s="57" t="s">
        <v>30</v>
      </c>
      <c r="D77" s="10"/>
      <c r="E77" s="10"/>
      <c r="F77" s="10"/>
      <c r="G77" s="10"/>
      <c r="H77" s="10"/>
      <c r="I77" s="10"/>
      <c r="J77" s="10"/>
      <c r="K77" s="10"/>
      <c r="L77" s="10"/>
      <c r="M77" s="3"/>
      <c r="N77" s="10"/>
      <c r="O77" s="10"/>
      <c r="P77" s="10"/>
      <c r="Q77" s="10"/>
      <c r="R77" s="10"/>
    </row>
    <row r="78" spans="1:18">
      <c r="A78" s="10"/>
      <c r="B78" s="10"/>
      <c r="C78" s="57"/>
      <c r="D78" s="10"/>
      <c r="E78" s="10"/>
      <c r="F78" s="10"/>
      <c r="G78" s="10"/>
      <c r="H78" s="10"/>
      <c r="I78" s="10"/>
      <c r="J78" s="10"/>
      <c r="K78" s="10"/>
      <c r="L78" s="10"/>
      <c r="M78" s="3"/>
      <c r="N78" s="10"/>
      <c r="O78" s="10"/>
      <c r="P78" s="10"/>
      <c r="Q78" s="10"/>
      <c r="R78" s="10"/>
    </row>
    <row r="79" spans="1:18" ht="198.75" customHeight="1">
      <c r="A79" s="10"/>
      <c r="B79" s="10"/>
      <c r="C79" s="57"/>
      <c r="D79" s="10"/>
      <c r="E79" s="10"/>
      <c r="F79" s="10"/>
      <c r="G79" s="10"/>
      <c r="H79" s="10"/>
      <c r="I79" s="10"/>
      <c r="J79" s="10"/>
      <c r="K79" s="10"/>
      <c r="L79" s="10"/>
      <c r="M79" s="3"/>
      <c r="N79" s="10"/>
      <c r="O79" s="10"/>
      <c r="P79" s="10"/>
      <c r="Q79" s="10"/>
      <c r="R79" s="10"/>
    </row>
    <row r="80" spans="1:18">
      <c r="A80" s="10"/>
      <c r="B80" s="10"/>
      <c r="C80" s="10"/>
      <c r="D80" s="10"/>
      <c r="E80" s="10"/>
      <c r="F80" s="10"/>
      <c r="G80" s="10"/>
      <c r="H80" s="10"/>
      <c r="I80" s="10"/>
      <c r="J80" s="10"/>
      <c r="K80" s="10"/>
      <c r="L80" s="10"/>
      <c r="M80" s="3"/>
      <c r="N80" s="10"/>
      <c r="O80" s="10"/>
      <c r="P80" s="10"/>
      <c r="Q80" s="10"/>
      <c r="R80" s="10"/>
    </row>
    <row r="81" spans="1:18">
      <c r="A81" s="10"/>
      <c r="B81" s="10"/>
      <c r="C81" s="121"/>
      <c r="D81" s="121"/>
      <c r="E81" s="121"/>
      <c r="F81" s="121"/>
      <c r="G81" s="121"/>
      <c r="H81" s="121"/>
      <c r="I81" s="121"/>
      <c r="J81" s="121"/>
      <c r="K81" s="6"/>
      <c r="L81" s="6"/>
      <c r="M81" s="6"/>
      <c r="N81" s="10"/>
      <c r="O81" s="10"/>
      <c r="P81" s="10"/>
      <c r="Q81" s="10"/>
      <c r="R81" s="10"/>
    </row>
    <row r="82" spans="1:18">
      <c r="A82" s="10"/>
      <c r="B82" s="10"/>
      <c r="C82" s="121"/>
      <c r="D82" s="121"/>
      <c r="E82" s="121"/>
      <c r="F82" s="6" t="s">
        <v>0</v>
      </c>
      <c r="G82" s="121"/>
      <c r="H82" s="121"/>
      <c r="I82" s="121"/>
      <c r="J82" s="121"/>
      <c r="K82" s="6"/>
      <c r="L82" s="6"/>
      <c r="M82" s="6"/>
      <c r="N82" s="10"/>
      <c r="O82" s="10"/>
      <c r="P82" s="10"/>
      <c r="Q82" s="10"/>
      <c r="R82" s="10"/>
    </row>
    <row r="83" spans="1:18">
      <c r="A83" s="10"/>
      <c r="B83" s="10"/>
      <c r="C83" s="122"/>
      <c r="D83" s="122"/>
      <c r="E83" s="122"/>
      <c r="F83" s="6" t="s">
        <v>5</v>
      </c>
      <c r="G83" s="122"/>
      <c r="H83" s="122"/>
      <c r="I83" s="122"/>
      <c r="J83" s="122"/>
      <c r="K83" s="123"/>
      <c r="L83" s="123"/>
      <c r="M83" s="123"/>
      <c r="N83" s="10"/>
      <c r="O83" s="10"/>
      <c r="P83" s="10"/>
      <c r="Q83" s="10"/>
      <c r="R83" s="10"/>
    </row>
    <row r="84" spans="1:18">
      <c r="A84" s="10"/>
      <c r="B84" s="10"/>
      <c r="C84" s="10"/>
      <c r="D84" s="10"/>
      <c r="E84" s="10"/>
      <c r="F84" s="123" t="s">
        <v>6</v>
      </c>
      <c r="G84" s="10"/>
      <c r="H84" s="10"/>
      <c r="I84" s="10"/>
      <c r="J84" s="10"/>
      <c r="K84" s="10"/>
      <c r="L84" s="10"/>
      <c r="M84" s="3"/>
      <c r="N84" s="10"/>
      <c r="O84" s="10"/>
      <c r="P84" s="10"/>
      <c r="Q84" s="10"/>
      <c r="R84" s="10"/>
    </row>
    <row r="85" spans="1:18">
      <c r="A85" s="10"/>
      <c r="B85" s="10"/>
      <c r="C85" s="10"/>
      <c r="D85" s="10"/>
      <c r="E85" s="10"/>
      <c r="F85" s="10"/>
      <c r="G85" s="10"/>
      <c r="H85" s="10"/>
      <c r="I85" s="10"/>
      <c r="J85" s="10"/>
      <c r="K85" s="10"/>
      <c r="L85" s="10"/>
      <c r="M85" s="3"/>
      <c r="N85" s="10"/>
      <c r="O85" s="10"/>
      <c r="P85" s="10"/>
      <c r="Q85" s="10"/>
      <c r="R85" s="10"/>
    </row>
    <row r="86" spans="1:18">
      <c r="A86" s="10"/>
      <c r="B86" s="10"/>
      <c r="C86" s="10"/>
      <c r="D86" s="10"/>
      <c r="E86" s="10"/>
      <c r="F86" s="10"/>
      <c r="G86" s="10"/>
      <c r="H86" s="10"/>
      <c r="I86" s="10"/>
      <c r="J86" s="10"/>
      <c r="K86" s="10"/>
      <c r="L86" s="10"/>
      <c r="M86" s="3"/>
      <c r="N86" s="10"/>
      <c r="O86" s="10"/>
      <c r="P86" s="10"/>
      <c r="Q86" s="10"/>
      <c r="R86" s="10"/>
    </row>
    <row r="87" spans="1:18">
      <c r="A87" s="10"/>
      <c r="B87" s="10"/>
      <c r="C87" s="10"/>
      <c r="D87" s="10"/>
      <c r="E87" s="10"/>
      <c r="F87" s="10"/>
      <c r="G87" s="10"/>
      <c r="H87" s="10"/>
      <c r="I87" s="10"/>
      <c r="J87" s="10"/>
      <c r="K87" s="10"/>
      <c r="L87" s="10"/>
      <c r="M87" s="3"/>
      <c r="N87" s="10"/>
      <c r="O87" s="10"/>
      <c r="P87" s="10"/>
      <c r="Q87" s="10"/>
      <c r="R87" s="10"/>
    </row>
    <row r="88" spans="1:18">
      <c r="A88" s="10"/>
      <c r="B88" s="10"/>
      <c r="C88" s="10"/>
      <c r="D88" s="10"/>
      <c r="E88" s="10"/>
      <c r="F88" s="10"/>
      <c r="G88" s="10"/>
      <c r="H88" s="10"/>
      <c r="I88" s="10"/>
      <c r="J88" s="10"/>
      <c r="K88" s="10"/>
      <c r="L88" s="10"/>
      <c r="M88" s="3"/>
      <c r="N88" s="10"/>
      <c r="O88" s="10"/>
      <c r="P88" s="10"/>
      <c r="Q88" s="10"/>
      <c r="R88" s="10"/>
    </row>
    <row r="89" spans="1:18">
      <c r="A89" s="10"/>
      <c r="B89" s="10"/>
      <c r="C89" s="10"/>
      <c r="D89" s="10"/>
      <c r="E89" s="10"/>
      <c r="F89" s="10"/>
      <c r="G89" s="10"/>
      <c r="H89" s="10"/>
      <c r="I89" s="10"/>
      <c r="J89" s="10"/>
      <c r="K89" s="10"/>
      <c r="L89" s="10"/>
      <c r="M89" s="3"/>
      <c r="N89" s="10"/>
      <c r="O89" s="10"/>
      <c r="P89" s="10"/>
      <c r="Q89" s="10"/>
      <c r="R89" s="10"/>
    </row>
    <row r="90" spans="1:18">
      <c r="A90" s="10"/>
      <c r="B90" s="10"/>
      <c r="C90" s="10"/>
      <c r="D90" s="10"/>
      <c r="E90" s="10"/>
      <c r="F90" s="10"/>
      <c r="G90" s="10"/>
      <c r="H90" s="10"/>
      <c r="I90" s="10"/>
      <c r="J90" s="10"/>
      <c r="K90" s="10"/>
      <c r="L90" s="10"/>
      <c r="M90" s="3"/>
      <c r="N90" s="10"/>
      <c r="O90" s="10"/>
      <c r="P90" s="10"/>
      <c r="Q90" s="10"/>
      <c r="R90" s="10"/>
    </row>
    <row r="91" spans="1:18">
      <c r="A91" s="10"/>
      <c r="B91" s="10"/>
      <c r="C91" s="10"/>
      <c r="D91" s="10"/>
      <c r="E91" s="10"/>
      <c r="F91" s="10"/>
      <c r="G91" s="10"/>
      <c r="H91" s="10"/>
      <c r="I91" s="10"/>
      <c r="J91" s="10"/>
      <c r="K91" s="10"/>
      <c r="L91" s="10"/>
      <c r="M91" s="3"/>
      <c r="N91" s="10"/>
      <c r="O91" s="10"/>
      <c r="P91" s="10"/>
      <c r="Q91" s="10"/>
      <c r="R91" s="10"/>
    </row>
    <row r="92" spans="1:18">
      <c r="A92" s="10"/>
      <c r="B92" s="10"/>
      <c r="C92" s="10"/>
      <c r="D92" s="10"/>
      <c r="E92" s="10"/>
      <c r="F92" s="10"/>
      <c r="G92" s="10"/>
      <c r="H92" s="10"/>
      <c r="I92" s="10"/>
      <c r="J92" s="10"/>
      <c r="K92" s="10"/>
      <c r="L92" s="10"/>
      <c r="M92" s="3"/>
      <c r="N92" s="10"/>
      <c r="O92" s="10"/>
      <c r="P92" s="10"/>
      <c r="Q92" s="10"/>
      <c r="R92" s="10"/>
    </row>
    <row r="93" spans="1:18">
      <c r="A93" s="10"/>
      <c r="B93" s="10"/>
      <c r="C93" s="10"/>
      <c r="D93" s="10"/>
      <c r="E93" s="10"/>
      <c r="F93" s="10"/>
      <c r="G93" s="10"/>
      <c r="H93" s="10"/>
      <c r="I93" s="10"/>
      <c r="J93" s="10"/>
      <c r="K93" s="10"/>
      <c r="L93" s="10"/>
      <c r="M93" s="3"/>
      <c r="N93" s="10"/>
      <c r="O93" s="10"/>
      <c r="P93" s="10"/>
      <c r="Q93" s="10"/>
      <c r="R93" s="10"/>
    </row>
    <row r="94" spans="1:18">
      <c r="A94" s="10"/>
      <c r="B94" s="10"/>
      <c r="C94" s="10"/>
      <c r="D94" s="10"/>
      <c r="E94" s="10"/>
      <c r="F94" s="10"/>
      <c r="G94" s="10"/>
      <c r="H94" s="10"/>
      <c r="I94" s="10"/>
      <c r="J94" s="10"/>
      <c r="K94" s="10"/>
      <c r="L94" s="10"/>
      <c r="M94" s="3"/>
      <c r="N94" s="10"/>
      <c r="O94" s="10"/>
      <c r="P94" s="10"/>
      <c r="Q94" s="10"/>
      <c r="R94" s="10"/>
    </row>
    <row r="95" spans="1:18">
      <c r="A95" s="10"/>
      <c r="B95" s="10"/>
      <c r="C95" s="10"/>
      <c r="D95" s="10"/>
      <c r="E95" s="10"/>
      <c r="F95" s="10"/>
      <c r="G95" s="10"/>
      <c r="H95" s="10"/>
      <c r="I95" s="10"/>
      <c r="J95" s="10"/>
      <c r="K95" s="10"/>
      <c r="L95" s="10"/>
      <c r="M95" s="3"/>
      <c r="N95" s="10"/>
      <c r="O95" s="10"/>
      <c r="P95" s="10"/>
      <c r="Q95" s="10"/>
      <c r="R95" s="10"/>
    </row>
    <row r="96" spans="1:18">
      <c r="A96" s="10"/>
      <c r="B96" s="10"/>
      <c r="C96" s="10"/>
      <c r="D96" s="10"/>
      <c r="E96" s="10"/>
      <c r="F96" s="10"/>
      <c r="G96" s="10"/>
      <c r="H96" s="10"/>
      <c r="I96" s="10"/>
      <c r="J96" s="10"/>
      <c r="K96" s="10"/>
      <c r="L96" s="10"/>
      <c r="M96" s="3"/>
      <c r="N96" s="10"/>
      <c r="O96" s="10"/>
      <c r="P96" s="10"/>
      <c r="Q96" s="10"/>
      <c r="R96" s="10"/>
    </row>
    <row r="97" spans="1:18">
      <c r="A97" s="10"/>
      <c r="B97" s="10"/>
      <c r="C97" s="10"/>
      <c r="D97" s="10"/>
      <c r="E97" s="10"/>
      <c r="F97" s="10"/>
      <c r="G97" s="10"/>
      <c r="H97" s="10"/>
      <c r="I97" s="10"/>
      <c r="J97" s="10"/>
      <c r="K97" s="10"/>
      <c r="L97" s="10"/>
      <c r="M97" s="3"/>
      <c r="N97" s="10"/>
      <c r="O97" s="10"/>
      <c r="P97" s="10"/>
      <c r="Q97" s="10"/>
      <c r="R97" s="10"/>
    </row>
    <row r="98" spans="1:18">
      <c r="A98" s="10"/>
      <c r="B98" s="10"/>
      <c r="C98" s="10"/>
      <c r="D98" s="10"/>
      <c r="E98" s="10"/>
      <c r="F98" s="10"/>
      <c r="G98" s="10"/>
      <c r="H98" s="10"/>
      <c r="I98" s="10"/>
      <c r="J98" s="10"/>
      <c r="K98" s="10"/>
      <c r="L98" s="10"/>
      <c r="M98" s="3"/>
      <c r="N98" s="10"/>
      <c r="O98" s="10"/>
      <c r="P98" s="10"/>
      <c r="Q98" s="10"/>
      <c r="R98" s="10"/>
    </row>
    <row r="99" spans="1:18">
      <c r="A99" s="10"/>
      <c r="B99" s="10"/>
      <c r="C99" s="10"/>
      <c r="D99" s="10"/>
      <c r="E99" s="10"/>
      <c r="F99" s="10"/>
      <c r="G99" s="10"/>
      <c r="H99" s="10"/>
      <c r="I99" s="10"/>
      <c r="J99" s="10"/>
      <c r="K99" s="10"/>
      <c r="L99" s="10"/>
      <c r="M99" s="3"/>
      <c r="N99" s="10"/>
      <c r="O99" s="10"/>
      <c r="P99" s="10"/>
      <c r="Q99" s="10"/>
      <c r="R99" s="10"/>
    </row>
    <row r="100" spans="1:18">
      <c r="A100" s="10"/>
      <c r="B100" s="10"/>
      <c r="C100" s="10"/>
      <c r="D100" s="10"/>
      <c r="E100" s="10"/>
      <c r="F100" s="10"/>
      <c r="G100" s="10"/>
      <c r="H100" s="10"/>
      <c r="I100" s="10"/>
      <c r="J100" s="10"/>
      <c r="K100" s="10"/>
      <c r="L100" s="10"/>
      <c r="M100" s="3"/>
      <c r="N100" s="10"/>
      <c r="O100" s="10"/>
      <c r="P100" s="10"/>
      <c r="Q100" s="10"/>
      <c r="R100" s="10"/>
    </row>
    <row r="101" spans="1:18">
      <c r="A101" s="10"/>
      <c r="B101" s="10"/>
      <c r="C101" s="10"/>
      <c r="D101" s="10"/>
      <c r="E101" s="10"/>
      <c r="F101" s="10"/>
      <c r="G101" s="10"/>
      <c r="H101" s="10"/>
      <c r="I101" s="10"/>
      <c r="J101" s="10"/>
      <c r="K101" s="10"/>
      <c r="L101" s="10"/>
      <c r="M101" s="3"/>
      <c r="N101" s="10"/>
      <c r="O101" s="10"/>
      <c r="P101" s="10"/>
      <c r="Q101" s="10"/>
      <c r="R101" s="10"/>
    </row>
    <row r="102" spans="1:18">
      <c r="A102" s="10"/>
      <c r="B102" s="10"/>
      <c r="C102" s="10"/>
      <c r="D102" s="10"/>
      <c r="E102" s="10"/>
      <c r="F102" s="10"/>
      <c r="G102" s="10"/>
      <c r="H102" s="10"/>
      <c r="I102" s="10"/>
      <c r="J102" s="10"/>
      <c r="K102" s="10"/>
      <c r="L102" s="10"/>
      <c r="M102" s="3"/>
      <c r="N102" s="10"/>
      <c r="O102" s="10"/>
      <c r="P102" s="10"/>
      <c r="Q102" s="10"/>
      <c r="R102" s="10"/>
    </row>
    <row r="103" spans="1:18">
      <c r="A103" s="10"/>
      <c r="B103" s="10"/>
      <c r="C103" s="10"/>
      <c r="D103" s="10"/>
      <c r="E103" s="10"/>
      <c r="F103" s="10"/>
      <c r="G103" s="10"/>
      <c r="H103" s="10"/>
      <c r="I103" s="10"/>
      <c r="J103" s="10"/>
      <c r="K103" s="10"/>
      <c r="L103" s="10"/>
      <c r="M103" s="3"/>
      <c r="N103" s="10"/>
      <c r="O103" s="10"/>
      <c r="P103" s="10"/>
      <c r="Q103" s="10"/>
      <c r="R103" s="10"/>
    </row>
    <row r="104" spans="1:18">
      <c r="A104" s="10"/>
      <c r="B104" s="10"/>
      <c r="C104" s="10"/>
      <c r="D104" s="10"/>
      <c r="E104" s="10"/>
      <c r="F104" s="10"/>
      <c r="G104" s="10"/>
      <c r="H104" s="10"/>
      <c r="I104" s="10"/>
      <c r="J104" s="10"/>
      <c r="K104" s="10"/>
      <c r="L104" s="10"/>
      <c r="M104" s="3"/>
      <c r="N104" s="10"/>
      <c r="O104" s="10"/>
      <c r="P104" s="10"/>
      <c r="Q104" s="10"/>
      <c r="R104" s="10"/>
    </row>
    <row r="105" spans="1:18">
      <c r="A105" s="10"/>
      <c r="B105" s="10"/>
      <c r="C105" s="10"/>
      <c r="D105" s="10"/>
      <c r="E105" s="10"/>
      <c r="F105" s="10"/>
      <c r="G105" s="10"/>
      <c r="H105" s="10"/>
      <c r="I105" s="10"/>
      <c r="J105" s="10"/>
      <c r="K105" s="10"/>
      <c r="L105" s="10"/>
      <c r="M105" s="3"/>
      <c r="N105" s="10"/>
      <c r="O105" s="10"/>
      <c r="P105" s="10"/>
      <c r="Q105" s="10"/>
      <c r="R105" s="10"/>
    </row>
    <row r="106" spans="1:18">
      <c r="A106" s="10"/>
      <c r="B106" s="10"/>
      <c r="C106" s="10"/>
      <c r="D106" s="10"/>
      <c r="E106" s="10"/>
      <c r="F106" s="10"/>
      <c r="G106" s="10"/>
      <c r="H106" s="10"/>
      <c r="I106" s="10"/>
      <c r="J106" s="10"/>
      <c r="K106" s="10"/>
      <c r="L106" s="10"/>
      <c r="M106" s="3"/>
      <c r="N106" s="10"/>
      <c r="O106" s="10"/>
      <c r="P106" s="10"/>
      <c r="Q106" s="10"/>
      <c r="R106" s="10"/>
    </row>
    <row r="107" spans="1:18">
      <c r="A107" s="10"/>
      <c r="B107" s="10"/>
      <c r="C107" s="10"/>
      <c r="D107" s="10"/>
      <c r="E107" s="10"/>
      <c r="F107" s="10"/>
      <c r="G107" s="10"/>
      <c r="H107" s="10"/>
      <c r="I107" s="10"/>
      <c r="J107" s="10"/>
      <c r="K107" s="10"/>
      <c r="L107" s="10"/>
      <c r="M107" s="3"/>
      <c r="N107" s="10"/>
      <c r="O107" s="10"/>
      <c r="P107" s="10"/>
      <c r="Q107" s="10"/>
      <c r="R107" s="10"/>
    </row>
    <row r="108" spans="1:18">
      <c r="A108" s="10"/>
      <c r="B108" s="10"/>
      <c r="C108" s="10"/>
      <c r="D108" s="10"/>
      <c r="E108" s="10"/>
      <c r="F108" s="10"/>
      <c r="G108" s="10"/>
      <c r="H108" s="10"/>
      <c r="I108" s="10"/>
      <c r="J108" s="10"/>
      <c r="K108" s="10"/>
      <c r="L108" s="10"/>
      <c r="M108" s="3"/>
      <c r="N108" s="10"/>
      <c r="O108" s="10"/>
      <c r="P108" s="10"/>
      <c r="Q108" s="10"/>
      <c r="R108" s="10"/>
    </row>
    <row r="109" spans="1:18">
      <c r="A109" s="10"/>
      <c r="B109" s="10"/>
      <c r="C109" s="10"/>
      <c r="D109" s="10"/>
      <c r="E109" s="10"/>
      <c r="F109" s="10"/>
      <c r="G109" s="10"/>
      <c r="H109" s="10"/>
      <c r="I109" s="10"/>
      <c r="J109" s="10"/>
      <c r="K109" s="10"/>
      <c r="L109" s="10"/>
      <c r="M109" s="3"/>
      <c r="N109" s="10"/>
      <c r="O109" s="10"/>
      <c r="P109" s="10"/>
      <c r="Q109" s="10"/>
      <c r="R109" s="10"/>
    </row>
    <row r="110" spans="1:18">
      <c r="A110" s="10"/>
      <c r="B110" s="10"/>
      <c r="C110" s="10"/>
      <c r="D110" s="10"/>
      <c r="E110" s="10"/>
      <c r="F110" s="10"/>
      <c r="G110" s="10"/>
      <c r="H110" s="10"/>
      <c r="I110" s="10"/>
      <c r="J110" s="10"/>
      <c r="K110" s="10"/>
      <c r="L110" s="10"/>
      <c r="M110" s="3"/>
      <c r="N110" s="10"/>
      <c r="O110" s="10"/>
      <c r="P110" s="10"/>
      <c r="Q110" s="10"/>
      <c r="R110" s="10"/>
    </row>
    <row r="111" spans="1:18">
      <c r="A111" s="10"/>
      <c r="B111" s="10"/>
      <c r="C111" s="10"/>
      <c r="D111" s="10"/>
      <c r="E111" s="10"/>
      <c r="F111" s="10"/>
      <c r="G111" s="10"/>
      <c r="H111" s="10"/>
      <c r="I111" s="10"/>
      <c r="J111" s="10"/>
      <c r="K111" s="10"/>
      <c r="L111" s="10"/>
      <c r="M111" s="3"/>
      <c r="N111" s="10"/>
      <c r="O111" s="10"/>
      <c r="P111" s="10"/>
      <c r="Q111" s="10"/>
      <c r="R111" s="10"/>
    </row>
    <row r="112" spans="1:18">
      <c r="A112" s="10"/>
      <c r="B112" s="10"/>
      <c r="C112" s="10"/>
      <c r="D112" s="10"/>
      <c r="E112" s="10"/>
      <c r="F112" s="10"/>
      <c r="G112" s="10"/>
      <c r="H112" s="10"/>
      <c r="I112" s="10"/>
      <c r="J112" s="10"/>
      <c r="K112" s="10"/>
      <c r="L112" s="10"/>
      <c r="M112" s="3"/>
      <c r="N112" s="10"/>
      <c r="O112" s="10"/>
      <c r="P112" s="10"/>
      <c r="Q112" s="10"/>
      <c r="R112" s="10"/>
    </row>
    <row r="113" spans="1:18">
      <c r="A113" s="10"/>
      <c r="B113" s="10"/>
      <c r="C113" s="10"/>
      <c r="D113" s="10"/>
      <c r="E113" s="10"/>
      <c r="F113" s="10"/>
      <c r="G113" s="10"/>
      <c r="H113" s="10"/>
      <c r="I113" s="10"/>
      <c r="J113" s="10"/>
      <c r="K113" s="10"/>
      <c r="L113" s="10"/>
      <c r="M113" s="3"/>
      <c r="N113" s="10"/>
      <c r="O113" s="10"/>
      <c r="P113" s="10"/>
      <c r="Q113" s="10"/>
      <c r="R113" s="10"/>
    </row>
    <row r="114" spans="1:18">
      <c r="A114" s="10"/>
      <c r="B114" s="10"/>
      <c r="C114" s="10"/>
      <c r="D114" s="10"/>
      <c r="E114" s="10"/>
      <c r="F114" s="10"/>
      <c r="G114" s="10"/>
      <c r="H114" s="10"/>
      <c r="I114" s="10"/>
      <c r="J114" s="10"/>
      <c r="K114" s="10"/>
      <c r="L114" s="10"/>
      <c r="M114" s="3"/>
      <c r="N114" s="10"/>
      <c r="O114" s="10"/>
      <c r="P114" s="10"/>
      <c r="Q114" s="10"/>
      <c r="R114" s="10"/>
    </row>
    <row r="115" spans="1:18">
      <c r="A115" s="10"/>
      <c r="B115" s="10"/>
      <c r="C115" s="10"/>
      <c r="D115" s="10"/>
      <c r="E115" s="10"/>
      <c r="F115" s="10"/>
      <c r="G115" s="10"/>
      <c r="H115" s="10"/>
      <c r="I115" s="10"/>
      <c r="J115" s="10"/>
      <c r="K115" s="10"/>
      <c r="L115" s="10"/>
      <c r="M115" s="3"/>
      <c r="N115" s="10"/>
      <c r="O115" s="10"/>
      <c r="P115" s="10"/>
      <c r="Q115" s="10"/>
      <c r="R115" s="10"/>
    </row>
    <row r="116" spans="1:18">
      <c r="A116" s="10"/>
      <c r="B116" s="10"/>
      <c r="C116" s="10"/>
      <c r="D116" s="10"/>
      <c r="E116" s="10"/>
      <c r="F116" s="10"/>
      <c r="G116" s="10"/>
      <c r="H116" s="10"/>
      <c r="I116" s="10"/>
      <c r="J116" s="10"/>
      <c r="K116" s="10"/>
      <c r="L116" s="10"/>
      <c r="M116" s="3"/>
      <c r="N116" s="10"/>
      <c r="O116" s="10"/>
      <c r="P116" s="10"/>
      <c r="Q116" s="10"/>
      <c r="R116" s="10"/>
    </row>
    <row r="117" spans="1:18">
      <c r="A117" s="10"/>
      <c r="B117" s="10"/>
      <c r="C117" s="10"/>
      <c r="D117" s="10"/>
      <c r="E117" s="10"/>
      <c r="F117" s="10"/>
      <c r="G117" s="10"/>
      <c r="H117" s="10"/>
      <c r="I117" s="10"/>
      <c r="J117" s="10"/>
      <c r="K117" s="10"/>
      <c r="L117" s="10"/>
      <c r="M117" s="3"/>
      <c r="N117" s="10"/>
      <c r="O117" s="10"/>
      <c r="P117" s="10"/>
      <c r="Q117" s="10"/>
      <c r="R117" s="10"/>
    </row>
    <row r="118" spans="1:18">
      <c r="A118" s="10"/>
      <c r="B118" s="10"/>
      <c r="C118" s="10"/>
      <c r="D118" s="10"/>
      <c r="E118" s="10"/>
      <c r="F118" s="10"/>
      <c r="G118" s="10"/>
      <c r="H118" s="10"/>
      <c r="I118" s="10"/>
      <c r="J118" s="10"/>
      <c r="K118" s="10"/>
      <c r="L118" s="10"/>
      <c r="M118" s="3"/>
      <c r="N118" s="10"/>
      <c r="O118" s="10"/>
      <c r="P118" s="10"/>
      <c r="Q118" s="10"/>
      <c r="R118" s="10"/>
    </row>
    <row r="119" spans="1:18">
      <c r="A119" s="10"/>
      <c r="B119" s="10"/>
      <c r="C119" s="10"/>
      <c r="D119" s="10"/>
      <c r="E119" s="10"/>
      <c r="F119" s="10"/>
      <c r="G119" s="10"/>
      <c r="H119" s="10"/>
      <c r="I119" s="10"/>
      <c r="J119" s="10"/>
      <c r="K119" s="10"/>
      <c r="L119" s="10"/>
      <c r="M119" s="3"/>
      <c r="N119" s="10"/>
      <c r="O119" s="10"/>
      <c r="P119" s="10"/>
      <c r="Q119" s="10"/>
      <c r="R119" s="10"/>
    </row>
    <row r="120" spans="1:18">
      <c r="A120" s="10"/>
      <c r="B120" s="10"/>
      <c r="C120" s="10"/>
      <c r="D120" s="10"/>
      <c r="E120" s="10"/>
      <c r="F120" s="10"/>
      <c r="G120" s="10"/>
      <c r="H120" s="10"/>
      <c r="I120" s="10"/>
      <c r="J120" s="10"/>
      <c r="K120" s="10"/>
      <c r="L120" s="10"/>
      <c r="M120" s="3"/>
      <c r="N120" s="10"/>
      <c r="O120" s="10"/>
      <c r="P120" s="10"/>
      <c r="Q120" s="10"/>
      <c r="R120" s="10"/>
    </row>
    <row r="121" spans="1:18">
      <c r="A121" s="10"/>
      <c r="B121" s="10"/>
      <c r="C121" s="10"/>
      <c r="D121" s="10"/>
      <c r="E121" s="10"/>
      <c r="F121" s="10"/>
      <c r="G121" s="10"/>
      <c r="H121" s="10"/>
      <c r="I121" s="10"/>
      <c r="J121" s="10"/>
      <c r="K121" s="10"/>
      <c r="L121" s="10"/>
      <c r="M121" s="3"/>
      <c r="N121" s="10"/>
      <c r="O121" s="10"/>
      <c r="P121" s="10"/>
      <c r="Q121" s="10"/>
      <c r="R121" s="10"/>
    </row>
    <row r="122" spans="1:18">
      <c r="A122" s="10"/>
      <c r="B122" s="10"/>
      <c r="C122" s="10"/>
      <c r="D122" s="10"/>
      <c r="E122" s="10"/>
      <c r="F122" s="10"/>
      <c r="G122" s="10"/>
      <c r="H122" s="10"/>
      <c r="I122" s="10"/>
      <c r="J122" s="10"/>
      <c r="K122" s="10"/>
      <c r="L122" s="10"/>
      <c r="M122" s="3"/>
      <c r="N122" s="10"/>
      <c r="O122" s="10"/>
      <c r="P122" s="10"/>
      <c r="Q122" s="10"/>
      <c r="R122" s="10"/>
    </row>
    <row r="123" spans="1:18">
      <c r="A123" s="10"/>
      <c r="B123" s="10"/>
      <c r="C123" s="10"/>
      <c r="D123" s="10"/>
      <c r="E123" s="10"/>
      <c r="F123" s="10"/>
      <c r="G123" s="10"/>
      <c r="H123" s="10"/>
      <c r="I123" s="10"/>
      <c r="J123" s="10"/>
      <c r="K123" s="10"/>
      <c r="L123" s="10"/>
      <c r="M123" s="3"/>
      <c r="N123" s="10"/>
      <c r="O123" s="10"/>
      <c r="P123" s="10"/>
      <c r="Q123" s="10"/>
      <c r="R123" s="10"/>
    </row>
    <row r="124" spans="1:18">
      <c r="A124" s="10"/>
      <c r="B124" s="10"/>
      <c r="C124" s="10"/>
      <c r="D124" s="10"/>
      <c r="E124" s="10"/>
      <c r="F124" s="10"/>
      <c r="G124" s="10"/>
      <c r="H124" s="10"/>
      <c r="I124" s="10"/>
      <c r="J124" s="10"/>
      <c r="K124" s="10"/>
      <c r="L124" s="10"/>
      <c r="M124" s="3"/>
      <c r="N124" s="10"/>
      <c r="O124" s="10"/>
      <c r="P124" s="10"/>
      <c r="Q124" s="10"/>
      <c r="R124" s="10"/>
    </row>
    <row r="125" spans="1:18">
      <c r="A125" s="10"/>
      <c r="B125" s="10"/>
      <c r="C125" s="10"/>
      <c r="D125" s="10"/>
      <c r="E125" s="10"/>
      <c r="F125" s="10"/>
      <c r="G125" s="10"/>
      <c r="H125" s="10"/>
      <c r="I125" s="10"/>
      <c r="J125" s="10"/>
      <c r="K125" s="10"/>
      <c r="L125" s="10"/>
      <c r="M125" s="3"/>
      <c r="N125" s="10"/>
      <c r="O125" s="10"/>
      <c r="P125" s="10"/>
      <c r="Q125" s="10"/>
      <c r="R125" s="10"/>
    </row>
    <row r="126" spans="1:18">
      <c r="A126" s="10"/>
      <c r="B126" s="10"/>
      <c r="C126" s="10"/>
      <c r="D126" s="10"/>
      <c r="E126" s="10"/>
      <c r="F126" s="10"/>
      <c r="G126" s="10"/>
      <c r="H126" s="10"/>
      <c r="I126" s="10"/>
      <c r="J126" s="10"/>
      <c r="K126" s="10"/>
      <c r="L126" s="10"/>
      <c r="M126" s="3"/>
      <c r="N126" s="10"/>
      <c r="O126" s="10"/>
      <c r="P126" s="10"/>
      <c r="Q126" s="10"/>
      <c r="R126" s="10"/>
    </row>
    <row r="127" spans="1:18">
      <c r="A127" s="10"/>
      <c r="B127" s="10"/>
      <c r="C127" s="10"/>
      <c r="D127" s="10"/>
      <c r="E127" s="10"/>
      <c r="F127" s="10"/>
      <c r="G127" s="10"/>
      <c r="H127" s="10"/>
      <c r="I127" s="10"/>
      <c r="J127" s="10"/>
      <c r="K127" s="10"/>
      <c r="L127" s="10"/>
      <c r="M127" s="3"/>
      <c r="N127" s="10"/>
      <c r="O127" s="10"/>
      <c r="P127" s="10"/>
      <c r="Q127" s="10"/>
      <c r="R127" s="10"/>
    </row>
    <row r="128" spans="1:18">
      <c r="A128" s="10"/>
      <c r="B128" s="10"/>
      <c r="C128" s="10"/>
      <c r="D128" s="10"/>
      <c r="E128" s="10"/>
      <c r="F128" s="10"/>
      <c r="G128" s="10"/>
      <c r="H128" s="10"/>
      <c r="I128" s="10"/>
      <c r="J128" s="10"/>
      <c r="K128" s="10"/>
      <c r="L128" s="10"/>
      <c r="M128" s="3"/>
      <c r="N128" s="10"/>
      <c r="O128" s="10"/>
      <c r="P128" s="10"/>
      <c r="Q128" s="10"/>
      <c r="R128" s="10"/>
    </row>
    <row r="129" spans="1:18">
      <c r="A129" s="10"/>
      <c r="B129" s="10"/>
      <c r="C129" s="10"/>
      <c r="D129" s="10"/>
      <c r="E129" s="10"/>
      <c r="F129" s="10"/>
      <c r="G129" s="10"/>
      <c r="H129" s="10"/>
      <c r="I129" s="10"/>
      <c r="J129" s="10"/>
      <c r="K129" s="10"/>
      <c r="L129" s="10"/>
      <c r="M129" s="3"/>
      <c r="N129" s="10"/>
      <c r="O129" s="10"/>
      <c r="P129" s="10"/>
      <c r="Q129" s="10"/>
      <c r="R129" s="10"/>
    </row>
    <row r="130" spans="1:18">
      <c r="A130" s="10"/>
      <c r="B130" s="10"/>
      <c r="C130" s="10"/>
      <c r="D130" s="10"/>
      <c r="E130" s="10"/>
      <c r="F130" s="10"/>
      <c r="G130" s="10"/>
      <c r="H130" s="10"/>
      <c r="I130" s="10"/>
      <c r="J130" s="10"/>
      <c r="K130" s="10"/>
      <c r="L130" s="10"/>
      <c r="M130" s="3"/>
      <c r="N130" s="10"/>
      <c r="O130" s="10"/>
      <c r="P130" s="10"/>
      <c r="Q130" s="10"/>
      <c r="R130" s="10"/>
    </row>
    <row r="131" spans="1:18">
      <c r="A131" s="10"/>
      <c r="B131" s="10"/>
      <c r="C131" s="10"/>
      <c r="D131" s="10"/>
      <c r="E131" s="10"/>
      <c r="F131" s="10"/>
      <c r="G131" s="10"/>
      <c r="H131" s="10"/>
      <c r="I131" s="10"/>
      <c r="J131" s="10"/>
      <c r="K131" s="10"/>
      <c r="L131" s="10"/>
      <c r="M131" s="3"/>
      <c r="N131" s="10"/>
      <c r="O131" s="10"/>
      <c r="P131" s="10"/>
      <c r="Q131" s="10"/>
      <c r="R131" s="10"/>
    </row>
    <row r="132" spans="1:18">
      <c r="A132" s="10"/>
      <c r="B132" s="10"/>
      <c r="C132" s="10"/>
      <c r="D132" s="10"/>
      <c r="E132" s="10"/>
      <c r="F132" s="10"/>
      <c r="G132" s="10"/>
      <c r="H132" s="10"/>
      <c r="I132" s="10"/>
      <c r="J132" s="10"/>
      <c r="K132" s="10"/>
      <c r="L132" s="10"/>
      <c r="M132" s="3"/>
      <c r="N132" s="10"/>
      <c r="O132" s="10"/>
      <c r="P132" s="10"/>
      <c r="Q132" s="10"/>
      <c r="R132" s="10"/>
    </row>
    <row r="133" spans="1:18">
      <c r="A133" s="10"/>
      <c r="B133" s="10"/>
      <c r="C133" s="10"/>
      <c r="D133" s="10"/>
      <c r="E133" s="10"/>
      <c r="F133" s="10"/>
      <c r="G133" s="10"/>
      <c r="H133" s="10"/>
      <c r="I133" s="10"/>
      <c r="J133" s="10"/>
      <c r="K133" s="10"/>
      <c r="L133" s="10"/>
      <c r="M133" s="3"/>
      <c r="N133" s="10"/>
      <c r="O133" s="10"/>
      <c r="P133" s="10"/>
      <c r="Q133" s="10"/>
      <c r="R133" s="10"/>
    </row>
    <row r="134" spans="1:18">
      <c r="A134" s="10"/>
      <c r="B134" s="10"/>
      <c r="C134" s="10"/>
      <c r="D134" s="10"/>
      <c r="E134" s="10"/>
      <c r="F134" s="10"/>
      <c r="G134" s="10"/>
      <c r="H134" s="10"/>
      <c r="I134" s="10"/>
      <c r="J134" s="10"/>
      <c r="K134" s="10"/>
      <c r="L134" s="10"/>
      <c r="M134" s="3"/>
      <c r="N134" s="10"/>
      <c r="O134" s="10"/>
      <c r="P134" s="10"/>
      <c r="Q134" s="10"/>
      <c r="R134" s="10"/>
    </row>
    <row r="135" spans="1:18">
      <c r="A135" s="10"/>
      <c r="B135" s="10"/>
      <c r="C135" s="10"/>
      <c r="D135" s="10"/>
      <c r="E135" s="10"/>
      <c r="F135" s="10"/>
      <c r="G135" s="10"/>
      <c r="H135" s="10"/>
      <c r="I135" s="10"/>
      <c r="J135" s="10"/>
      <c r="K135" s="10"/>
      <c r="L135" s="10"/>
      <c r="M135" s="3"/>
      <c r="N135" s="10"/>
      <c r="O135" s="10"/>
      <c r="P135" s="10"/>
      <c r="Q135" s="10"/>
      <c r="R135" s="10"/>
    </row>
    <row r="136" spans="1:18">
      <c r="A136" s="10"/>
      <c r="B136" s="10"/>
      <c r="C136" s="10"/>
      <c r="D136" s="10"/>
      <c r="E136" s="10"/>
      <c r="F136" s="10"/>
      <c r="G136" s="10"/>
      <c r="H136" s="10"/>
      <c r="I136" s="10"/>
      <c r="J136" s="10"/>
      <c r="K136" s="10"/>
      <c r="L136" s="10"/>
      <c r="M136" s="3"/>
      <c r="N136" s="10"/>
      <c r="O136" s="10"/>
      <c r="P136" s="10"/>
      <c r="Q136" s="10"/>
      <c r="R136" s="10"/>
    </row>
    <row r="137" spans="1:18">
      <c r="A137" s="10"/>
      <c r="B137" s="10"/>
      <c r="C137" s="10"/>
      <c r="D137" s="10"/>
      <c r="E137" s="10"/>
      <c r="F137" s="10"/>
      <c r="G137" s="10"/>
      <c r="H137" s="10"/>
      <c r="I137" s="10"/>
      <c r="J137" s="10"/>
      <c r="K137" s="10"/>
      <c r="L137" s="10"/>
      <c r="M137" s="3"/>
      <c r="N137" s="10"/>
      <c r="O137" s="10"/>
      <c r="P137" s="10"/>
      <c r="Q137" s="10"/>
      <c r="R137" s="10"/>
    </row>
    <row r="138" spans="1:18">
      <c r="A138" s="10"/>
      <c r="B138" s="10"/>
      <c r="C138" s="10"/>
      <c r="D138" s="10"/>
      <c r="E138" s="10"/>
      <c r="F138" s="10"/>
      <c r="G138" s="10"/>
      <c r="H138" s="10"/>
      <c r="I138" s="10"/>
      <c r="J138" s="10"/>
      <c r="K138" s="10"/>
      <c r="L138" s="10"/>
      <c r="M138" s="3"/>
      <c r="N138" s="10"/>
      <c r="O138" s="10"/>
      <c r="P138" s="10"/>
      <c r="Q138" s="10"/>
      <c r="R138" s="10"/>
    </row>
    <row r="139" spans="1:18">
      <c r="A139" s="10"/>
      <c r="B139" s="10"/>
      <c r="C139" s="10"/>
      <c r="D139" s="10"/>
      <c r="E139" s="10"/>
      <c r="F139" s="10"/>
      <c r="G139" s="10"/>
      <c r="H139" s="10"/>
      <c r="I139" s="10"/>
      <c r="J139" s="10"/>
      <c r="K139" s="10"/>
      <c r="L139" s="10"/>
      <c r="M139" s="3"/>
      <c r="N139" s="10"/>
      <c r="O139" s="10"/>
      <c r="P139" s="10"/>
      <c r="Q139" s="10"/>
      <c r="R139" s="10"/>
    </row>
    <row r="140" spans="1:18">
      <c r="A140" s="10"/>
      <c r="B140" s="10"/>
      <c r="C140" s="10"/>
      <c r="D140" s="10"/>
      <c r="E140" s="10"/>
      <c r="F140" s="10"/>
      <c r="G140" s="10"/>
      <c r="H140" s="10"/>
      <c r="I140" s="10"/>
      <c r="J140" s="10"/>
      <c r="K140" s="10"/>
      <c r="L140" s="10"/>
      <c r="M140" s="3"/>
      <c r="N140" s="10"/>
      <c r="O140" s="10"/>
      <c r="P140" s="10"/>
      <c r="Q140" s="10"/>
      <c r="R140" s="10"/>
    </row>
    <row r="141" spans="1:18">
      <c r="A141" s="10"/>
      <c r="B141" s="10"/>
      <c r="C141" s="10"/>
      <c r="D141" s="10"/>
      <c r="E141" s="10"/>
      <c r="F141" s="10"/>
      <c r="G141" s="10"/>
      <c r="H141" s="10"/>
      <c r="I141" s="10"/>
      <c r="J141" s="10"/>
      <c r="K141" s="10"/>
      <c r="L141" s="10"/>
      <c r="M141" s="3"/>
      <c r="N141" s="10"/>
      <c r="O141" s="10"/>
      <c r="P141" s="10"/>
      <c r="Q141" s="10"/>
      <c r="R141" s="10"/>
    </row>
    <row r="142" spans="1:18">
      <c r="A142" s="10"/>
      <c r="B142" s="10"/>
      <c r="C142" s="10"/>
      <c r="D142" s="10"/>
      <c r="E142" s="10"/>
      <c r="F142" s="10"/>
      <c r="G142" s="10"/>
      <c r="H142" s="10"/>
      <c r="I142" s="10"/>
      <c r="J142" s="10"/>
      <c r="K142" s="10"/>
      <c r="L142" s="10"/>
      <c r="M142" s="3"/>
      <c r="N142" s="10"/>
      <c r="O142" s="10"/>
      <c r="P142" s="10"/>
      <c r="Q142" s="10"/>
      <c r="R142" s="10"/>
    </row>
    <row r="143" spans="1:18">
      <c r="A143" s="10"/>
      <c r="B143" s="10"/>
      <c r="C143" s="10"/>
      <c r="D143" s="10"/>
      <c r="E143" s="10"/>
      <c r="F143" s="10"/>
      <c r="G143" s="10"/>
      <c r="H143" s="10"/>
      <c r="I143" s="10"/>
      <c r="J143" s="10"/>
      <c r="K143" s="10"/>
      <c r="L143" s="10"/>
      <c r="M143" s="3"/>
      <c r="N143" s="10"/>
      <c r="O143" s="10"/>
      <c r="P143" s="10"/>
      <c r="Q143" s="10"/>
      <c r="R143" s="10"/>
    </row>
    <row r="144" spans="1:18">
      <c r="A144" s="10"/>
      <c r="B144" s="10"/>
      <c r="C144" s="10"/>
      <c r="D144" s="10"/>
      <c r="E144" s="10"/>
      <c r="F144" s="10"/>
      <c r="G144" s="10"/>
      <c r="H144" s="10"/>
      <c r="I144" s="10"/>
      <c r="J144" s="10"/>
      <c r="K144" s="10"/>
      <c r="L144" s="10"/>
      <c r="M144" s="3"/>
      <c r="N144" s="10"/>
      <c r="O144" s="10"/>
      <c r="P144" s="10"/>
      <c r="Q144" s="10"/>
      <c r="R144" s="10"/>
    </row>
    <row r="145" spans="1:18">
      <c r="A145" s="10"/>
      <c r="B145" s="10"/>
      <c r="C145" s="10"/>
      <c r="D145" s="10"/>
      <c r="E145" s="10"/>
      <c r="F145" s="10"/>
      <c r="G145" s="10"/>
      <c r="H145" s="10"/>
      <c r="I145" s="10"/>
      <c r="J145" s="10"/>
      <c r="K145" s="10"/>
      <c r="L145" s="10"/>
      <c r="M145" s="3"/>
      <c r="N145" s="10"/>
      <c r="O145" s="10"/>
      <c r="P145" s="10"/>
      <c r="Q145" s="10"/>
      <c r="R145" s="10"/>
    </row>
    <row r="146" spans="1:18">
      <c r="A146" s="10"/>
      <c r="B146" s="10"/>
      <c r="C146" s="10"/>
      <c r="D146" s="10"/>
      <c r="E146" s="10"/>
      <c r="F146" s="10"/>
      <c r="G146" s="10"/>
      <c r="H146" s="10"/>
      <c r="I146" s="10"/>
      <c r="J146" s="10"/>
      <c r="K146" s="10"/>
      <c r="L146" s="10"/>
      <c r="M146" s="3"/>
      <c r="N146" s="10"/>
      <c r="O146" s="10"/>
      <c r="P146" s="10"/>
      <c r="Q146" s="10"/>
      <c r="R146" s="10"/>
    </row>
    <row r="147" spans="1:18">
      <c r="A147" s="10"/>
      <c r="B147" s="10"/>
      <c r="C147" s="10"/>
      <c r="D147" s="10"/>
      <c r="E147" s="10"/>
      <c r="F147" s="10"/>
      <c r="G147" s="10"/>
      <c r="H147" s="10"/>
      <c r="I147" s="10"/>
      <c r="J147" s="10"/>
      <c r="K147" s="10"/>
      <c r="L147" s="10"/>
      <c r="M147" s="3"/>
      <c r="N147" s="10"/>
      <c r="O147" s="10"/>
      <c r="P147" s="10"/>
      <c r="Q147" s="10"/>
      <c r="R147" s="10"/>
    </row>
    <row r="148" spans="1:18">
      <c r="A148" s="10"/>
      <c r="B148" s="10"/>
      <c r="C148" s="10"/>
      <c r="D148" s="10"/>
      <c r="E148" s="10"/>
      <c r="F148" s="10"/>
      <c r="G148" s="10"/>
      <c r="H148" s="10"/>
      <c r="I148" s="10"/>
      <c r="J148" s="10"/>
      <c r="K148" s="10"/>
      <c r="L148" s="10"/>
      <c r="M148" s="3"/>
      <c r="N148" s="10"/>
      <c r="O148" s="10"/>
      <c r="P148" s="10"/>
      <c r="Q148" s="10"/>
      <c r="R148" s="10"/>
    </row>
    <row r="149" spans="1:18">
      <c r="A149" s="10"/>
      <c r="B149" s="10"/>
      <c r="C149" s="10"/>
      <c r="D149" s="10"/>
      <c r="E149" s="10"/>
      <c r="F149" s="10"/>
      <c r="G149" s="10"/>
      <c r="H149" s="10"/>
      <c r="I149" s="10"/>
      <c r="J149" s="10"/>
      <c r="K149" s="10"/>
      <c r="L149" s="10"/>
      <c r="M149" s="3"/>
      <c r="N149" s="10"/>
      <c r="O149" s="10"/>
      <c r="P149" s="10"/>
      <c r="Q149" s="10"/>
      <c r="R149" s="10"/>
    </row>
    <row r="150" spans="1:18">
      <c r="A150" s="10"/>
      <c r="B150" s="10"/>
      <c r="C150" s="10"/>
      <c r="D150" s="10"/>
      <c r="E150" s="10"/>
      <c r="F150" s="10"/>
      <c r="G150" s="10"/>
      <c r="H150" s="10"/>
      <c r="I150" s="10"/>
      <c r="J150" s="10"/>
      <c r="K150" s="10"/>
      <c r="L150" s="10"/>
      <c r="M150" s="3"/>
      <c r="N150" s="10"/>
      <c r="O150" s="10"/>
      <c r="P150" s="10"/>
      <c r="Q150" s="10"/>
      <c r="R150" s="10"/>
    </row>
    <row r="151" spans="1:18">
      <c r="A151" s="10"/>
      <c r="B151" s="10"/>
      <c r="C151" s="10"/>
      <c r="D151" s="10"/>
      <c r="E151" s="10"/>
      <c r="F151" s="10"/>
      <c r="G151" s="10"/>
      <c r="H151" s="10"/>
      <c r="I151" s="10"/>
      <c r="J151" s="10"/>
      <c r="K151" s="10"/>
      <c r="L151" s="10"/>
      <c r="M151" s="3"/>
      <c r="N151" s="10"/>
      <c r="O151" s="10"/>
      <c r="P151" s="10"/>
      <c r="Q151" s="10"/>
      <c r="R151" s="10"/>
    </row>
    <row r="152" spans="1:18">
      <c r="A152" s="10"/>
      <c r="B152" s="10"/>
      <c r="C152" s="10"/>
      <c r="D152" s="10"/>
      <c r="E152" s="10"/>
      <c r="F152" s="10"/>
      <c r="G152" s="10"/>
      <c r="H152" s="10"/>
      <c r="I152" s="10"/>
      <c r="J152" s="10"/>
      <c r="K152" s="10"/>
      <c r="L152" s="10"/>
      <c r="M152" s="3"/>
      <c r="N152" s="10"/>
      <c r="O152" s="10"/>
      <c r="P152" s="10"/>
      <c r="Q152" s="10"/>
      <c r="R152" s="10"/>
    </row>
    <row r="153" spans="1:18">
      <c r="A153" s="10"/>
      <c r="B153" s="10"/>
      <c r="C153" s="10"/>
      <c r="D153" s="10"/>
      <c r="E153" s="10"/>
      <c r="F153" s="10"/>
      <c r="G153" s="10"/>
      <c r="H153" s="10"/>
      <c r="I153" s="10"/>
      <c r="J153" s="10"/>
      <c r="K153" s="10"/>
      <c r="L153" s="10"/>
      <c r="M153" s="3"/>
      <c r="N153" s="10"/>
      <c r="O153" s="10"/>
      <c r="P153" s="10"/>
      <c r="Q153" s="10"/>
      <c r="R153" s="10"/>
    </row>
    <row r="154" spans="1:18">
      <c r="A154" s="10"/>
      <c r="B154" s="10"/>
      <c r="C154" s="10"/>
      <c r="D154" s="10"/>
      <c r="E154" s="10"/>
      <c r="F154" s="10"/>
      <c r="G154" s="10"/>
      <c r="H154" s="10"/>
      <c r="I154" s="10"/>
      <c r="J154" s="10"/>
      <c r="K154" s="10"/>
      <c r="L154" s="10"/>
      <c r="M154" s="3"/>
      <c r="N154" s="10"/>
      <c r="O154" s="10"/>
      <c r="P154" s="10"/>
      <c r="Q154" s="10"/>
      <c r="R154" s="10"/>
    </row>
    <row r="155" spans="1:18">
      <c r="A155" s="10"/>
      <c r="B155" s="10"/>
      <c r="C155" s="10"/>
      <c r="D155" s="10"/>
      <c r="E155" s="10"/>
      <c r="F155" s="10"/>
      <c r="G155" s="10"/>
      <c r="H155" s="10"/>
      <c r="I155" s="10"/>
      <c r="J155" s="10"/>
      <c r="K155" s="10"/>
      <c r="L155" s="10"/>
      <c r="M155" s="3"/>
      <c r="N155" s="10"/>
      <c r="O155" s="10"/>
      <c r="P155" s="10"/>
      <c r="Q155" s="10"/>
      <c r="R155" s="10"/>
    </row>
    <row r="156" spans="1:18">
      <c r="A156" s="10"/>
      <c r="B156" s="10"/>
      <c r="C156" s="10"/>
      <c r="D156" s="10"/>
      <c r="E156" s="10"/>
      <c r="F156" s="10"/>
      <c r="G156" s="10"/>
      <c r="H156" s="10"/>
      <c r="I156" s="10"/>
      <c r="J156" s="10"/>
      <c r="K156" s="10"/>
      <c r="L156" s="10"/>
      <c r="M156" s="3"/>
      <c r="N156" s="10"/>
      <c r="O156" s="10"/>
      <c r="P156" s="10"/>
      <c r="Q156" s="10"/>
      <c r="R156" s="10"/>
    </row>
    <row r="157" spans="1:18">
      <c r="A157" s="10"/>
      <c r="B157" s="10"/>
      <c r="C157" s="10"/>
      <c r="D157" s="10"/>
      <c r="E157" s="10"/>
      <c r="F157" s="10"/>
      <c r="G157" s="10"/>
      <c r="H157" s="10"/>
      <c r="I157" s="10"/>
      <c r="J157" s="10"/>
      <c r="K157" s="10"/>
      <c r="L157" s="10"/>
      <c r="M157" s="3"/>
      <c r="N157" s="10"/>
      <c r="O157" s="10"/>
      <c r="P157" s="10"/>
      <c r="Q157" s="10"/>
      <c r="R157" s="10"/>
    </row>
    <row r="158" spans="1:18">
      <c r="A158" s="10"/>
      <c r="B158" s="10"/>
      <c r="C158" s="10"/>
      <c r="D158" s="10"/>
      <c r="E158" s="10"/>
      <c r="F158" s="10"/>
      <c r="G158" s="10"/>
      <c r="H158" s="10"/>
      <c r="I158" s="10"/>
      <c r="J158" s="10"/>
      <c r="K158" s="10"/>
      <c r="L158" s="10"/>
      <c r="M158" s="3"/>
      <c r="N158" s="10"/>
      <c r="O158" s="10"/>
      <c r="P158" s="10"/>
      <c r="Q158" s="10"/>
      <c r="R158" s="10"/>
    </row>
    <row r="159" spans="1:18">
      <c r="A159" s="10"/>
      <c r="B159" s="10"/>
      <c r="C159" s="10"/>
      <c r="D159" s="10"/>
      <c r="E159" s="10"/>
      <c r="F159" s="10"/>
      <c r="G159" s="10"/>
      <c r="H159" s="10"/>
      <c r="I159" s="10"/>
      <c r="J159" s="10"/>
      <c r="K159" s="10"/>
      <c r="L159" s="10"/>
      <c r="M159" s="3"/>
      <c r="N159" s="10"/>
      <c r="O159" s="10"/>
      <c r="P159" s="10"/>
      <c r="Q159" s="10"/>
      <c r="R159" s="10"/>
    </row>
    <row r="160" spans="1:18">
      <c r="A160" s="10"/>
      <c r="B160" s="10"/>
      <c r="C160" s="10"/>
      <c r="D160" s="10"/>
      <c r="E160" s="10"/>
      <c r="F160" s="10"/>
      <c r="G160" s="10"/>
      <c r="H160" s="10"/>
      <c r="I160" s="10"/>
      <c r="J160" s="10"/>
      <c r="K160" s="10"/>
      <c r="L160" s="10"/>
      <c r="M160" s="3"/>
      <c r="N160" s="10"/>
      <c r="O160" s="10"/>
      <c r="P160" s="10"/>
      <c r="Q160" s="10"/>
      <c r="R160" s="10"/>
    </row>
    <row r="161" spans="1:18">
      <c r="A161" s="10"/>
      <c r="B161" s="10"/>
      <c r="C161" s="10"/>
      <c r="D161" s="10"/>
      <c r="E161" s="10"/>
      <c r="F161" s="10"/>
      <c r="G161" s="10"/>
      <c r="H161" s="10"/>
      <c r="I161" s="10"/>
      <c r="J161" s="10"/>
      <c r="K161" s="10"/>
      <c r="L161" s="10"/>
      <c r="M161" s="3"/>
      <c r="N161" s="10"/>
      <c r="O161" s="10"/>
      <c r="P161" s="10"/>
      <c r="Q161" s="10"/>
      <c r="R161" s="10"/>
    </row>
    <row r="162" spans="1:18">
      <c r="A162" s="10"/>
      <c r="B162" s="10"/>
      <c r="C162" s="10"/>
      <c r="D162" s="10"/>
      <c r="E162" s="10"/>
      <c r="F162" s="10"/>
      <c r="G162" s="10"/>
      <c r="H162" s="10"/>
      <c r="I162" s="10"/>
      <c r="J162" s="10"/>
      <c r="K162" s="10"/>
      <c r="L162" s="10"/>
      <c r="M162" s="3"/>
      <c r="N162" s="10"/>
      <c r="O162" s="10"/>
      <c r="P162" s="10"/>
      <c r="Q162" s="10"/>
      <c r="R162" s="10"/>
    </row>
    <row r="163" spans="1:18">
      <c r="A163" s="10"/>
      <c r="B163" s="10"/>
      <c r="C163" s="10"/>
      <c r="D163" s="10"/>
      <c r="E163" s="10"/>
      <c r="F163" s="10"/>
      <c r="G163" s="10"/>
      <c r="H163" s="10"/>
      <c r="I163" s="10"/>
      <c r="J163" s="10"/>
      <c r="K163" s="10"/>
      <c r="L163" s="10"/>
      <c r="M163" s="3"/>
      <c r="N163" s="10"/>
      <c r="O163" s="10"/>
      <c r="P163" s="10"/>
      <c r="Q163" s="10"/>
      <c r="R163" s="10"/>
    </row>
    <row r="164" spans="1:18">
      <c r="A164" s="10"/>
      <c r="B164" s="10"/>
      <c r="C164" s="10"/>
      <c r="D164" s="10"/>
      <c r="E164" s="10"/>
      <c r="F164" s="10"/>
      <c r="G164" s="10"/>
      <c r="H164" s="10"/>
      <c r="I164" s="10"/>
      <c r="J164" s="10"/>
      <c r="K164" s="10"/>
      <c r="L164" s="10"/>
      <c r="M164" s="3"/>
      <c r="N164" s="10"/>
      <c r="O164" s="10"/>
      <c r="P164" s="10"/>
      <c r="Q164" s="10"/>
      <c r="R164" s="10"/>
    </row>
    <row r="165" spans="1:18">
      <c r="A165" s="10"/>
      <c r="B165" s="10"/>
      <c r="C165" s="10"/>
      <c r="D165" s="10"/>
      <c r="E165" s="10"/>
      <c r="F165" s="10"/>
      <c r="G165" s="10"/>
      <c r="H165" s="10"/>
      <c r="I165" s="10"/>
      <c r="J165" s="10"/>
      <c r="K165" s="10"/>
      <c r="L165" s="10"/>
      <c r="M165" s="3"/>
      <c r="N165" s="10"/>
      <c r="O165" s="10"/>
      <c r="P165" s="10"/>
      <c r="Q165" s="10"/>
      <c r="R165" s="10"/>
    </row>
    <row r="166" spans="1:18">
      <c r="A166" s="10"/>
      <c r="B166" s="10"/>
      <c r="C166" s="10"/>
      <c r="D166" s="10"/>
      <c r="E166" s="10"/>
      <c r="F166" s="10"/>
      <c r="G166" s="10"/>
      <c r="H166" s="10"/>
      <c r="I166" s="10"/>
      <c r="J166" s="10"/>
      <c r="K166" s="10"/>
      <c r="L166" s="10"/>
      <c r="M166" s="3"/>
      <c r="N166" s="10"/>
      <c r="O166" s="10"/>
      <c r="P166" s="10"/>
      <c r="Q166" s="10"/>
      <c r="R166" s="10"/>
    </row>
    <row r="167" spans="1:18">
      <c r="A167" s="10"/>
      <c r="B167" s="10"/>
      <c r="C167" s="10"/>
      <c r="D167" s="10"/>
      <c r="E167" s="10"/>
      <c r="F167" s="10"/>
      <c r="G167" s="10"/>
      <c r="H167" s="10"/>
      <c r="I167" s="10"/>
      <c r="J167" s="10"/>
      <c r="K167" s="10"/>
      <c r="L167" s="10"/>
      <c r="M167" s="3"/>
      <c r="N167" s="10"/>
      <c r="O167" s="10"/>
      <c r="P167" s="10"/>
      <c r="Q167" s="10"/>
      <c r="R167" s="10"/>
    </row>
    <row r="168" spans="1:18">
      <c r="A168" s="10"/>
      <c r="B168" s="10"/>
      <c r="C168" s="10"/>
      <c r="D168" s="10"/>
      <c r="E168" s="10"/>
      <c r="F168" s="10"/>
      <c r="G168" s="10"/>
      <c r="H168" s="10"/>
      <c r="I168" s="10"/>
      <c r="J168" s="10"/>
      <c r="K168" s="10"/>
      <c r="L168" s="10"/>
      <c r="M168" s="3"/>
      <c r="N168" s="10"/>
      <c r="O168" s="10"/>
      <c r="P168" s="10"/>
      <c r="Q168" s="10"/>
      <c r="R168" s="10"/>
    </row>
    <row r="169" spans="1:18">
      <c r="A169" s="10"/>
      <c r="B169" s="10"/>
      <c r="C169" s="10"/>
      <c r="D169" s="10"/>
      <c r="E169" s="10"/>
      <c r="F169" s="10"/>
      <c r="G169" s="10"/>
      <c r="H169" s="10"/>
      <c r="I169" s="10"/>
      <c r="J169" s="10"/>
      <c r="K169" s="10"/>
      <c r="L169" s="10"/>
      <c r="M169" s="3"/>
      <c r="N169" s="10"/>
      <c r="O169" s="10"/>
      <c r="P169" s="10"/>
      <c r="Q169" s="10"/>
      <c r="R169" s="10"/>
    </row>
    <row r="170" spans="1:18">
      <c r="A170" s="10"/>
      <c r="B170" s="10"/>
      <c r="C170" s="10"/>
      <c r="D170" s="10"/>
      <c r="E170" s="10"/>
      <c r="F170" s="10"/>
      <c r="G170" s="10"/>
      <c r="H170" s="10"/>
      <c r="I170" s="10"/>
      <c r="J170" s="10"/>
      <c r="K170" s="10"/>
      <c r="L170" s="10"/>
      <c r="M170" s="3"/>
      <c r="N170" s="10"/>
      <c r="O170" s="10"/>
      <c r="P170" s="10"/>
      <c r="Q170" s="10"/>
      <c r="R170" s="10"/>
    </row>
    <row r="171" spans="1:18">
      <c r="A171" s="10"/>
      <c r="B171" s="10"/>
      <c r="C171" s="10"/>
      <c r="D171" s="10"/>
      <c r="E171" s="10"/>
      <c r="F171" s="10"/>
      <c r="G171" s="10"/>
      <c r="H171" s="10"/>
      <c r="I171" s="10"/>
      <c r="J171" s="10"/>
      <c r="K171" s="10"/>
      <c r="L171" s="10"/>
      <c r="M171" s="3"/>
      <c r="N171" s="10"/>
      <c r="O171" s="10"/>
      <c r="P171" s="10"/>
      <c r="Q171" s="10"/>
      <c r="R171" s="10"/>
    </row>
    <row r="172" spans="1:18">
      <c r="A172" s="10"/>
      <c r="B172" s="10"/>
      <c r="C172" s="10"/>
      <c r="D172" s="10"/>
      <c r="E172" s="10"/>
      <c r="F172" s="10"/>
      <c r="G172" s="10"/>
      <c r="H172" s="10"/>
      <c r="I172" s="10"/>
      <c r="J172" s="10"/>
      <c r="K172" s="10"/>
      <c r="L172" s="10"/>
      <c r="M172" s="3"/>
      <c r="N172" s="10"/>
      <c r="O172" s="10"/>
      <c r="P172" s="10"/>
      <c r="Q172" s="10"/>
      <c r="R172" s="10"/>
    </row>
    <row r="173" spans="1:18">
      <c r="A173" s="10"/>
      <c r="B173" s="10"/>
      <c r="C173" s="10"/>
      <c r="D173" s="10"/>
      <c r="E173" s="10"/>
      <c r="F173" s="10"/>
      <c r="G173" s="10"/>
      <c r="H173" s="10"/>
      <c r="I173" s="10"/>
      <c r="J173" s="10"/>
      <c r="K173" s="10"/>
      <c r="L173" s="10"/>
      <c r="M173" s="3"/>
      <c r="N173" s="10"/>
      <c r="O173" s="10"/>
      <c r="P173" s="10"/>
      <c r="Q173" s="10"/>
      <c r="R173" s="10"/>
    </row>
    <row r="174" spans="1:18">
      <c r="A174" s="10"/>
      <c r="B174" s="10"/>
      <c r="C174" s="10"/>
      <c r="D174" s="10"/>
      <c r="E174" s="10"/>
      <c r="F174" s="10"/>
      <c r="G174" s="10"/>
      <c r="H174" s="10"/>
      <c r="I174" s="10"/>
      <c r="J174" s="10"/>
      <c r="K174" s="10"/>
      <c r="L174" s="10"/>
      <c r="M174" s="3"/>
      <c r="N174" s="10"/>
      <c r="O174" s="10"/>
      <c r="P174" s="10"/>
      <c r="Q174" s="10"/>
      <c r="R174" s="10"/>
    </row>
    <row r="175" spans="1:18">
      <c r="A175" s="10"/>
      <c r="B175" s="10"/>
      <c r="C175" s="10"/>
      <c r="D175" s="10"/>
      <c r="E175" s="10"/>
      <c r="F175" s="10"/>
      <c r="G175" s="10"/>
      <c r="H175" s="10"/>
      <c r="I175" s="10"/>
      <c r="J175" s="10"/>
      <c r="K175" s="10"/>
      <c r="L175" s="10"/>
      <c r="M175" s="3"/>
      <c r="N175" s="10"/>
      <c r="O175" s="10"/>
      <c r="P175" s="10"/>
      <c r="Q175" s="10"/>
      <c r="R175" s="10"/>
    </row>
    <row r="176" spans="1:18">
      <c r="A176" s="10"/>
      <c r="B176" s="10"/>
      <c r="C176" s="10"/>
      <c r="D176" s="10"/>
      <c r="E176" s="10"/>
      <c r="F176" s="10"/>
      <c r="G176" s="10"/>
      <c r="H176" s="10"/>
      <c r="I176" s="10"/>
      <c r="J176" s="10"/>
      <c r="K176" s="10"/>
      <c r="L176" s="10"/>
      <c r="M176" s="3"/>
      <c r="N176" s="10"/>
      <c r="O176" s="10"/>
      <c r="P176" s="10"/>
      <c r="Q176" s="10"/>
      <c r="R176" s="10"/>
    </row>
    <row r="177" spans="1:18">
      <c r="A177" s="10"/>
      <c r="B177" s="10"/>
      <c r="C177" s="10"/>
      <c r="D177" s="10"/>
      <c r="E177" s="10"/>
      <c r="F177" s="10"/>
      <c r="G177" s="10"/>
      <c r="H177" s="10"/>
      <c r="I177" s="10"/>
      <c r="J177" s="10"/>
      <c r="K177" s="10"/>
      <c r="L177" s="10"/>
      <c r="M177" s="3"/>
      <c r="N177" s="10"/>
      <c r="O177" s="10"/>
      <c r="P177" s="10"/>
      <c r="Q177" s="10"/>
      <c r="R177" s="10"/>
    </row>
    <row r="178" spans="1:18">
      <c r="A178" s="10"/>
      <c r="B178" s="10"/>
      <c r="C178" s="10"/>
      <c r="D178" s="10"/>
      <c r="E178" s="10"/>
      <c r="F178" s="10"/>
      <c r="G178" s="10"/>
      <c r="H178" s="10"/>
      <c r="I178" s="10"/>
      <c r="J178" s="10"/>
      <c r="K178" s="10"/>
      <c r="L178" s="10"/>
      <c r="M178" s="3"/>
      <c r="N178" s="10"/>
      <c r="O178" s="10"/>
      <c r="P178" s="10"/>
      <c r="Q178" s="10"/>
      <c r="R178" s="10"/>
    </row>
    <row r="179" spans="1:18">
      <c r="A179" s="10"/>
      <c r="B179" s="10"/>
      <c r="C179" s="10"/>
      <c r="D179" s="10"/>
      <c r="E179" s="10"/>
      <c r="F179" s="10"/>
      <c r="G179" s="10"/>
      <c r="H179" s="10"/>
      <c r="I179" s="10"/>
      <c r="J179" s="10"/>
      <c r="K179" s="10"/>
      <c r="L179" s="10"/>
      <c r="M179" s="3"/>
      <c r="N179" s="10"/>
      <c r="O179" s="10"/>
      <c r="P179" s="10"/>
      <c r="Q179" s="10"/>
      <c r="R179" s="10"/>
    </row>
    <row r="180" spans="1:18">
      <c r="A180" s="10"/>
      <c r="B180" s="10"/>
      <c r="C180" s="10"/>
      <c r="D180" s="10"/>
      <c r="E180" s="10"/>
      <c r="F180" s="10"/>
      <c r="G180" s="10"/>
      <c r="H180" s="10"/>
      <c r="I180" s="10"/>
      <c r="J180" s="10"/>
      <c r="K180" s="10"/>
      <c r="L180" s="10"/>
      <c r="M180" s="3"/>
      <c r="N180" s="10"/>
      <c r="O180" s="10"/>
      <c r="P180" s="10"/>
      <c r="Q180" s="10"/>
      <c r="R180" s="10"/>
    </row>
    <row r="181" spans="1:18">
      <c r="A181" s="10"/>
      <c r="B181" s="10"/>
      <c r="C181" s="10"/>
      <c r="D181" s="10"/>
      <c r="E181" s="10"/>
      <c r="F181" s="10"/>
      <c r="G181" s="10"/>
      <c r="H181" s="10"/>
      <c r="I181" s="10"/>
      <c r="J181" s="10"/>
      <c r="K181" s="10"/>
      <c r="L181" s="10"/>
      <c r="M181" s="3"/>
      <c r="N181" s="10"/>
      <c r="O181" s="10"/>
      <c r="P181" s="10"/>
      <c r="Q181" s="10"/>
      <c r="R181" s="10"/>
    </row>
    <row r="182" spans="1:18">
      <c r="A182" s="10"/>
      <c r="B182" s="10"/>
      <c r="C182" s="10"/>
      <c r="D182" s="10"/>
      <c r="E182" s="10"/>
      <c r="F182" s="10"/>
      <c r="G182" s="10"/>
      <c r="H182" s="10"/>
      <c r="I182" s="10"/>
      <c r="J182" s="10"/>
      <c r="K182" s="10"/>
      <c r="L182" s="10"/>
      <c r="M182" s="3"/>
      <c r="N182" s="10"/>
      <c r="O182" s="10"/>
      <c r="P182" s="10"/>
      <c r="Q182" s="10"/>
      <c r="R182" s="10"/>
    </row>
    <row r="183" spans="1:18">
      <c r="A183" s="10"/>
      <c r="B183" s="10"/>
      <c r="C183" s="10"/>
      <c r="D183" s="10"/>
      <c r="E183" s="10"/>
      <c r="F183" s="10"/>
      <c r="G183" s="10"/>
      <c r="H183" s="10"/>
      <c r="I183" s="10"/>
      <c r="J183" s="10"/>
      <c r="K183" s="10"/>
      <c r="L183" s="10"/>
      <c r="M183" s="3"/>
      <c r="N183" s="10"/>
      <c r="O183" s="10"/>
      <c r="P183" s="10"/>
      <c r="Q183" s="10"/>
      <c r="R183" s="10"/>
    </row>
    <row r="184" spans="1:18">
      <c r="A184" s="10"/>
      <c r="B184" s="10"/>
      <c r="C184" s="10"/>
      <c r="D184" s="10"/>
      <c r="E184" s="10"/>
      <c r="F184" s="10"/>
      <c r="G184" s="10"/>
      <c r="H184" s="10"/>
      <c r="I184" s="10"/>
      <c r="J184" s="10"/>
      <c r="K184" s="10"/>
      <c r="L184" s="10"/>
      <c r="M184" s="3"/>
      <c r="N184" s="10"/>
      <c r="O184" s="10"/>
      <c r="P184" s="10"/>
      <c r="Q184" s="10"/>
      <c r="R184" s="10"/>
    </row>
    <row r="185" spans="1:18">
      <c r="A185" s="10"/>
      <c r="B185" s="10"/>
      <c r="C185" s="10"/>
      <c r="D185" s="10"/>
      <c r="E185" s="10"/>
      <c r="F185" s="10"/>
      <c r="G185" s="10"/>
      <c r="H185" s="10"/>
      <c r="I185" s="10"/>
      <c r="J185" s="10"/>
      <c r="K185" s="10"/>
      <c r="L185" s="10"/>
      <c r="M185" s="3"/>
      <c r="N185" s="10"/>
      <c r="O185" s="10"/>
      <c r="P185" s="10"/>
      <c r="Q185" s="10"/>
      <c r="R185" s="10"/>
    </row>
    <row r="186" spans="1:18">
      <c r="A186" s="10"/>
      <c r="B186" s="10"/>
      <c r="C186" s="10"/>
      <c r="D186" s="10"/>
      <c r="E186" s="10"/>
      <c r="F186" s="10"/>
      <c r="G186" s="10"/>
      <c r="H186" s="10"/>
      <c r="I186" s="10"/>
      <c r="J186" s="10"/>
      <c r="K186" s="10"/>
      <c r="L186" s="10"/>
      <c r="M186" s="3"/>
      <c r="N186" s="10"/>
      <c r="O186" s="10"/>
      <c r="P186" s="10"/>
      <c r="Q186" s="10"/>
      <c r="R186" s="10"/>
    </row>
    <row r="187" spans="1:18">
      <c r="A187" s="10"/>
      <c r="B187" s="10"/>
      <c r="C187" s="10"/>
      <c r="D187" s="10"/>
      <c r="E187" s="10"/>
      <c r="F187" s="10"/>
      <c r="G187" s="10"/>
      <c r="H187" s="10"/>
      <c r="I187" s="10"/>
      <c r="J187" s="10"/>
      <c r="K187" s="10"/>
      <c r="L187" s="10"/>
      <c r="M187" s="3"/>
      <c r="N187" s="10"/>
      <c r="O187" s="10"/>
      <c r="P187" s="10"/>
      <c r="Q187" s="10"/>
      <c r="R187" s="10"/>
    </row>
    <row r="188" spans="1:18">
      <c r="A188" s="10"/>
      <c r="B188" s="10"/>
      <c r="C188" s="10"/>
      <c r="D188" s="10"/>
      <c r="E188" s="10"/>
      <c r="F188" s="10"/>
      <c r="G188" s="10"/>
      <c r="H188" s="10"/>
      <c r="I188" s="10"/>
      <c r="J188" s="10"/>
      <c r="K188" s="10"/>
      <c r="L188" s="10"/>
      <c r="M188" s="3"/>
      <c r="N188" s="10"/>
      <c r="O188" s="10"/>
      <c r="P188" s="10"/>
      <c r="Q188" s="10"/>
      <c r="R188" s="10"/>
    </row>
    <row r="189" spans="1:18">
      <c r="A189" s="10"/>
      <c r="B189" s="10"/>
      <c r="C189" s="10"/>
      <c r="D189" s="10"/>
      <c r="E189" s="10"/>
      <c r="F189" s="10"/>
      <c r="G189" s="10"/>
      <c r="H189" s="10"/>
      <c r="I189" s="10"/>
      <c r="J189" s="10"/>
      <c r="K189" s="10"/>
      <c r="L189" s="10"/>
      <c r="M189" s="3"/>
      <c r="N189" s="10"/>
      <c r="O189" s="10"/>
      <c r="P189" s="10"/>
      <c r="Q189" s="10"/>
      <c r="R189" s="10"/>
    </row>
    <row r="190" spans="1:18">
      <c r="A190" s="10"/>
      <c r="B190" s="10"/>
      <c r="C190" s="10"/>
      <c r="D190" s="10"/>
      <c r="E190" s="10"/>
      <c r="F190" s="10"/>
      <c r="G190" s="10"/>
      <c r="H190" s="10"/>
      <c r="I190" s="10"/>
      <c r="J190" s="10"/>
      <c r="K190" s="10"/>
      <c r="L190" s="10"/>
      <c r="M190" s="3"/>
      <c r="N190" s="10"/>
      <c r="O190" s="10"/>
      <c r="P190" s="10"/>
      <c r="Q190" s="10"/>
      <c r="R190" s="10"/>
    </row>
    <row r="191" spans="1:18">
      <c r="A191" s="10"/>
      <c r="B191" s="10"/>
      <c r="C191" s="10"/>
      <c r="D191" s="10"/>
      <c r="E191" s="10"/>
      <c r="F191" s="10"/>
      <c r="G191" s="10"/>
      <c r="H191" s="10"/>
      <c r="I191" s="10"/>
      <c r="J191" s="10"/>
      <c r="K191" s="10"/>
      <c r="L191" s="10"/>
      <c r="M191" s="3"/>
      <c r="N191" s="10"/>
      <c r="O191" s="10"/>
      <c r="P191" s="10"/>
      <c r="Q191" s="10"/>
      <c r="R191" s="10"/>
    </row>
    <row r="192" spans="1:18">
      <c r="A192" s="10"/>
      <c r="B192" s="10"/>
      <c r="C192" s="10"/>
      <c r="D192" s="10"/>
      <c r="E192" s="10"/>
      <c r="F192" s="10"/>
      <c r="G192" s="10"/>
      <c r="H192" s="10"/>
      <c r="I192" s="10"/>
      <c r="J192" s="10"/>
      <c r="K192" s="10"/>
      <c r="L192" s="10"/>
      <c r="M192" s="3"/>
      <c r="N192" s="10"/>
      <c r="O192" s="10"/>
      <c r="P192" s="10"/>
      <c r="Q192" s="10"/>
      <c r="R192" s="10"/>
    </row>
    <row r="193" spans="1:18">
      <c r="A193" s="10"/>
      <c r="B193" s="10"/>
      <c r="C193" s="10"/>
      <c r="D193" s="10"/>
      <c r="E193" s="10"/>
      <c r="F193" s="10"/>
      <c r="G193" s="10"/>
      <c r="H193" s="10"/>
      <c r="I193" s="10"/>
      <c r="J193" s="10"/>
      <c r="K193" s="10"/>
      <c r="L193" s="10"/>
      <c r="M193" s="3"/>
      <c r="N193" s="10"/>
      <c r="O193" s="10"/>
      <c r="P193" s="10"/>
      <c r="Q193" s="10"/>
      <c r="R193" s="10"/>
    </row>
    <row r="194" spans="1:18">
      <c r="A194" s="10"/>
      <c r="B194" s="10"/>
      <c r="C194" s="10"/>
      <c r="D194" s="10"/>
      <c r="E194" s="10"/>
      <c r="F194" s="10"/>
      <c r="G194" s="10"/>
      <c r="H194" s="10"/>
      <c r="I194" s="10"/>
      <c r="J194" s="10"/>
      <c r="K194" s="10"/>
      <c r="L194" s="10"/>
      <c r="M194" s="3"/>
      <c r="N194" s="10"/>
      <c r="O194" s="10"/>
      <c r="P194" s="10"/>
      <c r="Q194" s="10"/>
      <c r="R194" s="10"/>
    </row>
    <row r="195" spans="1:18">
      <c r="A195" s="10"/>
      <c r="B195" s="10"/>
      <c r="C195" s="10"/>
      <c r="D195" s="10"/>
      <c r="E195" s="10"/>
      <c r="F195" s="10"/>
      <c r="G195" s="10"/>
      <c r="H195" s="10"/>
      <c r="I195" s="10"/>
      <c r="J195" s="10"/>
      <c r="K195" s="10"/>
      <c r="L195" s="10"/>
      <c r="M195" s="3"/>
      <c r="N195" s="10"/>
      <c r="O195" s="10"/>
      <c r="P195" s="10"/>
      <c r="Q195" s="10"/>
      <c r="R195" s="10"/>
    </row>
    <row r="196" spans="1:18">
      <c r="A196" s="10"/>
      <c r="B196" s="10"/>
      <c r="C196" s="10"/>
      <c r="D196" s="10"/>
      <c r="E196" s="10"/>
      <c r="F196" s="10"/>
      <c r="G196" s="10"/>
      <c r="H196" s="10"/>
      <c r="I196" s="10"/>
      <c r="J196" s="10"/>
      <c r="K196" s="10"/>
      <c r="L196" s="10"/>
      <c r="M196" s="3"/>
      <c r="N196" s="10"/>
      <c r="O196" s="10"/>
      <c r="P196" s="10"/>
      <c r="Q196" s="10"/>
      <c r="R196" s="10"/>
    </row>
    <row r="197" spans="1:18">
      <c r="A197" s="10"/>
      <c r="B197" s="10"/>
      <c r="C197" s="10"/>
      <c r="D197" s="10"/>
      <c r="E197" s="10"/>
      <c r="F197" s="10"/>
      <c r="G197" s="10"/>
      <c r="H197" s="10"/>
      <c r="I197" s="10"/>
      <c r="J197" s="10"/>
      <c r="K197" s="10"/>
      <c r="L197" s="10"/>
      <c r="M197" s="3"/>
      <c r="N197" s="10"/>
      <c r="O197" s="10"/>
      <c r="P197" s="10"/>
      <c r="Q197" s="10"/>
      <c r="R197" s="10"/>
    </row>
    <row r="198" spans="1:18">
      <c r="A198" s="10"/>
      <c r="B198" s="10"/>
      <c r="C198" s="10"/>
      <c r="D198" s="10"/>
      <c r="E198" s="10"/>
      <c r="F198" s="10"/>
      <c r="G198" s="10"/>
      <c r="H198" s="10"/>
      <c r="I198" s="10"/>
      <c r="J198" s="10"/>
      <c r="K198" s="10"/>
      <c r="L198" s="10"/>
      <c r="M198" s="3"/>
      <c r="N198" s="10"/>
      <c r="O198" s="10"/>
      <c r="P198" s="10"/>
      <c r="Q198" s="10"/>
      <c r="R198" s="10"/>
    </row>
    <row r="199" spans="1:18">
      <c r="A199" s="10"/>
      <c r="B199" s="10"/>
      <c r="C199" s="10"/>
      <c r="D199" s="10"/>
      <c r="E199" s="10"/>
      <c r="F199" s="10"/>
      <c r="G199" s="10"/>
      <c r="H199" s="10"/>
      <c r="I199" s="10"/>
      <c r="J199" s="10"/>
      <c r="K199" s="10"/>
      <c r="L199" s="10"/>
      <c r="M199" s="3"/>
      <c r="N199" s="10"/>
      <c r="O199" s="10"/>
      <c r="P199" s="10"/>
      <c r="Q199" s="10"/>
      <c r="R199" s="10"/>
    </row>
    <row r="200" spans="1:18">
      <c r="A200" s="10"/>
      <c r="B200" s="10"/>
      <c r="C200" s="10"/>
      <c r="D200" s="10"/>
      <c r="E200" s="10"/>
      <c r="F200" s="10"/>
      <c r="G200" s="10"/>
      <c r="H200" s="10"/>
      <c r="I200" s="10"/>
      <c r="J200" s="10"/>
      <c r="K200" s="10"/>
      <c r="L200" s="10"/>
      <c r="M200" s="3"/>
      <c r="N200" s="10"/>
      <c r="O200" s="10"/>
      <c r="P200" s="10"/>
      <c r="Q200" s="10"/>
      <c r="R200" s="10"/>
    </row>
    <row r="201" spans="1:18">
      <c r="A201" s="10"/>
      <c r="B201" s="10"/>
      <c r="C201" s="10"/>
      <c r="D201" s="10"/>
      <c r="E201" s="10"/>
      <c r="F201" s="10"/>
      <c r="G201" s="10"/>
      <c r="H201" s="10"/>
      <c r="I201" s="10"/>
      <c r="J201" s="10"/>
      <c r="K201" s="10"/>
      <c r="L201" s="10"/>
      <c r="M201" s="3"/>
      <c r="N201" s="10"/>
      <c r="O201" s="10"/>
      <c r="P201" s="10"/>
      <c r="Q201" s="10"/>
      <c r="R201" s="10"/>
    </row>
    <row r="202" spans="1:18">
      <c r="A202" s="10"/>
      <c r="B202" s="10"/>
      <c r="C202" s="10"/>
      <c r="D202" s="10"/>
      <c r="E202" s="10"/>
      <c r="F202" s="10"/>
      <c r="G202" s="10"/>
      <c r="H202" s="10"/>
      <c r="I202" s="10"/>
      <c r="J202" s="10"/>
      <c r="K202" s="10"/>
      <c r="L202" s="10"/>
      <c r="M202" s="3"/>
      <c r="N202" s="10"/>
      <c r="O202" s="10"/>
      <c r="P202" s="10"/>
      <c r="Q202" s="10"/>
      <c r="R202" s="10"/>
    </row>
    <row r="203" spans="1:18">
      <c r="A203" s="10"/>
      <c r="B203" s="10"/>
      <c r="C203" s="10"/>
      <c r="D203" s="10"/>
      <c r="E203" s="10"/>
      <c r="F203" s="10"/>
      <c r="G203" s="10"/>
      <c r="H203" s="10"/>
      <c r="I203" s="10"/>
      <c r="J203" s="10"/>
      <c r="K203" s="10"/>
      <c r="L203" s="10"/>
      <c r="M203" s="3"/>
      <c r="N203" s="10"/>
      <c r="O203" s="10"/>
      <c r="P203" s="10"/>
      <c r="Q203" s="10"/>
      <c r="R203" s="10"/>
    </row>
    <row r="204" spans="1:18">
      <c r="A204" s="10"/>
      <c r="B204" s="10"/>
      <c r="C204" s="10"/>
      <c r="D204" s="10"/>
      <c r="E204" s="10"/>
      <c r="F204" s="10"/>
      <c r="G204" s="10"/>
      <c r="H204" s="10"/>
      <c r="I204" s="10"/>
      <c r="J204" s="10"/>
      <c r="K204" s="10"/>
      <c r="L204" s="10"/>
      <c r="M204" s="3"/>
      <c r="N204" s="10"/>
      <c r="O204" s="10"/>
      <c r="P204" s="10"/>
      <c r="Q204" s="10"/>
      <c r="R204" s="10"/>
    </row>
    <row r="205" spans="1:18">
      <c r="A205" s="10"/>
      <c r="B205" s="10"/>
      <c r="C205" s="10"/>
      <c r="D205" s="10"/>
      <c r="E205" s="10"/>
      <c r="F205" s="10"/>
      <c r="G205" s="10"/>
      <c r="H205" s="10"/>
      <c r="I205" s="10"/>
      <c r="J205" s="10"/>
      <c r="K205" s="10"/>
      <c r="L205" s="10"/>
      <c r="M205" s="3"/>
      <c r="N205" s="10"/>
      <c r="O205" s="10"/>
      <c r="P205" s="10"/>
      <c r="Q205" s="10"/>
      <c r="R205" s="10"/>
    </row>
    <row r="206" spans="1:18">
      <c r="A206" s="10"/>
      <c r="B206" s="10"/>
      <c r="C206" s="10"/>
      <c r="D206" s="10"/>
      <c r="E206" s="10"/>
      <c r="F206" s="10"/>
      <c r="G206" s="10"/>
      <c r="H206" s="10"/>
      <c r="I206" s="10"/>
      <c r="J206" s="10"/>
      <c r="K206" s="10"/>
      <c r="L206" s="10"/>
      <c r="M206" s="3"/>
      <c r="N206" s="10"/>
      <c r="O206" s="10"/>
      <c r="P206" s="10"/>
      <c r="Q206" s="10"/>
      <c r="R206" s="10"/>
    </row>
    <row r="207" spans="1:18">
      <c r="A207" s="10"/>
      <c r="B207" s="10"/>
      <c r="C207" s="10"/>
      <c r="D207" s="10"/>
      <c r="E207" s="10"/>
      <c r="F207" s="10"/>
      <c r="G207" s="10"/>
      <c r="H207" s="10"/>
      <c r="I207" s="10"/>
      <c r="J207" s="10"/>
      <c r="K207" s="10"/>
      <c r="L207" s="10"/>
      <c r="M207" s="3"/>
      <c r="N207" s="10"/>
      <c r="O207" s="10"/>
      <c r="P207" s="10"/>
      <c r="Q207" s="10"/>
      <c r="R207" s="10"/>
    </row>
    <row r="208" spans="1:18">
      <c r="A208" s="10"/>
      <c r="B208" s="10"/>
      <c r="C208" s="10"/>
      <c r="D208" s="10"/>
      <c r="E208" s="10"/>
      <c r="F208" s="10"/>
      <c r="G208" s="10"/>
      <c r="H208" s="10"/>
      <c r="I208" s="10"/>
      <c r="J208" s="10"/>
      <c r="K208" s="10"/>
      <c r="L208" s="10"/>
      <c r="M208" s="3"/>
      <c r="N208" s="10"/>
      <c r="O208" s="10"/>
      <c r="P208" s="10"/>
      <c r="Q208" s="10"/>
      <c r="R208" s="10"/>
    </row>
    <row r="209" spans="1:18">
      <c r="A209" s="10"/>
      <c r="B209" s="10"/>
      <c r="C209" s="10"/>
      <c r="D209" s="10"/>
      <c r="E209" s="10"/>
      <c r="F209" s="10"/>
      <c r="G209" s="10"/>
      <c r="H209" s="10"/>
      <c r="I209" s="10"/>
      <c r="J209" s="10"/>
      <c r="K209" s="10"/>
      <c r="L209" s="10"/>
      <c r="M209" s="3"/>
      <c r="N209" s="10"/>
      <c r="O209" s="10"/>
      <c r="P209" s="10"/>
      <c r="Q209" s="10"/>
      <c r="R209" s="10"/>
    </row>
    <row r="210" spans="1:18">
      <c r="A210" s="10"/>
      <c r="B210" s="10"/>
      <c r="C210" s="10"/>
      <c r="D210" s="10"/>
      <c r="E210" s="10"/>
      <c r="F210" s="10"/>
      <c r="G210" s="10"/>
      <c r="H210" s="10"/>
      <c r="I210" s="10"/>
      <c r="J210" s="10"/>
      <c r="K210" s="10"/>
      <c r="L210" s="10"/>
      <c r="M210" s="3"/>
      <c r="N210" s="10"/>
      <c r="O210" s="10"/>
      <c r="P210" s="10"/>
      <c r="Q210" s="10"/>
      <c r="R210" s="10"/>
    </row>
    <row r="211" spans="1:18">
      <c r="A211" s="10"/>
      <c r="B211" s="10"/>
      <c r="C211" s="10"/>
      <c r="D211" s="10"/>
      <c r="E211" s="10"/>
      <c r="F211" s="10"/>
      <c r="G211" s="10"/>
      <c r="H211" s="10"/>
      <c r="I211" s="10"/>
      <c r="J211" s="10"/>
      <c r="K211" s="10"/>
      <c r="L211" s="10"/>
      <c r="M211" s="3"/>
      <c r="N211" s="10"/>
      <c r="O211" s="10"/>
      <c r="P211" s="10"/>
      <c r="Q211" s="10"/>
      <c r="R211" s="10"/>
    </row>
    <row r="212" spans="1:18">
      <c r="A212" s="10"/>
      <c r="B212" s="10"/>
      <c r="C212" s="10"/>
      <c r="D212" s="10"/>
      <c r="E212" s="10"/>
      <c r="F212" s="10"/>
      <c r="G212" s="10"/>
      <c r="H212" s="10"/>
      <c r="I212" s="10"/>
      <c r="J212" s="10"/>
      <c r="K212" s="10"/>
      <c r="L212" s="10"/>
      <c r="M212" s="3"/>
      <c r="N212" s="10"/>
      <c r="O212" s="10"/>
      <c r="P212" s="10"/>
      <c r="Q212" s="10"/>
      <c r="R212" s="10"/>
    </row>
    <row r="213" spans="1:18">
      <c r="A213" s="10"/>
      <c r="B213" s="10"/>
      <c r="C213" s="10"/>
      <c r="D213" s="10"/>
      <c r="E213" s="10"/>
      <c r="F213" s="10"/>
      <c r="G213" s="10"/>
      <c r="H213" s="10"/>
      <c r="I213" s="10"/>
      <c r="J213" s="10"/>
      <c r="K213" s="10"/>
      <c r="L213" s="10"/>
      <c r="M213" s="3"/>
      <c r="N213" s="10"/>
      <c r="O213" s="10"/>
      <c r="P213" s="10"/>
      <c r="Q213" s="10"/>
      <c r="R213" s="10"/>
    </row>
    <row r="214" spans="1:18">
      <c r="A214" s="10"/>
      <c r="B214" s="10"/>
      <c r="C214" s="10"/>
      <c r="D214" s="10"/>
      <c r="E214" s="10"/>
      <c r="F214" s="10"/>
      <c r="G214" s="10"/>
      <c r="H214" s="10"/>
      <c r="I214" s="10"/>
      <c r="J214" s="10"/>
      <c r="K214" s="10"/>
      <c r="L214" s="10"/>
      <c r="M214" s="3"/>
      <c r="N214" s="10"/>
      <c r="O214" s="10"/>
      <c r="P214" s="10"/>
      <c r="Q214" s="10"/>
      <c r="R214" s="10"/>
    </row>
    <row r="215" spans="1:18">
      <c r="A215" s="10"/>
      <c r="B215" s="10"/>
      <c r="C215" s="10"/>
      <c r="D215" s="10"/>
      <c r="E215" s="10"/>
      <c r="F215" s="10"/>
      <c r="G215" s="10"/>
      <c r="H215" s="10"/>
      <c r="I215" s="10"/>
      <c r="J215" s="10"/>
      <c r="K215" s="10"/>
      <c r="L215" s="10"/>
      <c r="M215" s="3"/>
      <c r="N215" s="10"/>
      <c r="O215" s="10"/>
      <c r="P215" s="10"/>
      <c r="Q215" s="10"/>
      <c r="R215" s="10"/>
    </row>
    <row r="216" spans="1:18">
      <c r="A216" s="10"/>
      <c r="B216" s="10"/>
      <c r="C216" s="10"/>
      <c r="D216" s="10"/>
      <c r="E216" s="10"/>
      <c r="F216" s="10"/>
      <c r="G216" s="10"/>
      <c r="H216" s="10"/>
      <c r="I216" s="10"/>
      <c r="J216" s="10"/>
      <c r="K216" s="10"/>
      <c r="L216" s="10"/>
      <c r="M216" s="3"/>
      <c r="N216" s="10"/>
      <c r="O216" s="10"/>
      <c r="P216" s="10"/>
      <c r="Q216" s="10"/>
      <c r="R216" s="10"/>
    </row>
    <row r="217" spans="1:18">
      <c r="A217" s="10"/>
      <c r="B217" s="10"/>
      <c r="C217" s="10"/>
      <c r="D217" s="10"/>
      <c r="E217" s="10"/>
      <c r="F217" s="10"/>
      <c r="G217" s="10"/>
      <c r="H217" s="10"/>
      <c r="I217" s="10"/>
      <c r="J217" s="10"/>
      <c r="K217" s="10"/>
      <c r="L217" s="10"/>
      <c r="M217" s="3"/>
      <c r="N217" s="10"/>
      <c r="O217" s="10"/>
      <c r="P217" s="10"/>
      <c r="Q217" s="10"/>
      <c r="R217" s="10"/>
    </row>
    <row r="218" spans="1:18">
      <c r="A218" s="10"/>
      <c r="B218" s="10"/>
      <c r="C218" s="10"/>
      <c r="D218" s="10"/>
      <c r="E218" s="10"/>
      <c r="F218" s="10"/>
      <c r="G218" s="10"/>
      <c r="H218" s="10"/>
      <c r="I218" s="10"/>
      <c r="J218" s="10"/>
      <c r="K218" s="10"/>
      <c r="L218" s="10"/>
      <c r="M218" s="3"/>
      <c r="N218" s="10"/>
      <c r="O218" s="10"/>
      <c r="P218" s="10"/>
      <c r="Q218" s="10"/>
      <c r="R218" s="10"/>
    </row>
    <row r="219" spans="1:18">
      <c r="A219" s="10"/>
      <c r="B219" s="10"/>
      <c r="C219" s="10"/>
      <c r="D219" s="10"/>
      <c r="E219" s="10"/>
      <c r="F219" s="10"/>
      <c r="G219" s="10"/>
      <c r="H219" s="10"/>
      <c r="I219" s="10"/>
      <c r="J219" s="10"/>
      <c r="K219" s="10"/>
      <c r="L219" s="10"/>
      <c r="M219" s="3"/>
      <c r="N219" s="10"/>
      <c r="O219" s="10"/>
      <c r="P219" s="10"/>
      <c r="Q219" s="10"/>
      <c r="R219" s="10"/>
    </row>
    <row r="220" spans="1:18">
      <c r="A220" s="10"/>
      <c r="B220" s="10"/>
      <c r="C220" s="10"/>
      <c r="D220" s="10"/>
      <c r="E220" s="10"/>
      <c r="F220" s="10"/>
      <c r="G220" s="10"/>
      <c r="H220" s="10"/>
      <c r="I220" s="10"/>
      <c r="J220" s="10"/>
      <c r="K220" s="10"/>
      <c r="L220" s="10"/>
      <c r="M220" s="3"/>
      <c r="N220" s="10"/>
      <c r="O220" s="10"/>
      <c r="P220" s="10"/>
      <c r="Q220" s="10"/>
      <c r="R220" s="10"/>
    </row>
    <row r="221" spans="1:18">
      <c r="A221" s="10"/>
      <c r="B221" s="10"/>
      <c r="C221" s="10"/>
      <c r="D221" s="10"/>
      <c r="E221" s="10"/>
      <c r="F221" s="10"/>
      <c r="G221" s="10"/>
      <c r="H221" s="10"/>
      <c r="I221" s="10"/>
      <c r="J221" s="10"/>
      <c r="K221" s="10"/>
      <c r="L221" s="10"/>
      <c r="M221" s="3"/>
      <c r="N221" s="10"/>
      <c r="O221" s="10"/>
      <c r="P221" s="10"/>
      <c r="Q221" s="10"/>
      <c r="R221" s="10"/>
    </row>
    <row r="222" spans="1:18">
      <c r="A222" s="10"/>
      <c r="B222" s="10"/>
      <c r="C222" s="10"/>
      <c r="D222" s="10"/>
      <c r="E222" s="10"/>
      <c r="F222" s="10"/>
      <c r="G222" s="10"/>
      <c r="H222" s="10"/>
      <c r="I222" s="10"/>
      <c r="J222" s="10"/>
      <c r="K222" s="10"/>
      <c r="L222" s="10"/>
      <c r="M222" s="3"/>
      <c r="N222" s="10"/>
      <c r="O222" s="10"/>
      <c r="P222" s="10"/>
      <c r="Q222" s="10"/>
      <c r="R222" s="10"/>
    </row>
    <row r="223" spans="1:18">
      <c r="A223" s="10"/>
      <c r="B223" s="10"/>
      <c r="C223" s="10"/>
      <c r="D223" s="10"/>
      <c r="E223" s="10"/>
      <c r="F223" s="10"/>
      <c r="G223" s="10"/>
      <c r="H223" s="10"/>
      <c r="I223" s="10"/>
      <c r="J223" s="10"/>
      <c r="K223" s="10"/>
      <c r="L223" s="10"/>
      <c r="M223" s="3"/>
      <c r="N223" s="10"/>
      <c r="O223" s="10"/>
      <c r="P223" s="10"/>
      <c r="Q223" s="10"/>
      <c r="R223" s="10"/>
    </row>
    <row r="224" spans="1:18">
      <c r="A224" s="10"/>
      <c r="B224" s="10"/>
      <c r="C224" s="10"/>
      <c r="D224" s="10"/>
      <c r="E224" s="10"/>
      <c r="F224" s="10"/>
      <c r="G224" s="10"/>
      <c r="H224" s="10"/>
      <c r="I224" s="10"/>
      <c r="J224" s="10"/>
      <c r="K224" s="10"/>
      <c r="L224" s="10"/>
      <c r="M224" s="3"/>
      <c r="N224" s="10"/>
      <c r="O224" s="10"/>
      <c r="P224" s="10"/>
      <c r="Q224" s="10"/>
      <c r="R224" s="10"/>
    </row>
    <row r="225" spans="1:18">
      <c r="A225" s="10"/>
      <c r="B225" s="10"/>
      <c r="C225" s="10"/>
      <c r="D225" s="10"/>
      <c r="E225" s="10"/>
      <c r="F225" s="10"/>
      <c r="G225" s="10"/>
      <c r="H225" s="10"/>
      <c r="I225" s="10"/>
      <c r="J225" s="10"/>
      <c r="K225" s="10"/>
      <c r="L225" s="10"/>
      <c r="M225" s="3"/>
      <c r="N225" s="10"/>
      <c r="O225" s="10"/>
      <c r="P225" s="10"/>
      <c r="Q225" s="10"/>
      <c r="R225" s="10"/>
    </row>
    <row r="226" spans="1:18">
      <c r="A226" s="10"/>
      <c r="B226" s="10"/>
      <c r="C226" s="10"/>
      <c r="D226" s="10"/>
      <c r="E226" s="10"/>
      <c r="F226" s="10"/>
      <c r="G226" s="10"/>
      <c r="H226" s="10"/>
      <c r="I226" s="10"/>
      <c r="J226" s="10"/>
      <c r="K226" s="10"/>
      <c r="L226" s="10"/>
      <c r="M226" s="3"/>
      <c r="N226" s="10"/>
      <c r="O226" s="10"/>
      <c r="P226" s="10"/>
      <c r="Q226" s="10"/>
      <c r="R226" s="10"/>
    </row>
    <row r="227" spans="1:18">
      <c r="A227" s="10"/>
      <c r="B227" s="10"/>
      <c r="C227" s="10"/>
      <c r="D227" s="10"/>
      <c r="E227" s="10"/>
      <c r="F227" s="10"/>
      <c r="G227" s="10"/>
      <c r="H227" s="10"/>
      <c r="I227" s="10"/>
      <c r="J227" s="10"/>
      <c r="K227" s="10"/>
      <c r="L227" s="10"/>
      <c r="M227" s="3"/>
      <c r="N227" s="10"/>
      <c r="O227" s="10"/>
      <c r="P227" s="10"/>
      <c r="Q227" s="10"/>
      <c r="R227" s="10"/>
    </row>
    <row r="228" spans="1:18">
      <c r="A228" s="10"/>
      <c r="B228" s="10"/>
      <c r="C228" s="10"/>
      <c r="D228" s="10"/>
      <c r="E228" s="10"/>
      <c r="F228" s="10"/>
      <c r="G228" s="10"/>
      <c r="H228" s="10"/>
      <c r="I228" s="10"/>
      <c r="J228" s="10"/>
      <c r="K228" s="10"/>
      <c r="L228" s="10"/>
      <c r="M228" s="3"/>
      <c r="N228" s="10"/>
      <c r="O228" s="10"/>
      <c r="P228" s="10"/>
      <c r="Q228" s="10"/>
      <c r="R228" s="10"/>
    </row>
    <row r="229" spans="1:18">
      <c r="A229" s="10"/>
      <c r="B229" s="10"/>
      <c r="C229" s="10"/>
      <c r="D229" s="10"/>
      <c r="E229" s="10"/>
      <c r="F229" s="10"/>
      <c r="G229" s="10"/>
      <c r="H229" s="10"/>
      <c r="I229" s="10"/>
      <c r="J229" s="10"/>
      <c r="K229" s="10"/>
      <c r="L229" s="10"/>
      <c r="M229" s="3"/>
      <c r="N229" s="10"/>
      <c r="O229" s="10"/>
      <c r="P229" s="10"/>
      <c r="Q229" s="10"/>
      <c r="R229" s="10"/>
    </row>
    <row r="230" spans="1:18">
      <c r="A230" s="10"/>
      <c r="B230" s="10"/>
      <c r="C230" s="10"/>
      <c r="D230" s="10"/>
      <c r="E230" s="10"/>
      <c r="F230" s="10"/>
      <c r="G230" s="10"/>
      <c r="H230" s="10"/>
      <c r="I230" s="10"/>
      <c r="J230" s="10"/>
      <c r="K230" s="10"/>
      <c r="L230" s="10"/>
      <c r="M230" s="3"/>
      <c r="N230" s="10"/>
      <c r="O230" s="10"/>
      <c r="P230" s="10"/>
      <c r="Q230" s="10"/>
      <c r="R230" s="10"/>
    </row>
    <row r="231" spans="1:18">
      <c r="A231" s="10"/>
      <c r="B231" s="10"/>
      <c r="C231" s="10"/>
      <c r="D231" s="10"/>
      <c r="E231" s="10"/>
      <c r="F231" s="10"/>
      <c r="G231" s="10"/>
      <c r="H231" s="10"/>
      <c r="I231" s="10"/>
      <c r="J231" s="10"/>
      <c r="K231" s="10"/>
      <c r="L231" s="10"/>
      <c r="M231" s="3"/>
      <c r="N231" s="10"/>
      <c r="O231" s="10"/>
      <c r="P231" s="10"/>
      <c r="Q231" s="10"/>
      <c r="R231" s="10"/>
    </row>
    <row r="232" spans="1:18">
      <c r="A232" s="10"/>
      <c r="B232" s="10"/>
      <c r="C232" s="10"/>
      <c r="D232" s="10"/>
      <c r="E232" s="10"/>
      <c r="F232" s="10"/>
      <c r="G232" s="10"/>
      <c r="H232" s="10"/>
      <c r="I232" s="10"/>
      <c r="J232" s="10"/>
      <c r="K232" s="10"/>
      <c r="L232" s="10"/>
      <c r="M232" s="3"/>
      <c r="N232" s="10"/>
      <c r="O232" s="10"/>
      <c r="P232" s="10"/>
      <c r="Q232" s="10"/>
      <c r="R232" s="10"/>
    </row>
    <row r="233" spans="1:18">
      <c r="A233" s="10"/>
      <c r="B233" s="10"/>
      <c r="C233" s="10"/>
      <c r="D233" s="10"/>
      <c r="E233" s="10"/>
      <c r="F233" s="10"/>
      <c r="G233" s="10"/>
      <c r="H233" s="10"/>
      <c r="I233" s="10"/>
      <c r="J233" s="10"/>
      <c r="K233" s="10"/>
      <c r="L233" s="10"/>
      <c r="M233" s="3"/>
      <c r="N233" s="10"/>
      <c r="O233" s="10"/>
      <c r="P233" s="10"/>
      <c r="Q233" s="10"/>
      <c r="R233" s="10"/>
    </row>
    <row r="234" spans="1:18">
      <c r="A234" s="10"/>
      <c r="B234" s="10"/>
      <c r="C234" s="10"/>
      <c r="D234" s="10"/>
      <c r="E234" s="10"/>
      <c r="F234" s="10"/>
      <c r="G234" s="10"/>
      <c r="H234" s="10"/>
      <c r="I234" s="10"/>
      <c r="J234" s="10"/>
      <c r="K234" s="10"/>
      <c r="L234" s="10"/>
      <c r="M234" s="3"/>
      <c r="N234" s="10"/>
      <c r="O234" s="10"/>
      <c r="P234" s="10"/>
      <c r="Q234" s="10"/>
      <c r="R234" s="10"/>
    </row>
    <row r="235" spans="1:18">
      <c r="A235" s="10"/>
      <c r="B235" s="10"/>
      <c r="C235" s="10"/>
      <c r="D235" s="10"/>
      <c r="E235" s="10"/>
      <c r="F235" s="10"/>
      <c r="G235" s="10"/>
      <c r="H235" s="10"/>
      <c r="I235" s="10"/>
      <c r="J235" s="10"/>
      <c r="K235" s="10"/>
      <c r="L235" s="10"/>
      <c r="M235" s="3"/>
      <c r="N235" s="10"/>
      <c r="O235" s="10"/>
      <c r="P235" s="10"/>
      <c r="Q235" s="10"/>
      <c r="R235" s="10"/>
    </row>
    <row r="236" spans="1:18">
      <c r="A236" s="10"/>
      <c r="B236" s="10"/>
      <c r="C236" s="10"/>
      <c r="D236" s="10"/>
      <c r="E236" s="10"/>
      <c r="F236" s="10"/>
      <c r="G236" s="10"/>
      <c r="H236" s="10"/>
      <c r="I236" s="10"/>
      <c r="J236" s="10"/>
      <c r="K236" s="10"/>
      <c r="L236" s="10"/>
      <c r="M236" s="3"/>
      <c r="N236" s="10"/>
      <c r="O236" s="10"/>
      <c r="P236" s="10"/>
      <c r="Q236" s="10"/>
      <c r="R236" s="10"/>
    </row>
    <row r="237" spans="1:18">
      <c r="A237" s="10"/>
      <c r="B237" s="10"/>
      <c r="C237" s="10"/>
      <c r="D237" s="10"/>
      <c r="E237" s="10"/>
      <c r="F237" s="10"/>
      <c r="G237" s="10"/>
      <c r="H237" s="10"/>
      <c r="I237" s="10"/>
      <c r="J237" s="10"/>
      <c r="K237" s="10"/>
      <c r="L237" s="10"/>
      <c r="M237" s="3"/>
      <c r="N237" s="10"/>
      <c r="O237" s="10"/>
      <c r="P237" s="10"/>
      <c r="Q237" s="10"/>
      <c r="R237" s="10"/>
    </row>
    <row r="238" spans="1:18">
      <c r="A238" s="10"/>
      <c r="B238" s="10"/>
      <c r="C238" s="10"/>
      <c r="D238" s="10"/>
      <c r="E238" s="10"/>
      <c r="F238" s="10"/>
      <c r="G238" s="10"/>
      <c r="H238" s="10"/>
      <c r="I238" s="10"/>
      <c r="J238" s="10"/>
      <c r="K238" s="10"/>
      <c r="L238" s="10"/>
      <c r="M238" s="3"/>
      <c r="N238" s="10"/>
      <c r="O238" s="10"/>
      <c r="P238" s="10"/>
      <c r="Q238" s="10"/>
      <c r="R238" s="10"/>
    </row>
    <row r="239" spans="1:18">
      <c r="A239" s="10"/>
      <c r="B239" s="10"/>
      <c r="C239" s="10"/>
      <c r="D239" s="10"/>
      <c r="E239" s="10"/>
      <c r="F239" s="10"/>
      <c r="G239" s="10"/>
      <c r="H239" s="10"/>
      <c r="I239" s="10"/>
      <c r="J239" s="10"/>
      <c r="K239" s="10"/>
      <c r="L239" s="10"/>
      <c r="M239" s="3"/>
      <c r="N239" s="10"/>
      <c r="O239" s="10"/>
      <c r="P239" s="10"/>
      <c r="Q239" s="10"/>
      <c r="R239" s="10"/>
    </row>
    <row r="240" spans="1:18">
      <c r="A240" s="10"/>
      <c r="B240" s="10"/>
      <c r="C240" s="10"/>
      <c r="D240" s="10"/>
      <c r="E240" s="10"/>
      <c r="F240" s="10"/>
      <c r="G240" s="10"/>
      <c r="H240" s="10"/>
      <c r="I240" s="10"/>
      <c r="J240" s="10"/>
      <c r="K240" s="10"/>
      <c r="L240" s="10"/>
      <c r="M240" s="3"/>
      <c r="N240" s="10"/>
      <c r="O240" s="10"/>
      <c r="P240" s="10"/>
      <c r="Q240" s="10"/>
      <c r="R240" s="10"/>
    </row>
    <row r="241" spans="1:18">
      <c r="A241" s="10"/>
      <c r="B241" s="10"/>
      <c r="C241" s="10"/>
      <c r="D241" s="10"/>
      <c r="E241" s="10"/>
      <c r="F241" s="10"/>
      <c r="G241" s="10"/>
      <c r="H241" s="10"/>
      <c r="I241" s="10"/>
      <c r="J241" s="10"/>
      <c r="K241" s="10"/>
      <c r="L241" s="10"/>
      <c r="M241" s="3"/>
      <c r="N241" s="10"/>
      <c r="O241" s="10"/>
      <c r="P241" s="10"/>
      <c r="Q241" s="10"/>
      <c r="R241" s="10"/>
    </row>
    <row r="242" spans="1:18">
      <c r="A242" s="10"/>
      <c r="B242" s="10"/>
      <c r="C242" s="10"/>
      <c r="D242" s="10"/>
      <c r="E242" s="10"/>
      <c r="F242" s="10"/>
      <c r="G242" s="10"/>
      <c r="H242" s="10"/>
      <c r="I242" s="10"/>
      <c r="J242" s="10"/>
      <c r="K242" s="10"/>
      <c r="L242" s="10"/>
      <c r="M242" s="3"/>
      <c r="N242" s="10"/>
      <c r="O242" s="10"/>
      <c r="P242" s="10"/>
      <c r="Q242" s="10"/>
      <c r="R242" s="10"/>
    </row>
    <row r="243" spans="1:18">
      <c r="A243" s="10"/>
      <c r="B243" s="10"/>
      <c r="C243" s="10"/>
      <c r="D243" s="10"/>
      <c r="E243" s="10"/>
      <c r="F243" s="10"/>
      <c r="G243" s="10"/>
      <c r="H243" s="10"/>
      <c r="I243" s="10"/>
      <c r="J243" s="10"/>
      <c r="K243" s="10"/>
      <c r="L243" s="10"/>
      <c r="M243" s="3"/>
      <c r="N243" s="10"/>
      <c r="O243" s="10"/>
      <c r="P243" s="10"/>
      <c r="Q243" s="10"/>
      <c r="R243" s="10"/>
    </row>
    <row r="244" spans="1:18">
      <c r="A244" s="10"/>
      <c r="B244" s="10"/>
      <c r="C244" s="10"/>
      <c r="D244" s="10"/>
      <c r="E244" s="10"/>
      <c r="F244" s="10"/>
      <c r="G244" s="10"/>
      <c r="H244" s="10"/>
      <c r="I244" s="10"/>
      <c r="J244" s="10"/>
      <c r="K244" s="10"/>
      <c r="L244" s="10"/>
      <c r="M244" s="3"/>
      <c r="N244" s="10"/>
      <c r="O244" s="10"/>
      <c r="P244" s="10"/>
      <c r="Q244" s="10"/>
      <c r="R244" s="10"/>
    </row>
    <row r="245" spans="1:18">
      <c r="A245" s="10"/>
      <c r="B245" s="10"/>
      <c r="C245" s="10"/>
      <c r="D245" s="10"/>
      <c r="E245" s="10"/>
      <c r="F245" s="10"/>
      <c r="G245" s="10"/>
      <c r="H245" s="10"/>
      <c r="I245" s="10"/>
      <c r="J245" s="10"/>
      <c r="K245" s="10"/>
      <c r="L245" s="10"/>
      <c r="M245" s="3"/>
      <c r="N245" s="10"/>
      <c r="O245" s="10"/>
      <c r="P245" s="10"/>
      <c r="Q245" s="10"/>
      <c r="R245" s="10"/>
    </row>
    <row r="246" spans="1:18">
      <c r="A246" s="10"/>
      <c r="B246" s="10"/>
      <c r="C246" s="10"/>
      <c r="D246" s="10"/>
      <c r="E246" s="10"/>
      <c r="F246" s="10"/>
      <c r="G246" s="10"/>
      <c r="H246" s="10"/>
      <c r="I246" s="10"/>
      <c r="J246" s="10"/>
      <c r="K246" s="10"/>
      <c r="L246" s="10"/>
      <c r="M246" s="3"/>
      <c r="N246" s="10"/>
      <c r="O246" s="10"/>
      <c r="P246" s="10"/>
      <c r="Q246" s="10"/>
      <c r="R246" s="10"/>
    </row>
    <row r="247" spans="1:18">
      <c r="A247" s="10"/>
      <c r="B247" s="10"/>
      <c r="C247" s="10"/>
      <c r="D247" s="10"/>
      <c r="E247" s="10"/>
      <c r="F247" s="10"/>
      <c r="G247" s="10"/>
      <c r="H247" s="10"/>
      <c r="I247" s="10"/>
      <c r="J247" s="10"/>
      <c r="K247" s="10"/>
      <c r="L247" s="10"/>
      <c r="M247" s="3"/>
      <c r="N247" s="10"/>
      <c r="O247" s="10"/>
      <c r="P247" s="10"/>
      <c r="Q247" s="10"/>
      <c r="R247" s="10"/>
    </row>
    <row r="248" spans="1:18">
      <c r="A248" s="10"/>
      <c r="B248" s="10"/>
      <c r="C248" s="10"/>
      <c r="D248" s="10"/>
      <c r="E248" s="10"/>
      <c r="F248" s="10"/>
      <c r="G248" s="10"/>
      <c r="H248" s="10"/>
      <c r="I248" s="10"/>
      <c r="J248" s="10"/>
      <c r="K248" s="10"/>
      <c r="L248" s="10"/>
      <c r="M248" s="3"/>
      <c r="N248" s="10"/>
      <c r="O248" s="10"/>
      <c r="P248" s="10"/>
      <c r="Q248" s="10"/>
      <c r="R248" s="10"/>
    </row>
    <row r="249" spans="1:18">
      <c r="A249" s="10"/>
      <c r="B249" s="10"/>
      <c r="C249" s="10"/>
      <c r="D249" s="10"/>
      <c r="E249" s="10"/>
      <c r="F249" s="10"/>
      <c r="G249" s="10"/>
      <c r="H249" s="10"/>
      <c r="I249" s="10"/>
      <c r="J249" s="10"/>
      <c r="K249" s="10"/>
      <c r="L249" s="10"/>
      <c r="M249" s="3"/>
      <c r="N249" s="10"/>
      <c r="O249" s="10"/>
      <c r="P249" s="10"/>
      <c r="Q249" s="10"/>
      <c r="R249" s="10"/>
    </row>
    <row r="250" spans="1:18">
      <c r="A250" s="10"/>
      <c r="B250" s="10"/>
      <c r="C250" s="10"/>
      <c r="D250" s="10"/>
      <c r="E250" s="10"/>
      <c r="F250" s="10"/>
      <c r="G250" s="10"/>
      <c r="H250" s="10"/>
      <c r="I250" s="10"/>
      <c r="J250" s="10"/>
      <c r="K250" s="10"/>
      <c r="L250" s="10"/>
      <c r="M250" s="3"/>
      <c r="N250" s="10"/>
      <c r="O250" s="10"/>
      <c r="P250" s="10"/>
      <c r="Q250" s="10"/>
      <c r="R250" s="10"/>
    </row>
    <row r="251" spans="1:18">
      <c r="A251" s="10"/>
      <c r="B251" s="10"/>
      <c r="C251" s="10"/>
      <c r="D251" s="10"/>
      <c r="E251" s="10"/>
      <c r="F251" s="10"/>
      <c r="G251" s="10"/>
      <c r="H251" s="10"/>
      <c r="I251" s="10"/>
      <c r="J251" s="10"/>
      <c r="K251" s="10"/>
      <c r="L251" s="10"/>
      <c r="M251" s="3"/>
      <c r="N251" s="10"/>
      <c r="O251" s="10"/>
      <c r="P251" s="10"/>
      <c r="Q251" s="10"/>
      <c r="R251" s="10"/>
    </row>
    <row r="252" spans="1:18">
      <c r="A252" s="10"/>
      <c r="B252" s="10"/>
      <c r="C252" s="10"/>
      <c r="D252" s="10"/>
      <c r="E252" s="10"/>
      <c r="F252" s="10"/>
      <c r="G252" s="10"/>
      <c r="H252" s="10"/>
      <c r="I252" s="10"/>
      <c r="J252" s="10"/>
      <c r="K252" s="10"/>
      <c r="L252" s="10"/>
      <c r="M252" s="3"/>
      <c r="N252" s="10"/>
      <c r="O252" s="10"/>
      <c r="P252" s="10"/>
      <c r="Q252" s="10"/>
      <c r="R252" s="10"/>
    </row>
    <row r="253" spans="1:18">
      <c r="A253" s="10"/>
      <c r="B253" s="10"/>
      <c r="C253" s="10"/>
      <c r="D253" s="10"/>
      <c r="E253" s="10"/>
      <c r="F253" s="10"/>
      <c r="G253" s="10"/>
      <c r="H253" s="10"/>
      <c r="I253" s="10"/>
      <c r="J253" s="10"/>
      <c r="K253" s="10"/>
      <c r="L253" s="10"/>
      <c r="M253" s="3"/>
      <c r="N253" s="10"/>
      <c r="O253" s="10"/>
      <c r="P253" s="10"/>
      <c r="Q253" s="10"/>
      <c r="R253" s="10"/>
    </row>
    <row r="254" spans="1:18">
      <c r="A254" s="10"/>
      <c r="B254" s="10"/>
      <c r="C254" s="10"/>
      <c r="D254" s="10"/>
      <c r="E254" s="10"/>
      <c r="F254" s="10"/>
      <c r="G254" s="10"/>
      <c r="H254" s="10"/>
      <c r="I254" s="10"/>
      <c r="J254" s="10"/>
      <c r="K254" s="10"/>
      <c r="L254" s="10"/>
      <c r="M254" s="3"/>
      <c r="N254" s="10"/>
      <c r="O254" s="10"/>
      <c r="P254" s="10"/>
      <c r="Q254" s="10"/>
      <c r="R254" s="10"/>
    </row>
    <row r="255" spans="1:18">
      <c r="A255" s="10"/>
      <c r="B255" s="10"/>
      <c r="C255" s="10"/>
      <c r="D255" s="10"/>
      <c r="E255" s="10"/>
      <c r="F255" s="10"/>
      <c r="G255" s="10"/>
      <c r="H255" s="10"/>
      <c r="I255" s="10"/>
      <c r="J255" s="10"/>
      <c r="K255" s="10"/>
      <c r="L255" s="10"/>
      <c r="M255" s="3"/>
      <c r="N255" s="10"/>
      <c r="O255" s="10"/>
      <c r="P255" s="10"/>
      <c r="Q255" s="10"/>
      <c r="R255" s="10"/>
    </row>
    <row r="256" spans="1:18">
      <c r="A256" s="10"/>
      <c r="B256" s="10"/>
      <c r="C256" s="10"/>
      <c r="D256" s="10"/>
      <c r="E256" s="10"/>
      <c r="F256" s="10"/>
      <c r="G256" s="10"/>
      <c r="H256" s="10"/>
      <c r="I256" s="10"/>
      <c r="J256" s="10"/>
      <c r="K256" s="10"/>
      <c r="L256" s="10"/>
      <c r="M256" s="3"/>
      <c r="N256" s="10"/>
      <c r="O256" s="10"/>
      <c r="P256" s="10"/>
      <c r="Q256" s="10"/>
      <c r="R256" s="10"/>
    </row>
    <row r="257" spans="1:18">
      <c r="A257" s="10"/>
      <c r="B257" s="10"/>
      <c r="C257" s="10"/>
      <c r="D257" s="10"/>
      <c r="E257" s="10"/>
      <c r="F257" s="10"/>
      <c r="G257" s="10"/>
      <c r="H257" s="10"/>
      <c r="I257" s="10"/>
      <c r="J257" s="10"/>
      <c r="K257" s="10"/>
      <c r="L257" s="10"/>
      <c r="M257" s="3"/>
      <c r="N257" s="10"/>
      <c r="O257" s="10"/>
      <c r="P257" s="10"/>
      <c r="Q257" s="10"/>
      <c r="R257" s="10"/>
    </row>
    <row r="258" spans="1:18">
      <c r="A258" s="10"/>
      <c r="B258" s="10"/>
      <c r="C258" s="10"/>
      <c r="D258" s="10"/>
      <c r="E258" s="10"/>
      <c r="F258" s="10"/>
      <c r="G258" s="10"/>
      <c r="H258" s="10"/>
      <c r="I258" s="10"/>
      <c r="J258" s="10"/>
      <c r="K258" s="10"/>
      <c r="L258" s="10"/>
      <c r="M258" s="3"/>
      <c r="N258" s="10"/>
      <c r="O258" s="10"/>
      <c r="P258" s="10"/>
      <c r="Q258" s="10"/>
      <c r="R258" s="10"/>
    </row>
    <row r="259" spans="1:18">
      <c r="A259" s="10"/>
      <c r="B259" s="10"/>
      <c r="C259" s="10"/>
      <c r="D259" s="10"/>
      <c r="E259" s="10"/>
      <c r="F259" s="10"/>
      <c r="G259" s="10"/>
      <c r="H259" s="10"/>
      <c r="I259" s="10"/>
      <c r="J259" s="10"/>
      <c r="K259" s="10"/>
      <c r="L259" s="10"/>
      <c r="M259" s="3"/>
      <c r="N259" s="10"/>
      <c r="O259" s="10"/>
      <c r="P259" s="10"/>
      <c r="Q259" s="10"/>
      <c r="R259" s="10"/>
    </row>
    <row r="260" spans="1:18">
      <c r="A260" s="10"/>
      <c r="B260" s="10"/>
      <c r="C260" s="10"/>
      <c r="D260" s="10"/>
      <c r="E260" s="10"/>
      <c r="F260" s="10"/>
      <c r="G260" s="10"/>
      <c r="H260" s="10"/>
      <c r="I260" s="10"/>
      <c r="J260" s="10"/>
      <c r="K260" s="10"/>
      <c r="L260" s="10"/>
      <c r="M260" s="3"/>
      <c r="N260" s="10"/>
      <c r="O260" s="10"/>
      <c r="P260" s="10"/>
      <c r="Q260" s="10"/>
      <c r="R260" s="10"/>
    </row>
    <row r="261" spans="1:18">
      <c r="A261" s="10"/>
      <c r="B261" s="10"/>
      <c r="C261" s="10"/>
      <c r="D261" s="10"/>
      <c r="E261" s="10"/>
      <c r="F261" s="10"/>
      <c r="G261" s="10"/>
      <c r="H261" s="10"/>
      <c r="I261" s="10"/>
      <c r="J261" s="10"/>
      <c r="K261" s="10"/>
      <c r="L261" s="10"/>
      <c r="M261" s="3"/>
      <c r="N261" s="10"/>
      <c r="O261" s="10"/>
      <c r="P261" s="10"/>
      <c r="Q261" s="10"/>
      <c r="R261" s="10"/>
    </row>
    <row r="262" spans="1:18">
      <c r="A262" s="10"/>
      <c r="B262" s="10"/>
      <c r="C262" s="10"/>
      <c r="D262" s="10"/>
      <c r="E262" s="10"/>
      <c r="F262" s="10"/>
      <c r="G262" s="10"/>
      <c r="H262" s="10"/>
      <c r="I262" s="10"/>
      <c r="J262" s="10"/>
      <c r="K262" s="10"/>
      <c r="L262" s="10"/>
      <c r="M262" s="3"/>
      <c r="N262" s="10"/>
      <c r="O262" s="10"/>
      <c r="P262" s="10"/>
      <c r="Q262" s="10"/>
      <c r="R262" s="10"/>
    </row>
    <row r="263" spans="1:18">
      <c r="A263" s="10"/>
      <c r="B263" s="10"/>
      <c r="C263" s="10"/>
      <c r="D263" s="10"/>
      <c r="E263" s="10"/>
      <c r="F263" s="10"/>
      <c r="G263" s="10"/>
      <c r="H263" s="10"/>
      <c r="I263" s="10"/>
      <c r="J263" s="10"/>
      <c r="K263" s="10"/>
      <c r="L263" s="10"/>
      <c r="M263" s="3"/>
      <c r="N263" s="10"/>
      <c r="O263" s="10"/>
      <c r="P263" s="10"/>
      <c r="Q263" s="10"/>
      <c r="R263" s="10"/>
    </row>
    <row r="264" spans="1:18">
      <c r="A264" s="10"/>
      <c r="B264" s="10"/>
      <c r="C264" s="10"/>
      <c r="D264" s="10"/>
      <c r="E264" s="10"/>
      <c r="F264" s="10"/>
      <c r="G264" s="10"/>
      <c r="H264" s="10"/>
      <c r="I264" s="10"/>
      <c r="J264" s="10"/>
      <c r="K264" s="10"/>
      <c r="L264" s="10"/>
      <c r="M264" s="3"/>
      <c r="N264" s="10"/>
      <c r="O264" s="10"/>
      <c r="P264" s="10"/>
      <c r="Q264" s="10"/>
      <c r="R264" s="10"/>
    </row>
    <row r="265" spans="1:18">
      <c r="A265" s="10"/>
      <c r="B265" s="10"/>
      <c r="C265" s="10"/>
      <c r="D265" s="10"/>
      <c r="E265" s="10"/>
      <c r="F265" s="10"/>
      <c r="G265" s="10"/>
      <c r="H265" s="10"/>
      <c r="I265" s="10"/>
      <c r="J265" s="10"/>
      <c r="K265" s="10"/>
      <c r="L265" s="10"/>
      <c r="M265" s="3"/>
      <c r="N265" s="10"/>
      <c r="O265" s="10"/>
      <c r="P265" s="10"/>
      <c r="Q265" s="10"/>
      <c r="R265" s="10"/>
    </row>
    <row r="266" spans="1:18">
      <c r="A266" s="10"/>
      <c r="B266" s="10"/>
      <c r="C266" s="10"/>
      <c r="D266" s="10"/>
      <c r="E266" s="10"/>
      <c r="F266" s="10"/>
      <c r="G266" s="10"/>
      <c r="H266" s="10"/>
      <c r="I266" s="10"/>
      <c r="J266" s="10"/>
      <c r="K266" s="10"/>
      <c r="L266" s="10"/>
      <c r="M266" s="3"/>
      <c r="N266" s="10"/>
      <c r="O266" s="10"/>
      <c r="P266" s="10"/>
      <c r="Q266" s="10"/>
      <c r="R266" s="10"/>
    </row>
    <row r="267" spans="1:18">
      <c r="A267" s="10"/>
      <c r="B267" s="10"/>
      <c r="C267" s="10"/>
      <c r="D267" s="10"/>
      <c r="E267" s="10"/>
      <c r="F267" s="10"/>
      <c r="G267" s="10"/>
      <c r="H267" s="10"/>
      <c r="I267" s="10"/>
      <c r="J267" s="10"/>
      <c r="K267" s="10"/>
      <c r="L267" s="10"/>
      <c r="M267" s="3"/>
      <c r="N267" s="10"/>
      <c r="O267" s="10"/>
      <c r="P267" s="10"/>
      <c r="Q267" s="10"/>
      <c r="R267" s="10"/>
    </row>
    <row r="268" spans="1:18">
      <c r="A268" s="10"/>
      <c r="B268" s="10"/>
      <c r="C268" s="10"/>
      <c r="D268" s="10"/>
      <c r="E268" s="10"/>
      <c r="F268" s="10"/>
      <c r="G268" s="10"/>
      <c r="H268" s="10"/>
      <c r="I268" s="10"/>
      <c r="J268" s="10"/>
      <c r="K268" s="10"/>
      <c r="L268" s="10"/>
      <c r="M268" s="3"/>
      <c r="N268" s="10"/>
      <c r="O268" s="10"/>
      <c r="P268" s="10"/>
      <c r="Q268" s="10"/>
      <c r="R268" s="10"/>
    </row>
    <row r="269" spans="1:18">
      <c r="A269" s="10"/>
      <c r="B269" s="10"/>
      <c r="C269" s="10"/>
      <c r="D269" s="10"/>
      <c r="E269" s="10"/>
      <c r="F269" s="10"/>
      <c r="G269" s="10"/>
      <c r="H269" s="10"/>
      <c r="I269" s="10"/>
      <c r="J269" s="10"/>
      <c r="K269" s="10"/>
      <c r="L269" s="10"/>
      <c r="M269" s="3"/>
      <c r="N269" s="10"/>
      <c r="O269" s="10"/>
      <c r="P269" s="10"/>
      <c r="Q269" s="10"/>
      <c r="R269" s="10"/>
    </row>
    <row r="270" spans="1:18">
      <c r="A270" s="10"/>
      <c r="B270" s="10"/>
      <c r="C270" s="10"/>
      <c r="D270" s="10"/>
      <c r="E270" s="10"/>
      <c r="F270" s="10"/>
      <c r="G270" s="10"/>
      <c r="H270" s="10"/>
      <c r="I270" s="10"/>
      <c r="J270" s="10"/>
      <c r="K270" s="10"/>
      <c r="L270" s="10"/>
      <c r="M270" s="3"/>
      <c r="N270" s="10"/>
      <c r="O270" s="10"/>
      <c r="P270" s="10"/>
      <c r="Q270" s="10"/>
      <c r="R270" s="10"/>
    </row>
    <row r="271" spans="1:18">
      <c r="A271" s="10"/>
      <c r="B271" s="10"/>
      <c r="C271" s="10"/>
      <c r="D271" s="10"/>
      <c r="E271" s="10"/>
      <c r="F271" s="10"/>
      <c r="G271" s="10"/>
      <c r="H271" s="10"/>
      <c r="I271" s="10"/>
      <c r="J271" s="10"/>
      <c r="K271" s="10"/>
      <c r="L271" s="10"/>
      <c r="M271" s="3"/>
      <c r="N271" s="10"/>
      <c r="O271" s="10"/>
      <c r="P271" s="10"/>
      <c r="Q271" s="10"/>
      <c r="R271" s="10"/>
    </row>
    <row r="272" spans="1:18">
      <c r="A272" s="10"/>
      <c r="B272" s="10"/>
      <c r="C272" s="10"/>
      <c r="D272" s="10"/>
      <c r="E272" s="10"/>
      <c r="F272" s="10"/>
      <c r="G272" s="10"/>
      <c r="H272" s="10"/>
      <c r="I272" s="10"/>
      <c r="J272" s="10"/>
      <c r="K272" s="10"/>
      <c r="L272" s="10"/>
      <c r="M272" s="3"/>
      <c r="N272" s="10"/>
      <c r="O272" s="10"/>
      <c r="P272" s="10"/>
      <c r="Q272" s="10"/>
      <c r="R272" s="10"/>
    </row>
    <row r="273" spans="1:18">
      <c r="A273" s="10"/>
      <c r="B273" s="10"/>
      <c r="C273" s="10"/>
      <c r="D273" s="10"/>
      <c r="E273" s="10"/>
      <c r="F273" s="10"/>
      <c r="G273" s="10"/>
      <c r="H273" s="10"/>
      <c r="I273" s="10"/>
      <c r="J273" s="10"/>
      <c r="K273" s="10"/>
      <c r="L273" s="10"/>
      <c r="M273" s="3"/>
      <c r="N273" s="10"/>
      <c r="O273" s="10"/>
      <c r="P273" s="10"/>
      <c r="Q273" s="10"/>
      <c r="R273" s="10"/>
    </row>
    <row r="274" spans="1:18">
      <c r="A274" s="10"/>
      <c r="B274" s="10"/>
      <c r="C274" s="10"/>
      <c r="D274" s="10"/>
      <c r="E274" s="10"/>
      <c r="F274" s="10"/>
      <c r="G274" s="10"/>
      <c r="H274" s="10"/>
      <c r="I274" s="10"/>
      <c r="J274" s="10"/>
      <c r="K274" s="10"/>
      <c r="L274" s="10"/>
      <c r="M274" s="3"/>
      <c r="N274" s="10"/>
      <c r="O274" s="10"/>
      <c r="P274" s="10"/>
      <c r="Q274" s="10"/>
      <c r="R274" s="10"/>
    </row>
    <row r="275" spans="1:18">
      <c r="A275" s="10"/>
      <c r="B275" s="10"/>
      <c r="C275" s="10"/>
      <c r="D275" s="10"/>
      <c r="E275" s="10"/>
      <c r="F275" s="10"/>
      <c r="G275" s="10"/>
      <c r="H275" s="10"/>
      <c r="I275" s="10"/>
      <c r="J275" s="10"/>
      <c r="K275" s="10"/>
      <c r="L275" s="10"/>
      <c r="M275" s="3"/>
      <c r="N275" s="10"/>
      <c r="O275" s="10"/>
      <c r="P275" s="10"/>
      <c r="Q275" s="10"/>
      <c r="R275" s="10"/>
    </row>
    <row r="276" spans="1:18">
      <c r="A276" s="10"/>
      <c r="B276" s="10"/>
      <c r="C276" s="10"/>
      <c r="D276" s="10"/>
      <c r="E276" s="10"/>
      <c r="F276" s="10"/>
      <c r="G276" s="10"/>
      <c r="H276" s="10"/>
      <c r="I276" s="10"/>
      <c r="J276" s="10"/>
      <c r="K276" s="10"/>
      <c r="L276" s="10"/>
      <c r="M276" s="3"/>
      <c r="N276" s="10"/>
      <c r="O276" s="10"/>
      <c r="P276" s="10"/>
      <c r="Q276" s="10"/>
      <c r="R276" s="10"/>
    </row>
    <row r="277" spans="1:18">
      <c r="A277" s="10"/>
      <c r="B277" s="10"/>
      <c r="C277" s="10"/>
      <c r="D277" s="10"/>
      <c r="E277" s="10"/>
      <c r="F277" s="10"/>
      <c r="G277" s="10"/>
      <c r="H277" s="10"/>
      <c r="I277" s="10"/>
      <c r="J277" s="10"/>
      <c r="K277" s="10"/>
      <c r="L277" s="10"/>
      <c r="M277" s="3"/>
      <c r="N277" s="10"/>
      <c r="O277" s="10"/>
      <c r="P277" s="10"/>
      <c r="Q277" s="10"/>
      <c r="R277" s="10"/>
    </row>
    <row r="278" spans="1:18">
      <c r="A278" s="10"/>
      <c r="B278" s="10"/>
      <c r="C278" s="10"/>
      <c r="D278" s="10"/>
      <c r="E278" s="10"/>
      <c r="F278" s="10"/>
      <c r="G278" s="10"/>
      <c r="H278" s="10"/>
      <c r="I278" s="10"/>
      <c r="J278" s="10"/>
      <c r="K278" s="10"/>
      <c r="L278" s="10"/>
      <c r="M278" s="3"/>
      <c r="N278" s="10"/>
      <c r="O278" s="10"/>
      <c r="P278" s="10"/>
      <c r="Q278" s="10"/>
      <c r="R278" s="10"/>
    </row>
    <row r="279" spans="1:18">
      <c r="A279" s="10"/>
      <c r="B279" s="10"/>
      <c r="C279" s="10"/>
      <c r="D279" s="10"/>
      <c r="E279" s="10"/>
      <c r="F279" s="10"/>
      <c r="G279" s="10"/>
      <c r="H279" s="10"/>
      <c r="I279" s="10"/>
      <c r="J279" s="10"/>
      <c r="K279" s="10"/>
      <c r="L279" s="10"/>
      <c r="M279" s="3"/>
      <c r="N279" s="10"/>
      <c r="O279" s="10"/>
      <c r="P279" s="10"/>
      <c r="Q279" s="10"/>
      <c r="R279" s="10"/>
    </row>
    <row r="280" spans="1:18">
      <c r="A280" s="10"/>
      <c r="B280" s="10"/>
      <c r="C280" s="10"/>
      <c r="D280" s="10"/>
      <c r="E280" s="10"/>
      <c r="F280" s="10"/>
      <c r="G280" s="10"/>
      <c r="H280" s="10"/>
      <c r="I280" s="10"/>
      <c r="J280" s="10"/>
      <c r="K280" s="10"/>
      <c r="L280" s="10"/>
      <c r="M280" s="3"/>
      <c r="N280" s="10"/>
      <c r="O280" s="10"/>
      <c r="P280" s="10"/>
      <c r="Q280" s="10"/>
      <c r="R280" s="10"/>
    </row>
    <row r="281" spans="1:18">
      <c r="A281" s="10"/>
      <c r="B281" s="10"/>
      <c r="C281" s="10"/>
      <c r="D281" s="10"/>
      <c r="E281" s="10"/>
      <c r="F281" s="10"/>
      <c r="G281" s="10"/>
      <c r="H281" s="10"/>
      <c r="I281" s="10"/>
      <c r="J281" s="10"/>
      <c r="K281" s="10"/>
      <c r="L281" s="10"/>
      <c r="M281" s="3"/>
      <c r="N281" s="10"/>
      <c r="O281" s="10"/>
      <c r="P281" s="10"/>
      <c r="Q281" s="10"/>
      <c r="R281" s="10"/>
    </row>
    <row r="282" spans="1:18">
      <c r="A282" s="10"/>
      <c r="B282" s="10"/>
      <c r="C282" s="10"/>
      <c r="D282" s="10"/>
      <c r="E282" s="10"/>
      <c r="F282" s="10"/>
      <c r="G282" s="10"/>
      <c r="H282" s="10"/>
      <c r="I282" s="10"/>
      <c r="J282" s="10"/>
      <c r="K282" s="10"/>
      <c r="L282" s="10"/>
      <c r="M282" s="3"/>
      <c r="N282" s="10"/>
      <c r="O282" s="10"/>
      <c r="P282" s="10"/>
      <c r="Q282" s="10"/>
      <c r="R282" s="10"/>
    </row>
    <row r="283" spans="1:18">
      <c r="A283" s="10"/>
      <c r="B283" s="10"/>
      <c r="C283" s="10"/>
      <c r="D283" s="10"/>
      <c r="E283" s="10"/>
      <c r="F283" s="10"/>
      <c r="G283" s="10"/>
      <c r="H283" s="10"/>
      <c r="I283" s="10"/>
      <c r="J283" s="10"/>
      <c r="K283" s="10"/>
      <c r="L283" s="10"/>
      <c r="M283" s="3"/>
      <c r="N283" s="10"/>
      <c r="O283" s="10"/>
      <c r="P283" s="10"/>
      <c r="Q283" s="10"/>
      <c r="R283" s="10"/>
    </row>
    <row r="284" spans="1:18">
      <c r="A284" s="10"/>
      <c r="B284" s="10"/>
      <c r="C284" s="10"/>
      <c r="D284" s="10"/>
      <c r="E284" s="10"/>
      <c r="F284" s="10"/>
      <c r="G284" s="10"/>
      <c r="H284" s="10"/>
      <c r="I284" s="10"/>
      <c r="J284" s="10"/>
      <c r="K284" s="10"/>
      <c r="L284" s="10"/>
      <c r="M284" s="3"/>
      <c r="N284" s="10"/>
      <c r="O284" s="10"/>
      <c r="P284" s="10"/>
      <c r="Q284" s="10"/>
      <c r="R284" s="10"/>
    </row>
    <row r="285" spans="1:18">
      <c r="A285" s="10"/>
      <c r="B285" s="10"/>
      <c r="C285" s="10"/>
      <c r="D285" s="10"/>
      <c r="E285" s="10"/>
      <c r="F285" s="10"/>
      <c r="G285" s="10"/>
      <c r="H285" s="10"/>
      <c r="I285" s="10"/>
      <c r="J285" s="10"/>
      <c r="K285" s="10"/>
      <c r="L285" s="10"/>
      <c r="M285" s="3"/>
      <c r="N285" s="10"/>
      <c r="O285" s="10"/>
      <c r="P285" s="10"/>
      <c r="Q285" s="10"/>
      <c r="R285" s="10"/>
    </row>
    <row r="286" spans="1:18">
      <c r="A286" s="10"/>
      <c r="B286" s="10"/>
      <c r="C286" s="10"/>
      <c r="D286" s="10"/>
      <c r="E286" s="10"/>
      <c r="F286" s="10"/>
      <c r="G286" s="10"/>
      <c r="H286" s="10"/>
      <c r="I286" s="10"/>
      <c r="J286" s="10"/>
      <c r="K286" s="10"/>
      <c r="L286" s="10"/>
      <c r="M286" s="3"/>
      <c r="N286" s="10"/>
      <c r="O286" s="10"/>
      <c r="P286" s="10"/>
      <c r="Q286" s="10"/>
      <c r="R286" s="10"/>
    </row>
    <row r="287" spans="1:18">
      <c r="A287" s="10"/>
      <c r="B287" s="10"/>
      <c r="C287" s="10"/>
      <c r="D287" s="10"/>
      <c r="E287" s="10"/>
      <c r="F287" s="10"/>
      <c r="G287" s="10"/>
      <c r="H287" s="10"/>
      <c r="I287" s="10"/>
      <c r="J287" s="10"/>
      <c r="K287" s="10"/>
      <c r="L287" s="10"/>
      <c r="M287" s="3"/>
      <c r="N287" s="10"/>
      <c r="O287" s="10"/>
      <c r="P287" s="10"/>
      <c r="Q287" s="10"/>
      <c r="R287" s="10"/>
    </row>
    <row r="288" spans="1:18">
      <c r="A288" s="10"/>
      <c r="B288" s="10"/>
      <c r="C288" s="10"/>
      <c r="D288" s="10"/>
      <c r="E288" s="10"/>
      <c r="F288" s="10"/>
      <c r="G288" s="10"/>
      <c r="H288" s="10"/>
      <c r="I288" s="10"/>
      <c r="J288" s="10"/>
      <c r="K288" s="10"/>
      <c r="L288" s="10"/>
      <c r="M288" s="3"/>
      <c r="N288" s="10"/>
      <c r="O288" s="10"/>
      <c r="P288" s="10"/>
      <c r="Q288" s="10"/>
      <c r="R288" s="10"/>
    </row>
    <row r="289" spans="1:18">
      <c r="A289" s="10"/>
      <c r="B289" s="10"/>
      <c r="C289" s="10"/>
      <c r="D289" s="10"/>
      <c r="E289" s="10"/>
      <c r="F289" s="10"/>
      <c r="G289" s="10"/>
      <c r="H289" s="10"/>
      <c r="I289" s="10"/>
      <c r="J289" s="10"/>
      <c r="K289" s="10"/>
      <c r="L289" s="10"/>
      <c r="M289" s="3"/>
      <c r="N289" s="10"/>
      <c r="O289" s="10"/>
      <c r="P289" s="10"/>
      <c r="Q289" s="10"/>
      <c r="R289" s="10"/>
    </row>
    <row r="290" spans="1:18">
      <c r="A290" s="10"/>
      <c r="B290" s="10"/>
      <c r="C290" s="10"/>
      <c r="D290" s="10"/>
      <c r="E290" s="10"/>
      <c r="F290" s="10"/>
      <c r="G290" s="10"/>
      <c r="H290" s="10"/>
      <c r="I290" s="10"/>
      <c r="J290" s="10"/>
      <c r="K290" s="10"/>
      <c r="L290" s="10"/>
      <c r="M290" s="3"/>
      <c r="N290" s="10"/>
      <c r="O290" s="10"/>
      <c r="P290" s="10"/>
      <c r="Q290" s="10"/>
      <c r="R290" s="10"/>
    </row>
    <row r="291" spans="1:18">
      <c r="A291" s="10"/>
      <c r="B291" s="10"/>
      <c r="C291" s="10"/>
      <c r="D291" s="10"/>
      <c r="E291" s="10"/>
      <c r="F291" s="10"/>
      <c r="G291" s="10"/>
      <c r="H291" s="10"/>
      <c r="I291" s="10"/>
      <c r="J291" s="10"/>
      <c r="K291" s="10"/>
      <c r="L291" s="10"/>
      <c r="M291" s="3"/>
      <c r="N291" s="10"/>
      <c r="O291" s="10"/>
      <c r="P291" s="10"/>
      <c r="Q291" s="10"/>
      <c r="R291" s="10"/>
    </row>
    <row r="292" spans="1:18">
      <c r="A292" s="10"/>
      <c r="B292" s="10"/>
      <c r="C292" s="10"/>
      <c r="D292" s="10"/>
      <c r="E292" s="10"/>
      <c r="F292" s="10"/>
      <c r="G292" s="10"/>
      <c r="H292" s="10"/>
      <c r="I292" s="10"/>
      <c r="J292" s="10"/>
      <c r="K292" s="10"/>
      <c r="L292" s="10"/>
      <c r="M292" s="3"/>
      <c r="N292" s="10"/>
      <c r="O292" s="10"/>
      <c r="P292" s="10"/>
      <c r="Q292" s="10"/>
      <c r="R292" s="10"/>
    </row>
    <row r="293" spans="1:18">
      <c r="A293" s="10"/>
      <c r="B293" s="10"/>
      <c r="C293" s="10"/>
      <c r="D293" s="10"/>
      <c r="E293" s="10"/>
      <c r="F293" s="10"/>
      <c r="G293" s="10"/>
      <c r="H293" s="10"/>
      <c r="I293" s="10"/>
      <c r="J293" s="10"/>
      <c r="K293" s="10"/>
      <c r="L293" s="10"/>
      <c r="M293" s="3"/>
      <c r="N293" s="10"/>
      <c r="O293" s="10"/>
      <c r="P293" s="10"/>
      <c r="Q293" s="10"/>
      <c r="R293" s="10"/>
    </row>
    <row r="294" spans="1:18">
      <c r="A294" s="10"/>
      <c r="B294" s="10"/>
      <c r="C294" s="10"/>
      <c r="D294" s="10"/>
      <c r="E294" s="10"/>
      <c r="F294" s="10"/>
      <c r="G294" s="10"/>
      <c r="H294" s="10"/>
      <c r="I294" s="10"/>
      <c r="J294" s="10"/>
      <c r="K294" s="10"/>
      <c r="L294" s="10"/>
      <c r="M294" s="3"/>
      <c r="N294" s="10"/>
      <c r="O294" s="10"/>
      <c r="P294" s="10"/>
      <c r="Q294" s="10"/>
      <c r="R294" s="10"/>
    </row>
    <row r="295" spans="1:18">
      <c r="A295" s="10"/>
      <c r="B295" s="10"/>
      <c r="C295" s="10"/>
      <c r="D295" s="10"/>
      <c r="E295" s="10"/>
      <c r="F295" s="10"/>
      <c r="G295" s="10"/>
      <c r="H295" s="10"/>
      <c r="I295" s="10"/>
      <c r="J295" s="10"/>
      <c r="K295" s="10"/>
      <c r="L295" s="10"/>
      <c r="M295" s="3"/>
      <c r="N295" s="10"/>
      <c r="O295" s="10"/>
      <c r="P295" s="10"/>
      <c r="Q295" s="10"/>
      <c r="R295" s="10"/>
    </row>
    <row r="296" spans="1:18">
      <c r="A296" s="10"/>
      <c r="B296" s="10"/>
      <c r="C296" s="10"/>
      <c r="D296" s="10"/>
      <c r="E296" s="10"/>
      <c r="F296" s="10"/>
      <c r="G296" s="10"/>
      <c r="H296" s="10"/>
      <c r="I296" s="10"/>
      <c r="J296" s="10"/>
      <c r="K296" s="10"/>
      <c r="L296" s="10"/>
      <c r="M296" s="3"/>
      <c r="N296" s="10"/>
      <c r="O296" s="10"/>
      <c r="P296" s="10"/>
      <c r="Q296" s="10"/>
      <c r="R296" s="10"/>
    </row>
    <row r="297" spans="1:18">
      <c r="A297" s="10"/>
      <c r="B297" s="10"/>
      <c r="C297" s="10"/>
      <c r="D297" s="10"/>
      <c r="E297" s="10"/>
      <c r="F297" s="10"/>
      <c r="G297" s="10"/>
      <c r="H297" s="10"/>
      <c r="I297" s="10"/>
      <c r="J297" s="10"/>
      <c r="K297" s="10"/>
      <c r="L297" s="10"/>
      <c r="M297" s="3"/>
      <c r="N297" s="10"/>
      <c r="O297" s="10"/>
      <c r="P297" s="10"/>
      <c r="Q297" s="10"/>
      <c r="R297" s="10"/>
    </row>
    <row r="298" spans="1:18">
      <c r="A298" s="10"/>
      <c r="B298" s="10"/>
      <c r="C298" s="10"/>
      <c r="D298" s="10"/>
      <c r="E298" s="10"/>
      <c r="F298" s="10"/>
      <c r="G298" s="10"/>
      <c r="H298" s="10"/>
      <c r="I298" s="10"/>
      <c r="J298" s="10"/>
      <c r="K298" s="10"/>
      <c r="L298" s="10"/>
      <c r="M298" s="3"/>
      <c r="N298" s="10"/>
      <c r="O298" s="10"/>
      <c r="P298" s="10"/>
      <c r="Q298" s="10"/>
      <c r="R298" s="10"/>
    </row>
    <row r="299" spans="1:18">
      <c r="A299" s="10"/>
      <c r="B299" s="10"/>
      <c r="C299" s="10"/>
      <c r="D299" s="10"/>
      <c r="E299" s="10"/>
      <c r="F299" s="10"/>
      <c r="G299" s="10"/>
      <c r="H299" s="10"/>
      <c r="I299" s="10"/>
      <c r="J299" s="10"/>
      <c r="K299" s="10"/>
      <c r="L299" s="10"/>
      <c r="M299" s="3"/>
      <c r="N299" s="10"/>
      <c r="O299" s="10"/>
      <c r="P299" s="10"/>
      <c r="Q299" s="10"/>
      <c r="R299" s="10"/>
    </row>
    <row r="300" spans="1:18">
      <c r="A300" s="10"/>
      <c r="B300" s="10"/>
      <c r="C300" s="10"/>
      <c r="D300" s="10"/>
      <c r="E300" s="10"/>
      <c r="F300" s="10"/>
      <c r="G300" s="10"/>
      <c r="H300" s="10"/>
      <c r="I300" s="10"/>
      <c r="J300" s="10"/>
      <c r="K300" s="10"/>
      <c r="L300" s="10"/>
      <c r="M300" s="3"/>
      <c r="N300" s="10"/>
      <c r="O300" s="10"/>
      <c r="P300" s="10"/>
      <c r="Q300" s="10"/>
      <c r="R300" s="10"/>
    </row>
    <row r="301" spans="1:18">
      <c r="A301" s="10"/>
      <c r="B301" s="10"/>
      <c r="C301" s="10"/>
      <c r="D301" s="10"/>
      <c r="E301" s="10"/>
      <c r="F301" s="10"/>
      <c r="G301" s="10"/>
      <c r="H301" s="10"/>
      <c r="I301" s="10"/>
      <c r="J301" s="10"/>
      <c r="K301" s="10"/>
      <c r="L301" s="10"/>
      <c r="M301" s="3"/>
      <c r="N301" s="10"/>
      <c r="O301" s="10"/>
      <c r="P301" s="10"/>
      <c r="Q301" s="10"/>
      <c r="R301" s="10"/>
    </row>
    <row r="302" spans="1:18">
      <c r="A302" s="10"/>
      <c r="B302" s="10"/>
      <c r="C302" s="10"/>
      <c r="D302" s="10"/>
      <c r="E302" s="10"/>
      <c r="F302" s="10"/>
      <c r="G302" s="10"/>
      <c r="H302" s="10"/>
      <c r="I302" s="10"/>
      <c r="J302" s="10"/>
      <c r="K302" s="10"/>
      <c r="L302" s="10"/>
      <c r="M302" s="3"/>
      <c r="N302" s="10"/>
      <c r="O302" s="10"/>
      <c r="P302" s="10"/>
      <c r="Q302" s="10"/>
      <c r="R302" s="10"/>
    </row>
    <row r="303" spans="1:18">
      <c r="A303" s="10"/>
      <c r="B303" s="10"/>
      <c r="C303" s="10"/>
      <c r="D303" s="10"/>
      <c r="E303" s="10"/>
      <c r="F303" s="10"/>
      <c r="G303" s="10"/>
      <c r="H303" s="10"/>
      <c r="I303" s="10"/>
      <c r="J303" s="10"/>
      <c r="K303" s="10"/>
      <c r="L303" s="10"/>
      <c r="M303" s="3"/>
      <c r="N303" s="10"/>
      <c r="O303" s="10"/>
      <c r="P303" s="10"/>
      <c r="Q303" s="10"/>
      <c r="R303" s="10"/>
    </row>
    <row r="304" spans="1:18">
      <c r="A304" s="10"/>
      <c r="B304" s="10"/>
      <c r="C304" s="10"/>
      <c r="D304" s="10"/>
      <c r="E304" s="10"/>
      <c r="F304" s="10"/>
      <c r="G304" s="10"/>
      <c r="H304" s="10"/>
      <c r="I304" s="10"/>
      <c r="J304" s="10"/>
      <c r="K304" s="10"/>
      <c r="L304" s="10"/>
      <c r="M304" s="3"/>
      <c r="N304" s="10"/>
      <c r="O304" s="10"/>
      <c r="P304" s="10"/>
      <c r="Q304" s="10"/>
      <c r="R304" s="10"/>
    </row>
    <row r="305" spans="1:18">
      <c r="A305" s="10"/>
      <c r="B305" s="10"/>
      <c r="C305" s="10"/>
      <c r="D305" s="10"/>
      <c r="E305" s="10"/>
      <c r="F305" s="10"/>
      <c r="G305" s="10"/>
      <c r="H305" s="10"/>
      <c r="I305" s="10"/>
      <c r="J305" s="10"/>
      <c r="K305" s="10"/>
      <c r="L305" s="10"/>
      <c r="M305" s="3"/>
      <c r="N305" s="10"/>
      <c r="O305" s="10"/>
      <c r="P305" s="10"/>
      <c r="Q305" s="10"/>
      <c r="R305" s="10"/>
    </row>
    <row r="306" spans="1:18">
      <c r="A306" s="10"/>
      <c r="B306" s="10"/>
      <c r="C306" s="10"/>
      <c r="D306" s="10"/>
      <c r="E306" s="10"/>
      <c r="F306" s="10"/>
      <c r="G306" s="10"/>
      <c r="H306" s="10"/>
      <c r="I306" s="10"/>
      <c r="J306" s="10"/>
      <c r="K306" s="10"/>
      <c r="L306" s="10"/>
      <c r="M306" s="3"/>
      <c r="N306" s="10"/>
      <c r="O306" s="10"/>
      <c r="P306" s="10"/>
      <c r="Q306" s="10"/>
      <c r="R306" s="10"/>
    </row>
    <row r="307" spans="1:18">
      <c r="A307" s="10"/>
      <c r="B307" s="10"/>
      <c r="C307" s="10"/>
      <c r="D307" s="10"/>
      <c r="E307" s="10"/>
      <c r="F307" s="10"/>
      <c r="G307" s="10"/>
      <c r="H307" s="10"/>
      <c r="I307" s="10"/>
      <c r="J307" s="10"/>
      <c r="K307" s="10"/>
      <c r="L307" s="10"/>
      <c r="M307" s="3"/>
      <c r="N307" s="10"/>
      <c r="O307" s="10"/>
      <c r="P307" s="10"/>
      <c r="Q307" s="10"/>
      <c r="R307" s="10"/>
    </row>
    <row r="308" spans="1:18">
      <c r="A308" s="10"/>
      <c r="B308" s="10"/>
      <c r="C308" s="10"/>
      <c r="D308" s="10"/>
      <c r="E308" s="10"/>
      <c r="F308" s="10"/>
      <c r="G308" s="10"/>
      <c r="H308" s="10"/>
      <c r="I308" s="10"/>
      <c r="J308" s="10"/>
      <c r="K308" s="10"/>
      <c r="L308" s="10"/>
      <c r="M308" s="3"/>
      <c r="N308" s="10"/>
      <c r="O308" s="10"/>
      <c r="P308" s="10"/>
      <c r="Q308" s="10"/>
      <c r="R308" s="10"/>
    </row>
    <row r="309" spans="1:18">
      <c r="A309" s="10"/>
      <c r="B309" s="10"/>
      <c r="C309" s="10"/>
      <c r="D309" s="10"/>
      <c r="E309" s="10"/>
      <c r="F309" s="10"/>
      <c r="G309" s="10"/>
      <c r="H309" s="10"/>
      <c r="I309" s="10"/>
      <c r="J309" s="10"/>
      <c r="K309" s="10"/>
      <c r="L309" s="10"/>
      <c r="M309" s="3"/>
      <c r="N309" s="10"/>
      <c r="O309" s="10"/>
      <c r="P309" s="10"/>
      <c r="Q309" s="10"/>
      <c r="R309" s="10"/>
    </row>
    <row r="310" spans="1:18">
      <c r="A310" s="10"/>
      <c r="B310" s="10"/>
      <c r="C310" s="10"/>
      <c r="D310" s="10"/>
      <c r="E310" s="10"/>
      <c r="F310" s="10"/>
      <c r="G310" s="10"/>
      <c r="H310" s="10"/>
      <c r="I310" s="10"/>
      <c r="J310" s="10"/>
      <c r="K310" s="10"/>
      <c r="L310" s="10"/>
      <c r="M310" s="3"/>
      <c r="N310" s="10"/>
      <c r="O310" s="10"/>
      <c r="P310" s="10"/>
      <c r="Q310" s="10"/>
      <c r="R310" s="10"/>
    </row>
    <row r="311" spans="1:18">
      <c r="A311" s="10"/>
      <c r="B311" s="10"/>
      <c r="C311" s="10"/>
      <c r="D311" s="10"/>
      <c r="E311" s="10"/>
      <c r="F311" s="10"/>
      <c r="G311" s="10"/>
      <c r="H311" s="10"/>
      <c r="I311" s="10"/>
      <c r="J311" s="10"/>
      <c r="K311" s="10"/>
      <c r="L311" s="10"/>
      <c r="M311" s="3"/>
      <c r="N311" s="10"/>
      <c r="O311" s="10"/>
      <c r="P311" s="10"/>
      <c r="Q311" s="10"/>
      <c r="R311" s="10"/>
    </row>
    <row r="312" spans="1:18">
      <c r="A312" s="10"/>
      <c r="B312" s="10"/>
      <c r="C312" s="10"/>
      <c r="D312" s="10"/>
      <c r="E312" s="10"/>
      <c r="F312" s="10"/>
      <c r="G312" s="10"/>
      <c r="H312" s="10"/>
      <c r="I312" s="10"/>
      <c r="J312" s="10"/>
      <c r="K312" s="10"/>
      <c r="L312" s="10"/>
      <c r="M312" s="3"/>
      <c r="N312" s="10"/>
      <c r="O312" s="10"/>
      <c r="P312" s="10"/>
      <c r="Q312" s="10"/>
      <c r="R312" s="10"/>
    </row>
    <row r="313" spans="1:18">
      <c r="A313" s="10"/>
      <c r="B313" s="10"/>
      <c r="C313" s="10"/>
      <c r="D313" s="10"/>
      <c r="E313" s="10"/>
      <c r="F313" s="10"/>
      <c r="G313" s="10"/>
      <c r="H313" s="10"/>
      <c r="I313" s="10"/>
      <c r="J313" s="10"/>
      <c r="K313" s="10"/>
      <c r="L313" s="10"/>
      <c r="M313" s="3"/>
      <c r="N313" s="10"/>
      <c r="O313" s="10"/>
      <c r="P313" s="10"/>
      <c r="Q313" s="10"/>
      <c r="R313" s="10"/>
    </row>
    <row r="314" spans="1:18">
      <c r="A314" s="10"/>
      <c r="B314" s="10"/>
      <c r="C314" s="10"/>
      <c r="D314" s="10"/>
      <c r="E314" s="10"/>
      <c r="F314" s="10"/>
      <c r="G314" s="10"/>
      <c r="H314" s="10"/>
      <c r="I314" s="10"/>
      <c r="J314" s="10"/>
      <c r="K314" s="10"/>
      <c r="L314" s="10"/>
      <c r="M314" s="3"/>
      <c r="N314" s="10"/>
      <c r="O314" s="10"/>
      <c r="P314" s="10"/>
      <c r="Q314" s="10"/>
      <c r="R314" s="10"/>
    </row>
    <row r="315" spans="1:18">
      <c r="A315" s="10"/>
      <c r="B315" s="10"/>
      <c r="C315" s="10"/>
      <c r="D315" s="10"/>
      <c r="E315" s="10"/>
      <c r="F315" s="10"/>
      <c r="G315" s="10"/>
      <c r="H315" s="10"/>
      <c r="I315" s="10"/>
      <c r="J315" s="10"/>
      <c r="K315" s="10"/>
      <c r="L315" s="10"/>
      <c r="M315" s="3"/>
      <c r="N315" s="10"/>
      <c r="O315" s="10"/>
      <c r="P315" s="10"/>
      <c r="Q315" s="10"/>
      <c r="R315" s="10"/>
    </row>
    <row r="316" spans="1:18">
      <c r="A316" s="10"/>
      <c r="B316" s="10"/>
      <c r="C316" s="10"/>
      <c r="D316" s="10"/>
      <c r="E316" s="10"/>
      <c r="F316" s="10"/>
      <c r="G316" s="10"/>
      <c r="H316" s="10"/>
      <c r="I316" s="10"/>
      <c r="J316" s="10"/>
      <c r="K316" s="10"/>
      <c r="L316" s="10"/>
      <c r="M316" s="3"/>
      <c r="N316" s="10"/>
      <c r="O316" s="10"/>
      <c r="P316" s="10"/>
      <c r="Q316" s="10"/>
      <c r="R316" s="10"/>
    </row>
    <row r="317" spans="1:18">
      <c r="A317" s="10"/>
      <c r="B317" s="10"/>
      <c r="C317" s="10"/>
      <c r="D317" s="10"/>
      <c r="E317" s="10"/>
      <c r="F317" s="10"/>
      <c r="G317" s="10"/>
      <c r="H317" s="10"/>
      <c r="I317" s="10"/>
      <c r="J317" s="10"/>
      <c r="K317" s="10"/>
      <c r="L317" s="10"/>
      <c r="M317" s="3"/>
      <c r="N317" s="10"/>
      <c r="O317" s="10"/>
      <c r="P317" s="10"/>
      <c r="Q317" s="10"/>
      <c r="R317" s="10"/>
    </row>
    <row r="318" spans="1:18">
      <c r="A318" s="10"/>
      <c r="B318" s="10"/>
      <c r="C318" s="10"/>
      <c r="D318" s="10"/>
      <c r="E318" s="10"/>
      <c r="F318" s="10"/>
      <c r="G318" s="10"/>
      <c r="H318" s="10"/>
      <c r="I318" s="10"/>
      <c r="J318" s="10"/>
      <c r="K318" s="10"/>
      <c r="L318" s="10"/>
      <c r="M318" s="3"/>
      <c r="N318" s="10"/>
      <c r="O318" s="10"/>
      <c r="P318" s="10"/>
      <c r="Q318" s="10"/>
      <c r="R318" s="10"/>
    </row>
    <row r="319" spans="1:18">
      <c r="A319" s="10"/>
      <c r="B319" s="10"/>
      <c r="C319" s="10"/>
      <c r="D319" s="10"/>
      <c r="E319" s="10"/>
      <c r="F319" s="10"/>
      <c r="G319" s="10"/>
      <c r="H319" s="10"/>
      <c r="I319" s="10"/>
      <c r="J319" s="10"/>
      <c r="K319" s="10"/>
      <c r="L319" s="10"/>
      <c r="M319" s="3"/>
      <c r="N319" s="10"/>
      <c r="O319" s="10"/>
      <c r="P319" s="10"/>
      <c r="Q319" s="10"/>
      <c r="R319" s="10"/>
    </row>
    <row r="320" spans="1:18">
      <c r="A320" s="10"/>
      <c r="B320" s="10"/>
      <c r="C320" s="10"/>
      <c r="D320" s="10"/>
      <c r="E320" s="10"/>
      <c r="F320" s="10"/>
      <c r="G320" s="10"/>
      <c r="H320" s="10"/>
      <c r="I320" s="10"/>
      <c r="J320" s="10"/>
      <c r="K320" s="10"/>
      <c r="L320" s="10"/>
      <c r="M320" s="3"/>
      <c r="N320" s="10"/>
      <c r="O320" s="10"/>
      <c r="P320" s="10"/>
      <c r="Q320" s="10"/>
      <c r="R320" s="10"/>
    </row>
    <row r="321" spans="1:18">
      <c r="A321" s="10"/>
      <c r="B321" s="10"/>
      <c r="C321" s="10"/>
      <c r="D321" s="10"/>
      <c r="E321" s="10"/>
      <c r="F321" s="10"/>
      <c r="G321" s="10"/>
      <c r="H321" s="10"/>
      <c r="I321" s="10"/>
      <c r="J321" s="10"/>
      <c r="K321" s="10"/>
      <c r="L321" s="10"/>
      <c r="M321" s="3"/>
      <c r="N321" s="10"/>
      <c r="O321" s="10"/>
      <c r="P321" s="10"/>
      <c r="Q321" s="10"/>
      <c r="R321" s="10"/>
    </row>
    <row r="322" spans="1:18">
      <c r="A322" s="10"/>
      <c r="B322" s="10"/>
      <c r="C322" s="10"/>
      <c r="D322" s="10"/>
      <c r="E322" s="10"/>
      <c r="F322" s="10"/>
      <c r="G322" s="10"/>
      <c r="H322" s="10"/>
      <c r="I322" s="10"/>
      <c r="J322" s="10"/>
      <c r="K322" s="10"/>
      <c r="L322" s="10"/>
      <c r="M322" s="3"/>
      <c r="N322" s="10"/>
      <c r="O322" s="10"/>
      <c r="P322" s="10"/>
      <c r="Q322" s="10"/>
      <c r="R322" s="10"/>
    </row>
    <row r="323" spans="1:18">
      <c r="A323" s="10"/>
      <c r="B323" s="10"/>
      <c r="C323" s="10"/>
      <c r="D323" s="10"/>
      <c r="E323" s="10"/>
      <c r="F323" s="10"/>
      <c r="G323" s="10"/>
      <c r="H323" s="10"/>
      <c r="I323" s="10"/>
      <c r="J323" s="10"/>
      <c r="K323" s="10"/>
      <c r="L323" s="10"/>
      <c r="M323" s="3"/>
      <c r="N323" s="10"/>
      <c r="O323" s="10"/>
      <c r="P323" s="10"/>
      <c r="Q323" s="10"/>
      <c r="R323" s="10"/>
    </row>
    <row r="324" spans="1:18">
      <c r="A324" s="10"/>
      <c r="B324" s="10"/>
      <c r="C324" s="10"/>
      <c r="D324" s="10"/>
      <c r="E324" s="10"/>
      <c r="F324" s="10"/>
      <c r="G324" s="10"/>
      <c r="H324" s="10"/>
      <c r="I324" s="10"/>
      <c r="J324" s="10"/>
      <c r="K324" s="10"/>
      <c r="L324" s="10"/>
      <c r="M324" s="3"/>
      <c r="N324" s="10"/>
      <c r="O324" s="10"/>
      <c r="P324" s="10"/>
      <c r="Q324" s="10"/>
      <c r="R324" s="10"/>
    </row>
    <row r="325" spans="1:18">
      <c r="A325" s="10"/>
      <c r="B325" s="10"/>
      <c r="C325" s="10"/>
      <c r="D325" s="10"/>
      <c r="E325" s="10"/>
      <c r="F325" s="10"/>
      <c r="G325" s="10"/>
      <c r="H325" s="10"/>
      <c r="I325" s="10"/>
      <c r="J325" s="10"/>
      <c r="K325" s="10"/>
      <c r="L325" s="10"/>
      <c r="M325" s="3"/>
      <c r="N325" s="10"/>
      <c r="O325" s="10"/>
      <c r="P325" s="10"/>
      <c r="Q325" s="10"/>
      <c r="R325" s="10"/>
    </row>
    <row r="326" spans="1:18">
      <c r="A326" s="10"/>
      <c r="B326" s="10"/>
      <c r="C326" s="10"/>
      <c r="D326" s="10"/>
      <c r="E326" s="10"/>
      <c r="F326" s="10"/>
      <c r="G326" s="10"/>
      <c r="H326" s="10"/>
      <c r="I326" s="10"/>
      <c r="J326" s="10"/>
      <c r="K326" s="10"/>
      <c r="L326" s="10"/>
      <c r="M326" s="3"/>
      <c r="N326" s="10"/>
      <c r="O326" s="10"/>
      <c r="P326" s="10"/>
      <c r="Q326" s="10"/>
      <c r="R326" s="10"/>
    </row>
    <row r="327" spans="1:18">
      <c r="A327" s="10"/>
      <c r="B327" s="10"/>
      <c r="C327" s="10"/>
      <c r="D327" s="10"/>
      <c r="E327" s="10"/>
      <c r="F327" s="10"/>
      <c r="G327" s="10"/>
      <c r="H327" s="10"/>
      <c r="I327" s="10"/>
      <c r="J327" s="10"/>
      <c r="K327" s="10"/>
      <c r="L327" s="10"/>
      <c r="M327" s="3"/>
      <c r="N327" s="10"/>
      <c r="O327" s="10"/>
      <c r="P327" s="10"/>
      <c r="Q327" s="10"/>
      <c r="R327" s="10"/>
    </row>
    <row r="328" spans="1:18">
      <c r="A328" s="10"/>
      <c r="B328" s="10"/>
      <c r="C328" s="10"/>
      <c r="D328" s="10"/>
      <c r="E328" s="10"/>
      <c r="F328" s="10"/>
      <c r="G328" s="10"/>
      <c r="H328" s="10"/>
      <c r="I328" s="10"/>
      <c r="J328" s="10"/>
      <c r="K328" s="10"/>
      <c r="L328" s="10"/>
      <c r="M328" s="3"/>
      <c r="N328" s="10"/>
      <c r="O328" s="10"/>
      <c r="P328" s="10"/>
      <c r="Q328" s="10"/>
      <c r="R328" s="10"/>
    </row>
    <row r="329" spans="1:18">
      <c r="A329" s="10"/>
      <c r="B329" s="10"/>
      <c r="C329" s="10"/>
      <c r="D329" s="10"/>
      <c r="E329" s="10"/>
      <c r="F329" s="10"/>
      <c r="G329" s="10"/>
      <c r="H329" s="10"/>
      <c r="I329" s="10"/>
      <c r="J329" s="10"/>
      <c r="K329" s="10"/>
      <c r="L329" s="10"/>
      <c r="M329" s="3"/>
      <c r="N329" s="10"/>
      <c r="O329" s="10"/>
      <c r="P329" s="10"/>
      <c r="Q329" s="10"/>
      <c r="R329" s="10"/>
    </row>
    <row r="330" spans="1:18">
      <c r="A330" s="10"/>
      <c r="B330" s="10"/>
      <c r="C330" s="10"/>
      <c r="D330" s="10"/>
      <c r="E330" s="10"/>
      <c r="F330" s="10"/>
      <c r="G330" s="10"/>
      <c r="H330" s="10"/>
      <c r="I330" s="10"/>
      <c r="J330" s="10"/>
      <c r="K330" s="10"/>
      <c r="L330" s="10"/>
      <c r="M330" s="3"/>
      <c r="N330" s="10"/>
      <c r="O330" s="10"/>
      <c r="P330" s="10"/>
      <c r="Q330" s="10"/>
      <c r="R330" s="10"/>
    </row>
    <row r="331" spans="1:18">
      <c r="A331" s="10"/>
      <c r="B331" s="10"/>
      <c r="C331" s="10"/>
      <c r="D331" s="10"/>
      <c r="E331" s="10"/>
      <c r="F331" s="10"/>
      <c r="G331" s="10"/>
      <c r="H331" s="10"/>
      <c r="I331" s="10"/>
      <c r="J331" s="10"/>
      <c r="K331" s="10"/>
      <c r="L331" s="10"/>
      <c r="M331" s="3"/>
      <c r="N331" s="10"/>
      <c r="O331" s="10"/>
      <c r="P331" s="10"/>
      <c r="Q331" s="10"/>
      <c r="R331" s="10"/>
    </row>
    <row r="332" spans="1:18">
      <c r="A332" s="10"/>
      <c r="B332" s="10"/>
      <c r="C332" s="10"/>
      <c r="D332" s="10"/>
      <c r="E332" s="10"/>
      <c r="F332" s="10"/>
      <c r="G332" s="10"/>
      <c r="H332" s="10"/>
      <c r="I332" s="10"/>
      <c r="J332" s="10"/>
      <c r="K332" s="10"/>
      <c r="L332" s="10"/>
      <c r="M332" s="3"/>
      <c r="N332" s="10"/>
      <c r="O332" s="10"/>
      <c r="P332" s="10"/>
      <c r="Q332" s="10"/>
      <c r="R332" s="10"/>
    </row>
    <row r="333" spans="1:18">
      <c r="A333" s="10"/>
      <c r="B333" s="10"/>
      <c r="C333" s="10"/>
      <c r="D333" s="10"/>
      <c r="E333" s="10"/>
      <c r="F333" s="10"/>
      <c r="G333" s="10"/>
      <c r="H333" s="10"/>
      <c r="I333" s="10"/>
      <c r="J333" s="10"/>
      <c r="K333" s="10"/>
      <c r="L333" s="10"/>
      <c r="M333" s="3"/>
      <c r="N333" s="10"/>
      <c r="O333" s="10"/>
      <c r="P333" s="10"/>
      <c r="Q333" s="10"/>
      <c r="R333" s="10"/>
    </row>
    <row r="334" spans="1:18">
      <c r="A334" s="10"/>
      <c r="B334" s="10"/>
      <c r="C334" s="10"/>
      <c r="D334" s="10"/>
      <c r="E334" s="10"/>
      <c r="F334" s="10"/>
      <c r="G334" s="10"/>
      <c r="H334" s="10"/>
      <c r="I334" s="10"/>
      <c r="J334" s="10"/>
      <c r="K334" s="10"/>
      <c r="L334" s="10"/>
      <c r="M334" s="3"/>
      <c r="N334" s="10"/>
      <c r="O334" s="10"/>
      <c r="P334" s="10"/>
      <c r="Q334" s="10"/>
      <c r="R334" s="10"/>
    </row>
    <row r="335" spans="1:18">
      <c r="A335" s="10"/>
      <c r="B335" s="10"/>
      <c r="C335" s="10"/>
      <c r="D335" s="10"/>
      <c r="E335" s="10"/>
      <c r="F335" s="10"/>
      <c r="G335" s="10"/>
      <c r="H335" s="10"/>
      <c r="I335" s="10"/>
      <c r="J335" s="10"/>
      <c r="K335" s="10"/>
      <c r="L335" s="10"/>
      <c r="M335" s="3"/>
      <c r="N335" s="10"/>
      <c r="O335" s="10"/>
      <c r="P335" s="10"/>
      <c r="Q335" s="10"/>
      <c r="R335" s="10"/>
    </row>
    <row r="336" spans="1:18">
      <c r="A336" s="10"/>
      <c r="B336" s="10"/>
      <c r="C336" s="10"/>
      <c r="D336" s="10"/>
      <c r="E336" s="10"/>
      <c r="F336" s="10"/>
      <c r="G336" s="10"/>
      <c r="H336" s="10"/>
      <c r="I336" s="10"/>
      <c r="J336" s="10"/>
      <c r="K336" s="10"/>
      <c r="L336" s="10"/>
      <c r="M336" s="3"/>
      <c r="N336" s="10"/>
      <c r="O336" s="10"/>
      <c r="P336" s="10"/>
      <c r="Q336" s="10"/>
      <c r="R336" s="10"/>
    </row>
    <row r="337" spans="1:18">
      <c r="A337" s="10"/>
      <c r="B337" s="10"/>
      <c r="C337" s="10"/>
      <c r="D337" s="10"/>
      <c r="E337" s="10"/>
      <c r="F337" s="10"/>
      <c r="G337" s="10"/>
      <c r="H337" s="10"/>
      <c r="I337" s="10"/>
      <c r="J337" s="10"/>
      <c r="K337" s="10"/>
      <c r="L337" s="10"/>
      <c r="M337" s="3"/>
      <c r="N337" s="10"/>
      <c r="O337" s="10"/>
      <c r="P337" s="10"/>
      <c r="Q337" s="10"/>
      <c r="R337" s="10"/>
    </row>
    <row r="338" spans="1:18">
      <c r="A338" s="10"/>
      <c r="B338" s="10"/>
      <c r="C338" s="10"/>
      <c r="D338" s="10"/>
      <c r="E338" s="10"/>
      <c r="F338" s="10"/>
      <c r="G338" s="10"/>
      <c r="H338" s="10"/>
      <c r="I338" s="10"/>
      <c r="J338" s="10"/>
      <c r="K338" s="10"/>
      <c r="L338" s="10"/>
      <c r="M338" s="3"/>
      <c r="N338" s="10"/>
      <c r="O338" s="10"/>
      <c r="P338" s="10"/>
      <c r="Q338" s="10"/>
      <c r="R338" s="10"/>
    </row>
    <row r="339" spans="1:18">
      <c r="A339" s="10"/>
      <c r="B339" s="10"/>
      <c r="C339" s="10"/>
      <c r="D339" s="10"/>
      <c r="E339" s="10"/>
      <c r="F339" s="10"/>
      <c r="G339" s="10"/>
      <c r="H339" s="10"/>
      <c r="I339" s="10"/>
      <c r="J339" s="10"/>
      <c r="K339" s="10"/>
      <c r="L339" s="10"/>
      <c r="M339" s="3"/>
      <c r="N339" s="10"/>
      <c r="O339" s="10"/>
      <c r="P339" s="10"/>
      <c r="Q339" s="10"/>
      <c r="R339" s="10"/>
    </row>
    <row r="340" spans="1:18">
      <c r="A340" s="10"/>
      <c r="B340" s="10"/>
      <c r="C340" s="10"/>
      <c r="D340" s="10"/>
      <c r="E340" s="10"/>
      <c r="F340" s="10"/>
      <c r="G340" s="10"/>
      <c r="H340" s="10"/>
      <c r="I340" s="10"/>
      <c r="J340" s="10"/>
      <c r="K340" s="10"/>
      <c r="L340" s="10"/>
      <c r="M340" s="3"/>
      <c r="N340" s="10"/>
      <c r="O340" s="10"/>
      <c r="P340" s="10"/>
      <c r="Q340" s="10"/>
      <c r="R340" s="10"/>
    </row>
    <row r="341" spans="1:18">
      <c r="A341" s="10"/>
      <c r="B341" s="10"/>
      <c r="C341" s="10"/>
      <c r="D341" s="10"/>
      <c r="E341" s="10"/>
      <c r="F341" s="10"/>
      <c r="G341" s="10"/>
      <c r="H341" s="10"/>
      <c r="I341" s="10"/>
      <c r="J341" s="10"/>
      <c r="K341" s="10"/>
      <c r="L341" s="10"/>
      <c r="M341" s="3"/>
      <c r="N341" s="10"/>
      <c r="O341" s="10"/>
      <c r="P341" s="10"/>
      <c r="Q341" s="10"/>
      <c r="R341" s="10"/>
    </row>
    <row r="342" spans="1:18">
      <c r="A342" s="10"/>
      <c r="B342" s="10"/>
      <c r="C342" s="10"/>
      <c r="D342" s="10"/>
      <c r="E342" s="10"/>
      <c r="F342" s="10"/>
      <c r="G342" s="10"/>
      <c r="H342" s="10"/>
      <c r="I342" s="10"/>
      <c r="J342" s="10"/>
      <c r="K342" s="10"/>
      <c r="L342" s="10"/>
      <c r="M342" s="3"/>
      <c r="N342" s="10"/>
      <c r="O342" s="10"/>
      <c r="P342" s="10"/>
      <c r="Q342" s="10"/>
      <c r="R342" s="10"/>
    </row>
    <row r="343" spans="1:18">
      <c r="A343" s="10"/>
      <c r="B343" s="10"/>
      <c r="C343" s="10"/>
      <c r="D343" s="10"/>
      <c r="E343" s="10"/>
      <c r="F343" s="10"/>
      <c r="G343" s="10"/>
      <c r="H343" s="10"/>
      <c r="I343" s="10"/>
      <c r="J343" s="10"/>
      <c r="K343" s="10"/>
      <c r="L343" s="10"/>
      <c r="M343" s="3"/>
      <c r="N343" s="10"/>
      <c r="O343" s="10"/>
      <c r="P343" s="10"/>
      <c r="Q343" s="10"/>
      <c r="R343" s="10"/>
    </row>
    <row r="344" spans="1:18">
      <c r="A344" s="10"/>
      <c r="B344" s="10"/>
      <c r="C344" s="10"/>
      <c r="D344" s="10"/>
      <c r="E344" s="10"/>
      <c r="F344" s="10"/>
      <c r="G344" s="10"/>
      <c r="H344" s="10"/>
      <c r="I344" s="10"/>
      <c r="J344" s="10"/>
      <c r="K344" s="10"/>
      <c r="L344" s="10"/>
      <c r="M344" s="3"/>
      <c r="N344" s="10"/>
      <c r="O344" s="10"/>
      <c r="P344" s="10"/>
      <c r="Q344" s="10"/>
      <c r="R344" s="10"/>
    </row>
    <row r="345" spans="1:18">
      <c r="A345" s="10"/>
      <c r="B345" s="10"/>
      <c r="C345" s="10"/>
      <c r="D345" s="10"/>
      <c r="E345" s="10"/>
      <c r="F345" s="10"/>
      <c r="G345" s="10"/>
      <c r="H345" s="10"/>
      <c r="I345" s="10"/>
      <c r="J345" s="10"/>
      <c r="K345" s="10"/>
      <c r="L345" s="10"/>
      <c r="M345" s="3"/>
      <c r="N345" s="10"/>
      <c r="O345" s="10"/>
      <c r="P345" s="10"/>
      <c r="Q345" s="10"/>
      <c r="R345" s="10"/>
    </row>
    <row r="346" spans="1:18">
      <c r="A346" s="10"/>
      <c r="B346" s="10"/>
      <c r="C346" s="10"/>
      <c r="D346" s="10"/>
      <c r="E346" s="10"/>
      <c r="F346" s="10"/>
      <c r="G346" s="10"/>
      <c r="H346" s="10"/>
      <c r="I346" s="10"/>
      <c r="J346" s="10"/>
      <c r="K346" s="10"/>
      <c r="L346" s="10"/>
      <c r="M346" s="3"/>
      <c r="N346" s="10"/>
      <c r="O346" s="10"/>
      <c r="P346" s="10"/>
      <c r="Q346" s="10"/>
      <c r="R346" s="10"/>
    </row>
    <row r="347" spans="1:18">
      <c r="A347" s="10"/>
      <c r="B347" s="10"/>
      <c r="C347" s="10"/>
      <c r="D347" s="10"/>
      <c r="E347" s="10"/>
      <c r="F347" s="10"/>
      <c r="G347" s="10"/>
      <c r="H347" s="10"/>
      <c r="I347" s="10"/>
      <c r="J347" s="10"/>
      <c r="K347" s="10"/>
      <c r="L347" s="10"/>
      <c r="M347" s="3"/>
      <c r="N347" s="10"/>
      <c r="O347" s="10"/>
      <c r="P347" s="10"/>
      <c r="Q347" s="10"/>
      <c r="R347" s="10"/>
    </row>
    <row r="348" spans="1:18">
      <c r="A348" s="10"/>
      <c r="B348" s="10"/>
      <c r="C348" s="10"/>
      <c r="D348" s="10"/>
      <c r="E348" s="10"/>
      <c r="F348" s="10"/>
      <c r="G348" s="10"/>
      <c r="H348" s="10"/>
      <c r="I348" s="10"/>
      <c r="J348" s="10"/>
      <c r="K348" s="10"/>
      <c r="L348" s="10"/>
      <c r="M348" s="3"/>
      <c r="N348" s="10"/>
      <c r="O348" s="10"/>
      <c r="P348" s="10"/>
      <c r="Q348" s="10"/>
      <c r="R348" s="10"/>
    </row>
    <row r="349" spans="1:18">
      <c r="A349" s="10"/>
      <c r="B349" s="10"/>
      <c r="C349" s="10"/>
      <c r="D349" s="10"/>
      <c r="E349" s="10"/>
      <c r="F349" s="10"/>
      <c r="G349" s="10"/>
      <c r="H349" s="10"/>
      <c r="I349" s="10"/>
      <c r="J349" s="10"/>
      <c r="K349" s="10"/>
      <c r="L349" s="10"/>
      <c r="M349" s="3"/>
      <c r="N349" s="10"/>
      <c r="O349" s="10"/>
      <c r="P349" s="10"/>
      <c r="Q349" s="10"/>
      <c r="R349" s="10"/>
    </row>
    <row r="350" spans="1:18">
      <c r="A350" s="10"/>
      <c r="B350" s="10"/>
      <c r="C350" s="10"/>
      <c r="D350" s="10"/>
      <c r="E350" s="10"/>
      <c r="F350" s="10"/>
      <c r="G350" s="10"/>
      <c r="H350" s="10"/>
      <c r="I350" s="10"/>
      <c r="J350" s="10"/>
      <c r="K350" s="10"/>
      <c r="L350" s="10"/>
      <c r="M350" s="3"/>
      <c r="N350" s="10"/>
      <c r="O350" s="10"/>
      <c r="P350" s="10"/>
      <c r="Q350" s="10"/>
      <c r="R350" s="10"/>
    </row>
    <row r="351" spans="1:18">
      <c r="A351" s="10"/>
      <c r="B351" s="10"/>
      <c r="C351" s="10"/>
      <c r="D351" s="10"/>
      <c r="E351" s="10"/>
      <c r="F351" s="10"/>
      <c r="G351" s="10"/>
      <c r="H351" s="10"/>
      <c r="I351" s="10"/>
      <c r="J351" s="10"/>
      <c r="K351" s="10"/>
      <c r="L351" s="10"/>
      <c r="M351" s="3"/>
      <c r="N351" s="10"/>
      <c r="O351" s="10"/>
      <c r="P351" s="10"/>
      <c r="Q351" s="10"/>
      <c r="R351" s="10"/>
    </row>
    <row r="352" spans="1:18">
      <c r="A352" s="10"/>
      <c r="B352" s="10"/>
      <c r="C352" s="10"/>
      <c r="D352" s="10"/>
      <c r="E352" s="10"/>
      <c r="F352" s="10"/>
      <c r="G352" s="10"/>
      <c r="H352" s="10"/>
      <c r="I352" s="10"/>
      <c r="J352" s="10"/>
      <c r="K352" s="10"/>
      <c r="L352" s="10"/>
      <c r="M352" s="3"/>
      <c r="N352" s="10"/>
      <c r="O352" s="10"/>
      <c r="P352" s="10"/>
      <c r="Q352" s="10"/>
      <c r="R352" s="10"/>
    </row>
    <row r="353" spans="1:18">
      <c r="A353" s="10"/>
      <c r="B353" s="10"/>
      <c r="C353" s="10"/>
      <c r="D353" s="10"/>
      <c r="E353" s="10"/>
      <c r="F353" s="10"/>
      <c r="G353" s="10"/>
      <c r="H353" s="10"/>
      <c r="I353" s="10"/>
      <c r="J353" s="10"/>
      <c r="K353" s="10"/>
      <c r="L353" s="10"/>
      <c r="M353" s="3"/>
      <c r="N353" s="10"/>
      <c r="O353" s="10"/>
      <c r="P353" s="10"/>
      <c r="Q353" s="10"/>
      <c r="R353" s="10"/>
    </row>
    <row r="354" spans="1:18">
      <c r="A354" s="10"/>
      <c r="B354" s="10"/>
      <c r="C354" s="10"/>
      <c r="D354" s="10"/>
      <c r="E354" s="10"/>
      <c r="F354" s="10"/>
      <c r="G354" s="10"/>
      <c r="H354" s="10"/>
      <c r="I354" s="10"/>
      <c r="J354" s="10"/>
      <c r="K354" s="10"/>
      <c r="L354" s="10"/>
      <c r="M354" s="3"/>
      <c r="N354" s="10"/>
      <c r="O354" s="10"/>
      <c r="P354" s="10"/>
      <c r="Q354" s="10"/>
      <c r="R354" s="10"/>
    </row>
    <row r="355" spans="1:18">
      <c r="A355" s="10"/>
      <c r="B355" s="10"/>
      <c r="C355" s="10"/>
      <c r="D355" s="10"/>
      <c r="E355" s="10"/>
      <c r="F355" s="10"/>
      <c r="G355" s="10"/>
      <c r="H355" s="10"/>
      <c r="I355" s="10"/>
      <c r="J355" s="10"/>
      <c r="K355" s="10"/>
      <c r="L355" s="10"/>
      <c r="M355" s="3"/>
      <c r="N355" s="10"/>
      <c r="O355" s="10"/>
      <c r="P355" s="10"/>
      <c r="Q355" s="10"/>
      <c r="R355" s="10"/>
    </row>
    <row r="356" spans="1:18">
      <c r="A356" s="10"/>
      <c r="B356" s="10"/>
      <c r="C356" s="10"/>
      <c r="D356" s="10"/>
      <c r="E356" s="10"/>
      <c r="F356" s="10"/>
      <c r="G356" s="10"/>
      <c r="H356" s="10"/>
      <c r="I356" s="10"/>
      <c r="J356" s="10"/>
      <c r="K356" s="10"/>
      <c r="L356" s="10"/>
      <c r="M356" s="3"/>
      <c r="N356" s="10"/>
      <c r="O356" s="10"/>
      <c r="P356" s="10"/>
      <c r="Q356" s="10"/>
      <c r="R356" s="10"/>
    </row>
    <row r="357" spans="1:18">
      <c r="A357" s="10"/>
      <c r="B357" s="10"/>
      <c r="C357" s="10"/>
      <c r="D357" s="10"/>
      <c r="E357" s="10"/>
      <c r="F357" s="10"/>
      <c r="G357" s="10"/>
      <c r="H357" s="10"/>
      <c r="I357" s="10"/>
      <c r="J357" s="10"/>
      <c r="K357" s="10"/>
      <c r="L357" s="10"/>
      <c r="M357" s="3"/>
      <c r="N357" s="10"/>
      <c r="O357" s="10"/>
      <c r="P357" s="10"/>
      <c r="Q357" s="10"/>
      <c r="R357" s="10"/>
    </row>
    <row r="358" spans="1:18">
      <c r="A358" s="10"/>
      <c r="B358" s="10"/>
      <c r="C358" s="10"/>
      <c r="D358" s="10"/>
      <c r="E358" s="10"/>
      <c r="F358" s="10"/>
      <c r="G358" s="10"/>
      <c r="H358" s="10"/>
      <c r="I358" s="10"/>
      <c r="J358" s="10"/>
      <c r="K358" s="10"/>
      <c r="L358" s="10"/>
      <c r="M358" s="3"/>
      <c r="N358" s="10"/>
      <c r="O358" s="10"/>
      <c r="P358" s="10"/>
      <c r="Q358" s="10"/>
      <c r="R358" s="10"/>
    </row>
    <row r="359" spans="1:18">
      <c r="A359" s="10"/>
      <c r="B359" s="10"/>
      <c r="C359" s="10"/>
      <c r="D359" s="10"/>
      <c r="E359" s="10"/>
      <c r="F359" s="10"/>
      <c r="G359" s="10"/>
      <c r="H359" s="10"/>
      <c r="I359" s="10"/>
      <c r="J359" s="10"/>
      <c r="K359" s="10"/>
      <c r="L359" s="10"/>
      <c r="M359" s="3"/>
      <c r="N359" s="10"/>
      <c r="O359" s="10"/>
      <c r="P359" s="10"/>
      <c r="Q359" s="10"/>
      <c r="R359" s="10"/>
    </row>
    <row r="360" spans="1:18">
      <c r="A360" s="10"/>
      <c r="B360" s="10"/>
      <c r="C360" s="10"/>
      <c r="D360" s="10"/>
      <c r="E360" s="10"/>
      <c r="F360" s="10"/>
      <c r="G360" s="10"/>
      <c r="H360" s="10"/>
      <c r="I360" s="10"/>
      <c r="J360" s="10"/>
      <c r="K360" s="10"/>
      <c r="L360" s="10"/>
      <c r="M360" s="3"/>
      <c r="N360" s="10"/>
      <c r="O360" s="10"/>
      <c r="P360" s="10"/>
      <c r="Q360" s="10"/>
      <c r="R360" s="10"/>
    </row>
    <row r="361" spans="1:18">
      <c r="A361" s="10"/>
      <c r="B361" s="10"/>
      <c r="C361" s="10"/>
      <c r="D361" s="10"/>
      <c r="E361" s="10"/>
      <c r="F361" s="10"/>
      <c r="G361" s="10"/>
      <c r="H361" s="10"/>
      <c r="I361" s="10"/>
      <c r="J361" s="10"/>
      <c r="K361" s="10"/>
      <c r="L361" s="10"/>
      <c r="M361" s="3"/>
      <c r="N361" s="10"/>
      <c r="O361" s="10"/>
      <c r="P361" s="10"/>
      <c r="Q361" s="10"/>
      <c r="R361" s="10"/>
    </row>
    <row r="362" spans="1:18">
      <c r="A362" s="10"/>
      <c r="B362" s="10"/>
      <c r="C362" s="10"/>
      <c r="D362" s="10"/>
      <c r="E362" s="10"/>
      <c r="F362" s="10"/>
      <c r="G362" s="10"/>
      <c r="H362" s="10"/>
      <c r="I362" s="10"/>
      <c r="J362" s="10"/>
      <c r="K362" s="10"/>
      <c r="L362" s="10"/>
      <c r="M362" s="3"/>
      <c r="N362" s="10"/>
      <c r="O362" s="10"/>
      <c r="P362" s="10"/>
      <c r="Q362" s="10"/>
      <c r="R362" s="10"/>
    </row>
    <row r="363" spans="1:18">
      <c r="A363" s="10"/>
      <c r="B363" s="10"/>
      <c r="C363" s="10"/>
      <c r="D363" s="10"/>
      <c r="E363" s="10"/>
      <c r="F363" s="10"/>
      <c r="G363" s="10"/>
      <c r="H363" s="10"/>
      <c r="I363" s="10"/>
      <c r="J363" s="10"/>
      <c r="K363" s="10"/>
      <c r="L363" s="10"/>
      <c r="M363" s="3"/>
      <c r="N363" s="10"/>
      <c r="O363" s="10"/>
      <c r="P363" s="10"/>
      <c r="Q363" s="10"/>
      <c r="R363" s="10"/>
    </row>
    <row r="364" spans="1:18">
      <c r="A364" s="10"/>
      <c r="B364" s="10"/>
      <c r="C364" s="10"/>
      <c r="D364" s="10"/>
      <c r="E364" s="10"/>
      <c r="F364" s="10"/>
      <c r="G364" s="10"/>
      <c r="H364" s="10"/>
      <c r="I364" s="10"/>
      <c r="J364" s="10"/>
      <c r="K364" s="10"/>
      <c r="L364" s="10"/>
      <c r="M364" s="3"/>
      <c r="N364" s="10"/>
      <c r="O364" s="10"/>
      <c r="P364" s="10"/>
      <c r="Q364" s="10"/>
      <c r="R364" s="10"/>
    </row>
    <row r="365" spans="1:18">
      <c r="A365" s="10"/>
      <c r="B365" s="10"/>
      <c r="C365" s="10"/>
      <c r="D365" s="10"/>
      <c r="E365" s="10"/>
      <c r="F365" s="10"/>
      <c r="G365" s="10"/>
      <c r="H365" s="10"/>
      <c r="I365" s="10"/>
      <c r="J365" s="10"/>
      <c r="K365" s="10"/>
      <c r="L365" s="10"/>
      <c r="M365" s="3"/>
      <c r="N365" s="10"/>
      <c r="O365" s="10"/>
      <c r="P365" s="10"/>
      <c r="Q365" s="10"/>
      <c r="R365" s="10"/>
    </row>
    <row r="366" spans="1:18">
      <c r="A366" s="10"/>
      <c r="B366" s="10"/>
      <c r="C366" s="10"/>
      <c r="D366" s="10"/>
      <c r="E366" s="10"/>
      <c r="F366" s="10"/>
      <c r="G366" s="10"/>
      <c r="H366" s="10"/>
      <c r="I366" s="10"/>
      <c r="J366" s="10"/>
      <c r="K366" s="10"/>
      <c r="L366" s="10"/>
      <c r="M366" s="3"/>
      <c r="N366" s="10"/>
      <c r="O366" s="10"/>
      <c r="P366" s="10"/>
      <c r="Q366" s="10"/>
      <c r="R366" s="10"/>
    </row>
    <row r="367" spans="1:18">
      <c r="A367" s="10"/>
      <c r="B367" s="10"/>
      <c r="C367" s="10"/>
      <c r="D367" s="10"/>
      <c r="E367" s="10"/>
      <c r="F367" s="10"/>
      <c r="G367" s="10"/>
      <c r="H367" s="10"/>
      <c r="I367" s="10"/>
      <c r="J367" s="10"/>
      <c r="K367" s="10"/>
      <c r="L367" s="10"/>
      <c r="M367" s="3"/>
      <c r="N367" s="10"/>
      <c r="O367" s="10"/>
      <c r="P367" s="10"/>
      <c r="Q367" s="10"/>
      <c r="R367" s="10"/>
    </row>
    <row r="368" spans="1:18">
      <c r="A368" s="10"/>
      <c r="B368" s="10"/>
      <c r="C368" s="10"/>
      <c r="D368" s="10"/>
      <c r="E368" s="10"/>
      <c r="F368" s="10"/>
      <c r="G368" s="10"/>
      <c r="H368" s="10"/>
      <c r="I368" s="10"/>
      <c r="J368" s="10"/>
      <c r="K368" s="10"/>
      <c r="L368" s="10"/>
      <c r="M368" s="3"/>
      <c r="N368" s="10"/>
      <c r="O368" s="10"/>
      <c r="P368" s="10"/>
      <c r="Q368" s="10"/>
      <c r="R368" s="10"/>
    </row>
    <row r="369" spans="1:18">
      <c r="A369" s="10"/>
      <c r="B369" s="10"/>
      <c r="C369" s="10"/>
      <c r="D369" s="10"/>
      <c r="E369" s="10"/>
      <c r="F369" s="10"/>
      <c r="G369" s="10"/>
      <c r="H369" s="10"/>
      <c r="I369" s="10"/>
      <c r="J369" s="10"/>
      <c r="K369" s="10"/>
      <c r="L369" s="10"/>
      <c r="M369" s="3"/>
      <c r="N369" s="10"/>
      <c r="O369" s="10"/>
      <c r="P369" s="10"/>
      <c r="Q369" s="10"/>
      <c r="R369" s="10"/>
    </row>
    <row r="370" spans="1:18">
      <c r="A370" s="10"/>
      <c r="B370" s="10"/>
      <c r="C370" s="10"/>
      <c r="D370" s="10"/>
      <c r="E370" s="10"/>
      <c r="F370" s="10"/>
      <c r="G370" s="10"/>
      <c r="H370" s="10"/>
      <c r="I370" s="10"/>
      <c r="J370" s="10"/>
      <c r="K370" s="10"/>
      <c r="L370" s="10"/>
      <c r="M370" s="3"/>
      <c r="N370" s="10"/>
      <c r="O370" s="10"/>
      <c r="P370" s="10"/>
      <c r="Q370" s="10"/>
      <c r="R370" s="10"/>
    </row>
    <row r="371" spans="1:18">
      <c r="A371" s="10"/>
      <c r="B371" s="10"/>
      <c r="C371" s="10"/>
      <c r="D371" s="10"/>
      <c r="E371" s="10"/>
      <c r="F371" s="10"/>
      <c r="G371" s="10"/>
      <c r="H371" s="10"/>
      <c r="I371" s="10"/>
      <c r="J371" s="10"/>
      <c r="K371" s="10"/>
      <c r="L371" s="10"/>
      <c r="M371" s="3"/>
      <c r="N371" s="10"/>
      <c r="O371" s="10"/>
      <c r="P371" s="10"/>
      <c r="Q371" s="10"/>
      <c r="R371" s="10"/>
    </row>
    <row r="372" spans="1:18">
      <c r="A372" s="10"/>
      <c r="B372" s="10"/>
      <c r="C372" s="10"/>
      <c r="D372" s="10"/>
      <c r="E372" s="10"/>
      <c r="F372" s="10"/>
      <c r="G372" s="10"/>
      <c r="H372" s="10"/>
      <c r="I372" s="10"/>
      <c r="J372" s="10"/>
      <c r="K372" s="10"/>
      <c r="L372" s="10"/>
      <c r="M372" s="3"/>
      <c r="N372" s="10"/>
      <c r="O372" s="10"/>
      <c r="P372" s="10"/>
      <c r="Q372" s="10"/>
      <c r="R372" s="10"/>
    </row>
    <row r="373" spans="1:18">
      <c r="A373" s="10"/>
      <c r="B373" s="10"/>
      <c r="C373" s="10"/>
      <c r="D373" s="10"/>
      <c r="E373" s="10"/>
      <c r="F373" s="10"/>
      <c r="G373" s="10"/>
      <c r="H373" s="10"/>
      <c r="I373" s="10"/>
      <c r="J373" s="10"/>
      <c r="K373" s="10"/>
      <c r="L373" s="10"/>
      <c r="M373" s="3"/>
      <c r="N373" s="10"/>
      <c r="O373" s="10"/>
      <c r="P373" s="10"/>
      <c r="Q373" s="10"/>
      <c r="R373" s="10"/>
    </row>
    <row r="374" spans="1:18">
      <c r="A374" s="10"/>
      <c r="B374" s="10"/>
      <c r="C374" s="10"/>
      <c r="D374" s="10"/>
      <c r="E374" s="10"/>
      <c r="F374" s="10"/>
      <c r="G374" s="10"/>
      <c r="H374" s="10"/>
      <c r="I374" s="10"/>
      <c r="J374" s="10"/>
      <c r="K374" s="10"/>
      <c r="L374" s="10"/>
      <c r="M374" s="3"/>
      <c r="N374" s="10"/>
      <c r="O374" s="10"/>
      <c r="P374" s="10"/>
      <c r="Q374" s="10"/>
      <c r="R374" s="10"/>
    </row>
    <row r="375" spans="1:18">
      <c r="A375" s="10"/>
      <c r="B375" s="10"/>
      <c r="C375" s="10"/>
      <c r="D375" s="10"/>
      <c r="E375" s="10"/>
      <c r="F375" s="10"/>
      <c r="G375" s="10"/>
      <c r="H375" s="10"/>
      <c r="I375" s="10"/>
      <c r="J375" s="10"/>
      <c r="K375" s="10"/>
      <c r="L375" s="10"/>
      <c r="M375" s="3"/>
      <c r="N375" s="10"/>
      <c r="O375" s="10"/>
      <c r="P375" s="10"/>
      <c r="Q375" s="10"/>
      <c r="R375" s="10"/>
    </row>
    <row r="376" spans="1:18">
      <c r="A376" s="10"/>
      <c r="B376" s="10"/>
      <c r="C376" s="10"/>
      <c r="D376" s="10"/>
      <c r="E376" s="10"/>
      <c r="F376" s="10"/>
      <c r="G376" s="10"/>
      <c r="H376" s="10"/>
      <c r="I376" s="10"/>
      <c r="J376" s="10"/>
      <c r="K376" s="10"/>
      <c r="L376" s="10"/>
      <c r="M376" s="3"/>
      <c r="N376" s="10"/>
      <c r="O376" s="10"/>
      <c r="P376" s="10"/>
      <c r="Q376" s="10"/>
      <c r="R376" s="10"/>
    </row>
    <row r="377" spans="1:18">
      <c r="A377" s="10"/>
      <c r="B377" s="10"/>
      <c r="C377" s="10"/>
      <c r="D377" s="10"/>
      <c r="E377" s="10"/>
      <c r="F377" s="10"/>
      <c r="G377" s="10"/>
      <c r="H377" s="10"/>
      <c r="I377" s="10"/>
      <c r="J377" s="10"/>
      <c r="K377" s="10"/>
      <c r="L377" s="10"/>
      <c r="M377" s="3"/>
      <c r="N377" s="10"/>
      <c r="O377" s="10"/>
      <c r="P377" s="10"/>
      <c r="Q377" s="10"/>
      <c r="R377" s="10"/>
    </row>
    <row r="378" spans="1:18">
      <c r="A378" s="10"/>
      <c r="B378" s="10"/>
      <c r="C378" s="10"/>
      <c r="D378" s="10"/>
      <c r="E378" s="10"/>
      <c r="F378" s="10"/>
      <c r="G378" s="10"/>
      <c r="H378" s="10"/>
      <c r="I378" s="10"/>
      <c r="J378" s="10"/>
      <c r="K378" s="10"/>
      <c r="L378" s="10"/>
      <c r="M378" s="3"/>
      <c r="N378" s="10"/>
      <c r="O378" s="10"/>
      <c r="P378" s="10"/>
      <c r="Q378" s="10"/>
      <c r="R378" s="10"/>
    </row>
    <row r="379" spans="1:18">
      <c r="A379" s="10"/>
      <c r="B379" s="10"/>
      <c r="C379" s="10"/>
      <c r="D379" s="10"/>
      <c r="E379" s="10"/>
      <c r="F379" s="10"/>
      <c r="G379" s="10"/>
      <c r="H379" s="10"/>
      <c r="I379" s="10"/>
      <c r="J379" s="10"/>
      <c r="K379" s="10"/>
      <c r="L379" s="10"/>
      <c r="M379" s="3"/>
      <c r="N379" s="10"/>
      <c r="O379" s="10"/>
      <c r="P379" s="10"/>
      <c r="Q379" s="10"/>
      <c r="R379" s="10"/>
    </row>
    <row r="380" spans="1:18">
      <c r="A380" s="10"/>
      <c r="B380" s="10"/>
      <c r="C380" s="10"/>
      <c r="D380" s="10"/>
      <c r="E380" s="10"/>
      <c r="F380" s="10"/>
      <c r="G380" s="10"/>
      <c r="H380" s="10"/>
      <c r="I380" s="10"/>
      <c r="J380" s="10"/>
      <c r="K380" s="10"/>
      <c r="L380" s="10"/>
      <c r="M380" s="3"/>
      <c r="N380" s="10"/>
      <c r="O380" s="10"/>
      <c r="P380" s="10"/>
      <c r="Q380" s="10"/>
      <c r="R380" s="10"/>
    </row>
    <row r="381" spans="1:18">
      <c r="A381" s="10"/>
      <c r="B381" s="10"/>
      <c r="C381" s="10"/>
      <c r="D381" s="10"/>
      <c r="E381" s="10"/>
      <c r="F381" s="10"/>
      <c r="G381" s="10"/>
      <c r="H381" s="10"/>
      <c r="I381" s="10"/>
      <c r="J381" s="10"/>
      <c r="K381" s="10"/>
      <c r="L381" s="10"/>
      <c r="M381" s="3"/>
      <c r="N381" s="10"/>
      <c r="O381" s="10"/>
      <c r="P381" s="10"/>
      <c r="Q381" s="10"/>
      <c r="R381" s="10"/>
    </row>
    <row r="382" spans="1:18">
      <c r="A382" s="10"/>
      <c r="B382" s="10"/>
      <c r="C382" s="10"/>
      <c r="D382" s="10"/>
      <c r="E382" s="10"/>
      <c r="F382" s="10"/>
      <c r="G382" s="10"/>
      <c r="H382" s="10"/>
      <c r="I382" s="10"/>
      <c r="J382" s="10"/>
      <c r="K382" s="10"/>
      <c r="L382" s="10"/>
      <c r="M382" s="3"/>
      <c r="N382" s="10"/>
      <c r="O382" s="10"/>
      <c r="P382" s="10"/>
      <c r="Q382" s="10"/>
      <c r="R382" s="10"/>
    </row>
    <row r="383" spans="1:18">
      <c r="A383" s="10"/>
      <c r="B383" s="10"/>
      <c r="C383" s="10"/>
      <c r="D383" s="10"/>
      <c r="E383" s="10"/>
      <c r="F383" s="10"/>
      <c r="G383" s="10"/>
      <c r="H383" s="10"/>
      <c r="I383" s="10"/>
      <c r="J383" s="10"/>
      <c r="K383" s="10"/>
      <c r="L383" s="10"/>
      <c r="M383" s="3"/>
      <c r="N383" s="10"/>
      <c r="O383" s="10"/>
      <c r="P383" s="10"/>
      <c r="Q383" s="10"/>
      <c r="R383" s="10"/>
    </row>
    <row r="384" spans="1:18">
      <c r="A384" s="10"/>
      <c r="B384" s="10"/>
      <c r="C384" s="10"/>
      <c r="D384" s="10"/>
      <c r="E384" s="10"/>
      <c r="F384" s="10"/>
      <c r="G384" s="10"/>
      <c r="H384" s="10"/>
      <c r="I384" s="10"/>
      <c r="J384" s="10"/>
      <c r="K384" s="10"/>
      <c r="L384" s="10"/>
      <c r="M384" s="3"/>
      <c r="N384" s="10"/>
      <c r="O384" s="10"/>
      <c r="P384" s="10"/>
      <c r="Q384" s="10"/>
      <c r="R384" s="10"/>
    </row>
    <row r="385" spans="1:18">
      <c r="A385" s="10"/>
      <c r="B385" s="10"/>
      <c r="C385" s="10"/>
      <c r="D385" s="10"/>
      <c r="E385" s="10"/>
      <c r="F385" s="10"/>
      <c r="G385" s="10"/>
      <c r="H385" s="10"/>
      <c r="I385" s="10"/>
      <c r="J385" s="10"/>
      <c r="K385" s="10"/>
      <c r="L385" s="10"/>
      <c r="M385" s="3"/>
      <c r="N385" s="10"/>
      <c r="O385" s="10"/>
      <c r="P385" s="10"/>
      <c r="Q385" s="10"/>
      <c r="R385" s="10"/>
    </row>
    <row r="386" spans="1:18">
      <c r="A386" s="10"/>
      <c r="B386" s="10"/>
      <c r="C386" s="10"/>
      <c r="D386" s="10"/>
      <c r="E386" s="10"/>
      <c r="F386" s="10"/>
      <c r="G386" s="10"/>
      <c r="H386" s="10"/>
      <c r="I386" s="10"/>
      <c r="J386" s="10"/>
      <c r="K386" s="10"/>
      <c r="L386" s="10"/>
      <c r="M386" s="3"/>
      <c r="N386" s="10"/>
      <c r="O386" s="10"/>
      <c r="P386" s="10"/>
      <c r="Q386" s="10"/>
      <c r="R386" s="10"/>
    </row>
    <row r="387" spans="1:18">
      <c r="A387" s="10"/>
      <c r="B387" s="10"/>
      <c r="C387" s="10"/>
      <c r="D387" s="10"/>
      <c r="E387" s="10"/>
      <c r="F387" s="10"/>
      <c r="G387" s="10"/>
      <c r="H387" s="10"/>
      <c r="I387" s="10"/>
      <c r="J387" s="10"/>
      <c r="K387" s="10"/>
      <c r="L387" s="10"/>
      <c r="M387" s="3"/>
      <c r="N387" s="10"/>
      <c r="O387" s="10"/>
      <c r="P387" s="10"/>
      <c r="Q387" s="10"/>
      <c r="R387" s="10"/>
    </row>
    <row r="388" spans="1:18">
      <c r="A388" s="10"/>
      <c r="B388" s="10"/>
      <c r="C388" s="10"/>
      <c r="D388" s="10"/>
      <c r="E388" s="10"/>
      <c r="F388" s="10"/>
      <c r="G388" s="10"/>
      <c r="H388" s="10"/>
      <c r="I388" s="10"/>
      <c r="J388" s="10"/>
      <c r="K388" s="10"/>
      <c r="L388" s="10"/>
      <c r="M388" s="3"/>
      <c r="N388" s="10"/>
      <c r="O388" s="10"/>
      <c r="P388" s="10"/>
      <c r="Q388" s="10"/>
      <c r="R388" s="10"/>
    </row>
    <row r="389" spans="1:18">
      <c r="A389" s="10"/>
      <c r="B389" s="10"/>
      <c r="C389" s="10"/>
      <c r="D389" s="10"/>
      <c r="E389" s="10"/>
      <c r="F389" s="10"/>
      <c r="G389" s="10"/>
      <c r="H389" s="10"/>
      <c r="I389" s="10"/>
      <c r="J389" s="10"/>
      <c r="K389" s="10"/>
      <c r="L389" s="10"/>
      <c r="M389" s="3"/>
      <c r="N389" s="10"/>
      <c r="O389" s="10"/>
      <c r="P389" s="10"/>
      <c r="Q389" s="10"/>
      <c r="R389" s="10"/>
    </row>
    <row r="390" spans="1:18">
      <c r="A390" s="10"/>
      <c r="B390" s="10"/>
      <c r="C390" s="10"/>
      <c r="D390" s="10"/>
      <c r="E390" s="10"/>
      <c r="F390" s="10"/>
      <c r="G390" s="10"/>
      <c r="H390" s="10"/>
      <c r="I390" s="10"/>
      <c r="J390" s="10"/>
      <c r="K390" s="10"/>
      <c r="L390" s="10"/>
      <c r="M390" s="3"/>
      <c r="N390" s="10"/>
      <c r="O390" s="10"/>
      <c r="P390" s="10"/>
      <c r="Q390" s="10"/>
      <c r="R390" s="10"/>
    </row>
    <row r="391" spans="1:18">
      <c r="A391" s="10"/>
      <c r="B391" s="10"/>
      <c r="C391" s="10"/>
      <c r="D391" s="10"/>
      <c r="E391" s="10"/>
      <c r="F391" s="10"/>
      <c r="G391" s="10"/>
      <c r="H391" s="10"/>
      <c r="I391" s="10"/>
      <c r="J391" s="10"/>
      <c r="K391" s="10"/>
      <c r="L391" s="10"/>
      <c r="M391" s="3"/>
      <c r="N391" s="10"/>
      <c r="O391" s="10"/>
      <c r="P391" s="10"/>
      <c r="Q391" s="10"/>
      <c r="R391" s="10"/>
    </row>
    <row r="392" spans="1:18">
      <c r="A392" s="10"/>
      <c r="B392" s="10"/>
      <c r="C392" s="10"/>
      <c r="D392" s="10"/>
      <c r="E392" s="10"/>
      <c r="F392" s="10"/>
      <c r="G392" s="10"/>
      <c r="H392" s="10"/>
      <c r="I392" s="10"/>
      <c r="J392" s="10"/>
      <c r="K392" s="10"/>
      <c r="L392" s="10"/>
      <c r="M392" s="3"/>
      <c r="N392" s="10"/>
      <c r="O392" s="10"/>
      <c r="P392" s="10"/>
      <c r="Q392" s="10"/>
      <c r="R392" s="10"/>
    </row>
    <row r="393" spans="1:18">
      <c r="A393" s="10"/>
      <c r="B393" s="10"/>
      <c r="C393" s="10"/>
      <c r="D393" s="10"/>
      <c r="E393" s="10"/>
      <c r="F393" s="10"/>
      <c r="G393" s="10"/>
      <c r="H393" s="10"/>
      <c r="I393" s="10"/>
      <c r="J393" s="10"/>
      <c r="K393" s="10"/>
      <c r="L393" s="10"/>
      <c r="M393" s="3"/>
      <c r="N393" s="10"/>
      <c r="O393" s="10"/>
      <c r="P393" s="10"/>
      <c r="Q393" s="10"/>
      <c r="R393" s="10"/>
    </row>
    <row r="394" spans="1:18">
      <c r="A394" s="10"/>
      <c r="B394" s="10"/>
      <c r="C394" s="10"/>
      <c r="D394" s="10"/>
      <c r="E394" s="10"/>
      <c r="F394" s="10"/>
      <c r="G394" s="10"/>
      <c r="H394" s="10"/>
      <c r="I394" s="10"/>
      <c r="J394" s="10"/>
      <c r="K394" s="10"/>
      <c r="L394" s="10"/>
      <c r="M394" s="3"/>
      <c r="N394" s="10"/>
      <c r="O394" s="10"/>
      <c r="P394" s="10"/>
      <c r="Q394" s="10"/>
      <c r="R394" s="10"/>
    </row>
    <row r="395" spans="1:18">
      <c r="A395" s="10"/>
      <c r="B395" s="10"/>
      <c r="C395" s="10"/>
      <c r="D395" s="10"/>
      <c r="E395" s="10"/>
      <c r="F395" s="10"/>
      <c r="G395" s="10"/>
      <c r="H395" s="10"/>
      <c r="I395" s="10"/>
      <c r="J395" s="10"/>
      <c r="K395" s="10"/>
      <c r="L395" s="10"/>
      <c r="M395" s="3"/>
      <c r="N395" s="10"/>
      <c r="O395" s="10"/>
      <c r="P395" s="10"/>
      <c r="Q395" s="10"/>
      <c r="R395" s="10"/>
    </row>
    <row r="396" spans="1:18">
      <c r="A396" s="10"/>
      <c r="B396" s="10"/>
      <c r="C396" s="10"/>
      <c r="D396" s="10"/>
      <c r="E396" s="10"/>
      <c r="F396" s="10"/>
      <c r="G396" s="10"/>
      <c r="H396" s="10"/>
      <c r="I396" s="10"/>
      <c r="J396" s="10"/>
      <c r="K396" s="10"/>
      <c r="L396" s="10"/>
      <c r="M396" s="3"/>
      <c r="N396" s="10"/>
      <c r="O396" s="10"/>
      <c r="P396" s="10"/>
      <c r="Q396" s="10"/>
      <c r="R396" s="10"/>
    </row>
    <row r="397" spans="1:18">
      <c r="A397" s="10"/>
      <c r="B397" s="10"/>
      <c r="C397" s="10"/>
      <c r="D397" s="10"/>
      <c r="E397" s="10"/>
      <c r="F397" s="10"/>
      <c r="G397" s="10"/>
      <c r="H397" s="10"/>
      <c r="I397" s="10"/>
      <c r="J397" s="10"/>
      <c r="K397" s="10"/>
      <c r="L397" s="10"/>
      <c r="M397" s="3"/>
      <c r="N397" s="10"/>
      <c r="O397" s="10"/>
      <c r="P397" s="10"/>
      <c r="Q397" s="10"/>
      <c r="R397" s="10"/>
    </row>
    <row r="398" spans="1:18">
      <c r="A398" s="10"/>
      <c r="B398" s="10"/>
      <c r="C398" s="10"/>
      <c r="D398" s="10"/>
      <c r="E398" s="10"/>
      <c r="F398" s="10"/>
      <c r="G398" s="10"/>
      <c r="H398" s="10"/>
      <c r="I398" s="10"/>
      <c r="J398" s="10"/>
      <c r="K398" s="10"/>
      <c r="L398" s="10"/>
      <c r="M398" s="3"/>
      <c r="N398" s="10"/>
      <c r="O398" s="10"/>
      <c r="P398" s="10"/>
      <c r="Q398" s="10"/>
      <c r="R398" s="10"/>
    </row>
    <row r="399" spans="1:18">
      <c r="A399" s="10"/>
      <c r="B399" s="10"/>
      <c r="C399" s="10"/>
      <c r="D399" s="10"/>
      <c r="E399" s="10"/>
      <c r="F399" s="10"/>
      <c r="G399" s="10"/>
      <c r="H399" s="10"/>
      <c r="I399" s="10"/>
      <c r="J399" s="10"/>
      <c r="K399" s="10"/>
      <c r="L399" s="10"/>
      <c r="M399" s="3"/>
      <c r="N399" s="10"/>
      <c r="O399" s="10"/>
      <c r="P399" s="10"/>
      <c r="Q399" s="10"/>
      <c r="R399" s="10"/>
    </row>
    <row r="400" spans="1:18">
      <c r="A400" s="10"/>
      <c r="B400" s="10"/>
      <c r="C400" s="10"/>
      <c r="D400" s="10"/>
      <c r="E400" s="10"/>
      <c r="F400" s="10"/>
      <c r="G400" s="10"/>
      <c r="H400" s="10"/>
      <c r="I400" s="10"/>
      <c r="J400" s="10"/>
      <c r="K400" s="10"/>
      <c r="L400" s="10"/>
      <c r="M400" s="3"/>
      <c r="N400" s="10"/>
      <c r="O400" s="10"/>
      <c r="P400" s="10"/>
      <c r="Q400" s="10"/>
      <c r="R400" s="10"/>
    </row>
    <row r="401" spans="1:18">
      <c r="A401" s="10"/>
      <c r="B401" s="10"/>
      <c r="C401" s="10"/>
      <c r="D401" s="10"/>
      <c r="E401" s="10"/>
      <c r="F401" s="10"/>
      <c r="G401" s="10"/>
      <c r="H401" s="10"/>
      <c r="I401" s="10"/>
      <c r="J401" s="10"/>
      <c r="K401" s="10"/>
      <c r="L401" s="10"/>
      <c r="M401" s="3"/>
      <c r="N401" s="10"/>
      <c r="O401" s="10"/>
      <c r="P401" s="10"/>
      <c r="Q401" s="10"/>
      <c r="R401" s="10"/>
    </row>
    <row r="402" spans="1:18">
      <c r="A402" s="10"/>
      <c r="B402" s="10"/>
      <c r="C402" s="10"/>
      <c r="D402" s="10"/>
      <c r="E402" s="10"/>
      <c r="F402" s="10"/>
      <c r="G402" s="10"/>
      <c r="H402" s="10"/>
      <c r="I402" s="10"/>
      <c r="J402" s="10"/>
      <c r="K402" s="10"/>
      <c r="L402" s="10"/>
      <c r="M402" s="3"/>
      <c r="N402" s="10"/>
      <c r="O402" s="10"/>
      <c r="P402" s="10"/>
      <c r="Q402" s="10"/>
      <c r="R402" s="10"/>
    </row>
    <row r="403" spans="1:18">
      <c r="A403" s="10"/>
      <c r="B403" s="10"/>
      <c r="C403" s="10"/>
      <c r="D403" s="10"/>
      <c r="E403" s="10"/>
      <c r="F403" s="10"/>
      <c r="G403" s="10"/>
      <c r="H403" s="10"/>
      <c r="I403" s="10"/>
      <c r="J403" s="10"/>
      <c r="K403" s="10"/>
      <c r="L403" s="10"/>
      <c r="M403" s="3"/>
      <c r="N403" s="10"/>
      <c r="O403" s="10"/>
      <c r="P403" s="10"/>
      <c r="Q403" s="10"/>
      <c r="R403" s="10"/>
    </row>
    <row r="404" spans="1:18">
      <c r="A404" s="10"/>
      <c r="B404" s="10"/>
      <c r="C404" s="10"/>
      <c r="D404" s="10"/>
      <c r="E404" s="10"/>
      <c r="F404" s="10"/>
      <c r="G404" s="10"/>
      <c r="H404" s="10"/>
      <c r="I404" s="10"/>
      <c r="J404" s="10"/>
      <c r="K404" s="10"/>
      <c r="L404" s="10"/>
      <c r="M404" s="3"/>
      <c r="N404" s="10"/>
      <c r="O404" s="10"/>
      <c r="P404" s="10"/>
      <c r="Q404" s="10"/>
      <c r="R404" s="10"/>
    </row>
    <row r="405" spans="1:18">
      <c r="A405" s="10"/>
      <c r="B405" s="10"/>
      <c r="C405" s="10"/>
      <c r="D405" s="10"/>
      <c r="E405" s="10"/>
      <c r="F405" s="10"/>
      <c r="G405" s="10"/>
      <c r="H405" s="10"/>
      <c r="I405" s="10"/>
      <c r="J405" s="10"/>
      <c r="K405" s="10"/>
      <c r="L405" s="10"/>
      <c r="M405" s="3"/>
      <c r="N405" s="10"/>
      <c r="O405" s="10"/>
      <c r="P405" s="10"/>
      <c r="Q405" s="10"/>
      <c r="R405" s="10"/>
    </row>
    <row r="406" spans="1:18">
      <c r="A406" s="10"/>
      <c r="B406" s="10"/>
      <c r="C406" s="10"/>
      <c r="D406" s="10"/>
      <c r="E406" s="10"/>
      <c r="F406" s="10"/>
      <c r="G406" s="10"/>
      <c r="H406" s="10"/>
      <c r="I406" s="10"/>
      <c r="J406" s="10"/>
      <c r="K406" s="10"/>
      <c r="L406" s="10"/>
      <c r="M406" s="3"/>
      <c r="N406" s="10"/>
      <c r="O406" s="10"/>
      <c r="P406" s="10"/>
      <c r="Q406" s="10"/>
      <c r="R406" s="10"/>
    </row>
    <row r="407" spans="1:18">
      <c r="A407" s="10"/>
      <c r="B407" s="10"/>
      <c r="C407" s="10"/>
      <c r="D407" s="10"/>
      <c r="E407" s="10"/>
      <c r="F407" s="10"/>
      <c r="G407" s="10"/>
      <c r="H407" s="10"/>
      <c r="I407" s="10"/>
      <c r="J407" s="10"/>
      <c r="K407" s="10"/>
      <c r="L407" s="10"/>
      <c r="M407" s="3"/>
      <c r="N407" s="10"/>
      <c r="O407" s="10"/>
      <c r="P407" s="10"/>
      <c r="Q407" s="10"/>
      <c r="R407" s="10"/>
    </row>
    <row r="408" spans="1:18">
      <c r="A408" s="10"/>
      <c r="B408" s="10"/>
      <c r="C408" s="10"/>
      <c r="D408" s="10"/>
      <c r="E408" s="10"/>
      <c r="F408" s="10"/>
      <c r="G408" s="10"/>
      <c r="H408" s="10"/>
      <c r="I408" s="10"/>
      <c r="J408" s="10"/>
      <c r="K408" s="10"/>
      <c r="L408" s="10"/>
      <c r="M408" s="3"/>
      <c r="N408" s="10"/>
      <c r="O408" s="10"/>
      <c r="P408" s="10"/>
      <c r="Q408" s="10"/>
      <c r="R408" s="10"/>
    </row>
    <row r="409" spans="1:18">
      <c r="A409" s="10"/>
      <c r="B409" s="10"/>
      <c r="C409" s="10"/>
      <c r="D409" s="10"/>
      <c r="E409" s="10"/>
      <c r="F409" s="10"/>
      <c r="G409" s="10"/>
      <c r="H409" s="10"/>
      <c r="I409" s="10"/>
      <c r="J409" s="10"/>
      <c r="K409" s="10"/>
      <c r="L409" s="10"/>
      <c r="M409" s="3"/>
      <c r="N409" s="10"/>
      <c r="O409" s="10"/>
      <c r="P409" s="10"/>
      <c r="Q409" s="10"/>
      <c r="R409" s="10"/>
    </row>
    <row r="410" spans="1:18">
      <c r="A410" s="10"/>
      <c r="B410" s="10"/>
      <c r="C410" s="10"/>
      <c r="D410" s="10"/>
      <c r="E410" s="10"/>
      <c r="F410" s="10"/>
      <c r="G410" s="10"/>
      <c r="H410" s="10"/>
      <c r="I410" s="10"/>
      <c r="J410" s="10"/>
      <c r="K410" s="10"/>
      <c r="L410" s="10"/>
      <c r="M410" s="3"/>
      <c r="N410" s="10"/>
      <c r="O410" s="10"/>
      <c r="P410" s="10"/>
      <c r="Q410" s="10"/>
      <c r="R410" s="10"/>
    </row>
    <row r="411" spans="1:18">
      <c r="A411" s="10"/>
      <c r="B411" s="10"/>
      <c r="C411" s="10"/>
      <c r="D411" s="10"/>
      <c r="E411" s="10"/>
      <c r="F411" s="10"/>
      <c r="G411" s="10"/>
      <c r="H411" s="10"/>
      <c r="I411" s="10"/>
      <c r="J411" s="10"/>
      <c r="K411" s="10"/>
      <c r="L411" s="10"/>
      <c r="M411" s="3"/>
      <c r="N411" s="10"/>
      <c r="O411" s="10"/>
      <c r="P411" s="10"/>
      <c r="Q411" s="10"/>
      <c r="R411" s="10"/>
    </row>
    <row r="412" spans="1:18">
      <c r="A412" s="10"/>
      <c r="B412" s="10"/>
      <c r="C412" s="10"/>
      <c r="D412" s="10"/>
      <c r="E412" s="10"/>
      <c r="F412" s="10"/>
      <c r="G412" s="10"/>
      <c r="H412" s="10"/>
      <c r="I412" s="10"/>
      <c r="J412" s="10"/>
      <c r="K412" s="10"/>
      <c r="L412" s="10"/>
      <c r="M412" s="3"/>
      <c r="N412" s="10"/>
      <c r="O412" s="10"/>
      <c r="P412" s="10"/>
      <c r="Q412" s="10"/>
      <c r="R412" s="10"/>
    </row>
    <row r="413" spans="1:18">
      <c r="A413" s="10"/>
      <c r="B413" s="10"/>
      <c r="C413" s="10"/>
      <c r="D413" s="10"/>
      <c r="E413" s="10"/>
      <c r="F413" s="10"/>
      <c r="G413" s="10"/>
      <c r="H413" s="10"/>
      <c r="I413" s="10"/>
      <c r="J413" s="10"/>
      <c r="K413" s="10"/>
      <c r="L413" s="10"/>
      <c r="M413" s="3"/>
      <c r="N413" s="10"/>
      <c r="O413" s="10"/>
      <c r="P413" s="10"/>
      <c r="Q413" s="10"/>
      <c r="R413" s="10"/>
    </row>
    <row r="414" spans="1:18">
      <c r="A414" s="10"/>
      <c r="B414" s="10"/>
      <c r="C414" s="10"/>
      <c r="D414" s="10"/>
      <c r="E414" s="10"/>
      <c r="F414" s="10"/>
      <c r="G414" s="10"/>
      <c r="H414" s="10"/>
      <c r="I414" s="10"/>
      <c r="J414" s="10"/>
      <c r="K414" s="10"/>
      <c r="L414" s="10"/>
      <c r="M414" s="3"/>
      <c r="N414" s="10"/>
      <c r="O414" s="10"/>
      <c r="P414" s="10"/>
      <c r="Q414" s="10"/>
      <c r="R414" s="10"/>
    </row>
    <row r="415" spans="1:18">
      <c r="A415" s="10"/>
      <c r="B415" s="10"/>
      <c r="C415" s="10"/>
      <c r="D415" s="10"/>
      <c r="E415" s="10"/>
      <c r="F415" s="10"/>
      <c r="G415" s="10"/>
      <c r="H415" s="10"/>
      <c r="I415" s="10"/>
      <c r="J415" s="10"/>
      <c r="K415" s="10"/>
      <c r="L415" s="10"/>
      <c r="M415" s="3"/>
      <c r="N415" s="10"/>
      <c r="O415" s="10"/>
      <c r="P415" s="10"/>
      <c r="Q415" s="10"/>
      <c r="R415" s="10"/>
    </row>
    <row r="416" spans="1:18">
      <c r="A416" s="10"/>
      <c r="B416" s="10"/>
      <c r="C416" s="10"/>
      <c r="D416" s="10"/>
      <c r="E416" s="10"/>
      <c r="F416" s="10"/>
      <c r="G416" s="10"/>
      <c r="H416" s="10"/>
      <c r="I416" s="10"/>
      <c r="J416" s="10"/>
      <c r="K416" s="10"/>
      <c r="L416" s="10"/>
      <c r="M416" s="3"/>
      <c r="N416" s="10"/>
      <c r="O416" s="10"/>
      <c r="P416" s="10"/>
      <c r="Q416" s="10"/>
      <c r="R416" s="10"/>
    </row>
    <row r="417" spans="1:18">
      <c r="A417" s="10"/>
      <c r="B417" s="10"/>
      <c r="C417" s="10"/>
      <c r="D417" s="10"/>
      <c r="E417" s="10"/>
      <c r="F417" s="10"/>
      <c r="G417" s="10"/>
      <c r="H417" s="10"/>
      <c r="I417" s="10"/>
      <c r="J417" s="10"/>
      <c r="K417" s="10"/>
      <c r="L417" s="10"/>
      <c r="M417" s="3"/>
      <c r="N417" s="10"/>
      <c r="O417" s="10"/>
      <c r="P417" s="10"/>
      <c r="Q417" s="10"/>
      <c r="R417" s="10"/>
    </row>
    <row r="418" spans="1:18">
      <c r="A418" s="10"/>
      <c r="B418" s="10"/>
      <c r="C418" s="10"/>
      <c r="D418" s="10"/>
      <c r="E418" s="10"/>
      <c r="F418" s="10"/>
      <c r="G418" s="10"/>
      <c r="H418" s="10"/>
      <c r="I418" s="10"/>
      <c r="J418" s="10"/>
      <c r="K418" s="10"/>
      <c r="L418" s="10"/>
      <c r="M418" s="3"/>
      <c r="N418" s="10"/>
      <c r="O418" s="10"/>
      <c r="P418" s="10"/>
      <c r="Q418" s="10"/>
      <c r="R418" s="10"/>
    </row>
    <row r="419" spans="1:18">
      <c r="A419" s="10"/>
      <c r="B419" s="10"/>
      <c r="C419" s="10"/>
      <c r="D419" s="10"/>
      <c r="E419" s="10"/>
      <c r="F419" s="10"/>
      <c r="G419" s="10"/>
      <c r="H419" s="10"/>
      <c r="I419" s="10"/>
      <c r="J419" s="10"/>
      <c r="K419" s="10"/>
      <c r="L419" s="10"/>
      <c r="M419" s="3"/>
      <c r="N419" s="10"/>
      <c r="O419" s="10"/>
      <c r="P419" s="10"/>
      <c r="Q419" s="10"/>
      <c r="R419" s="10"/>
    </row>
    <row r="420" spans="1:18">
      <c r="A420" s="10"/>
      <c r="B420" s="10"/>
      <c r="C420" s="10"/>
      <c r="D420" s="10"/>
      <c r="E420" s="10"/>
      <c r="F420" s="10"/>
      <c r="G420" s="10"/>
      <c r="H420" s="10"/>
      <c r="I420" s="10"/>
      <c r="J420" s="10"/>
      <c r="K420" s="10"/>
      <c r="L420" s="10"/>
      <c r="M420" s="3"/>
      <c r="N420" s="10"/>
      <c r="O420" s="10"/>
      <c r="P420" s="10"/>
      <c r="Q420" s="10"/>
      <c r="R420" s="10"/>
    </row>
    <row r="421" spans="1:18">
      <c r="A421" s="10"/>
      <c r="B421" s="10"/>
      <c r="C421" s="10"/>
      <c r="D421" s="10"/>
      <c r="E421" s="10"/>
      <c r="F421" s="10"/>
      <c r="G421" s="10"/>
      <c r="H421" s="10"/>
      <c r="I421" s="10"/>
      <c r="J421" s="10"/>
      <c r="K421" s="10"/>
      <c r="L421" s="10"/>
      <c r="M421" s="3"/>
      <c r="N421" s="10"/>
      <c r="O421" s="10"/>
      <c r="P421" s="10"/>
      <c r="Q421" s="10"/>
      <c r="R421" s="10"/>
    </row>
    <row r="422" spans="1:18">
      <c r="A422" s="10"/>
      <c r="B422" s="10"/>
      <c r="C422" s="10"/>
      <c r="D422" s="10"/>
      <c r="E422" s="10"/>
      <c r="F422" s="10"/>
      <c r="G422" s="10"/>
      <c r="H422" s="10"/>
      <c r="I422" s="10"/>
      <c r="J422" s="10"/>
      <c r="K422" s="10"/>
      <c r="L422" s="10"/>
      <c r="M422" s="3"/>
      <c r="N422" s="10"/>
      <c r="O422" s="10"/>
      <c r="P422" s="10"/>
      <c r="Q422" s="10"/>
      <c r="R422" s="10"/>
    </row>
    <row r="423" spans="1:18">
      <c r="A423" s="10"/>
      <c r="B423" s="10"/>
      <c r="C423" s="10"/>
      <c r="D423" s="10"/>
      <c r="E423" s="10"/>
      <c r="F423" s="10"/>
      <c r="G423" s="10"/>
      <c r="H423" s="10"/>
      <c r="I423" s="10"/>
      <c r="J423" s="10"/>
      <c r="K423" s="10"/>
      <c r="L423" s="10"/>
      <c r="M423" s="3"/>
      <c r="N423" s="10"/>
      <c r="O423" s="10"/>
      <c r="P423" s="10"/>
      <c r="Q423" s="10"/>
      <c r="R423" s="10"/>
    </row>
    <row r="424" spans="1:18">
      <c r="A424" s="10"/>
      <c r="B424" s="10"/>
      <c r="C424" s="10"/>
      <c r="D424" s="10"/>
      <c r="E424" s="10"/>
      <c r="F424" s="10"/>
      <c r="G424" s="10"/>
      <c r="H424" s="10"/>
      <c r="I424" s="10"/>
      <c r="J424" s="10"/>
      <c r="K424" s="10"/>
      <c r="L424" s="10"/>
      <c r="M424" s="3"/>
      <c r="N424" s="10"/>
      <c r="O424" s="10"/>
      <c r="P424" s="10"/>
      <c r="Q424" s="10"/>
      <c r="R424" s="10"/>
    </row>
    <row r="425" spans="1:18">
      <c r="A425" s="10"/>
      <c r="B425" s="10"/>
      <c r="C425" s="10"/>
      <c r="D425" s="10"/>
      <c r="E425" s="10"/>
      <c r="F425" s="10"/>
      <c r="G425" s="10"/>
      <c r="H425" s="10"/>
      <c r="I425" s="10"/>
      <c r="J425" s="10"/>
      <c r="K425" s="10"/>
      <c r="L425" s="10"/>
      <c r="M425" s="3"/>
      <c r="N425" s="10"/>
      <c r="O425" s="10"/>
      <c r="P425" s="10"/>
      <c r="Q425" s="10"/>
      <c r="R425" s="10"/>
    </row>
    <row r="426" spans="1:18">
      <c r="A426" s="10"/>
      <c r="B426" s="10"/>
      <c r="C426" s="10"/>
      <c r="D426" s="10"/>
      <c r="E426" s="10"/>
      <c r="F426" s="10"/>
      <c r="G426" s="10"/>
      <c r="H426" s="10"/>
      <c r="I426" s="10"/>
      <c r="J426" s="10"/>
      <c r="K426" s="10"/>
      <c r="L426" s="10"/>
      <c r="M426" s="3"/>
      <c r="N426" s="10"/>
      <c r="O426" s="10"/>
      <c r="P426" s="10"/>
      <c r="Q426" s="10"/>
      <c r="R426" s="10"/>
    </row>
    <row r="427" spans="1:18">
      <c r="A427" s="10"/>
      <c r="B427" s="10"/>
      <c r="C427" s="10"/>
      <c r="D427" s="10"/>
      <c r="E427" s="10"/>
      <c r="F427" s="10"/>
      <c r="G427" s="10"/>
      <c r="H427" s="10"/>
      <c r="I427" s="10"/>
      <c r="J427" s="10"/>
      <c r="K427" s="10"/>
      <c r="L427" s="10"/>
      <c r="M427" s="3"/>
      <c r="N427" s="10"/>
      <c r="O427" s="10"/>
      <c r="P427" s="10"/>
      <c r="Q427" s="10"/>
      <c r="R427" s="10"/>
    </row>
    <row r="428" spans="1:18">
      <c r="A428" s="10"/>
      <c r="B428" s="10"/>
      <c r="C428" s="10"/>
      <c r="D428" s="10"/>
      <c r="E428" s="10"/>
      <c r="F428" s="10"/>
      <c r="G428" s="10"/>
      <c r="H428" s="10"/>
      <c r="I428" s="10"/>
      <c r="J428" s="10"/>
      <c r="K428" s="10"/>
      <c r="L428" s="10"/>
      <c r="M428" s="3"/>
      <c r="N428" s="10"/>
      <c r="O428" s="10"/>
      <c r="P428" s="10"/>
      <c r="Q428" s="10"/>
      <c r="R428" s="10"/>
    </row>
    <row r="429" spans="1:18">
      <c r="A429" s="10"/>
      <c r="B429" s="10"/>
      <c r="C429" s="10"/>
      <c r="D429" s="10"/>
      <c r="E429" s="10"/>
      <c r="F429" s="10"/>
      <c r="G429" s="10"/>
      <c r="H429" s="10"/>
      <c r="I429" s="10"/>
      <c r="J429" s="10"/>
      <c r="K429" s="10"/>
      <c r="L429" s="10"/>
      <c r="M429" s="3"/>
      <c r="N429" s="10"/>
      <c r="O429" s="10"/>
      <c r="P429" s="10"/>
      <c r="Q429" s="10"/>
      <c r="R429" s="10"/>
    </row>
    <row r="430" spans="1:18">
      <c r="A430" s="10"/>
      <c r="B430" s="10"/>
      <c r="C430" s="10"/>
      <c r="D430" s="10"/>
      <c r="E430" s="10"/>
      <c r="F430" s="10"/>
      <c r="G430" s="10"/>
      <c r="H430" s="10"/>
      <c r="I430" s="10"/>
      <c r="J430" s="10"/>
      <c r="K430" s="10"/>
      <c r="L430" s="10"/>
      <c r="M430" s="3"/>
      <c r="N430" s="10"/>
      <c r="O430" s="10"/>
      <c r="P430" s="10"/>
      <c r="Q430" s="10"/>
      <c r="R430" s="10"/>
    </row>
    <row r="431" spans="1:18">
      <c r="A431" s="10"/>
      <c r="B431" s="10"/>
      <c r="C431" s="10"/>
      <c r="D431" s="10"/>
      <c r="E431" s="10"/>
      <c r="F431" s="10"/>
      <c r="G431" s="10"/>
      <c r="H431" s="10"/>
      <c r="I431" s="10"/>
      <c r="J431" s="10"/>
      <c r="K431" s="10"/>
      <c r="L431" s="10"/>
      <c r="M431" s="3"/>
      <c r="N431" s="10"/>
      <c r="O431" s="10"/>
      <c r="P431" s="10"/>
      <c r="Q431" s="10"/>
      <c r="R431" s="10"/>
    </row>
    <row r="432" spans="1:18">
      <c r="A432" s="10"/>
      <c r="B432" s="10"/>
      <c r="C432" s="10"/>
      <c r="D432" s="10"/>
      <c r="E432" s="10"/>
      <c r="F432" s="10"/>
      <c r="G432" s="10"/>
      <c r="H432" s="10"/>
      <c r="I432" s="10"/>
      <c r="J432" s="10"/>
      <c r="K432" s="10"/>
      <c r="L432" s="10"/>
      <c r="M432" s="3"/>
      <c r="N432" s="10"/>
      <c r="O432" s="10"/>
      <c r="P432" s="10"/>
      <c r="Q432" s="10"/>
      <c r="R432" s="10"/>
    </row>
    <row r="433" spans="1:18">
      <c r="A433" s="10"/>
      <c r="B433" s="10"/>
      <c r="C433" s="10"/>
      <c r="D433" s="10"/>
      <c r="E433" s="10"/>
      <c r="F433" s="10"/>
      <c r="G433" s="10"/>
      <c r="H433" s="10"/>
      <c r="I433" s="10"/>
      <c r="J433" s="10"/>
      <c r="K433" s="10"/>
      <c r="L433" s="10"/>
      <c r="M433" s="3"/>
      <c r="N433" s="10"/>
      <c r="O433" s="10"/>
      <c r="P433" s="10"/>
      <c r="Q433" s="10"/>
      <c r="R433" s="10"/>
    </row>
    <row r="434" spans="1:18">
      <c r="A434" s="10"/>
      <c r="B434" s="10"/>
      <c r="C434" s="10"/>
      <c r="D434" s="10"/>
      <c r="E434" s="10"/>
      <c r="F434" s="10"/>
      <c r="G434" s="10"/>
      <c r="H434" s="10"/>
      <c r="I434" s="10"/>
      <c r="J434" s="10"/>
      <c r="K434" s="10"/>
      <c r="L434" s="10"/>
      <c r="M434" s="3"/>
      <c r="N434" s="10"/>
      <c r="O434" s="10"/>
      <c r="P434" s="10"/>
      <c r="Q434" s="10"/>
      <c r="R434" s="10"/>
    </row>
    <row r="435" spans="1:18">
      <c r="A435" s="10"/>
      <c r="B435" s="10"/>
      <c r="C435" s="10"/>
      <c r="D435" s="10"/>
      <c r="E435" s="10"/>
      <c r="F435" s="10"/>
      <c r="G435" s="10"/>
      <c r="H435" s="10"/>
      <c r="I435" s="10"/>
      <c r="J435" s="10"/>
      <c r="K435" s="10"/>
      <c r="L435" s="10"/>
      <c r="M435" s="3"/>
      <c r="N435" s="10"/>
      <c r="O435" s="10"/>
      <c r="P435" s="10"/>
      <c r="Q435" s="10"/>
      <c r="R435" s="10"/>
    </row>
    <row r="436" spans="1:18">
      <c r="A436" s="10"/>
      <c r="B436" s="10"/>
      <c r="C436" s="10"/>
      <c r="D436" s="10"/>
      <c r="E436" s="10"/>
      <c r="F436" s="10"/>
      <c r="G436" s="10"/>
      <c r="H436" s="10"/>
      <c r="I436" s="10"/>
      <c r="J436" s="10"/>
      <c r="K436" s="10"/>
      <c r="L436" s="10"/>
      <c r="M436" s="3"/>
      <c r="N436" s="10"/>
      <c r="O436" s="10"/>
      <c r="P436" s="10"/>
      <c r="Q436" s="10"/>
      <c r="R436" s="10"/>
    </row>
    <row r="437" spans="1:18">
      <c r="A437" s="10"/>
      <c r="B437" s="10"/>
      <c r="C437" s="10"/>
      <c r="D437" s="10"/>
      <c r="E437" s="10"/>
      <c r="F437" s="10"/>
      <c r="G437" s="10"/>
      <c r="H437" s="10"/>
      <c r="I437" s="10"/>
      <c r="J437" s="10"/>
      <c r="K437" s="10"/>
      <c r="L437" s="10"/>
      <c r="M437" s="3"/>
      <c r="N437" s="10"/>
      <c r="O437" s="10"/>
      <c r="P437" s="10"/>
      <c r="Q437" s="10"/>
      <c r="R437" s="10"/>
    </row>
    <row r="438" spans="1:18">
      <c r="A438" s="10"/>
      <c r="B438" s="10"/>
      <c r="C438" s="10"/>
      <c r="D438" s="10"/>
      <c r="E438" s="10"/>
      <c r="F438" s="10"/>
      <c r="G438" s="10"/>
      <c r="H438" s="10"/>
      <c r="I438" s="10"/>
      <c r="J438" s="10"/>
      <c r="K438" s="10"/>
      <c r="L438" s="10"/>
      <c r="M438" s="3"/>
      <c r="N438" s="10"/>
      <c r="O438" s="10"/>
      <c r="P438" s="10"/>
      <c r="Q438" s="10"/>
      <c r="R438" s="10"/>
    </row>
    <row r="439" spans="1:18">
      <c r="A439" s="10"/>
      <c r="B439" s="10"/>
      <c r="C439" s="10"/>
      <c r="D439" s="10"/>
      <c r="E439" s="10"/>
      <c r="F439" s="10"/>
      <c r="G439" s="10"/>
      <c r="H439" s="10"/>
      <c r="I439" s="10"/>
      <c r="J439" s="10"/>
      <c r="K439" s="10"/>
      <c r="L439" s="10"/>
      <c r="M439" s="3"/>
      <c r="N439" s="10"/>
      <c r="O439" s="10"/>
      <c r="P439" s="10"/>
      <c r="Q439" s="10"/>
      <c r="R439" s="10"/>
    </row>
    <row r="440" spans="1:18">
      <c r="A440" s="10"/>
      <c r="B440" s="10"/>
      <c r="C440" s="10"/>
      <c r="D440" s="10"/>
      <c r="E440" s="10"/>
      <c r="F440" s="10"/>
      <c r="G440" s="10"/>
      <c r="H440" s="10"/>
      <c r="I440" s="10"/>
      <c r="J440" s="10"/>
      <c r="K440" s="10"/>
      <c r="L440" s="10"/>
      <c r="M440" s="3"/>
      <c r="N440" s="10"/>
      <c r="O440" s="10"/>
      <c r="P440" s="10"/>
      <c r="Q440" s="10"/>
      <c r="R440" s="10"/>
    </row>
    <row r="441" spans="1:18">
      <c r="A441" s="10"/>
      <c r="B441" s="10"/>
      <c r="C441" s="10"/>
      <c r="D441" s="10"/>
      <c r="E441" s="10"/>
      <c r="F441" s="10"/>
      <c r="G441" s="10"/>
      <c r="H441" s="10"/>
      <c r="I441" s="10"/>
      <c r="J441" s="10"/>
      <c r="K441" s="10"/>
      <c r="L441" s="10"/>
      <c r="M441" s="3"/>
      <c r="N441" s="10"/>
      <c r="O441" s="10"/>
      <c r="P441" s="10"/>
      <c r="Q441" s="10"/>
      <c r="R441" s="10"/>
    </row>
    <row r="442" spans="1:18">
      <c r="A442" s="10"/>
      <c r="B442" s="10"/>
      <c r="C442" s="10"/>
      <c r="D442" s="10"/>
      <c r="E442" s="10"/>
      <c r="F442" s="10"/>
      <c r="G442" s="10"/>
      <c r="H442" s="10"/>
      <c r="I442" s="10"/>
      <c r="J442" s="10"/>
      <c r="K442" s="10"/>
      <c r="L442" s="10"/>
      <c r="M442" s="3"/>
      <c r="N442" s="10"/>
      <c r="O442" s="10"/>
      <c r="P442" s="10"/>
      <c r="Q442" s="10"/>
      <c r="R442" s="10"/>
    </row>
    <row r="443" spans="1:18">
      <c r="A443" s="10"/>
      <c r="B443" s="10"/>
      <c r="C443" s="10"/>
      <c r="D443" s="10"/>
      <c r="E443" s="10"/>
      <c r="F443" s="10"/>
      <c r="G443" s="10"/>
      <c r="H443" s="10"/>
      <c r="I443" s="10"/>
      <c r="J443" s="10"/>
      <c r="K443" s="10"/>
      <c r="L443" s="10"/>
      <c r="M443" s="3"/>
      <c r="N443" s="10"/>
      <c r="O443" s="10"/>
      <c r="P443" s="10"/>
      <c r="Q443" s="10"/>
      <c r="R443" s="10"/>
    </row>
    <row r="444" spans="1:18">
      <c r="A444" s="10"/>
      <c r="B444" s="10"/>
      <c r="C444" s="10"/>
      <c r="D444" s="10"/>
      <c r="E444" s="10"/>
      <c r="F444" s="10"/>
      <c r="G444" s="10"/>
      <c r="H444" s="10"/>
      <c r="I444" s="10"/>
      <c r="J444" s="10"/>
      <c r="K444" s="10"/>
      <c r="L444" s="10"/>
      <c r="M444" s="3"/>
      <c r="N444" s="10"/>
      <c r="O444" s="10"/>
      <c r="P444" s="10"/>
      <c r="Q444" s="10"/>
      <c r="R444" s="10"/>
    </row>
    <row r="445" spans="1:18">
      <c r="A445" s="10"/>
      <c r="B445" s="10"/>
      <c r="C445" s="10"/>
      <c r="D445" s="10"/>
      <c r="E445" s="10"/>
      <c r="F445" s="10"/>
      <c r="G445" s="10"/>
      <c r="H445" s="10"/>
      <c r="I445" s="10"/>
      <c r="J445" s="10"/>
      <c r="K445" s="10"/>
      <c r="L445" s="10"/>
      <c r="M445" s="3"/>
      <c r="N445" s="10"/>
      <c r="O445" s="10"/>
      <c r="P445" s="10"/>
      <c r="Q445" s="10"/>
      <c r="R445" s="10"/>
    </row>
    <row r="446" spans="1:18">
      <c r="A446" s="10"/>
      <c r="B446" s="10"/>
      <c r="C446" s="10"/>
      <c r="D446" s="10"/>
      <c r="E446" s="10"/>
      <c r="F446" s="10"/>
      <c r="G446" s="10"/>
      <c r="H446" s="10"/>
      <c r="I446" s="10"/>
      <c r="J446" s="10"/>
      <c r="K446" s="10"/>
      <c r="L446" s="10"/>
      <c r="M446" s="3"/>
      <c r="N446" s="10"/>
      <c r="O446" s="10"/>
      <c r="P446" s="10"/>
      <c r="Q446" s="10"/>
      <c r="R446" s="10"/>
    </row>
    <row r="447" spans="1:18">
      <c r="A447" s="10"/>
      <c r="B447" s="10"/>
      <c r="C447" s="10"/>
      <c r="D447" s="10"/>
      <c r="E447" s="10"/>
      <c r="F447" s="10"/>
      <c r="G447" s="10"/>
      <c r="H447" s="10"/>
      <c r="I447" s="10"/>
      <c r="J447" s="10"/>
      <c r="K447" s="10"/>
      <c r="L447" s="10"/>
      <c r="M447" s="3"/>
      <c r="N447" s="10"/>
      <c r="O447" s="10"/>
      <c r="P447" s="10"/>
      <c r="Q447" s="10"/>
      <c r="R447" s="10"/>
    </row>
    <row r="448" spans="1:18">
      <c r="A448" s="10"/>
      <c r="B448" s="10"/>
      <c r="C448" s="10"/>
      <c r="D448" s="10"/>
      <c r="E448" s="10"/>
      <c r="F448" s="10"/>
      <c r="G448" s="10"/>
      <c r="H448" s="10"/>
      <c r="I448" s="10"/>
      <c r="J448" s="10"/>
      <c r="K448" s="10"/>
      <c r="L448" s="10"/>
      <c r="M448" s="3"/>
      <c r="N448" s="10"/>
      <c r="O448" s="10"/>
      <c r="P448" s="10"/>
      <c r="Q448" s="10"/>
      <c r="R448" s="10"/>
    </row>
    <row r="449" spans="1:18">
      <c r="A449" s="10"/>
      <c r="B449" s="10"/>
      <c r="C449" s="10"/>
      <c r="D449" s="10"/>
      <c r="E449" s="10"/>
      <c r="F449" s="10"/>
      <c r="G449" s="10"/>
      <c r="H449" s="10"/>
      <c r="I449" s="10"/>
      <c r="J449" s="10"/>
      <c r="K449" s="10"/>
      <c r="L449" s="10"/>
      <c r="M449" s="3"/>
      <c r="N449" s="10"/>
      <c r="O449" s="10"/>
      <c r="P449" s="10"/>
      <c r="Q449" s="10"/>
      <c r="R449" s="10"/>
    </row>
    <row r="450" spans="1:18">
      <c r="A450" s="10"/>
      <c r="B450" s="10"/>
      <c r="C450" s="10"/>
      <c r="D450" s="10"/>
      <c r="E450" s="10"/>
      <c r="F450" s="10"/>
      <c r="G450" s="10"/>
      <c r="H450" s="10"/>
      <c r="I450" s="10"/>
      <c r="J450" s="10"/>
      <c r="K450" s="10"/>
      <c r="L450" s="10"/>
      <c r="M450" s="3"/>
      <c r="N450" s="10"/>
      <c r="O450" s="10"/>
      <c r="P450" s="10"/>
      <c r="Q450" s="10"/>
      <c r="R450" s="10"/>
    </row>
    <row r="451" spans="1:18">
      <c r="A451" s="10"/>
      <c r="B451" s="10"/>
      <c r="C451" s="10"/>
      <c r="D451" s="10"/>
      <c r="E451" s="10"/>
      <c r="F451" s="10"/>
      <c r="G451" s="10"/>
      <c r="H451" s="10"/>
      <c r="I451" s="10"/>
      <c r="J451" s="10"/>
      <c r="K451" s="10"/>
      <c r="L451" s="10"/>
      <c r="M451" s="3"/>
      <c r="N451" s="10"/>
      <c r="O451" s="10"/>
      <c r="P451" s="10"/>
      <c r="Q451" s="10"/>
      <c r="R451" s="10"/>
    </row>
    <row r="452" spans="1:18">
      <c r="A452" s="10"/>
      <c r="B452" s="10"/>
      <c r="C452" s="10"/>
      <c r="D452" s="10"/>
      <c r="E452" s="10"/>
      <c r="F452" s="10"/>
      <c r="G452" s="10"/>
      <c r="H452" s="10"/>
      <c r="I452" s="10"/>
      <c r="J452" s="10"/>
      <c r="K452" s="10"/>
      <c r="L452" s="10"/>
      <c r="M452" s="3"/>
      <c r="N452" s="10"/>
      <c r="O452" s="10"/>
      <c r="P452" s="10"/>
      <c r="Q452" s="10"/>
      <c r="R452" s="10"/>
    </row>
    <row r="453" spans="1:18">
      <c r="A453" s="10"/>
      <c r="B453" s="10"/>
      <c r="C453" s="10"/>
      <c r="D453" s="10"/>
      <c r="E453" s="10"/>
      <c r="F453" s="10"/>
      <c r="G453" s="10"/>
      <c r="H453" s="10"/>
      <c r="I453" s="10"/>
      <c r="J453" s="10"/>
      <c r="K453" s="10"/>
      <c r="L453" s="10"/>
      <c r="M453" s="3"/>
      <c r="N453" s="10"/>
      <c r="O453" s="10"/>
      <c r="P453" s="10"/>
      <c r="Q453" s="10"/>
      <c r="R453" s="10"/>
    </row>
    <row r="454" spans="1:18">
      <c r="A454" s="10"/>
      <c r="B454" s="10"/>
      <c r="C454" s="10"/>
      <c r="D454" s="10"/>
      <c r="E454" s="10"/>
      <c r="F454" s="10"/>
      <c r="G454" s="10"/>
      <c r="H454" s="10"/>
      <c r="I454" s="10"/>
      <c r="J454" s="10"/>
      <c r="K454" s="10"/>
      <c r="L454" s="10"/>
      <c r="M454" s="3"/>
      <c r="N454" s="10"/>
      <c r="O454" s="10"/>
      <c r="P454" s="10"/>
      <c r="Q454" s="10"/>
      <c r="R454" s="10"/>
    </row>
    <row r="455" spans="1:18">
      <c r="A455" s="10"/>
      <c r="B455" s="10"/>
      <c r="C455" s="10"/>
      <c r="D455" s="10"/>
      <c r="E455" s="10"/>
      <c r="F455" s="10"/>
      <c r="G455" s="10"/>
      <c r="H455" s="10"/>
      <c r="I455" s="10"/>
      <c r="J455" s="10"/>
      <c r="K455" s="10"/>
      <c r="L455" s="10"/>
      <c r="M455" s="3"/>
      <c r="N455" s="10"/>
      <c r="O455" s="10"/>
      <c r="P455" s="10"/>
      <c r="Q455" s="10"/>
      <c r="R455" s="10"/>
    </row>
    <row r="456" spans="1:18">
      <c r="A456" s="10"/>
      <c r="B456" s="10"/>
      <c r="C456" s="10"/>
      <c r="D456" s="10"/>
      <c r="E456" s="10"/>
      <c r="F456" s="10"/>
      <c r="G456" s="10"/>
      <c r="H456" s="10"/>
      <c r="I456" s="10"/>
      <c r="J456" s="10"/>
      <c r="K456" s="10"/>
      <c r="L456" s="10"/>
      <c r="M456" s="3"/>
      <c r="N456" s="10"/>
      <c r="O456" s="10"/>
      <c r="P456" s="10"/>
      <c r="Q456" s="10"/>
      <c r="R456" s="10"/>
    </row>
    <row r="457" spans="1:18">
      <c r="A457" s="10"/>
      <c r="B457" s="10"/>
      <c r="C457" s="10"/>
      <c r="D457" s="10"/>
      <c r="E457" s="10"/>
      <c r="F457" s="10"/>
      <c r="G457" s="10"/>
      <c r="H457" s="10"/>
      <c r="I457" s="10"/>
      <c r="J457" s="10"/>
      <c r="K457" s="10"/>
      <c r="L457" s="10"/>
      <c r="M457" s="3"/>
      <c r="N457" s="10"/>
      <c r="O457" s="10"/>
      <c r="P457" s="10"/>
      <c r="Q457" s="10"/>
      <c r="R457" s="10"/>
    </row>
    <row r="458" spans="1:18">
      <c r="A458" s="10"/>
      <c r="B458" s="10"/>
      <c r="C458" s="10"/>
      <c r="D458" s="10"/>
      <c r="E458" s="10"/>
      <c r="F458" s="10"/>
      <c r="G458" s="10"/>
      <c r="H458" s="10"/>
      <c r="I458" s="10"/>
      <c r="J458" s="10"/>
      <c r="K458" s="10"/>
      <c r="L458" s="10"/>
      <c r="M458" s="3"/>
      <c r="N458" s="10"/>
      <c r="O458" s="10"/>
      <c r="P458" s="10"/>
      <c r="Q458" s="10"/>
      <c r="R458" s="10"/>
    </row>
    <row r="459" spans="1:18">
      <c r="A459" s="10"/>
      <c r="B459" s="10"/>
      <c r="C459" s="10"/>
      <c r="D459" s="10"/>
      <c r="E459" s="10"/>
      <c r="F459" s="10"/>
      <c r="G459" s="10"/>
      <c r="H459" s="10"/>
      <c r="I459" s="10"/>
      <c r="J459" s="10"/>
      <c r="K459" s="10"/>
      <c r="L459" s="10"/>
      <c r="M459" s="3"/>
      <c r="N459" s="10"/>
      <c r="O459" s="10"/>
      <c r="P459" s="10"/>
      <c r="Q459" s="10"/>
      <c r="R459" s="10"/>
    </row>
    <row r="460" spans="1:18">
      <c r="A460" s="10"/>
      <c r="B460" s="10"/>
      <c r="C460" s="10"/>
      <c r="D460" s="10"/>
      <c r="E460" s="10"/>
      <c r="F460" s="10"/>
      <c r="G460" s="10"/>
      <c r="H460" s="10"/>
      <c r="I460" s="10"/>
      <c r="J460" s="10"/>
      <c r="K460" s="10"/>
      <c r="L460" s="10"/>
      <c r="M460" s="3"/>
      <c r="N460" s="10"/>
      <c r="O460" s="10"/>
      <c r="P460" s="10"/>
      <c r="Q460" s="10"/>
      <c r="R460" s="10"/>
    </row>
    <row r="461" spans="1:18">
      <c r="A461" s="10"/>
      <c r="B461" s="10"/>
      <c r="C461" s="10"/>
      <c r="D461" s="10"/>
      <c r="E461" s="10"/>
      <c r="F461" s="10"/>
      <c r="G461" s="10"/>
      <c r="H461" s="10"/>
      <c r="I461" s="10"/>
      <c r="J461" s="10"/>
      <c r="K461" s="10"/>
      <c r="L461" s="10"/>
      <c r="M461" s="3"/>
      <c r="N461" s="10"/>
      <c r="O461" s="10"/>
      <c r="P461" s="10"/>
      <c r="Q461" s="10"/>
      <c r="R461" s="10"/>
    </row>
    <row r="462" spans="1:18">
      <c r="A462" s="10"/>
      <c r="B462" s="10"/>
      <c r="C462" s="10"/>
      <c r="D462" s="10"/>
      <c r="E462" s="10"/>
      <c r="F462" s="10"/>
      <c r="G462" s="10"/>
      <c r="H462" s="10"/>
      <c r="I462" s="10"/>
      <c r="J462" s="10"/>
      <c r="K462" s="10"/>
      <c r="L462" s="10"/>
      <c r="M462" s="3"/>
      <c r="N462" s="10"/>
      <c r="O462" s="10"/>
      <c r="P462" s="10"/>
      <c r="Q462" s="10"/>
      <c r="R462" s="10"/>
    </row>
    <row r="463" spans="1:18">
      <c r="A463" s="10"/>
      <c r="B463" s="10"/>
      <c r="C463" s="10"/>
      <c r="D463" s="10"/>
      <c r="E463" s="10"/>
      <c r="F463" s="10"/>
      <c r="G463" s="10"/>
      <c r="H463" s="10"/>
      <c r="I463" s="10"/>
      <c r="J463" s="10"/>
      <c r="K463" s="10"/>
      <c r="L463" s="10"/>
      <c r="M463" s="3"/>
      <c r="N463" s="10"/>
      <c r="O463" s="10"/>
      <c r="P463" s="10"/>
      <c r="Q463" s="10"/>
      <c r="R463" s="10"/>
    </row>
    <row r="464" spans="1:18">
      <c r="A464" s="10"/>
      <c r="B464" s="10"/>
      <c r="C464" s="10"/>
      <c r="D464" s="10"/>
      <c r="E464" s="10"/>
      <c r="F464" s="10"/>
      <c r="G464" s="10"/>
      <c r="H464" s="10"/>
      <c r="I464" s="10"/>
      <c r="J464" s="10"/>
      <c r="K464" s="10"/>
      <c r="L464" s="10"/>
      <c r="M464" s="3"/>
      <c r="N464" s="10"/>
      <c r="O464" s="10"/>
      <c r="P464" s="10"/>
      <c r="Q464" s="10"/>
      <c r="R464" s="10"/>
    </row>
    <row r="465" spans="1:18">
      <c r="A465" s="10"/>
      <c r="B465" s="10"/>
      <c r="C465" s="10"/>
      <c r="D465" s="10"/>
      <c r="E465" s="10"/>
      <c r="F465" s="10"/>
      <c r="G465" s="10"/>
      <c r="H465" s="10"/>
      <c r="I465" s="10"/>
      <c r="J465" s="10"/>
      <c r="K465" s="10"/>
      <c r="L465" s="10"/>
      <c r="M465" s="3"/>
      <c r="N465" s="10"/>
      <c r="O465" s="10"/>
      <c r="P465" s="10"/>
      <c r="Q465" s="10"/>
      <c r="R465" s="10"/>
    </row>
    <row r="466" spans="1:18">
      <c r="A466" s="10"/>
      <c r="B466" s="10"/>
      <c r="C466" s="10"/>
      <c r="D466" s="10"/>
      <c r="E466" s="10"/>
      <c r="F466" s="10"/>
      <c r="G466" s="10"/>
      <c r="H466" s="10"/>
      <c r="I466" s="10"/>
      <c r="J466" s="10"/>
      <c r="K466" s="10"/>
      <c r="L466" s="10"/>
      <c r="M466" s="3"/>
      <c r="N466" s="10"/>
      <c r="O466" s="10"/>
      <c r="P466" s="10"/>
      <c r="Q466" s="10"/>
      <c r="R466" s="10"/>
    </row>
    <row r="467" spans="1:18">
      <c r="A467" s="10"/>
      <c r="B467" s="10"/>
      <c r="C467" s="10"/>
      <c r="D467" s="10"/>
      <c r="E467" s="10"/>
      <c r="F467" s="10"/>
      <c r="G467" s="10"/>
      <c r="H467" s="10"/>
      <c r="I467" s="10"/>
      <c r="J467" s="10"/>
      <c r="K467" s="10"/>
      <c r="L467" s="10"/>
      <c r="M467" s="3"/>
      <c r="N467" s="10"/>
      <c r="O467" s="10"/>
      <c r="P467" s="10"/>
      <c r="Q467" s="10"/>
      <c r="R467" s="10"/>
    </row>
    <row r="468" spans="1:18">
      <c r="A468" s="10"/>
      <c r="B468" s="10"/>
      <c r="C468" s="10"/>
      <c r="D468" s="10"/>
      <c r="E468" s="10"/>
      <c r="F468" s="10"/>
      <c r="G468" s="10"/>
      <c r="H468" s="10"/>
      <c r="I468" s="10"/>
      <c r="J468" s="10"/>
      <c r="K468" s="10"/>
      <c r="L468" s="10"/>
      <c r="M468" s="3"/>
      <c r="N468" s="10"/>
      <c r="O468" s="10"/>
      <c r="P468" s="10"/>
      <c r="Q468" s="10"/>
      <c r="R468" s="10"/>
    </row>
    <row r="469" spans="1:18">
      <c r="A469" s="10"/>
      <c r="B469" s="10"/>
      <c r="C469" s="10"/>
      <c r="D469" s="10"/>
      <c r="E469" s="10"/>
      <c r="F469" s="10"/>
      <c r="G469" s="10"/>
      <c r="H469" s="10"/>
      <c r="I469" s="10"/>
      <c r="J469" s="10"/>
      <c r="K469" s="10"/>
      <c r="L469" s="10"/>
      <c r="M469" s="3"/>
      <c r="N469" s="10"/>
      <c r="O469" s="10"/>
      <c r="P469" s="10"/>
      <c r="Q469" s="10"/>
      <c r="R469" s="10"/>
    </row>
    <row r="470" spans="1:18">
      <c r="A470" s="10"/>
      <c r="B470" s="10"/>
      <c r="C470" s="10"/>
      <c r="D470" s="10"/>
      <c r="E470" s="10"/>
      <c r="F470" s="10"/>
      <c r="G470" s="10"/>
      <c r="H470" s="10"/>
      <c r="I470" s="10"/>
      <c r="J470" s="10"/>
      <c r="K470" s="10"/>
      <c r="L470" s="10"/>
      <c r="M470" s="3"/>
      <c r="N470" s="10"/>
      <c r="O470" s="10"/>
      <c r="P470" s="10"/>
      <c r="Q470" s="10"/>
      <c r="R470" s="10"/>
    </row>
    <row r="471" spans="1:18">
      <c r="A471" s="10"/>
      <c r="B471" s="10"/>
      <c r="C471" s="10"/>
      <c r="D471" s="10"/>
      <c r="E471" s="10"/>
      <c r="F471" s="10"/>
      <c r="G471" s="10"/>
      <c r="H471" s="10"/>
      <c r="I471" s="10"/>
      <c r="J471" s="10"/>
      <c r="K471" s="10"/>
      <c r="L471" s="10"/>
      <c r="M471" s="3"/>
      <c r="N471" s="10"/>
      <c r="O471" s="10"/>
      <c r="P471" s="10"/>
      <c r="Q471" s="10"/>
      <c r="R471" s="10"/>
    </row>
    <row r="472" spans="1:18">
      <c r="A472" s="10"/>
      <c r="B472" s="10"/>
      <c r="C472" s="10"/>
      <c r="D472" s="10"/>
      <c r="E472" s="10"/>
      <c r="F472" s="10"/>
      <c r="G472" s="10"/>
      <c r="H472" s="10"/>
      <c r="I472" s="10"/>
      <c r="J472" s="10"/>
      <c r="K472" s="10"/>
      <c r="L472" s="10"/>
      <c r="M472" s="3"/>
      <c r="N472" s="10"/>
      <c r="O472" s="10"/>
      <c r="P472" s="10"/>
      <c r="Q472" s="10"/>
      <c r="R472" s="10"/>
    </row>
    <row r="473" spans="1:18">
      <c r="A473" s="10"/>
      <c r="B473" s="10"/>
      <c r="C473" s="10"/>
      <c r="D473" s="10"/>
      <c r="E473" s="10"/>
      <c r="F473" s="10"/>
      <c r="G473" s="10"/>
      <c r="H473" s="10"/>
      <c r="I473" s="10"/>
      <c r="J473" s="10"/>
      <c r="K473" s="10"/>
      <c r="L473" s="10"/>
      <c r="M473" s="3"/>
      <c r="N473" s="10"/>
      <c r="O473" s="10"/>
      <c r="P473" s="10"/>
      <c r="Q473" s="10"/>
      <c r="R473" s="10"/>
    </row>
    <row r="474" spans="1:18">
      <c r="A474" s="10"/>
      <c r="B474" s="10"/>
      <c r="C474" s="10"/>
      <c r="D474" s="10"/>
      <c r="E474" s="10"/>
      <c r="F474" s="10"/>
      <c r="G474" s="10"/>
      <c r="H474" s="10"/>
      <c r="I474" s="10"/>
      <c r="J474" s="10"/>
      <c r="K474" s="10"/>
      <c r="L474" s="10"/>
      <c r="M474" s="3"/>
      <c r="N474" s="10"/>
      <c r="O474" s="10"/>
      <c r="P474" s="10"/>
      <c r="Q474" s="10"/>
      <c r="R474" s="10"/>
    </row>
    <row r="475" spans="1:18">
      <c r="A475" s="10"/>
      <c r="B475" s="10"/>
      <c r="C475" s="10"/>
      <c r="D475" s="10"/>
      <c r="E475" s="10"/>
      <c r="F475" s="10"/>
      <c r="G475" s="10"/>
      <c r="H475" s="10"/>
      <c r="I475" s="10"/>
      <c r="J475" s="10"/>
      <c r="K475" s="10"/>
      <c r="L475" s="10"/>
      <c r="M475" s="3"/>
      <c r="N475" s="10"/>
      <c r="O475" s="10"/>
      <c r="P475" s="10"/>
      <c r="Q475" s="10"/>
      <c r="R475" s="10"/>
    </row>
    <row r="476" spans="1:18">
      <c r="A476" s="10"/>
      <c r="B476" s="10"/>
      <c r="C476" s="10"/>
      <c r="D476" s="10"/>
      <c r="E476" s="10"/>
      <c r="F476" s="10"/>
      <c r="G476" s="10"/>
      <c r="H476" s="10"/>
      <c r="I476" s="10"/>
      <c r="J476" s="10"/>
      <c r="K476" s="10"/>
      <c r="L476" s="10"/>
      <c r="M476" s="3"/>
      <c r="N476" s="10"/>
      <c r="O476" s="10"/>
      <c r="P476" s="10"/>
      <c r="Q476" s="10"/>
      <c r="R476" s="10"/>
    </row>
    <row r="477" spans="1:18">
      <c r="A477" s="10"/>
      <c r="B477" s="10"/>
      <c r="C477" s="10"/>
      <c r="D477" s="10"/>
      <c r="E477" s="10"/>
      <c r="F477" s="10"/>
      <c r="G477" s="10"/>
      <c r="H477" s="10"/>
      <c r="I477" s="10"/>
      <c r="J477" s="10"/>
      <c r="K477" s="10"/>
      <c r="L477" s="10"/>
      <c r="M477" s="3"/>
      <c r="N477" s="10"/>
      <c r="O477" s="10"/>
      <c r="P477" s="10"/>
      <c r="Q477" s="10"/>
      <c r="R477" s="10"/>
    </row>
    <row r="478" spans="1:18">
      <c r="A478" s="10"/>
      <c r="B478" s="10"/>
      <c r="C478" s="10"/>
      <c r="D478" s="10"/>
      <c r="E478" s="10"/>
      <c r="F478" s="10"/>
      <c r="G478" s="10"/>
      <c r="H478" s="10"/>
      <c r="I478" s="10"/>
      <c r="J478" s="10"/>
      <c r="K478" s="10"/>
      <c r="L478" s="10"/>
      <c r="M478" s="3"/>
      <c r="N478" s="10"/>
      <c r="O478" s="10"/>
      <c r="P478" s="10"/>
      <c r="Q478" s="10"/>
      <c r="R478" s="10"/>
    </row>
    <row r="479" spans="1:18">
      <c r="A479" s="10"/>
      <c r="B479" s="10"/>
      <c r="C479" s="10"/>
      <c r="D479" s="10"/>
      <c r="E479" s="10"/>
      <c r="F479" s="10"/>
      <c r="G479" s="10"/>
      <c r="H479" s="10"/>
      <c r="I479" s="10"/>
      <c r="J479" s="10"/>
      <c r="K479" s="10"/>
      <c r="L479" s="10"/>
      <c r="M479" s="3"/>
      <c r="N479" s="10"/>
      <c r="O479" s="10"/>
      <c r="P479" s="10"/>
      <c r="Q479" s="10"/>
      <c r="R479" s="10"/>
    </row>
    <row r="480" spans="1:18">
      <c r="A480" s="10"/>
      <c r="B480" s="10"/>
      <c r="C480" s="10"/>
      <c r="D480" s="10"/>
      <c r="E480" s="10"/>
      <c r="F480" s="10"/>
      <c r="G480" s="10"/>
      <c r="H480" s="10"/>
      <c r="I480" s="10"/>
      <c r="J480" s="10"/>
      <c r="K480" s="10"/>
      <c r="L480" s="10"/>
      <c r="M480" s="3"/>
      <c r="N480" s="10"/>
      <c r="O480" s="10"/>
      <c r="P480" s="10"/>
      <c r="Q480" s="10"/>
      <c r="R480" s="10"/>
    </row>
    <row r="481" spans="1:18">
      <c r="A481" s="10"/>
      <c r="B481" s="10"/>
      <c r="C481" s="10"/>
      <c r="D481" s="10"/>
      <c r="E481" s="10"/>
      <c r="F481" s="10"/>
      <c r="G481" s="10"/>
      <c r="H481" s="10"/>
      <c r="I481" s="10"/>
      <c r="J481" s="10"/>
      <c r="K481" s="10"/>
      <c r="L481" s="10"/>
      <c r="M481" s="3"/>
      <c r="N481" s="10"/>
      <c r="O481" s="10"/>
      <c r="P481" s="10"/>
      <c r="Q481" s="10"/>
      <c r="R481" s="10"/>
    </row>
    <row r="482" spans="1:18">
      <c r="A482" s="10"/>
      <c r="B482" s="10"/>
      <c r="C482" s="10"/>
      <c r="D482" s="10"/>
      <c r="E482" s="10"/>
      <c r="F482" s="10"/>
      <c r="G482" s="10"/>
      <c r="H482" s="10"/>
      <c r="I482" s="10"/>
      <c r="J482" s="10"/>
      <c r="K482" s="10"/>
      <c r="L482" s="10"/>
      <c r="M482" s="3"/>
      <c r="N482" s="10"/>
      <c r="O482" s="10"/>
      <c r="P482" s="10"/>
      <c r="Q482" s="10"/>
      <c r="R482" s="10"/>
    </row>
    <row r="483" spans="1:18">
      <c r="A483" s="10"/>
      <c r="B483" s="10"/>
      <c r="C483" s="10"/>
      <c r="D483" s="10"/>
      <c r="E483" s="10"/>
      <c r="F483" s="10"/>
      <c r="G483" s="10"/>
      <c r="H483" s="10"/>
      <c r="I483" s="10"/>
      <c r="J483" s="10"/>
      <c r="K483" s="10"/>
      <c r="L483" s="10"/>
      <c r="M483" s="3"/>
      <c r="N483" s="10"/>
      <c r="O483" s="10"/>
      <c r="P483" s="10"/>
      <c r="Q483" s="10"/>
      <c r="R483" s="10"/>
    </row>
    <row r="484" spans="1:18">
      <c r="A484" s="10"/>
      <c r="B484" s="10"/>
      <c r="C484" s="10"/>
      <c r="D484" s="10"/>
      <c r="E484" s="10"/>
      <c r="F484" s="10"/>
      <c r="G484" s="10"/>
      <c r="H484" s="10"/>
      <c r="I484" s="10"/>
      <c r="J484" s="10"/>
      <c r="K484" s="10"/>
      <c r="L484" s="10"/>
      <c r="M484" s="3"/>
      <c r="N484" s="10"/>
      <c r="O484" s="10"/>
      <c r="P484" s="10"/>
      <c r="Q484" s="10"/>
      <c r="R484" s="10"/>
    </row>
    <row r="485" spans="1:18">
      <c r="A485" s="10"/>
      <c r="B485" s="10"/>
      <c r="C485" s="10"/>
      <c r="D485" s="10"/>
      <c r="E485" s="10"/>
      <c r="F485" s="10"/>
      <c r="G485" s="10"/>
      <c r="H485" s="10"/>
      <c r="I485" s="10"/>
      <c r="J485" s="10"/>
      <c r="K485" s="10"/>
      <c r="L485" s="10"/>
      <c r="M485" s="3"/>
      <c r="N485" s="10"/>
      <c r="O485" s="10"/>
      <c r="P485" s="10"/>
      <c r="Q485" s="10"/>
      <c r="R485" s="10"/>
    </row>
    <row r="486" spans="1:18">
      <c r="A486" s="10"/>
      <c r="B486" s="10"/>
      <c r="C486" s="10"/>
      <c r="D486" s="10"/>
      <c r="E486" s="10"/>
      <c r="F486" s="10"/>
      <c r="G486" s="10"/>
      <c r="H486" s="10"/>
      <c r="I486" s="10"/>
      <c r="J486" s="10"/>
      <c r="K486" s="10"/>
      <c r="L486" s="10"/>
      <c r="M486" s="3"/>
      <c r="N486" s="10"/>
      <c r="O486" s="10"/>
      <c r="P486" s="10"/>
      <c r="Q486" s="10"/>
      <c r="R486" s="10"/>
    </row>
    <row r="487" spans="1:18">
      <c r="A487" s="10"/>
      <c r="B487" s="10"/>
      <c r="C487" s="10"/>
      <c r="D487" s="10"/>
      <c r="E487" s="10"/>
      <c r="F487" s="10"/>
      <c r="G487" s="10"/>
      <c r="H487" s="10"/>
      <c r="I487" s="10"/>
      <c r="J487" s="10"/>
      <c r="K487" s="10"/>
      <c r="L487" s="10"/>
      <c r="M487" s="3"/>
      <c r="N487" s="10"/>
      <c r="O487" s="10"/>
      <c r="P487" s="10"/>
      <c r="Q487" s="10"/>
      <c r="R487" s="10"/>
    </row>
    <row r="488" spans="1:18">
      <c r="A488" s="10"/>
      <c r="B488" s="10"/>
      <c r="C488" s="10"/>
      <c r="D488" s="10"/>
      <c r="E488" s="10"/>
      <c r="F488" s="10"/>
      <c r="G488" s="10"/>
      <c r="H488" s="10"/>
      <c r="I488" s="10"/>
      <c r="J488" s="10"/>
      <c r="K488" s="10"/>
      <c r="L488" s="10"/>
      <c r="M488" s="3"/>
      <c r="N488" s="10"/>
      <c r="O488" s="10"/>
      <c r="P488" s="10"/>
      <c r="Q488" s="10"/>
      <c r="R488" s="10"/>
    </row>
    <row r="489" spans="1:18">
      <c r="A489" s="10"/>
      <c r="B489" s="10"/>
      <c r="C489" s="10"/>
      <c r="D489" s="10"/>
      <c r="E489" s="10"/>
      <c r="F489" s="10"/>
      <c r="G489" s="10"/>
      <c r="H489" s="10"/>
      <c r="I489" s="10"/>
      <c r="J489" s="10"/>
      <c r="K489" s="10"/>
      <c r="L489" s="10"/>
      <c r="M489" s="3"/>
      <c r="N489" s="10"/>
      <c r="O489" s="10"/>
      <c r="P489" s="10"/>
      <c r="Q489" s="10"/>
      <c r="R489" s="10"/>
    </row>
    <row r="490" spans="1:18">
      <c r="A490" s="10"/>
      <c r="B490" s="10"/>
      <c r="C490" s="10"/>
      <c r="D490" s="10"/>
      <c r="E490" s="10"/>
      <c r="F490" s="10"/>
      <c r="G490" s="10"/>
      <c r="H490" s="10"/>
      <c r="I490" s="10"/>
      <c r="J490" s="10"/>
      <c r="K490" s="10"/>
      <c r="L490" s="10"/>
      <c r="M490" s="3"/>
      <c r="N490" s="10"/>
      <c r="O490" s="10"/>
      <c r="P490" s="10"/>
      <c r="Q490" s="10"/>
      <c r="R490" s="10"/>
    </row>
    <row r="491" spans="1:18">
      <c r="A491" s="10"/>
      <c r="B491" s="10"/>
      <c r="C491" s="10"/>
      <c r="D491" s="10"/>
      <c r="E491" s="10"/>
      <c r="F491" s="10"/>
      <c r="G491" s="10"/>
      <c r="H491" s="10"/>
      <c r="I491" s="10"/>
      <c r="J491" s="10"/>
      <c r="K491" s="10"/>
      <c r="L491" s="10"/>
      <c r="M491" s="3"/>
      <c r="N491" s="10"/>
      <c r="O491" s="10"/>
      <c r="P491" s="10"/>
      <c r="Q491" s="10"/>
      <c r="R491" s="10"/>
    </row>
    <row r="492" spans="1:18">
      <c r="A492" s="10"/>
      <c r="B492" s="10"/>
      <c r="C492" s="10"/>
      <c r="D492" s="10"/>
      <c r="E492" s="10"/>
      <c r="F492" s="10"/>
      <c r="G492" s="10"/>
      <c r="H492" s="10"/>
      <c r="I492" s="10"/>
      <c r="J492" s="10"/>
      <c r="K492" s="10"/>
      <c r="L492" s="10"/>
      <c r="M492" s="3"/>
      <c r="N492" s="10"/>
      <c r="O492" s="10"/>
      <c r="P492" s="10"/>
      <c r="Q492" s="10"/>
      <c r="R492" s="10"/>
    </row>
    <row r="493" spans="1:18">
      <c r="A493" s="10"/>
      <c r="B493" s="10"/>
      <c r="C493" s="10"/>
      <c r="D493" s="10"/>
      <c r="E493" s="10"/>
      <c r="F493" s="10"/>
      <c r="G493" s="10"/>
      <c r="H493" s="10"/>
      <c r="I493" s="10"/>
      <c r="J493" s="10"/>
      <c r="K493" s="10"/>
      <c r="L493" s="10"/>
      <c r="M493" s="3"/>
      <c r="N493" s="10"/>
      <c r="O493" s="10"/>
      <c r="P493" s="10"/>
      <c r="Q493" s="10"/>
      <c r="R493" s="10"/>
    </row>
    <row r="494" spans="1:18">
      <c r="A494" s="10"/>
      <c r="B494" s="10"/>
      <c r="C494" s="10"/>
      <c r="D494" s="10"/>
      <c r="E494" s="10"/>
      <c r="F494" s="10"/>
      <c r="G494" s="10"/>
      <c r="H494" s="10"/>
      <c r="I494" s="10"/>
      <c r="J494" s="10"/>
      <c r="K494" s="10"/>
      <c r="L494" s="10"/>
      <c r="M494" s="3"/>
      <c r="N494" s="10"/>
      <c r="O494" s="10"/>
      <c r="P494" s="10"/>
      <c r="Q494" s="10"/>
      <c r="R494" s="10"/>
    </row>
    <row r="495" spans="1:18">
      <c r="A495" s="10"/>
      <c r="B495" s="10"/>
      <c r="C495" s="10"/>
      <c r="D495" s="10"/>
      <c r="E495" s="10"/>
      <c r="F495" s="10"/>
      <c r="G495" s="10"/>
      <c r="H495" s="10"/>
      <c r="I495" s="10"/>
      <c r="J495" s="10"/>
      <c r="K495" s="10"/>
      <c r="L495" s="10"/>
      <c r="M495" s="3"/>
      <c r="N495" s="10"/>
      <c r="O495" s="10"/>
      <c r="P495" s="10"/>
      <c r="Q495" s="10"/>
      <c r="R495" s="10"/>
    </row>
    <row r="496" spans="1:18">
      <c r="A496" s="10"/>
      <c r="B496" s="10"/>
      <c r="C496" s="10"/>
      <c r="D496" s="10"/>
      <c r="E496" s="10"/>
      <c r="F496" s="10"/>
      <c r="G496" s="10"/>
      <c r="H496" s="10"/>
      <c r="I496" s="10"/>
      <c r="J496" s="10"/>
      <c r="K496" s="10"/>
      <c r="L496" s="10"/>
      <c r="M496" s="3"/>
      <c r="N496" s="10"/>
      <c r="O496" s="10"/>
      <c r="P496" s="10"/>
      <c r="Q496" s="10"/>
      <c r="R496" s="10"/>
    </row>
    <row r="497" spans="1:18">
      <c r="A497" s="10"/>
      <c r="B497" s="10"/>
      <c r="C497" s="10"/>
      <c r="D497" s="10"/>
      <c r="E497" s="10"/>
      <c r="F497" s="10"/>
      <c r="G497" s="10"/>
      <c r="H497" s="10"/>
      <c r="I497" s="10"/>
      <c r="J497" s="10"/>
      <c r="K497" s="10"/>
      <c r="L497" s="10"/>
      <c r="M497" s="3"/>
      <c r="N497" s="10"/>
      <c r="O497" s="10"/>
      <c r="P497" s="10"/>
      <c r="Q497" s="10"/>
      <c r="R497" s="10"/>
    </row>
    <row r="498" spans="1:18">
      <c r="A498" s="10"/>
      <c r="B498" s="10"/>
      <c r="C498" s="10"/>
      <c r="D498" s="10"/>
      <c r="E498" s="10"/>
      <c r="F498" s="10"/>
      <c r="G498" s="10"/>
      <c r="H498" s="10"/>
      <c r="I498" s="10"/>
      <c r="J498" s="10"/>
      <c r="K498" s="10"/>
      <c r="L498" s="10"/>
      <c r="M498" s="3"/>
      <c r="N498" s="10"/>
      <c r="O498" s="10"/>
      <c r="P498" s="10"/>
      <c r="Q498" s="10"/>
      <c r="R498" s="10"/>
    </row>
    <row r="499" spans="1:18">
      <c r="A499" s="10"/>
      <c r="B499" s="10"/>
      <c r="C499" s="10"/>
      <c r="D499" s="10"/>
      <c r="E499" s="10"/>
      <c r="F499" s="10"/>
      <c r="G499" s="10"/>
      <c r="H499" s="10"/>
      <c r="I499" s="10"/>
      <c r="J499" s="10"/>
      <c r="K499" s="10"/>
      <c r="L499" s="10"/>
      <c r="M499" s="3"/>
      <c r="N499" s="10"/>
      <c r="O499" s="10"/>
      <c r="P499" s="10"/>
      <c r="Q499" s="10"/>
      <c r="R499" s="10"/>
    </row>
    <row r="500" spans="1:18">
      <c r="A500" s="10"/>
      <c r="B500" s="10"/>
      <c r="C500" s="10"/>
      <c r="D500" s="10"/>
      <c r="E500" s="10"/>
      <c r="F500" s="10"/>
      <c r="G500" s="10"/>
      <c r="H500" s="10"/>
      <c r="I500" s="10"/>
      <c r="J500" s="10"/>
      <c r="K500" s="10"/>
      <c r="L500" s="10"/>
      <c r="M500" s="3"/>
      <c r="N500" s="10"/>
      <c r="O500" s="10"/>
      <c r="P500" s="10"/>
      <c r="Q500" s="10"/>
      <c r="R500" s="10"/>
    </row>
    <row r="501" spans="1:18">
      <c r="A501" s="10"/>
      <c r="B501" s="10"/>
      <c r="C501" s="10"/>
      <c r="D501" s="10"/>
      <c r="E501" s="10"/>
      <c r="F501" s="10"/>
      <c r="G501" s="10"/>
      <c r="H501" s="10"/>
      <c r="I501" s="10"/>
      <c r="J501" s="10"/>
      <c r="K501" s="10"/>
      <c r="L501" s="10"/>
      <c r="M501" s="3"/>
      <c r="N501" s="10"/>
      <c r="O501" s="10"/>
      <c r="P501" s="10"/>
      <c r="Q501" s="10"/>
      <c r="R501" s="10"/>
    </row>
    <row r="502" spans="1:18">
      <c r="A502" s="10"/>
      <c r="B502" s="10"/>
      <c r="C502" s="10"/>
      <c r="D502" s="10"/>
      <c r="E502" s="10"/>
      <c r="F502" s="10"/>
      <c r="G502" s="10"/>
      <c r="H502" s="10"/>
      <c r="I502" s="10"/>
      <c r="J502" s="10"/>
      <c r="K502" s="10"/>
      <c r="L502" s="10"/>
      <c r="M502" s="3"/>
      <c r="N502" s="10"/>
      <c r="O502" s="10"/>
      <c r="P502" s="10"/>
      <c r="Q502" s="10"/>
      <c r="R502" s="10"/>
    </row>
    <row r="503" spans="1:18">
      <c r="A503" s="10"/>
      <c r="B503" s="10"/>
      <c r="C503" s="10"/>
      <c r="D503" s="10"/>
      <c r="E503" s="10"/>
      <c r="F503" s="10"/>
      <c r="G503" s="10"/>
      <c r="H503" s="10"/>
      <c r="I503" s="10"/>
      <c r="J503" s="10"/>
      <c r="K503" s="10"/>
      <c r="L503" s="10"/>
      <c r="M503" s="3"/>
      <c r="N503" s="10"/>
      <c r="O503" s="10"/>
      <c r="P503" s="10"/>
      <c r="Q503" s="10"/>
      <c r="R503" s="10"/>
    </row>
    <row r="504" spans="1:18">
      <c r="A504" s="10"/>
      <c r="B504" s="10"/>
      <c r="C504" s="10"/>
      <c r="D504" s="10"/>
      <c r="E504" s="10"/>
      <c r="F504" s="10"/>
      <c r="G504" s="10"/>
      <c r="H504" s="10"/>
      <c r="I504" s="10"/>
      <c r="J504" s="10"/>
      <c r="K504" s="10"/>
      <c r="L504" s="10"/>
      <c r="M504" s="3"/>
      <c r="N504" s="10"/>
      <c r="O504" s="10"/>
      <c r="P504" s="10"/>
      <c r="Q504" s="10"/>
      <c r="R504" s="10"/>
    </row>
    <row r="505" spans="1:18">
      <c r="A505" s="10"/>
      <c r="B505" s="10"/>
      <c r="C505" s="10"/>
      <c r="D505" s="10"/>
      <c r="E505" s="10"/>
      <c r="F505" s="10"/>
      <c r="G505" s="10"/>
      <c r="H505" s="10"/>
      <c r="I505" s="10"/>
      <c r="J505" s="10"/>
      <c r="K505" s="10"/>
      <c r="L505" s="10"/>
      <c r="M505" s="3"/>
      <c r="N505" s="10"/>
      <c r="O505" s="10"/>
      <c r="P505" s="10"/>
      <c r="Q505" s="10"/>
      <c r="R505" s="10"/>
    </row>
    <row r="506" spans="1:18">
      <c r="A506" s="10"/>
      <c r="B506" s="10"/>
      <c r="C506" s="10"/>
      <c r="D506" s="10"/>
      <c r="E506" s="10"/>
      <c r="F506" s="10"/>
      <c r="G506" s="10"/>
      <c r="H506" s="10"/>
      <c r="I506" s="10"/>
      <c r="J506" s="10"/>
      <c r="K506" s="10"/>
      <c r="L506" s="10"/>
      <c r="M506" s="3"/>
      <c r="N506" s="10"/>
      <c r="O506" s="10"/>
      <c r="P506" s="10"/>
      <c r="Q506" s="10"/>
      <c r="R506" s="10"/>
    </row>
    <row r="507" spans="1:18">
      <c r="A507" s="10"/>
      <c r="B507" s="10"/>
      <c r="C507" s="10"/>
      <c r="D507" s="10"/>
      <c r="E507" s="10"/>
      <c r="F507" s="10"/>
      <c r="G507" s="10"/>
      <c r="H507" s="10"/>
      <c r="I507" s="10"/>
      <c r="J507" s="10"/>
      <c r="K507" s="10"/>
      <c r="L507" s="10"/>
      <c r="M507" s="3"/>
      <c r="N507" s="10"/>
      <c r="O507" s="10"/>
      <c r="P507" s="10"/>
      <c r="Q507" s="10"/>
      <c r="R507" s="10"/>
    </row>
    <row r="508" spans="1:18">
      <c r="A508" s="10"/>
      <c r="B508" s="10"/>
      <c r="C508" s="10"/>
      <c r="D508" s="10"/>
      <c r="E508" s="10"/>
      <c r="F508" s="10"/>
      <c r="G508" s="10"/>
      <c r="H508" s="10"/>
      <c r="I508" s="10"/>
      <c r="J508" s="10"/>
      <c r="K508" s="10"/>
      <c r="L508" s="10"/>
      <c r="M508" s="3"/>
      <c r="N508" s="10"/>
      <c r="O508" s="10"/>
      <c r="P508" s="10"/>
      <c r="Q508" s="10"/>
      <c r="R508" s="10"/>
    </row>
    <row r="509" spans="1:18">
      <c r="A509" s="10"/>
      <c r="B509" s="10"/>
      <c r="C509" s="10"/>
      <c r="D509" s="10"/>
      <c r="E509" s="10"/>
      <c r="F509" s="10"/>
      <c r="G509" s="10"/>
      <c r="H509" s="10"/>
      <c r="I509" s="10"/>
      <c r="J509" s="10"/>
      <c r="K509" s="10"/>
      <c r="L509" s="10"/>
      <c r="M509" s="3"/>
      <c r="N509" s="10"/>
      <c r="O509" s="10"/>
      <c r="P509" s="10"/>
      <c r="Q509" s="10"/>
      <c r="R509" s="10"/>
    </row>
    <row r="510" spans="1:18">
      <c r="A510" s="10"/>
      <c r="B510" s="10"/>
      <c r="C510" s="10"/>
      <c r="D510" s="10"/>
      <c r="E510" s="10"/>
      <c r="F510" s="10"/>
      <c r="G510" s="10"/>
      <c r="H510" s="10"/>
      <c r="I510" s="10"/>
      <c r="J510" s="10"/>
      <c r="K510" s="10"/>
      <c r="L510" s="10"/>
      <c r="M510" s="3"/>
      <c r="N510" s="10"/>
      <c r="O510" s="10"/>
      <c r="P510" s="10"/>
      <c r="Q510" s="10"/>
      <c r="R510" s="10"/>
    </row>
    <row r="511" spans="1:18">
      <c r="A511" s="10"/>
      <c r="B511" s="10"/>
      <c r="C511" s="10"/>
      <c r="D511" s="10"/>
      <c r="E511" s="10"/>
      <c r="F511" s="10"/>
      <c r="G511" s="10"/>
      <c r="H511" s="10"/>
      <c r="I511" s="10"/>
      <c r="J511" s="10"/>
      <c r="K511" s="10"/>
      <c r="L511" s="10"/>
      <c r="M511" s="3"/>
      <c r="N511" s="10"/>
      <c r="O511" s="10"/>
      <c r="P511" s="10"/>
      <c r="Q511" s="10"/>
      <c r="R511" s="10"/>
    </row>
    <row r="512" spans="1:18">
      <c r="A512" s="10"/>
      <c r="B512" s="10"/>
      <c r="C512" s="10"/>
      <c r="D512" s="10"/>
      <c r="E512" s="10"/>
      <c r="F512" s="10"/>
      <c r="G512" s="10"/>
      <c r="H512" s="10"/>
      <c r="I512" s="10"/>
      <c r="J512" s="10"/>
      <c r="K512" s="10"/>
      <c r="L512" s="10"/>
      <c r="M512" s="3"/>
      <c r="N512" s="10"/>
      <c r="O512" s="10"/>
      <c r="P512" s="10"/>
      <c r="Q512" s="10"/>
      <c r="R512" s="10"/>
    </row>
    <row r="513" spans="1:18">
      <c r="A513" s="10"/>
      <c r="B513" s="10"/>
      <c r="C513" s="10"/>
      <c r="D513" s="10"/>
      <c r="E513" s="10"/>
      <c r="F513" s="10"/>
      <c r="G513" s="10"/>
      <c r="H513" s="10"/>
      <c r="I513" s="10"/>
      <c r="J513" s="10"/>
      <c r="K513" s="10"/>
      <c r="L513" s="10"/>
      <c r="M513" s="3"/>
      <c r="N513" s="10"/>
      <c r="O513" s="10"/>
      <c r="P513" s="10"/>
      <c r="Q513" s="10"/>
      <c r="R513" s="10"/>
    </row>
    <row r="514" spans="1:18">
      <c r="A514" s="10"/>
      <c r="B514" s="10"/>
      <c r="C514" s="10"/>
      <c r="D514" s="10"/>
      <c r="E514" s="10"/>
      <c r="F514" s="10"/>
      <c r="G514" s="10"/>
      <c r="H514" s="10"/>
      <c r="I514" s="10"/>
      <c r="J514" s="10"/>
      <c r="K514" s="10"/>
      <c r="L514" s="10"/>
      <c r="M514" s="3"/>
      <c r="N514" s="10"/>
      <c r="O514" s="10"/>
      <c r="P514" s="10"/>
      <c r="Q514" s="10"/>
      <c r="R514" s="10"/>
    </row>
    <row r="515" spans="1:18">
      <c r="A515" s="10"/>
      <c r="B515" s="10"/>
      <c r="C515" s="10"/>
      <c r="D515" s="10"/>
      <c r="E515" s="10"/>
      <c r="F515" s="10"/>
      <c r="G515" s="10"/>
      <c r="H515" s="10"/>
      <c r="I515" s="10"/>
      <c r="J515" s="10"/>
      <c r="K515" s="10"/>
      <c r="L515" s="10"/>
      <c r="M515" s="3"/>
      <c r="N515" s="10"/>
      <c r="O515" s="10"/>
      <c r="P515" s="10"/>
      <c r="Q515" s="10"/>
      <c r="R515" s="10"/>
    </row>
    <row r="516" spans="1:18">
      <c r="A516" s="10"/>
      <c r="B516" s="10"/>
      <c r="C516" s="10"/>
      <c r="D516" s="10"/>
      <c r="E516" s="10"/>
      <c r="F516" s="10"/>
      <c r="G516" s="10"/>
      <c r="H516" s="10"/>
      <c r="I516" s="10"/>
      <c r="J516" s="10"/>
      <c r="K516" s="10"/>
      <c r="L516" s="10"/>
      <c r="M516" s="3"/>
      <c r="N516" s="10"/>
      <c r="O516" s="10"/>
      <c r="P516" s="10"/>
      <c r="Q516" s="10"/>
      <c r="R516" s="10"/>
    </row>
    <row r="517" spans="1:18">
      <c r="A517" s="10"/>
      <c r="B517" s="10"/>
      <c r="C517" s="10"/>
      <c r="D517" s="10"/>
      <c r="E517" s="10"/>
      <c r="F517" s="10"/>
      <c r="G517" s="10"/>
      <c r="H517" s="10"/>
      <c r="I517" s="10"/>
      <c r="J517" s="10"/>
      <c r="K517" s="10"/>
      <c r="L517" s="10"/>
      <c r="M517" s="3"/>
      <c r="N517" s="10"/>
      <c r="O517" s="10"/>
      <c r="P517" s="10"/>
      <c r="Q517" s="10"/>
      <c r="R517" s="10"/>
    </row>
    <row r="518" spans="1:18">
      <c r="A518" s="10"/>
      <c r="B518" s="10"/>
      <c r="C518" s="10"/>
      <c r="D518" s="10"/>
      <c r="E518" s="10"/>
      <c r="F518" s="10"/>
      <c r="G518" s="10"/>
      <c r="H518" s="10"/>
      <c r="I518" s="10"/>
      <c r="J518" s="10"/>
      <c r="K518" s="10"/>
      <c r="L518" s="10"/>
      <c r="M518" s="3"/>
      <c r="N518" s="10"/>
      <c r="O518" s="10"/>
      <c r="P518" s="10"/>
      <c r="Q518" s="10"/>
      <c r="R518" s="10"/>
    </row>
    <row r="519" spans="1:18">
      <c r="A519" s="10"/>
      <c r="B519" s="10"/>
      <c r="C519" s="10"/>
      <c r="D519" s="10"/>
      <c r="E519" s="10"/>
      <c r="F519" s="10"/>
      <c r="G519" s="10"/>
      <c r="H519" s="10"/>
      <c r="I519" s="10"/>
      <c r="J519" s="10"/>
      <c r="K519" s="10"/>
      <c r="L519" s="10"/>
      <c r="M519" s="3"/>
      <c r="N519" s="10"/>
      <c r="O519" s="10"/>
      <c r="P519" s="10"/>
      <c r="Q519" s="10"/>
      <c r="R519" s="10"/>
    </row>
    <row r="520" spans="1:18">
      <c r="A520" s="10"/>
      <c r="B520" s="10"/>
      <c r="C520" s="10"/>
      <c r="D520" s="10"/>
      <c r="E520" s="10"/>
      <c r="F520" s="10"/>
      <c r="G520" s="10"/>
      <c r="H520" s="10"/>
      <c r="I520" s="10"/>
      <c r="J520" s="10"/>
      <c r="K520" s="10"/>
      <c r="L520" s="10"/>
      <c r="M520" s="3"/>
      <c r="N520" s="10"/>
      <c r="O520" s="10"/>
      <c r="P520" s="10"/>
      <c r="Q520" s="10"/>
      <c r="R520" s="10"/>
    </row>
    <row r="521" spans="1:18">
      <c r="A521" s="10"/>
      <c r="B521" s="10"/>
      <c r="C521" s="10"/>
      <c r="D521" s="10"/>
      <c r="E521" s="10"/>
      <c r="F521" s="10"/>
      <c r="G521" s="10"/>
      <c r="H521" s="10"/>
      <c r="I521" s="10"/>
      <c r="J521" s="10"/>
      <c r="K521" s="10"/>
      <c r="L521" s="10"/>
      <c r="M521" s="3"/>
      <c r="N521" s="10"/>
      <c r="O521" s="10"/>
      <c r="P521" s="10"/>
      <c r="Q521" s="10"/>
      <c r="R521" s="10"/>
    </row>
    <row r="522" spans="1:18">
      <c r="A522" s="10"/>
      <c r="B522" s="10"/>
      <c r="C522" s="10"/>
      <c r="D522" s="10"/>
      <c r="E522" s="10"/>
      <c r="F522" s="10"/>
      <c r="G522" s="10"/>
      <c r="H522" s="10"/>
      <c r="I522" s="10"/>
      <c r="J522" s="10"/>
      <c r="K522" s="10"/>
      <c r="L522" s="10"/>
      <c r="M522" s="3"/>
      <c r="N522" s="10"/>
      <c r="O522" s="10"/>
      <c r="P522" s="10"/>
      <c r="Q522" s="10"/>
      <c r="R522" s="10"/>
    </row>
    <row r="523" spans="1:18">
      <c r="A523" s="10"/>
      <c r="B523" s="10"/>
      <c r="C523" s="10"/>
      <c r="D523" s="10"/>
      <c r="E523" s="10"/>
      <c r="F523" s="10"/>
      <c r="G523" s="10"/>
      <c r="H523" s="10"/>
      <c r="I523" s="10"/>
      <c r="J523" s="10"/>
      <c r="K523" s="10"/>
      <c r="L523" s="10"/>
      <c r="M523" s="3"/>
      <c r="N523" s="10"/>
      <c r="O523" s="10"/>
      <c r="P523" s="10"/>
      <c r="Q523" s="10"/>
      <c r="R523" s="10"/>
    </row>
    <row r="524" spans="1:18">
      <c r="A524" s="10"/>
      <c r="B524" s="10"/>
      <c r="C524" s="10"/>
      <c r="D524" s="10"/>
      <c r="E524" s="10"/>
      <c r="F524" s="10"/>
      <c r="G524" s="10"/>
      <c r="H524" s="10"/>
      <c r="I524" s="10"/>
      <c r="J524" s="10"/>
      <c r="K524" s="10"/>
      <c r="L524" s="10"/>
      <c r="M524" s="3"/>
      <c r="N524" s="10"/>
      <c r="O524" s="10"/>
      <c r="P524" s="10"/>
      <c r="Q524" s="10"/>
      <c r="R524" s="10"/>
    </row>
    <row r="525" spans="1:18">
      <c r="A525" s="10"/>
      <c r="B525" s="10"/>
      <c r="C525" s="10"/>
      <c r="D525" s="10"/>
      <c r="E525" s="10"/>
      <c r="F525" s="10"/>
      <c r="G525" s="10"/>
      <c r="H525" s="10"/>
      <c r="I525" s="10"/>
      <c r="J525" s="10"/>
      <c r="K525" s="10"/>
      <c r="L525" s="10"/>
      <c r="M525" s="3"/>
      <c r="N525" s="10"/>
      <c r="O525" s="10"/>
      <c r="P525" s="10"/>
      <c r="Q525" s="10"/>
      <c r="R525" s="10"/>
    </row>
    <row r="526" spans="1:18">
      <c r="A526" s="10"/>
      <c r="B526" s="10"/>
      <c r="C526" s="10"/>
      <c r="D526" s="10"/>
      <c r="E526" s="10"/>
      <c r="F526" s="10"/>
      <c r="G526" s="10"/>
      <c r="H526" s="10"/>
      <c r="I526" s="10"/>
      <c r="J526" s="10"/>
      <c r="K526" s="10"/>
      <c r="L526" s="10"/>
      <c r="M526" s="3"/>
      <c r="N526" s="10"/>
      <c r="O526" s="10"/>
      <c r="P526" s="10"/>
      <c r="Q526" s="10"/>
      <c r="R526" s="10"/>
    </row>
    <row r="527" spans="1:18">
      <c r="A527" s="10"/>
      <c r="B527" s="10"/>
      <c r="C527" s="10"/>
      <c r="D527" s="10"/>
      <c r="E527" s="10"/>
      <c r="F527" s="10"/>
      <c r="G527" s="10"/>
      <c r="H527" s="10"/>
      <c r="I527" s="10"/>
      <c r="J527" s="10"/>
      <c r="K527" s="10"/>
      <c r="L527" s="10"/>
      <c r="M527" s="3"/>
      <c r="N527" s="10"/>
      <c r="O527" s="10"/>
      <c r="P527" s="10"/>
      <c r="Q527" s="10"/>
      <c r="R527" s="10"/>
    </row>
    <row r="528" spans="1:18">
      <c r="A528" s="10"/>
      <c r="B528" s="10"/>
      <c r="C528" s="10"/>
      <c r="D528" s="10"/>
      <c r="E528" s="10"/>
      <c r="F528" s="10"/>
      <c r="G528" s="10"/>
      <c r="H528" s="10"/>
      <c r="I528" s="10"/>
      <c r="J528" s="10"/>
      <c r="K528" s="10"/>
      <c r="L528" s="10"/>
      <c r="M528" s="3"/>
      <c r="N528" s="10"/>
      <c r="O528" s="10"/>
      <c r="P528" s="10"/>
      <c r="Q528" s="10"/>
      <c r="R528" s="10"/>
    </row>
    <row r="529" spans="1:18">
      <c r="A529" s="10"/>
      <c r="B529" s="10"/>
      <c r="C529" s="10"/>
      <c r="D529" s="10"/>
      <c r="E529" s="10"/>
      <c r="F529" s="10"/>
      <c r="G529" s="10"/>
      <c r="H529" s="10"/>
      <c r="I529" s="10"/>
      <c r="J529" s="10"/>
      <c r="K529" s="10"/>
      <c r="L529" s="10"/>
      <c r="M529" s="3"/>
      <c r="N529" s="10"/>
      <c r="O529" s="10"/>
      <c r="P529" s="10"/>
      <c r="Q529" s="10"/>
      <c r="R529" s="10"/>
    </row>
    <row r="530" spans="1:18">
      <c r="A530" s="10"/>
      <c r="B530" s="10"/>
      <c r="C530" s="10"/>
      <c r="D530" s="10"/>
      <c r="E530" s="10"/>
      <c r="F530" s="10"/>
      <c r="G530" s="10"/>
      <c r="H530" s="10"/>
      <c r="I530" s="10"/>
      <c r="J530" s="10"/>
      <c r="K530" s="10"/>
      <c r="L530" s="10"/>
      <c r="M530" s="3"/>
      <c r="N530" s="10"/>
      <c r="O530" s="10"/>
      <c r="P530" s="10"/>
      <c r="Q530" s="10"/>
      <c r="R530" s="10"/>
    </row>
    <row r="531" spans="1:18">
      <c r="A531" s="10"/>
      <c r="B531" s="10"/>
      <c r="C531" s="10"/>
      <c r="D531" s="10"/>
      <c r="E531" s="10"/>
      <c r="F531" s="10"/>
      <c r="G531" s="10"/>
      <c r="H531" s="10"/>
      <c r="I531" s="10"/>
      <c r="J531" s="10"/>
      <c r="K531" s="10"/>
      <c r="L531" s="10"/>
      <c r="M531" s="3"/>
      <c r="N531" s="10"/>
      <c r="O531" s="10"/>
      <c r="P531" s="10"/>
      <c r="Q531" s="10"/>
      <c r="R531" s="10"/>
    </row>
    <row r="532" spans="1:18">
      <c r="A532" s="10"/>
      <c r="B532" s="10"/>
      <c r="C532" s="10"/>
      <c r="D532" s="10"/>
      <c r="E532" s="10"/>
      <c r="F532" s="10"/>
      <c r="G532" s="10"/>
      <c r="H532" s="10"/>
      <c r="I532" s="10"/>
      <c r="J532" s="10"/>
      <c r="K532" s="10"/>
      <c r="L532" s="10"/>
      <c r="M532" s="3"/>
      <c r="N532" s="10"/>
      <c r="O532" s="10"/>
      <c r="P532" s="10"/>
      <c r="Q532" s="10"/>
      <c r="R532" s="10"/>
    </row>
    <row r="533" spans="1:18">
      <c r="A533" s="10"/>
      <c r="B533" s="10"/>
      <c r="C533" s="10"/>
      <c r="D533" s="10"/>
      <c r="E533" s="10"/>
      <c r="F533" s="10"/>
      <c r="G533" s="10"/>
      <c r="H533" s="10"/>
      <c r="I533" s="10"/>
      <c r="J533" s="10"/>
      <c r="K533" s="10"/>
      <c r="L533" s="10"/>
      <c r="M533" s="3"/>
      <c r="N533" s="10"/>
      <c r="O533" s="10"/>
      <c r="P533" s="10"/>
      <c r="Q533" s="10"/>
      <c r="R533" s="10"/>
    </row>
    <row r="534" spans="1:18">
      <c r="A534" s="10"/>
      <c r="B534" s="10"/>
      <c r="C534" s="10"/>
      <c r="D534" s="10"/>
      <c r="E534" s="10"/>
      <c r="F534" s="10"/>
      <c r="G534" s="10"/>
      <c r="H534" s="10"/>
      <c r="I534" s="10"/>
      <c r="J534" s="10"/>
      <c r="K534" s="10"/>
      <c r="L534" s="10"/>
      <c r="M534" s="3"/>
      <c r="N534" s="10"/>
      <c r="O534" s="10"/>
      <c r="P534" s="10"/>
      <c r="Q534" s="10"/>
      <c r="R534" s="10"/>
    </row>
    <row r="535" spans="1:18">
      <c r="A535" s="10"/>
      <c r="B535" s="10"/>
      <c r="C535" s="10"/>
      <c r="D535" s="10"/>
      <c r="E535" s="10"/>
      <c r="F535" s="10"/>
      <c r="G535" s="10"/>
      <c r="H535" s="10"/>
      <c r="I535" s="10"/>
      <c r="J535" s="10"/>
      <c r="K535" s="10"/>
      <c r="L535" s="10"/>
      <c r="M535" s="3"/>
      <c r="N535" s="10"/>
      <c r="O535" s="10"/>
      <c r="P535" s="10"/>
      <c r="Q535" s="10"/>
      <c r="R535" s="10"/>
    </row>
    <row r="536" spans="1:18">
      <c r="A536" s="10"/>
      <c r="B536" s="10"/>
      <c r="C536" s="10"/>
      <c r="D536" s="10"/>
      <c r="E536" s="10"/>
      <c r="F536" s="10"/>
      <c r="G536" s="10"/>
      <c r="H536" s="10"/>
      <c r="I536" s="10"/>
      <c r="J536" s="10"/>
      <c r="K536" s="10"/>
      <c r="L536" s="10"/>
      <c r="M536" s="3"/>
      <c r="N536" s="10"/>
      <c r="O536" s="10"/>
      <c r="P536" s="10"/>
      <c r="Q536" s="10"/>
      <c r="R536" s="10"/>
    </row>
    <row r="537" spans="1:18">
      <c r="A537" s="10"/>
      <c r="B537" s="10"/>
      <c r="C537" s="10"/>
      <c r="D537" s="10"/>
      <c r="E537" s="10"/>
      <c r="F537" s="10"/>
      <c r="G537" s="10"/>
      <c r="H537" s="10"/>
      <c r="I537" s="10"/>
      <c r="J537" s="10"/>
      <c r="K537" s="10"/>
      <c r="L537" s="10"/>
      <c r="M537" s="3"/>
      <c r="N537" s="10"/>
      <c r="O537" s="10"/>
      <c r="P537" s="10"/>
      <c r="Q537" s="10"/>
      <c r="R537" s="10"/>
    </row>
    <row r="538" spans="1:18">
      <c r="A538" s="10"/>
      <c r="B538" s="10"/>
      <c r="C538" s="10"/>
      <c r="D538" s="10"/>
      <c r="E538" s="10"/>
      <c r="F538" s="10"/>
      <c r="G538" s="10"/>
      <c r="H538" s="10"/>
      <c r="I538" s="10"/>
      <c r="J538" s="10"/>
      <c r="K538" s="10"/>
      <c r="L538" s="10"/>
      <c r="M538" s="3"/>
      <c r="N538" s="10"/>
      <c r="O538" s="10"/>
      <c r="P538" s="10"/>
      <c r="Q538" s="10"/>
      <c r="R538" s="10"/>
    </row>
    <row r="539" spans="1:18">
      <c r="A539" s="10"/>
      <c r="B539" s="10"/>
      <c r="C539" s="10"/>
      <c r="D539" s="10"/>
      <c r="E539" s="10"/>
      <c r="F539" s="10"/>
      <c r="G539" s="10"/>
      <c r="H539" s="10"/>
      <c r="I539" s="10"/>
      <c r="J539" s="10"/>
      <c r="K539" s="10"/>
      <c r="L539" s="10"/>
      <c r="M539" s="3"/>
      <c r="N539" s="10"/>
      <c r="O539" s="10"/>
      <c r="P539" s="10"/>
      <c r="Q539" s="10"/>
      <c r="R539" s="10"/>
    </row>
    <row r="540" spans="1:18">
      <c r="A540" s="10"/>
      <c r="B540" s="10"/>
      <c r="C540" s="10"/>
      <c r="D540" s="10"/>
      <c r="E540" s="10"/>
      <c r="F540" s="10"/>
      <c r="G540" s="10"/>
      <c r="H540" s="10"/>
      <c r="I540" s="10"/>
      <c r="J540" s="10"/>
      <c r="K540" s="10"/>
      <c r="L540" s="10"/>
      <c r="M540" s="3"/>
      <c r="N540" s="10"/>
      <c r="O540" s="10"/>
      <c r="P540" s="10"/>
      <c r="Q540" s="10"/>
      <c r="R540" s="10"/>
    </row>
    <row r="541" spans="1:18">
      <c r="A541" s="10"/>
      <c r="B541" s="10"/>
      <c r="C541" s="10"/>
      <c r="D541" s="10"/>
      <c r="E541" s="10"/>
      <c r="F541" s="10"/>
      <c r="G541" s="10"/>
      <c r="H541" s="10"/>
      <c r="I541" s="10"/>
      <c r="J541" s="10"/>
      <c r="K541" s="10"/>
      <c r="L541" s="10"/>
      <c r="M541" s="3"/>
      <c r="N541" s="10"/>
      <c r="O541" s="10"/>
      <c r="P541" s="10"/>
      <c r="Q541" s="10"/>
      <c r="R541" s="10"/>
    </row>
    <row r="542" spans="1:18">
      <c r="A542" s="10"/>
      <c r="B542" s="10"/>
      <c r="C542" s="10"/>
      <c r="D542" s="10"/>
      <c r="E542" s="10"/>
      <c r="F542" s="10"/>
      <c r="G542" s="10"/>
      <c r="H542" s="10"/>
      <c r="I542" s="10"/>
      <c r="J542" s="10"/>
      <c r="K542" s="10"/>
      <c r="L542" s="10"/>
      <c r="M542" s="3"/>
      <c r="N542" s="10"/>
      <c r="O542" s="10"/>
      <c r="P542" s="10"/>
      <c r="Q542" s="10"/>
      <c r="R542" s="10"/>
    </row>
    <row r="543" spans="1:18">
      <c r="A543" s="10"/>
      <c r="B543" s="10"/>
      <c r="C543" s="10"/>
      <c r="D543" s="10"/>
      <c r="E543" s="10"/>
      <c r="F543" s="10"/>
      <c r="G543" s="10"/>
      <c r="H543" s="10"/>
      <c r="I543" s="10"/>
      <c r="J543" s="10"/>
      <c r="K543" s="10"/>
      <c r="L543" s="10"/>
      <c r="M543" s="3"/>
      <c r="N543" s="10"/>
      <c r="O543" s="10"/>
      <c r="P543" s="10"/>
      <c r="Q543" s="10"/>
      <c r="R543" s="10"/>
    </row>
    <row r="544" spans="1:18">
      <c r="A544" s="10"/>
      <c r="B544" s="10"/>
      <c r="C544" s="10"/>
      <c r="D544" s="10"/>
      <c r="E544" s="10"/>
      <c r="F544" s="10"/>
      <c r="G544" s="10"/>
      <c r="H544" s="10"/>
      <c r="I544" s="10"/>
      <c r="J544" s="10"/>
      <c r="K544" s="10"/>
      <c r="L544" s="10"/>
      <c r="M544" s="3"/>
      <c r="N544" s="10"/>
      <c r="O544" s="10"/>
      <c r="P544" s="10"/>
      <c r="Q544" s="10"/>
      <c r="R544" s="10"/>
    </row>
    <row r="545" spans="1:18">
      <c r="A545" s="10"/>
      <c r="B545" s="10"/>
      <c r="C545" s="10"/>
      <c r="D545" s="10"/>
      <c r="E545" s="10"/>
      <c r="F545" s="10"/>
      <c r="G545" s="10"/>
      <c r="H545" s="10"/>
      <c r="I545" s="10"/>
      <c r="J545" s="10"/>
      <c r="K545" s="10"/>
      <c r="L545" s="10"/>
      <c r="M545" s="3"/>
      <c r="N545" s="10"/>
      <c r="O545" s="10"/>
      <c r="P545" s="10"/>
      <c r="Q545" s="10"/>
      <c r="R545" s="10"/>
    </row>
    <row r="546" spans="1:18">
      <c r="A546" s="10"/>
      <c r="B546" s="10"/>
      <c r="C546" s="10"/>
      <c r="D546" s="10"/>
      <c r="E546" s="10"/>
      <c r="F546" s="10"/>
      <c r="G546" s="10"/>
      <c r="H546" s="10"/>
      <c r="I546" s="10"/>
      <c r="J546" s="10"/>
      <c r="K546" s="10"/>
      <c r="L546" s="10"/>
      <c r="M546" s="3"/>
      <c r="N546" s="10"/>
      <c r="O546" s="10"/>
      <c r="P546" s="10"/>
      <c r="Q546" s="10"/>
      <c r="R546" s="10"/>
    </row>
    <row r="547" spans="1:18">
      <c r="A547" s="10"/>
      <c r="B547" s="10"/>
      <c r="C547" s="10"/>
      <c r="D547" s="10"/>
      <c r="E547" s="10"/>
      <c r="F547" s="10"/>
      <c r="G547" s="10"/>
      <c r="H547" s="10"/>
      <c r="I547" s="10"/>
      <c r="J547" s="10"/>
      <c r="K547" s="10"/>
      <c r="L547" s="10"/>
      <c r="M547" s="3"/>
      <c r="N547" s="10"/>
      <c r="O547" s="10"/>
      <c r="P547" s="10"/>
      <c r="Q547" s="10"/>
      <c r="R547" s="10"/>
    </row>
    <row r="548" spans="1:18">
      <c r="A548" s="10"/>
      <c r="B548" s="10"/>
      <c r="C548" s="10"/>
      <c r="D548" s="10"/>
      <c r="E548" s="10"/>
      <c r="F548" s="10"/>
      <c r="G548" s="10"/>
      <c r="H548" s="10"/>
      <c r="I548" s="10"/>
      <c r="J548" s="10"/>
      <c r="K548" s="10"/>
      <c r="L548" s="10"/>
      <c r="M548" s="3"/>
      <c r="N548" s="10"/>
      <c r="O548" s="10"/>
      <c r="P548" s="10"/>
      <c r="Q548" s="10"/>
      <c r="R548" s="10"/>
    </row>
    <row r="549" spans="1:18">
      <c r="A549" s="10"/>
      <c r="B549" s="10"/>
      <c r="C549" s="10"/>
      <c r="D549" s="10"/>
      <c r="E549" s="10"/>
      <c r="F549" s="10"/>
      <c r="G549" s="10"/>
      <c r="H549" s="10"/>
      <c r="I549" s="10"/>
      <c r="J549" s="10"/>
      <c r="K549" s="10"/>
      <c r="L549" s="10"/>
      <c r="M549" s="3"/>
      <c r="N549" s="10"/>
      <c r="O549" s="10"/>
      <c r="P549" s="10"/>
      <c r="Q549" s="10"/>
      <c r="R549" s="10"/>
    </row>
    <row r="550" spans="1:18">
      <c r="A550" s="10"/>
      <c r="B550" s="10"/>
      <c r="C550" s="10"/>
      <c r="D550" s="10"/>
      <c r="E550" s="10"/>
      <c r="F550" s="10"/>
      <c r="G550" s="10"/>
      <c r="H550" s="10"/>
      <c r="I550" s="10"/>
      <c r="J550" s="10"/>
      <c r="K550" s="10"/>
      <c r="L550" s="10"/>
      <c r="M550" s="3"/>
      <c r="N550" s="10"/>
      <c r="O550" s="10"/>
      <c r="P550" s="10"/>
      <c r="Q550" s="10"/>
      <c r="R550" s="10"/>
    </row>
    <row r="551" spans="1:18">
      <c r="A551" s="10"/>
      <c r="B551" s="10"/>
      <c r="C551" s="10"/>
      <c r="D551" s="10"/>
      <c r="E551" s="10"/>
      <c r="F551" s="10"/>
      <c r="G551" s="10"/>
      <c r="H551" s="10"/>
      <c r="I551" s="10"/>
      <c r="J551" s="10"/>
      <c r="K551" s="10"/>
      <c r="L551" s="10"/>
      <c r="M551" s="3"/>
      <c r="N551" s="10"/>
      <c r="O551" s="10"/>
      <c r="P551" s="10"/>
      <c r="Q551" s="10"/>
      <c r="R551" s="10"/>
    </row>
    <row r="552" spans="1:18">
      <c r="A552" s="10"/>
      <c r="B552" s="10"/>
      <c r="C552" s="10"/>
      <c r="D552" s="10"/>
      <c r="E552" s="10"/>
      <c r="F552" s="10"/>
      <c r="G552" s="10"/>
      <c r="H552" s="10"/>
      <c r="I552" s="10"/>
      <c r="J552" s="10"/>
      <c r="K552" s="10"/>
      <c r="L552" s="10"/>
      <c r="M552" s="3"/>
      <c r="N552" s="10"/>
      <c r="O552" s="10"/>
      <c r="P552" s="10"/>
      <c r="Q552" s="10"/>
      <c r="R552" s="10"/>
    </row>
    <row r="553" spans="1:18">
      <c r="A553" s="10"/>
      <c r="B553" s="10"/>
      <c r="C553" s="10"/>
      <c r="D553" s="10"/>
      <c r="E553" s="10"/>
      <c r="F553" s="10"/>
      <c r="G553" s="10"/>
      <c r="H553" s="10"/>
      <c r="I553" s="10"/>
      <c r="J553" s="10"/>
      <c r="K553" s="10"/>
      <c r="L553" s="10"/>
      <c r="M553" s="3"/>
      <c r="N553" s="10"/>
      <c r="O553" s="10"/>
      <c r="P553" s="10"/>
      <c r="Q553" s="10"/>
      <c r="R553" s="10"/>
    </row>
    <row r="554" spans="1:18">
      <c r="A554" s="10"/>
      <c r="B554" s="10"/>
      <c r="C554" s="10"/>
      <c r="D554" s="10"/>
      <c r="E554" s="10"/>
      <c r="F554" s="10"/>
      <c r="G554" s="10"/>
      <c r="H554" s="10"/>
      <c r="I554" s="10"/>
      <c r="J554" s="10"/>
      <c r="K554" s="10"/>
      <c r="L554" s="10"/>
      <c r="M554" s="3"/>
      <c r="N554" s="10"/>
      <c r="O554" s="10"/>
      <c r="P554" s="10"/>
      <c r="Q554" s="10"/>
      <c r="R554" s="10"/>
    </row>
    <row r="555" spans="1:18">
      <c r="A555" s="10"/>
      <c r="B555" s="10"/>
      <c r="C555" s="10"/>
      <c r="D555" s="10"/>
      <c r="E555" s="10"/>
      <c r="F555" s="10"/>
      <c r="G555" s="10"/>
      <c r="H555" s="10"/>
      <c r="I555" s="10"/>
      <c r="J555" s="10"/>
      <c r="K555" s="10"/>
      <c r="L555" s="10"/>
      <c r="M555" s="3"/>
      <c r="N555" s="10"/>
      <c r="O555" s="10"/>
      <c r="P555" s="10"/>
      <c r="Q555" s="10"/>
      <c r="R555" s="10"/>
    </row>
    <row r="556" spans="1:18">
      <c r="A556" s="10"/>
      <c r="B556" s="10"/>
      <c r="C556" s="10"/>
      <c r="D556" s="10"/>
      <c r="E556" s="10"/>
      <c r="F556" s="10"/>
      <c r="G556" s="10"/>
      <c r="H556" s="10"/>
      <c r="I556" s="10"/>
      <c r="J556" s="10"/>
      <c r="K556" s="10"/>
      <c r="L556" s="10"/>
      <c r="M556" s="3"/>
      <c r="N556" s="10"/>
      <c r="O556" s="10"/>
      <c r="P556" s="10"/>
      <c r="Q556" s="10"/>
      <c r="R556" s="10"/>
    </row>
    <row r="557" spans="1:18">
      <c r="A557" s="10"/>
      <c r="B557" s="10"/>
      <c r="C557" s="10"/>
      <c r="D557" s="10"/>
      <c r="E557" s="10"/>
      <c r="F557" s="10"/>
      <c r="G557" s="10"/>
      <c r="H557" s="10"/>
      <c r="I557" s="10"/>
      <c r="J557" s="10"/>
      <c r="K557" s="10"/>
      <c r="L557" s="10"/>
      <c r="M557" s="3"/>
      <c r="N557" s="10"/>
      <c r="O557" s="10"/>
      <c r="P557" s="10"/>
      <c r="Q557" s="10"/>
      <c r="R557" s="10"/>
    </row>
    <row r="558" spans="1:18">
      <c r="A558" s="10"/>
      <c r="B558" s="10"/>
      <c r="C558" s="10"/>
      <c r="D558" s="10"/>
      <c r="E558" s="10"/>
      <c r="F558" s="10"/>
      <c r="G558" s="10"/>
      <c r="H558" s="10"/>
      <c r="I558" s="10"/>
      <c r="J558" s="10"/>
      <c r="K558" s="10"/>
      <c r="L558" s="10"/>
      <c r="M558" s="3"/>
      <c r="N558" s="10"/>
      <c r="O558" s="10"/>
      <c r="P558" s="10"/>
      <c r="Q558" s="10"/>
      <c r="R558" s="10"/>
    </row>
    <row r="559" spans="1:18">
      <c r="A559" s="10"/>
      <c r="B559" s="10"/>
      <c r="C559" s="10"/>
      <c r="D559" s="10"/>
      <c r="E559" s="10"/>
      <c r="F559" s="10"/>
      <c r="G559" s="10"/>
      <c r="H559" s="10"/>
      <c r="I559" s="10"/>
      <c r="J559" s="10"/>
      <c r="K559" s="10"/>
      <c r="L559" s="10"/>
      <c r="M559" s="3"/>
      <c r="N559" s="10"/>
      <c r="O559" s="10"/>
      <c r="P559" s="10"/>
      <c r="Q559" s="10"/>
      <c r="R559" s="10"/>
    </row>
    <row r="560" spans="1:18">
      <c r="A560" s="10"/>
      <c r="B560" s="10"/>
      <c r="C560" s="10"/>
      <c r="D560" s="10"/>
      <c r="E560" s="10"/>
      <c r="F560" s="10"/>
      <c r="G560" s="10"/>
      <c r="H560" s="10"/>
      <c r="I560" s="10"/>
      <c r="J560" s="10"/>
      <c r="K560" s="10"/>
      <c r="L560" s="10"/>
      <c r="M560" s="3"/>
      <c r="N560" s="10"/>
      <c r="O560" s="10"/>
      <c r="P560" s="10"/>
      <c r="Q560" s="10"/>
      <c r="R560" s="10"/>
    </row>
    <row r="561" spans="1:18">
      <c r="A561" s="10"/>
      <c r="B561" s="10"/>
      <c r="C561" s="10"/>
      <c r="D561" s="10"/>
      <c r="E561" s="10"/>
      <c r="F561" s="10"/>
      <c r="G561" s="10"/>
      <c r="H561" s="10"/>
      <c r="I561" s="10"/>
      <c r="J561" s="10"/>
      <c r="K561" s="10"/>
      <c r="L561" s="10"/>
      <c r="M561" s="3"/>
      <c r="N561" s="10"/>
      <c r="O561" s="10"/>
      <c r="P561" s="10"/>
      <c r="Q561" s="10"/>
      <c r="R561" s="10"/>
    </row>
    <row r="562" spans="1:18">
      <c r="A562" s="10"/>
      <c r="B562" s="10"/>
      <c r="C562" s="10"/>
      <c r="D562" s="10"/>
      <c r="E562" s="10"/>
      <c r="F562" s="10"/>
      <c r="G562" s="10"/>
      <c r="H562" s="10"/>
      <c r="I562" s="10"/>
      <c r="J562" s="10"/>
      <c r="K562" s="10"/>
      <c r="L562" s="10"/>
      <c r="M562" s="3"/>
      <c r="N562" s="10"/>
      <c r="O562" s="10"/>
      <c r="P562" s="10"/>
      <c r="Q562" s="10"/>
      <c r="R562" s="10"/>
    </row>
    <row r="563" spans="1:18">
      <c r="A563" s="10"/>
      <c r="B563" s="10"/>
      <c r="C563" s="10"/>
      <c r="D563" s="10"/>
      <c r="E563" s="10"/>
      <c r="F563" s="10"/>
      <c r="G563" s="10"/>
      <c r="H563" s="10"/>
      <c r="I563" s="10"/>
      <c r="J563" s="10"/>
      <c r="K563" s="10"/>
      <c r="L563" s="10"/>
      <c r="M563" s="3"/>
      <c r="N563" s="10"/>
      <c r="O563" s="10"/>
      <c r="P563" s="10"/>
      <c r="Q563" s="10"/>
      <c r="R563" s="10"/>
    </row>
    <row r="564" spans="1:18">
      <c r="A564" s="10"/>
      <c r="B564" s="10"/>
      <c r="C564" s="10"/>
      <c r="D564" s="10"/>
      <c r="E564" s="10"/>
      <c r="F564" s="10"/>
      <c r="G564" s="10"/>
      <c r="H564" s="10"/>
      <c r="I564" s="10"/>
      <c r="J564" s="10"/>
      <c r="K564" s="10"/>
      <c r="L564" s="10"/>
      <c r="M564" s="3"/>
      <c r="N564" s="10"/>
      <c r="O564" s="10"/>
      <c r="P564" s="10"/>
      <c r="Q564" s="10"/>
      <c r="R564" s="10"/>
    </row>
    <row r="565" spans="1:18">
      <c r="A565" s="10"/>
      <c r="B565" s="10"/>
      <c r="C565" s="10"/>
      <c r="D565" s="10"/>
      <c r="E565" s="10"/>
      <c r="F565" s="10"/>
      <c r="G565" s="10"/>
      <c r="H565" s="10"/>
      <c r="I565" s="10"/>
      <c r="J565" s="10"/>
      <c r="K565" s="10"/>
      <c r="L565" s="10"/>
      <c r="M565" s="3"/>
      <c r="N565" s="10"/>
      <c r="O565" s="10"/>
      <c r="P565" s="10"/>
      <c r="Q565" s="10"/>
      <c r="R565" s="10"/>
    </row>
    <row r="566" spans="1:18">
      <c r="A566" s="10"/>
      <c r="B566" s="10"/>
      <c r="C566" s="10"/>
      <c r="D566" s="10"/>
      <c r="E566" s="10"/>
      <c r="F566" s="10"/>
      <c r="G566" s="10"/>
      <c r="H566" s="10"/>
      <c r="I566" s="10"/>
      <c r="J566" s="10"/>
      <c r="K566" s="10"/>
      <c r="L566" s="10"/>
      <c r="M566" s="3"/>
      <c r="N566" s="10"/>
      <c r="O566" s="10"/>
      <c r="P566" s="10"/>
      <c r="Q566" s="10"/>
      <c r="R566" s="10"/>
    </row>
    <row r="567" spans="1:18">
      <c r="A567" s="10"/>
      <c r="B567" s="10"/>
      <c r="C567" s="10"/>
      <c r="D567" s="10"/>
      <c r="E567" s="10"/>
      <c r="F567" s="10"/>
      <c r="G567" s="10"/>
      <c r="H567" s="10"/>
      <c r="I567" s="10"/>
      <c r="J567" s="10"/>
      <c r="K567" s="10"/>
      <c r="L567" s="10"/>
      <c r="M567" s="3"/>
      <c r="N567" s="10"/>
      <c r="O567" s="10"/>
      <c r="P567" s="10"/>
      <c r="Q567" s="10"/>
      <c r="R567" s="10"/>
    </row>
    <row r="568" spans="1:18">
      <c r="A568" s="10"/>
      <c r="B568" s="10"/>
      <c r="C568" s="10"/>
      <c r="D568" s="10"/>
      <c r="E568" s="10"/>
      <c r="F568" s="10"/>
      <c r="G568" s="10"/>
      <c r="H568" s="10"/>
      <c r="I568" s="10"/>
      <c r="J568" s="10"/>
      <c r="K568" s="10"/>
      <c r="L568" s="10"/>
      <c r="M568" s="3"/>
      <c r="N568" s="10"/>
      <c r="O568" s="10"/>
      <c r="P568" s="10"/>
      <c r="Q568" s="10"/>
      <c r="R568" s="10"/>
    </row>
    <row r="569" spans="1:18">
      <c r="A569" s="10"/>
      <c r="B569" s="10"/>
      <c r="C569" s="10"/>
      <c r="D569" s="10"/>
      <c r="E569" s="10"/>
      <c r="F569" s="10"/>
      <c r="G569" s="10"/>
      <c r="H569" s="10"/>
      <c r="I569" s="10"/>
      <c r="J569" s="10"/>
      <c r="K569" s="10"/>
      <c r="L569" s="10"/>
      <c r="M569" s="3"/>
      <c r="N569" s="10"/>
      <c r="O569" s="10"/>
      <c r="P569" s="10"/>
      <c r="Q569" s="10"/>
      <c r="R569" s="10"/>
    </row>
    <row r="570" spans="1:18">
      <c r="A570" s="10"/>
      <c r="B570" s="10"/>
      <c r="C570" s="10"/>
      <c r="D570" s="10"/>
      <c r="E570" s="10"/>
      <c r="F570" s="10"/>
      <c r="G570" s="10"/>
      <c r="H570" s="10"/>
      <c r="I570" s="10"/>
      <c r="J570" s="10"/>
      <c r="K570" s="10"/>
      <c r="L570" s="10"/>
      <c r="M570" s="3"/>
      <c r="N570" s="10"/>
      <c r="O570" s="10"/>
      <c r="P570" s="10"/>
      <c r="Q570" s="10"/>
      <c r="R570" s="10"/>
    </row>
    <row r="571" spans="1:18">
      <c r="A571" s="10"/>
      <c r="B571" s="10"/>
      <c r="C571" s="10"/>
      <c r="D571" s="10"/>
      <c r="E571" s="10"/>
      <c r="F571" s="10"/>
      <c r="G571" s="10"/>
      <c r="H571" s="10"/>
      <c r="I571" s="10"/>
      <c r="J571" s="10"/>
      <c r="K571" s="10"/>
      <c r="L571" s="10"/>
      <c r="M571" s="3"/>
      <c r="N571" s="10"/>
      <c r="O571" s="10"/>
      <c r="P571" s="10"/>
      <c r="Q571" s="10"/>
      <c r="R571" s="10"/>
    </row>
    <row r="572" spans="1:18">
      <c r="A572" s="10"/>
      <c r="B572" s="10"/>
      <c r="C572" s="10"/>
      <c r="D572" s="10"/>
      <c r="E572" s="10"/>
      <c r="F572" s="10"/>
      <c r="G572" s="10"/>
      <c r="H572" s="10"/>
      <c r="I572" s="10"/>
      <c r="J572" s="10"/>
      <c r="K572" s="10"/>
      <c r="L572" s="10"/>
      <c r="M572" s="3"/>
      <c r="N572" s="10"/>
      <c r="O572" s="10"/>
      <c r="P572" s="10"/>
      <c r="Q572" s="10"/>
      <c r="R572" s="10"/>
    </row>
    <row r="573" spans="1:18">
      <c r="A573" s="10"/>
      <c r="B573" s="10"/>
      <c r="C573" s="10"/>
      <c r="D573" s="10"/>
      <c r="E573" s="10"/>
      <c r="F573" s="10"/>
      <c r="G573" s="10"/>
      <c r="H573" s="10"/>
      <c r="I573" s="10"/>
      <c r="J573" s="10"/>
      <c r="K573" s="10"/>
      <c r="L573" s="10"/>
      <c r="M573" s="3"/>
      <c r="N573" s="10"/>
      <c r="O573" s="10"/>
      <c r="P573" s="10"/>
      <c r="Q573" s="10"/>
      <c r="R573" s="10"/>
    </row>
    <row r="574" spans="1:18">
      <c r="A574" s="10"/>
      <c r="B574" s="10"/>
      <c r="C574" s="10"/>
      <c r="D574" s="10"/>
      <c r="E574" s="10"/>
      <c r="F574" s="10"/>
      <c r="G574" s="10"/>
      <c r="H574" s="10"/>
      <c r="I574" s="10"/>
      <c r="J574" s="10"/>
      <c r="K574" s="10"/>
      <c r="L574" s="10"/>
      <c r="M574" s="3"/>
      <c r="N574" s="10"/>
      <c r="O574" s="10"/>
      <c r="P574" s="10"/>
      <c r="Q574" s="10"/>
      <c r="R574" s="10"/>
    </row>
    <row r="575" spans="1:18">
      <c r="A575" s="10"/>
      <c r="B575" s="10"/>
      <c r="C575" s="10"/>
      <c r="D575" s="10"/>
      <c r="E575" s="10"/>
      <c r="F575" s="10"/>
      <c r="G575" s="10"/>
      <c r="H575" s="10"/>
      <c r="I575" s="10"/>
      <c r="J575" s="10"/>
      <c r="K575" s="10"/>
      <c r="L575" s="10"/>
      <c r="M575" s="3"/>
      <c r="N575" s="10"/>
      <c r="O575" s="10"/>
      <c r="P575" s="10"/>
      <c r="Q575" s="10"/>
      <c r="R575" s="10"/>
    </row>
    <row r="576" spans="1:18">
      <c r="A576" s="10"/>
      <c r="B576" s="10"/>
      <c r="C576" s="10"/>
      <c r="D576" s="10"/>
      <c r="E576" s="10"/>
      <c r="F576" s="10"/>
      <c r="G576" s="10"/>
      <c r="H576" s="10"/>
      <c r="I576" s="10"/>
      <c r="J576" s="10"/>
      <c r="K576" s="10"/>
      <c r="L576" s="10"/>
      <c r="M576" s="3"/>
      <c r="N576" s="10"/>
      <c r="O576" s="10"/>
      <c r="P576" s="10"/>
      <c r="Q576" s="10"/>
      <c r="R576" s="10"/>
    </row>
    <row r="577" spans="1:18">
      <c r="A577" s="10"/>
      <c r="B577" s="10"/>
      <c r="C577" s="10"/>
      <c r="D577" s="10"/>
      <c r="E577" s="10"/>
      <c r="F577" s="10"/>
      <c r="G577" s="10"/>
      <c r="H577" s="10"/>
      <c r="I577" s="10"/>
      <c r="J577" s="10"/>
      <c r="K577" s="10"/>
      <c r="L577" s="10"/>
      <c r="M577" s="3"/>
      <c r="N577" s="10"/>
      <c r="O577" s="10"/>
      <c r="P577" s="10"/>
      <c r="Q577" s="10"/>
      <c r="R577" s="10"/>
    </row>
    <row r="578" spans="1:18">
      <c r="A578" s="10"/>
      <c r="B578" s="10"/>
      <c r="C578" s="10"/>
      <c r="D578" s="10"/>
      <c r="E578" s="10"/>
      <c r="F578" s="10"/>
      <c r="G578" s="10"/>
      <c r="H578" s="10"/>
      <c r="I578" s="10"/>
      <c r="J578" s="10"/>
      <c r="K578" s="10"/>
      <c r="L578" s="10"/>
      <c r="M578" s="3"/>
      <c r="N578" s="10"/>
      <c r="O578" s="10"/>
      <c r="P578" s="10"/>
      <c r="Q578" s="10"/>
      <c r="R578" s="10"/>
    </row>
    <row r="579" spans="1:18">
      <c r="A579" s="10"/>
      <c r="B579" s="10"/>
      <c r="C579" s="10"/>
      <c r="D579" s="10"/>
      <c r="E579" s="10"/>
      <c r="F579" s="10"/>
      <c r="G579" s="10"/>
      <c r="H579" s="10"/>
      <c r="I579" s="10"/>
      <c r="J579" s="10"/>
      <c r="K579" s="10"/>
      <c r="L579" s="10"/>
      <c r="M579" s="3"/>
      <c r="N579" s="10"/>
      <c r="O579" s="10"/>
      <c r="P579" s="10"/>
      <c r="Q579" s="10"/>
      <c r="R579" s="10"/>
    </row>
    <row r="580" spans="1:18">
      <c r="A580" s="10"/>
      <c r="B580" s="10"/>
      <c r="C580" s="10"/>
      <c r="D580" s="10"/>
      <c r="E580" s="10"/>
      <c r="F580" s="10"/>
      <c r="G580" s="10"/>
      <c r="H580" s="10"/>
      <c r="I580" s="10"/>
      <c r="J580" s="10"/>
      <c r="K580" s="10"/>
      <c r="L580" s="10"/>
      <c r="M580" s="3"/>
      <c r="N580" s="10"/>
      <c r="O580" s="10"/>
      <c r="P580" s="10"/>
      <c r="Q580" s="10"/>
      <c r="R580" s="10"/>
    </row>
    <row r="581" spans="1:18">
      <c r="A581" s="10"/>
      <c r="B581" s="10"/>
      <c r="C581" s="10"/>
      <c r="D581" s="10"/>
      <c r="E581" s="10"/>
      <c r="F581" s="10"/>
      <c r="G581" s="10"/>
      <c r="H581" s="10"/>
      <c r="I581" s="10"/>
      <c r="J581" s="10"/>
      <c r="K581" s="10"/>
      <c r="L581" s="10"/>
      <c r="M581" s="3"/>
      <c r="N581" s="10"/>
      <c r="O581" s="10"/>
      <c r="P581" s="10"/>
      <c r="Q581" s="10"/>
      <c r="R581" s="10"/>
    </row>
    <row r="582" spans="1:18">
      <c r="A582" s="10"/>
      <c r="B582" s="10"/>
      <c r="C582" s="10"/>
      <c r="D582" s="10"/>
      <c r="E582" s="10"/>
      <c r="F582" s="10"/>
      <c r="G582" s="10"/>
      <c r="H582" s="10"/>
      <c r="I582" s="10"/>
      <c r="J582" s="10"/>
      <c r="K582" s="10"/>
      <c r="L582" s="10"/>
      <c r="M582" s="3"/>
      <c r="N582" s="10"/>
      <c r="O582" s="10"/>
      <c r="P582" s="10"/>
      <c r="Q582" s="10"/>
      <c r="R582" s="10"/>
    </row>
    <row r="583" spans="1:18">
      <c r="A583" s="10"/>
      <c r="B583" s="10"/>
      <c r="C583" s="10"/>
      <c r="D583" s="10"/>
      <c r="E583" s="10"/>
      <c r="F583" s="10"/>
      <c r="G583" s="10"/>
      <c r="H583" s="10"/>
      <c r="I583" s="10"/>
      <c r="J583" s="10"/>
      <c r="K583" s="10"/>
      <c r="L583" s="10"/>
      <c r="M583" s="3"/>
      <c r="N583" s="10"/>
      <c r="O583" s="10"/>
      <c r="P583" s="10"/>
      <c r="Q583" s="10"/>
      <c r="R583" s="10"/>
    </row>
    <row r="584" spans="1:18">
      <c r="A584" s="10"/>
      <c r="B584" s="10"/>
      <c r="C584" s="10"/>
      <c r="D584" s="10"/>
      <c r="E584" s="10"/>
      <c r="F584" s="10"/>
      <c r="G584" s="10"/>
      <c r="H584" s="10"/>
      <c r="I584" s="10"/>
      <c r="J584" s="10"/>
      <c r="K584" s="10"/>
      <c r="L584" s="10"/>
      <c r="M584" s="3"/>
      <c r="N584" s="10"/>
      <c r="O584" s="10"/>
      <c r="P584" s="10"/>
      <c r="Q584" s="10"/>
      <c r="R584" s="10"/>
    </row>
    <row r="585" spans="1:18">
      <c r="A585" s="10"/>
      <c r="B585" s="10"/>
      <c r="C585" s="10"/>
      <c r="D585" s="10"/>
      <c r="E585" s="10"/>
      <c r="F585" s="10"/>
      <c r="G585" s="10"/>
      <c r="H585" s="10"/>
      <c r="I585" s="10"/>
      <c r="J585" s="10"/>
      <c r="K585" s="10"/>
      <c r="L585" s="10"/>
      <c r="M585" s="3"/>
      <c r="N585" s="10"/>
      <c r="O585" s="10"/>
      <c r="P585" s="10"/>
      <c r="Q585" s="10"/>
      <c r="R585" s="10"/>
    </row>
    <row r="586" spans="1:18">
      <c r="A586" s="10"/>
      <c r="B586" s="10"/>
      <c r="C586" s="10"/>
      <c r="D586" s="10"/>
      <c r="E586" s="10"/>
      <c r="F586" s="10"/>
      <c r="G586" s="10"/>
      <c r="H586" s="10"/>
      <c r="I586" s="10"/>
      <c r="J586" s="10"/>
      <c r="K586" s="10"/>
      <c r="L586" s="10"/>
      <c r="M586" s="3"/>
      <c r="N586" s="10"/>
      <c r="O586" s="10"/>
      <c r="P586" s="10"/>
      <c r="Q586" s="10"/>
      <c r="R586" s="10"/>
    </row>
    <row r="587" spans="1:18">
      <c r="A587" s="10"/>
      <c r="B587" s="10"/>
      <c r="C587" s="10"/>
      <c r="D587" s="10"/>
      <c r="E587" s="10"/>
      <c r="F587" s="10"/>
      <c r="G587" s="10"/>
      <c r="H587" s="10"/>
      <c r="I587" s="10"/>
      <c r="J587" s="10"/>
      <c r="K587" s="10"/>
      <c r="L587" s="10"/>
      <c r="M587" s="3"/>
      <c r="N587" s="10"/>
      <c r="O587" s="10"/>
      <c r="P587" s="10"/>
      <c r="Q587" s="10"/>
      <c r="R587" s="10"/>
    </row>
    <row r="588" spans="1:18">
      <c r="A588" s="10"/>
      <c r="B588" s="10"/>
      <c r="C588" s="10"/>
      <c r="D588" s="10"/>
      <c r="E588" s="10"/>
      <c r="F588" s="10"/>
      <c r="G588" s="10"/>
      <c r="H588" s="10"/>
      <c r="I588" s="10"/>
      <c r="J588" s="10"/>
      <c r="K588" s="10"/>
      <c r="L588" s="10"/>
      <c r="M588" s="3"/>
      <c r="N588" s="10"/>
      <c r="O588" s="10"/>
      <c r="P588" s="10"/>
      <c r="Q588" s="10"/>
      <c r="R588" s="10"/>
    </row>
    <row r="589" spans="1:18">
      <c r="A589" s="10"/>
      <c r="B589" s="10"/>
      <c r="C589" s="10"/>
      <c r="D589" s="10"/>
      <c r="E589" s="10"/>
      <c r="F589" s="10"/>
      <c r="G589" s="10"/>
      <c r="H589" s="10"/>
      <c r="I589" s="10"/>
      <c r="J589" s="10"/>
      <c r="K589" s="10"/>
      <c r="L589" s="10"/>
      <c r="M589" s="3"/>
      <c r="N589" s="10"/>
      <c r="O589" s="10"/>
      <c r="P589" s="10"/>
      <c r="Q589" s="10"/>
      <c r="R589" s="10"/>
    </row>
    <row r="590" spans="1:18">
      <c r="A590" s="10"/>
      <c r="B590" s="10"/>
      <c r="C590" s="10"/>
      <c r="D590" s="10"/>
      <c r="E590" s="10"/>
      <c r="F590" s="10"/>
      <c r="G590" s="10"/>
      <c r="H590" s="10"/>
      <c r="I590" s="10"/>
      <c r="J590" s="10"/>
      <c r="K590" s="10"/>
      <c r="L590" s="10"/>
      <c r="M590" s="3"/>
      <c r="N590" s="10"/>
      <c r="O590" s="10"/>
      <c r="P590" s="10"/>
      <c r="Q590" s="10"/>
      <c r="R590" s="10"/>
    </row>
    <row r="591" spans="1:18">
      <c r="A591" s="10"/>
      <c r="B591" s="10"/>
      <c r="C591" s="10"/>
      <c r="D591" s="10"/>
      <c r="E591" s="10"/>
      <c r="F591" s="10"/>
      <c r="G591" s="10"/>
      <c r="H591" s="10"/>
      <c r="I591" s="10"/>
      <c r="J591" s="10"/>
      <c r="K591" s="10"/>
      <c r="L591" s="10"/>
      <c r="M591" s="3"/>
      <c r="N591" s="10"/>
      <c r="O591" s="10"/>
      <c r="P591" s="10"/>
      <c r="Q591" s="10"/>
      <c r="R591" s="10"/>
    </row>
    <row r="592" spans="1:18">
      <c r="A592" s="10"/>
      <c r="B592" s="10"/>
      <c r="C592" s="10"/>
      <c r="D592" s="10"/>
      <c r="E592" s="10"/>
      <c r="F592" s="10"/>
      <c r="G592" s="10"/>
      <c r="H592" s="10"/>
      <c r="I592" s="10"/>
      <c r="J592" s="10"/>
      <c r="K592" s="10"/>
      <c r="L592" s="10"/>
      <c r="M592" s="3"/>
      <c r="N592" s="10"/>
      <c r="O592" s="10"/>
      <c r="P592" s="10"/>
      <c r="Q592" s="10"/>
      <c r="R592" s="10"/>
    </row>
    <row r="593" spans="1:18">
      <c r="A593" s="10"/>
      <c r="B593" s="10"/>
      <c r="C593" s="10"/>
      <c r="D593" s="10"/>
      <c r="E593" s="10"/>
      <c r="F593" s="10"/>
      <c r="G593" s="10"/>
      <c r="H593" s="10"/>
      <c r="I593" s="10"/>
      <c r="J593" s="10"/>
      <c r="K593" s="10"/>
      <c r="L593" s="10"/>
      <c r="M593" s="3"/>
      <c r="N593" s="10"/>
      <c r="O593" s="10"/>
      <c r="P593" s="10"/>
      <c r="Q593" s="10"/>
      <c r="R593" s="10"/>
    </row>
    <row r="594" spans="1:18">
      <c r="A594" s="10"/>
      <c r="B594" s="10"/>
      <c r="C594" s="10"/>
      <c r="D594" s="10"/>
      <c r="E594" s="10"/>
      <c r="F594" s="10"/>
      <c r="G594" s="10"/>
      <c r="H594" s="10"/>
      <c r="I594" s="10"/>
      <c r="J594" s="10"/>
      <c r="K594" s="10"/>
      <c r="L594" s="10"/>
      <c r="M594" s="3"/>
      <c r="N594" s="10"/>
      <c r="O594" s="10"/>
      <c r="P594" s="10"/>
      <c r="Q594" s="10"/>
      <c r="R594" s="10"/>
    </row>
    <row r="595" spans="1:18">
      <c r="A595" s="10"/>
      <c r="B595" s="10"/>
      <c r="C595" s="10"/>
      <c r="D595" s="10"/>
      <c r="E595" s="10"/>
      <c r="F595" s="10"/>
      <c r="G595" s="10"/>
      <c r="H595" s="10"/>
      <c r="I595" s="10"/>
      <c r="J595" s="10"/>
      <c r="K595" s="10"/>
      <c r="L595" s="10"/>
      <c r="M595" s="3"/>
      <c r="N595" s="10"/>
      <c r="O595" s="10"/>
      <c r="P595" s="10"/>
      <c r="Q595" s="10"/>
      <c r="R595" s="10"/>
    </row>
    <row r="596" spans="1:18">
      <c r="A596" s="10"/>
      <c r="B596" s="10"/>
      <c r="C596" s="10"/>
      <c r="D596" s="10"/>
      <c r="E596" s="10"/>
      <c r="F596" s="10"/>
      <c r="G596" s="10"/>
      <c r="H596" s="10"/>
      <c r="I596" s="10"/>
      <c r="J596" s="10"/>
      <c r="K596" s="10"/>
      <c r="L596" s="10"/>
      <c r="M596" s="3"/>
      <c r="N596" s="10"/>
      <c r="O596" s="10"/>
      <c r="P596" s="10"/>
      <c r="Q596" s="10"/>
      <c r="R596" s="10"/>
    </row>
    <row r="597" spans="1:18">
      <c r="A597" s="10"/>
      <c r="B597" s="10"/>
      <c r="C597" s="10"/>
      <c r="D597" s="10"/>
      <c r="E597" s="10"/>
      <c r="F597" s="10"/>
      <c r="G597" s="10"/>
      <c r="H597" s="10"/>
      <c r="I597" s="10"/>
      <c r="J597" s="10"/>
      <c r="K597" s="10"/>
      <c r="L597" s="10"/>
      <c r="M597" s="3"/>
      <c r="N597" s="10"/>
      <c r="O597" s="10"/>
      <c r="P597" s="10"/>
      <c r="Q597" s="10"/>
      <c r="R597" s="10"/>
    </row>
    <row r="598" spans="1:18">
      <c r="A598" s="10"/>
      <c r="B598" s="10"/>
      <c r="C598" s="10"/>
      <c r="D598" s="10"/>
      <c r="E598" s="10"/>
      <c r="F598" s="10"/>
      <c r="G598" s="10"/>
      <c r="H598" s="10"/>
      <c r="I598" s="10"/>
      <c r="J598" s="10"/>
      <c r="K598" s="10"/>
      <c r="L598" s="10"/>
      <c r="M598" s="3"/>
      <c r="N598" s="10"/>
      <c r="O598" s="10"/>
      <c r="P598" s="10"/>
      <c r="Q598" s="10"/>
      <c r="R598" s="10"/>
    </row>
    <row r="599" spans="1:18">
      <c r="A599" s="10"/>
      <c r="B599" s="10"/>
      <c r="C599" s="10"/>
      <c r="D599" s="10"/>
      <c r="E599" s="10"/>
      <c r="F599" s="10"/>
      <c r="G599" s="10"/>
      <c r="H599" s="10"/>
      <c r="I599" s="10"/>
      <c r="J599" s="10"/>
      <c r="K599" s="10"/>
      <c r="L599" s="10"/>
      <c r="M599" s="3"/>
      <c r="N599" s="10"/>
      <c r="O599" s="10"/>
      <c r="P599" s="10"/>
      <c r="Q599" s="10"/>
      <c r="R599" s="10"/>
    </row>
    <row r="600" spans="1:18">
      <c r="A600" s="10"/>
      <c r="B600" s="10"/>
      <c r="C600" s="10"/>
      <c r="D600" s="10"/>
      <c r="E600" s="10"/>
      <c r="F600" s="10"/>
      <c r="G600" s="10"/>
      <c r="H600" s="10"/>
      <c r="I600" s="10"/>
      <c r="J600" s="10"/>
      <c r="K600" s="10"/>
      <c r="L600" s="10"/>
      <c r="M600" s="3"/>
      <c r="N600" s="10"/>
      <c r="O600" s="10"/>
      <c r="P600" s="10"/>
      <c r="Q600" s="10"/>
      <c r="R600" s="10"/>
    </row>
    <row r="601" spans="1:18">
      <c r="A601" s="10"/>
      <c r="B601" s="10"/>
      <c r="C601" s="10"/>
      <c r="D601" s="10"/>
      <c r="E601" s="10"/>
      <c r="F601" s="10"/>
      <c r="G601" s="10"/>
      <c r="H601" s="10"/>
      <c r="I601" s="10"/>
      <c r="J601" s="10"/>
      <c r="K601" s="10"/>
      <c r="L601" s="10"/>
      <c r="M601" s="3"/>
      <c r="N601" s="10"/>
      <c r="O601" s="10"/>
      <c r="P601" s="10"/>
      <c r="Q601" s="10"/>
      <c r="R601" s="10"/>
    </row>
    <row r="602" spans="1:18">
      <c r="A602" s="10"/>
      <c r="B602" s="10"/>
      <c r="C602" s="10"/>
      <c r="D602" s="10"/>
      <c r="E602" s="10"/>
      <c r="F602" s="10"/>
      <c r="G602" s="10"/>
      <c r="H602" s="10"/>
      <c r="I602" s="10"/>
      <c r="J602" s="10"/>
      <c r="K602" s="10"/>
      <c r="L602" s="10"/>
      <c r="M602" s="3"/>
      <c r="N602" s="10"/>
      <c r="O602" s="10"/>
      <c r="P602" s="10"/>
      <c r="Q602" s="10"/>
      <c r="R602" s="10"/>
    </row>
    <row r="603" spans="1:18">
      <c r="A603" s="10"/>
      <c r="B603" s="10"/>
      <c r="C603" s="10"/>
      <c r="D603" s="10"/>
      <c r="E603" s="10"/>
      <c r="F603" s="10"/>
      <c r="G603" s="10"/>
      <c r="H603" s="10"/>
      <c r="I603" s="10"/>
      <c r="J603" s="10"/>
      <c r="K603" s="10"/>
      <c r="L603" s="10"/>
      <c r="M603" s="3"/>
      <c r="N603" s="10"/>
      <c r="O603" s="10"/>
      <c r="P603" s="10"/>
      <c r="Q603" s="10"/>
      <c r="R603" s="10"/>
    </row>
    <row r="604" spans="1:18">
      <c r="A604" s="10"/>
      <c r="B604" s="10"/>
      <c r="C604" s="10"/>
      <c r="D604" s="10"/>
      <c r="E604" s="10"/>
      <c r="F604" s="10"/>
      <c r="G604" s="10"/>
      <c r="H604" s="10"/>
      <c r="I604" s="10"/>
      <c r="J604" s="10"/>
      <c r="K604" s="10"/>
      <c r="L604" s="10"/>
      <c r="M604" s="3"/>
      <c r="N604" s="10"/>
      <c r="O604" s="10"/>
      <c r="P604" s="10"/>
      <c r="Q604" s="10"/>
      <c r="R604" s="10"/>
    </row>
    <row r="605" spans="1:18">
      <c r="A605" s="10"/>
      <c r="B605" s="10"/>
      <c r="C605" s="10"/>
      <c r="D605" s="10"/>
      <c r="E605" s="10"/>
      <c r="F605" s="10"/>
      <c r="G605" s="10"/>
      <c r="H605" s="10"/>
      <c r="I605" s="10"/>
      <c r="J605" s="10"/>
      <c r="K605" s="10"/>
      <c r="L605" s="10"/>
      <c r="M605" s="3"/>
      <c r="N605" s="10"/>
      <c r="O605" s="10"/>
      <c r="P605" s="10"/>
      <c r="Q605" s="10"/>
      <c r="R605" s="10"/>
    </row>
    <row r="606" spans="1:18">
      <c r="A606" s="10"/>
      <c r="B606" s="10"/>
      <c r="C606" s="10"/>
      <c r="D606" s="10"/>
      <c r="E606" s="10"/>
      <c r="F606" s="10"/>
      <c r="G606" s="10"/>
      <c r="H606" s="10"/>
      <c r="I606" s="10"/>
      <c r="J606" s="10"/>
      <c r="K606" s="10"/>
      <c r="L606" s="10"/>
      <c r="M606" s="3"/>
      <c r="N606" s="10"/>
      <c r="O606" s="10"/>
      <c r="P606" s="10"/>
      <c r="Q606" s="10"/>
      <c r="R606" s="10"/>
    </row>
    <row r="607" spans="1:18">
      <c r="A607" s="10"/>
      <c r="B607" s="10"/>
      <c r="C607" s="10"/>
      <c r="D607" s="10"/>
      <c r="E607" s="10"/>
      <c r="F607" s="10"/>
      <c r="G607" s="10"/>
      <c r="H607" s="10"/>
      <c r="I607" s="10"/>
      <c r="J607" s="10"/>
      <c r="K607" s="10"/>
      <c r="L607" s="10"/>
      <c r="M607" s="3"/>
      <c r="N607" s="10"/>
      <c r="O607" s="10"/>
      <c r="P607" s="10"/>
      <c r="Q607" s="10"/>
      <c r="R607" s="10"/>
    </row>
    <row r="608" spans="1:18">
      <c r="A608" s="10"/>
      <c r="B608" s="10"/>
      <c r="C608" s="10"/>
      <c r="D608" s="10"/>
      <c r="E608" s="10"/>
      <c r="F608" s="10"/>
      <c r="G608" s="10"/>
      <c r="H608" s="10"/>
      <c r="I608" s="10"/>
      <c r="J608" s="10"/>
      <c r="K608" s="10"/>
      <c r="L608" s="10"/>
      <c r="M608" s="3"/>
      <c r="N608" s="10"/>
      <c r="O608" s="10"/>
      <c r="P608" s="10"/>
      <c r="Q608" s="10"/>
      <c r="R608" s="10"/>
    </row>
    <row r="609" spans="1:18">
      <c r="A609" s="10"/>
      <c r="B609" s="10"/>
      <c r="C609" s="10"/>
      <c r="D609" s="10"/>
      <c r="E609" s="10"/>
      <c r="F609" s="10"/>
      <c r="G609" s="10"/>
      <c r="H609" s="10"/>
      <c r="I609" s="10"/>
      <c r="J609" s="10"/>
      <c r="K609" s="10"/>
      <c r="L609" s="10"/>
      <c r="M609" s="3"/>
      <c r="N609" s="10"/>
      <c r="O609" s="10"/>
      <c r="P609" s="10"/>
      <c r="Q609" s="10"/>
      <c r="R609" s="10"/>
    </row>
    <row r="610" spans="1:18">
      <c r="A610" s="10"/>
      <c r="B610" s="10"/>
      <c r="C610" s="10"/>
      <c r="D610" s="10"/>
      <c r="E610" s="10"/>
      <c r="F610" s="10"/>
      <c r="G610" s="10"/>
      <c r="H610" s="10"/>
      <c r="I610" s="10"/>
      <c r="J610" s="10"/>
      <c r="K610" s="10"/>
      <c r="L610" s="10"/>
      <c r="M610" s="3"/>
      <c r="N610" s="10"/>
      <c r="O610" s="10"/>
      <c r="P610" s="10"/>
      <c r="Q610" s="10"/>
      <c r="R610" s="10"/>
    </row>
    <row r="611" spans="1:18">
      <c r="A611" s="10"/>
      <c r="B611" s="10"/>
      <c r="C611" s="10"/>
      <c r="D611" s="10"/>
      <c r="E611" s="10"/>
      <c r="F611" s="10"/>
      <c r="G611" s="10"/>
      <c r="H611" s="10"/>
      <c r="I611" s="10"/>
      <c r="J611" s="10"/>
      <c r="K611" s="10"/>
      <c r="L611" s="10"/>
      <c r="M611" s="3"/>
      <c r="N611" s="10"/>
      <c r="O611" s="10"/>
      <c r="P611" s="10"/>
      <c r="Q611" s="10"/>
      <c r="R611" s="10"/>
    </row>
    <row r="612" spans="1:18">
      <c r="A612" s="10"/>
      <c r="B612" s="10"/>
      <c r="C612" s="10"/>
      <c r="D612" s="10"/>
      <c r="E612" s="10"/>
      <c r="F612" s="10"/>
      <c r="G612" s="10"/>
      <c r="H612" s="10"/>
      <c r="I612" s="10"/>
      <c r="J612" s="10"/>
      <c r="K612" s="10"/>
      <c r="L612" s="10"/>
      <c r="M612" s="3"/>
      <c r="N612" s="10"/>
      <c r="O612" s="10"/>
      <c r="P612" s="10"/>
      <c r="Q612" s="10"/>
      <c r="R612" s="10"/>
    </row>
    <row r="613" spans="1:18">
      <c r="A613" s="10"/>
      <c r="B613" s="10"/>
      <c r="C613" s="10"/>
      <c r="D613" s="10"/>
      <c r="E613" s="10"/>
      <c r="F613" s="10"/>
      <c r="G613" s="10"/>
      <c r="H613" s="10"/>
      <c r="I613" s="10"/>
      <c r="J613" s="10"/>
      <c r="K613" s="10"/>
      <c r="L613" s="10"/>
      <c r="M613" s="3"/>
      <c r="N613" s="10"/>
      <c r="O613" s="10"/>
      <c r="P613" s="10"/>
      <c r="Q613" s="10"/>
      <c r="R613" s="10"/>
    </row>
    <row r="614" spans="1:18">
      <c r="A614" s="10"/>
      <c r="B614" s="10"/>
      <c r="C614" s="10"/>
      <c r="D614" s="10"/>
      <c r="E614" s="10"/>
      <c r="F614" s="10"/>
      <c r="G614" s="10"/>
      <c r="H614" s="10"/>
      <c r="I614" s="10"/>
      <c r="J614" s="10"/>
      <c r="K614" s="10"/>
      <c r="L614" s="10"/>
      <c r="M614" s="3"/>
      <c r="N614" s="10"/>
      <c r="O614" s="10"/>
      <c r="P614" s="10"/>
      <c r="Q614" s="10"/>
      <c r="R614" s="10"/>
    </row>
    <row r="615" spans="1:18">
      <c r="A615" s="10"/>
      <c r="B615" s="10"/>
      <c r="C615" s="10"/>
      <c r="D615" s="10"/>
      <c r="E615" s="10"/>
      <c r="F615" s="10"/>
      <c r="G615" s="10"/>
      <c r="H615" s="10"/>
      <c r="I615" s="10"/>
      <c r="J615" s="10"/>
      <c r="K615" s="10"/>
      <c r="L615" s="10"/>
      <c r="M615" s="3"/>
      <c r="N615" s="10"/>
      <c r="O615" s="10"/>
      <c r="P615" s="10"/>
      <c r="Q615" s="10"/>
      <c r="R615" s="10"/>
    </row>
    <row r="616" spans="1:18">
      <c r="A616" s="10"/>
      <c r="B616" s="10"/>
      <c r="C616" s="10"/>
      <c r="D616" s="10"/>
      <c r="E616" s="10"/>
      <c r="F616" s="10"/>
      <c r="G616" s="10"/>
      <c r="H616" s="10"/>
      <c r="I616" s="10"/>
      <c r="J616" s="10"/>
      <c r="K616" s="10"/>
      <c r="L616" s="10"/>
      <c r="M616" s="3"/>
      <c r="N616" s="10"/>
      <c r="O616" s="10"/>
      <c r="P616" s="10"/>
      <c r="Q616" s="10"/>
      <c r="R616" s="10"/>
    </row>
    <row r="617" spans="1:18">
      <c r="A617" s="10"/>
      <c r="B617" s="10"/>
      <c r="C617" s="10"/>
      <c r="D617" s="10"/>
      <c r="E617" s="10"/>
      <c r="F617" s="10"/>
      <c r="G617" s="10"/>
      <c r="H617" s="10"/>
      <c r="I617" s="10"/>
      <c r="J617" s="10"/>
      <c r="K617" s="10"/>
      <c r="L617" s="10"/>
      <c r="M617" s="3"/>
      <c r="N617" s="10"/>
      <c r="O617" s="10"/>
      <c r="P617" s="10"/>
      <c r="Q617" s="10"/>
      <c r="R617" s="10"/>
    </row>
    <row r="618" spans="1:18">
      <c r="A618" s="10"/>
      <c r="B618" s="10"/>
      <c r="C618" s="10"/>
      <c r="D618" s="10"/>
      <c r="E618" s="10"/>
      <c r="F618" s="10"/>
      <c r="G618" s="10"/>
      <c r="H618" s="10"/>
      <c r="I618" s="10"/>
      <c r="J618" s="10"/>
      <c r="K618" s="10"/>
      <c r="L618" s="10"/>
      <c r="M618" s="3"/>
      <c r="N618" s="10"/>
      <c r="O618" s="10"/>
      <c r="P618" s="10"/>
      <c r="Q618" s="10"/>
      <c r="R618" s="10"/>
    </row>
    <row r="619" spans="1:18">
      <c r="A619" s="10"/>
      <c r="B619" s="10"/>
      <c r="C619" s="10"/>
      <c r="D619" s="10"/>
      <c r="E619" s="10"/>
      <c r="F619" s="10"/>
      <c r="G619" s="10"/>
      <c r="H619" s="10"/>
      <c r="I619" s="10"/>
      <c r="J619" s="10"/>
      <c r="K619" s="10"/>
      <c r="L619" s="10"/>
      <c r="M619" s="3"/>
      <c r="N619" s="10"/>
      <c r="O619" s="10"/>
      <c r="P619" s="10"/>
      <c r="Q619" s="10"/>
      <c r="R619" s="10"/>
    </row>
    <row r="620" spans="1:18">
      <c r="A620" s="10"/>
      <c r="B620" s="10"/>
      <c r="C620" s="10"/>
      <c r="D620" s="10"/>
      <c r="E620" s="10"/>
      <c r="F620" s="10"/>
      <c r="G620" s="10"/>
      <c r="H620" s="10"/>
      <c r="I620" s="10"/>
      <c r="J620" s="10"/>
      <c r="K620" s="10"/>
      <c r="L620" s="10"/>
      <c r="M620" s="3"/>
      <c r="N620" s="10"/>
      <c r="O620" s="10"/>
      <c r="P620" s="10"/>
      <c r="Q620" s="10"/>
      <c r="R620" s="10"/>
    </row>
    <row r="621" spans="1:18">
      <c r="A621" s="10"/>
      <c r="B621" s="10"/>
      <c r="C621" s="10"/>
      <c r="D621" s="10"/>
      <c r="E621" s="10"/>
      <c r="F621" s="10"/>
      <c r="G621" s="10"/>
      <c r="H621" s="10"/>
      <c r="I621" s="10"/>
      <c r="J621" s="10"/>
      <c r="K621" s="10"/>
      <c r="L621" s="10"/>
      <c r="M621" s="3"/>
      <c r="N621" s="10"/>
      <c r="O621" s="10"/>
      <c r="P621" s="10"/>
      <c r="Q621" s="10"/>
      <c r="R621" s="10"/>
    </row>
    <row r="622" spans="1:18">
      <c r="A622" s="10"/>
      <c r="B622" s="10"/>
      <c r="C622" s="10"/>
      <c r="D622" s="10"/>
      <c r="E622" s="10"/>
      <c r="F622" s="10"/>
      <c r="G622" s="10"/>
      <c r="H622" s="10"/>
      <c r="I622" s="10"/>
      <c r="J622" s="10"/>
      <c r="K622" s="10"/>
      <c r="L622" s="10"/>
      <c r="M622" s="3"/>
      <c r="N622" s="10"/>
      <c r="O622" s="10"/>
      <c r="P622" s="10"/>
      <c r="Q622" s="10"/>
      <c r="R622" s="10"/>
    </row>
    <row r="623" spans="1:18">
      <c r="A623" s="10"/>
      <c r="B623" s="10"/>
      <c r="C623" s="10"/>
      <c r="D623" s="10"/>
      <c r="E623" s="10"/>
      <c r="F623" s="10"/>
      <c r="G623" s="10"/>
      <c r="H623" s="10"/>
      <c r="I623" s="10"/>
      <c r="J623" s="10"/>
      <c r="K623" s="10"/>
      <c r="L623" s="10"/>
      <c r="M623" s="3"/>
      <c r="N623" s="10"/>
      <c r="O623" s="10"/>
      <c r="P623" s="10"/>
      <c r="Q623" s="10"/>
      <c r="R623" s="10"/>
    </row>
    <row r="624" spans="1:18">
      <c r="A624" s="10"/>
      <c r="B624" s="10"/>
      <c r="C624" s="10"/>
      <c r="D624" s="10"/>
      <c r="E624" s="10"/>
      <c r="F624" s="10"/>
      <c r="G624" s="10"/>
      <c r="H624" s="10"/>
      <c r="I624" s="10"/>
      <c r="J624" s="10"/>
      <c r="K624" s="10"/>
      <c r="L624" s="10"/>
      <c r="M624" s="3"/>
      <c r="N624" s="10"/>
      <c r="O624" s="10"/>
      <c r="P624" s="10"/>
      <c r="Q624" s="10"/>
      <c r="R624" s="10"/>
    </row>
    <row r="625" spans="1:18">
      <c r="A625" s="10"/>
      <c r="B625" s="10"/>
      <c r="C625" s="10"/>
      <c r="D625" s="10"/>
      <c r="E625" s="10"/>
      <c r="F625" s="10"/>
      <c r="G625" s="10"/>
      <c r="H625" s="10"/>
      <c r="I625" s="10"/>
      <c r="J625" s="10"/>
      <c r="K625" s="10"/>
      <c r="L625" s="10"/>
      <c r="M625" s="3"/>
      <c r="N625" s="10"/>
      <c r="O625" s="10"/>
      <c r="P625" s="10"/>
      <c r="Q625" s="10"/>
      <c r="R625" s="10"/>
    </row>
    <row r="626" spans="1:18">
      <c r="A626" s="10"/>
      <c r="B626" s="10"/>
      <c r="C626" s="10"/>
      <c r="D626" s="10"/>
      <c r="E626" s="10"/>
      <c r="F626" s="10"/>
      <c r="G626" s="10"/>
      <c r="H626" s="10"/>
      <c r="I626" s="10"/>
      <c r="J626" s="10"/>
      <c r="K626" s="10"/>
      <c r="L626" s="10"/>
      <c r="M626" s="3"/>
      <c r="N626" s="10"/>
      <c r="O626" s="10"/>
      <c r="P626" s="10"/>
      <c r="Q626" s="10"/>
      <c r="R626" s="10"/>
    </row>
    <row r="627" spans="1:18">
      <c r="A627" s="10"/>
      <c r="B627" s="10"/>
      <c r="C627" s="10"/>
      <c r="D627" s="10"/>
      <c r="E627" s="10"/>
      <c r="F627" s="10"/>
      <c r="G627" s="10"/>
      <c r="H627" s="10"/>
      <c r="I627" s="10"/>
      <c r="J627" s="10"/>
      <c r="K627" s="10"/>
      <c r="L627" s="10"/>
      <c r="M627" s="3"/>
      <c r="N627" s="10"/>
      <c r="O627" s="10"/>
      <c r="P627" s="10"/>
      <c r="Q627" s="10"/>
      <c r="R627" s="10"/>
    </row>
    <row r="628" spans="1:18">
      <c r="A628" s="10"/>
      <c r="B628" s="10"/>
      <c r="C628" s="10"/>
      <c r="D628" s="10"/>
      <c r="E628" s="10"/>
      <c r="F628" s="10"/>
      <c r="G628" s="10"/>
      <c r="H628" s="10"/>
      <c r="I628" s="10"/>
      <c r="J628" s="10"/>
      <c r="K628" s="10"/>
      <c r="L628" s="10"/>
      <c r="M628" s="3"/>
      <c r="N628" s="10"/>
      <c r="O628" s="10"/>
      <c r="P628" s="10"/>
      <c r="Q628" s="10"/>
      <c r="R628" s="10"/>
    </row>
    <row r="629" spans="1:18">
      <c r="A629" s="10"/>
      <c r="B629" s="10"/>
      <c r="C629" s="10"/>
      <c r="D629" s="10"/>
      <c r="E629" s="10"/>
      <c r="F629" s="10"/>
      <c r="G629" s="10"/>
      <c r="H629" s="10"/>
      <c r="I629" s="10"/>
      <c r="J629" s="10"/>
      <c r="K629" s="10"/>
      <c r="L629" s="10"/>
      <c r="M629" s="3"/>
      <c r="N629" s="10"/>
      <c r="O629" s="10"/>
      <c r="P629" s="10"/>
      <c r="Q629" s="10"/>
      <c r="R629" s="10"/>
    </row>
    <row r="630" spans="1:18">
      <c r="A630" s="10"/>
      <c r="B630" s="10"/>
      <c r="C630" s="10"/>
      <c r="D630" s="10"/>
      <c r="E630" s="10"/>
      <c r="F630" s="10"/>
      <c r="G630" s="10"/>
      <c r="H630" s="10"/>
      <c r="I630" s="10"/>
      <c r="J630" s="10"/>
      <c r="K630" s="10"/>
      <c r="L630" s="10"/>
      <c r="M630" s="3"/>
      <c r="N630" s="10"/>
      <c r="O630" s="10"/>
      <c r="P630" s="10"/>
      <c r="Q630" s="10"/>
      <c r="R630" s="10"/>
    </row>
    <row r="631" spans="1:18">
      <c r="A631" s="10"/>
      <c r="B631" s="10"/>
      <c r="C631" s="10"/>
      <c r="D631" s="10"/>
      <c r="E631" s="10"/>
      <c r="F631" s="10"/>
      <c r="G631" s="10"/>
      <c r="H631" s="10"/>
      <c r="I631" s="10"/>
      <c r="J631" s="10"/>
      <c r="K631" s="10"/>
      <c r="L631" s="10"/>
      <c r="M631" s="3"/>
      <c r="N631" s="10"/>
      <c r="O631" s="10"/>
      <c r="P631" s="10"/>
      <c r="Q631" s="10"/>
      <c r="R631" s="10"/>
    </row>
    <row r="632" spans="1:18">
      <c r="A632" s="10"/>
      <c r="B632" s="10"/>
      <c r="C632" s="10"/>
      <c r="D632" s="10"/>
      <c r="E632" s="10"/>
      <c r="F632" s="10"/>
      <c r="G632" s="10"/>
      <c r="H632" s="10"/>
      <c r="I632" s="10"/>
      <c r="J632" s="10"/>
      <c r="K632" s="10"/>
      <c r="L632" s="10"/>
      <c r="M632" s="3"/>
      <c r="N632" s="10"/>
      <c r="O632" s="10"/>
      <c r="P632" s="10"/>
      <c r="Q632" s="10"/>
      <c r="R632" s="10"/>
    </row>
    <row r="633" spans="1:18">
      <c r="A633" s="10"/>
      <c r="B633" s="10"/>
      <c r="C633" s="10"/>
      <c r="D633" s="10"/>
      <c r="E633" s="10"/>
      <c r="F633" s="10"/>
      <c r="G633" s="10"/>
      <c r="H633" s="10"/>
      <c r="I633" s="10"/>
      <c r="J633" s="10"/>
      <c r="K633" s="10"/>
      <c r="L633" s="10"/>
      <c r="M633" s="3"/>
      <c r="N633" s="10"/>
      <c r="O633" s="10"/>
      <c r="P633" s="10"/>
      <c r="Q633" s="10"/>
      <c r="R633" s="10"/>
    </row>
    <row r="634" spans="1:18">
      <c r="A634" s="10"/>
      <c r="B634" s="10"/>
      <c r="C634" s="10"/>
      <c r="D634" s="10"/>
      <c r="E634" s="10"/>
      <c r="F634" s="10"/>
      <c r="G634" s="10"/>
      <c r="H634" s="10"/>
      <c r="I634" s="10"/>
      <c r="J634" s="10"/>
      <c r="K634" s="10"/>
      <c r="L634" s="10"/>
      <c r="M634" s="3"/>
      <c r="N634" s="10"/>
      <c r="O634" s="10"/>
      <c r="P634" s="10"/>
      <c r="Q634" s="10"/>
      <c r="R634" s="10"/>
    </row>
    <row r="635" spans="1:18">
      <c r="A635" s="10"/>
      <c r="B635" s="10"/>
      <c r="C635" s="10"/>
      <c r="D635" s="10"/>
      <c r="E635" s="10"/>
      <c r="F635" s="10"/>
      <c r="G635" s="10"/>
      <c r="H635" s="10"/>
      <c r="I635" s="10"/>
      <c r="J635" s="10"/>
      <c r="K635" s="10"/>
      <c r="L635" s="10"/>
      <c r="M635" s="3"/>
      <c r="N635" s="10"/>
      <c r="O635" s="10"/>
      <c r="P635" s="10"/>
      <c r="Q635" s="10"/>
      <c r="R635" s="10"/>
    </row>
    <row r="636" spans="1:18">
      <c r="A636" s="10"/>
      <c r="B636" s="10"/>
      <c r="C636" s="10"/>
      <c r="D636" s="10"/>
      <c r="E636" s="10"/>
      <c r="F636" s="10"/>
      <c r="G636" s="10"/>
      <c r="H636" s="10"/>
      <c r="I636" s="10"/>
      <c r="J636" s="10"/>
      <c r="K636" s="10"/>
      <c r="L636" s="10"/>
      <c r="M636" s="3"/>
      <c r="N636" s="10"/>
      <c r="O636" s="10"/>
      <c r="P636" s="10"/>
      <c r="Q636" s="10"/>
      <c r="R636" s="10"/>
    </row>
    <row r="637" spans="1:18">
      <c r="A637" s="10"/>
      <c r="B637" s="10"/>
      <c r="C637" s="10"/>
      <c r="D637" s="10"/>
      <c r="E637" s="10"/>
      <c r="F637" s="10"/>
      <c r="G637" s="10"/>
      <c r="H637" s="10"/>
      <c r="I637" s="10"/>
      <c r="J637" s="10"/>
      <c r="K637" s="10"/>
      <c r="L637" s="10"/>
      <c r="M637" s="3"/>
      <c r="N637" s="10"/>
      <c r="O637" s="10"/>
      <c r="P637" s="10"/>
      <c r="Q637" s="10"/>
      <c r="R637" s="10"/>
    </row>
    <row r="638" spans="1:18">
      <c r="A638" s="10"/>
      <c r="B638" s="10"/>
      <c r="C638" s="10"/>
      <c r="D638" s="10"/>
      <c r="E638" s="10"/>
      <c r="F638" s="10"/>
      <c r="G638" s="10"/>
      <c r="H638" s="10"/>
      <c r="I638" s="10"/>
      <c r="J638" s="10"/>
      <c r="K638" s="10"/>
      <c r="L638" s="10"/>
      <c r="M638" s="3"/>
      <c r="N638" s="10"/>
      <c r="O638" s="10"/>
      <c r="P638" s="10"/>
      <c r="Q638" s="10"/>
      <c r="R638" s="10"/>
    </row>
    <row r="639" spans="1:18">
      <c r="A639" s="10"/>
      <c r="B639" s="10"/>
      <c r="C639" s="10"/>
      <c r="D639" s="10"/>
      <c r="E639" s="10"/>
      <c r="F639" s="10"/>
      <c r="G639" s="10"/>
      <c r="H639" s="10"/>
      <c r="I639" s="10"/>
      <c r="J639" s="10"/>
      <c r="K639" s="10"/>
      <c r="L639" s="10"/>
      <c r="M639" s="3"/>
      <c r="N639" s="10"/>
      <c r="O639" s="10"/>
      <c r="P639" s="10"/>
      <c r="Q639" s="10"/>
      <c r="R639" s="10"/>
    </row>
    <row r="640" spans="1:18">
      <c r="A640" s="10"/>
      <c r="B640" s="10"/>
      <c r="C640" s="10"/>
      <c r="D640" s="10"/>
      <c r="E640" s="10"/>
      <c r="F640" s="10"/>
      <c r="G640" s="10"/>
      <c r="H640" s="10"/>
      <c r="I640" s="10"/>
      <c r="J640" s="10"/>
      <c r="K640" s="10"/>
      <c r="L640" s="10"/>
      <c r="M640" s="3"/>
      <c r="N640" s="10"/>
      <c r="O640" s="10"/>
      <c r="P640" s="10"/>
      <c r="Q640" s="10"/>
      <c r="R640" s="10"/>
    </row>
    <row r="641" spans="1:18">
      <c r="A641" s="10"/>
      <c r="B641" s="10"/>
      <c r="C641" s="10"/>
      <c r="D641" s="10"/>
      <c r="E641" s="10"/>
      <c r="F641" s="10"/>
      <c r="G641" s="10"/>
      <c r="H641" s="10"/>
      <c r="I641" s="10"/>
      <c r="J641" s="10"/>
      <c r="K641" s="10"/>
      <c r="L641" s="10"/>
      <c r="M641" s="3"/>
      <c r="N641" s="10"/>
      <c r="O641" s="10"/>
      <c r="P641" s="10"/>
      <c r="Q641" s="10"/>
      <c r="R641" s="10"/>
    </row>
    <row r="642" spans="1:18">
      <c r="A642" s="10"/>
      <c r="B642" s="10"/>
      <c r="C642" s="10"/>
      <c r="D642" s="10"/>
      <c r="E642" s="10"/>
      <c r="F642" s="10"/>
      <c r="G642" s="10"/>
      <c r="H642" s="10"/>
      <c r="I642" s="10"/>
      <c r="J642" s="10"/>
      <c r="K642" s="10"/>
      <c r="L642" s="10"/>
      <c r="M642" s="3"/>
      <c r="N642" s="10"/>
      <c r="O642" s="10"/>
      <c r="P642" s="10"/>
      <c r="Q642" s="10"/>
      <c r="R642" s="10"/>
    </row>
    <row r="643" spans="1:18">
      <c r="A643" s="10"/>
      <c r="B643" s="10"/>
      <c r="C643" s="10"/>
      <c r="D643" s="10"/>
      <c r="E643" s="10"/>
      <c r="F643" s="10"/>
      <c r="G643" s="10"/>
      <c r="H643" s="10"/>
      <c r="I643" s="10"/>
      <c r="J643" s="10"/>
      <c r="K643" s="10"/>
      <c r="L643" s="10"/>
      <c r="M643" s="3"/>
      <c r="N643" s="10"/>
      <c r="O643" s="10"/>
      <c r="P643" s="10"/>
      <c r="Q643" s="10"/>
      <c r="R643" s="10"/>
    </row>
    <row r="644" spans="1:18">
      <c r="A644" s="10"/>
      <c r="B644" s="10"/>
      <c r="C644" s="10"/>
      <c r="D644" s="10"/>
      <c r="E644" s="10"/>
      <c r="F644" s="10"/>
      <c r="G644" s="10"/>
      <c r="H644" s="10"/>
      <c r="I644" s="10"/>
      <c r="J644" s="10"/>
      <c r="K644" s="10"/>
      <c r="L644" s="10"/>
      <c r="M644" s="3"/>
      <c r="N644" s="10"/>
      <c r="O644" s="10"/>
      <c r="P644" s="10"/>
      <c r="Q644" s="10"/>
      <c r="R644" s="10"/>
    </row>
    <row r="645" spans="1:18">
      <c r="A645" s="10"/>
      <c r="B645" s="10"/>
      <c r="C645" s="10"/>
      <c r="D645" s="10"/>
      <c r="E645" s="10"/>
      <c r="F645" s="10"/>
      <c r="G645" s="10"/>
      <c r="H645" s="10"/>
      <c r="I645" s="10"/>
      <c r="J645" s="10"/>
      <c r="K645" s="10"/>
      <c r="L645" s="10"/>
      <c r="M645" s="3"/>
      <c r="N645" s="10"/>
      <c r="O645" s="10"/>
      <c r="P645" s="10"/>
      <c r="Q645" s="10"/>
      <c r="R645" s="10"/>
    </row>
    <row r="646" spans="1:18">
      <c r="A646" s="10"/>
      <c r="B646" s="10"/>
      <c r="C646" s="10"/>
      <c r="D646" s="10"/>
      <c r="E646" s="10"/>
      <c r="F646" s="10"/>
      <c r="G646" s="10"/>
      <c r="H646" s="10"/>
      <c r="I646" s="10"/>
      <c r="J646" s="10"/>
      <c r="K646" s="10"/>
      <c r="L646" s="10"/>
      <c r="M646" s="3"/>
      <c r="N646" s="10"/>
      <c r="O646" s="10"/>
      <c r="P646" s="10"/>
      <c r="Q646" s="10"/>
      <c r="R646" s="10"/>
    </row>
    <row r="647" spans="1:18">
      <c r="A647" s="10"/>
      <c r="B647" s="10"/>
      <c r="C647" s="10"/>
      <c r="D647" s="10"/>
      <c r="E647" s="10"/>
      <c r="F647" s="10"/>
      <c r="G647" s="10"/>
      <c r="H647" s="10"/>
      <c r="I647" s="10"/>
      <c r="J647" s="10"/>
      <c r="K647" s="10"/>
      <c r="L647" s="10"/>
      <c r="M647" s="3"/>
      <c r="N647" s="10"/>
      <c r="O647" s="10"/>
      <c r="P647" s="10"/>
      <c r="Q647" s="10"/>
      <c r="R647" s="10"/>
    </row>
    <row r="648" spans="1:18">
      <c r="A648" s="10"/>
      <c r="B648" s="10"/>
      <c r="C648" s="10"/>
      <c r="D648" s="10"/>
      <c r="E648" s="10"/>
      <c r="F648" s="10"/>
      <c r="G648" s="10"/>
      <c r="H648" s="10"/>
      <c r="I648" s="10"/>
      <c r="J648" s="10"/>
      <c r="K648" s="10"/>
      <c r="L648" s="10"/>
      <c r="M648" s="3"/>
      <c r="N648" s="10"/>
      <c r="O648" s="10"/>
      <c r="P648" s="10"/>
      <c r="Q648" s="10"/>
      <c r="R648" s="10"/>
    </row>
    <row r="649" spans="1:18">
      <c r="A649" s="10"/>
      <c r="B649" s="10"/>
      <c r="C649" s="10"/>
      <c r="D649" s="10"/>
      <c r="E649" s="10"/>
      <c r="F649" s="10"/>
      <c r="G649" s="10"/>
      <c r="H649" s="10"/>
      <c r="I649" s="10"/>
      <c r="J649" s="10"/>
      <c r="K649" s="10"/>
      <c r="L649" s="10"/>
      <c r="M649" s="3"/>
      <c r="N649" s="10"/>
      <c r="O649" s="10"/>
      <c r="P649" s="10"/>
      <c r="Q649" s="10"/>
      <c r="R649" s="10"/>
    </row>
    <row r="650" spans="1:18">
      <c r="A650" s="10"/>
      <c r="B650" s="10"/>
      <c r="C650" s="10"/>
      <c r="D650" s="10"/>
      <c r="E650" s="10"/>
      <c r="F650" s="10"/>
      <c r="G650" s="10"/>
      <c r="H650" s="10"/>
      <c r="I650" s="10"/>
      <c r="J650" s="10"/>
      <c r="K650" s="10"/>
      <c r="L650" s="10"/>
      <c r="M650" s="3"/>
      <c r="N650" s="10"/>
      <c r="O650" s="10"/>
      <c r="P650" s="10"/>
      <c r="Q650" s="10"/>
      <c r="R650" s="10"/>
    </row>
    <row r="651" spans="1:18">
      <c r="A651" s="10"/>
      <c r="B651" s="10"/>
      <c r="C651" s="10"/>
      <c r="D651" s="10"/>
      <c r="E651" s="10"/>
      <c r="F651" s="10"/>
      <c r="G651" s="10"/>
      <c r="H651" s="10"/>
      <c r="I651" s="10"/>
      <c r="J651" s="10"/>
      <c r="K651" s="10"/>
      <c r="L651" s="10"/>
      <c r="M651" s="3"/>
      <c r="N651" s="10"/>
      <c r="O651" s="10"/>
      <c r="P651" s="10"/>
      <c r="Q651" s="10"/>
      <c r="R651" s="10"/>
    </row>
    <row r="652" spans="1:18">
      <c r="A652" s="10"/>
      <c r="B652" s="10"/>
      <c r="C652" s="10"/>
      <c r="D652" s="10"/>
      <c r="E652" s="10"/>
      <c r="F652" s="10"/>
      <c r="G652" s="10"/>
      <c r="H652" s="10"/>
      <c r="I652" s="10"/>
      <c r="J652" s="10"/>
      <c r="K652" s="10"/>
      <c r="L652" s="10"/>
      <c r="M652" s="3"/>
      <c r="N652" s="10"/>
      <c r="O652" s="10"/>
      <c r="P652" s="10"/>
      <c r="Q652" s="10"/>
      <c r="R652" s="10"/>
    </row>
    <row r="653" spans="1:18">
      <c r="A653" s="10"/>
      <c r="B653" s="10"/>
      <c r="C653" s="10"/>
      <c r="D653" s="10"/>
      <c r="E653" s="10"/>
      <c r="F653" s="10"/>
      <c r="G653" s="10"/>
      <c r="H653" s="10"/>
      <c r="I653" s="10"/>
      <c r="J653" s="10"/>
      <c r="K653" s="10"/>
      <c r="L653" s="10"/>
      <c r="M653" s="3"/>
      <c r="N653" s="10"/>
      <c r="O653" s="10"/>
      <c r="P653" s="10"/>
      <c r="Q653" s="10"/>
      <c r="R653" s="10"/>
    </row>
    <row r="654" spans="1:18">
      <c r="A654" s="10"/>
      <c r="B654" s="10"/>
      <c r="C654" s="10"/>
      <c r="D654" s="10"/>
      <c r="E654" s="10"/>
      <c r="F654" s="10"/>
      <c r="G654" s="10"/>
      <c r="H654" s="10"/>
      <c r="I654" s="10"/>
      <c r="J654" s="10"/>
      <c r="K654" s="10"/>
      <c r="L654" s="10"/>
      <c r="M654" s="3"/>
      <c r="N654" s="10"/>
      <c r="O654" s="10"/>
      <c r="P654" s="10"/>
      <c r="Q654" s="10"/>
      <c r="R654" s="10"/>
    </row>
    <row r="655" spans="1:18">
      <c r="A655" s="10"/>
      <c r="B655" s="10"/>
      <c r="C655" s="10"/>
      <c r="D655" s="10"/>
      <c r="E655" s="10"/>
      <c r="F655" s="10"/>
      <c r="G655" s="10"/>
      <c r="H655" s="10"/>
      <c r="I655" s="10"/>
      <c r="J655" s="10"/>
      <c r="K655" s="10"/>
      <c r="L655" s="10"/>
      <c r="M655" s="3"/>
      <c r="N655" s="10"/>
      <c r="O655" s="10"/>
      <c r="P655" s="10"/>
      <c r="Q655" s="10"/>
      <c r="R655" s="10"/>
    </row>
    <row r="656" spans="1:18">
      <c r="A656" s="10"/>
      <c r="B656" s="10"/>
      <c r="C656" s="10"/>
      <c r="D656" s="10"/>
      <c r="E656" s="10"/>
      <c r="F656" s="10"/>
      <c r="G656" s="10"/>
      <c r="H656" s="10"/>
      <c r="I656" s="10"/>
      <c r="J656" s="10"/>
      <c r="K656" s="10"/>
      <c r="L656" s="10"/>
      <c r="M656" s="3"/>
      <c r="N656" s="10"/>
      <c r="O656" s="10"/>
      <c r="P656" s="10"/>
      <c r="Q656" s="10"/>
      <c r="R656" s="10"/>
    </row>
    <row r="657" spans="1:18">
      <c r="A657" s="10"/>
      <c r="B657" s="10"/>
      <c r="C657" s="10"/>
      <c r="D657" s="10"/>
      <c r="E657" s="10"/>
      <c r="F657" s="10"/>
      <c r="G657" s="10"/>
      <c r="H657" s="10"/>
      <c r="I657" s="10"/>
      <c r="J657" s="10"/>
      <c r="K657" s="10"/>
      <c r="L657" s="10"/>
      <c r="M657" s="3"/>
      <c r="N657" s="10"/>
      <c r="O657" s="10"/>
      <c r="P657" s="10"/>
      <c r="Q657" s="10"/>
      <c r="R657" s="10"/>
    </row>
    <row r="658" spans="1:18">
      <c r="A658" s="10"/>
      <c r="B658" s="10"/>
      <c r="C658" s="10"/>
      <c r="D658" s="10"/>
      <c r="E658" s="10"/>
      <c r="F658" s="10"/>
      <c r="G658" s="10"/>
      <c r="H658" s="10"/>
      <c r="I658" s="10"/>
      <c r="J658" s="10"/>
      <c r="K658" s="10"/>
      <c r="L658" s="10"/>
      <c r="M658" s="3"/>
      <c r="N658" s="10"/>
      <c r="O658" s="10"/>
      <c r="P658" s="10"/>
      <c r="Q658" s="10"/>
      <c r="R658" s="10"/>
    </row>
    <row r="659" spans="1:18">
      <c r="A659" s="10"/>
      <c r="B659" s="10"/>
      <c r="C659" s="10"/>
      <c r="D659" s="10"/>
      <c r="E659" s="10"/>
      <c r="F659" s="10"/>
      <c r="G659" s="10"/>
      <c r="H659" s="10"/>
      <c r="I659" s="10"/>
      <c r="J659" s="10"/>
      <c r="K659" s="10"/>
      <c r="L659" s="10"/>
      <c r="M659" s="3"/>
      <c r="N659" s="10"/>
      <c r="O659" s="10"/>
      <c r="P659" s="10"/>
      <c r="Q659" s="10"/>
      <c r="R659" s="10"/>
    </row>
    <row r="660" spans="1:18">
      <c r="A660" s="10"/>
      <c r="B660" s="10"/>
      <c r="C660" s="10"/>
      <c r="D660" s="10"/>
      <c r="E660" s="10"/>
      <c r="F660" s="10"/>
      <c r="G660" s="10"/>
      <c r="H660" s="10"/>
      <c r="I660" s="10"/>
      <c r="J660" s="10"/>
      <c r="K660" s="10"/>
      <c r="L660" s="10"/>
      <c r="M660" s="3"/>
      <c r="N660" s="10"/>
      <c r="O660" s="10"/>
      <c r="P660" s="10"/>
      <c r="Q660" s="10"/>
      <c r="R660" s="10"/>
    </row>
    <row r="661" spans="1:18">
      <c r="A661" s="10"/>
      <c r="B661" s="10"/>
      <c r="C661" s="10"/>
      <c r="D661" s="10"/>
      <c r="E661" s="10"/>
      <c r="F661" s="10"/>
      <c r="G661" s="10"/>
      <c r="H661" s="10"/>
      <c r="I661" s="10"/>
      <c r="J661" s="10"/>
      <c r="K661" s="10"/>
      <c r="L661" s="10"/>
      <c r="M661" s="3"/>
      <c r="N661" s="10"/>
      <c r="O661" s="10"/>
      <c r="P661" s="10"/>
      <c r="Q661" s="10"/>
      <c r="R661" s="10"/>
    </row>
    <row r="662" spans="1:18">
      <c r="A662" s="10"/>
      <c r="B662" s="10"/>
      <c r="C662" s="10"/>
      <c r="D662" s="10"/>
      <c r="E662" s="10"/>
      <c r="F662" s="10"/>
      <c r="G662" s="10"/>
      <c r="H662" s="10"/>
      <c r="I662" s="10"/>
      <c r="J662" s="10"/>
      <c r="K662" s="10"/>
      <c r="L662" s="10"/>
      <c r="M662" s="3"/>
      <c r="N662" s="10"/>
      <c r="O662" s="10"/>
      <c r="P662" s="10"/>
      <c r="Q662" s="10"/>
      <c r="R662" s="10"/>
    </row>
    <row r="663" spans="1:18">
      <c r="A663" s="10"/>
      <c r="B663" s="10"/>
      <c r="C663" s="10"/>
      <c r="D663" s="10"/>
      <c r="E663" s="10"/>
      <c r="F663" s="10"/>
      <c r="G663" s="10"/>
      <c r="H663" s="10"/>
      <c r="I663" s="10"/>
      <c r="J663" s="10"/>
      <c r="K663" s="10"/>
      <c r="L663" s="10"/>
      <c r="M663" s="3"/>
      <c r="N663" s="10"/>
      <c r="O663" s="10"/>
      <c r="P663" s="10"/>
      <c r="Q663" s="10"/>
      <c r="R663" s="10"/>
    </row>
    <row r="664" spans="1:18">
      <c r="A664" s="10"/>
      <c r="B664" s="10"/>
      <c r="C664" s="10"/>
      <c r="D664" s="10"/>
      <c r="E664" s="10"/>
      <c r="F664" s="10"/>
      <c r="G664" s="10"/>
      <c r="H664" s="10"/>
      <c r="I664" s="10"/>
      <c r="J664" s="10"/>
      <c r="K664" s="10"/>
      <c r="L664" s="10"/>
      <c r="M664" s="3"/>
      <c r="N664" s="10"/>
      <c r="O664" s="10"/>
      <c r="P664" s="10"/>
      <c r="Q664" s="10"/>
      <c r="R664" s="10"/>
    </row>
    <row r="665" spans="1:18">
      <c r="A665" s="10"/>
      <c r="B665" s="10"/>
      <c r="C665" s="10"/>
      <c r="D665" s="10"/>
      <c r="E665" s="10"/>
      <c r="F665" s="10"/>
      <c r="G665" s="10"/>
      <c r="H665" s="10"/>
      <c r="I665" s="10"/>
      <c r="J665" s="10"/>
      <c r="K665" s="10"/>
      <c r="L665" s="10"/>
      <c r="M665" s="3"/>
      <c r="N665" s="10"/>
      <c r="O665" s="10"/>
      <c r="P665" s="10"/>
      <c r="Q665" s="10"/>
      <c r="R665" s="10"/>
    </row>
    <row r="666" spans="1:18">
      <c r="A666" s="10"/>
      <c r="B666" s="10"/>
      <c r="C666" s="10"/>
      <c r="D666" s="10"/>
      <c r="E666" s="10"/>
      <c r="F666" s="10"/>
      <c r="G666" s="10"/>
      <c r="H666" s="10"/>
      <c r="I666" s="10"/>
      <c r="J666" s="10"/>
      <c r="K666" s="10"/>
      <c r="L666" s="10"/>
      <c r="M666" s="3"/>
      <c r="N666" s="10"/>
      <c r="O666" s="10"/>
      <c r="P666" s="10"/>
      <c r="Q666" s="10"/>
      <c r="R666" s="10"/>
    </row>
    <row r="667" spans="1:18">
      <c r="A667" s="10"/>
      <c r="B667" s="10"/>
      <c r="C667" s="10"/>
      <c r="D667" s="10"/>
      <c r="E667" s="10"/>
      <c r="F667" s="10"/>
      <c r="G667" s="10"/>
      <c r="H667" s="10"/>
      <c r="I667" s="10"/>
      <c r="J667" s="10"/>
      <c r="K667" s="10"/>
      <c r="L667" s="10"/>
      <c r="M667" s="3"/>
      <c r="N667" s="10"/>
      <c r="O667" s="10"/>
      <c r="P667" s="10"/>
      <c r="Q667" s="10"/>
      <c r="R667" s="10"/>
    </row>
    <row r="668" spans="1:18">
      <c r="A668" s="10"/>
      <c r="B668" s="10"/>
      <c r="C668" s="10"/>
      <c r="D668" s="10"/>
      <c r="E668" s="10"/>
      <c r="F668" s="10"/>
      <c r="G668" s="10"/>
      <c r="H668" s="10"/>
      <c r="I668" s="10"/>
      <c r="J668" s="10"/>
      <c r="K668" s="10"/>
      <c r="L668" s="10"/>
      <c r="M668" s="3"/>
      <c r="N668" s="10"/>
      <c r="O668" s="10"/>
      <c r="P668" s="10"/>
      <c r="Q668" s="10"/>
      <c r="R668" s="10"/>
    </row>
    <row r="669" spans="1:18">
      <c r="A669" s="10"/>
      <c r="B669" s="10"/>
      <c r="C669" s="10"/>
      <c r="D669" s="10"/>
      <c r="E669" s="10"/>
      <c r="F669" s="10"/>
      <c r="G669" s="10"/>
      <c r="H669" s="10"/>
      <c r="I669" s="10"/>
      <c r="J669" s="10"/>
      <c r="K669" s="10"/>
      <c r="L669" s="10"/>
      <c r="M669" s="3"/>
      <c r="N669" s="10"/>
      <c r="O669" s="10"/>
      <c r="P669" s="10"/>
      <c r="Q669" s="10"/>
      <c r="R669" s="10"/>
    </row>
    <row r="670" spans="1:18">
      <c r="A670" s="10"/>
      <c r="B670" s="10"/>
      <c r="C670" s="10"/>
      <c r="D670" s="10"/>
      <c r="E670" s="10"/>
      <c r="F670" s="10"/>
      <c r="G670" s="10"/>
      <c r="H670" s="10"/>
      <c r="I670" s="10"/>
      <c r="J670" s="10"/>
      <c r="K670" s="10"/>
      <c r="L670" s="10"/>
      <c r="M670" s="3"/>
      <c r="N670" s="10"/>
      <c r="O670" s="10"/>
      <c r="P670" s="10"/>
      <c r="Q670" s="10"/>
      <c r="R670" s="10"/>
    </row>
    <row r="671" spans="1:18">
      <c r="A671" s="10"/>
      <c r="B671" s="10"/>
      <c r="C671" s="10"/>
      <c r="D671" s="10"/>
      <c r="E671" s="10"/>
      <c r="F671" s="10"/>
      <c r="G671" s="10"/>
      <c r="H671" s="10"/>
      <c r="I671" s="10"/>
      <c r="J671" s="10"/>
      <c r="K671" s="10"/>
      <c r="L671" s="10"/>
      <c r="M671" s="3"/>
      <c r="N671" s="10"/>
      <c r="O671" s="10"/>
      <c r="P671" s="10"/>
      <c r="Q671" s="10"/>
      <c r="R671" s="10"/>
    </row>
    <row r="672" spans="1:18">
      <c r="A672" s="10"/>
      <c r="B672" s="10"/>
      <c r="C672" s="10"/>
      <c r="D672" s="10"/>
      <c r="E672" s="10"/>
      <c r="F672" s="10"/>
      <c r="G672" s="10"/>
      <c r="H672" s="10"/>
      <c r="I672" s="10"/>
      <c r="J672" s="10"/>
      <c r="K672" s="10"/>
      <c r="L672" s="10"/>
      <c r="M672" s="3"/>
      <c r="N672" s="10"/>
      <c r="O672" s="10"/>
      <c r="P672" s="10"/>
      <c r="Q672" s="10"/>
      <c r="R672" s="10"/>
    </row>
    <row r="673" spans="1:18">
      <c r="A673" s="10"/>
      <c r="B673" s="10"/>
      <c r="C673" s="10"/>
      <c r="D673" s="10"/>
      <c r="E673" s="10"/>
      <c r="F673" s="10"/>
      <c r="G673" s="10"/>
      <c r="H673" s="10"/>
      <c r="I673" s="10"/>
      <c r="J673" s="10"/>
      <c r="K673" s="10"/>
      <c r="L673" s="10"/>
      <c r="M673" s="3"/>
      <c r="N673" s="10"/>
      <c r="O673" s="10"/>
      <c r="P673" s="10"/>
      <c r="Q673" s="10"/>
      <c r="R673" s="10"/>
    </row>
    <row r="674" spans="1:18">
      <c r="A674" s="10"/>
      <c r="B674" s="10"/>
      <c r="C674" s="10"/>
      <c r="D674" s="10"/>
      <c r="E674" s="10"/>
      <c r="F674" s="10"/>
      <c r="G674" s="10"/>
      <c r="H674" s="10"/>
      <c r="I674" s="10"/>
      <c r="J674" s="10"/>
      <c r="K674" s="10"/>
      <c r="L674" s="10"/>
      <c r="M674" s="3"/>
      <c r="N674" s="10"/>
      <c r="O674" s="10"/>
      <c r="P674" s="10"/>
      <c r="Q674" s="10"/>
      <c r="R674" s="10"/>
    </row>
    <row r="675" spans="1:18">
      <c r="A675" s="10"/>
      <c r="B675" s="10"/>
      <c r="C675" s="10"/>
      <c r="D675" s="10"/>
      <c r="E675" s="10"/>
      <c r="F675" s="10"/>
      <c r="G675" s="10"/>
      <c r="H675" s="10"/>
      <c r="I675" s="10"/>
      <c r="J675" s="10"/>
      <c r="K675" s="10"/>
      <c r="L675" s="10"/>
      <c r="M675" s="3"/>
      <c r="N675" s="10"/>
      <c r="O675" s="10"/>
      <c r="P675" s="10"/>
      <c r="Q675" s="10"/>
      <c r="R675" s="10"/>
    </row>
    <row r="676" spans="1:18">
      <c r="A676" s="10"/>
      <c r="B676" s="10"/>
      <c r="C676" s="10"/>
      <c r="D676" s="10"/>
      <c r="E676" s="10"/>
      <c r="F676" s="10"/>
      <c r="G676" s="10"/>
      <c r="H676" s="10"/>
      <c r="I676" s="10"/>
      <c r="J676" s="10"/>
      <c r="K676" s="10"/>
      <c r="L676" s="10"/>
      <c r="M676" s="3"/>
      <c r="N676" s="10"/>
      <c r="O676" s="10"/>
      <c r="P676" s="10"/>
      <c r="Q676" s="10"/>
      <c r="R676" s="10"/>
    </row>
    <row r="677" spans="1:18">
      <c r="A677" s="10"/>
      <c r="B677" s="10"/>
      <c r="C677" s="10"/>
      <c r="D677" s="10"/>
      <c r="E677" s="10"/>
      <c r="F677" s="10"/>
      <c r="G677" s="10"/>
      <c r="H677" s="10"/>
      <c r="I677" s="10"/>
      <c r="J677" s="10"/>
      <c r="K677" s="10"/>
      <c r="L677" s="10"/>
      <c r="M677" s="3"/>
      <c r="N677" s="10"/>
      <c r="O677" s="10"/>
      <c r="P677" s="10"/>
      <c r="Q677" s="10"/>
      <c r="R677" s="10"/>
    </row>
    <row r="678" spans="1:18">
      <c r="A678" s="10"/>
      <c r="B678" s="10"/>
      <c r="C678" s="10"/>
      <c r="D678" s="10"/>
      <c r="E678" s="10"/>
      <c r="F678" s="10"/>
      <c r="G678" s="10"/>
      <c r="H678" s="10"/>
      <c r="I678" s="10"/>
      <c r="J678" s="10"/>
      <c r="K678" s="10"/>
      <c r="L678" s="10"/>
      <c r="M678" s="3"/>
      <c r="N678" s="10"/>
      <c r="O678" s="10"/>
      <c r="P678" s="10"/>
      <c r="Q678" s="10"/>
      <c r="R678" s="10"/>
    </row>
    <row r="679" spans="1:18">
      <c r="A679" s="10"/>
      <c r="B679" s="10"/>
      <c r="C679" s="10"/>
      <c r="D679" s="10"/>
      <c r="E679" s="10"/>
      <c r="F679" s="10"/>
      <c r="G679" s="10"/>
      <c r="H679" s="10"/>
      <c r="I679" s="10"/>
      <c r="J679" s="10"/>
      <c r="K679" s="10"/>
      <c r="L679" s="10"/>
      <c r="M679" s="3"/>
      <c r="N679" s="10"/>
      <c r="O679" s="10"/>
      <c r="P679" s="10"/>
      <c r="Q679" s="10"/>
      <c r="R679" s="10"/>
    </row>
    <row r="680" spans="1:18">
      <c r="A680" s="10"/>
      <c r="B680" s="10"/>
      <c r="C680" s="10"/>
      <c r="D680" s="10"/>
      <c r="E680" s="10"/>
      <c r="F680" s="10"/>
      <c r="G680" s="10"/>
      <c r="H680" s="10"/>
      <c r="I680" s="10"/>
      <c r="J680" s="10"/>
      <c r="K680" s="10"/>
      <c r="L680" s="10"/>
      <c r="M680" s="3"/>
      <c r="N680" s="10"/>
      <c r="O680" s="10"/>
      <c r="P680" s="10"/>
      <c r="Q680" s="10"/>
      <c r="R680" s="10"/>
    </row>
    <row r="681" spans="1:18">
      <c r="A681" s="10"/>
      <c r="B681" s="10"/>
      <c r="C681" s="10"/>
      <c r="D681" s="10"/>
      <c r="E681" s="10"/>
      <c r="F681" s="10"/>
      <c r="G681" s="10"/>
      <c r="H681" s="10"/>
      <c r="I681" s="10"/>
      <c r="J681" s="10"/>
      <c r="K681" s="10"/>
      <c r="L681" s="10"/>
      <c r="M681" s="3"/>
      <c r="N681" s="10"/>
      <c r="O681" s="10"/>
      <c r="P681" s="10"/>
      <c r="Q681" s="10"/>
      <c r="R681" s="10"/>
    </row>
    <row r="682" spans="1:18">
      <c r="A682" s="10"/>
      <c r="B682" s="10"/>
      <c r="C682" s="10"/>
      <c r="D682" s="10"/>
      <c r="E682" s="10"/>
      <c r="F682" s="10"/>
      <c r="G682" s="10"/>
      <c r="H682" s="10"/>
      <c r="I682" s="10"/>
      <c r="J682" s="10"/>
      <c r="K682" s="10"/>
      <c r="L682" s="10"/>
      <c r="M682" s="3"/>
      <c r="N682" s="10"/>
      <c r="O682" s="10"/>
      <c r="P682" s="10"/>
      <c r="Q682" s="10"/>
      <c r="R682" s="10"/>
    </row>
    <row r="683" spans="1:18">
      <c r="A683" s="10"/>
      <c r="B683" s="10"/>
      <c r="C683" s="10"/>
      <c r="D683" s="10"/>
      <c r="E683" s="10"/>
      <c r="F683" s="10"/>
      <c r="G683" s="10"/>
      <c r="H683" s="10"/>
      <c r="I683" s="10"/>
      <c r="J683" s="10"/>
      <c r="K683" s="10"/>
      <c r="L683" s="10"/>
      <c r="M683" s="3"/>
      <c r="N683" s="10"/>
      <c r="O683" s="10"/>
      <c r="P683" s="10"/>
      <c r="Q683" s="10"/>
      <c r="R683" s="10"/>
    </row>
    <row r="684" spans="1:18">
      <c r="A684" s="10"/>
      <c r="B684" s="10"/>
      <c r="C684" s="10"/>
      <c r="D684" s="10"/>
      <c r="E684" s="10"/>
      <c r="F684" s="10"/>
      <c r="G684" s="10"/>
      <c r="H684" s="10"/>
      <c r="I684" s="10"/>
      <c r="J684" s="10"/>
      <c r="K684" s="10"/>
      <c r="L684" s="10"/>
      <c r="M684" s="3"/>
      <c r="N684" s="10"/>
      <c r="O684" s="10"/>
      <c r="P684" s="10"/>
      <c r="Q684" s="10"/>
      <c r="R684" s="10"/>
    </row>
    <row r="685" spans="1:18">
      <c r="A685" s="10"/>
      <c r="B685" s="10"/>
      <c r="C685" s="10"/>
      <c r="D685" s="10"/>
      <c r="E685" s="10"/>
      <c r="F685" s="10"/>
      <c r="G685" s="10"/>
      <c r="H685" s="10"/>
      <c r="I685" s="10"/>
      <c r="J685" s="10"/>
      <c r="K685" s="10"/>
      <c r="L685" s="10"/>
      <c r="M685" s="3"/>
      <c r="N685" s="10"/>
      <c r="O685" s="10"/>
      <c r="P685" s="10"/>
      <c r="Q685" s="10"/>
      <c r="R685" s="10"/>
    </row>
    <row r="686" spans="1:18">
      <c r="A686" s="10"/>
      <c r="B686" s="10"/>
      <c r="C686" s="10"/>
      <c r="D686" s="10"/>
      <c r="E686" s="10"/>
      <c r="F686" s="10"/>
      <c r="G686" s="10"/>
      <c r="H686" s="10"/>
      <c r="I686" s="10"/>
      <c r="J686" s="10"/>
      <c r="K686" s="10"/>
      <c r="L686" s="10"/>
      <c r="M686" s="3"/>
      <c r="N686" s="10"/>
      <c r="O686" s="10"/>
      <c r="P686" s="10"/>
      <c r="Q686" s="10"/>
      <c r="R686" s="10"/>
    </row>
    <row r="687" spans="1:18">
      <c r="A687" s="10"/>
      <c r="B687" s="10"/>
      <c r="C687" s="10"/>
      <c r="D687" s="10"/>
      <c r="E687" s="10"/>
      <c r="F687" s="10"/>
      <c r="G687" s="10"/>
      <c r="H687" s="10"/>
      <c r="I687" s="10"/>
      <c r="J687" s="10"/>
      <c r="K687" s="10"/>
      <c r="L687" s="10"/>
      <c r="M687" s="3"/>
      <c r="N687" s="10"/>
      <c r="O687" s="10"/>
      <c r="P687" s="10"/>
      <c r="Q687" s="10"/>
      <c r="R687" s="10"/>
    </row>
    <row r="688" spans="1:18">
      <c r="A688" s="10"/>
      <c r="B688" s="10"/>
      <c r="C688" s="10"/>
      <c r="D688" s="10"/>
      <c r="E688" s="10"/>
      <c r="F688" s="10"/>
      <c r="G688" s="10"/>
      <c r="H688" s="10"/>
      <c r="I688" s="10"/>
      <c r="J688" s="10"/>
      <c r="K688" s="10"/>
      <c r="L688" s="10"/>
      <c r="M688" s="3"/>
      <c r="N688" s="10"/>
      <c r="O688" s="10"/>
      <c r="P688" s="10"/>
      <c r="Q688" s="10"/>
      <c r="R688" s="10"/>
    </row>
    <row r="689" spans="1:18">
      <c r="A689" s="10"/>
      <c r="B689" s="10"/>
      <c r="C689" s="10"/>
      <c r="D689" s="10"/>
      <c r="E689" s="10"/>
      <c r="F689" s="10"/>
      <c r="G689" s="10"/>
      <c r="H689" s="10"/>
      <c r="I689" s="10"/>
      <c r="J689" s="10"/>
      <c r="K689" s="10"/>
      <c r="L689" s="10"/>
      <c r="M689" s="3"/>
      <c r="N689" s="10"/>
      <c r="O689" s="10"/>
      <c r="P689" s="10"/>
      <c r="Q689" s="10"/>
      <c r="R689" s="10"/>
    </row>
    <row r="690" spans="1:18">
      <c r="A690" s="10"/>
      <c r="B690" s="10"/>
      <c r="C690" s="10"/>
      <c r="D690" s="10"/>
      <c r="E690" s="10"/>
      <c r="F690" s="10"/>
      <c r="G690" s="10"/>
      <c r="H690" s="10"/>
      <c r="I690" s="10"/>
      <c r="J690" s="10"/>
      <c r="K690" s="10"/>
      <c r="L690" s="10"/>
      <c r="M690" s="3"/>
      <c r="N690" s="10"/>
      <c r="O690" s="10"/>
      <c r="P690" s="10"/>
      <c r="Q690" s="10"/>
      <c r="R690" s="10"/>
    </row>
    <row r="691" spans="1:18">
      <c r="A691" s="10"/>
      <c r="B691" s="10"/>
      <c r="C691" s="10"/>
      <c r="D691" s="10"/>
      <c r="E691" s="10"/>
      <c r="F691" s="10"/>
      <c r="G691" s="10"/>
      <c r="H691" s="10"/>
      <c r="I691" s="10"/>
      <c r="J691" s="10"/>
      <c r="K691" s="10"/>
      <c r="L691" s="10"/>
      <c r="M691" s="3"/>
      <c r="N691" s="10"/>
      <c r="O691" s="10"/>
      <c r="P691" s="10"/>
      <c r="Q691" s="10"/>
      <c r="R691" s="10"/>
    </row>
    <row r="692" spans="1:18">
      <c r="A692" s="10"/>
      <c r="B692" s="10"/>
      <c r="C692" s="10"/>
      <c r="D692" s="10"/>
      <c r="E692" s="10"/>
      <c r="F692" s="10"/>
      <c r="G692" s="10"/>
      <c r="H692" s="10"/>
      <c r="I692" s="10"/>
      <c r="J692" s="10"/>
      <c r="K692" s="10"/>
      <c r="L692" s="10"/>
      <c r="M692" s="3"/>
      <c r="N692" s="10"/>
      <c r="O692" s="10"/>
      <c r="P692" s="10"/>
      <c r="Q692" s="10"/>
      <c r="R692" s="10"/>
    </row>
    <row r="693" spans="1:18">
      <c r="A693" s="10"/>
      <c r="B693" s="10"/>
      <c r="C693" s="10"/>
      <c r="D693" s="10"/>
      <c r="E693" s="10"/>
      <c r="F693" s="10"/>
      <c r="G693" s="10"/>
      <c r="H693" s="10"/>
      <c r="I693" s="10"/>
      <c r="J693" s="10"/>
      <c r="K693" s="10"/>
      <c r="L693" s="10"/>
      <c r="M693" s="3"/>
      <c r="N693" s="10"/>
      <c r="O693" s="10"/>
      <c r="P693" s="10"/>
      <c r="Q693" s="10"/>
      <c r="R693" s="10"/>
    </row>
    <row r="694" spans="1:18">
      <c r="A694" s="10"/>
      <c r="B694" s="10"/>
      <c r="C694" s="10"/>
      <c r="D694" s="10"/>
      <c r="E694" s="10"/>
      <c r="F694" s="10"/>
      <c r="G694" s="10"/>
      <c r="H694" s="10"/>
      <c r="I694" s="10"/>
      <c r="J694" s="10"/>
      <c r="K694" s="10"/>
      <c r="L694" s="10"/>
      <c r="M694" s="3"/>
      <c r="N694" s="10"/>
      <c r="O694" s="10"/>
      <c r="P694" s="10"/>
      <c r="Q694" s="10"/>
      <c r="R694" s="10"/>
    </row>
    <row r="695" spans="1:18">
      <c r="A695" s="10"/>
      <c r="B695" s="10"/>
      <c r="C695" s="10"/>
      <c r="D695" s="10"/>
      <c r="E695" s="10"/>
      <c r="F695" s="10"/>
      <c r="G695" s="10"/>
      <c r="H695" s="10"/>
      <c r="I695" s="10"/>
      <c r="J695" s="10"/>
      <c r="K695" s="10"/>
      <c r="L695" s="10"/>
      <c r="M695" s="3"/>
      <c r="N695" s="10"/>
      <c r="O695" s="10"/>
      <c r="P695" s="10"/>
      <c r="Q695" s="10"/>
      <c r="R695" s="10"/>
    </row>
    <row r="696" spans="1:18">
      <c r="A696" s="10"/>
      <c r="B696" s="10"/>
      <c r="C696" s="10"/>
      <c r="D696" s="10"/>
      <c r="E696" s="10"/>
      <c r="F696" s="10"/>
      <c r="G696" s="10"/>
      <c r="H696" s="10"/>
      <c r="I696" s="10"/>
      <c r="J696" s="10"/>
      <c r="K696" s="10"/>
      <c r="L696" s="10"/>
      <c r="M696" s="3"/>
      <c r="N696" s="10"/>
      <c r="O696" s="10"/>
      <c r="P696" s="10"/>
      <c r="Q696" s="10"/>
      <c r="R696" s="10"/>
    </row>
    <row r="697" spans="1:18">
      <c r="A697" s="10"/>
      <c r="B697" s="10"/>
      <c r="C697" s="10"/>
      <c r="D697" s="10"/>
      <c r="E697" s="10"/>
      <c r="F697" s="10"/>
      <c r="G697" s="10"/>
      <c r="H697" s="10"/>
      <c r="I697" s="10"/>
      <c r="J697" s="10"/>
      <c r="K697" s="10"/>
      <c r="L697" s="10"/>
      <c r="M697" s="3"/>
      <c r="N697" s="10"/>
      <c r="O697" s="10"/>
      <c r="P697" s="10"/>
      <c r="Q697" s="10"/>
      <c r="R697" s="10"/>
    </row>
    <row r="698" spans="1:18">
      <c r="A698" s="10"/>
      <c r="B698" s="10"/>
      <c r="C698" s="10"/>
      <c r="D698" s="10"/>
      <c r="E698" s="10"/>
      <c r="F698" s="10"/>
      <c r="G698" s="10"/>
      <c r="H698" s="10"/>
      <c r="I698" s="10"/>
      <c r="J698" s="10"/>
      <c r="K698" s="10"/>
      <c r="L698" s="10"/>
      <c r="M698" s="3"/>
      <c r="N698" s="10"/>
      <c r="O698" s="10"/>
      <c r="P698" s="10"/>
      <c r="Q698" s="10"/>
      <c r="R698" s="10"/>
    </row>
    <row r="699" spans="1:18">
      <c r="A699" s="10"/>
      <c r="B699" s="10"/>
      <c r="C699" s="10"/>
      <c r="D699" s="10"/>
      <c r="E699" s="10"/>
      <c r="F699" s="10"/>
      <c r="G699" s="10"/>
      <c r="H699" s="10"/>
      <c r="I699" s="10"/>
      <c r="J699" s="10"/>
      <c r="K699" s="10"/>
      <c r="L699" s="10"/>
      <c r="M699" s="3"/>
      <c r="N699" s="10"/>
      <c r="O699" s="10"/>
      <c r="P699" s="10"/>
      <c r="Q699" s="10"/>
      <c r="R699" s="10"/>
    </row>
    <row r="700" spans="1:18">
      <c r="A700" s="10"/>
      <c r="B700" s="10"/>
      <c r="C700" s="10"/>
      <c r="D700" s="10"/>
      <c r="E700" s="10"/>
      <c r="F700" s="10"/>
      <c r="G700" s="10"/>
      <c r="H700" s="10"/>
      <c r="I700" s="10"/>
      <c r="J700" s="10"/>
      <c r="K700" s="10"/>
      <c r="L700" s="10"/>
      <c r="M700" s="3"/>
      <c r="N700" s="10"/>
      <c r="O700" s="10"/>
      <c r="P700" s="10"/>
      <c r="Q700" s="10"/>
      <c r="R700" s="10"/>
    </row>
    <row r="701" spans="1:18">
      <c r="A701" s="10"/>
      <c r="B701" s="10"/>
      <c r="C701" s="10"/>
      <c r="D701" s="10"/>
      <c r="E701" s="10"/>
      <c r="F701" s="10"/>
      <c r="G701" s="10"/>
      <c r="H701" s="10"/>
      <c r="I701" s="10"/>
      <c r="J701" s="10"/>
      <c r="K701" s="10"/>
      <c r="L701" s="10"/>
      <c r="M701" s="3"/>
      <c r="N701" s="10"/>
      <c r="O701" s="10"/>
      <c r="P701" s="10"/>
      <c r="Q701" s="10"/>
      <c r="R701" s="10"/>
    </row>
    <row r="702" spans="1:18">
      <c r="A702" s="10"/>
      <c r="B702" s="10"/>
      <c r="C702" s="10"/>
      <c r="D702" s="10"/>
      <c r="E702" s="10"/>
      <c r="F702" s="10"/>
      <c r="G702" s="10"/>
      <c r="H702" s="10"/>
      <c r="I702" s="10"/>
      <c r="J702" s="10"/>
      <c r="K702" s="10"/>
      <c r="L702" s="10"/>
      <c r="M702" s="3"/>
      <c r="N702" s="10"/>
      <c r="O702" s="10"/>
      <c r="P702" s="10"/>
      <c r="Q702" s="10"/>
      <c r="R702" s="10"/>
    </row>
    <row r="703" spans="1:18">
      <c r="A703" s="10"/>
      <c r="B703" s="10"/>
      <c r="C703" s="10"/>
      <c r="D703" s="10"/>
      <c r="E703" s="10"/>
      <c r="F703" s="10"/>
      <c r="G703" s="10"/>
      <c r="H703" s="10"/>
      <c r="I703" s="10"/>
      <c r="J703" s="10"/>
      <c r="K703" s="10"/>
      <c r="L703" s="10"/>
      <c r="M703" s="3"/>
      <c r="N703" s="10"/>
      <c r="O703" s="10"/>
      <c r="P703" s="10"/>
      <c r="Q703" s="10"/>
      <c r="R703" s="10"/>
    </row>
    <row r="704" spans="1:18">
      <c r="A704" s="10"/>
      <c r="B704" s="10"/>
      <c r="C704" s="10"/>
      <c r="D704" s="10"/>
      <c r="E704" s="10"/>
      <c r="F704" s="10"/>
      <c r="G704" s="10"/>
      <c r="H704" s="10"/>
      <c r="I704" s="10"/>
      <c r="J704" s="10"/>
      <c r="K704" s="10"/>
      <c r="L704" s="10"/>
      <c r="M704" s="3"/>
      <c r="N704" s="10"/>
      <c r="O704" s="10"/>
      <c r="P704" s="10"/>
      <c r="Q704" s="10"/>
      <c r="R704" s="10"/>
    </row>
    <row r="705" spans="1:18">
      <c r="A705" s="10"/>
      <c r="B705" s="10"/>
      <c r="C705" s="10"/>
      <c r="D705" s="10"/>
      <c r="E705" s="10"/>
      <c r="F705" s="10"/>
      <c r="G705" s="10"/>
      <c r="H705" s="10"/>
      <c r="I705" s="10"/>
      <c r="J705" s="10"/>
      <c r="K705" s="10"/>
      <c r="L705" s="10"/>
      <c r="M705" s="3"/>
      <c r="N705" s="10"/>
      <c r="O705" s="10"/>
      <c r="P705" s="10"/>
      <c r="Q705" s="10"/>
      <c r="R705" s="10"/>
    </row>
    <row r="706" spans="1:18">
      <c r="A706" s="10"/>
      <c r="B706" s="10"/>
      <c r="C706" s="10"/>
      <c r="D706" s="10"/>
      <c r="E706" s="10"/>
      <c r="F706" s="10"/>
      <c r="G706" s="10"/>
      <c r="H706" s="10"/>
      <c r="I706" s="10"/>
      <c r="J706" s="10"/>
      <c r="K706" s="10"/>
      <c r="L706" s="10"/>
      <c r="M706" s="3"/>
      <c r="N706" s="10"/>
      <c r="O706" s="10"/>
      <c r="P706" s="10"/>
      <c r="Q706" s="10"/>
      <c r="R706" s="10"/>
    </row>
    <row r="707" spans="1:18">
      <c r="A707" s="10"/>
      <c r="B707" s="10"/>
      <c r="C707" s="10"/>
      <c r="D707" s="10"/>
      <c r="E707" s="10"/>
      <c r="F707" s="10"/>
      <c r="G707" s="10"/>
      <c r="H707" s="10"/>
      <c r="I707" s="10"/>
      <c r="J707" s="10"/>
      <c r="K707" s="10"/>
      <c r="L707" s="10"/>
      <c r="M707" s="3"/>
      <c r="N707" s="10"/>
      <c r="O707" s="10"/>
      <c r="P707" s="10"/>
      <c r="Q707" s="10"/>
      <c r="R707" s="10"/>
    </row>
    <row r="708" spans="1:18">
      <c r="A708" s="10"/>
      <c r="B708" s="10"/>
      <c r="C708" s="10"/>
      <c r="D708" s="10"/>
      <c r="E708" s="10"/>
      <c r="F708" s="10"/>
      <c r="G708" s="10"/>
      <c r="H708" s="10"/>
      <c r="I708" s="10"/>
      <c r="J708" s="10"/>
      <c r="K708" s="10"/>
      <c r="L708" s="10"/>
      <c r="M708" s="3"/>
      <c r="N708" s="10"/>
      <c r="O708" s="10"/>
      <c r="P708" s="10"/>
      <c r="Q708" s="10"/>
      <c r="R708" s="10"/>
    </row>
    <row r="709" spans="1:18">
      <c r="A709" s="10"/>
      <c r="B709" s="10"/>
      <c r="C709" s="10"/>
      <c r="D709" s="10"/>
      <c r="E709" s="10"/>
      <c r="F709" s="10"/>
      <c r="G709" s="10"/>
      <c r="H709" s="10"/>
      <c r="I709" s="10"/>
      <c r="J709" s="10"/>
      <c r="K709" s="10"/>
      <c r="L709" s="10"/>
      <c r="M709" s="3"/>
      <c r="N709" s="10"/>
      <c r="O709" s="10"/>
      <c r="P709" s="10"/>
      <c r="Q709" s="10"/>
      <c r="R709" s="10"/>
    </row>
    <row r="710" spans="1:18">
      <c r="A710" s="10"/>
      <c r="B710" s="10"/>
      <c r="C710" s="10"/>
      <c r="D710" s="10"/>
      <c r="E710" s="10"/>
      <c r="F710" s="10"/>
      <c r="G710" s="10"/>
      <c r="H710" s="10"/>
      <c r="I710" s="10"/>
      <c r="J710" s="10"/>
      <c r="K710" s="10"/>
      <c r="L710" s="10"/>
      <c r="M710" s="3"/>
      <c r="N710" s="10"/>
      <c r="O710" s="10"/>
      <c r="P710" s="10"/>
      <c r="Q710" s="10"/>
      <c r="R710" s="10"/>
    </row>
    <row r="711" spans="1:18">
      <c r="A711" s="10"/>
      <c r="B711" s="10"/>
      <c r="C711" s="10"/>
      <c r="D711" s="10"/>
      <c r="E711" s="10"/>
      <c r="F711" s="10"/>
      <c r="G711" s="10"/>
      <c r="H711" s="10"/>
      <c r="I711" s="10"/>
      <c r="J711" s="10"/>
      <c r="K711" s="10"/>
      <c r="L711" s="10"/>
      <c r="M711" s="3"/>
      <c r="N711" s="10"/>
      <c r="O711" s="10"/>
      <c r="P711" s="10"/>
      <c r="Q711" s="10"/>
      <c r="R711" s="10"/>
    </row>
    <row r="712" spans="1:18">
      <c r="A712" s="10"/>
      <c r="B712" s="10"/>
      <c r="C712" s="10"/>
      <c r="D712" s="10"/>
      <c r="E712" s="10"/>
      <c r="F712" s="10"/>
      <c r="G712" s="10"/>
      <c r="H712" s="10"/>
      <c r="I712" s="10"/>
      <c r="J712" s="10"/>
      <c r="K712" s="10"/>
      <c r="L712" s="10"/>
      <c r="M712" s="3"/>
      <c r="N712" s="10"/>
      <c r="O712" s="10"/>
      <c r="P712" s="10"/>
      <c r="Q712" s="10"/>
      <c r="R712" s="10"/>
    </row>
    <row r="713" spans="1:18">
      <c r="A713" s="10"/>
      <c r="B713" s="10"/>
      <c r="C713" s="10"/>
      <c r="D713" s="10"/>
      <c r="E713" s="10"/>
      <c r="F713" s="10"/>
      <c r="G713" s="10"/>
      <c r="H713" s="10"/>
      <c r="I713" s="10"/>
      <c r="J713" s="10"/>
      <c r="K713" s="10"/>
      <c r="L713" s="10"/>
      <c r="M713" s="3"/>
      <c r="N713" s="10"/>
      <c r="O713" s="10"/>
      <c r="P713" s="10"/>
      <c r="Q713" s="10"/>
      <c r="R713" s="10"/>
    </row>
    <row r="714" spans="1:18">
      <c r="A714" s="10"/>
      <c r="B714" s="10"/>
      <c r="C714" s="10"/>
      <c r="D714" s="10"/>
      <c r="E714" s="10"/>
      <c r="F714" s="10"/>
      <c r="G714" s="10"/>
      <c r="H714" s="10"/>
      <c r="I714" s="10"/>
      <c r="J714" s="10"/>
      <c r="K714" s="10"/>
      <c r="L714" s="10"/>
      <c r="M714" s="3"/>
      <c r="N714" s="10"/>
      <c r="O714" s="10"/>
      <c r="P714" s="10"/>
      <c r="Q714" s="10"/>
      <c r="R714" s="10"/>
    </row>
    <row r="715" spans="1:18">
      <c r="A715" s="10"/>
      <c r="B715" s="10"/>
      <c r="C715" s="10"/>
      <c r="D715" s="10"/>
      <c r="E715" s="10"/>
      <c r="F715" s="10"/>
      <c r="G715" s="10"/>
      <c r="H715" s="10"/>
      <c r="I715" s="10"/>
      <c r="J715" s="10"/>
      <c r="K715" s="10"/>
      <c r="L715" s="10"/>
      <c r="M715" s="3"/>
      <c r="N715" s="10"/>
      <c r="O715" s="10"/>
      <c r="P715" s="10"/>
      <c r="Q715" s="10"/>
      <c r="R715" s="10"/>
    </row>
    <row r="716" spans="1:18">
      <c r="A716" s="10"/>
      <c r="B716" s="10"/>
      <c r="C716" s="10"/>
      <c r="D716" s="10"/>
      <c r="E716" s="10"/>
      <c r="F716" s="10"/>
      <c r="G716" s="10"/>
      <c r="H716" s="10"/>
      <c r="I716" s="10"/>
      <c r="J716" s="10"/>
      <c r="K716" s="10"/>
      <c r="L716" s="10"/>
      <c r="M716" s="3"/>
      <c r="N716" s="10"/>
      <c r="O716" s="10"/>
      <c r="P716" s="10"/>
      <c r="Q716" s="10"/>
      <c r="R716" s="10"/>
    </row>
    <row r="717" spans="1:18">
      <c r="A717" s="10"/>
      <c r="B717" s="10"/>
      <c r="C717" s="10"/>
      <c r="D717" s="10"/>
      <c r="E717" s="10"/>
      <c r="F717" s="10"/>
      <c r="G717" s="10"/>
      <c r="H717" s="10"/>
      <c r="I717" s="10"/>
      <c r="J717" s="10"/>
      <c r="K717" s="10"/>
      <c r="L717" s="10"/>
      <c r="M717" s="3"/>
      <c r="N717" s="10"/>
      <c r="O717" s="10"/>
      <c r="P717" s="10"/>
      <c r="Q717" s="10"/>
      <c r="R717" s="10"/>
    </row>
    <row r="718" spans="1:18">
      <c r="A718" s="10"/>
      <c r="B718" s="10"/>
      <c r="C718" s="10"/>
      <c r="D718" s="10"/>
      <c r="E718" s="10"/>
      <c r="F718" s="10"/>
      <c r="G718" s="10"/>
      <c r="H718" s="10"/>
      <c r="I718" s="10"/>
      <c r="J718" s="10"/>
      <c r="K718" s="10"/>
      <c r="L718" s="10"/>
      <c r="M718" s="3"/>
      <c r="N718" s="10"/>
      <c r="O718" s="10"/>
      <c r="P718" s="10"/>
      <c r="Q718" s="10"/>
      <c r="R718" s="10"/>
    </row>
    <row r="719" spans="1:18">
      <c r="A719" s="10"/>
      <c r="B719" s="10"/>
      <c r="C719" s="10"/>
      <c r="D719" s="10"/>
      <c r="E719" s="10"/>
      <c r="F719" s="10"/>
      <c r="G719" s="10"/>
      <c r="H719" s="10"/>
      <c r="I719" s="10"/>
      <c r="J719" s="10"/>
      <c r="K719" s="10"/>
      <c r="L719" s="10"/>
      <c r="M719" s="3"/>
      <c r="N719" s="10"/>
      <c r="O719" s="10"/>
      <c r="P719" s="10"/>
      <c r="Q719" s="10"/>
      <c r="R719" s="10"/>
    </row>
    <row r="720" spans="1:18">
      <c r="A720" s="10"/>
      <c r="B720" s="10"/>
      <c r="C720" s="10"/>
      <c r="D720" s="10"/>
      <c r="E720" s="10"/>
      <c r="F720" s="10"/>
      <c r="G720" s="10"/>
      <c r="H720" s="10"/>
      <c r="I720" s="10"/>
      <c r="J720" s="10"/>
      <c r="K720" s="10"/>
      <c r="L720" s="10"/>
      <c r="M720" s="3"/>
      <c r="N720" s="10"/>
      <c r="O720" s="10"/>
      <c r="P720" s="10"/>
      <c r="Q720" s="10"/>
      <c r="R720" s="10"/>
    </row>
    <row r="721" spans="1:18">
      <c r="A721" s="10"/>
      <c r="B721" s="10"/>
      <c r="C721" s="10"/>
      <c r="D721" s="10"/>
      <c r="E721" s="10"/>
      <c r="F721" s="10"/>
      <c r="G721" s="10"/>
      <c r="H721" s="10"/>
      <c r="I721" s="10"/>
      <c r="J721" s="10"/>
      <c r="K721" s="10"/>
      <c r="L721" s="10"/>
      <c r="M721" s="3"/>
      <c r="N721" s="10"/>
      <c r="O721" s="10"/>
      <c r="P721" s="10"/>
      <c r="Q721" s="10"/>
      <c r="R721" s="10"/>
    </row>
    <row r="722" spans="1:18">
      <c r="A722" s="10"/>
      <c r="B722" s="10"/>
      <c r="C722" s="10"/>
      <c r="D722" s="10"/>
      <c r="E722" s="10"/>
      <c r="F722" s="10"/>
      <c r="G722" s="10"/>
      <c r="H722" s="10"/>
      <c r="I722" s="10"/>
      <c r="J722" s="10"/>
      <c r="K722" s="10"/>
      <c r="L722" s="10"/>
      <c r="M722" s="3"/>
      <c r="N722" s="10"/>
      <c r="O722" s="10"/>
      <c r="P722" s="10"/>
      <c r="Q722" s="10"/>
      <c r="R722" s="10"/>
    </row>
    <row r="723" spans="1:18">
      <c r="A723" s="10"/>
      <c r="B723" s="10"/>
      <c r="C723" s="10"/>
      <c r="D723" s="10"/>
      <c r="E723" s="10"/>
      <c r="F723" s="10"/>
      <c r="G723" s="10"/>
      <c r="H723" s="10"/>
      <c r="I723" s="10"/>
      <c r="J723" s="10"/>
      <c r="K723" s="10"/>
      <c r="L723" s="10"/>
      <c r="M723" s="3"/>
      <c r="N723" s="10"/>
      <c r="O723" s="10"/>
      <c r="P723" s="10"/>
      <c r="Q723" s="10"/>
      <c r="R723" s="10"/>
    </row>
    <row r="724" spans="1:18">
      <c r="A724" s="10"/>
      <c r="B724" s="10"/>
      <c r="C724" s="10"/>
      <c r="D724" s="10"/>
      <c r="E724" s="10"/>
      <c r="F724" s="10"/>
      <c r="G724" s="10"/>
      <c r="H724" s="10"/>
      <c r="I724" s="10"/>
      <c r="J724" s="10"/>
      <c r="K724" s="10"/>
      <c r="L724" s="10"/>
      <c r="M724" s="3"/>
      <c r="N724" s="10"/>
      <c r="O724" s="10"/>
      <c r="P724" s="10"/>
      <c r="Q724" s="10"/>
      <c r="R724" s="10"/>
    </row>
    <row r="725" spans="1:18">
      <c r="A725" s="10"/>
      <c r="B725" s="10"/>
      <c r="C725" s="10"/>
      <c r="D725" s="10"/>
      <c r="E725" s="10"/>
      <c r="F725" s="10"/>
      <c r="G725" s="10"/>
      <c r="H725" s="10"/>
      <c r="I725" s="10"/>
      <c r="J725" s="10"/>
      <c r="K725" s="10"/>
      <c r="L725" s="10"/>
      <c r="M725" s="3"/>
      <c r="N725" s="10"/>
      <c r="O725" s="10"/>
      <c r="P725" s="10"/>
      <c r="Q725" s="10"/>
      <c r="R725" s="10"/>
    </row>
    <row r="726" spans="1:18">
      <c r="A726" s="10"/>
      <c r="B726" s="10"/>
      <c r="C726" s="10"/>
      <c r="D726" s="10"/>
      <c r="E726" s="10"/>
      <c r="F726" s="10"/>
      <c r="G726" s="10"/>
      <c r="H726" s="10"/>
      <c r="I726" s="10"/>
      <c r="J726" s="10"/>
      <c r="K726" s="10"/>
      <c r="L726" s="10"/>
      <c r="M726" s="3"/>
      <c r="N726" s="10"/>
      <c r="O726" s="10"/>
      <c r="P726" s="10"/>
      <c r="Q726" s="10"/>
      <c r="R726" s="10"/>
    </row>
    <row r="727" spans="1:18">
      <c r="A727" s="10"/>
      <c r="B727" s="10"/>
      <c r="C727" s="10"/>
      <c r="D727" s="10"/>
      <c r="E727" s="10"/>
      <c r="F727" s="10"/>
      <c r="G727" s="10"/>
      <c r="H727" s="10"/>
      <c r="I727" s="10"/>
      <c r="J727" s="10"/>
      <c r="K727" s="10"/>
      <c r="L727" s="10"/>
      <c r="M727" s="3"/>
      <c r="N727" s="10"/>
      <c r="O727" s="10"/>
      <c r="P727" s="10"/>
      <c r="Q727" s="10"/>
      <c r="R727" s="10"/>
    </row>
    <row r="728" spans="1:18">
      <c r="A728" s="10"/>
      <c r="B728" s="10"/>
      <c r="C728" s="10"/>
      <c r="D728" s="10"/>
      <c r="E728" s="10"/>
      <c r="F728" s="10"/>
      <c r="G728" s="10"/>
      <c r="H728" s="10"/>
      <c r="I728" s="10"/>
      <c r="J728" s="10"/>
      <c r="K728" s="10"/>
      <c r="L728" s="10"/>
      <c r="M728" s="3"/>
      <c r="N728" s="10"/>
      <c r="O728" s="10"/>
      <c r="P728" s="10"/>
      <c r="Q728" s="10"/>
      <c r="R728" s="10"/>
    </row>
    <row r="729" spans="1:18">
      <c r="A729" s="10"/>
      <c r="B729" s="10"/>
      <c r="C729" s="10"/>
      <c r="D729" s="10"/>
      <c r="E729" s="10"/>
      <c r="F729" s="10"/>
      <c r="G729" s="10"/>
      <c r="H729" s="10"/>
      <c r="I729" s="10"/>
      <c r="J729" s="10"/>
      <c r="K729" s="10"/>
      <c r="L729" s="10"/>
      <c r="M729" s="3"/>
      <c r="N729" s="10"/>
      <c r="O729" s="10"/>
      <c r="P729" s="10"/>
      <c r="Q729" s="10"/>
      <c r="R729" s="10"/>
    </row>
    <row r="730" spans="1:18">
      <c r="A730" s="10"/>
      <c r="B730" s="10"/>
      <c r="C730" s="10"/>
      <c r="D730" s="10"/>
      <c r="E730" s="10"/>
      <c r="F730" s="10"/>
      <c r="G730" s="10"/>
      <c r="H730" s="10"/>
      <c r="I730" s="10"/>
      <c r="J730" s="10"/>
      <c r="K730" s="10"/>
      <c r="L730" s="10"/>
      <c r="M730" s="3"/>
      <c r="N730" s="10"/>
      <c r="O730" s="10"/>
      <c r="P730" s="10"/>
      <c r="Q730" s="10"/>
      <c r="R730" s="10"/>
    </row>
    <row r="731" spans="1:18">
      <c r="A731" s="10"/>
      <c r="B731" s="10"/>
      <c r="C731" s="10"/>
      <c r="D731" s="10"/>
      <c r="E731" s="10"/>
      <c r="F731" s="10"/>
      <c r="G731" s="10"/>
      <c r="H731" s="10"/>
      <c r="I731" s="10"/>
      <c r="J731" s="10"/>
      <c r="K731" s="10"/>
      <c r="L731" s="10"/>
      <c r="M731" s="3"/>
      <c r="N731" s="10"/>
      <c r="O731" s="10"/>
      <c r="P731" s="10"/>
      <c r="Q731" s="10"/>
      <c r="R731" s="10"/>
    </row>
    <row r="732" spans="1:18">
      <c r="A732" s="10"/>
      <c r="B732" s="10"/>
      <c r="C732" s="10"/>
      <c r="D732" s="10"/>
      <c r="E732" s="10"/>
      <c r="F732" s="10"/>
      <c r="G732" s="10"/>
      <c r="H732" s="10"/>
      <c r="I732" s="10"/>
      <c r="J732" s="10"/>
      <c r="K732" s="10"/>
      <c r="L732" s="10"/>
      <c r="M732" s="3"/>
      <c r="N732" s="10"/>
      <c r="O732" s="10"/>
      <c r="P732" s="10"/>
      <c r="Q732" s="10"/>
      <c r="R732" s="10"/>
    </row>
    <row r="733" spans="1:18">
      <c r="A733" s="10"/>
      <c r="B733" s="10"/>
      <c r="C733" s="10"/>
      <c r="D733" s="10"/>
      <c r="E733" s="10"/>
      <c r="F733" s="10"/>
      <c r="G733" s="10"/>
      <c r="H733" s="10"/>
      <c r="I733" s="10"/>
      <c r="J733" s="10"/>
      <c r="K733" s="10"/>
      <c r="L733" s="10"/>
      <c r="M733" s="3"/>
      <c r="N733" s="10"/>
      <c r="O733" s="10"/>
      <c r="P733" s="10"/>
      <c r="Q733" s="10"/>
      <c r="R733" s="10"/>
    </row>
    <row r="734" spans="1:18">
      <c r="A734" s="10"/>
      <c r="B734" s="10"/>
      <c r="C734" s="10"/>
      <c r="D734" s="10"/>
      <c r="E734" s="10"/>
      <c r="F734" s="10"/>
      <c r="G734" s="10"/>
      <c r="H734" s="10"/>
      <c r="I734" s="10"/>
      <c r="J734" s="10"/>
      <c r="K734" s="10"/>
      <c r="L734" s="10"/>
      <c r="M734" s="3"/>
      <c r="N734" s="10"/>
      <c r="O734" s="10"/>
      <c r="P734" s="10"/>
      <c r="Q734" s="10"/>
      <c r="R734" s="10"/>
    </row>
    <row r="735" spans="1:18">
      <c r="A735" s="10"/>
      <c r="B735" s="10"/>
      <c r="C735" s="10"/>
      <c r="D735" s="10"/>
      <c r="E735" s="10"/>
      <c r="F735" s="10"/>
      <c r="G735" s="10"/>
      <c r="H735" s="10"/>
      <c r="I735" s="10"/>
      <c r="J735" s="10"/>
      <c r="K735" s="10"/>
      <c r="L735" s="10"/>
      <c r="M735" s="3"/>
      <c r="N735" s="10"/>
      <c r="O735" s="10"/>
      <c r="P735" s="10"/>
      <c r="Q735" s="10"/>
      <c r="R735" s="10"/>
    </row>
    <row r="736" spans="1:18">
      <c r="A736" s="10"/>
      <c r="B736" s="10"/>
      <c r="C736" s="10"/>
      <c r="D736" s="10"/>
      <c r="E736" s="10"/>
      <c r="F736" s="10"/>
      <c r="G736" s="10"/>
      <c r="H736" s="10"/>
      <c r="I736" s="10"/>
      <c r="J736" s="10"/>
      <c r="K736" s="10"/>
      <c r="L736" s="10"/>
      <c r="M736" s="3"/>
      <c r="N736" s="10"/>
      <c r="O736" s="10"/>
      <c r="P736" s="10"/>
      <c r="Q736" s="10"/>
      <c r="R736" s="10"/>
    </row>
    <row r="737" spans="1:18">
      <c r="A737" s="10"/>
      <c r="B737" s="10"/>
      <c r="C737" s="10"/>
      <c r="D737" s="10"/>
      <c r="E737" s="10"/>
      <c r="F737" s="10"/>
      <c r="G737" s="10"/>
      <c r="H737" s="10"/>
      <c r="I737" s="10"/>
      <c r="J737" s="10"/>
      <c r="K737" s="10"/>
      <c r="L737" s="10"/>
      <c r="M737" s="3"/>
      <c r="N737" s="10"/>
      <c r="O737" s="10"/>
      <c r="P737" s="10"/>
      <c r="Q737" s="10"/>
      <c r="R737" s="10"/>
    </row>
    <row r="738" spans="1:18">
      <c r="A738" s="10"/>
      <c r="B738" s="10"/>
      <c r="C738" s="10"/>
      <c r="D738" s="10"/>
      <c r="E738" s="10"/>
      <c r="F738" s="10"/>
      <c r="G738" s="10"/>
      <c r="H738" s="10"/>
      <c r="I738" s="10"/>
      <c r="J738" s="10"/>
      <c r="K738" s="10"/>
      <c r="L738" s="10"/>
      <c r="M738" s="3"/>
      <c r="N738" s="10"/>
      <c r="O738" s="10"/>
      <c r="P738" s="10"/>
      <c r="Q738" s="10"/>
      <c r="R738" s="10"/>
    </row>
    <row r="739" spans="1:18">
      <c r="A739" s="10"/>
      <c r="B739" s="10"/>
      <c r="C739" s="10"/>
      <c r="D739" s="10"/>
      <c r="E739" s="10"/>
      <c r="F739" s="10"/>
      <c r="G739" s="10"/>
      <c r="H739" s="10"/>
      <c r="I739" s="10"/>
      <c r="J739" s="10"/>
      <c r="K739" s="10"/>
      <c r="L739" s="10"/>
      <c r="M739" s="3"/>
      <c r="N739" s="10"/>
      <c r="O739" s="10"/>
      <c r="P739" s="10"/>
      <c r="Q739" s="10"/>
      <c r="R739" s="10"/>
    </row>
    <row r="740" spans="1:18">
      <c r="A740" s="10"/>
      <c r="B740" s="10"/>
      <c r="C740" s="10"/>
      <c r="D740" s="10"/>
      <c r="E740" s="10"/>
      <c r="F740" s="10"/>
      <c r="G740" s="10"/>
      <c r="H740" s="10"/>
      <c r="I740" s="10"/>
      <c r="J740" s="10"/>
      <c r="K740" s="10"/>
      <c r="L740" s="10"/>
      <c r="M740" s="3"/>
      <c r="N740" s="10"/>
      <c r="O740" s="10"/>
      <c r="P740" s="10"/>
      <c r="Q740" s="10"/>
      <c r="R740" s="10"/>
    </row>
    <row r="741" spans="1:18">
      <c r="A741" s="10"/>
      <c r="B741" s="10"/>
      <c r="C741" s="10"/>
      <c r="D741" s="10"/>
      <c r="E741" s="10"/>
      <c r="F741" s="10"/>
      <c r="G741" s="10"/>
      <c r="H741" s="10"/>
      <c r="I741" s="10"/>
      <c r="J741" s="10"/>
      <c r="K741" s="10"/>
      <c r="L741" s="10"/>
      <c r="M741" s="3"/>
      <c r="N741" s="10"/>
      <c r="O741" s="10"/>
      <c r="P741" s="10"/>
      <c r="Q741" s="10"/>
      <c r="R741" s="10"/>
    </row>
    <row r="742" spans="1:18">
      <c r="A742" s="10"/>
      <c r="B742" s="10"/>
      <c r="C742" s="10"/>
      <c r="D742" s="10"/>
      <c r="E742" s="10"/>
      <c r="F742" s="10"/>
      <c r="G742" s="10"/>
      <c r="H742" s="10"/>
      <c r="I742" s="10"/>
      <c r="J742" s="10"/>
      <c r="K742" s="10"/>
      <c r="L742" s="10"/>
      <c r="M742" s="3"/>
      <c r="N742" s="10"/>
      <c r="O742" s="10"/>
      <c r="P742" s="10"/>
      <c r="Q742" s="10"/>
      <c r="R742" s="10"/>
    </row>
    <row r="743" spans="1:18">
      <c r="A743" s="10"/>
      <c r="B743" s="10"/>
      <c r="C743" s="10"/>
      <c r="D743" s="10"/>
      <c r="E743" s="10"/>
      <c r="F743" s="10"/>
      <c r="G743" s="10"/>
      <c r="H743" s="10"/>
      <c r="I743" s="10"/>
      <c r="J743" s="10"/>
      <c r="K743" s="10"/>
      <c r="L743" s="10"/>
      <c r="M743" s="3"/>
      <c r="N743" s="10"/>
      <c r="O743" s="10"/>
      <c r="P743" s="10"/>
      <c r="Q743" s="10"/>
      <c r="R743" s="10"/>
    </row>
    <row r="744" spans="1:18">
      <c r="A744" s="10"/>
      <c r="B744" s="10"/>
      <c r="C744" s="10"/>
      <c r="D744" s="10"/>
      <c r="E744" s="10"/>
      <c r="F744" s="10"/>
      <c r="G744" s="10"/>
      <c r="H744" s="10"/>
      <c r="I744" s="10"/>
      <c r="J744" s="10"/>
      <c r="K744" s="10"/>
      <c r="L744" s="10"/>
      <c r="M744" s="3"/>
      <c r="N744" s="10"/>
      <c r="O744" s="10"/>
      <c r="P744" s="10"/>
      <c r="Q744" s="10"/>
      <c r="R744" s="10"/>
    </row>
    <row r="745" spans="1:18">
      <c r="A745" s="10"/>
      <c r="B745" s="10"/>
      <c r="C745" s="10"/>
      <c r="D745" s="10"/>
      <c r="E745" s="10"/>
      <c r="F745" s="10"/>
      <c r="G745" s="10"/>
      <c r="H745" s="10"/>
      <c r="I745" s="10"/>
      <c r="J745" s="10"/>
      <c r="K745" s="10"/>
      <c r="L745" s="10"/>
      <c r="M745" s="3"/>
      <c r="N745" s="10"/>
      <c r="O745" s="10"/>
      <c r="P745" s="10"/>
      <c r="Q745" s="10"/>
      <c r="R745" s="10"/>
    </row>
    <row r="746" spans="1:18">
      <c r="A746" s="10"/>
      <c r="B746" s="10"/>
      <c r="C746" s="10"/>
      <c r="D746" s="10"/>
      <c r="E746" s="10"/>
      <c r="F746" s="10"/>
      <c r="G746" s="10"/>
      <c r="H746" s="10"/>
      <c r="I746" s="10"/>
      <c r="J746" s="10"/>
      <c r="K746" s="10"/>
      <c r="L746" s="10"/>
      <c r="M746" s="3"/>
      <c r="N746" s="10"/>
      <c r="O746" s="10"/>
      <c r="P746" s="10"/>
      <c r="Q746" s="10"/>
      <c r="R746" s="10"/>
    </row>
    <row r="747" spans="1:18">
      <c r="A747" s="10"/>
      <c r="B747" s="10"/>
      <c r="C747" s="10"/>
      <c r="D747" s="10"/>
      <c r="E747" s="10"/>
      <c r="F747" s="10"/>
      <c r="G747" s="10"/>
      <c r="H747" s="10"/>
      <c r="I747" s="10"/>
      <c r="J747" s="10"/>
      <c r="K747" s="10"/>
      <c r="L747" s="10"/>
      <c r="M747" s="3"/>
      <c r="N747" s="10"/>
      <c r="O747" s="10"/>
      <c r="P747" s="10"/>
      <c r="Q747" s="10"/>
      <c r="R747" s="10"/>
    </row>
    <row r="748" spans="1:18">
      <c r="A748" s="10"/>
      <c r="B748" s="10"/>
      <c r="C748" s="10"/>
      <c r="D748" s="10"/>
      <c r="E748" s="10"/>
      <c r="F748" s="10"/>
      <c r="G748" s="10"/>
      <c r="H748" s="10"/>
      <c r="I748" s="10"/>
      <c r="J748" s="10"/>
      <c r="K748" s="10"/>
      <c r="L748" s="10"/>
      <c r="M748" s="3"/>
      <c r="N748" s="10"/>
      <c r="O748" s="10"/>
      <c r="P748" s="10"/>
      <c r="Q748" s="10"/>
      <c r="R748" s="10"/>
    </row>
    <row r="749" spans="1:18">
      <c r="A749" s="10"/>
      <c r="B749" s="10"/>
      <c r="C749" s="10"/>
      <c r="D749" s="10"/>
      <c r="E749" s="10"/>
      <c r="F749" s="10"/>
      <c r="G749" s="10"/>
      <c r="H749" s="10"/>
      <c r="I749" s="10"/>
      <c r="J749" s="10"/>
      <c r="K749" s="10"/>
      <c r="L749" s="10"/>
      <c r="M749" s="3"/>
      <c r="N749" s="10"/>
      <c r="O749" s="10"/>
      <c r="P749" s="10"/>
      <c r="Q749" s="10"/>
      <c r="R749" s="10"/>
    </row>
    <row r="750" spans="1:18">
      <c r="A750" s="10"/>
      <c r="B750" s="10"/>
      <c r="C750" s="10"/>
      <c r="D750" s="10"/>
      <c r="E750" s="10"/>
      <c r="F750" s="10"/>
      <c r="G750" s="10"/>
      <c r="H750" s="10"/>
      <c r="I750" s="10"/>
      <c r="J750" s="10"/>
      <c r="K750" s="10"/>
      <c r="L750" s="10"/>
      <c r="M750" s="3"/>
      <c r="N750" s="10"/>
      <c r="O750" s="10"/>
      <c r="P750" s="10"/>
      <c r="Q750" s="10"/>
      <c r="R750" s="10"/>
    </row>
    <row r="751" spans="1:18">
      <c r="A751" s="10"/>
      <c r="B751" s="10"/>
      <c r="C751" s="10"/>
      <c r="D751" s="10"/>
      <c r="E751" s="10"/>
      <c r="F751" s="10"/>
      <c r="G751" s="10"/>
      <c r="H751" s="10"/>
      <c r="I751" s="10"/>
      <c r="J751" s="10"/>
      <c r="K751" s="10"/>
      <c r="L751" s="10"/>
      <c r="M751" s="3"/>
      <c r="N751" s="10"/>
      <c r="O751" s="10"/>
      <c r="P751" s="10"/>
      <c r="Q751" s="10"/>
      <c r="R751" s="10"/>
    </row>
    <row r="752" spans="1:18">
      <c r="A752" s="10"/>
      <c r="B752" s="10"/>
      <c r="C752" s="10"/>
      <c r="D752" s="10"/>
      <c r="E752" s="10"/>
      <c r="F752" s="10"/>
      <c r="G752" s="10"/>
      <c r="H752" s="10"/>
      <c r="I752" s="10"/>
      <c r="J752" s="10"/>
      <c r="K752" s="10"/>
      <c r="L752" s="10"/>
      <c r="M752" s="3"/>
      <c r="N752" s="10"/>
      <c r="O752" s="10"/>
      <c r="P752" s="10"/>
      <c r="Q752" s="10"/>
      <c r="R752" s="10"/>
    </row>
    <row r="753" spans="1:18">
      <c r="A753" s="10"/>
      <c r="B753" s="10"/>
      <c r="C753" s="10"/>
      <c r="D753" s="10"/>
      <c r="E753" s="10"/>
      <c r="F753" s="10"/>
      <c r="G753" s="10"/>
      <c r="H753" s="10"/>
      <c r="I753" s="10"/>
      <c r="J753" s="10"/>
      <c r="K753" s="10"/>
      <c r="L753" s="10"/>
      <c r="M753" s="3"/>
      <c r="N753" s="10"/>
      <c r="O753" s="10"/>
      <c r="P753" s="10"/>
      <c r="Q753" s="10"/>
      <c r="R753" s="10"/>
    </row>
    <row r="754" spans="1:18">
      <c r="A754" s="10"/>
      <c r="B754" s="10"/>
      <c r="C754" s="10"/>
      <c r="D754" s="10"/>
      <c r="E754" s="10"/>
      <c r="F754" s="10"/>
      <c r="G754" s="10"/>
      <c r="H754" s="10"/>
      <c r="I754" s="10"/>
      <c r="J754" s="10"/>
      <c r="K754" s="10"/>
      <c r="L754" s="10"/>
      <c r="M754" s="3"/>
      <c r="N754" s="10"/>
      <c r="O754" s="10"/>
      <c r="P754" s="10"/>
      <c r="Q754" s="10"/>
      <c r="R754" s="10"/>
    </row>
    <row r="755" spans="1:18">
      <c r="A755" s="10"/>
      <c r="B755" s="10"/>
      <c r="C755" s="10"/>
      <c r="D755" s="10"/>
      <c r="E755" s="10"/>
      <c r="F755" s="10"/>
      <c r="G755" s="10"/>
      <c r="H755" s="10"/>
      <c r="I755" s="10"/>
      <c r="J755" s="10"/>
      <c r="K755" s="10"/>
      <c r="L755" s="10"/>
      <c r="M755" s="3"/>
      <c r="N755" s="10"/>
      <c r="O755" s="10"/>
      <c r="P755" s="10"/>
      <c r="Q755" s="10"/>
      <c r="R755" s="10"/>
    </row>
    <row r="756" spans="1:18">
      <c r="A756" s="10"/>
      <c r="B756" s="10"/>
      <c r="C756" s="10"/>
      <c r="D756" s="10"/>
      <c r="E756" s="10"/>
      <c r="F756" s="10"/>
      <c r="G756" s="10"/>
      <c r="H756" s="10"/>
      <c r="I756" s="10"/>
      <c r="J756" s="10"/>
      <c r="K756" s="10"/>
      <c r="L756" s="10"/>
      <c r="M756" s="3"/>
      <c r="N756" s="10"/>
      <c r="O756" s="10"/>
      <c r="P756" s="10"/>
      <c r="Q756" s="10"/>
      <c r="R756" s="10"/>
    </row>
    <row r="757" spans="1:18">
      <c r="A757" s="10"/>
      <c r="B757" s="10"/>
      <c r="C757" s="10"/>
      <c r="D757" s="10"/>
      <c r="E757" s="10"/>
      <c r="F757" s="10"/>
      <c r="G757" s="10"/>
      <c r="H757" s="10"/>
      <c r="I757" s="10"/>
      <c r="J757" s="10"/>
      <c r="K757" s="10"/>
      <c r="L757" s="10"/>
      <c r="M757" s="3"/>
      <c r="N757" s="10"/>
      <c r="O757" s="10"/>
      <c r="P757" s="10"/>
      <c r="Q757" s="10"/>
      <c r="R757" s="10"/>
    </row>
    <row r="758" spans="1:18">
      <c r="A758" s="10"/>
      <c r="B758" s="10"/>
      <c r="C758" s="10"/>
      <c r="D758" s="10"/>
      <c r="E758" s="10"/>
      <c r="F758" s="10"/>
      <c r="G758" s="10"/>
      <c r="H758" s="10"/>
      <c r="I758" s="10"/>
      <c r="J758" s="10"/>
      <c r="K758" s="10"/>
      <c r="L758" s="10"/>
      <c r="M758" s="3"/>
      <c r="N758" s="10"/>
      <c r="O758" s="10"/>
      <c r="P758" s="10"/>
      <c r="Q758" s="10"/>
      <c r="R758" s="10"/>
    </row>
    <row r="759" spans="1:18">
      <c r="A759" s="10"/>
      <c r="B759" s="10"/>
      <c r="C759" s="10"/>
      <c r="D759" s="10"/>
      <c r="E759" s="10"/>
      <c r="F759" s="10"/>
      <c r="G759" s="10"/>
      <c r="H759" s="10"/>
      <c r="I759" s="10"/>
      <c r="J759" s="10"/>
      <c r="K759" s="10"/>
      <c r="L759" s="10"/>
      <c r="M759" s="3"/>
      <c r="N759" s="10"/>
      <c r="O759" s="10"/>
      <c r="P759" s="10"/>
      <c r="Q759" s="10"/>
      <c r="R759" s="10"/>
    </row>
    <row r="760" spans="1:18">
      <c r="A760" s="10"/>
      <c r="B760" s="10"/>
      <c r="C760" s="10"/>
      <c r="D760" s="10"/>
      <c r="E760" s="10"/>
      <c r="F760" s="10"/>
      <c r="G760" s="10"/>
      <c r="H760" s="10"/>
      <c r="I760" s="10"/>
      <c r="J760" s="10"/>
      <c r="K760" s="10"/>
      <c r="L760" s="10"/>
      <c r="M760" s="3"/>
      <c r="N760" s="10"/>
      <c r="O760" s="10"/>
      <c r="P760" s="10"/>
      <c r="Q760" s="10"/>
      <c r="R760" s="10"/>
    </row>
    <row r="761" spans="1:18">
      <c r="A761" s="10"/>
      <c r="B761" s="10"/>
      <c r="C761" s="10"/>
      <c r="D761" s="10"/>
      <c r="E761" s="10"/>
      <c r="F761" s="10"/>
      <c r="G761" s="10"/>
      <c r="H761" s="10"/>
      <c r="I761" s="10"/>
      <c r="J761" s="10"/>
      <c r="K761" s="10"/>
      <c r="L761" s="10"/>
      <c r="M761" s="3"/>
      <c r="N761" s="10"/>
      <c r="O761" s="10"/>
      <c r="P761" s="10"/>
      <c r="Q761" s="10"/>
      <c r="R761" s="10"/>
    </row>
    <row r="762" spans="1:18">
      <c r="A762" s="10"/>
      <c r="B762" s="10"/>
      <c r="C762" s="10"/>
      <c r="D762" s="10"/>
      <c r="E762" s="10"/>
      <c r="F762" s="10"/>
      <c r="G762" s="10"/>
      <c r="H762" s="10"/>
      <c r="I762" s="10"/>
      <c r="J762" s="10"/>
      <c r="K762" s="10"/>
      <c r="L762" s="10"/>
      <c r="M762" s="3"/>
      <c r="N762" s="10"/>
      <c r="O762" s="10"/>
      <c r="P762" s="10"/>
      <c r="Q762" s="10"/>
      <c r="R762" s="10"/>
    </row>
    <row r="763" spans="1:18">
      <c r="A763" s="10"/>
      <c r="B763" s="10"/>
      <c r="C763" s="10"/>
      <c r="D763" s="10"/>
      <c r="E763" s="10"/>
      <c r="F763" s="10"/>
      <c r="G763" s="10"/>
      <c r="H763" s="10"/>
      <c r="I763" s="10"/>
      <c r="J763" s="10"/>
      <c r="K763" s="10"/>
      <c r="L763" s="10"/>
      <c r="M763" s="3"/>
      <c r="N763" s="10"/>
      <c r="O763" s="10"/>
      <c r="P763" s="10"/>
      <c r="Q763" s="10"/>
      <c r="R763" s="10"/>
    </row>
    <row r="764" spans="1:18">
      <c r="A764" s="10"/>
      <c r="B764" s="10"/>
      <c r="C764" s="10"/>
      <c r="D764" s="10"/>
      <c r="E764" s="10"/>
      <c r="F764" s="10"/>
      <c r="G764" s="10"/>
      <c r="H764" s="10"/>
      <c r="I764" s="10"/>
      <c r="J764" s="10"/>
      <c r="K764" s="10"/>
      <c r="L764" s="10"/>
      <c r="M764" s="3"/>
      <c r="N764" s="10"/>
      <c r="O764" s="10"/>
      <c r="P764" s="10"/>
      <c r="Q764" s="10"/>
      <c r="R764" s="10"/>
    </row>
    <row r="765" spans="1:18">
      <c r="A765" s="10"/>
      <c r="B765" s="10"/>
      <c r="C765" s="10"/>
      <c r="D765" s="10"/>
      <c r="E765" s="10"/>
      <c r="F765" s="10"/>
      <c r="G765" s="10"/>
      <c r="H765" s="10"/>
      <c r="I765" s="10"/>
      <c r="J765" s="10"/>
      <c r="K765" s="10"/>
      <c r="L765" s="10"/>
      <c r="M765" s="3"/>
      <c r="N765" s="10"/>
      <c r="O765" s="10"/>
      <c r="P765" s="10"/>
      <c r="Q765" s="10"/>
      <c r="R765" s="10"/>
    </row>
    <row r="766" spans="1:18">
      <c r="A766" s="10"/>
      <c r="B766" s="10"/>
      <c r="C766" s="10"/>
      <c r="D766" s="10"/>
      <c r="E766" s="10"/>
      <c r="F766" s="10"/>
      <c r="G766" s="10"/>
      <c r="H766" s="10"/>
      <c r="I766" s="10"/>
      <c r="J766" s="10"/>
      <c r="K766" s="10"/>
      <c r="L766" s="10"/>
      <c r="M766" s="3"/>
      <c r="N766" s="10"/>
      <c r="O766" s="10"/>
      <c r="P766" s="10"/>
      <c r="Q766" s="10"/>
      <c r="R766" s="10"/>
    </row>
    <row r="767" spans="1:18">
      <c r="A767" s="10"/>
      <c r="B767" s="10"/>
      <c r="C767" s="10"/>
      <c r="D767" s="10"/>
      <c r="E767" s="10"/>
      <c r="F767" s="10"/>
      <c r="G767" s="10"/>
      <c r="H767" s="10"/>
      <c r="I767" s="10"/>
      <c r="J767" s="10"/>
      <c r="K767" s="10"/>
      <c r="L767" s="10"/>
      <c r="M767" s="3"/>
      <c r="N767" s="10"/>
      <c r="O767" s="10"/>
      <c r="P767" s="10"/>
      <c r="Q767" s="10"/>
      <c r="R767" s="10"/>
    </row>
    <row r="768" spans="1:18">
      <c r="A768" s="10"/>
      <c r="B768" s="10"/>
      <c r="C768" s="10"/>
      <c r="D768" s="10"/>
      <c r="E768" s="10"/>
      <c r="F768" s="10"/>
      <c r="G768" s="10"/>
      <c r="H768" s="10"/>
      <c r="I768" s="10"/>
      <c r="J768" s="10"/>
      <c r="K768" s="10"/>
      <c r="L768" s="10"/>
      <c r="M768" s="3"/>
      <c r="N768" s="10"/>
      <c r="O768" s="10"/>
      <c r="P768" s="10"/>
      <c r="Q768" s="10"/>
      <c r="R768" s="10"/>
    </row>
    <row r="769" spans="1:18">
      <c r="A769" s="10"/>
      <c r="B769" s="10"/>
      <c r="C769" s="10"/>
      <c r="D769" s="10"/>
      <c r="E769" s="10"/>
      <c r="F769" s="10"/>
      <c r="G769" s="10"/>
      <c r="H769" s="10"/>
      <c r="I769" s="10"/>
      <c r="J769" s="10"/>
      <c r="K769" s="10"/>
      <c r="L769" s="10"/>
      <c r="M769" s="3"/>
      <c r="N769" s="10"/>
      <c r="O769" s="10"/>
      <c r="P769" s="10"/>
      <c r="Q769" s="10"/>
      <c r="R769" s="10"/>
    </row>
    <row r="770" spans="1:18">
      <c r="A770" s="10"/>
      <c r="B770" s="10"/>
      <c r="C770" s="10"/>
      <c r="D770" s="10"/>
      <c r="E770" s="10"/>
      <c r="F770" s="10"/>
      <c r="G770" s="10"/>
      <c r="H770" s="10"/>
      <c r="I770" s="10"/>
      <c r="J770" s="10"/>
      <c r="K770" s="10"/>
      <c r="L770" s="10"/>
      <c r="M770" s="3"/>
      <c r="N770" s="10"/>
      <c r="O770" s="10"/>
      <c r="P770" s="10"/>
      <c r="Q770" s="10"/>
      <c r="R770" s="10"/>
    </row>
    <row r="771" spans="1:18">
      <c r="A771" s="10"/>
      <c r="B771" s="10"/>
      <c r="C771" s="10"/>
      <c r="D771" s="10"/>
      <c r="E771" s="10"/>
      <c r="F771" s="10"/>
      <c r="G771" s="10"/>
      <c r="H771" s="10"/>
      <c r="I771" s="10"/>
      <c r="J771" s="10"/>
      <c r="K771" s="10"/>
      <c r="L771" s="10"/>
      <c r="M771" s="3"/>
      <c r="N771" s="10"/>
      <c r="O771" s="10"/>
      <c r="P771" s="10"/>
      <c r="Q771" s="10"/>
      <c r="R771" s="10"/>
    </row>
    <row r="772" spans="1:18">
      <c r="A772" s="10"/>
      <c r="B772" s="10"/>
      <c r="C772" s="10"/>
      <c r="D772" s="10"/>
      <c r="E772" s="10"/>
      <c r="F772" s="10"/>
      <c r="G772" s="10"/>
      <c r="H772" s="10"/>
      <c r="I772" s="10"/>
      <c r="J772" s="10"/>
      <c r="K772" s="10"/>
      <c r="L772" s="10"/>
      <c r="M772" s="3"/>
      <c r="N772" s="10"/>
      <c r="O772" s="10"/>
      <c r="P772" s="10"/>
      <c r="Q772" s="10"/>
      <c r="R772" s="10"/>
    </row>
    <row r="773" spans="1:18">
      <c r="A773" s="10"/>
      <c r="B773" s="10"/>
      <c r="C773" s="10"/>
      <c r="D773" s="10"/>
      <c r="E773" s="10"/>
      <c r="F773" s="10"/>
      <c r="G773" s="10"/>
      <c r="H773" s="10"/>
      <c r="I773" s="10"/>
      <c r="J773" s="10"/>
      <c r="K773" s="10"/>
      <c r="L773" s="10"/>
      <c r="M773" s="3"/>
      <c r="N773" s="10"/>
      <c r="O773" s="10"/>
      <c r="P773" s="10"/>
      <c r="Q773" s="10"/>
      <c r="R773" s="10"/>
    </row>
    <row r="774" spans="1:18">
      <c r="A774" s="10"/>
      <c r="B774" s="10"/>
      <c r="C774" s="10"/>
      <c r="D774" s="10"/>
      <c r="E774" s="10"/>
      <c r="F774" s="10"/>
      <c r="G774" s="10"/>
      <c r="H774" s="10"/>
      <c r="I774" s="10"/>
      <c r="J774" s="10"/>
      <c r="K774" s="10"/>
      <c r="L774" s="10"/>
      <c r="M774" s="3"/>
      <c r="N774" s="10"/>
      <c r="O774" s="10"/>
      <c r="P774" s="10"/>
      <c r="Q774" s="10"/>
      <c r="R774" s="10"/>
    </row>
    <row r="775" spans="1:18">
      <c r="A775" s="10"/>
      <c r="B775" s="10"/>
      <c r="C775" s="10"/>
      <c r="D775" s="10"/>
      <c r="E775" s="10"/>
      <c r="F775" s="10"/>
      <c r="G775" s="10"/>
      <c r="H775" s="10"/>
      <c r="I775" s="10"/>
      <c r="J775" s="10"/>
      <c r="K775" s="10"/>
      <c r="L775" s="10"/>
      <c r="M775" s="3"/>
      <c r="N775" s="10"/>
      <c r="O775" s="10"/>
      <c r="P775" s="10"/>
      <c r="Q775" s="10"/>
      <c r="R775" s="10"/>
    </row>
    <row r="776" spans="1:18">
      <c r="A776" s="10"/>
      <c r="B776" s="10"/>
      <c r="C776" s="10"/>
      <c r="D776" s="10"/>
      <c r="E776" s="10"/>
      <c r="F776" s="10"/>
      <c r="G776" s="10"/>
      <c r="H776" s="10"/>
      <c r="I776" s="10"/>
      <c r="J776" s="10"/>
      <c r="K776" s="10"/>
      <c r="L776" s="10"/>
      <c r="M776" s="3"/>
      <c r="N776" s="10"/>
      <c r="O776" s="10"/>
      <c r="P776" s="10"/>
      <c r="Q776" s="10"/>
      <c r="R776" s="10"/>
    </row>
    <row r="777" spans="1:18">
      <c r="A777" s="10"/>
      <c r="B777" s="10"/>
      <c r="C777" s="10"/>
      <c r="D777" s="10"/>
      <c r="E777" s="10"/>
      <c r="F777" s="10"/>
      <c r="G777" s="10"/>
      <c r="H777" s="10"/>
      <c r="I777" s="10"/>
      <c r="J777" s="10"/>
      <c r="K777" s="10"/>
      <c r="L777" s="10"/>
      <c r="M777" s="3"/>
      <c r="N777" s="10"/>
      <c r="O777" s="10"/>
      <c r="P777" s="10"/>
      <c r="Q777" s="10"/>
      <c r="R777" s="10"/>
    </row>
    <row r="778" spans="1:18">
      <c r="A778" s="10"/>
      <c r="B778" s="10"/>
      <c r="C778" s="10"/>
      <c r="D778" s="10"/>
      <c r="E778" s="10"/>
      <c r="F778" s="10"/>
      <c r="G778" s="10"/>
      <c r="H778" s="10"/>
      <c r="I778" s="10"/>
      <c r="J778" s="10"/>
      <c r="K778" s="10"/>
      <c r="L778" s="10"/>
      <c r="M778" s="3"/>
      <c r="N778" s="10"/>
      <c r="O778" s="10"/>
      <c r="P778" s="10"/>
      <c r="Q778" s="10"/>
      <c r="R778" s="10"/>
    </row>
    <row r="779" spans="1:18">
      <c r="A779" s="10"/>
      <c r="B779" s="10"/>
      <c r="C779" s="10"/>
      <c r="D779" s="10"/>
      <c r="E779" s="10"/>
      <c r="F779" s="10"/>
      <c r="G779" s="10"/>
      <c r="H779" s="10"/>
      <c r="I779" s="10"/>
      <c r="J779" s="10"/>
      <c r="K779" s="10"/>
      <c r="L779" s="10"/>
      <c r="M779" s="3"/>
      <c r="N779" s="10"/>
      <c r="O779" s="10"/>
      <c r="P779" s="10"/>
      <c r="Q779" s="10"/>
      <c r="R779" s="10"/>
    </row>
    <row r="780" spans="1:18">
      <c r="A780" s="10"/>
      <c r="B780" s="10"/>
      <c r="C780" s="10"/>
      <c r="D780" s="10"/>
      <c r="E780" s="10"/>
      <c r="F780" s="10"/>
      <c r="G780" s="10"/>
      <c r="H780" s="10"/>
      <c r="I780" s="10"/>
      <c r="J780" s="10"/>
      <c r="K780" s="10"/>
      <c r="L780" s="10"/>
      <c r="M780" s="3"/>
      <c r="N780" s="10"/>
      <c r="O780" s="10"/>
      <c r="P780" s="10"/>
      <c r="Q780" s="10"/>
      <c r="R780" s="10"/>
    </row>
    <row r="781" spans="1:18">
      <c r="A781" s="10"/>
      <c r="B781" s="10"/>
      <c r="C781" s="10"/>
      <c r="D781" s="10"/>
      <c r="E781" s="10"/>
      <c r="F781" s="10"/>
      <c r="G781" s="10"/>
      <c r="H781" s="10"/>
      <c r="I781" s="10"/>
      <c r="J781" s="10"/>
      <c r="K781" s="10"/>
      <c r="L781" s="10"/>
      <c r="M781" s="3"/>
      <c r="N781" s="10"/>
      <c r="O781" s="10"/>
      <c r="P781" s="10"/>
      <c r="Q781" s="10"/>
      <c r="R781" s="10"/>
    </row>
    <row r="782" spans="1:18">
      <c r="A782" s="10"/>
      <c r="B782" s="10"/>
      <c r="C782" s="10"/>
      <c r="D782" s="10"/>
      <c r="E782" s="10"/>
      <c r="F782" s="10"/>
      <c r="G782" s="10"/>
      <c r="H782" s="10"/>
      <c r="I782" s="10"/>
      <c r="J782" s="10"/>
      <c r="K782" s="10"/>
      <c r="L782" s="10"/>
      <c r="M782" s="3"/>
      <c r="N782" s="10"/>
      <c r="O782" s="10"/>
      <c r="P782" s="10"/>
      <c r="Q782" s="10"/>
      <c r="R782" s="10"/>
    </row>
    <row r="783" spans="1:18">
      <c r="A783" s="10"/>
      <c r="B783" s="10"/>
      <c r="C783" s="10"/>
      <c r="D783" s="10"/>
      <c r="E783" s="10"/>
      <c r="F783" s="10"/>
      <c r="G783" s="10"/>
      <c r="H783" s="10"/>
      <c r="I783" s="10"/>
      <c r="J783" s="10"/>
      <c r="K783" s="10"/>
      <c r="L783" s="10"/>
      <c r="M783" s="3"/>
      <c r="N783" s="10"/>
      <c r="O783" s="10"/>
      <c r="P783" s="10"/>
      <c r="Q783" s="10"/>
      <c r="R783" s="10"/>
    </row>
    <row r="784" spans="1:18">
      <c r="A784" s="10"/>
      <c r="B784" s="10"/>
      <c r="C784" s="10"/>
      <c r="D784" s="10"/>
      <c r="E784" s="10"/>
      <c r="F784" s="10"/>
      <c r="G784" s="10"/>
      <c r="H784" s="10"/>
      <c r="I784" s="10"/>
      <c r="J784" s="10"/>
      <c r="K784" s="10"/>
      <c r="L784" s="10"/>
      <c r="M784" s="3"/>
      <c r="N784" s="10"/>
      <c r="O784" s="10"/>
      <c r="P784" s="10"/>
      <c r="Q784" s="10"/>
      <c r="R784" s="10"/>
    </row>
    <row r="785" spans="1:18">
      <c r="A785" s="10"/>
      <c r="B785" s="10"/>
      <c r="C785" s="10"/>
      <c r="D785" s="10"/>
      <c r="E785" s="10"/>
      <c r="F785" s="10"/>
      <c r="G785" s="10"/>
      <c r="H785" s="10"/>
      <c r="I785" s="10"/>
      <c r="J785" s="10"/>
      <c r="K785" s="10"/>
      <c r="L785" s="10"/>
      <c r="M785" s="3"/>
      <c r="N785" s="10"/>
      <c r="O785" s="10"/>
      <c r="P785" s="10"/>
      <c r="Q785" s="10"/>
      <c r="R785" s="10"/>
    </row>
    <row r="786" spans="1:18">
      <c r="A786" s="10"/>
      <c r="B786" s="10"/>
      <c r="C786" s="10"/>
      <c r="D786" s="10"/>
      <c r="E786" s="10"/>
      <c r="F786" s="10"/>
      <c r="G786" s="10"/>
      <c r="H786" s="10"/>
      <c r="I786" s="10"/>
      <c r="J786" s="10"/>
      <c r="K786" s="10"/>
      <c r="L786" s="10"/>
      <c r="M786" s="3"/>
      <c r="N786" s="10"/>
      <c r="O786" s="10"/>
      <c r="P786" s="10"/>
      <c r="Q786" s="10"/>
      <c r="R786" s="10"/>
    </row>
    <row r="787" spans="1:18">
      <c r="A787" s="10"/>
      <c r="B787" s="10"/>
      <c r="C787" s="10"/>
      <c r="D787" s="10"/>
      <c r="E787" s="10"/>
      <c r="F787" s="10"/>
      <c r="G787" s="10"/>
      <c r="H787" s="10"/>
      <c r="I787" s="10"/>
      <c r="J787" s="10"/>
      <c r="K787" s="10"/>
      <c r="L787" s="10"/>
      <c r="M787" s="3"/>
      <c r="N787" s="10"/>
      <c r="O787" s="10"/>
      <c r="P787" s="10"/>
      <c r="Q787" s="10"/>
      <c r="R787" s="10"/>
    </row>
    <row r="788" spans="1:18">
      <c r="A788" s="10"/>
      <c r="B788" s="10"/>
      <c r="C788" s="10"/>
      <c r="D788" s="10"/>
      <c r="E788" s="10"/>
      <c r="F788" s="10"/>
      <c r="G788" s="10"/>
      <c r="H788" s="10"/>
      <c r="I788" s="10"/>
      <c r="J788" s="10"/>
      <c r="K788" s="10"/>
      <c r="L788" s="10"/>
      <c r="M788" s="3"/>
      <c r="N788" s="10"/>
      <c r="O788" s="10"/>
      <c r="P788" s="10"/>
      <c r="Q788" s="10"/>
      <c r="R788" s="10"/>
    </row>
    <row r="789" spans="1:18">
      <c r="A789" s="10"/>
      <c r="B789" s="10"/>
      <c r="C789" s="10"/>
      <c r="D789" s="10"/>
      <c r="E789" s="10"/>
      <c r="F789" s="10"/>
      <c r="G789" s="10"/>
      <c r="H789" s="10"/>
      <c r="I789" s="10"/>
      <c r="J789" s="10"/>
      <c r="K789" s="10"/>
      <c r="L789" s="10"/>
      <c r="M789" s="3"/>
      <c r="N789" s="10"/>
      <c r="O789" s="10"/>
      <c r="P789" s="10"/>
      <c r="Q789" s="10"/>
      <c r="R789" s="10"/>
    </row>
    <row r="790" spans="1:18">
      <c r="A790" s="10"/>
      <c r="B790" s="10"/>
      <c r="C790" s="10"/>
      <c r="D790" s="10"/>
      <c r="E790" s="10"/>
      <c r="F790" s="10"/>
      <c r="G790" s="10"/>
      <c r="H790" s="10"/>
      <c r="I790" s="10"/>
      <c r="J790" s="10"/>
      <c r="K790" s="10"/>
      <c r="L790" s="10"/>
      <c r="M790" s="3"/>
      <c r="N790" s="10"/>
      <c r="O790" s="10"/>
      <c r="P790" s="10"/>
      <c r="Q790" s="10"/>
      <c r="R790" s="10"/>
    </row>
    <row r="791" spans="1:18">
      <c r="A791" s="10"/>
      <c r="B791" s="10"/>
      <c r="C791" s="10"/>
      <c r="D791" s="10"/>
      <c r="E791" s="10"/>
      <c r="F791" s="10"/>
      <c r="G791" s="10"/>
      <c r="H791" s="10"/>
      <c r="I791" s="10"/>
      <c r="J791" s="10"/>
      <c r="K791" s="10"/>
      <c r="L791" s="10"/>
      <c r="M791" s="3"/>
      <c r="N791" s="10"/>
      <c r="O791" s="10"/>
      <c r="P791" s="10"/>
      <c r="Q791" s="10"/>
      <c r="R791" s="10"/>
    </row>
    <row r="792" spans="1:18">
      <c r="A792" s="10"/>
      <c r="B792" s="10"/>
      <c r="C792" s="10"/>
      <c r="D792" s="10"/>
      <c r="E792" s="10"/>
      <c r="F792" s="10"/>
      <c r="G792" s="10"/>
      <c r="H792" s="10"/>
      <c r="I792" s="10"/>
      <c r="J792" s="10"/>
      <c r="K792" s="10"/>
      <c r="L792" s="10"/>
      <c r="M792" s="3"/>
      <c r="N792" s="10"/>
      <c r="O792" s="10"/>
      <c r="P792" s="10"/>
      <c r="Q792" s="10"/>
      <c r="R792" s="10"/>
    </row>
    <row r="793" spans="1:18">
      <c r="A793" s="10"/>
      <c r="B793" s="10"/>
      <c r="C793" s="10"/>
      <c r="D793" s="10"/>
      <c r="E793" s="10"/>
      <c r="F793" s="10"/>
      <c r="G793" s="10"/>
      <c r="H793" s="10"/>
      <c r="I793" s="10"/>
      <c r="J793" s="10"/>
      <c r="K793" s="10"/>
      <c r="L793" s="10"/>
      <c r="M793" s="3"/>
      <c r="N793" s="10"/>
      <c r="O793" s="10"/>
      <c r="P793" s="10"/>
      <c r="Q793" s="10"/>
      <c r="R793" s="10"/>
    </row>
    <row r="794" spans="1:18">
      <c r="A794" s="10"/>
      <c r="B794" s="10"/>
      <c r="C794" s="10"/>
      <c r="D794" s="10"/>
      <c r="E794" s="10"/>
      <c r="F794" s="10"/>
      <c r="G794" s="10"/>
      <c r="H794" s="10"/>
      <c r="I794" s="10"/>
      <c r="J794" s="10"/>
      <c r="K794" s="10"/>
      <c r="L794" s="10"/>
      <c r="M794" s="3"/>
      <c r="N794" s="10"/>
      <c r="O794" s="10"/>
      <c r="P794" s="10"/>
      <c r="Q794" s="10"/>
      <c r="R794" s="10"/>
    </row>
    <row r="795" spans="1:18">
      <c r="A795" s="10"/>
      <c r="B795" s="10"/>
      <c r="C795" s="10"/>
      <c r="D795" s="10"/>
      <c r="E795" s="10"/>
      <c r="F795" s="10"/>
      <c r="G795" s="10"/>
      <c r="H795" s="10"/>
      <c r="I795" s="10"/>
      <c r="J795" s="10"/>
      <c r="K795" s="10"/>
      <c r="L795" s="10"/>
      <c r="M795" s="3"/>
      <c r="N795" s="10"/>
      <c r="O795" s="10"/>
      <c r="P795" s="10"/>
      <c r="Q795" s="10"/>
      <c r="R795" s="10"/>
    </row>
    <row r="796" spans="1:18">
      <c r="A796" s="10"/>
      <c r="B796" s="10"/>
      <c r="C796" s="10"/>
      <c r="D796" s="10"/>
      <c r="E796" s="10"/>
      <c r="F796" s="10"/>
      <c r="G796" s="10"/>
      <c r="H796" s="10"/>
      <c r="I796" s="10"/>
      <c r="J796" s="10"/>
      <c r="K796" s="10"/>
      <c r="L796" s="10"/>
      <c r="M796" s="3"/>
      <c r="N796" s="10"/>
      <c r="O796" s="10"/>
      <c r="P796" s="10"/>
      <c r="Q796" s="10"/>
      <c r="R796" s="10"/>
    </row>
    <row r="797" spans="1:18">
      <c r="A797" s="10"/>
      <c r="B797" s="10"/>
      <c r="C797" s="10"/>
      <c r="D797" s="10"/>
      <c r="E797" s="10"/>
      <c r="F797" s="10"/>
      <c r="G797" s="10"/>
      <c r="H797" s="10"/>
      <c r="I797" s="10"/>
      <c r="J797" s="10"/>
      <c r="K797" s="10"/>
      <c r="L797" s="10"/>
      <c r="M797" s="3"/>
      <c r="N797" s="10"/>
      <c r="O797" s="10"/>
      <c r="P797" s="10"/>
      <c r="Q797" s="10"/>
      <c r="R797" s="10"/>
    </row>
    <row r="798" spans="1:18">
      <c r="A798" s="10"/>
      <c r="B798" s="10"/>
      <c r="C798" s="10"/>
      <c r="D798" s="10"/>
      <c r="E798" s="10"/>
      <c r="F798" s="10"/>
      <c r="G798" s="10"/>
      <c r="H798" s="10"/>
      <c r="I798" s="10"/>
      <c r="J798" s="10"/>
      <c r="K798" s="10"/>
      <c r="L798" s="10"/>
      <c r="M798" s="3"/>
      <c r="N798" s="10"/>
      <c r="O798" s="10"/>
      <c r="P798" s="10"/>
      <c r="Q798" s="10"/>
      <c r="R798" s="10"/>
    </row>
    <row r="799" spans="1:18">
      <c r="A799" s="10"/>
      <c r="B799" s="10"/>
      <c r="C799" s="10"/>
      <c r="D799" s="10"/>
      <c r="E799" s="10"/>
      <c r="F799" s="10"/>
      <c r="G799" s="10"/>
      <c r="H799" s="10"/>
      <c r="I799" s="10"/>
      <c r="J799" s="10"/>
      <c r="K799" s="10"/>
      <c r="L799" s="10"/>
      <c r="M799" s="3"/>
      <c r="N799" s="10"/>
      <c r="O799" s="10"/>
      <c r="P799" s="10"/>
      <c r="Q799" s="10"/>
      <c r="R799" s="10"/>
    </row>
    <row r="800" spans="1:18">
      <c r="A800" s="10"/>
      <c r="B800" s="10"/>
      <c r="C800" s="10"/>
      <c r="D800" s="10"/>
      <c r="E800" s="10"/>
      <c r="F800" s="10"/>
      <c r="G800" s="10"/>
      <c r="H800" s="10"/>
      <c r="I800" s="10"/>
      <c r="J800" s="10"/>
      <c r="K800" s="10"/>
      <c r="L800" s="10"/>
      <c r="M800" s="3"/>
      <c r="N800" s="10"/>
      <c r="O800" s="10"/>
      <c r="P800" s="10"/>
      <c r="Q800" s="10"/>
      <c r="R800" s="10"/>
    </row>
    <row r="801" spans="1:18">
      <c r="A801" s="10"/>
      <c r="B801" s="10"/>
      <c r="C801" s="10"/>
      <c r="D801" s="10"/>
      <c r="E801" s="10"/>
      <c r="F801" s="10"/>
      <c r="G801" s="10"/>
      <c r="H801" s="10"/>
      <c r="I801" s="10"/>
      <c r="J801" s="10"/>
      <c r="K801" s="10"/>
      <c r="L801" s="10"/>
      <c r="M801" s="3"/>
      <c r="N801" s="10"/>
      <c r="O801" s="10"/>
      <c r="P801" s="10"/>
      <c r="Q801" s="10"/>
      <c r="R801" s="10"/>
    </row>
    <row r="802" spans="1:18">
      <c r="A802" s="10"/>
      <c r="B802" s="10"/>
      <c r="C802" s="10"/>
      <c r="D802" s="10"/>
      <c r="E802" s="10"/>
      <c r="F802" s="10"/>
      <c r="G802" s="10"/>
      <c r="H802" s="10"/>
      <c r="I802" s="10"/>
      <c r="J802" s="10"/>
      <c r="K802" s="10"/>
      <c r="L802" s="10"/>
      <c r="M802" s="3"/>
      <c r="N802" s="10"/>
      <c r="O802" s="10"/>
      <c r="P802" s="10"/>
      <c r="Q802" s="10"/>
      <c r="R802" s="10"/>
    </row>
    <row r="803" spans="1:18">
      <c r="A803" s="10"/>
      <c r="B803" s="10"/>
      <c r="C803" s="10"/>
      <c r="D803" s="10"/>
      <c r="E803" s="10"/>
      <c r="F803" s="10"/>
      <c r="G803" s="10"/>
      <c r="H803" s="10"/>
      <c r="I803" s="10"/>
      <c r="J803" s="10"/>
      <c r="K803" s="10"/>
      <c r="L803" s="10"/>
      <c r="M803" s="3"/>
      <c r="N803" s="10"/>
      <c r="O803" s="10"/>
      <c r="P803" s="10"/>
      <c r="Q803" s="10"/>
      <c r="R803" s="10"/>
    </row>
    <row r="804" spans="1:18">
      <c r="A804" s="10"/>
      <c r="B804" s="10"/>
      <c r="C804" s="10"/>
      <c r="D804" s="10"/>
      <c r="E804" s="10"/>
      <c r="F804" s="10"/>
      <c r="G804" s="10"/>
      <c r="H804" s="10"/>
      <c r="I804" s="10"/>
      <c r="J804" s="10"/>
      <c r="K804" s="10"/>
      <c r="L804" s="10"/>
      <c r="M804" s="3"/>
      <c r="N804" s="10"/>
      <c r="O804" s="10"/>
      <c r="P804" s="10"/>
      <c r="Q804" s="10"/>
      <c r="R804" s="10"/>
    </row>
    <row r="805" spans="1:18">
      <c r="A805" s="10"/>
      <c r="B805" s="10"/>
      <c r="C805" s="10"/>
      <c r="D805" s="10"/>
      <c r="E805" s="10"/>
      <c r="F805" s="10"/>
      <c r="G805" s="10"/>
      <c r="H805" s="10"/>
      <c r="I805" s="10"/>
      <c r="J805" s="10"/>
      <c r="K805" s="10"/>
      <c r="L805" s="10"/>
      <c r="M805" s="3"/>
      <c r="N805" s="10"/>
      <c r="O805" s="10"/>
      <c r="P805" s="10"/>
      <c r="Q805" s="10"/>
      <c r="R805" s="10"/>
    </row>
    <row r="806" spans="1:18">
      <c r="A806" s="10"/>
      <c r="B806" s="10"/>
      <c r="C806" s="10"/>
      <c r="D806" s="10"/>
      <c r="E806" s="10"/>
      <c r="F806" s="10"/>
      <c r="G806" s="10"/>
      <c r="H806" s="10"/>
      <c r="I806" s="10"/>
      <c r="J806" s="10"/>
      <c r="K806" s="10"/>
      <c r="L806" s="10"/>
      <c r="M806" s="3"/>
      <c r="N806" s="10"/>
      <c r="O806" s="10"/>
      <c r="P806" s="10"/>
      <c r="Q806" s="10"/>
      <c r="R806" s="10"/>
    </row>
    <row r="807" spans="1:18">
      <c r="A807" s="10"/>
      <c r="B807" s="10"/>
      <c r="C807" s="10"/>
      <c r="D807" s="10"/>
      <c r="E807" s="10"/>
      <c r="F807" s="10"/>
      <c r="G807" s="10"/>
      <c r="H807" s="10"/>
      <c r="I807" s="10"/>
      <c r="J807" s="10"/>
      <c r="K807" s="10"/>
      <c r="L807" s="10"/>
      <c r="M807" s="3"/>
      <c r="N807" s="10"/>
      <c r="O807" s="10"/>
      <c r="P807" s="10"/>
      <c r="Q807" s="10"/>
      <c r="R807" s="10"/>
    </row>
    <row r="808" spans="1:18">
      <c r="A808" s="10"/>
      <c r="B808" s="10"/>
      <c r="C808" s="10"/>
      <c r="D808" s="10"/>
      <c r="E808" s="10"/>
      <c r="F808" s="10"/>
      <c r="G808" s="10"/>
      <c r="H808" s="10"/>
      <c r="I808" s="10"/>
      <c r="J808" s="10"/>
      <c r="K808" s="10"/>
      <c r="L808" s="10"/>
      <c r="M808" s="3"/>
      <c r="N808" s="10"/>
      <c r="O808" s="10"/>
      <c r="P808" s="10"/>
      <c r="Q808" s="10"/>
      <c r="R808" s="10"/>
    </row>
    <row r="809" spans="1:18">
      <c r="A809" s="10"/>
      <c r="B809" s="10"/>
      <c r="C809" s="10"/>
      <c r="D809" s="10"/>
      <c r="E809" s="10"/>
      <c r="F809" s="10"/>
      <c r="G809" s="10"/>
      <c r="H809" s="10"/>
      <c r="I809" s="10"/>
      <c r="J809" s="10"/>
      <c r="K809" s="10"/>
      <c r="L809" s="10"/>
      <c r="M809" s="3"/>
      <c r="N809" s="10"/>
      <c r="O809" s="10"/>
      <c r="P809" s="10"/>
      <c r="Q809" s="10"/>
      <c r="R809" s="10"/>
    </row>
    <row r="810" spans="1:18">
      <c r="A810" s="10"/>
      <c r="B810" s="10"/>
      <c r="C810" s="10"/>
      <c r="D810" s="10"/>
      <c r="E810" s="10"/>
      <c r="F810" s="10"/>
      <c r="G810" s="10"/>
      <c r="H810" s="10"/>
      <c r="I810" s="10"/>
      <c r="J810" s="10"/>
      <c r="K810" s="10"/>
      <c r="L810" s="10"/>
      <c r="M810" s="3"/>
      <c r="N810" s="10"/>
      <c r="O810" s="10"/>
      <c r="P810" s="10"/>
      <c r="Q810" s="10"/>
      <c r="R810" s="10"/>
    </row>
    <row r="811" spans="1:18">
      <c r="A811" s="10"/>
      <c r="B811" s="10"/>
      <c r="C811" s="10"/>
      <c r="D811" s="10"/>
      <c r="E811" s="10"/>
      <c r="F811" s="10"/>
      <c r="G811" s="10"/>
      <c r="H811" s="10"/>
      <c r="I811" s="10"/>
      <c r="J811" s="10"/>
      <c r="K811" s="10"/>
      <c r="L811" s="10"/>
      <c r="M811" s="3"/>
      <c r="N811" s="10"/>
      <c r="O811" s="10"/>
      <c r="P811" s="10"/>
      <c r="Q811" s="10"/>
      <c r="R811" s="10"/>
    </row>
    <row r="812" spans="1:18">
      <c r="A812" s="10"/>
      <c r="B812" s="10"/>
      <c r="C812" s="10"/>
      <c r="D812" s="10"/>
      <c r="E812" s="10"/>
      <c r="F812" s="10"/>
      <c r="G812" s="10"/>
      <c r="H812" s="10"/>
      <c r="I812" s="10"/>
      <c r="J812" s="10"/>
      <c r="K812" s="10"/>
      <c r="L812" s="10"/>
      <c r="M812" s="3"/>
      <c r="N812" s="10"/>
      <c r="O812" s="10"/>
      <c r="P812" s="10"/>
      <c r="Q812" s="10"/>
      <c r="R812" s="10"/>
    </row>
    <row r="813" spans="1:18">
      <c r="A813" s="10"/>
      <c r="B813" s="10"/>
      <c r="C813" s="10"/>
      <c r="D813" s="10"/>
      <c r="E813" s="10"/>
      <c r="F813" s="10"/>
      <c r="G813" s="10"/>
      <c r="H813" s="10"/>
      <c r="I813" s="10"/>
      <c r="J813" s="10"/>
      <c r="K813" s="10"/>
      <c r="L813" s="10"/>
      <c r="M813" s="3"/>
      <c r="N813" s="10"/>
      <c r="O813" s="10"/>
      <c r="P813" s="10"/>
      <c r="Q813" s="10"/>
      <c r="R813" s="10"/>
    </row>
    <row r="814" spans="1:18">
      <c r="A814" s="10"/>
      <c r="B814" s="10"/>
      <c r="C814" s="10"/>
      <c r="D814" s="10"/>
      <c r="E814" s="10"/>
      <c r="F814" s="10"/>
      <c r="G814" s="10"/>
      <c r="H814" s="10"/>
      <c r="I814" s="10"/>
      <c r="J814" s="10"/>
      <c r="K814" s="10"/>
      <c r="L814" s="10"/>
      <c r="M814" s="3"/>
      <c r="N814" s="10"/>
      <c r="O814" s="10"/>
      <c r="P814" s="10"/>
      <c r="Q814" s="10"/>
      <c r="R814" s="10"/>
    </row>
    <row r="815" spans="1:18">
      <c r="A815" s="10"/>
      <c r="B815" s="10"/>
      <c r="C815" s="10"/>
      <c r="D815" s="10"/>
      <c r="E815" s="10"/>
      <c r="F815" s="10"/>
      <c r="G815" s="10"/>
      <c r="H815" s="10"/>
      <c r="I815" s="10"/>
      <c r="J815" s="10"/>
      <c r="K815" s="10"/>
      <c r="L815" s="10"/>
      <c r="M815" s="3"/>
      <c r="N815" s="10"/>
      <c r="O815" s="10"/>
      <c r="P815" s="10"/>
      <c r="Q815" s="10"/>
      <c r="R815" s="10"/>
    </row>
    <row r="816" spans="1:18">
      <c r="A816" s="10"/>
      <c r="B816" s="10"/>
      <c r="C816" s="10"/>
      <c r="D816" s="10"/>
      <c r="E816" s="10"/>
      <c r="F816" s="10"/>
      <c r="G816" s="10"/>
      <c r="H816" s="10"/>
      <c r="I816" s="10"/>
      <c r="J816" s="10"/>
      <c r="K816" s="10"/>
      <c r="L816" s="10"/>
      <c r="M816" s="3"/>
      <c r="N816" s="10"/>
      <c r="O816" s="10"/>
      <c r="P816" s="10"/>
      <c r="Q816" s="10"/>
      <c r="R816" s="10"/>
    </row>
    <row r="817" spans="1:18">
      <c r="A817" s="10"/>
      <c r="B817" s="10"/>
      <c r="C817" s="10"/>
      <c r="D817" s="10"/>
      <c r="E817" s="10"/>
      <c r="F817" s="10"/>
      <c r="G817" s="10"/>
      <c r="H817" s="10"/>
      <c r="I817" s="10"/>
      <c r="J817" s="10"/>
      <c r="K817" s="10"/>
      <c r="L817" s="10"/>
      <c r="M817" s="3"/>
      <c r="N817" s="10"/>
      <c r="O817" s="10"/>
      <c r="P817" s="10"/>
      <c r="Q817" s="10"/>
      <c r="R817" s="10"/>
    </row>
    <row r="818" spans="1:18">
      <c r="A818" s="10"/>
      <c r="B818" s="10"/>
      <c r="C818" s="10"/>
      <c r="D818" s="10"/>
      <c r="E818" s="10"/>
      <c r="F818" s="10"/>
      <c r="G818" s="10"/>
      <c r="H818" s="10"/>
      <c r="I818" s="10"/>
      <c r="J818" s="10"/>
      <c r="K818" s="10"/>
      <c r="L818" s="10"/>
      <c r="M818" s="3"/>
      <c r="N818" s="10"/>
      <c r="O818" s="10"/>
      <c r="P818" s="10"/>
      <c r="Q818" s="10"/>
      <c r="R818" s="10"/>
    </row>
    <row r="819" spans="1:18">
      <c r="A819" s="10"/>
      <c r="B819" s="10"/>
      <c r="C819" s="10"/>
      <c r="D819" s="10"/>
      <c r="E819" s="10"/>
      <c r="F819" s="10"/>
      <c r="G819" s="10"/>
      <c r="H819" s="10"/>
      <c r="I819" s="10"/>
      <c r="J819" s="10"/>
      <c r="K819" s="10"/>
      <c r="L819" s="10"/>
      <c r="M819" s="3"/>
      <c r="N819" s="10"/>
      <c r="O819" s="10"/>
      <c r="P819" s="10"/>
      <c r="Q819" s="10"/>
      <c r="R819" s="10"/>
    </row>
    <row r="820" spans="1:18">
      <c r="A820" s="10"/>
      <c r="B820" s="10"/>
      <c r="C820" s="10"/>
      <c r="D820" s="10"/>
      <c r="E820" s="10"/>
      <c r="F820" s="10"/>
      <c r="G820" s="10"/>
      <c r="H820" s="10"/>
      <c r="I820" s="10"/>
      <c r="J820" s="10"/>
      <c r="K820" s="10"/>
      <c r="L820" s="10"/>
      <c r="M820" s="3"/>
      <c r="N820" s="10"/>
      <c r="O820" s="10"/>
      <c r="P820" s="10"/>
      <c r="Q820" s="10"/>
      <c r="R820" s="10"/>
    </row>
    <row r="821" spans="1:18">
      <c r="A821" s="10"/>
      <c r="B821" s="10"/>
      <c r="C821" s="10"/>
      <c r="D821" s="10"/>
      <c r="E821" s="10"/>
      <c r="F821" s="10"/>
      <c r="G821" s="10"/>
      <c r="H821" s="10"/>
      <c r="I821" s="10"/>
      <c r="J821" s="10"/>
      <c r="K821" s="10"/>
      <c r="L821" s="10"/>
      <c r="M821" s="3"/>
      <c r="N821" s="10"/>
      <c r="O821" s="10"/>
      <c r="P821" s="10"/>
      <c r="Q821" s="10"/>
      <c r="R821" s="10"/>
    </row>
    <row r="822" spans="1:18">
      <c r="A822" s="10"/>
      <c r="B822" s="10"/>
      <c r="C822" s="10"/>
      <c r="D822" s="10"/>
      <c r="E822" s="10"/>
      <c r="F822" s="10"/>
      <c r="G822" s="10"/>
      <c r="H822" s="10"/>
      <c r="I822" s="10"/>
      <c r="J822" s="10"/>
      <c r="K822" s="10"/>
      <c r="L822" s="10"/>
      <c r="M822" s="3"/>
      <c r="N822" s="10"/>
      <c r="O822" s="10"/>
      <c r="P822" s="10"/>
      <c r="Q822" s="10"/>
      <c r="R822" s="10"/>
    </row>
    <row r="823" spans="1:18">
      <c r="A823" s="10"/>
      <c r="B823" s="10"/>
      <c r="C823" s="10"/>
      <c r="D823" s="10"/>
      <c r="E823" s="10"/>
      <c r="F823" s="10"/>
      <c r="G823" s="10"/>
      <c r="H823" s="10"/>
      <c r="I823" s="10"/>
      <c r="J823" s="10"/>
      <c r="K823" s="10"/>
      <c r="L823" s="10"/>
      <c r="M823" s="3"/>
      <c r="N823" s="10"/>
      <c r="O823" s="10"/>
      <c r="P823" s="10"/>
      <c r="Q823" s="10"/>
      <c r="R823" s="10"/>
    </row>
    <row r="824" spans="1:18">
      <c r="A824" s="10"/>
      <c r="B824" s="10"/>
      <c r="C824" s="10"/>
      <c r="D824" s="10"/>
      <c r="E824" s="10"/>
      <c r="F824" s="10"/>
      <c r="G824" s="10"/>
      <c r="H824" s="10"/>
      <c r="I824" s="10"/>
      <c r="J824" s="10"/>
      <c r="K824" s="10"/>
      <c r="L824" s="10"/>
      <c r="M824" s="3"/>
      <c r="N824" s="10"/>
      <c r="O824" s="10"/>
      <c r="P824" s="10"/>
      <c r="Q824" s="10"/>
      <c r="R824" s="10"/>
    </row>
    <row r="825" spans="1:18">
      <c r="A825" s="10"/>
      <c r="B825" s="10"/>
      <c r="C825" s="10"/>
      <c r="D825" s="10"/>
      <c r="E825" s="10"/>
      <c r="F825" s="10"/>
      <c r="G825" s="10"/>
      <c r="H825" s="10"/>
      <c r="I825" s="10"/>
      <c r="J825" s="10"/>
      <c r="K825" s="10"/>
      <c r="L825" s="10"/>
      <c r="M825" s="3"/>
      <c r="N825" s="10"/>
      <c r="O825" s="10"/>
      <c r="P825" s="10"/>
      <c r="Q825" s="10"/>
      <c r="R825" s="10"/>
    </row>
    <row r="826" spans="1:18">
      <c r="A826" s="10"/>
      <c r="B826" s="10"/>
      <c r="C826" s="10"/>
      <c r="D826" s="10"/>
      <c r="E826" s="10"/>
      <c r="F826" s="10"/>
      <c r="G826" s="10"/>
      <c r="H826" s="10"/>
      <c r="I826" s="10"/>
      <c r="J826" s="10"/>
      <c r="K826" s="10"/>
      <c r="L826" s="10"/>
      <c r="M826" s="3"/>
      <c r="N826" s="10"/>
      <c r="O826" s="10"/>
      <c r="P826" s="10"/>
      <c r="Q826" s="10"/>
      <c r="R826" s="10"/>
    </row>
    <row r="827" spans="1:18">
      <c r="A827" s="10"/>
      <c r="B827" s="10"/>
      <c r="C827" s="10"/>
      <c r="D827" s="10"/>
      <c r="E827" s="10"/>
      <c r="F827" s="10"/>
      <c r="G827" s="10"/>
      <c r="H827" s="10"/>
      <c r="I827" s="10"/>
      <c r="J827" s="10"/>
      <c r="K827" s="10"/>
      <c r="L827" s="10"/>
      <c r="M827" s="3"/>
      <c r="N827" s="10"/>
      <c r="O827" s="10"/>
      <c r="P827" s="10"/>
      <c r="Q827" s="10"/>
      <c r="R827" s="10"/>
    </row>
    <row r="828" spans="1:18">
      <c r="A828" s="10"/>
      <c r="B828" s="10"/>
      <c r="C828" s="10"/>
      <c r="D828" s="10"/>
      <c r="E828" s="10"/>
      <c r="F828" s="10"/>
      <c r="G828" s="10"/>
      <c r="H828" s="10"/>
      <c r="I828" s="10"/>
      <c r="J828" s="10"/>
      <c r="K828" s="10"/>
      <c r="L828" s="10"/>
      <c r="M828" s="3"/>
      <c r="N828" s="10"/>
      <c r="O828" s="10"/>
      <c r="P828" s="10"/>
      <c r="Q828" s="10"/>
      <c r="R828" s="10"/>
    </row>
    <row r="829" spans="1:18">
      <c r="A829" s="10"/>
      <c r="B829" s="10"/>
      <c r="C829" s="10"/>
      <c r="D829" s="10"/>
      <c r="E829" s="10"/>
      <c r="F829" s="10"/>
      <c r="G829" s="10"/>
      <c r="H829" s="10"/>
      <c r="I829" s="10"/>
      <c r="J829" s="10"/>
      <c r="K829" s="10"/>
      <c r="L829" s="10"/>
      <c r="M829" s="3"/>
      <c r="N829" s="10"/>
      <c r="O829" s="10"/>
      <c r="P829" s="10"/>
      <c r="Q829" s="10"/>
      <c r="R829" s="10"/>
    </row>
    <row r="830" spans="1:18">
      <c r="A830" s="10"/>
      <c r="B830" s="10"/>
      <c r="C830" s="10"/>
      <c r="D830" s="10"/>
      <c r="E830" s="10"/>
      <c r="F830" s="10"/>
      <c r="G830" s="10"/>
      <c r="H830" s="10"/>
      <c r="I830" s="10"/>
      <c r="J830" s="10"/>
      <c r="K830" s="10"/>
      <c r="L830" s="10"/>
      <c r="M830" s="3"/>
      <c r="N830" s="10"/>
      <c r="O830" s="10"/>
      <c r="P830" s="10"/>
      <c r="Q830" s="10"/>
      <c r="R830" s="10"/>
    </row>
    <row r="831" spans="1:18">
      <c r="A831" s="10"/>
      <c r="B831" s="10"/>
      <c r="C831" s="10"/>
      <c r="D831" s="10"/>
      <c r="E831" s="10"/>
      <c r="F831" s="10"/>
      <c r="G831" s="10"/>
      <c r="H831" s="10"/>
      <c r="I831" s="10"/>
      <c r="J831" s="10"/>
      <c r="K831" s="10"/>
      <c r="L831" s="10"/>
      <c r="M831" s="3"/>
      <c r="N831" s="10"/>
      <c r="O831" s="10"/>
      <c r="P831" s="10"/>
      <c r="Q831" s="10"/>
      <c r="R831" s="10"/>
    </row>
    <row r="832" spans="1:18">
      <c r="A832" s="10"/>
      <c r="B832" s="10"/>
      <c r="C832" s="10"/>
      <c r="D832" s="10"/>
      <c r="E832" s="10"/>
      <c r="F832" s="10"/>
      <c r="G832" s="10"/>
      <c r="H832" s="10"/>
      <c r="I832" s="10"/>
      <c r="J832" s="10"/>
      <c r="K832" s="10"/>
      <c r="L832" s="10"/>
      <c r="M832" s="3"/>
      <c r="N832" s="10"/>
      <c r="O832" s="10"/>
      <c r="P832" s="10"/>
      <c r="Q832" s="10"/>
      <c r="R832" s="10"/>
    </row>
    <row r="833" spans="1:18">
      <c r="A833" s="10"/>
      <c r="B833" s="10"/>
      <c r="C833" s="10"/>
      <c r="D833" s="10"/>
      <c r="E833" s="10"/>
      <c r="F833" s="10"/>
      <c r="G833" s="10"/>
      <c r="H833" s="10"/>
      <c r="I833" s="10"/>
      <c r="J833" s="10"/>
      <c r="K833" s="10"/>
      <c r="L833" s="10"/>
      <c r="M833" s="3"/>
      <c r="N833" s="10"/>
      <c r="O833" s="10"/>
      <c r="P833" s="10"/>
      <c r="Q833" s="10"/>
      <c r="R833" s="10"/>
    </row>
    <row r="834" spans="1:18">
      <c r="A834" s="10"/>
      <c r="B834" s="10"/>
      <c r="C834" s="10"/>
      <c r="D834" s="10"/>
      <c r="E834" s="10"/>
      <c r="F834" s="10"/>
      <c r="G834" s="10"/>
      <c r="H834" s="10"/>
      <c r="I834" s="10"/>
      <c r="J834" s="10"/>
      <c r="K834" s="10"/>
      <c r="L834" s="10"/>
      <c r="M834" s="3"/>
      <c r="N834" s="10"/>
      <c r="O834" s="10"/>
      <c r="P834" s="10"/>
      <c r="Q834" s="10"/>
      <c r="R834" s="10"/>
    </row>
    <row r="835" spans="1:18">
      <c r="A835" s="10"/>
      <c r="B835" s="10"/>
      <c r="C835" s="10"/>
      <c r="D835" s="10"/>
      <c r="E835" s="10"/>
      <c r="F835" s="10"/>
      <c r="G835" s="10"/>
      <c r="H835" s="10"/>
      <c r="I835" s="10"/>
      <c r="J835" s="10"/>
      <c r="K835" s="10"/>
      <c r="L835" s="10"/>
      <c r="M835" s="3"/>
      <c r="N835" s="10"/>
      <c r="O835" s="10"/>
      <c r="P835" s="10"/>
      <c r="Q835" s="10"/>
      <c r="R835" s="10"/>
    </row>
    <row r="836" spans="1:18">
      <c r="A836" s="10"/>
      <c r="B836" s="10"/>
      <c r="C836" s="10"/>
      <c r="D836" s="10"/>
      <c r="E836" s="10"/>
      <c r="F836" s="10"/>
      <c r="G836" s="10"/>
      <c r="H836" s="10"/>
      <c r="I836" s="10"/>
      <c r="J836" s="10"/>
      <c r="K836" s="10"/>
      <c r="L836" s="10"/>
      <c r="M836" s="3"/>
      <c r="N836" s="10"/>
      <c r="O836" s="10"/>
      <c r="P836" s="10"/>
      <c r="Q836" s="10"/>
      <c r="R836" s="10"/>
    </row>
    <row r="837" spans="1:18">
      <c r="A837" s="10"/>
      <c r="B837" s="10"/>
      <c r="C837" s="10"/>
      <c r="D837" s="10"/>
      <c r="E837" s="10"/>
      <c r="F837" s="10"/>
      <c r="G837" s="10"/>
      <c r="H837" s="10"/>
      <c r="I837" s="10"/>
      <c r="J837" s="10"/>
      <c r="K837" s="10"/>
      <c r="L837" s="10"/>
      <c r="M837" s="3"/>
      <c r="N837" s="10"/>
      <c r="O837" s="10"/>
      <c r="P837" s="10"/>
      <c r="Q837" s="10"/>
      <c r="R837" s="10"/>
    </row>
    <row r="838" spans="1:18">
      <c r="A838" s="10"/>
      <c r="B838" s="10"/>
      <c r="C838" s="10"/>
      <c r="D838" s="10"/>
      <c r="E838" s="10"/>
      <c r="F838" s="10"/>
      <c r="G838" s="10"/>
      <c r="H838" s="10"/>
      <c r="I838" s="10"/>
      <c r="J838" s="10"/>
      <c r="K838" s="10"/>
      <c r="L838" s="10"/>
      <c r="M838" s="3"/>
      <c r="N838" s="10"/>
      <c r="O838" s="10"/>
      <c r="P838" s="10"/>
      <c r="Q838" s="10"/>
      <c r="R838" s="10"/>
    </row>
    <row r="839" spans="1:18">
      <c r="A839" s="10"/>
      <c r="B839" s="10"/>
      <c r="C839" s="10"/>
      <c r="D839" s="10"/>
      <c r="E839" s="10"/>
      <c r="F839" s="10"/>
      <c r="G839" s="10"/>
      <c r="H839" s="10"/>
      <c r="I839" s="10"/>
      <c r="J839" s="10"/>
      <c r="K839" s="10"/>
      <c r="L839" s="10"/>
      <c r="M839" s="3"/>
      <c r="N839" s="10"/>
      <c r="O839" s="10"/>
      <c r="P839" s="10"/>
      <c r="Q839" s="10"/>
      <c r="R839" s="10"/>
    </row>
    <row r="840" spans="1:18">
      <c r="A840" s="10"/>
      <c r="B840" s="10"/>
      <c r="C840" s="10"/>
      <c r="D840" s="10"/>
      <c r="E840" s="10"/>
      <c r="F840" s="10"/>
      <c r="G840" s="10"/>
      <c r="H840" s="10"/>
      <c r="I840" s="10"/>
      <c r="J840" s="10"/>
      <c r="K840" s="10"/>
      <c r="L840" s="10"/>
      <c r="M840" s="3"/>
      <c r="N840" s="10"/>
      <c r="O840" s="10"/>
      <c r="P840" s="10"/>
      <c r="Q840" s="10"/>
      <c r="R840" s="10"/>
    </row>
    <row r="841" spans="1:18">
      <c r="A841" s="10"/>
      <c r="B841" s="10"/>
      <c r="C841" s="10"/>
      <c r="D841" s="10"/>
      <c r="E841" s="10"/>
      <c r="F841" s="10"/>
      <c r="G841" s="10"/>
      <c r="H841" s="10"/>
      <c r="I841" s="10"/>
      <c r="J841" s="10"/>
      <c r="K841" s="10"/>
      <c r="L841" s="10"/>
      <c r="M841" s="3"/>
      <c r="N841" s="10"/>
      <c r="O841" s="10"/>
      <c r="P841" s="10"/>
      <c r="Q841" s="10"/>
      <c r="R841" s="10"/>
    </row>
    <row r="842" spans="1:18">
      <c r="A842" s="10"/>
      <c r="B842" s="10"/>
      <c r="C842" s="10"/>
      <c r="D842" s="10"/>
      <c r="E842" s="10"/>
      <c r="F842" s="10"/>
      <c r="G842" s="10"/>
      <c r="H842" s="10"/>
      <c r="I842" s="10"/>
      <c r="J842" s="10"/>
      <c r="K842" s="10"/>
      <c r="L842" s="10"/>
      <c r="M842" s="3"/>
      <c r="N842" s="10"/>
      <c r="O842" s="10"/>
      <c r="P842" s="10"/>
      <c r="Q842" s="10"/>
      <c r="R842" s="10"/>
    </row>
    <row r="843" spans="1:18">
      <c r="A843" s="10"/>
      <c r="B843" s="10"/>
      <c r="C843" s="10"/>
      <c r="D843" s="10"/>
      <c r="E843" s="10"/>
      <c r="F843" s="10"/>
      <c r="G843" s="10"/>
      <c r="H843" s="10"/>
      <c r="I843" s="10"/>
      <c r="J843" s="10"/>
      <c r="K843" s="10"/>
      <c r="L843" s="10"/>
      <c r="M843" s="3"/>
      <c r="N843" s="10"/>
      <c r="O843" s="10"/>
      <c r="P843" s="10"/>
      <c r="Q843" s="10"/>
      <c r="R843" s="10"/>
    </row>
    <row r="844" spans="1:18">
      <c r="A844" s="10"/>
      <c r="B844" s="10"/>
      <c r="C844" s="10"/>
      <c r="D844" s="10"/>
      <c r="E844" s="10"/>
      <c r="F844" s="10"/>
      <c r="G844" s="10"/>
      <c r="H844" s="10"/>
      <c r="I844" s="10"/>
      <c r="J844" s="10"/>
      <c r="K844" s="10"/>
      <c r="L844" s="10"/>
      <c r="M844" s="3"/>
      <c r="N844" s="10"/>
      <c r="O844" s="10"/>
      <c r="P844" s="10"/>
      <c r="Q844" s="10"/>
      <c r="R844" s="10"/>
    </row>
    <row r="845" spans="1:18">
      <c r="A845" s="10"/>
      <c r="B845" s="10"/>
      <c r="C845" s="10"/>
      <c r="D845" s="10"/>
      <c r="E845" s="10"/>
      <c r="F845" s="10"/>
      <c r="G845" s="10"/>
      <c r="H845" s="10"/>
      <c r="I845" s="10"/>
      <c r="J845" s="10"/>
      <c r="K845" s="10"/>
      <c r="L845" s="10"/>
      <c r="M845" s="3"/>
      <c r="N845" s="10"/>
      <c r="O845" s="10"/>
      <c r="P845" s="10"/>
      <c r="Q845" s="10"/>
      <c r="R845" s="10"/>
    </row>
    <row r="846" spans="1:18">
      <c r="A846" s="10"/>
      <c r="B846" s="10"/>
      <c r="C846" s="10"/>
      <c r="D846" s="10"/>
      <c r="E846" s="10"/>
      <c r="F846" s="10"/>
      <c r="G846" s="10"/>
      <c r="H846" s="10"/>
      <c r="I846" s="10"/>
      <c r="J846" s="10"/>
      <c r="K846" s="10"/>
      <c r="L846" s="10"/>
      <c r="M846" s="3"/>
      <c r="N846" s="10"/>
      <c r="O846" s="10"/>
      <c r="P846" s="10"/>
      <c r="Q846" s="10"/>
      <c r="R846" s="10"/>
    </row>
    <row r="847" spans="1:18">
      <c r="A847" s="10"/>
      <c r="B847" s="10"/>
      <c r="C847" s="10"/>
      <c r="D847" s="10"/>
      <c r="E847" s="10"/>
      <c r="F847" s="10"/>
      <c r="G847" s="10"/>
      <c r="H847" s="10"/>
      <c r="I847" s="10"/>
      <c r="J847" s="10"/>
      <c r="K847" s="10"/>
      <c r="L847" s="10"/>
      <c r="M847" s="3"/>
      <c r="N847" s="10"/>
      <c r="O847" s="10"/>
      <c r="P847" s="10"/>
      <c r="Q847" s="10"/>
      <c r="R847" s="10"/>
    </row>
    <row r="848" spans="1:18">
      <c r="A848" s="10"/>
      <c r="B848" s="10"/>
      <c r="C848" s="10"/>
      <c r="D848" s="10"/>
      <c r="E848" s="10"/>
      <c r="F848" s="10"/>
      <c r="G848" s="10"/>
      <c r="H848" s="10"/>
      <c r="I848" s="10"/>
      <c r="J848" s="10"/>
      <c r="K848" s="10"/>
      <c r="L848" s="10"/>
      <c r="M848" s="3"/>
      <c r="N848" s="10"/>
      <c r="O848" s="10"/>
      <c r="P848" s="10"/>
      <c r="Q848" s="10"/>
      <c r="R848" s="10"/>
    </row>
    <row r="849" spans="1:18">
      <c r="A849" s="10"/>
      <c r="B849" s="10"/>
      <c r="C849" s="10"/>
      <c r="D849" s="10"/>
      <c r="E849" s="10"/>
      <c r="F849" s="10"/>
      <c r="G849" s="10"/>
      <c r="H849" s="10"/>
      <c r="I849" s="10"/>
      <c r="J849" s="10"/>
      <c r="K849" s="10"/>
      <c r="L849" s="10"/>
      <c r="M849" s="3"/>
      <c r="N849" s="10"/>
      <c r="O849" s="10"/>
      <c r="P849" s="10"/>
      <c r="Q849" s="10"/>
      <c r="R849" s="10"/>
    </row>
    <row r="850" spans="1:18">
      <c r="A850" s="10"/>
      <c r="B850" s="10"/>
      <c r="C850" s="10"/>
      <c r="D850" s="10"/>
      <c r="E850" s="10"/>
      <c r="F850" s="10"/>
      <c r="G850" s="10"/>
      <c r="H850" s="10"/>
      <c r="I850" s="10"/>
      <c r="J850" s="10"/>
      <c r="K850" s="10"/>
      <c r="L850" s="10"/>
      <c r="M850" s="3"/>
      <c r="N850" s="10"/>
      <c r="O850" s="10"/>
      <c r="P850" s="10"/>
      <c r="Q850" s="10"/>
      <c r="R850" s="10"/>
    </row>
    <row r="851" spans="1:18">
      <c r="A851" s="10"/>
      <c r="B851" s="10"/>
      <c r="C851" s="10"/>
      <c r="D851" s="10"/>
      <c r="E851" s="10"/>
      <c r="F851" s="10"/>
      <c r="G851" s="10"/>
      <c r="H851" s="10"/>
      <c r="I851" s="10"/>
      <c r="J851" s="10"/>
      <c r="K851" s="10"/>
      <c r="L851" s="10"/>
      <c r="M851" s="3"/>
      <c r="N851" s="10"/>
      <c r="O851" s="10"/>
      <c r="P851" s="10"/>
      <c r="Q851" s="10"/>
      <c r="R851" s="10"/>
    </row>
    <row r="852" spans="1:18">
      <c r="A852" s="10"/>
      <c r="B852" s="10"/>
      <c r="C852" s="10"/>
      <c r="D852" s="10"/>
      <c r="E852" s="10"/>
      <c r="F852" s="10"/>
      <c r="G852" s="10"/>
      <c r="H852" s="10"/>
      <c r="I852" s="10"/>
      <c r="J852" s="10"/>
      <c r="K852" s="10"/>
      <c r="L852" s="10"/>
      <c r="M852" s="3"/>
      <c r="N852" s="10"/>
      <c r="O852" s="10"/>
      <c r="P852" s="10"/>
      <c r="Q852" s="10"/>
      <c r="R852" s="10"/>
    </row>
    <row r="853" spans="1:18">
      <c r="A853" s="10"/>
      <c r="B853" s="10"/>
      <c r="C853" s="10"/>
      <c r="D853" s="10"/>
      <c r="E853" s="10"/>
      <c r="F853" s="10"/>
      <c r="G853" s="10"/>
      <c r="H853" s="10"/>
      <c r="I853" s="10"/>
      <c r="J853" s="10"/>
      <c r="K853" s="10"/>
      <c r="L853" s="10"/>
      <c r="M853" s="3"/>
      <c r="N853" s="10"/>
      <c r="O853" s="10"/>
      <c r="P853" s="10"/>
      <c r="Q853" s="10"/>
      <c r="R853" s="10"/>
    </row>
    <row r="854" spans="1:18">
      <c r="A854" s="10"/>
      <c r="B854" s="10"/>
      <c r="C854" s="10"/>
      <c r="D854" s="10"/>
      <c r="E854" s="10"/>
      <c r="F854" s="10"/>
      <c r="G854" s="10"/>
      <c r="H854" s="10"/>
      <c r="I854" s="10"/>
      <c r="J854" s="10"/>
      <c r="K854" s="10"/>
      <c r="L854" s="10"/>
      <c r="M854" s="3"/>
      <c r="N854" s="10"/>
      <c r="O854" s="10"/>
      <c r="P854" s="10"/>
      <c r="Q854" s="10"/>
      <c r="R854" s="10"/>
    </row>
    <row r="855" spans="1:18">
      <c r="A855" s="10"/>
      <c r="B855" s="10"/>
      <c r="C855" s="10"/>
      <c r="D855" s="10"/>
      <c r="E855" s="10"/>
      <c r="F855" s="10"/>
      <c r="G855" s="10"/>
      <c r="H855" s="10"/>
      <c r="I855" s="10"/>
      <c r="J855" s="10"/>
      <c r="K855" s="10"/>
      <c r="L855" s="10"/>
      <c r="M855" s="3"/>
      <c r="N855" s="10"/>
      <c r="O855" s="10"/>
      <c r="P855" s="10"/>
      <c r="Q855" s="10"/>
      <c r="R855" s="10"/>
    </row>
    <row r="856" spans="1:18">
      <c r="A856" s="10"/>
      <c r="B856" s="10"/>
      <c r="C856" s="10"/>
      <c r="D856" s="10"/>
      <c r="E856" s="10"/>
      <c r="F856" s="10"/>
      <c r="G856" s="10"/>
      <c r="H856" s="10"/>
      <c r="I856" s="10"/>
      <c r="J856" s="10"/>
      <c r="K856" s="10"/>
      <c r="L856" s="10"/>
      <c r="M856" s="3"/>
      <c r="N856" s="10"/>
      <c r="O856" s="10"/>
      <c r="P856" s="10"/>
      <c r="Q856" s="10"/>
      <c r="R856" s="10"/>
    </row>
    <row r="857" spans="1:18">
      <c r="A857" s="10"/>
      <c r="B857" s="10"/>
      <c r="C857" s="10"/>
      <c r="D857" s="10"/>
      <c r="E857" s="10"/>
      <c r="F857" s="10"/>
      <c r="G857" s="10"/>
      <c r="H857" s="10"/>
      <c r="I857" s="10"/>
      <c r="J857" s="10"/>
      <c r="K857" s="10"/>
      <c r="L857" s="10"/>
      <c r="M857" s="3"/>
      <c r="N857" s="10"/>
      <c r="O857" s="10"/>
      <c r="P857" s="10"/>
      <c r="Q857" s="10"/>
      <c r="R857" s="10"/>
    </row>
    <row r="858" spans="1:18">
      <c r="A858" s="10"/>
      <c r="B858" s="10"/>
      <c r="C858" s="10"/>
      <c r="D858" s="10"/>
      <c r="E858" s="10"/>
      <c r="F858" s="10"/>
      <c r="G858" s="10"/>
      <c r="H858" s="10"/>
      <c r="I858" s="10"/>
      <c r="J858" s="10"/>
      <c r="K858" s="10"/>
      <c r="L858" s="10"/>
      <c r="M858" s="3"/>
      <c r="N858" s="10"/>
      <c r="O858" s="10"/>
      <c r="P858" s="10"/>
      <c r="Q858" s="10"/>
      <c r="R858" s="10"/>
    </row>
    <row r="859" spans="1:18">
      <c r="A859" s="10"/>
      <c r="B859" s="10"/>
      <c r="C859" s="10"/>
      <c r="D859" s="10"/>
      <c r="E859" s="10"/>
      <c r="F859" s="10"/>
      <c r="G859" s="10"/>
      <c r="H859" s="10"/>
      <c r="I859" s="10"/>
      <c r="J859" s="10"/>
      <c r="K859" s="10"/>
      <c r="L859" s="10"/>
      <c r="M859" s="3"/>
      <c r="N859" s="10"/>
      <c r="O859" s="10"/>
      <c r="P859" s="10"/>
      <c r="Q859" s="10"/>
      <c r="R859" s="10"/>
    </row>
    <row r="860" spans="1:18">
      <c r="A860" s="10"/>
      <c r="B860" s="10"/>
      <c r="C860" s="10"/>
      <c r="D860" s="10"/>
      <c r="E860" s="10"/>
      <c r="F860" s="10"/>
      <c r="G860" s="10"/>
      <c r="H860" s="10"/>
      <c r="I860" s="10"/>
      <c r="J860" s="10"/>
      <c r="K860" s="10"/>
      <c r="L860" s="10"/>
      <c r="M860" s="3"/>
      <c r="N860" s="10"/>
      <c r="O860" s="10"/>
      <c r="P860" s="10"/>
      <c r="Q860" s="10"/>
      <c r="R860" s="10"/>
    </row>
    <row r="861" spans="1:18">
      <c r="A861" s="10"/>
      <c r="B861" s="10"/>
      <c r="C861" s="10"/>
      <c r="D861" s="10"/>
      <c r="E861" s="10"/>
      <c r="F861" s="10"/>
      <c r="G861" s="10"/>
      <c r="H861" s="10"/>
      <c r="I861" s="10"/>
      <c r="J861" s="10"/>
      <c r="K861" s="10"/>
      <c r="L861" s="10"/>
      <c r="M861" s="3"/>
      <c r="N861" s="10"/>
      <c r="O861" s="10"/>
      <c r="P861" s="10"/>
      <c r="Q861" s="10"/>
      <c r="R861" s="10"/>
    </row>
    <row r="862" spans="1:18">
      <c r="A862" s="10"/>
      <c r="B862" s="10"/>
      <c r="C862" s="10"/>
      <c r="D862" s="10"/>
      <c r="E862" s="10"/>
      <c r="F862" s="10"/>
      <c r="G862" s="10"/>
      <c r="H862" s="10"/>
      <c r="I862" s="10"/>
      <c r="J862" s="10"/>
      <c r="K862" s="10"/>
      <c r="L862" s="10"/>
      <c r="M862" s="3"/>
      <c r="N862" s="10"/>
      <c r="O862" s="10"/>
      <c r="P862" s="10"/>
      <c r="Q862" s="10"/>
      <c r="R862" s="10"/>
    </row>
    <row r="863" spans="1:18">
      <c r="A863" s="10"/>
      <c r="B863" s="10"/>
      <c r="C863" s="10"/>
      <c r="D863" s="10"/>
      <c r="E863" s="10"/>
      <c r="F863" s="10"/>
      <c r="G863" s="10"/>
      <c r="H863" s="10"/>
      <c r="I863" s="10"/>
      <c r="J863" s="10"/>
      <c r="K863" s="10"/>
      <c r="L863" s="10"/>
      <c r="M863" s="3"/>
      <c r="N863" s="10"/>
      <c r="O863" s="10"/>
      <c r="P863" s="10"/>
      <c r="Q863" s="10"/>
      <c r="R863" s="10"/>
    </row>
    <row r="864" spans="1:18">
      <c r="A864" s="10"/>
      <c r="B864" s="10"/>
      <c r="C864" s="10"/>
      <c r="D864" s="10"/>
      <c r="E864" s="10"/>
      <c r="F864" s="10"/>
      <c r="G864" s="10"/>
      <c r="H864" s="10"/>
      <c r="I864" s="10"/>
      <c r="J864" s="10"/>
      <c r="K864" s="10"/>
      <c r="L864" s="10"/>
      <c r="M864" s="3"/>
      <c r="N864" s="10"/>
      <c r="O864" s="10"/>
      <c r="P864" s="10"/>
      <c r="Q864" s="10"/>
      <c r="R864" s="10"/>
    </row>
    <row r="865" spans="1:18">
      <c r="A865" s="10"/>
      <c r="B865" s="10"/>
      <c r="C865" s="10"/>
      <c r="D865" s="10"/>
      <c r="E865" s="10"/>
      <c r="F865" s="10"/>
      <c r="G865" s="10"/>
      <c r="H865" s="10"/>
      <c r="I865" s="10"/>
      <c r="J865" s="10"/>
      <c r="K865" s="10"/>
      <c r="L865" s="10"/>
      <c r="M865" s="3"/>
      <c r="N865" s="10"/>
      <c r="O865" s="10"/>
      <c r="P865" s="10"/>
      <c r="Q865" s="10"/>
      <c r="R865" s="10"/>
    </row>
    <row r="866" spans="1:18">
      <c r="A866" s="10"/>
      <c r="B866" s="10"/>
      <c r="C866" s="10"/>
      <c r="D866" s="10"/>
      <c r="E866" s="10"/>
      <c r="F866" s="10"/>
      <c r="G866" s="10"/>
      <c r="H866" s="10"/>
      <c r="I866" s="10"/>
      <c r="J866" s="10"/>
      <c r="K866" s="10"/>
      <c r="L866" s="10"/>
      <c r="M866" s="3"/>
      <c r="N866" s="10"/>
      <c r="O866" s="10"/>
      <c r="P866" s="10"/>
      <c r="Q866" s="10"/>
      <c r="R866" s="10"/>
    </row>
    <row r="867" spans="1:18">
      <c r="A867" s="10"/>
      <c r="B867" s="10"/>
      <c r="C867" s="10"/>
      <c r="D867" s="10"/>
      <c r="E867" s="10"/>
      <c r="F867" s="10"/>
      <c r="G867" s="10"/>
      <c r="H867" s="10"/>
      <c r="I867" s="10"/>
      <c r="J867" s="10"/>
      <c r="K867" s="10"/>
      <c r="L867" s="10"/>
      <c r="M867" s="3"/>
      <c r="N867" s="10"/>
      <c r="O867" s="10"/>
      <c r="P867" s="10"/>
      <c r="Q867" s="10"/>
      <c r="R867" s="10"/>
    </row>
    <row r="868" spans="1:18">
      <c r="A868" s="10"/>
      <c r="B868" s="10"/>
      <c r="C868" s="10"/>
      <c r="D868" s="10"/>
      <c r="E868" s="10"/>
      <c r="F868" s="10"/>
      <c r="G868" s="10"/>
      <c r="H868" s="10"/>
      <c r="I868" s="10"/>
      <c r="J868" s="10"/>
      <c r="K868" s="10"/>
      <c r="L868" s="10"/>
      <c r="M868" s="3"/>
      <c r="N868" s="10"/>
      <c r="O868" s="10"/>
      <c r="P868" s="10"/>
      <c r="Q868" s="10"/>
      <c r="R868" s="10"/>
    </row>
    <row r="869" spans="1:18">
      <c r="A869" s="10"/>
      <c r="B869" s="10"/>
      <c r="C869" s="10"/>
      <c r="D869" s="10"/>
      <c r="E869" s="10"/>
      <c r="F869" s="10"/>
      <c r="G869" s="10"/>
      <c r="H869" s="10"/>
      <c r="I869" s="10"/>
      <c r="J869" s="10"/>
      <c r="K869" s="10"/>
      <c r="L869" s="10"/>
      <c r="M869" s="3"/>
      <c r="N869" s="10"/>
      <c r="O869" s="10"/>
      <c r="P869" s="10"/>
      <c r="Q869" s="10"/>
      <c r="R869" s="10"/>
    </row>
    <row r="870" spans="1:18">
      <c r="A870" s="10"/>
      <c r="B870" s="10"/>
      <c r="C870" s="10"/>
      <c r="D870" s="10"/>
      <c r="E870" s="10"/>
      <c r="F870" s="10"/>
      <c r="G870" s="10"/>
      <c r="H870" s="10"/>
      <c r="I870" s="10"/>
      <c r="J870" s="10"/>
      <c r="K870" s="10"/>
      <c r="L870" s="10"/>
      <c r="M870" s="3"/>
      <c r="N870" s="10"/>
      <c r="O870" s="10"/>
      <c r="P870" s="10"/>
      <c r="Q870" s="10"/>
      <c r="R870" s="10"/>
    </row>
    <row r="871" spans="1:18">
      <c r="A871" s="10"/>
      <c r="B871" s="10"/>
      <c r="C871" s="10"/>
      <c r="D871" s="10"/>
      <c r="E871" s="10"/>
      <c r="F871" s="10"/>
      <c r="G871" s="10"/>
      <c r="H871" s="10"/>
      <c r="I871" s="10"/>
      <c r="J871" s="10"/>
      <c r="K871" s="10"/>
      <c r="L871" s="10"/>
      <c r="M871" s="3"/>
      <c r="N871" s="10"/>
      <c r="O871" s="10"/>
      <c r="P871" s="10"/>
      <c r="Q871" s="10"/>
      <c r="R871" s="10"/>
    </row>
    <row r="872" spans="1:18">
      <c r="A872" s="10"/>
      <c r="B872" s="10"/>
      <c r="C872" s="10"/>
      <c r="D872" s="10"/>
      <c r="E872" s="10"/>
      <c r="F872" s="10"/>
      <c r="G872" s="10"/>
      <c r="H872" s="10"/>
      <c r="I872" s="10"/>
      <c r="J872" s="10"/>
      <c r="K872" s="10"/>
      <c r="L872" s="10"/>
      <c r="M872" s="3"/>
      <c r="N872" s="10"/>
      <c r="O872" s="10"/>
      <c r="P872" s="10"/>
      <c r="Q872" s="10"/>
      <c r="R872" s="10"/>
    </row>
    <row r="873" spans="1:18">
      <c r="A873" s="10"/>
      <c r="B873" s="10"/>
      <c r="C873" s="10"/>
      <c r="D873" s="10"/>
      <c r="E873" s="10"/>
      <c r="F873" s="10"/>
      <c r="G873" s="10"/>
      <c r="H873" s="10"/>
      <c r="I873" s="10"/>
      <c r="J873" s="10"/>
      <c r="K873" s="10"/>
      <c r="L873" s="10"/>
      <c r="M873" s="3"/>
      <c r="N873" s="10"/>
      <c r="O873" s="10"/>
      <c r="P873" s="10"/>
      <c r="Q873" s="10"/>
      <c r="R873" s="10"/>
    </row>
    <row r="874" spans="1:18">
      <c r="A874" s="10"/>
      <c r="B874" s="10"/>
      <c r="C874" s="10"/>
      <c r="D874" s="10"/>
      <c r="E874" s="10"/>
      <c r="F874" s="10"/>
      <c r="G874" s="10"/>
      <c r="H874" s="10"/>
      <c r="I874" s="10"/>
      <c r="J874" s="10"/>
      <c r="K874" s="10"/>
      <c r="L874" s="10"/>
      <c r="M874" s="3"/>
      <c r="N874" s="10"/>
      <c r="O874" s="10"/>
      <c r="P874" s="10"/>
      <c r="Q874" s="10"/>
      <c r="R874" s="10"/>
    </row>
    <row r="875" spans="1:18">
      <c r="A875" s="10"/>
      <c r="B875" s="10"/>
      <c r="C875" s="10"/>
      <c r="D875" s="10"/>
      <c r="E875" s="10"/>
      <c r="F875" s="10"/>
      <c r="G875" s="10"/>
      <c r="H875" s="10"/>
      <c r="I875" s="10"/>
      <c r="J875" s="10"/>
      <c r="K875" s="10"/>
      <c r="L875" s="10"/>
      <c r="M875" s="3"/>
      <c r="N875" s="10"/>
      <c r="O875" s="10"/>
      <c r="P875" s="10"/>
      <c r="Q875" s="10"/>
      <c r="R875" s="10"/>
    </row>
    <row r="876" spans="1:18">
      <c r="A876" s="10"/>
      <c r="B876" s="10"/>
      <c r="C876" s="10"/>
      <c r="D876" s="10"/>
      <c r="E876" s="10"/>
      <c r="F876" s="10"/>
      <c r="G876" s="10"/>
      <c r="H876" s="10"/>
      <c r="I876" s="10"/>
      <c r="J876" s="10"/>
      <c r="K876" s="10"/>
      <c r="L876" s="10"/>
      <c r="M876" s="3"/>
      <c r="N876" s="10"/>
      <c r="O876" s="10"/>
      <c r="P876" s="10"/>
      <c r="Q876" s="10"/>
      <c r="R876" s="10"/>
    </row>
    <row r="877" spans="1:18">
      <c r="A877" s="10"/>
      <c r="B877" s="10"/>
      <c r="C877" s="10"/>
      <c r="D877" s="10"/>
      <c r="E877" s="10"/>
      <c r="F877" s="10"/>
      <c r="G877" s="10"/>
      <c r="H877" s="10"/>
      <c r="I877" s="10"/>
      <c r="J877" s="10"/>
      <c r="K877" s="10"/>
      <c r="L877" s="10"/>
      <c r="M877" s="3"/>
      <c r="N877" s="10"/>
      <c r="O877" s="10"/>
      <c r="P877" s="10"/>
      <c r="Q877" s="10"/>
      <c r="R877" s="10"/>
    </row>
    <row r="878" spans="1:18">
      <c r="A878" s="10"/>
      <c r="B878" s="10"/>
      <c r="C878" s="10"/>
      <c r="D878" s="10"/>
      <c r="E878" s="10"/>
      <c r="F878" s="10"/>
      <c r="G878" s="10"/>
      <c r="H878" s="10"/>
      <c r="I878" s="10"/>
      <c r="J878" s="10"/>
      <c r="K878" s="10"/>
      <c r="L878" s="10"/>
      <c r="M878" s="3"/>
      <c r="N878" s="10"/>
      <c r="O878" s="10"/>
      <c r="P878" s="10"/>
      <c r="Q878" s="10"/>
      <c r="R878" s="10"/>
    </row>
    <row r="879" spans="1:18">
      <c r="A879" s="10"/>
      <c r="B879" s="10"/>
      <c r="C879" s="10"/>
      <c r="D879" s="10"/>
      <c r="E879" s="10"/>
      <c r="F879" s="10"/>
      <c r="G879" s="10"/>
      <c r="H879" s="10"/>
      <c r="I879" s="10"/>
      <c r="J879" s="10"/>
      <c r="K879" s="10"/>
      <c r="L879" s="10"/>
      <c r="M879" s="3"/>
      <c r="N879" s="10"/>
      <c r="O879" s="10"/>
      <c r="P879" s="10"/>
      <c r="Q879" s="10"/>
      <c r="R879" s="10"/>
    </row>
    <row r="880" spans="1:18">
      <c r="A880" s="10"/>
      <c r="B880" s="10"/>
      <c r="C880" s="10"/>
      <c r="D880" s="10"/>
      <c r="E880" s="10"/>
      <c r="F880" s="10"/>
      <c r="G880" s="10"/>
      <c r="H880" s="10"/>
      <c r="I880" s="10"/>
      <c r="J880" s="10"/>
      <c r="K880" s="10"/>
      <c r="L880" s="10"/>
      <c r="M880" s="3"/>
      <c r="N880" s="10"/>
      <c r="O880" s="10"/>
      <c r="P880" s="10"/>
      <c r="Q880" s="10"/>
      <c r="R880" s="10"/>
    </row>
    <row r="881" spans="1:18">
      <c r="A881" s="10"/>
      <c r="B881" s="10"/>
      <c r="C881" s="10"/>
      <c r="D881" s="10"/>
      <c r="E881" s="10"/>
      <c r="F881" s="10"/>
      <c r="G881" s="10"/>
      <c r="H881" s="10"/>
      <c r="I881" s="10"/>
      <c r="J881" s="10"/>
      <c r="K881" s="10"/>
      <c r="L881" s="10"/>
      <c r="M881" s="3"/>
      <c r="N881" s="10"/>
      <c r="O881" s="10"/>
      <c r="P881" s="10"/>
      <c r="Q881" s="10"/>
      <c r="R881" s="10"/>
    </row>
    <row r="882" spans="1:18">
      <c r="A882" s="10"/>
      <c r="B882" s="10"/>
      <c r="C882" s="10"/>
      <c r="D882" s="10"/>
      <c r="E882" s="10"/>
      <c r="F882" s="10"/>
      <c r="G882" s="10"/>
      <c r="H882" s="10"/>
      <c r="I882" s="10"/>
      <c r="J882" s="10"/>
      <c r="K882" s="10"/>
      <c r="L882" s="10"/>
      <c r="M882" s="3"/>
      <c r="N882" s="10"/>
      <c r="O882" s="10"/>
      <c r="P882" s="10"/>
      <c r="Q882" s="10"/>
      <c r="R882" s="10"/>
    </row>
    <row r="883" spans="1:18">
      <c r="A883" s="10"/>
      <c r="B883" s="10"/>
      <c r="C883" s="10"/>
      <c r="D883" s="10"/>
      <c r="E883" s="10"/>
      <c r="F883" s="10"/>
      <c r="G883" s="10"/>
      <c r="H883" s="10"/>
      <c r="I883" s="10"/>
      <c r="J883" s="10"/>
      <c r="K883" s="10"/>
      <c r="L883" s="10"/>
      <c r="M883" s="3"/>
      <c r="N883" s="10"/>
      <c r="O883" s="10"/>
      <c r="P883" s="10"/>
      <c r="Q883" s="10"/>
      <c r="R883" s="10"/>
    </row>
    <row r="884" spans="1:18">
      <c r="A884" s="10"/>
      <c r="B884" s="10"/>
      <c r="C884" s="10"/>
      <c r="D884" s="10"/>
      <c r="E884" s="10"/>
      <c r="F884" s="10"/>
      <c r="G884" s="10"/>
      <c r="H884" s="10"/>
      <c r="I884" s="10"/>
      <c r="J884" s="10"/>
      <c r="K884" s="10"/>
      <c r="L884" s="10"/>
      <c r="M884" s="3"/>
      <c r="N884" s="10"/>
      <c r="O884" s="10"/>
      <c r="P884" s="10"/>
      <c r="Q884" s="10"/>
      <c r="R884" s="10"/>
    </row>
    <row r="885" spans="1:18">
      <c r="A885" s="10"/>
      <c r="B885" s="10"/>
      <c r="C885" s="10"/>
      <c r="D885" s="10"/>
      <c r="E885" s="10"/>
      <c r="F885" s="10"/>
      <c r="G885" s="10"/>
      <c r="H885" s="10"/>
      <c r="I885" s="10"/>
      <c r="J885" s="10"/>
      <c r="K885" s="10"/>
      <c r="L885" s="10"/>
      <c r="M885" s="3"/>
      <c r="N885" s="10"/>
      <c r="O885" s="10"/>
      <c r="P885" s="10"/>
      <c r="Q885" s="10"/>
      <c r="R885" s="10"/>
    </row>
    <row r="886" spans="1:18">
      <c r="A886" s="10"/>
      <c r="B886" s="10"/>
      <c r="C886" s="10"/>
      <c r="D886" s="10"/>
      <c r="E886" s="10"/>
      <c r="F886" s="10"/>
      <c r="G886" s="10"/>
      <c r="H886" s="10"/>
      <c r="I886" s="10"/>
      <c r="J886" s="10"/>
      <c r="K886" s="10"/>
      <c r="L886" s="10"/>
      <c r="M886" s="3"/>
      <c r="N886" s="10"/>
      <c r="O886" s="10"/>
      <c r="P886" s="10"/>
      <c r="Q886" s="10"/>
      <c r="R886" s="10"/>
    </row>
    <row r="887" spans="1:18">
      <c r="A887" s="10"/>
      <c r="B887" s="10"/>
      <c r="C887" s="10"/>
      <c r="D887" s="10"/>
      <c r="E887" s="10"/>
      <c r="F887" s="10"/>
      <c r="G887" s="10"/>
      <c r="H887" s="10"/>
      <c r="I887" s="10"/>
      <c r="J887" s="10"/>
      <c r="K887" s="10"/>
      <c r="L887" s="10"/>
      <c r="M887" s="3"/>
      <c r="N887" s="10"/>
      <c r="O887" s="10"/>
      <c r="P887" s="10"/>
      <c r="Q887" s="10"/>
      <c r="R887" s="10"/>
    </row>
    <row r="888" spans="1:18">
      <c r="A888" s="10"/>
      <c r="B888" s="10"/>
      <c r="C888" s="10"/>
      <c r="D888" s="10"/>
      <c r="E888" s="10"/>
      <c r="F888" s="10"/>
      <c r="G888" s="10"/>
      <c r="H888" s="10"/>
      <c r="I888" s="10"/>
      <c r="J888" s="10"/>
      <c r="K888" s="10"/>
      <c r="L888" s="10"/>
      <c r="M888" s="3"/>
      <c r="N888" s="10"/>
      <c r="O888" s="10"/>
      <c r="P888" s="10"/>
      <c r="Q888" s="10"/>
      <c r="R888" s="10"/>
    </row>
    <row r="889" spans="1:18">
      <c r="A889" s="10"/>
      <c r="B889" s="10"/>
      <c r="C889" s="10"/>
      <c r="D889" s="10"/>
      <c r="E889" s="10"/>
      <c r="F889" s="10"/>
      <c r="G889" s="10"/>
      <c r="H889" s="10"/>
      <c r="I889" s="10"/>
      <c r="J889" s="10"/>
      <c r="K889" s="10"/>
      <c r="L889" s="10"/>
      <c r="M889" s="3"/>
      <c r="N889" s="10"/>
      <c r="O889" s="10"/>
      <c r="P889" s="10"/>
      <c r="Q889" s="10"/>
      <c r="R889" s="10"/>
    </row>
    <row r="890" spans="1:18">
      <c r="A890" s="10"/>
      <c r="B890" s="10"/>
      <c r="C890" s="10"/>
      <c r="D890" s="10"/>
      <c r="E890" s="10"/>
      <c r="F890" s="10"/>
      <c r="G890" s="10"/>
      <c r="H890" s="10"/>
      <c r="I890" s="10"/>
      <c r="J890" s="10"/>
      <c r="K890" s="10"/>
      <c r="L890" s="10"/>
      <c r="M890" s="3"/>
      <c r="N890" s="10"/>
      <c r="O890" s="10"/>
      <c r="P890" s="10"/>
      <c r="Q890" s="10"/>
      <c r="R890" s="10"/>
    </row>
    <row r="891" spans="1:18">
      <c r="A891" s="10"/>
      <c r="B891" s="10"/>
      <c r="C891" s="10"/>
      <c r="D891" s="10"/>
      <c r="E891" s="10"/>
      <c r="F891" s="10"/>
      <c r="G891" s="10"/>
      <c r="H891" s="10"/>
      <c r="I891" s="10"/>
      <c r="J891" s="10"/>
      <c r="K891" s="10"/>
      <c r="L891" s="10"/>
      <c r="M891" s="3"/>
      <c r="N891" s="10"/>
      <c r="O891" s="10"/>
      <c r="P891" s="10"/>
      <c r="Q891" s="10"/>
      <c r="R891" s="10"/>
    </row>
    <row r="892" spans="1:18">
      <c r="A892" s="10"/>
      <c r="B892" s="10"/>
      <c r="C892" s="10"/>
      <c r="D892" s="10"/>
      <c r="E892" s="10"/>
      <c r="F892" s="10"/>
      <c r="G892" s="10"/>
      <c r="H892" s="10"/>
      <c r="I892" s="10"/>
      <c r="J892" s="10"/>
      <c r="K892" s="10"/>
      <c r="L892" s="10"/>
      <c r="M892" s="3"/>
      <c r="N892" s="10"/>
      <c r="O892" s="10"/>
      <c r="P892" s="10"/>
      <c r="Q892" s="10"/>
      <c r="R892" s="10"/>
    </row>
    <row r="893" spans="1:18">
      <c r="A893" s="10"/>
      <c r="B893" s="10"/>
      <c r="C893" s="10"/>
      <c r="D893" s="10"/>
      <c r="E893" s="10"/>
      <c r="F893" s="10"/>
      <c r="G893" s="10"/>
      <c r="H893" s="10"/>
      <c r="I893" s="10"/>
      <c r="J893" s="10"/>
      <c r="K893" s="10"/>
      <c r="L893" s="10"/>
      <c r="M893" s="3"/>
      <c r="N893" s="10"/>
      <c r="O893" s="10"/>
      <c r="P893" s="10"/>
      <c r="Q893" s="10"/>
      <c r="R893" s="10"/>
    </row>
    <row r="894" spans="1:18">
      <c r="A894" s="10"/>
      <c r="B894" s="10"/>
      <c r="C894" s="10"/>
      <c r="D894" s="10"/>
      <c r="E894" s="10"/>
      <c r="F894" s="10"/>
      <c r="G894" s="10"/>
      <c r="H894" s="10"/>
      <c r="I894" s="10"/>
      <c r="J894" s="10"/>
      <c r="K894" s="10"/>
      <c r="L894" s="10"/>
      <c r="M894" s="3"/>
      <c r="N894" s="10"/>
      <c r="O894" s="10"/>
      <c r="P894" s="10"/>
      <c r="Q894" s="10"/>
      <c r="R894" s="10"/>
    </row>
    <row r="895" spans="1:18">
      <c r="A895" s="10"/>
      <c r="B895" s="10"/>
      <c r="C895" s="10"/>
      <c r="D895" s="10"/>
      <c r="E895" s="10"/>
      <c r="F895" s="10"/>
      <c r="G895" s="10"/>
      <c r="H895" s="10"/>
      <c r="I895" s="10"/>
      <c r="J895" s="10"/>
      <c r="K895" s="10"/>
      <c r="L895" s="10"/>
      <c r="M895" s="3"/>
      <c r="N895" s="10"/>
      <c r="O895" s="10"/>
      <c r="P895" s="10"/>
      <c r="Q895" s="10"/>
      <c r="R895" s="10"/>
    </row>
    <row r="896" spans="1:18">
      <c r="A896" s="10"/>
      <c r="B896" s="10"/>
      <c r="C896" s="10"/>
      <c r="D896" s="10"/>
      <c r="E896" s="10"/>
      <c r="F896" s="10"/>
      <c r="G896" s="10"/>
      <c r="H896" s="10"/>
      <c r="I896" s="10"/>
      <c r="J896" s="10"/>
      <c r="K896" s="10"/>
      <c r="L896" s="10"/>
      <c r="M896" s="3"/>
      <c r="N896" s="10"/>
      <c r="O896" s="10"/>
      <c r="P896" s="10"/>
      <c r="Q896" s="10"/>
      <c r="R896" s="10"/>
    </row>
    <row r="897" spans="1:18">
      <c r="A897" s="10"/>
      <c r="B897" s="10"/>
      <c r="C897" s="10"/>
      <c r="D897" s="10"/>
      <c r="E897" s="10"/>
      <c r="F897" s="10"/>
      <c r="G897" s="10"/>
      <c r="H897" s="10"/>
      <c r="I897" s="10"/>
      <c r="J897" s="10"/>
      <c r="K897" s="10"/>
      <c r="L897" s="10"/>
      <c r="M897" s="3"/>
      <c r="N897" s="10"/>
      <c r="O897" s="10"/>
      <c r="P897" s="10"/>
      <c r="Q897" s="10"/>
      <c r="R897" s="10"/>
    </row>
    <row r="898" spans="1:18">
      <c r="A898" s="10"/>
      <c r="B898" s="10"/>
      <c r="C898" s="10"/>
      <c r="D898" s="10"/>
      <c r="E898" s="10"/>
      <c r="F898" s="10"/>
      <c r="G898" s="10"/>
      <c r="H898" s="10"/>
      <c r="I898" s="10"/>
      <c r="J898" s="10"/>
      <c r="K898" s="10"/>
      <c r="L898" s="10"/>
      <c r="M898" s="3"/>
      <c r="N898" s="10"/>
      <c r="O898" s="10"/>
      <c r="P898" s="10"/>
      <c r="Q898" s="10"/>
      <c r="R898" s="10"/>
    </row>
    <row r="899" spans="1:18">
      <c r="A899" s="10"/>
      <c r="B899" s="10"/>
      <c r="C899" s="10"/>
      <c r="D899" s="10"/>
      <c r="E899" s="10"/>
      <c r="F899" s="10"/>
      <c r="G899" s="10"/>
      <c r="H899" s="10"/>
      <c r="I899" s="10"/>
      <c r="J899" s="10"/>
      <c r="K899" s="10"/>
      <c r="L899" s="10"/>
      <c r="M899" s="3"/>
      <c r="N899" s="10"/>
      <c r="O899" s="10"/>
      <c r="P899" s="10"/>
      <c r="Q899" s="10"/>
      <c r="R899" s="10"/>
    </row>
    <row r="900" spans="1:18">
      <c r="A900" s="10"/>
      <c r="B900" s="10"/>
      <c r="C900" s="10"/>
      <c r="D900" s="10"/>
      <c r="E900" s="10"/>
      <c r="F900" s="10"/>
      <c r="G900" s="10"/>
      <c r="H900" s="10"/>
      <c r="I900" s="10"/>
      <c r="J900" s="10"/>
      <c r="K900" s="10"/>
      <c r="L900" s="10"/>
      <c r="M900" s="3"/>
      <c r="N900" s="10"/>
      <c r="O900" s="10"/>
      <c r="P900" s="10"/>
      <c r="Q900" s="10"/>
      <c r="R900" s="10"/>
    </row>
    <row r="901" spans="1:18">
      <c r="A901" s="10"/>
      <c r="B901" s="10"/>
      <c r="C901" s="10"/>
      <c r="D901" s="10"/>
      <c r="E901" s="10"/>
      <c r="F901" s="10"/>
      <c r="G901" s="10"/>
      <c r="H901" s="10"/>
      <c r="I901" s="10"/>
      <c r="J901" s="10"/>
      <c r="K901" s="10"/>
      <c r="L901" s="10"/>
      <c r="M901" s="3"/>
      <c r="N901" s="10"/>
      <c r="O901" s="10"/>
      <c r="P901" s="10"/>
      <c r="Q901" s="10"/>
      <c r="R901" s="10"/>
    </row>
    <row r="902" spans="1:18">
      <c r="A902" s="10"/>
      <c r="B902" s="10"/>
      <c r="C902" s="10"/>
      <c r="D902" s="10"/>
      <c r="E902" s="10"/>
      <c r="F902" s="10"/>
      <c r="G902" s="10"/>
      <c r="H902" s="10"/>
      <c r="I902" s="10"/>
      <c r="J902" s="10"/>
      <c r="K902" s="10"/>
      <c r="L902" s="10"/>
      <c r="M902" s="3"/>
      <c r="N902" s="10"/>
      <c r="O902" s="10"/>
      <c r="P902" s="10"/>
      <c r="Q902" s="10"/>
      <c r="R902" s="10"/>
    </row>
    <row r="903" spans="1:18">
      <c r="A903" s="10"/>
      <c r="B903" s="10"/>
      <c r="C903" s="10"/>
      <c r="D903" s="10"/>
      <c r="E903" s="10"/>
      <c r="F903" s="10"/>
      <c r="G903" s="10"/>
      <c r="H903" s="10"/>
      <c r="I903" s="10"/>
      <c r="J903" s="10"/>
      <c r="K903" s="10"/>
      <c r="L903" s="10"/>
      <c r="M903" s="3"/>
      <c r="N903" s="10"/>
      <c r="O903" s="10"/>
      <c r="P903" s="10"/>
      <c r="Q903" s="10"/>
      <c r="R903" s="10"/>
    </row>
    <row r="904" spans="1:18">
      <c r="A904" s="10"/>
      <c r="B904" s="10"/>
      <c r="C904" s="10"/>
      <c r="D904" s="10"/>
      <c r="E904" s="10"/>
      <c r="F904" s="10"/>
      <c r="G904" s="10"/>
      <c r="H904" s="10"/>
      <c r="I904" s="10"/>
      <c r="J904" s="10"/>
      <c r="K904" s="10"/>
      <c r="L904" s="10"/>
      <c r="M904" s="3"/>
      <c r="N904" s="10"/>
      <c r="O904" s="10"/>
      <c r="P904" s="10"/>
      <c r="Q904" s="10"/>
      <c r="R904" s="10"/>
    </row>
    <row r="905" spans="1:18">
      <c r="A905" s="10"/>
      <c r="B905" s="10"/>
      <c r="C905" s="10"/>
      <c r="D905" s="10"/>
      <c r="E905" s="10"/>
      <c r="F905" s="10"/>
      <c r="G905" s="10"/>
      <c r="H905" s="10"/>
      <c r="I905" s="10"/>
      <c r="J905" s="10"/>
      <c r="K905" s="10"/>
      <c r="L905" s="10"/>
      <c r="M905" s="3"/>
      <c r="N905" s="10"/>
      <c r="O905" s="10"/>
      <c r="P905" s="10"/>
      <c r="Q905" s="10"/>
      <c r="R905" s="10"/>
    </row>
    <row r="906" spans="1:18">
      <c r="A906" s="10"/>
      <c r="B906" s="10"/>
      <c r="C906" s="10"/>
      <c r="D906" s="10"/>
      <c r="E906" s="10"/>
      <c r="F906" s="10"/>
      <c r="G906" s="10"/>
      <c r="H906" s="10"/>
      <c r="I906" s="10"/>
      <c r="J906" s="10"/>
      <c r="K906" s="10"/>
      <c r="L906" s="10"/>
      <c r="M906" s="3"/>
      <c r="N906" s="10"/>
      <c r="O906" s="10"/>
      <c r="P906" s="10"/>
      <c r="Q906" s="10"/>
      <c r="R906" s="10"/>
    </row>
    <row r="907" spans="1:18">
      <c r="A907" s="10"/>
      <c r="B907" s="10"/>
      <c r="C907" s="10"/>
      <c r="D907" s="10"/>
      <c r="E907" s="10"/>
      <c r="F907" s="10"/>
      <c r="G907" s="10"/>
      <c r="H907" s="10"/>
      <c r="I907" s="10"/>
      <c r="J907" s="10"/>
      <c r="K907" s="10"/>
      <c r="L907" s="10"/>
      <c r="M907" s="3"/>
      <c r="N907" s="10"/>
      <c r="O907" s="10"/>
      <c r="P907" s="10"/>
      <c r="Q907" s="10"/>
      <c r="R907" s="10"/>
    </row>
    <row r="908" spans="1:18">
      <c r="A908" s="10"/>
      <c r="B908" s="10"/>
      <c r="C908" s="10"/>
      <c r="D908" s="10"/>
      <c r="E908" s="10"/>
      <c r="F908" s="10"/>
      <c r="G908" s="10"/>
      <c r="H908" s="10"/>
      <c r="I908" s="10"/>
      <c r="J908" s="10"/>
      <c r="K908" s="10"/>
      <c r="L908" s="10"/>
      <c r="M908" s="3"/>
      <c r="N908" s="10"/>
      <c r="O908" s="10"/>
      <c r="P908" s="10"/>
      <c r="Q908" s="10"/>
      <c r="R908" s="10"/>
    </row>
    <row r="909" spans="1:18">
      <c r="A909" s="10"/>
      <c r="B909" s="10"/>
      <c r="C909" s="10"/>
      <c r="D909" s="10"/>
      <c r="E909" s="10"/>
      <c r="F909" s="10"/>
      <c r="G909" s="10"/>
      <c r="H909" s="10"/>
      <c r="I909" s="10"/>
      <c r="J909" s="10"/>
      <c r="K909" s="10"/>
      <c r="L909" s="10"/>
      <c r="M909" s="3"/>
      <c r="N909" s="10"/>
      <c r="O909" s="10"/>
      <c r="P909" s="10"/>
      <c r="Q909" s="10"/>
      <c r="R909" s="10"/>
    </row>
    <row r="910" spans="1:18">
      <c r="A910" s="10"/>
      <c r="B910" s="10"/>
      <c r="C910" s="10"/>
      <c r="D910" s="10"/>
      <c r="E910" s="10"/>
      <c r="F910" s="10"/>
      <c r="G910" s="10"/>
      <c r="H910" s="10"/>
      <c r="I910" s="10"/>
      <c r="J910" s="10"/>
      <c r="K910" s="10"/>
      <c r="L910" s="10"/>
      <c r="M910" s="3"/>
      <c r="N910" s="10"/>
      <c r="O910" s="10"/>
      <c r="P910" s="10"/>
      <c r="Q910" s="10"/>
      <c r="R910" s="10"/>
    </row>
    <row r="911" spans="1:18">
      <c r="A911" s="10"/>
      <c r="B911" s="10"/>
      <c r="C911" s="10"/>
      <c r="D911" s="10"/>
      <c r="E911" s="10"/>
      <c r="F911" s="10"/>
      <c r="G911" s="10"/>
      <c r="H911" s="10"/>
      <c r="I911" s="10"/>
      <c r="J911" s="10"/>
      <c r="K911" s="10"/>
      <c r="L911" s="10"/>
      <c r="M911" s="3"/>
      <c r="N911" s="10"/>
      <c r="O911" s="10"/>
      <c r="P911" s="10"/>
      <c r="Q911" s="10"/>
      <c r="R911" s="10"/>
    </row>
    <row r="912" spans="1:18">
      <c r="A912" s="10"/>
      <c r="B912" s="10"/>
      <c r="C912" s="10"/>
      <c r="D912" s="10"/>
      <c r="E912" s="10"/>
      <c r="F912" s="10"/>
      <c r="G912" s="10"/>
      <c r="H912" s="10"/>
      <c r="I912" s="10"/>
      <c r="J912" s="10"/>
      <c r="K912" s="10"/>
      <c r="L912" s="10"/>
      <c r="M912" s="3"/>
      <c r="N912" s="10"/>
      <c r="O912" s="10"/>
      <c r="P912" s="10"/>
      <c r="Q912" s="10"/>
      <c r="R912" s="10"/>
    </row>
    <row r="913" spans="1:18">
      <c r="A913" s="10"/>
      <c r="B913" s="10"/>
      <c r="C913" s="10"/>
      <c r="D913" s="10"/>
      <c r="E913" s="10"/>
      <c r="F913" s="10"/>
      <c r="G913" s="10"/>
      <c r="H913" s="10"/>
      <c r="I913" s="10"/>
      <c r="J913" s="10"/>
      <c r="K913" s="10"/>
      <c r="L913" s="10"/>
      <c r="M913" s="3"/>
      <c r="N913" s="10"/>
      <c r="O913" s="10"/>
      <c r="P913" s="10"/>
      <c r="Q913" s="10"/>
      <c r="R913" s="10"/>
    </row>
    <row r="914" spans="1:18">
      <c r="A914" s="10"/>
      <c r="B914" s="10"/>
      <c r="C914" s="10"/>
      <c r="D914" s="10"/>
      <c r="E914" s="10"/>
      <c r="F914" s="10"/>
      <c r="G914" s="10"/>
      <c r="H914" s="10"/>
      <c r="I914" s="10"/>
      <c r="J914" s="10"/>
      <c r="K914" s="10"/>
      <c r="L914" s="10"/>
      <c r="M914" s="3"/>
      <c r="N914" s="10"/>
      <c r="O914" s="10"/>
      <c r="P914" s="10"/>
      <c r="Q914" s="10"/>
      <c r="R914" s="10"/>
    </row>
    <row r="915" spans="1:18">
      <c r="A915" s="10"/>
      <c r="B915" s="10"/>
      <c r="C915" s="10"/>
      <c r="D915" s="10"/>
      <c r="E915" s="10"/>
      <c r="F915" s="10"/>
      <c r="G915" s="10"/>
      <c r="H915" s="10"/>
      <c r="I915" s="10"/>
      <c r="J915" s="10"/>
      <c r="K915" s="10"/>
      <c r="L915" s="10"/>
      <c r="M915" s="3"/>
      <c r="N915" s="10"/>
      <c r="O915" s="10"/>
      <c r="P915" s="10"/>
      <c r="Q915" s="10"/>
      <c r="R915" s="10"/>
    </row>
    <row r="916" spans="1:18">
      <c r="A916" s="10"/>
      <c r="B916" s="10"/>
      <c r="C916" s="10"/>
      <c r="D916" s="10"/>
      <c r="E916" s="10"/>
      <c r="F916" s="10"/>
      <c r="G916" s="10"/>
      <c r="H916" s="10"/>
      <c r="I916" s="10"/>
      <c r="J916" s="10"/>
      <c r="K916" s="10"/>
      <c r="L916" s="10"/>
      <c r="M916" s="3"/>
      <c r="N916" s="10"/>
      <c r="O916" s="10"/>
      <c r="P916" s="10"/>
      <c r="Q916" s="10"/>
      <c r="R916" s="10"/>
    </row>
    <row r="917" spans="1:18">
      <c r="A917" s="10"/>
      <c r="B917" s="10"/>
      <c r="C917" s="10"/>
      <c r="D917" s="10"/>
      <c r="E917" s="10"/>
      <c r="F917" s="10"/>
      <c r="G917" s="10"/>
      <c r="H917" s="10"/>
      <c r="I917" s="10"/>
      <c r="J917" s="10"/>
      <c r="K917" s="10"/>
      <c r="L917" s="10"/>
      <c r="M917" s="3"/>
      <c r="N917" s="10"/>
      <c r="O917" s="10"/>
      <c r="P917" s="10"/>
      <c r="Q917" s="10"/>
      <c r="R917" s="10"/>
    </row>
    <row r="918" spans="1:18">
      <c r="A918" s="10"/>
      <c r="B918" s="10"/>
      <c r="C918" s="10"/>
      <c r="D918" s="10"/>
      <c r="E918" s="10"/>
      <c r="F918" s="10"/>
      <c r="G918" s="10"/>
      <c r="H918" s="10"/>
      <c r="I918" s="10"/>
      <c r="J918" s="10"/>
      <c r="K918" s="10"/>
      <c r="L918" s="10"/>
      <c r="M918" s="3"/>
      <c r="N918" s="10"/>
      <c r="O918" s="10"/>
      <c r="P918" s="10"/>
      <c r="Q918" s="10"/>
      <c r="R918" s="10"/>
    </row>
    <row r="919" spans="1:18">
      <c r="A919" s="10"/>
      <c r="B919" s="10"/>
      <c r="C919" s="10"/>
      <c r="D919" s="10"/>
      <c r="E919" s="10"/>
      <c r="F919" s="10"/>
      <c r="G919" s="10"/>
      <c r="H919" s="10"/>
      <c r="I919" s="10"/>
      <c r="J919" s="10"/>
      <c r="K919" s="10"/>
      <c r="L919" s="10"/>
      <c r="M919" s="3"/>
      <c r="N919" s="10"/>
      <c r="O919" s="10"/>
      <c r="P919" s="10"/>
      <c r="Q919" s="10"/>
      <c r="R919" s="10"/>
    </row>
    <row r="920" spans="1:18">
      <c r="A920" s="10"/>
      <c r="B920" s="10"/>
      <c r="C920" s="10"/>
      <c r="D920" s="10"/>
      <c r="E920" s="10"/>
      <c r="F920" s="10"/>
      <c r="G920" s="10"/>
      <c r="H920" s="10"/>
      <c r="I920" s="10"/>
      <c r="J920" s="10"/>
      <c r="K920" s="10"/>
      <c r="L920" s="10"/>
      <c r="M920" s="3"/>
      <c r="N920" s="10"/>
      <c r="O920" s="10"/>
      <c r="P920" s="10"/>
      <c r="Q920" s="10"/>
      <c r="R920" s="10"/>
    </row>
    <row r="921" spans="1:18">
      <c r="A921" s="10"/>
      <c r="B921" s="10"/>
      <c r="C921" s="10"/>
      <c r="D921" s="10"/>
      <c r="E921" s="10"/>
      <c r="F921" s="10"/>
      <c r="G921" s="10"/>
      <c r="H921" s="10"/>
      <c r="I921" s="10"/>
      <c r="J921" s="10"/>
      <c r="K921" s="10"/>
      <c r="L921" s="10"/>
      <c r="M921" s="3"/>
      <c r="N921" s="10"/>
      <c r="O921" s="10"/>
      <c r="P921" s="10"/>
      <c r="Q921" s="10"/>
      <c r="R921" s="10"/>
    </row>
    <row r="922" spans="1:18">
      <c r="A922" s="10"/>
      <c r="B922" s="10"/>
      <c r="C922" s="10"/>
      <c r="D922" s="10"/>
      <c r="E922" s="10"/>
      <c r="F922" s="10"/>
      <c r="G922" s="10"/>
      <c r="H922" s="10"/>
      <c r="I922" s="10"/>
      <c r="J922" s="10"/>
      <c r="K922" s="10"/>
      <c r="L922" s="10"/>
      <c r="M922" s="3"/>
      <c r="N922" s="10"/>
      <c r="O922" s="10"/>
      <c r="P922" s="10"/>
      <c r="Q922" s="10"/>
      <c r="R922" s="10"/>
    </row>
    <row r="923" spans="1:18">
      <c r="A923" s="10"/>
      <c r="B923" s="10"/>
      <c r="C923" s="10"/>
      <c r="D923" s="10"/>
      <c r="E923" s="10"/>
      <c r="F923" s="10"/>
      <c r="G923" s="10"/>
      <c r="H923" s="10"/>
      <c r="I923" s="10"/>
      <c r="J923" s="10"/>
      <c r="K923" s="10"/>
      <c r="L923" s="10"/>
      <c r="M923" s="3"/>
      <c r="N923" s="10"/>
      <c r="O923" s="10"/>
      <c r="P923" s="10"/>
      <c r="Q923" s="10"/>
      <c r="R923" s="10"/>
    </row>
    <row r="924" spans="1:18">
      <c r="A924" s="10"/>
      <c r="B924" s="10"/>
      <c r="C924" s="10"/>
      <c r="D924" s="10"/>
      <c r="E924" s="10"/>
      <c r="F924" s="10"/>
      <c r="G924" s="10"/>
      <c r="H924" s="10"/>
      <c r="I924" s="10"/>
      <c r="J924" s="10"/>
      <c r="K924" s="10"/>
      <c r="L924" s="10"/>
      <c r="M924" s="3"/>
      <c r="N924" s="10"/>
      <c r="O924" s="10"/>
      <c r="P924" s="10"/>
      <c r="Q924" s="10"/>
      <c r="R924" s="10"/>
    </row>
    <row r="925" spans="1:18">
      <c r="A925" s="10"/>
      <c r="B925" s="10"/>
      <c r="C925" s="10"/>
      <c r="D925" s="10"/>
      <c r="E925" s="10"/>
      <c r="F925" s="10"/>
      <c r="G925" s="10"/>
      <c r="H925" s="10"/>
      <c r="I925" s="10"/>
      <c r="J925" s="10"/>
      <c r="K925" s="10"/>
      <c r="L925" s="10"/>
      <c r="M925" s="3"/>
      <c r="N925" s="10"/>
      <c r="O925" s="10"/>
      <c r="P925" s="10"/>
      <c r="Q925" s="10"/>
      <c r="R925" s="10"/>
    </row>
    <row r="926" spans="1:18">
      <c r="A926" s="10"/>
      <c r="B926" s="10"/>
      <c r="C926" s="10"/>
      <c r="D926" s="10"/>
      <c r="E926" s="10"/>
      <c r="F926" s="10"/>
      <c r="G926" s="10"/>
      <c r="H926" s="10"/>
      <c r="I926" s="10"/>
      <c r="J926" s="10"/>
      <c r="K926" s="10"/>
      <c r="L926" s="10"/>
      <c r="M926" s="3"/>
      <c r="N926" s="10"/>
      <c r="O926" s="10"/>
      <c r="P926" s="10"/>
      <c r="Q926" s="10"/>
      <c r="R926" s="10"/>
    </row>
    <row r="927" spans="1:18">
      <c r="A927" s="10"/>
      <c r="B927" s="10"/>
      <c r="C927" s="10"/>
      <c r="D927" s="10"/>
      <c r="E927" s="10"/>
      <c r="F927" s="10"/>
      <c r="G927" s="10"/>
      <c r="H927" s="10"/>
      <c r="I927" s="10"/>
      <c r="J927" s="10"/>
      <c r="K927" s="10"/>
      <c r="L927" s="10"/>
      <c r="M927" s="3"/>
      <c r="N927" s="10"/>
      <c r="O927" s="10"/>
      <c r="P927" s="10"/>
      <c r="Q927" s="10"/>
      <c r="R927" s="10"/>
    </row>
    <row r="928" spans="1:18">
      <c r="A928" s="10"/>
      <c r="B928" s="10"/>
      <c r="C928" s="10"/>
      <c r="D928" s="10"/>
      <c r="E928" s="10"/>
      <c r="F928" s="10"/>
      <c r="G928" s="10"/>
      <c r="H928" s="10"/>
      <c r="I928" s="10"/>
      <c r="J928" s="10"/>
      <c r="K928" s="10"/>
      <c r="L928" s="10"/>
      <c r="M928" s="3"/>
      <c r="N928" s="10"/>
      <c r="O928" s="10"/>
      <c r="P928" s="10"/>
      <c r="Q928" s="10"/>
      <c r="R928" s="10"/>
    </row>
    <row r="929" spans="1:18">
      <c r="A929" s="10"/>
      <c r="B929" s="10"/>
      <c r="C929" s="10"/>
      <c r="D929" s="10"/>
      <c r="E929" s="10"/>
      <c r="F929" s="10"/>
      <c r="G929" s="10"/>
      <c r="H929" s="10"/>
      <c r="I929" s="10"/>
      <c r="J929" s="10"/>
      <c r="K929" s="10"/>
      <c r="L929" s="10"/>
      <c r="M929" s="3"/>
      <c r="N929" s="10"/>
      <c r="O929" s="10"/>
      <c r="P929" s="10"/>
      <c r="Q929" s="10"/>
      <c r="R929" s="10"/>
    </row>
    <row r="930" spans="1:18">
      <c r="A930" s="10"/>
      <c r="B930" s="10"/>
      <c r="C930" s="10"/>
      <c r="D930" s="10"/>
      <c r="E930" s="10"/>
      <c r="F930" s="10"/>
      <c r="G930" s="10"/>
      <c r="H930" s="10"/>
      <c r="I930" s="10"/>
      <c r="J930" s="10"/>
      <c r="K930" s="10"/>
      <c r="L930" s="10"/>
      <c r="M930" s="3"/>
      <c r="N930" s="10"/>
      <c r="O930" s="10"/>
      <c r="P930" s="10"/>
      <c r="Q930" s="10"/>
      <c r="R930" s="10"/>
    </row>
    <row r="931" spans="1:18">
      <c r="A931" s="10"/>
      <c r="B931" s="10"/>
      <c r="C931" s="10"/>
      <c r="D931" s="10"/>
      <c r="E931" s="10"/>
      <c r="F931" s="10"/>
      <c r="G931" s="10"/>
      <c r="H931" s="10"/>
      <c r="I931" s="10"/>
      <c r="J931" s="10"/>
      <c r="K931" s="10"/>
      <c r="L931" s="10"/>
      <c r="M931" s="3"/>
      <c r="N931" s="10"/>
      <c r="O931" s="10"/>
      <c r="P931" s="10"/>
      <c r="Q931" s="10"/>
      <c r="R931" s="10"/>
    </row>
    <row r="932" spans="1:18">
      <c r="A932" s="10"/>
      <c r="B932" s="10"/>
      <c r="C932" s="10"/>
      <c r="D932" s="10"/>
      <c r="E932" s="10"/>
      <c r="F932" s="10"/>
      <c r="G932" s="10"/>
      <c r="H932" s="10"/>
      <c r="I932" s="10"/>
      <c r="J932" s="10"/>
      <c r="K932" s="10"/>
      <c r="L932" s="10"/>
      <c r="M932" s="3"/>
      <c r="N932" s="10"/>
      <c r="O932" s="10"/>
      <c r="P932" s="10"/>
      <c r="Q932" s="10"/>
      <c r="R932" s="10"/>
    </row>
    <row r="933" spans="1:18">
      <c r="A933" s="10"/>
      <c r="B933" s="10"/>
      <c r="C933" s="10"/>
      <c r="D933" s="10"/>
      <c r="E933" s="10"/>
      <c r="F933" s="10"/>
      <c r="G933" s="10"/>
      <c r="H933" s="10"/>
      <c r="I933" s="10"/>
      <c r="J933" s="10"/>
      <c r="K933" s="10"/>
      <c r="L933" s="10"/>
      <c r="M933" s="3"/>
      <c r="N933" s="10"/>
      <c r="O933" s="10"/>
      <c r="P933" s="10"/>
      <c r="Q933" s="10"/>
      <c r="R933" s="10"/>
    </row>
    <row r="934" spans="1:18">
      <c r="A934" s="10"/>
      <c r="B934" s="10"/>
      <c r="C934" s="10"/>
      <c r="D934" s="10"/>
      <c r="E934" s="10"/>
      <c r="F934" s="10"/>
      <c r="G934" s="10"/>
      <c r="H934" s="10"/>
      <c r="I934" s="10"/>
      <c r="J934" s="10"/>
      <c r="K934" s="10"/>
      <c r="L934" s="10"/>
      <c r="M934" s="3"/>
      <c r="N934" s="10"/>
      <c r="O934" s="10"/>
      <c r="P934" s="10"/>
      <c r="Q934" s="10"/>
      <c r="R934" s="10"/>
    </row>
    <row r="935" spans="1:18">
      <c r="A935" s="10"/>
      <c r="B935" s="10"/>
      <c r="C935" s="10"/>
      <c r="D935" s="10"/>
      <c r="E935" s="10"/>
      <c r="F935" s="10"/>
      <c r="G935" s="10"/>
      <c r="H935" s="10"/>
      <c r="I935" s="10"/>
      <c r="J935" s="10"/>
      <c r="K935" s="10"/>
      <c r="L935" s="10"/>
      <c r="M935" s="3"/>
      <c r="N935" s="10"/>
      <c r="O935" s="10"/>
      <c r="P935" s="10"/>
      <c r="Q935" s="10"/>
      <c r="R935" s="10"/>
    </row>
    <row r="936" spans="1:18">
      <c r="A936" s="10"/>
      <c r="B936" s="10"/>
      <c r="C936" s="10"/>
      <c r="D936" s="10"/>
      <c r="E936" s="10"/>
      <c r="F936" s="10"/>
      <c r="G936" s="10"/>
      <c r="H936" s="10"/>
      <c r="I936" s="10"/>
      <c r="J936" s="10"/>
      <c r="K936" s="10"/>
      <c r="L936" s="10"/>
      <c r="M936" s="3"/>
      <c r="N936" s="10"/>
      <c r="O936" s="10"/>
      <c r="P936" s="10"/>
      <c r="Q936" s="10"/>
      <c r="R936" s="10"/>
    </row>
    <row r="937" spans="1:18">
      <c r="A937" s="10"/>
      <c r="B937" s="10"/>
      <c r="C937" s="10"/>
      <c r="D937" s="10"/>
      <c r="E937" s="10"/>
      <c r="F937" s="10"/>
      <c r="G937" s="10"/>
      <c r="H937" s="10"/>
      <c r="I937" s="10"/>
      <c r="J937" s="10"/>
      <c r="K937" s="10"/>
      <c r="L937" s="10"/>
      <c r="M937" s="3"/>
      <c r="N937" s="10"/>
      <c r="O937" s="10"/>
      <c r="P937" s="10"/>
      <c r="Q937" s="10"/>
      <c r="R937" s="10"/>
    </row>
    <row r="938" spans="1:18">
      <c r="A938" s="10"/>
      <c r="B938" s="10"/>
      <c r="C938" s="10"/>
      <c r="D938" s="10"/>
      <c r="E938" s="10"/>
      <c r="F938" s="10"/>
      <c r="G938" s="10"/>
      <c r="H938" s="10"/>
      <c r="I938" s="10"/>
      <c r="J938" s="10"/>
      <c r="K938" s="10"/>
      <c r="L938" s="10"/>
      <c r="M938" s="3"/>
      <c r="N938" s="10"/>
      <c r="O938" s="10"/>
      <c r="P938" s="10"/>
      <c r="Q938" s="10"/>
      <c r="R938" s="10"/>
    </row>
    <row r="939" spans="1:18">
      <c r="A939" s="10"/>
      <c r="B939" s="10"/>
      <c r="C939" s="10"/>
      <c r="D939" s="10"/>
      <c r="E939" s="10"/>
      <c r="F939" s="10"/>
      <c r="G939" s="10"/>
      <c r="H939" s="10"/>
      <c r="I939" s="10"/>
      <c r="J939" s="10"/>
      <c r="K939" s="10"/>
      <c r="L939" s="10"/>
      <c r="M939" s="3"/>
      <c r="N939" s="10"/>
      <c r="O939" s="10"/>
      <c r="P939" s="10"/>
      <c r="Q939" s="10"/>
      <c r="R939" s="10"/>
    </row>
    <row r="940" spans="1:18">
      <c r="A940" s="10"/>
      <c r="B940" s="10"/>
      <c r="C940" s="10"/>
      <c r="D940" s="10"/>
      <c r="E940" s="10"/>
      <c r="F940" s="10"/>
      <c r="G940" s="10"/>
      <c r="H940" s="10"/>
      <c r="I940" s="10"/>
      <c r="J940" s="10"/>
      <c r="K940" s="10"/>
      <c r="L940" s="10"/>
      <c r="M940" s="3"/>
      <c r="N940" s="10"/>
      <c r="O940" s="10"/>
      <c r="P940" s="10"/>
      <c r="Q940" s="10"/>
      <c r="R940" s="10"/>
    </row>
    <row r="941" spans="1:18">
      <c r="A941" s="10"/>
      <c r="B941" s="10"/>
      <c r="C941" s="10"/>
      <c r="D941" s="10"/>
      <c r="E941" s="10"/>
      <c r="F941" s="10"/>
      <c r="G941" s="10"/>
      <c r="H941" s="10"/>
      <c r="I941" s="10"/>
      <c r="J941" s="10"/>
      <c r="K941" s="10"/>
      <c r="L941" s="10"/>
      <c r="M941" s="3"/>
      <c r="N941" s="10"/>
      <c r="O941" s="10"/>
      <c r="P941" s="10"/>
      <c r="Q941" s="10"/>
      <c r="R941" s="10"/>
    </row>
    <row r="942" spans="1:18">
      <c r="A942" s="10"/>
      <c r="B942" s="10"/>
      <c r="C942" s="10"/>
      <c r="D942" s="10"/>
      <c r="E942" s="10"/>
      <c r="F942" s="10"/>
      <c r="G942" s="10"/>
      <c r="H942" s="10"/>
      <c r="I942" s="10"/>
      <c r="J942" s="10"/>
      <c r="K942" s="10"/>
      <c r="L942" s="10"/>
      <c r="M942" s="3"/>
      <c r="N942" s="10"/>
      <c r="O942" s="10"/>
      <c r="P942" s="10"/>
      <c r="Q942" s="10"/>
      <c r="R942" s="10"/>
    </row>
    <row r="943" spans="1:18">
      <c r="A943" s="10"/>
      <c r="B943" s="10"/>
      <c r="C943" s="10"/>
      <c r="D943" s="10"/>
      <c r="E943" s="10"/>
      <c r="F943" s="10"/>
      <c r="G943" s="10"/>
      <c r="H943" s="10"/>
      <c r="I943" s="10"/>
      <c r="J943" s="10"/>
      <c r="K943" s="10"/>
      <c r="L943" s="10"/>
      <c r="M943" s="3"/>
      <c r="N943" s="10"/>
      <c r="O943" s="10"/>
      <c r="P943" s="10"/>
      <c r="Q943" s="10"/>
      <c r="R943" s="10"/>
    </row>
    <row r="944" spans="1:18">
      <c r="A944" s="10"/>
      <c r="B944" s="10"/>
      <c r="C944" s="10"/>
      <c r="D944" s="10"/>
      <c r="E944" s="10"/>
      <c r="F944" s="10"/>
      <c r="G944" s="10"/>
      <c r="H944" s="10"/>
      <c r="I944" s="10"/>
      <c r="J944" s="10"/>
      <c r="K944" s="10"/>
      <c r="L944" s="10"/>
      <c r="M944" s="3"/>
      <c r="N944" s="10"/>
      <c r="O944" s="10"/>
      <c r="P944" s="10"/>
      <c r="Q944" s="10"/>
      <c r="R944" s="10"/>
    </row>
    <row r="945" spans="1:18">
      <c r="A945" s="10"/>
      <c r="B945" s="10"/>
      <c r="C945" s="10"/>
      <c r="D945" s="10"/>
      <c r="E945" s="10"/>
      <c r="F945" s="10"/>
      <c r="G945" s="10"/>
      <c r="H945" s="10"/>
      <c r="I945" s="10"/>
      <c r="J945" s="10"/>
      <c r="K945" s="10"/>
      <c r="L945" s="10"/>
      <c r="M945" s="3"/>
      <c r="N945" s="10"/>
      <c r="O945" s="10"/>
      <c r="P945" s="10"/>
      <c r="Q945" s="10"/>
      <c r="R945" s="10"/>
    </row>
    <row r="946" spans="1:18">
      <c r="A946" s="10"/>
      <c r="B946" s="10"/>
      <c r="C946" s="10"/>
      <c r="D946" s="10"/>
      <c r="E946" s="10"/>
      <c r="F946" s="10"/>
      <c r="G946" s="10"/>
      <c r="H946" s="10"/>
      <c r="I946" s="10"/>
      <c r="J946" s="10"/>
      <c r="K946" s="10"/>
      <c r="L946" s="10"/>
      <c r="M946" s="3"/>
      <c r="N946" s="10"/>
      <c r="O946" s="10"/>
      <c r="P946" s="10"/>
      <c r="Q946" s="10"/>
      <c r="R946" s="10"/>
    </row>
    <row r="947" spans="1:18">
      <c r="A947" s="10"/>
      <c r="B947" s="10"/>
      <c r="C947" s="10"/>
      <c r="D947" s="10"/>
      <c r="E947" s="10"/>
      <c r="F947" s="10"/>
      <c r="G947" s="10"/>
      <c r="H947" s="10"/>
      <c r="I947" s="10"/>
      <c r="J947" s="10"/>
      <c r="K947" s="10"/>
      <c r="L947" s="10"/>
      <c r="M947" s="3"/>
      <c r="N947" s="10"/>
      <c r="O947" s="10"/>
      <c r="P947" s="10"/>
      <c r="Q947" s="10"/>
      <c r="R947" s="10"/>
    </row>
    <row r="948" spans="1:18">
      <c r="A948" s="10"/>
      <c r="B948" s="10"/>
      <c r="C948" s="10"/>
      <c r="D948" s="10"/>
      <c r="E948" s="10"/>
      <c r="F948" s="10"/>
      <c r="G948" s="10"/>
      <c r="H948" s="10"/>
      <c r="I948" s="10"/>
      <c r="J948" s="10"/>
      <c r="K948" s="10"/>
      <c r="L948" s="10"/>
      <c r="M948" s="3"/>
      <c r="N948" s="10"/>
      <c r="O948" s="10"/>
      <c r="P948" s="10"/>
      <c r="Q948" s="10"/>
      <c r="R948" s="10"/>
    </row>
    <row r="949" spans="1:18">
      <c r="A949" s="10"/>
      <c r="B949" s="10"/>
      <c r="C949" s="10"/>
      <c r="D949" s="10"/>
      <c r="E949" s="10"/>
      <c r="F949" s="10"/>
      <c r="G949" s="10"/>
      <c r="H949" s="10"/>
      <c r="I949" s="10"/>
      <c r="J949" s="10"/>
      <c r="K949" s="10"/>
      <c r="L949" s="10"/>
      <c r="M949" s="3"/>
      <c r="N949" s="10"/>
      <c r="O949" s="10"/>
      <c r="P949" s="10"/>
      <c r="Q949" s="10"/>
      <c r="R949" s="10"/>
    </row>
    <row r="950" spans="1:18">
      <c r="A950" s="10"/>
      <c r="B950" s="10"/>
      <c r="C950" s="10"/>
      <c r="D950" s="10"/>
      <c r="E950" s="10"/>
      <c r="F950" s="10"/>
      <c r="G950" s="10"/>
      <c r="H950" s="10"/>
      <c r="I950" s="10"/>
      <c r="J950" s="10"/>
      <c r="K950" s="10"/>
      <c r="L950" s="10"/>
      <c r="M950" s="3"/>
      <c r="N950" s="10"/>
      <c r="O950" s="10"/>
      <c r="P950" s="10"/>
      <c r="Q950" s="10"/>
      <c r="R950" s="10"/>
    </row>
    <row r="951" spans="1:18">
      <c r="A951" s="10"/>
      <c r="B951" s="10"/>
      <c r="C951" s="10"/>
      <c r="D951" s="10"/>
      <c r="E951" s="10"/>
      <c r="F951" s="10"/>
      <c r="G951" s="10"/>
      <c r="H951" s="10"/>
      <c r="I951" s="10"/>
      <c r="J951" s="10"/>
      <c r="K951" s="10"/>
      <c r="L951" s="10"/>
      <c r="M951" s="3"/>
      <c r="N951" s="10"/>
      <c r="O951" s="10"/>
      <c r="P951" s="10"/>
      <c r="Q951" s="10"/>
      <c r="R951" s="10"/>
    </row>
    <row r="952" spans="1:18">
      <c r="A952" s="10"/>
      <c r="B952" s="10"/>
      <c r="C952" s="10"/>
      <c r="D952" s="10"/>
      <c r="E952" s="10"/>
      <c r="F952" s="10"/>
      <c r="G952" s="10"/>
      <c r="H952" s="10"/>
      <c r="I952" s="10"/>
      <c r="J952" s="10"/>
      <c r="K952" s="10"/>
      <c r="L952" s="10"/>
      <c r="M952" s="3"/>
      <c r="N952" s="10"/>
      <c r="O952" s="10"/>
      <c r="P952" s="10"/>
      <c r="Q952" s="10"/>
      <c r="R952" s="10"/>
    </row>
    <row r="953" spans="1:18">
      <c r="A953" s="10"/>
      <c r="B953" s="10"/>
      <c r="C953" s="10"/>
      <c r="D953" s="10"/>
      <c r="E953" s="10"/>
      <c r="F953" s="10"/>
      <c r="G953" s="10"/>
      <c r="H953" s="10"/>
      <c r="I953" s="10"/>
      <c r="J953" s="10"/>
      <c r="K953" s="10"/>
      <c r="L953" s="10"/>
      <c r="M953" s="3"/>
      <c r="N953" s="10"/>
      <c r="O953" s="10"/>
      <c r="P953" s="10"/>
      <c r="Q953" s="10"/>
      <c r="R953" s="10"/>
    </row>
    <row r="954" spans="1:18">
      <c r="A954" s="10"/>
      <c r="B954" s="10"/>
      <c r="C954" s="10"/>
      <c r="D954" s="10"/>
      <c r="E954" s="10"/>
      <c r="F954" s="10"/>
      <c r="G954" s="10"/>
      <c r="H954" s="10"/>
      <c r="I954" s="10"/>
      <c r="J954" s="10"/>
      <c r="K954" s="10"/>
      <c r="L954" s="10"/>
      <c r="M954" s="3"/>
      <c r="N954" s="10"/>
      <c r="O954" s="10"/>
      <c r="P954" s="10"/>
      <c r="Q954" s="10"/>
      <c r="R954" s="10"/>
    </row>
    <row r="955" spans="1:18">
      <c r="A955" s="10"/>
      <c r="B955" s="10"/>
      <c r="C955" s="10"/>
      <c r="D955" s="10"/>
      <c r="E955" s="10"/>
      <c r="F955" s="10"/>
      <c r="G955" s="10"/>
      <c r="H955" s="10"/>
      <c r="I955" s="10"/>
      <c r="J955" s="10"/>
      <c r="K955" s="10"/>
      <c r="L955" s="10"/>
      <c r="M955" s="3"/>
      <c r="N955" s="10"/>
      <c r="O955" s="10"/>
      <c r="P955" s="10"/>
      <c r="Q955" s="10"/>
      <c r="R955" s="10"/>
    </row>
    <row r="956" spans="1:18">
      <c r="A956" s="10"/>
      <c r="B956" s="10"/>
      <c r="C956" s="10"/>
      <c r="D956" s="10"/>
      <c r="E956" s="10"/>
      <c r="F956" s="10"/>
      <c r="G956" s="10"/>
      <c r="H956" s="10"/>
      <c r="I956" s="10"/>
      <c r="J956" s="10"/>
      <c r="K956" s="10"/>
      <c r="L956" s="10"/>
      <c r="M956" s="3"/>
      <c r="N956" s="10"/>
      <c r="O956" s="10"/>
      <c r="P956" s="10"/>
      <c r="Q956" s="10"/>
      <c r="R956" s="10"/>
    </row>
    <row r="957" spans="1:18">
      <c r="A957" s="10"/>
      <c r="B957" s="10"/>
      <c r="C957" s="10"/>
      <c r="D957" s="10"/>
      <c r="E957" s="10"/>
      <c r="F957" s="10"/>
      <c r="G957" s="10"/>
      <c r="H957" s="10"/>
      <c r="I957" s="10"/>
      <c r="J957" s="10"/>
      <c r="K957" s="10"/>
      <c r="L957" s="10"/>
      <c r="M957" s="3"/>
      <c r="N957" s="10"/>
      <c r="O957" s="10"/>
      <c r="P957" s="10"/>
      <c r="Q957" s="10"/>
      <c r="R957" s="10"/>
    </row>
    <row r="958" spans="1:18">
      <c r="A958" s="10"/>
      <c r="B958" s="10"/>
      <c r="C958" s="10"/>
      <c r="D958" s="10"/>
      <c r="E958" s="10"/>
      <c r="F958" s="10"/>
      <c r="G958" s="10"/>
      <c r="H958" s="10"/>
      <c r="I958" s="10"/>
      <c r="J958" s="10"/>
      <c r="K958" s="10"/>
      <c r="L958" s="10"/>
      <c r="M958" s="3"/>
      <c r="N958" s="10"/>
      <c r="O958" s="10"/>
      <c r="P958" s="10"/>
      <c r="Q958" s="10"/>
      <c r="R958" s="10"/>
    </row>
    <row r="959" spans="1:18">
      <c r="A959" s="10"/>
      <c r="B959" s="10"/>
      <c r="C959" s="10"/>
      <c r="D959" s="10"/>
      <c r="E959" s="10"/>
      <c r="F959" s="10"/>
      <c r="G959" s="10"/>
      <c r="H959" s="10"/>
      <c r="I959" s="10"/>
      <c r="J959" s="10"/>
      <c r="K959" s="10"/>
      <c r="L959" s="10"/>
      <c r="M959" s="3"/>
      <c r="N959" s="10"/>
      <c r="O959" s="10"/>
      <c r="P959" s="10"/>
      <c r="Q959" s="10"/>
      <c r="R959" s="10"/>
    </row>
    <row r="960" spans="1:18">
      <c r="A960" s="10"/>
      <c r="B960" s="10"/>
      <c r="C960" s="10"/>
      <c r="D960" s="10"/>
      <c r="E960" s="10"/>
      <c r="F960" s="10"/>
      <c r="G960" s="10"/>
      <c r="H960" s="10"/>
      <c r="I960" s="10"/>
      <c r="J960" s="10"/>
      <c r="K960" s="10"/>
      <c r="L960" s="10"/>
      <c r="M960" s="3"/>
      <c r="N960" s="10"/>
      <c r="O960" s="10"/>
      <c r="P960" s="10"/>
      <c r="Q960" s="10"/>
      <c r="R960" s="10"/>
    </row>
    <row r="961" spans="1:18">
      <c r="A961" s="10"/>
      <c r="B961" s="10"/>
      <c r="C961" s="10"/>
      <c r="D961" s="10"/>
      <c r="E961" s="10"/>
      <c r="F961" s="10"/>
      <c r="G961" s="10"/>
      <c r="H961" s="10"/>
      <c r="I961" s="10"/>
      <c r="J961" s="10"/>
      <c r="K961" s="10"/>
      <c r="L961" s="10"/>
      <c r="M961" s="3"/>
      <c r="N961" s="10"/>
      <c r="O961" s="10"/>
      <c r="P961" s="10"/>
      <c r="Q961" s="10"/>
      <c r="R961" s="10"/>
    </row>
    <row r="962" spans="1:18">
      <c r="A962" s="10"/>
      <c r="B962" s="10"/>
      <c r="C962" s="10"/>
      <c r="D962" s="10"/>
      <c r="E962" s="10"/>
      <c r="F962" s="10"/>
      <c r="G962" s="10"/>
      <c r="H962" s="10"/>
      <c r="I962" s="10"/>
      <c r="J962" s="10"/>
      <c r="K962" s="10"/>
      <c r="L962" s="10"/>
      <c r="M962" s="3"/>
      <c r="N962" s="10"/>
      <c r="O962" s="10"/>
      <c r="P962" s="10"/>
      <c r="Q962" s="10"/>
      <c r="R962" s="10"/>
    </row>
    <row r="963" spans="1:18">
      <c r="A963" s="10"/>
      <c r="B963" s="10"/>
      <c r="C963" s="10"/>
      <c r="D963" s="10"/>
      <c r="E963" s="10"/>
      <c r="F963" s="10"/>
      <c r="G963" s="10"/>
      <c r="H963" s="10"/>
      <c r="I963" s="10"/>
      <c r="J963" s="10"/>
      <c r="K963" s="10"/>
      <c r="L963" s="10"/>
      <c r="M963" s="3"/>
      <c r="N963" s="10"/>
      <c r="O963" s="10"/>
      <c r="P963" s="10"/>
      <c r="Q963" s="10"/>
      <c r="R963" s="10"/>
    </row>
    <row r="964" spans="1:18">
      <c r="A964" s="10"/>
      <c r="B964" s="10"/>
      <c r="C964" s="10"/>
      <c r="D964" s="10"/>
      <c r="E964" s="10"/>
      <c r="F964" s="10"/>
      <c r="G964" s="10"/>
      <c r="H964" s="10"/>
      <c r="I964" s="10"/>
      <c r="J964" s="10"/>
      <c r="K964" s="10"/>
      <c r="L964" s="10"/>
      <c r="M964" s="3"/>
      <c r="N964" s="10"/>
      <c r="O964" s="10"/>
      <c r="P964" s="10"/>
      <c r="Q964" s="10"/>
      <c r="R964" s="10"/>
    </row>
    <row r="965" spans="1:18">
      <c r="A965" s="10"/>
      <c r="B965" s="10"/>
      <c r="C965" s="10"/>
      <c r="D965" s="10"/>
      <c r="E965" s="10"/>
      <c r="F965" s="10"/>
      <c r="G965" s="10"/>
      <c r="H965" s="10"/>
      <c r="I965" s="10"/>
      <c r="J965" s="10"/>
      <c r="K965" s="10"/>
      <c r="L965" s="10"/>
      <c r="M965" s="3"/>
      <c r="N965" s="10"/>
      <c r="O965" s="10"/>
      <c r="P965" s="10"/>
      <c r="Q965" s="10"/>
      <c r="R965" s="10"/>
    </row>
    <row r="966" spans="1:18">
      <c r="A966" s="10"/>
      <c r="B966" s="10"/>
      <c r="C966" s="10"/>
      <c r="D966" s="10"/>
      <c r="E966" s="10"/>
      <c r="F966" s="10"/>
      <c r="G966" s="10"/>
      <c r="H966" s="10"/>
      <c r="I966" s="10"/>
      <c r="J966" s="10"/>
      <c r="K966" s="10"/>
      <c r="L966" s="10"/>
      <c r="M966" s="3"/>
      <c r="N966" s="10"/>
      <c r="O966" s="10"/>
      <c r="P966" s="10"/>
      <c r="Q966" s="10"/>
      <c r="R966" s="10"/>
    </row>
    <row r="967" spans="1:18">
      <c r="A967" s="10"/>
      <c r="B967" s="10"/>
      <c r="C967" s="10"/>
      <c r="D967" s="10"/>
      <c r="E967" s="10"/>
      <c r="F967" s="10"/>
      <c r="G967" s="10"/>
      <c r="H967" s="10"/>
      <c r="I967" s="10"/>
      <c r="J967" s="10"/>
      <c r="K967" s="10"/>
      <c r="L967" s="10"/>
      <c r="M967" s="3"/>
      <c r="N967" s="10"/>
      <c r="O967" s="10"/>
      <c r="P967" s="10"/>
      <c r="Q967" s="10"/>
      <c r="R967" s="10"/>
    </row>
    <row r="968" spans="1:18">
      <c r="A968" s="10"/>
      <c r="B968" s="10"/>
      <c r="C968" s="10"/>
      <c r="D968" s="10"/>
      <c r="E968" s="10"/>
      <c r="F968" s="10"/>
      <c r="G968" s="10"/>
      <c r="H968" s="10"/>
      <c r="I968" s="10"/>
      <c r="J968" s="10"/>
      <c r="K968" s="10"/>
      <c r="L968" s="10"/>
      <c r="M968" s="3"/>
      <c r="N968" s="10"/>
      <c r="O968" s="10"/>
      <c r="P968" s="10"/>
      <c r="Q968" s="10"/>
      <c r="R968" s="10"/>
    </row>
    <row r="969" spans="1:18">
      <c r="A969" s="10"/>
      <c r="B969" s="10"/>
      <c r="C969" s="10"/>
      <c r="D969" s="10"/>
      <c r="E969" s="10"/>
      <c r="F969" s="10"/>
      <c r="G969" s="10"/>
      <c r="H969" s="10"/>
      <c r="I969" s="10"/>
      <c r="J969" s="10"/>
      <c r="K969" s="10"/>
      <c r="L969" s="10"/>
      <c r="M969" s="3"/>
      <c r="N969" s="10"/>
      <c r="O969" s="10"/>
      <c r="P969" s="10"/>
      <c r="Q969" s="10"/>
      <c r="R969" s="10"/>
    </row>
    <row r="970" spans="1:18">
      <c r="A970" s="10"/>
      <c r="B970" s="10"/>
      <c r="C970" s="10"/>
      <c r="D970" s="10"/>
      <c r="E970" s="10"/>
      <c r="F970" s="10"/>
      <c r="G970" s="10"/>
      <c r="H970" s="10"/>
      <c r="I970" s="10"/>
      <c r="J970" s="10"/>
      <c r="K970" s="10"/>
      <c r="L970" s="10"/>
      <c r="M970" s="3"/>
      <c r="N970" s="10"/>
      <c r="O970" s="10"/>
      <c r="P970" s="10"/>
      <c r="Q970" s="10"/>
      <c r="R970" s="10"/>
    </row>
    <row r="971" spans="1:18">
      <c r="A971" s="10"/>
      <c r="B971" s="10"/>
      <c r="C971" s="10"/>
      <c r="D971" s="10"/>
      <c r="E971" s="10"/>
      <c r="F971" s="10"/>
      <c r="G971" s="10"/>
      <c r="H971" s="10"/>
      <c r="I971" s="10"/>
      <c r="J971" s="10"/>
      <c r="K971" s="10"/>
      <c r="L971" s="10"/>
      <c r="M971" s="3"/>
      <c r="N971" s="10"/>
      <c r="O971" s="10"/>
      <c r="P971" s="10"/>
      <c r="Q971" s="10"/>
      <c r="R971" s="10"/>
    </row>
    <row r="972" spans="1:18">
      <c r="A972" s="10"/>
      <c r="B972" s="10"/>
      <c r="C972" s="10"/>
      <c r="D972" s="10"/>
      <c r="E972" s="10"/>
      <c r="F972" s="10"/>
      <c r="G972" s="10"/>
      <c r="H972" s="10"/>
      <c r="I972" s="10"/>
      <c r="J972" s="10"/>
      <c r="K972" s="10"/>
      <c r="L972" s="10"/>
      <c r="M972" s="3"/>
      <c r="N972" s="10"/>
      <c r="O972" s="10"/>
      <c r="P972" s="10"/>
      <c r="Q972" s="10"/>
      <c r="R972" s="10"/>
    </row>
    <row r="973" spans="1:18">
      <c r="A973" s="10"/>
      <c r="B973" s="10"/>
      <c r="C973" s="10"/>
      <c r="D973" s="10"/>
      <c r="E973" s="10"/>
      <c r="F973" s="10"/>
      <c r="G973" s="10"/>
      <c r="H973" s="10"/>
      <c r="I973" s="10"/>
      <c r="J973" s="10"/>
      <c r="K973" s="10"/>
      <c r="L973" s="10"/>
      <c r="M973" s="3"/>
      <c r="N973" s="10"/>
      <c r="O973" s="10"/>
      <c r="P973" s="10"/>
      <c r="Q973" s="10"/>
      <c r="R973" s="10"/>
    </row>
    <row r="974" spans="1:18">
      <c r="A974" s="10"/>
      <c r="B974" s="10"/>
      <c r="C974" s="10"/>
      <c r="D974" s="10"/>
      <c r="E974" s="10"/>
      <c r="F974" s="10"/>
      <c r="G974" s="10"/>
      <c r="H974" s="10"/>
      <c r="I974" s="10"/>
      <c r="J974" s="10"/>
      <c r="K974" s="10"/>
      <c r="L974" s="10"/>
      <c r="M974" s="3"/>
      <c r="N974" s="10"/>
      <c r="O974" s="10"/>
      <c r="P974" s="10"/>
      <c r="Q974" s="10"/>
      <c r="R974" s="10"/>
    </row>
    <row r="975" spans="1:18">
      <c r="A975" s="10"/>
      <c r="B975" s="10"/>
      <c r="C975" s="10"/>
      <c r="D975" s="10"/>
      <c r="E975" s="10"/>
      <c r="F975" s="10"/>
      <c r="G975" s="10"/>
      <c r="H975" s="10"/>
      <c r="I975" s="10"/>
      <c r="J975" s="10"/>
      <c r="K975" s="10"/>
      <c r="L975" s="10"/>
      <c r="M975" s="3"/>
      <c r="N975" s="10"/>
      <c r="O975" s="10"/>
      <c r="P975" s="10"/>
      <c r="Q975" s="10"/>
      <c r="R975" s="10"/>
    </row>
    <row r="976" spans="1:18">
      <c r="A976" s="10"/>
      <c r="B976" s="10"/>
      <c r="C976" s="10"/>
      <c r="D976" s="10"/>
      <c r="E976" s="10"/>
      <c r="F976" s="10"/>
      <c r="G976" s="10"/>
      <c r="H976" s="10"/>
      <c r="I976" s="10"/>
      <c r="J976" s="10"/>
      <c r="K976" s="10"/>
      <c r="L976" s="10"/>
      <c r="M976" s="3"/>
      <c r="N976" s="10"/>
      <c r="O976" s="10"/>
      <c r="P976" s="10"/>
      <c r="Q976" s="10"/>
      <c r="R976" s="10"/>
    </row>
    <row r="977" spans="1:18">
      <c r="A977" s="10"/>
      <c r="B977" s="10"/>
      <c r="C977" s="10"/>
      <c r="D977" s="10"/>
      <c r="E977" s="10"/>
      <c r="F977" s="10"/>
      <c r="G977" s="10"/>
      <c r="H977" s="10"/>
      <c r="I977" s="10"/>
      <c r="J977" s="10"/>
      <c r="K977" s="10"/>
      <c r="L977" s="10"/>
      <c r="M977" s="3"/>
      <c r="N977" s="10"/>
      <c r="O977" s="10"/>
      <c r="P977" s="10"/>
      <c r="Q977" s="10"/>
      <c r="R977" s="10"/>
    </row>
    <row r="978" spans="1:18">
      <c r="A978" s="10"/>
      <c r="B978" s="10"/>
      <c r="C978" s="10"/>
      <c r="D978" s="10"/>
      <c r="E978" s="10"/>
      <c r="F978" s="10"/>
      <c r="G978" s="10"/>
      <c r="H978" s="10"/>
      <c r="I978" s="10"/>
      <c r="J978" s="10"/>
      <c r="K978" s="10"/>
      <c r="L978" s="10"/>
      <c r="M978" s="3"/>
      <c r="N978" s="10"/>
      <c r="O978" s="10"/>
      <c r="P978" s="10"/>
      <c r="Q978" s="10"/>
      <c r="R978" s="10"/>
    </row>
    <row r="979" spans="1:18">
      <c r="A979" s="10"/>
      <c r="B979" s="10"/>
      <c r="C979" s="10"/>
      <c r="D979" s="10"/>
      <c r="E979" s="10"/>
      <c r="F979" s="10"/>
      <c r="G979" s="10"/>
      <c r="H979" s="10"/>
      <c r="I979" s="10"/>
      <c r="J979" s="10"/>
      <c r="K979" s="10"/>
      <c r="L979" s="10"/>
      <c r="M979" s="3"/>
      <c r="N979" s="10"/>
      <c r="O979" s="10"/>
      <c r="P979" s="10"/>
      <c r="Q979" s="10"/>
      <c r="R979" s="10"/>
    </row>
    <row r="980" spans="1:18">
      <c r="A980" s="10"/>
      <c r="B980" s="10"/>
      <c r="C980" s="10"/>
      <c r="D980" s="10"/>
      <c r="E980" s="10"/>
      <c r="F980" s="10"/>
      <c r="G980" s="10"/>
      <c r="H980" s="10"/>
      <c r="I980" s="10"/>
      <c r="J980" s="10"/>
      <c r="K980" s="10"/>
      <c r="L980" s="10"/>
      <c r="M980" s="3"/>
      <c r="N980" s="10"/>
      <c r="O980" s="10"/>
      <c r="P980" s="10"/>
      <c r="Q980" s="10"/>
      <c r="R980" s="10"/>
    </row>
    <row r="981" spans="1:18">
      <c r="A981" s="10"/>
      <c r="B981" s="10"/>
      <c r="C981" s="10"/>
      <c r="D981" s="10"/>
      <c r="E981" s="10"/>
      <c r="F981" s="10"/>
      <c r="G981" s="10"/>
      <c r="H981" s="10"/>
      <c r="I981" s="10"/>
      <c r="J981" s="10"/>
      <c r="K981" s="10"/>
      <c r="L981" s="10"/>
      <c r="M981" s="3"/>
      <c r="N981" s="10"/>
      <c r="O981" s="10"/>
      <c r="P981" s="10"/>
      <c r="Q981" s="10"/>
      <c r="R981" s="10"/>
    </row>
    <row r="982" spans="1:18">
      <c r="A982" s="10"/>
      <c r="B982" s="10"/>
      <c r="C982" s="10"/>
      <c r="D982" s="10"/>
      <c r="E982" s="10"/>
      <c r="F982" s="10"/>
      <c r="G982" s="10"/>
      <c r="H982" s="10"/>
      <c r="I982" s="10"/>
      <c r="J982" s="10"/>
      <c r="K982" s="10"/>
      <c r="L982" s="10"/>
      <c r="M982" s="3"/>
      <c r="N982" s="10"/>
      <c r="O982" s="10"/>
      <c r="P982" s="10"/>
      <c r="Q982" s="10"/>
      <c r="R982" s="10"/>
    </row>
    <row r="983" spans="1:18">
      <c r="A983" s="10"/>
      <c r="B983" s="10"/>
      <c r="C983" s="10"/>
      <c r="D983" s="10"/>
      <c r="E983" s="10"/>
      <c r="F983" s="10"/>
      <c r="G983" s="10"/>
      <c r="H983" s="10"/>
      <c r="I983" s="10"/>
      <c r="J983" s="10"/>
      <c r="K983" s="10"/>
      <c r="L983" s="10"/>
      <c r="M983" s="3"/>
      <c r="N983" s="10"/>
      <c r="O983" s="10"/>
      <c r="P983" s="10"/>
      <c r="Q983" s="10"/>
      <c r="R983" s="10"/>
    </row>
    <row r="984" spans="1:18">
      <c r="A984" s="10"/>
      <c r="B984" s="10"/>
      <c r="C984" s="10"/>
      <c r="D984" s="10"/>
      <c r="E984" s="10"/>
      <c r="F984" s="10"/>
      <c r="G984" s="10"/>
      <c r="H984" s="10"/>
      <c r="I984" s="10"/>
      <c r="J984" s="10"/>
      <c r="K984" s="10"/>
      <c r="L984" s="10"/>
      <c r="M984" s="3"/>
      <c r="N984" s="10"/>
      <c r="O984" s="10"/>
      <c r="P984" s="10"/>
      <c r="Q984" s="10"/>
      <c r="R984" s="10"/>
    </row>
    <row r="985" spans="1:18">
      <c r="A985" s="10"/>
      <c r="B985" s="10"/>
      <c r="C985" s="10"/>
      <c r="D985" s="10"/>
      <c r="E985" s="10"/>
      <c r="F985" s="10"/>
      <c r="G985" s="10"/>
      <c r="H985" s="10"/>
      <c r="I985" s="10"/>
      <c r="J985" s="10"/>
      <c r="K985" s="10"/>
      <c r="L985" s="10"/>
      <c r="M985" s="3"/>
      <c r="N985" s="10"/>
      <c r="O985" s="10"/>
      <c r="P985" s="10"/>
      <c r="Q985" s="10"/>
      <c r="R985" s="10"/>
    </row>
    <row r="986" spans="1:18">
      <c r="A986" s="10"/>
      <c r="B986" s="10"/>
      <c r="C986" s="10"/>
      <c r="D986" s="10"/>
      <c r="E986" s="10"/>
      <c r="F986" s="10"/>
      <c r="G986" s="10"/>
      <c r="H986" s="10"/>
      <c r="I986" s="10"/>
      <c r="J986" s="10"/>
      <c r="K986" s="10"/>
      <c r="L986" s="10"/>
      <c r="M986" s="3"/>
      <c r="N986" s="10"/>
      <c r="O986" s="10"/>
      <c r="P986" s="10"/>
      <c r="Q986" s="10"/>
      <c r="R986" s="10"/>
    </row>
    <row r="987" spans="1:18">
      <c r="A987" s="10"/>
      <c r="B987" s="10"/>
      <c r="C987" s="10"/>
      <c r="D987" s="10"/>
      <c r="E987" s="10"/>
      <c r="F987" s="10"/>
      <c r="G987" s="10"/>
      <c r="H987" s="10"/>
      <c r="I987" s="10"/>
      <c r="J987" s="10"/>
      <c r="K987" s="10"/>
      <c r="L987" s="10"/>
      <c r="M987" s="3"/>
      <c r="N987" s="10"/>
      <c r="O987" s="10"/>
      <c r="P987" s="10"/>
      <c r="Q987" s="10"/>
      <c r="R987" s="10"/>
    </row>
    <row r="988" spans="1:18">
      <c r="A988" s="10"/>
      <c r="B988" s="10"/>
      <c r="C988" s="10"/>
      <c r="D988" s="10"/>
      <c r="E988" s="10"/>
      <c r="F988" s="10"/>
      <c r="G988" s="10"/>
      <c r="H988" s="10"/>
      <c r="I988" s="10"/>
      <c r="J988" s="10"/>
      <c r="K988" s="10"/>
      <c r="L988" s="10"/>
      <c r="M988" s="3"/>
      <c r="N988" s="10"/>
      <c r="O988" s="10"/>
      <c r="P988" s="10"/>
      <c r="Q988" s="10"/>
      <c r="R988" s="10"/>
    </row>
    <row r="989" spans="1:18">
      <c r="A989" s="10"/>
      <c r="B989" s="10"/>
      <c r="C989" s="10"/>
      <c r="D989" s="10"/>
      <c r="E989" s="10"/>
      <c r="F989" s="10"/>
      <c r="G989" s="10"/>
      <c r="H989" s="10"/>
      <c r="I989" s="10"/>
      <c r="J989" s="10"/>
      <c r="K989" s="10"/>
      <c r="L989" s="10"/>
      <c r="M989" s="3"/>
      <c r="N989" s="10"/>
      <c r="O989" s="10"/>
      <c r="P989" s="10"/>
      <c r="Q989" s="10"/>
      <c r="R989" s="10"/>
    </row>
    <row r="990" spans="1:18">
      <c r="A990" s="10"/>
      <c r="B990" s="10"/>
      <c r="C990" s="10"/>
      <c r="D990" s="10"/>
      <c r="E990" s="10"/>
      <c r="F990" s="10"/>
      <c r="G990" s="10"/>
      <c r="H990" s="10"/>
      <c r="I990" s="10"/>
      <c r="J990" s="10"/>
      <c r="K990" s="10"/>
      <c r="L990" s="10"/>
      <c r="M990" s="3"/>
      <c r="N990" s="10"/>
      <c r="O990" s="10"/>
      <c r="P990" s="10"/>
      <c r="Q990" s="10"/>
      <c r="R990" s="10"/>
    </row>
    <row r="991" spans="1:18">
      <c r="A991" s="10"/>
      <c r="B991" s="10"/>
      <c r="C991" s="10"/>
      <c r="D991" s="10"/>
      <c r="E991" s="10"/>
      <c r="F991" s="10"/>
      <c r="G991" s="10"/>
      <c r="H991" s="10"/>
      <c r="I991" s="10"/>
      <c r="J991" s="10"/>
      <c r="K991" s="10"/>
      <c r="L991" s="10"/>
      <c r="M991" s="3"/>
      <c r="N991" s="10"/>
      <c r="O991" s="10"/>
      <c r="P991" s="10"/>
      <c r="Q991" s="10"/>
      <c r="R991" s="10"/>
    </row>
    <row r="992" spans="1:18">
      <c r="A992" s="10"/>
      <c r="B992" s="10"/>
      <c r="C992" s="10"/>
      <c r="D992" s="10"/>
      <c r="E992" s="10"/>
      <c r="F992" s="10"/>
      <c r="G992" s="10"/>
      <c r="H992" s="10"/>
      <c r="I992" s="10"/>
      <c r="J992" s="10"/>
      <c r="K992" s="10"/>
      <c r="L992" s="10"/>
      <c r="M992" s="3"/>
      <c r="N992" s="10"/>
      <c r="O992" s="10"/>
      <c r="P992" s="10"/>
      <c r="Q992" s="10"/>
      <c r="R992" s="10"/>
    </row>
    <row r="993" spans="1:18">
      <c r="A993" s="10"/>
      <c r="B993" s="10"/>
      <c r="C993" s="10"/>
      <c r="D993" s="10"/>
      <c r="E993" s="10"/>
      <c r="F993" s="10"/>
      <c r="G993" s="10"/>
      <c r="H993" s="10"/>
      <c r="I993" s="10"/>
      <c r="J993" s="10"/>
      <c r="K993" s="10"/>
      <c r="L993" s="10"/>
      <c r="M993" s="3"/>
      <c r="N993" s="10"/>
      <c r="O993" s="10"/>
      <c r="P993" s="10"/>
      <c r="Q993" s="10"/>
      <c r="R993" s="10"/>
    </row>
    <row r="994" spans="1:18">
      <c r="A994" s="10"/>
      <c r="B994" s="10"/>
      <c r="C994" s="10"/>
      <c r="D994" s="10"/>
      <c r="E994" s="10"/>
      <c r="F994" s="10"/>
      <c r="G994" s="10"/>
      <c r="H994" s="10"/>
      <c r="I994" s="10"/>
      <c r="J994" s="10"/>
      <c r="K994" s="10"/>
      <c r="L994" s="10"/>
      <c r="M994" s="3"/>
      <c r="N994" s="10"/>
      <c r="O994" s="10"/>
      <c r="P994" s="10"/>
      <c r="Q994" s="10"/>
      <c r="R994" s="10"/>
    </row>
    <row r="995" spans="1:18">
      <c r="A995" s="10"/>
      <c r="B995" s="10"/>
      <c r="C995" s="10"/>
      <c r="D995" s="10"/>
      <c r="E995" s="10"/>
      <c r="F995" s="10"/>
      <c r="G995" s="10"/>
      <c r="H995" s="10"/>
      <c r="I995" s="10"/>
      <c r="J995" s="10"/>
      <c r="K995" s="10"/>
      <c r="L995" s="10"/>
      <c r="M995" s="3"/>
      <c r="N995" s="10"/>
      <c r="O995" s="10"/>
      <c r="P995" s="10"/>
      <c r="Q995" s="10"/>
      <c r="R995" s="10"/>
    </row>
    <row r="996" spans="1:18">
      <c r="A996" s="10"/>
      <c r="B996" s="10"/>
      <c r="C996" s="10"/>
      <c r="D996" s="10"/>
      <c r="E996" s="10"/>
      <c r="F996" s="10"/>
      <c r="G996" s="10"/>
      <c r="H996" s="10"/>
      <c r="I996" s="10"/>
      <c r="J996" s="10"/>
      <c r="K996" s="10"/>
      <c r="L996" s="10"/>
      <c r="M996" s="3"/>
      <c r="N996" s="10"/>
      <c r="O996" s="10"/>
      <c r="P996" s="10"/>
      <c r="Q996" s="10"/>
      <c r="R996" s="10"/>
    </row>
    <row r="997" spans="1:18">
      <c r="A997" s="10"/>
      <c r="B997" s="10"/>
      <c r="C997" s="10"/>
      <c r="D997" s="10"/>
      <c r="E997" s="10"/>
      <c r="F997" s="10"/>
      <c r="G997" s="10"/>
      <c r="H997" s="10"/>
      <c r="I997" s="10"/>
      <c r="J997" s="10"/>
      <c r="K997" s="10"/>
      <c r="L997" s="10"/>
      <c r="M997" s="3"/>
      <c r="N997" s="10"/>
      <c r="O997" s="10"/>
      <c r="P997" s="10"/>
      <c r="Q997" s="10"/>
      <c r="R997" s="10"/>
    </row>
    <row r="998" spans="1:18">
      <c r="A998" s="10"/>
      <c r="B998" s="10"/>
      <c r="C998" s="10"/>
      <c r="D998" s="10"/>
      <c r="E998" s="10"/>
      <c r="F998" s="10"/>
      <c r="G998" s="10"/>
      <c r="H998" s="10"/>
      <c r="I998" s="10"/>
      <c r="J998" s="10"/>
      <c r="K998" s="10"/>
      <c r="L998" s="10"/>
      <c r="M998" s="3"/>
      <c r="N998" s="10"/>
      <c r="O998" s="10"/>
      <c r="P998" s="10"/>
      <c r="Q998" s="10"/>
      <c r="R998" s="10"/>
    </row>
    <row r="999" spans="1:18">
      <c r="A999" s="10"/>
      <c r="B999" s="10"/>
      <c r="C999" s="10"/>
      <c r="D999" s="10"/>
      <c r="E999" s="10"/>
      <c r="F999" s="10"/>
      <c r="G999" s="10"/>
      <c r="H999" s="10"/>
      <c r="I999" s="10"/>
      <c r="J999" s="10"/>
      <c r="K999" s="10"/>
      <c r="L999" s="10"/>
      <c r="M999" s="3"/>
      <c r="N999" s="10"/>
      <c r="O999" s="10"/>
      <c r="P999" s="10"/>
      <c r="Q999" s="10"/>
      <c r="R999" s="10"/>
    </row>
    <row r="1000" spans="1:18">
      <c r="A1000" s="10"/>
      <c r="B1000" s="10"/>
      <c r="C1000" s="10"/>
      <c r="D1000" s="10"/>
      <c r="E1000" s="10"/>
      <c r="F1000" s="10"/>
      <c r="G1000" s="10"/>
      <c r="H1000" s="10"/>
      <c r="I1000" s="10"/>
      <c r="J1000" s="10"/>
      <c r="K1000" s="10"/>
      <c r="L1000" s="10"/>
      <c r="M1000" s="3"/>
      <c r="N1000" s="10"/>
      <c r="O1000" s="10"/>
      <c r="P1000" s="10"/>
      <c r="Q1000" s="10"/>
      <c r="R1000" s="10"/>
    </row>
  </sheetData>
  <mergeCells count="9">
    <mergeCell ref="C10:N10"/>
    <mergeCell ref="C8:M8"/>
    <mergeCell ref="C33:M33"/>
    <mergeCell ref="C56:O56"/>
    <mergeCell ref="C4:M4"/>
    <mergeCell ref="C3:M3"/>
    <mergeCell ref="C5:M5"/>
    <mergeCell ref="C7:M7"/>
    <mergeCell ref="C6:M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showGridLines="0" workbookViewId="0"/>
  </sheetViews>
  <sheetFormatPr baseColWidth="10" defaultColWidth="15.140625" defaultRowHeight="15" customHeight="1"/>
  <cols>
    <col min="1" max="1" width="14.7109375" customWidth="1"/>
    <col min="2" max="2" width="12.85546875" customWidth="1"/>
    <col min="3" max="3" width="5" customWidth="1"/>
    <col min="4" max="4" width="20.5703125" customWidth="1"/>
    <col min="5" max="8" width="5.7109375" customWidth="1"/>
    <col min="9" max="9" width="6" customWidth="1"/>
    <col min="10" max="15" width="5.7109375" customWidth="1"/>
    <col min="16" max="16" width="3.85546875" customWidth="1"/>
    <col min="17" max="19" width="8.5703125" customWidth="1"/>
    <col min="20" max="26" width="7.5703125" customWidth="1"/>
  </cols>
  <sheetData>
    <row r="1" spans="1:19" ht="15.75" customHeight="1">
      <c r="A1" s="10"/>
      <c r="B1" s="10"/>
      <c r="C1" s="10"/>
      <c r="D1" s="10"/>
      <c r="E1" s="10"/>
      <c r="F1" s="10"/>
      <c r="G1" s="10"/>
      <c r="H1" s="10"/>
      <c r="I1" s="10"/>
      <c r="J1" s="10"/>
      <c r="K1" s="10"/>
      <c r="L1" s="10"/>
      <c r="M1" s="10"/>
      <c r="N1" s="10"/>
      <c r="O1" s="3"/>
      <c r="P1" s="10"/>
      <c r="Q1" s="10"/>
      <c r="R1" s="10"/>
      <c r="S1" s="10"/>
    </row>
    <row r="2" spans="1:19" ht="16.5" customHeight="1">
      <c r="A2" s="10"/>
      <c r="B2" s="10"/>
      <c r="C2" s="10"/>
      <c r="D2" s="124"/>
      <c r="E2" s="125"/>
      <c r="F2" s="125"/>
      <c r="G2" s="125"/>
      <c r="H2" s="125"/>
      <c r="I2" s="125"/>
      <c r="J2" s="125"/>
      <c r="K2" s="125"/>
      <c r="L2" s="125"/>
      <c r="M2" s="125"/>
      <c r="N2" s="125"/>
      <c r="O2" s="126"/>
      <c r="P2" s="10"/>
      <c r="Q2" s="10"/>
      <c r="R2" s="10"/>
      <c r="S2" s="10"/>
    </row>
    <row r="3" spans="1:19" ht="15.75" customHeight="1">
      <c r="A3" s="10"/>
      <c r="B3" s="10"/>
      <c r="C3" s="10"/>
      <c r="D3" s="888" t="s">
        <v>2</v>
      </c>
      <c r="E3" s="825"/>
      <c r="F3" s="825"/>
      <c r="G3" s="825"/>
      <c r="H3" s="825"/>
      <c r="I3" s="825"/>
      <c r="J3" s="825"/>
      <c r="K3" s="825"/>
      <c r="L3" s="825"/>
      <c r="M3" s="825"/>
      <c r="N3" s="825"/>
      <c r="O3" s="844"/>
      <c r="P3" s="10"/>
      <c r="Q3" s="10"/>
      <c r="R3" s="10"/>
      <c r="S3" s="10"/>
    </row>
    <row r="4" spans="1:19" ht="15.75" customHeight="1">
      <c r="A4" s="10"/>
      <c r="B4" s="10"/>
      <c r="C4" s="10"/>
      <c r="D4" s="888" t="s">
        <v>3</v>
      </c>
      <c r="E4" s="825"/>
      <c r="F4" s="825"/>
      <c r="G4" s="825"/>
      <c r="H4" s="825"/>
      <c r="I4" s="825"/>
      <c r="J4" s="825"/>
      <c r="K4" s="825"/>
      <c r="L4" s="825"/>
      <c r="M4" s="825"/>
      <c r="N4" s="825"/>
      <c r="O4" s="844"/>
      <c r="P4" s="10"/>
      <c r="Q4" s="10"/>
      <c r="R4" s="10"/>
      <c r="S4" s="10"/>
    </row>
    <row r="5" spans="1:19" ht="15.75" customHeight="1">
      <c r="A5" s="10"/>
      <c r="B5" s="10"/>
      <c r="C5" s="10"/>
      <c r="D5" s="888" t="s">
        <v>4</v>
      </c>
      <c r="E5" s="825"/>
      <c r="F5" s="825"/>
      <c r="G5" s="825"/>
      <c r="H5" s="825"/>
      <c r="I5" s="825"/>
      <c r="J5" s="825"/>
      <c r="K5" s="825"/>
      <c r="L5" s="825"/>
      <c r="M5" s="825"/>
      <c r="N5" s="825"/>
      <c r="O5" s="844"/>
      <c r="P5" s="10"/>
      <c r="Q5" s="10"/>
      <c r="R5" s="10"/>
      <c r="S5" s="10"/>
    </row>
    <row r="6" spans="1:19" ht="6" customHeight="1">
      <c r="A6" s="10"/>
      <c r="B6" s="10"/>
      <c r="C6" s="10"/>
      <c r="D6" s="901"/>
      <c r="E6" s="825"/>
      <c r="F6" s="825"/>
      <c r="G6" s="825"/>
      <c r="H6" s="825"/>
      <c r="I6" s="825"/>
      <c r="J6" s="825"/>
      <c r="K6" s="825"/>
      <c r="L6" s="825"/>
      <c r="M6" s="825"/>
      <c r="N6" s="825"/>
      <c r="O6" s="844"/>
      <c r="P6" s="10"/>
      <c r="Q6" s="10"/>
      <c r="R6" s="10"/>
      <c r="S6" s="10"/>
    </row>
    <row r="7" spans="1:19" ht="17.25" customHeight="1">
      <c r="A7" s="10"/>
      <c r="B7" s="10"/>
      <c r="C7" s="10"/>
      <c r="D7" s="888" t="s">
        <v>85</v>
      </c>
      <c r="E7" s="825"/>
      <c r="F7" s="825"/>
      <c r="G7" s="825"/>
      <c r="H7" s="825"/>
      <c r="I7" s="825"/>
      <c r="J7" s="825"/>
      <c r="K7" s="825"/>
      <c r="L7" s="825"/>
      <c r="M7" s="825"/>
      <c r="N7" s="825"/>
      <c r="O7" s="844"/>
      <c r="P7" s="10"/>
      <c r="Q7" s="10"/>
      <c r="R7" s="10"/>
      <c r="S7" s="10"/>
    </row>
    <row r="8" spans="1:19" ht="18.75" customHeight="1">
      <c r="A8" s="10"/>
      <c r="B8" s="10"/>
      <c r="C8" s="10"/>
      <c r="D8" s="889" t="s">
        <v>86</v>
      </c>
      <c r="E8" s="849"/>
      <c r="F8" s="849"/>
      <c r="G8" s="849"/>
      <c r="H8" s="849"/>
      <c r="I8" s="849"/>
      <c r="J8" s="849"/>
      <c r="K8" s="849"/>
      <c r="L8" s="849"/>
      <c r="M8" s="849"/>
      <c r="N8" s="849"/>
      <c r="O8" s="850"/>
      <c r="P8" s="10"/>
      <c r="Q8" s="10"/>
      <c r="R8" s="10"/>
      <c r="S8" s="10"/>
    </row>
    <row r="9" spans="1:19" ht="6.75" customHeight="1">
      <c r="A9" s="10"/>
      <c r="B9" s="10"/>
      <c r="C9" s="10"/>
      <c r="D9" s="10"/>
      <c r="E9" s="10"/>
      <c r="F9" s="10"/>
      <c r="G9" s="10"/>
      <c r="H9" s="10"/>
      <c r="I9" s="10"/>
      <c r="J9" s="10"/>
      <c r="K9" s="10"/>
      <c r="L9" s="10"/>
      <c r="M9" s="10"/>
      <c r="N9" s="10"/>
      <c r="O9" s="3"/>
      <c r="P9" s="10"/>
      <c r="Q9" s="10"/>
      <c r="R9" s="10"/>
      <c r="S9" s="10"/>
    </row>
    <row r="10" spans="1:19" ht="15" customHeight="1">
      <c r="A10" s="10"/>
      <c r="B10" s="10"/>
      <c r="C10" s="10"/>
      <c r="D10" s="853" t="s">
        <v>87</v>
      </c>
      <c r="E10" s="127" t="s">
        <v>88</v>
      </c>
      <c r="F10" s="127" t="s">
        <v>88</v>
      </c>
      <c r="G10" s="127" t="s">
        <v>88</v>
      </c>
      <c r="H10" s="127" t="s">
        <v>88</v>
      </c>
      <c r="I10" s="127" t="s">
        <v>88</v>
      </c>
      <c r="J10" s="127" t="s">
        <v>88</v>
      </c>
      <c r="K10" s="127" t="s">
        <v>88</v>
      </c>
      <c r="L10" s="127" t="s">
        <v>88</v>
      </c>
      <c r="M10" s="127" t="s">
        <v>88</v>
      </c>
      <c r="N10" s="127" t="s">
        <v>88</v>
      </c>
      <c r="O10" s="128" t="s">
        <v>88</v>
      </c>
      <c r="P10" s="129"/>
      <c r="Q10" s="129"/>
      <c r="R10" s="129"/>
      <c r="S10" s="129"/>
    </row>
    <row r="11" spans="1:19" ht="16.5" customHeight="1">
      <c r="A11" s="10"/>
      <c r="B11" s="835" t="s">
        <v>0</v>
      </c>
      <c r="C11" s="832"/>
      <c r="D11" s="854"/>
      <c r="E11" s="130">
        <v>2002</v>
      </c>
      <c r="F11" s="130">
        <v>2003</v>
      </c>
      <c r="G11" s="130">
        <v>2004</v>
      </c>
      <c r="H11" s="130">
        <v>2005</v>
      </c>
      <c r="I11" s="130">
        <v>2006</v>
      </c>
      <c r="J11" s="130">
        <v>2007</v>
      </c>
      <c r="K11" s="130">
        <v>2008</v>
      </c>
      <c r="L11" s="130">
        <v>2009</v>
      </c>
      <c r="M11" s="130">
        <v>2010</v>
      </c>
      <c r="N11" s="130">
        <v>2011</v>
      </c>
      <c r="O11" s="131">
        <v>2012</v>
      </c>
      <c r="P11" s="129"/>
      <c r="Q11" s="129"/>
      <c r="R11" s="129"/>
      <c r="S11" s="129"/>
    </row>
    <row r="12" spans="1:19" ht="15.75" customHeight="1">
      <c r="A12" s="10"/>
      <c r="B12" s="875" t="s">
        <v>5</v>
      </c>
      <c r="C12" s="832"/>
      <c r="D12" s="132" t="s">
        <v>89</v>
      </c>
      <c r="E12" s="133">
        <v>1850</v>
      </c>
      <c r="F12" s="133">
        <v>1977</v>
      </c>
      <c r="G12" s="133">
        <v>2768</v>
      </c>
      <c r="H12" s="133">
        <v>3013</v>
      </c>
      <c r="I12" s="133">
        <v>2988</v>
      </c>
      <c r="J12" s="133">
        <v>4553</v>
      </c>
      <c r="K12" s="133">
        <v>6325</v>
      </c>
      <c r="L12" s="133">
        <v>8174</v>
      </c>
      <c r="M12" s="133">
        <v>9205</v>
      </c>
      <c r="N12" s="133">
        <v>9836</v>
      </c>
      <c r="O12" s="134">
        <v>9863</v>
      </c>
      <c r="P12" s="135"/>
      <c r="Q12" s="135"/>
      <c r="R12" s="135"/>
      <c r="S12" s="135"/>
    </row>
    <row r="13" spans="1:19" ht="15.75" customHeight="1">
      <c r="A13" s="10"/>
      <c r="B13" s="835" t="s">
        <v>90</v>
      </c>
      <c r="C13" s="832"/>
      <c r="D13" s="136" t="s">
        <v>91</v>
      </c>
      <c r="E13" s="137">
        <v>127</v>
      </c>
      <c r="F13" s="137">
        <v>145</v>
      </c>
      <c r="G13" s="137">
        <v>283</v>
      </c>
      <c r="H13" s="137">
        <v>332</v>
      </c>
      <c r="I13" s="137">
        <v>269</v>
      </c>
      <c r="J13" s="137">
        <v>473</v>
      </c>
      <c r="K13" s="137">
        <v>1405</v>
      </c>
      <c r="L13" s="137">
        <v>1844</v>
      </c>
      <c r="M13" s="137">
        <v>2035</v>
      </c>
      <c r="N13" s="137">
        <v>2357</v>
      </c>
      <c r="O13" s="138">
        <v>2375</v>
      </c>
      <c r="P13" s="135"/>
      <c r="Q13" s="135"/>
      <c r="R13" s="135"/>
      <c r="S13" s="135"/>
    </row>
    <row r="14" spans="1:19" ht="15.75" customHeight="1">
      <c r="A14" s="10"/>
      <c r="B14" s="10"/>
      <c r="C14" s="10"/>
      <c r="D14" s="139" t="s">
        <v>92</v>
      </c>
      <c r="E14" s="140">
        <v>418</v>
      </c>
      <c r="F14" s="140">
        <v>407</v>
      </c>
      <c r="G14" s="140">
        <v>474</v>
      </c>
      <c r="H14" s="140">
        <v>513</v>
      </c>
      <c r="I14" s="140">
        <v>483</v>
      </c>
      <c r="J14" s="140">
        <v>663</v>
      </c>
      <c r="K14" s="140">
        <v>865</v>
      </c>
      <c r="L14" s="140">
        <v>1078</v>
      </c>
      <c r="M14" s="140">
        <v>1242</v>
      </c>
      <c r="N14" s="140">
        <v>1288</v>
      </c>
      <c r="O14" s="141">
        <v>1244</v>
      </c>
      <c r="P14" s="135"/>
      <c r="Q14" s="135"/>
      <c r="R14" s="135"/>
      <c r="S14" s="135"/>
    </row>
    <row r="15" spans="1:19" ht="15.75" customHeight="1">
      <c r="A15" s="10"/>
      <c r="B15" s="10"/>
      <c r="C15" s="10"/>
      <c r="D15" s="136" t="s">
        <v>93</v>
      </c>
      <c r="E15" s="137">
        <v>150</v>
      </c>
      <c r="F15" s="137">
        <v>143</v>
      </c>
      <c r="G15" s="137">
        <v>179</v>
      </c>
      <c r="H15" s="137">
        <v>163</v>
      </c>
      <c r="I15" s="137">
        <v>185</v>
      </c>
      <c r="J15" s="137">
        <v>279</v>
      </c>
      <c r="K15" s="137">
        <v>376</v>
      </c>
      <c r="L15" s="137">
        <v>610</v>
      </c>
      <c r="M15" s="137">
        <v>674</v>
      </c>
      <c r="N15" s="137">
        <v>697</v>
      </c>
      <c r="O15" s="138">
        <v>680</v>
      </c>
      <c r="P15" s="135"/>
      <c r="Q15" s="135"/>
      <c r="R15" s="135"/>
      <c r="S15" s="135"/>
    </row>
    <row r="16" spans="1:19" ht="15.75" customHeight="1">
      <c r="A16" s="10"/>
      <c r="B16" s="10"/>
      <c r="C16" s="10"/>
      <c r="D16" s="139" t="s">
        <v>94</v>
      </c>
      <c r="E16" s="140">
        <v>328</v>
      </c>
      <c r="F16" s="140">
        <v>343</v>
      </c>
      <c r="G16" s="140">
        <v>487</v>
      </c>
      <c r="H16" s="140">
        <v>431</v>
      </c>
      <c r="I16" s="140">
        <v>554</v>
      </c>
      <c r="J16" s="140">
        <v>990</v>
      </c>
      <c r="K16" s="140">
        <v>503</v>
      </c>
      <c r="L16" s="140">
        <v>452</v>
      </c>
      <c r="M16" s="140">
        <v>387</v>
      </c>
      <c r="N16" s="140">
        <v>372</v>
      </c>
      <c r="O16" s="141">
        <v>262</v>
      </c>
      <c r="P16" s="135"/>
      <c r="Q16" s="135"/>
      <c r="R16" s="135"/>
      <c r="S16" s="135"/>
    </row>
    <row r="17" spans="1:26" ht="15.75" customHeight="1">
      <c r="A17" s="10"/>
      <c r="B17" s="10"/>
      <c r="C17" s="10"/>
      <c r="D17" s="142" t="s">
        <v>95</v>
      </c>
      <c r="E17" s="143">
        <v>278</v>
      </c>
      <c r="F17" s="143">
        <v>129</v>
      </c>
      <c r="G17" s="143">
        <v>150</v>
      </c>
      <c r="H17" s="143">
        <v>252</v>
      </c>
      <c r="I17" s="143">
        <v>120</v>
      </c>
      <c r="J17" s="143">
        <v>1026</v>
      </c>
      <c r="K17" s="143">
        <v>467</v>
      </c>
      <c r="L17" s="143">
        <v>96</v>
      </c>
      <c r="M17" s="143">
        <v>103</v>
      </c>
      <c r="N17" s="143">
        <v>155</v>
      </c>
      <c r="O17" s="144">
        <v>75</v>
      </c>
      <c r="P17" s="135"/>
      <c r="Q17" s="135"/>
      <c r="R17" s="135"/>
      <c r="S17" s="135"/>
    </row>
    <row r="18" spans="1:26" ht="21.75" customHeight="1">
      <c r="A18" s="10"/>
      <c r="B18" s="10"/>
      <c r="C18" s="10"/>
      <c r="D18" s="53" t="s">
        <v>28</v>
      </c>
      <c r="E18" s="54">
        <f>SUM(E12:E17)</f>
        <v>3151</v>
      </c>
      <c r="F18" s="54">
        <f>F12+F13+F14+F15+F16+F17</f>
        <v>3144</v>
      </c>
      <c r="G18" s="54">
        <f t="shared" ref="G18:L18" si="0">SUM(G12:G17)</f>
        <v>4341</v>
      </c>
      <c r="H18" s="54">
        <f t="shared" si="0"/>
        <v>4704</v>
      </c>
      <c r="I18" s="54">
        <f t="shared" si="0"/>
        <v>4599</v>
      </c>
      <c r="J18" s="54">
        <f t="shared" si="0"/>
        <v>7984</v>
      </c>
      <c r="K18" s="54">
        <f t="shared" si="0"/>
        <v>9941</v>
      </c>
      <c r="L18" s="54">
        <f t="shared" si="0"/>
        <v>12254</v>
      </c>
      <c r="M18" s="54">
        <v>13646</v>
      </c>
      <c r="N18" s="54">
        <f t="shared" ref="N18:O18" si="1">SUM(N12:N17)</f>
        <v>14705</v>
      </c>
      <c r="O18" s="56">
        <f t="shared" si="1"/>
        <v>14499</v>
      </c>
      <c r="P18" s="145"/>
      <c r="Q18" s="145"/>
      <c r="R18" s="145"/>
      <c r="S18" s="145"/>
    </row>
    <row r="19" spans="1:26" ht="9.75" customHeight="1">
      <c r="A19" s="10"/>
      <c r="B19" s="10"/>
      <c r="C19" s="3"/>
      <c r="D19" s="146"/>
      <c r="E19" s="147"/>
      <c r="F19" s="147"/>
      <c r="G19" s="147"/>
      <c r="H19" s="147"/>
      <c r="I19" s="147"/>
      <c r="J19" s="147"/>
      <c r="K19" s="147"/>
      <c r="L19" s="147"/>
      <c r="M19" s="147"/>
      <c r="N19" s="147"/>
      <c r="O19" s="147"/>
      <c r="P19" s="145"/>
      <c r="Q19" s="145"/>
      <c r="R19" s="145"/>
      <c r="S19" s="145"/>
    </row>
    <row r="20" spans="1:26" ht="15.75" customHeight="1">
      <c r="A20" s="10"/>
      <c r="B20" s="10"/>
      <c r="C20" s="10"/>
      <c r="D20" s="132" t="s">
        <v>96</v>
      </c>
      <c r="E20" s="133">
        <v>1876</v>
      </c>
      <c r="F20" s="133">
        <v>1891</v>
      </c>
      <c r="G20" s="133">
        <v>2622</v>
      </c>
      <c r="H20" s="133">
        <v>2779</v>
      </c>
      <c r="I20" s="133">
        <v>2787</v>
      </c>
      <c r="J20" s="133">
        <v>4802</v>
      </c>
      <c r="K20" s="133">
        <v>5995</v>
      </c>
      <c r="L20" s="133">
        <v>7725</v>
      </c>
      <c r="M20" s="133">
        <v>8613</v>
      </c>
      <c r="N20" s="133">
        <v>9046</v>
      </c>
      <c r="O20" s="134">
        <v>9082</v>
      </c>
      <c r="P20" s="135"/>
      <c r="Q20" s="135"/>
      <c r="R20" s="135"/>
      <c r="S20" s="135"/>
    </row>
    <row r="21" spans="1:26" ht="15.75" customHeight="1">
      <c r="A21" s="10"/>
      <c r="B21" s="10"/>
      <c r="C21" s="10"/>
      <c r="D21" s="136" t="s">
        <v>97</v>
      </c>
      <c r="E21" s="137">
        <v>1145</v>
      </c>
      <c r="F21" s="137">
        <v>1075</v>
      </c>
      <c r="G21" s="137">
        <v>1570</v>
      </c>
      <c r="H21" s="137">
        <v>1720</v>
      </c>
      <c r="I21" s="137">
        <v>1704</v>
      </c>
      <c r="J21" s="137">
        <v>2829</v>
      </c>
      <c r="K21" s="137">
        <v>3692</v>
      </c>
      <c r="L21" s="137">
        <v>4492</v>
      </c>
      <c r="M21" s="137">
        <v>4994</v>
      </c>
      <c r="N21" s="137">
        <v>5515</v>
      </c>
      <c r="O21" s="138">
        <v>5266</v>
      </c>
      <c r="P21" s="135"/>
      <c r="Q21" s="135"/>
      <c r="R21" s="135"/>
      <c r="S21" s="135"/>
    </row>
    <row r="22" spans="1:26" ht="15.75" customHeight="1">
      <c r="A22" s="10"/>
      <c r="B22" s="10"/>
      <c r="C22" s="10"/>
      <c r="D22" s="139" t="s">
        <v>95</v>
      </c>
      <c r="E22" s="140">
        <v>130</v>
      </c>
      <c r="F22" s="140">
        <v>178</v>
      </c>
      <c r="G22" s="140">
        <v>149</v>
      </c>
      <c r="H22" s="140">
        <v>205</v>
      </c>
      <c r="I22" s="140">
        <v>108</v>
      </c>
      <c r="J22" s="140">
        <v>353</v>
      </c>
      <c r="K22" s="140">
        <v>254</v>
      </c>
      <c r="L22" s="140">
        <v>37</v>
      </c>
      <c r="M22" s="140">
        <v>39</v>
      </c>
      <c r="N22" s="140">
        <v>144</v>
      </c>
      <c r="O22" s="141">
        <v>151</v>
      </c>
      <c r="P22" s="135"/>
      <c r="Q22" s="135"/>
      <c r="R22" s="135"/>
      <c r="S22" s="135"/>
    </row>
    <row r="23" spans="1:26" ht="21.75" customHeight="1">
      <c r="A23" s="10"/>
      <c r="B23" s="10"/>
      <c r="C23" s="10"/>
      <c r="D23" s="53" t="s">
        <v>28</v>
      </c>
      <c r="E23" s="54">
        <f t="shared" ref="E23:K23" si="2">SUM(E20:E22)</f>
        <v>3151</v>
      </c>
      <c r="F23" s="54">
        <f t="shared" si="2"/>
        <v>3144</v>
      </c>
      <c r="G23" s="54">
        <f t="shared" si="2"/>
        <v>4341</v>
      </c>
      <c r="H23" s="54">
        <f t="shared" si="2"/>
        <v>4704</v>
      </c>
      <c r="I23" s="54">
        <f t="shared" si="2"/>
        <v>4599</v>
      </c>
      <c r="J23" s="54">
        <f t="shared" si="2"/>
        <v>7984</v>
      </c>
      <c r="K23" s="148">
        <f t="shared" si="2"/>
        <v>9941</v>
      </c>
      <c r="L23" s="54">
        <v>12254</v>
      </c>
      <c r="M23" s="54">
        <v>13646</v>
      </c>
      <c r="N23" s="54">
        <v>14705</v>
      </c>
      <c r="O23" s="56">
        <f>SUM(O20:O22)</f>
        <v>14499</v>
      </c>
      <c r="P23" s="149"/>
      <c r="Q23" s="149"/>
      <c r="R23" s="149"/>
      <c r="S23" s="149"/>
    </row>
    <row r="24" spans="1:26" ht="9" customHeight="1">
      <c r="A24" s="10"/>
      <c r="B24" s="10"/>
      <c r="C24" s="10"/>
      <c r="D24" s="146"/>
      <c r="E24" s="147"/>
      <c r="F24" s="147"/>
      <c r="G24" s="147"/>
      <c r="H24" s="147"/>
      <c r="I24" s="147"/>
      <c r="J24" s="147"/>
      <c r="K24" s="147"/>
      <c r="L24" s="147"/>
      <c r="M24" s="147"/>
      <c r="N24" s="147"/>
      <c r="O24" s="147"/>
      <c r="P24" s="149"/>
      <c r="Q24" s="149"/>
      <c r="R24" s="149"/>
      <c r="S24" s="149"/>
    </row>
    <row r="25" spans="1:26" ht="15.75" customHeight="1">
      <c r="A25" s="10"/>
      <c r="B25" s="10"/>
      <c r="C25" s="10"/>
      <c r="D25" s="132" t="s">
        <v>98</v>
      </c>
      <c r="E25" s="133">
        <v>2673</v>
      </c>
      <c r="F25" s="133">
        <v>2642</v>
      </c>
      <c r="G25" s="133">
        <v>3161</v>
      </c>
      <c r="H25" s="133">
        <v>3787</v>
      </c>
      <c r="I25" s="133">
        <v>3733</v>
      </c>
      <c r="J25" s="133">
        <v>5637</v>
      </c>
      <c r="K25" s="133">
        <v>7278</v>
      </c>
      <c r="L25" s="133">
        <v>9376</v>
      </c>
      <c r="M25" s="133">
        <v>10367</v>
      </c>
      <c r="N25" s="133">
        <v>10436</v>
      </c>
      <c r="O25" s="134">
        <v>12338</v>
      </c>
      <c r="P25" s="135"/>
      <c r="Q25" s="135"/>
      <c r="R25" s="135"/>
      <c r="S25" s="135"/>
    </row>
    <row r="26" spans="1:26" ht="15.75" customHeight="1">
      <c r="A26" s="10"/>
      <c r="B26" s="10"/>
      <c r="C26" s="10"/>
      <c r="D26" s="136" t="s">
        <v>99</v>
      </c>
      <c r="E26" s="137">
        <v>380</v>
      </c>
      <c r="F26" s="137">
        <v>378</v>
      </c>
      <c r="G26" s="137">
        <v>1080</v>
      </c>
      <c r="H26" s="137">
        <v>756</v>
      </c>
      <c r="I26" s="137">
        <v>779</v>
      </c>
      <c r="J26" s="137">
        <v>855</v>
      </c>
      <c r="K26" s="137">
        <v>1267</v>
      </c>
      <c r="L26" s="137">
        <v>1274</v>
      </c>
      <c r="M26" s="137">
        <v>1615</v>
      </c>
      <c r="N26" s="137">
        <v>2267</v>
      </c>
      <c r="O26" s="138">
        <v>2063</v>
      </c>
      <c r="P26" s="135"/>
      <c r="Q26" s="135"/>
      <c r="R26" s="135"/>
      <c r="S26" s="135"/>
    </row>
    <row r="27" spans="1:26" ht="15.75" customHeight="1">
      <c r="A27" s="10"/>
      <c r="B27" s="10"/>
      <c r="C27" s="10"/>
      <c r="D27" s="139" t="s">
        <v>95</v>
      </c>
      <c r="E27" s="140">
        <v>98</v>
      </c>
      <c r="F27" s="140">
        <v>124</v>
      </c>
      <c r="G27" s="140">
        <v>100</v>
      </c>
      <c r="H27" s="140">
        <v>161</v>
      </c>
      <c r="I27" s="140">
        <v>87</v>
      </c>
      <c r="J27" s="140">
        <v>1492</v>
      </c>
      <c r="K27" s="140">
        <v>1396</v>
      </c>
      <c r="L27" s="140">
        <v>1604</v>
      </c>
      <c r="M27" s="140">
        <v>1664</v>
      </c>
      <c r="N27" s="140">
        <v>2002</v>
      </c>
      <c r="O27" s="141">
        <v>98</v>
      </c>
      <c r="P27" s="135"/>
      <c r="Q27" s="135"/>
      <c r="R27" s="135"/>
      <c r="S27" s="135"/>
    </row>
    <row r="28" spans="1:26" ht="21.75" customHeight="1">
      <c r="A28" s="10"/>
      <c r="B28" s="10"/>
      <c r="C28" s="10"/>
      <c r="D28" s="53" t="s">
        <v>28</v>
      </c>
      <c r="E28" s="54">
        <f t="shared" ref="E28:K28" si="3">SUM(E25:E27)</f>
        <v>3151</v>
      </c>
      <c r="F28" s="148">
        <f t="shared" si="3"/>
        <v>3144</v>
      </c>
      <c r="G28" s="54">
        <f t="shared" si="3"/>
        <v>4341</v>
      </c>
      <c r="H28" s="54">
        <f t="shared" si="3"/>
        <v>4704</v>
      </c>
      <c r="I28" s="54">
        <f t="shared" si="3"/>
        <v>4599</v>
      </c>
      <c r="J28" s="54">
        <f t="shared" si="3"/>
        <v>7984</v>
      </c>
      <c r="K28" s="54">
        <f t="shared" si="3"/>
        <v>9941</v>
      </c>
      <c r="L28" s="54">
        <v>12254</v>
      </c>
      <c r="M28" s="54">
        <v>13646</v>
      </c>
      <c r="N28" s="54">
        <v>14705</v>
      </c>
      <c r="O28" s="56">
        <f>SUM(O25:O27)</f>
        <v>14499</v>
      </c>
      <c r="P28" s="145"/>
      <c r="Q28" s="145"/>
      <c r="R28" s="145"/>
      <c r="S28" s="145"/>
    </row>
    <row r="29" spans="1:26" ht="13.5" customHeight="1">
      <c r="A29" s="10"/>
      <c r="B29" s="10"/>
      <c r="C29" s="10"/>
      <c r="D29" s="150" t="s">
        <v>101</v>
      </c>
      <c r="E29" s="151"/>
      <c r="F29" s="151"/>
      <c r="G29" s="151"/>
      <c r="H29" s="151"/>
      <c r="I29" s="10"/>
      <c r="J29" s="10"/>
      <c r="K29" s="10"/>
      <c r="L29" s="10"/>
      <c r="M29" s="10"/>
      <c r="N29" s="10"/>
      <c r="O29" s="3"/>
      <c r="P29" s="10"/>
      <c r="Q29" s="10"/>
      <c r="R29" s="10"/>
      <c r="S29" s="10"/>
    </row>
    <row r="30" spans="1:26" ht="13.5" customHeight="1">
      <c r="A30" s="3"/>
      <c r="B30" s="3"/>
      <c r="C30" s="3"/>
      <c r="D30" s="150"/>
      <c r="E30" s="151"/>
      <c r="F30" s="151"/>
      <c r="G30" s="151"/>
      <c r="H30" s="151"/>
      <c r="I30" s="3"/>
      <c r="J30" s="3"/>
      <c r="K30" s="3"/>
      <c r="L30" s="3"/>
      <c r="M30" s="3"/>
      <c r="N30" s="3"/>
      <c r="O30" s="3"/>
      <c r="P30" s="3"/>
      <c r="Q30" s="3"/>
      <c r="R30" s="3"/>
      <c r="S30" s="3"/>
      <c r="T30" s="3"/>
      <c r="U30" s="3"/>
      <c r="V30" s="3"/>
      <c r="W30" s="3"/>
      <c r="X30" s="3"/>
      <c r="Y30" s="3"/>
      <c r="Z30" s="3"/>
    </row>
    <row r="31" spans="1:26" ht="13.5" customHeight="1">
      <c r="A31" s="3"/>
      <c r="B31" s="3"/>
      <c r="C31" s="3"/>
      <c r="D31" s="150"/>
      <c r="E31" s="151"/>
      <c r="F31" s="151"/>
      <c r="G31" s="151"/>
      <c r="H31" s="151"/>
      <c r="I31" s="3"/>
      <c r="J31" s="3"/>
      <c r="K31" s="3"/>
      <c r="L31" s="3"/>
      <c r="M31" s="3"/>
      <c r="N31" s="3"/>
      <c r="O31" s="3"/>
      <c r="P31" s="3"/>
      <c r="Q31" s="3"/>
      <c r="R31" s="3"/>
      <c r="S31" s="3"/>
      <c r="T31" s="3"/>
      <c r="U31" s="3"/>
      <c r="V31" s="3"/>
      <c r="W31" s="3"/>
      <c r="X31" s="3"/>
      <c r="Y31" s="3"/>
      <c r="Z31" s="3"/>
    </row>
    <row r="32" spans="1:26" ht="27.75" customHeight="1">
      <c r="A32" s="3"/>
      <c r="B32" s="3"/>
      <c r="C32" s="3"/>
      <c r="D32" s="862" t="s">
        <v>103</v>
      </c>
      <c r="E32" s="825"/>
      <c r="F32" s="825"/>
      <c r="G32" s="825"/>
      <c r="H32" s="825"/>
      <c r="I32" s="825"/>
      <c r="J32" s="825"/>
      <c r="K32" s="825"/>
      <c r="L32" s="825"/>
      <c r="M32" s="825"/>
      <c r="N32" s="825"/>
      <c r="O32" s="152"/>
      <c r="P32" s="3"/>
      <c r="Q32" s="3"/>
      <c r="R32" s="3"/>
      <c r="S32" s="3"/>
      <c r="T32" s="3"/>
      <c r="U32" s="3"/>
      <c r="V32" s="3"/>
      <c r="W32" s="3"/>
      <c r="X32" s="3"/>
      <c r="Y32" s="3"/>
      <c r="Z32" s="3"/>
    </row>
    <row r="33" spans="1:26" ht="6" customHeight="1">
      <c r="A33" s="3"/>
      <c r="B33" s="3"/>
      <c r="C33" s="3"/>
      <c r="D33" s="150"/>
      <c r="E33" s="151"/>
      <c r="F33" s="151"/>
      <c r="G33" s="151"/>
      <c r="H33" s="151"/>
      <c r="I33" s="3"/>
      <c r="J33" s="3"/>
      <c r="K33" s="3"/>
      <c r="L33" s="3"/>
      <c r="M33" s="3"/>
      <c r="N33" s="3"/>
      <c r="O33" s="3"/>
      <c r="P33" s="3"/>
      <c r="Q33" s="3"/>
      <c r="R33" s="3"/>
      <c r="S33" s="3"/>
      <c r="T33" s="3"/>
      <c r="U33" s="3"/>
      <c r="V33" s="3"/>
      <c r="W33" s="3"/>
      <c r="X33" s="3"/>
      <c r="Y33" s="3"/>
      <c r="Z33" s="3"/>
    </row>
    <row r="34" spans="1:26" ht="13.5" customHeight="1">
      <c r="A34" s="3"/>
      <c r="B34" s="3"/>
      <c r="C34" s="3"/>
      <c r="D34" s="853" t="s">
        <v>87</v>
      </c>
      <c r="E34" s="880" t="s">
        <v>105</v>
      </c>
      <c r="F34" s="881"/>
      <c r="G34" s="884" t="s">
        <v>106</v>
      </c>
      <c r="H34" s="881"/>
      <c r="I34" s="876" t="s">
        <v>108</v>
      </c>
      <c r="J34" s="881"/>
      <c r="K34" s="876" t="s">
        <v>110</v>
      </c>
      <c r="L34" s="881"/>
      <c r="M34" s="876" t="s">
        <v>28</v>
      </c>
      <c r="N34" s="877"/>
      <c r="O34" s="3"/>
      <c r="P34" s="3"/>
      <c r="Q34" s="3"/>
      <c r="R34" s="3"/>
      <c r="S34" s="3"/>
      <c r="T34" s="3"/>
      <c r="U34" s="3"/>
      <c r="V34" s="3"/>
      <c r="W34" s="3"/>
      <c r="X34" s="3"/>
      <c r="Y34" s="3"/>
      <c r="Z34" s="3"/>
    </row>
    <row r="35" spans="1:26" ht="16.5" customHeight="1">
      <c r="A35" s="3"/>
      <c r="B35" s="3"/>
      <c r="C35" s="3"/>
      <c r="D35" s="854"/>
      <c r="E35" s="882"/>
      <c r="F35" s="883"/>
      <c r="G35" s="885"/>
      <c r="H35" s="883"/>
      <c r="I35" s="878"/>
      <c r="J35" s="883"/>
      <c r="K35" s="878"/>
      <c r="L35" s="883"/>
      <c r="M35" s="878"/>
      <c r="N35" s="879"/>
      <c r="O35" s="3"/>
      <c r="P35" s="3"/>
      <c r="Q35" s="3"/>
      <c r="R35" s="160" t="str">
        <f>E34</f>
        <v>INTERIOR</v>
      </c>
      <c r="S35" s="160" t="str">
        <f>G34</f>
        <v>CAPITAL</v>
      </c>
      <c r="T35" s="160" t="str">
        <f>I34</f>
        <v>RODOVIAS ESTADUAIS</v>
      </c>
      <c r="U35" s="160" t="str">
        <f>K34</f>
        <v>RODOVIAS FEDERAIS</v>
      </c>
      <c r="V35" s="47"/>
      <c r="W35" s="25"/>
      <c r="X35" s="3"/>
      <c r="Y35" s="3"/>
      <c r="Z35" s="3"/>
    </row>
    <row r="36" spans="1:26" ht="13.5" customHeight="1">
      <c r="A36" s="3"/>
      <c r="B36" s="3"/>
      <c r="C36" s="3"/>
      <c r="D36" s="132" t="s">
        <v>89</v>
      </c>
      <c r="E36" s="897">
        <v>4648</v>
      </c>
      <c r="F36" s="893"/>
      <c r="G36" s="892">
        <v>3581</v>
      </c>
      <c r="H36" s="893"/>
      <c r="I36" s="892">
        <v>378</v>
      </c>
      <c r="J36" s="893"/>
      <c r="K36" s="892">
        <v>1256</v>
      </c>
      <c r="L36" s="893"/>
      <c r="M36" s="894">
        <f t="shared" ref="M36:M41" si="4">SUM(E36:L36)</f>
        <v>9863</v>
      </c>
      <c r="N36" s="895"/>
      <c r="O36" s="3"/>
      <c r="P36" s="3"/>
      <c r="Q36" s="3"/>
      <c r="R36" s="48"/>
      <c r="S36" s="48"/>
      <c r="T36" s="48"/>
      <c r="U36" s="48"/>
      <c r="V36" s="47"/>
      <c r="W36" s="25"/>
      <c r="X36" s="3"/>
      <c r="Y36" s="3"/>
      <c r="Z36" s="3"/>
    </row>
    <row r="37" spans="1:26" ht="13.5" customHeight="1">
      <c r="A37" s="3"/>
      <c r="B37" s="3"/>
      <c r="C37" s="3"/>
      <c r="D37" s="164" t="s">
        <v>91</v>
      </c>
      <c r="E37" s="887">
        <v>1272</v>
      </c>
      <c r="F37" s="860"/>
      <c r="G37" s="861">
        <v>425</v>
      </c>
      <c r="H37" s="860"/>
      <c r="I37" s="861">
        <v>350</v>
      </c>
      <c r="J37" s="860"/>
      <c r="K37" s="861">
        <v>328</v>
      </c>
      <c r="L37" s="860"/>
      <c r="M37" s="896">
        <f t="shared" si="4"/>
        <v>2375</v>
      </c>
      <c r="N37" s="891"/>
      <c r="O37" s="3"/>
      <c r="P37" s="3"/>
      <c r="Q37" s="3"/>
      <c r="R37" s="48"/>
      <c r="S37" s="48"/>
      <c r="T37" s="48"/>
      <c r="U37" s="48"/>
      <c r="V37" s="47"/>
      <c r="W37" s="25"/>
      <c r="X37" s="3"/>
      <c r="Y37" s="3"/>
      <c r="Z37" s="3"/>
    </row>
    <row r="38" spans="1:26" ht="13.5" customHeight="1">
      <c r="A38" s="3"/>
      <c r="B38" s="3"/>
      <c r="C38" s="3"/>
      <c r="D38" s="139" t="s">
        <v>92</v>
      </c>
      <c r="E38" s="886">
        <v>613</v>
      </c>
      <c r="F38" s="860"/>
      <c r="G38" s="859">
        <v>402</v>
      </c>
      <c r="H38" s="860"/>
      <c r="I38" s="859">
        <v>99</v>
      </c>
      <c r="J38" s="860"/>
      <c r="K38" s="859">
        <v>130</v>
      </c>
      <c r="L38" s="860"/>
      <c r="M38" s="890">
        <f t="shared" si="4"/>
        <v>1244</v>
      </c>
      <c r="N38" s="891"/>
      <c r="O38" s="3"/>
      <c r="P38" s="3"/>
      <c r="Q38" s="3"/>
      <c r="R38" s="48"/>
      <c r="S38" s="48"/>
      <c r="T38" s="48"/>
      <c r="U38" s="48"/>
      <c r="V38" s="47"/>
      <c r="W38" s="25"/>
      <c r="X38" s="3"/>
      <c r="Y38" s="3"/>
      <c r="Z38" s="3"/>
    </row>
    <row r="39" spans="1:26" ht="13.5" customHeight="1">
      <c r="A39" s="3"/>
      <c r="B39" s="3"/>
      <c r="C39" s="3"/>
      <c r="D39" s="164" t="s">
        <v>93</v>
      </c>
      <c r="E39" s="887">
        <v>329</v>
      </c>
      <c r="F39" s="860"/>
      <c r="G39" s="861">
        <v>233</v>
      </c>
      <c r="H39" s="860"/>
      <c r="I39" s="861">
        <v>41</v>
      </c>
      <c r="J39" s="860"/>
      <c r="K39" s="861">
        <v>77</v>
      </c>
      <c r="L39" s="860"/>
      <c r="M39" s="896">
        <f t="shared" si="4"/>
        <v>680</v>
      </c>
      <c r="N39" s="891"/>
      <c r="O39" s="3"/>
      <c r="P39" s="3"/>
      <c r="Q39" s="3"/>
      <c r="R39" s="48"/>
      <c r="S39" s="48"/>
      <c r="T39" s="48"/>
      <c r="U39" s="48"/>
      <c r="V39" s="47"/>
      <c r="W39" s="25"/>
      <c r="X39" s="3"/>
      <c r="Y39" s="3"/>
      <c r="Z39" s="3"/>
    </row>
    <row r="40" spans="1:26" ht="13.5" customHeight="1">
      <c r="A40" s="3"/>
      <c r="B40" s="3"/>
      <c r="C40" s="3"/>
      <c r="D40" s="139" t="s">
        <v>94</v>
      </c>
      <c r="E40" s="886">
        <v>62</v>
      </c>
      <c r="F40" s="860"/>
      <c r="G40" s="859">
        <v>41</v>
      </c>
      <c r="H40" s="860"/>
      <c r="I40" s="859">
        <v>9</v>
      </c>
      <c r="J40" s="860"/>
      <c r="K40" s="859">
        <v>150</v>
      </c>
      <c r="L40" s="860"/>
      <c r="M40" s="890">
        <f t="shared" si="4"/>
        <v>262</v>
      </c>
      <c r="N40" s="891"/>
      <c r="O40" s="3"/>
      <c r="P40" s="3"/>
      <c r="Q40" s="3"/>
      <c r="R40" s="48"/>
      <c r="S40" s="48"/>
      <c r="T40" s="48"/>
      <c r="U40" s="48"/>
      <c r="V40" s="47"/>
      <c r="W40" s="25"/>
      <c r="X40" s="3"/>
      <c r="Y40" s="3"/>
      <c r="Z40" s="3"/>
    </row>
    <row r="41" spans="1:26" ht="13.5" customHeight="1">
      <c r="A41" s="3"/>
      <c r="B41" s="3"/>
      <c r="C41" s="3"/>
      <c r="D41" s="166" t="s">
        <v>95</v>
      </c>
      <c r="E41" s="900">
        <v>22</v>
      </c>
      <c r="F41" s="856"/>
      <c r="G41" s="855">
        <v>44</v>
      </c>
      <c r="H41" s="856"/>
      <c r="I41" s="855">
        <v>7</v>
      </c>
      <c r="J41" s="856"/>
      <c r="K41" s="855">
        <v>2</v>
      </c>
      <c r="L41" s="856"/>
      <c r="M41" s="898">
        <f t="shared" si="4"/>
        <v>75</v>
      </c>
      <c r="N41" s="874"/>
      <c r="O41" s="3"/>
      <c r="P41" s="3"/>
      <c r="Q41" s="3"/>
      <c r="R41" s="48"/>
      <c r="S41" s="48"/>
      <c r="T41" s="48"/>
      <c r="U41" s="48"/>
      <c r="V41" s="47"/>
      <c r="W41" s="25"/>
      <c r="X41" s="3"/>
      <c r="Y41" s="3"/>
      <c r="Z41" s="3"/>
    </row>
    <row r="42" spans="1:26" ht="18.75" customHeight="1">
      <c r="A42" s="3"/>
      <c r="B42" s="3"/>
      <c r="C42" s="3"/>
      <c r="D42" s="167" t="s">
        <v>28</v>
      </c>
      <c r="E42" s="868">
        <f>SUM(E36:E41)</f>
        <v>6946</v>
      </c>
      <c r="F42" s="858"/>
      <c r="G42" s="857">
        <f>SUM(G36:G41)</f>
        <v>4726</v>
      </c>
      <c r="H42" s="858"/>
      <c r="I42" s="857">
        <f>SUM(I36:I41)</f>
        <v>884</v>
      </c>
      <c r="J42" s="858"/>
      <c r="K42" s="857">
        <f>SUM(K36:K41)</f>
        <v>1943</v>
      </c>
      <c r="L42" s="858"/>
      <c r="M42" s="899">
        <f>SUM(M36:M41)</f>
        <v>14499</v>
      </c>
      <c r="N42" s="850"/>
      <c r="O42" s="3"/>
      <c r="P42" s="3"/>
      <c r="Q42" s="3"/>
      <c r="R42" s="48"/>
      <c r="S42" s="48"/>
      <c r="T42" s="48"/>
      <c r="U42" s="48"/>
      <c r="V42" s="47"/>
      <c r="W42" s="25"/>
      <c r="X42" s="3"/>
      <c r="Y42" s="3"/>
      <c r="Z42" s="3"/>
    </row>
    <row r="43" spans="1:26" ht="6.75" customHeight="1">
      <c r="A43" s="3"/>
      <c r="B43" s="3"/>
      <c r="C43" s="3"/>
      <c r="D43" s="168"/>
      <c r="E43" s="169"/>
      <c r="F43" s="3"/>
      <c r="G43" s="169"/>
      <c r="H43" s="3"/>
      <c r="I43" s="169"/>
      <c r="J43" s="3"/>
      <c r="K43" s="169"/>
      <c r="L43" s="3"/>
      <c r="M43" s="169"/>
      <c r="N43" s="3"/>
      <c r="O43" s="3"/>
      <c r="P43" s="3"/>
      <c r="Q43" s="3"/>
      <c r="R43" s="48"/>
      <c r="S43" s="48"/>
      <c r="T43" s="48"/>
      <c r="U43" s="48"/>
      <c r="V43" s="47"/>
      <c r="W43" s="25"/>
      <c r="X43" s="3"/>
      <c r="Y43" s="3"/>
      <c r="Z43" s="3"/>
    </row>
    <row r="44" spans="1:26" ht="13.5" customHeight="1">
      <c r="A44" s="3"/>
      <c r="B44" s="3"/>
      <c r="C44" s="3"/>
      <c r="D44" s="170" t="s">
        <v>96</v>
      </c>
      <c r="E44" s="866">
        <v>4400</v>
      </c>
      <c r="F44" s="867"/>
      <c r="G44" s="869">
        <v>2947</v>
      </c>
      <c r="H44" s="867"/>
      <c r="I44" s="869">
        <v>476</v>
      </c>
      <c r="J44" s="867"/>
      <c r="K44" s="869">
        <v>1259</v>
      </c>
      <c r="L44" s="867"/>
      <c r="M44" s="869">
        <f t="shared" ref="M44:M46" si="5">SUM(E44:L44)</f>
        <v>9082</v>
      </c>
      <c r="N44" s="903"/>
      <c r="O44" s="3"/>
      <c r="P44" s="3"/>
      <c r="Q44" s="3"/>
      <c r="R44" s="48"/>
      <c r="S44" s="48"/>
      <c r="T44" s="48"/>
      <c r="U44" s="48"/>
      <c r="V44" s="47"/>
      <c r="W44" s="25"/>
      <c r="X44" s="3"/>
      <c r="Y44" s="3"/>
      <c r="Z44" s="3"/>
    </row>
    <row r="45" spans="1:26" ht="13.5" customHeight="1">
      <c r="A45" s="3"/>
      <c r="B45" s="3"/>
      <c r="C45" s="3"/>
      <c r="D45" s="136" t="s">
        <v>97</v>
      </c>
      <c r="E45" s="864">
        <v>2463</v>
      </c>
      <c r="F45" s="860"/>
      <c r="G45" s="870">
        <v>1721</v>
      </c>
      <c r="H45" s="860"/>
      <c r="I45" s="870">
        <v>401</v>
      </c>
      <c r="J45" s="860"/>
      <c r="K45" s="870">
        <v>681</v>
      </c>
      <c r="L45" s="860"/>
      <c r="M45" s="870">
        <f t="shared" si="5"/>
        <v>5266</v>
      </c>
      <c r="N45" s="891"/>
      <c r="O45" s="3"/>
      <c r="P45" s="3"/>
      <c r="Q45" s="3"/>
      <c r="R45" s="48"/>
      <c r="S45" s="48"/>
      <c r="T45" s="48"/>
      <c r="U45" s="48"/>
      <c r="V45" s="47"/>
      <c r="W45" s="25"/>
      <c r="X45" s="3"/>
      <c r="Y45" s="3"/>
      <c r="Z45" s="3"/>
    </row>
    <row r="46" spans="1:26" ht="13.5" customHeight="1">
      <c r="A46" s="3"/>
      <c r="B46" s="3"/>
      <c r="C46" s="3"/>
      <c r="D46" s="171" t="s">
        <v>95</v>
      </c>
      <c r="E46" s="865">
        <v>83</v>
      </c>
      <c r="F46" s="856"/>
      <c r="G46" s="873">
        <v>58</v>
      </c>
      <c r="H46" s="856"/>
      <c r="I46" s="873">
        <v>7</v>
      </c>
      <c r="J46" s="856"/>
      <c r="K46" s="873">
        <v>3</v>
      </c>
      <c r="L46" s="856"/>
      <c r="M46" s="873">
        <f t="shared" si="5"/>
        <v>151</v>
      </c>
      <c r="N46" s="874"/>
      <c r="O46" s="3"/>
      <c r="P46" s="3"/>
      <c r="Q46" s="3"/>
      <c r="R46" s="48"/>
      <c r="S46" s="48"/>
      <c r="T46" s="48"/>
      <c r="U46" s="48"/>
      <c r="V46" s="47"/>
      <c r="W46" s="25"/>
      <c r="X46" s="3"/>
      <c r="Y46" s="3"/>
      <c r="Z46" s="3"/>
    </row>
    <row r="47" spans="1:26" ht="18.75" customHeight="1">
      <c r="A47" s="3"/>
      <c r="B47" s="3"/>
      <c r="C47" s="3"/>
      <c r="D47" s="167" t="s">
        <v>28</v>
      </c>
      <c r="E47" s="868">
        <f>SUM(E44:E46)</f>
        <v>6946</v>
      </c>
      <c r="F47" s="858"/>
      <c r="G47" s="899">
        <f>SUM(G44:G46)</f>
        <v>4726</v>
      </c>
      <c r="H47" s="858"/>
      <c r="I47" s="899">
        <f>SUM(I44:I46)</f>
        <v>884</v>
      </c>
      <c r="J47" s="858"/>
      <c r="K47" s="899">
        <f>SUM(K44:K46)</f>
        <v>1943</v>
      </c>
      <c r="L47" s="858"/>
      <c r="M47" s="899">
        <f>SUM(M44:M46)</f>
        <v>14499</v>
      </c>
      <c r="N47" s="850"/>
      <c r="O47" s="3"/>
      <c r="P47" s="3"/>
      <c r="Q47" s="3"/>
      <c r="R47" s="48"/>
      <c r="S47" s="48"/>
      <c r="T47" s="48"/>
      <c r="U47" s="48"/>
      <c r="V47" s="47"/>
      <c r="W47" s="25"/>
      <c r="X47" s="3"/>
      <c r="Y47" s="3"/>
      <c r="Z47" s="3"/>
    </row>
    <row r="48" spans="1:26" ht="7.5" customHeight="1">
      <c r="A48" s="3"/>
      <c r="B48" s="3"/>
      <c r="C48" s="3"/>
      <c r="D48" s="168"/>
      <c r="E48" s="169"/>
      <c r="F48" s="3"/>
      <c r="G48" s="169"/>
      <c r="H48" s="3"/>
      <c r="I48" s="169"/>
      <c r="J48" s="3"/>
      <c r="K48" s="169"/>
      <c r="L48" s="3"/>
      <c r="M48" s="169"/>
      <c r="N48" s="3"/>
      <c r="O48" s="3"/>
      <c r="P48" s="3"/>
      <c r="Q48" s="3"/>
      <c r="R48" s="48"/>
      <c r="S48" s="48"/>
      <c r="T48" s="48"/>
      <c r="U48" s="48"/>
      <c r="V48" s="47"/>
      <c r="W48" s="25"/>
      <c r="X48" s="3"/>
      <c r="Y48" s="3"/>
      <c r="Z48" s="3"/>
    </row>
    <row r="49" spans="1:26" ht="13.5" customHeight="1">
      <c r="A49" s="3"/>
      <c r="B49" s="3"/>
      <c r="C49" s="3"/>
      <c r="D49" s="170" t="s">
        <v>98</v>
      </c>
      <c r="E49" s="866">
        <v>6070</v>
      </c>
      <c r="F49" s="867"/>
      <c r="G49" s="902">
        <v>4689</v>
      </c>
      <c r="H49" s="867"/>
      <c r="I49" s="902">
        <v>393</v>
      </c>
      <c r="J49" s="867"/>
      <c r="K49" s="902">
        <v>1186</v>
      </c>
      <c r="L49" s="867"/>
      <c r="M49" s="869">
        <f t="shared" ref="M49:M51" si="6">SUM(E49:L49)</f>
        <v>12338</v>
      </c>
      <c r="N49" s="903"/>
      <c r="O49" s="3"/>
      <c r="P49" s="3"/>
      <c r="Q49" s="3"/>
      <c r="R49" s="48"/>
      <c r="S49" s="48"/>
      <c r="T49" s="48"/>
      <c r="U49" s="48"/>
      <c r="V49" s="47"/>
      <c r="W49" s="25"/>
      <c r="X49" s="3"/>
      <c r="Y49" s="3"/>
      <c r="Z49" s="3"/>
    </row>
    <row r="50" spans="1:26" ht="13.5" customHeight="1">
      <c r="A50" s="3"/>
      <c r="B50" s="3"/>
      <c r="C50" s="3"/>
      <c r="D50" s="136" t="s">
        <v>99</v>
      </c>
      <c r="E50" s="864">
        <v>787</v>
      </c>
      <c r="F50" s="860"/>
      <c r="G50" s="871">
        <v>28</v>
      </c>
      <c r="H50" s="860"/>
      <c r="I50" s="871">
        <v>491</v>
      </c>
      <c r="J50" s="860"/>
      <c r="K50" s="871">
        <v>757</v>
      </c>
      <c r="L50" s="860"/>
      <c r="M50" s="870">
        <f t="shared" si="6"/>
        <v>2063</v>
      </c>
      <c r="N50" s="891"/>
      <c r="O50" s="3"/>
      <c r="P50" s="3"/>
      <c r="Q50" s="3"/>
      <c r="R50" s="48"/>
      <c r="S50" s="48"/>
      <c r="T50" s="48"/>
      <c r="U50" s="48"/>
      <c r="V50" s="47"/>
      <c r="W50" s="25"/>
      <c r="X50" s="3"/>
      <c r="Y50" s="3"/>
      <c r="Z50" s="3"/>
    </row>
    <row r="51" spans="1:26" ht="13.5" customHeight="1">
      <c r="A51" s="3"/>
      <c r="B51" s="3"/>
      <c r="C51" s="3"/>
      <c r="D51" s="171" t="s">
        <v>95</v>
      </c>
      <c r="E51" s="865">
        <v>89</v>
      </c>
      <c r="F51" s="856"/>
      <c r="G51" s="872">
        <v>9</v>
      </c>
      <c r="H51" s="856"/>
      <c r="I51" s="872">
        <v>0</v>
      </c>
      <c r="J51" s="856"/>
      <c r="K51" s="872">
        <v>0</v>
      </c>
      <c r="L51" s="856"/>
      <c r="M51" s="873">
        <f t="shared" si="6"/>
        <v>98</v>
      </c>
      <c r="N51" s="874"/>
      <c r="O51" s="3"/>
      <c r="P51" s="3"/>
      <c r="Q51" s="3"/>
      <c r="R51" s="48"/>
      <c r="S51" s="48"/>
      <c r="T51" s="48"/>
      <c r="U51" s="48"/>
      <c r="V51" s="47"/>
      <c r="W51" s="25"/>
      <c r="X51" s="3"/>
      <c r="Y51" s="3"/>
      <c r="Z51" s="3"/>
    </row>
    <row r="52" spans="1:26" ht="20.25" customHeight="1">
      <c r="A52" s="10"/>
      <c r="B52" s="10"/>
      <c r="C52" s="10"/>
      <c r="D52" s="53" t="s">
        <v>28</v>
      </c>
      <c r="E52" s="868">
        <f>SUM(E49:E51)</f>
        <v>6946</v>
      </c>
      <c r="F52" s="858"/>
      <c r="G52" s="857">
        <f>SUM(G49:G51)</f>
        <v>4726</v>
      </c>
      <c r="H52" s="858"/>
      <c r="I52" s="899">
        <f>SUM(I49:I51)</f>
        <v>884</v>
      </c>
      <c r="J52" s="858"/>
      <c r="K52" s="857">
        <f>SUM(K49:K51)</f>
        <v>1943</v>
      </c>
      <c r="L52" s="858"/>
      <c r="M52" s="857">
        <f>SUM(M49:M51)</f>
        <v>14499</v>
      </c>
      <c r="N52" s="850"/>
      <c r="O52" s="3"/>
      <c r="P52" s="10"/>
      <c r="Q52" s="3"/>
      <c r="R52" s="48">
        <f>E52</f>
        <v>6946</v>
      </c>
      <c r="S52" s="48">
        <f>G52</f>
        <v>4726</v>
      </c>
      <c r="T52" s="48">
        <f>I52</f>
        <v>884</v>
      </c>
      <c r="U52" s="48">
        <f>K52</f>
        <v>1943</v>
      </c>
      <c r="V52" s="47"/>
      <c r="W52" s="25"/>
    </row>
    <row r="53" spans="1:26" ht="15" customHeight="1">
      <c r="A53" s="10"/>
      <c r="B53" s="10"/>
      <c r="C53" s="10"/>
      <c r="D53" s="150" t="s">
        <v>101</v>
      </c>
      <c r="E53" s="151"/>
      <c r="F53" s="151"/>
      <c r="G53" s="151"/>
      <c r="H53" s="151"/>
      <c r="I53" s="10"/>
      <c r="J53" s="10"/>
      <c r="K53" s="10"/>
      <c r="L53" s="10"/>
      <c r="M53" s="10"/>
      <c r="N53" s="10"/>
      <c r="O53" s="3"/>
      <c r="P53" s="10"/>
      <c r="Q53" s="10"/>
      <c r="R53" s="10"/>
      <c r="S53" s="10"/>
    </row>
    <row r="54" spans="1:26" ht="15" customHeight="1">
      <c r="A54" s="3"/>
      <c r="B54" s="3"/>
      <c r="C54" s="3"/>
      <c r="D54" s="150"/>
      <c r="E54" s="151"/>
      <c r="F54" s="151"/>
      <c r="G54" s="151"/>
      <c r="H54" s="151"/>
      <c r="I54" s="3"/>
      <c r="J54" s="3"/>
      <c r="K54" s="3"/>
      <c r="L54" s="3"/>
      <c r="M54" s="3"/>
      <c r="N54" s="3"/>
      <c r="O54" s="3"/>
      <c r="P54" s="3"/>
      <c r="Q54" s="3"/>
      <c r="R54" s="3"/>
      <c r="S54" s="3"/>
      <c r="T54" s="3"/>
      <c r="U54" s="3"/>
      <c r="V54" s="3"/>
      <c r="W54" s="3"/>
      <c r="X54" s="3"/>
      <c r="Y54" s="3"/>
      <c r="Z54" s="3"/>
    </row>
    <row r="55" spans="1:26" ht="15" customHeight="1">
      <c r="A55" s="3"/>
      <c r="B55" s="3"/>
      <c r="C55" s="3"/>
      <c r="D55" s="150"/>
      <c r="E55" s="151"/>
      <c r="F55" s="151"/>
      <c r="G55" s="151"/>
      <c r="H55" s="151"/>
      <c r="I55" s="3"/>
      <c r="J55" s="3"/>
      <c r="K55" s="3"/>
      <c r="L55" s="3"/>
      <c r="M55" s="3"/>
      <c r="N55" s="3"/>
      <c r="O55" s="3"/>
      <c r="P55" s="3"/>
      <c r="Q55" s="3"/>
      <c r="R55" s="3"/>
      <c r="S55" s="3"/>
      <c r="T55" s="3"/>
      <c r="U55" s="3"/>
      <c r="V55" s="3"/>
      <c r="W55" s="3"/>
      <c r="X55" s="3"/>
      <c r="Y55" s="3"/>
      <c r="Z55" s="3"/>
    </row>
    <row r="56" spans="1:26" ht="15" customHeight="1">
      <c r="A56" s="3"/>
      <c r="B56" s="3"/>
      <c r="C56" s="3"/>
      <c r="D56" s="150"/>
      <c r="E56" s="151"/>
      <c r="F56" s="151"/>
      <c r="G56" s="151"/>
      <c r="H56" s="151"/>
      <c r="I56" s="3"/>
      <c r="J56" s="3"/>
      <c r="K56" s="3"/>
      <c r="L56" s="3"/>
      <c r="M56" s="3"/>
      <c r="N56" s="3"/>
      <c r="O56" s="3"/>
      <c r="P56" s="3"/>
      <c r="Q56" s="3"/>
      <c r="R56" s="3"/>
      <c r="S56" s="3"/>
      <c r="T56" s="3"/>
      <c r="U56" s="3"/>
      <c r="V56" s="3"/>
      <c r="W56" s="3"/>
      <c r="X56" s="3"/>
      <c r="Y56" s="3"/>
      <c r="Z56" s="3"/>
    </row>
    <row r="57" spans="1:26" ht="15" customHeight="1">
      <c r="A57" s="3"/>
      <c r="B57" s="3"/>
      <c r="C57" s="3"/>
      <c r="D57" s="150"/>
      <c r="E57" s="151"/>
      <c r="F57" s="151"/>
      <c r="G57" s="151"/>
      <c r="H57" s="151"/>
      <c r="I57" s="3"/>
      <c r="J57" s="3"/>
      <c r="K57" s="3"/>
      <c r="L57" s="3"/>
      <c r="M57" s="3"/>
      <c r="N57" s="3"/>
      <c r="O57" s="3"/>
      <c r="P57" s="3"/>
      <c r="Q57" s="3"/>
      <c r="R57" s="3"/>
      <c r="S57" s="3"/>
      <c r="T57" s="3"/>
      <c r="U57" s="3"/>
      <c r="V57" s="3"/>
      <c r="W57" s="3"/>
      <c r="X57" s="3"/>
      <c r="Y57" s="3"/>
      <c r="Z57" s="3"/>
    </row>
    <row r="58" spans="1:26" ht="15" customHeight="1">
      <c r="A58" s="3"/>
      <c r="B58" s="3"/>
      <c r="C58" s="3"/>
      <c r="D58" s="150"/>
      <c r="E58" s="151"/>
      <c r="F58" s="151"/>
      <c r="G58" s="151"/>
      <c r="H58" s="151"/>
      <c r="I58" s="3"/>
      <c r="J58" s="3"/>
      <c r="K58" s="3"/>
      <c r="L58" s="3"/>
      <c r="M58" s="3"/>
      <c r="N58" s="3"/>
      <c r="O58" s="3"/>
      <c r="P58" s="3"/>
      <c r="Q58" s="3"/>
      <c r="R58" s="3"/>
      <c r="S58" s="3"/>
      <c r="T58" s="3"/>
      <c r="U58" s="3"/>
      <c r="V58" s="3"/>
      <c r="W58" s="3"/>
      <c r="X58" s="3"/>
      <c r="Y58" s="3"/>
      <c r="Z58" s="3"/>
    </row>
    <row r="59" spans="1:26" ht="15" customHeight="1">
      <c r="A59" s="3"/>
      <c r="B59" s="3"/>
      <c r="C59" s="3"/>
      <c r="D59" s="150"/>
      <c r="E59" s="151"/>
      <c r="F59" s="151"/>
      <c r="G59" s="151"/>
      <c r="H59" s="151"/>
      <c r="I59" s="3"/>
      <c r="J59" s="3"/>
      <c r="K59" s="3"/>
      <c r="L59" s="3"/>
      <c r="M59" s="3"/>
      <c r="N59" s="3"/>
      <c r="O59" s="3"/>
      <c r="P59" s="3"/>
      <c r="Q59" s="3"/>
      <c r="R59" s="3"/>
      <c r="S59" s="3"/>
      <c r="T59" s="3"/>
      <c r="U59" s="3"/>
      <c r="V59" s="3"/>
      <c r="W59" s="3"/>
      <c r="X59" s="3"/>
      <c r="Y59" s="3"/>
      <c r="Z59" s="3"/>
    </row>
    <row r="60" spans="1:26" ht="15" customHeight="1">
      <c r="A60" s="3"/>
      <c r="B60" s="3"/>
      <c r="C60" s="3"/>
      <c r="D60" s="150"/>
      <c r="E60" s="151"/>
      <c r="F60" s="151"/>
      <c r="G60" s="151"/>
      <c r="H60" s="151"/>
      <c r="I60" s="3"/>
      <c r="J60" s="3"/>
      <c r="K60" s="3"/>
      <c r="L60" s="3"/>
      <c r="M60" s="3"/>
      <c r="N60" s="3"/>
      <c r="O60" s="3"/>
      <c r="P60" s="3"/>
      <c r="Q60" s="3"/>
      <c r="R60" s="3"/>
      <c r="S60" s="3"/>
      <c r="T60" s="3"/>
      <c r="U60" s="3"/>
      <c r="V60" s="3"/>
      <c r="W60" s="3"/>
      <c r="X60" s="3"/>
      <c r="Y60" s="3"/>
      <c r="Z60" s="3"/>
    </row>
    <row r="61" spans="1:26" ht="15" customHeight="1">
      <c r="A61" s="3"/>
      <c r="B61" s="3"/>
      <c r="C61" s="3"/>
      <c r="D61" s="150"/>
      <c r="E61" s="151"/>
      <c r="F61" s="151"/>
      <c r="G61" s="151"/>
      <c r="H61" s="151"/>
      <c r="I61" s="3"/>
      <c r="J61" s="3"/>
      <c r="K61" s="3"/>
      <c r="L61" s="3"/>
      <c r="M61" s="3"/>
      <c r="N61" s="3"/>
      <c r="O61" s="3"/>
      <c r="P61" s="3"/>
      <c r="Q61" s="3"/>
      <c r="R61" s="3"/>
      <c r="S61" s="3"/>
      <c r="T61" s="3"/>
      <c r="U61" s="3"/>
      <c r="V61" s="3"/>
      <c r="W61" s="3"/>
      <c r="X61" s="3"/>
      <c r="Y61" s="3"/>
      <c r="Z61" s="3"/>
    </row>
    <row r="62" spans="1:26" ht="15" customHeight="1">
      <c r="A62" s="3"/>
      <c r="B62" s="3"/>
      <c r="C62" s="3"/>
      <c r="D62" s="150"/>
      <c r="E62" s="151"/>
      <c r="F62" s="151"/>
      <c r="G62" s="151"/>
      <c r="H62" s="151"/>
      <c r="I62" s="3"/>
      <c r="J62" s="3"/>
      <c r="K62" s="3"/>
      <c r="L62" s="3"/>
      <c r="M62" s="3"/>
      <c r="N62" s="3"/>
      <c r="O62" s="3"/>
      <c r="P62" s="3"/>
      <c r="Q62" s="3"/>
      <c r="R62" s="3"/>
      <c r="S62" s="3"/>
      <c r="T62" s="3"/>
      <c r="U62" s="3"/>
      <c r="V62" s="3"/>
      <c r="W62" s="3"/>
      <c r="X62" s="3"/>
      <c r="Y62" s="3"/>
      <c r="Z62" s="3"/>
    </row>
    <row r="63" spans="1:26" ht="15" customHeight="1">
      <c r="A63" s="3"/>
      <c r="B63" s="3"/>
      <c r="C63" s="3"/>
      <c r="D63" s="150"/>
      <c r="E63" s="151"/>
      <c r="F63" s="151"/>
      <c r="G63" s="151"/>
      <c r="H63" s="151"/>
      <c r="I63" s="3"/>
      <c r="J63" s="3"/>
      <c r="K63" s="3"/>
      <c r="L63" s="3"/>
      <c r="M63" s="3"/>
      <c r="N63" s="3"/>
      <c r="O63" s="3"/>
      <c r="P63" s="3"/>
      <c r="Q63" s="3"/>
      <c r="R63" s="3"/>
      <c r="S63" s="3"/>
      <c r="T63" s="3"/>
      <c r="U63" s="3"/>
      <c r="V63" s="3"/>
      <c r="W63" s="3"/>
      <c r="X63" s="3"/>
      <c r="Y63" s="3"/>
      <c r="Z63" s="3"/>
    </row>
    <row r="64" spans="1:26" ht="15" customHeight="1">
      <c r="A64" s="3"/>
      <c r="B64" s="3"/>
      <c r="C64" s="3"/>
      <c r="D64" s="150"/>
      <c r="E64" s="151"/>
      <c r="F64" s="151"/>
      <c r="G64" s="151"/>
      <c r="H64" s="151"/>
      <c r="I64" s="3"/>
      <c r="J64" s="3"/>
      <c r="K64" s="3"/>
      <c r="L64" s="3"/>
      <c r="M64" s="3"/>
      <c r="N64" s="3"/>
      <c r="O64" s="3"/>
      <c r="P64" s="3"/>
      <c r="Q64" s="3"/>
      <c r="R64" s="3"/>
      <c r="S64" s="3"/>
      <c r="T64" s="3"/>
      <c r="U64" s="3"/>
      <c r="V64" s="3"/>
      <c r="W64" s="3"/>
      <c r="X64" s="3"/>
      <c r="Y64" s="3"/>
      <c r="Z64" s="3"/>
    </row>
    <row r="65" spans="1:26" ht="15" customHeight="1">
      <c r="A65" s="3"/>
      <c r="B65" s="3"/>
      <c r="C65" s="3"/>
      <c r="D65" s="150"/>
      <c r="E65" s="151"/>
      <c r="F65" s="151"/>
      <c r="G65" s="151"/>
      <c r="H65" s="151"/>
      <c r="I65" s="3"/>
      <c r="J65" s="3"/>
      <c r="K65" s="3"/>
      <c r="L65" s="3"/>
      <c r="M65" s="3"/>
      <c r="N65" s="3"/>
      <c r="O65" s="3"/>
      <c r="P65" s="3"/>
      <c r="Q65" s="3"/>
      <c r="R65" s="3"/>
      <c r="S65" s="3"/>
      <c r="T65" s="3"/>
      <c r="U65" s="3"/>
      <c r="V65" s="3"/>
      <c r="W65" s="3"/>
      <c r="X65" s="3"/>
      <c r="Y65" s="3"/>
      <c r="Z65" s="3"/>
    </row>
    <row r="66" spans="1:26" ht="15" customHeight="1">
      <c r="A66" s="3"/>
      <c r="B66" s="3"/>
      <c r="C66" s="3"/>
      <c r="D66" s="150"/>
      <c r="E66" s="151"/>
      <c r="F66" s="151"/>
      <c r="G66" s="151"/>
      <c r="H66" s="151"/>
      <c r="I66" s="3"/>
      <c r="J66" s="3"/>
      <c r="K66" s="3"/>
      <c r="L66" s="3"/>
      <c r="M66" s="3"/>
      <c r="N66" s="3"/>
      <c r="O66" s="3"/>
      <c r="P66" s="3"/>
      <c r="Q66" s="3"/>
      <c r="R66" s="3"/>
      <c r="S66" s="3"/>
      <c r="T66" s="3"/>
      <c r="U66" s="3"/>
      <c r="V66" s="3"/>
      <c r="W66" s="3"/>
      <c r="X66" s="3"/>
      <c r="Y66" s="3"/>
      <c r="Z66" s="3"/>
    </row>
    <row r="67" spans="1:26" ht="15" customHeight="1">
      <c r="A67" s="3"/>
      <c r="B67" s="3"/>
      <c r="C67" s="3"/>
      <c r="D67" s="150"/>
      <c r="E67" s="151"/>
      <c r="F67" s="151"/>
      <c r="G67" s="151"/>
      <c r="H67" s="151"/>
      <c r="I67" s="3"/>
      <c r="J67" s="3"/>
      <c r="K67" s="3"/>
      <c r="L67" s="3"/>
      <c r="M67" s="3"/>
      <c r="N67" s="3"/>
      <c r="O67" s="3"/>
      <c r="P67" s="3"/>
      <c r="Q67" s="3"/>
      <c r="R67" s="3"/>
      <c r="S67" s="3"/>
      <c r="T67" s="3"/>
      <c r="U67" s="3"/>
      <c r="V67" s="3"/>
      <c r="W67" s="3"/>
      <c r="X67" s="3"/>
      <c r="Y67" s="3"/>
      <c r="Z67" s="3"/>
    </row>
    <row r="68" spans="1:26" ht="15" customHeight="1">
      <c r="A68" s="3"/>
      <c r="B68" s="3"/>
      <c r="C68" s="3"/>
      <c r="D68" s="150"/>
      <c r="E68" s="151"/>
      <c r="F68" s="151"/>
      <c r="G68" s="151"/>
      <c r="H68" s="151"/>
      <c r="I68" s="3"/>
      <c r="J68" s="3"/>
      <c r="K68" s="3"/>
      <c r="L68" s="3"/>
      <c r="M68" s="3"/>
      <c r="N68" s="3"/>
      <c r="O68" s="3"/>
      <c r="P68" s="3"/>
      <c r="Q68" s="3"/>
      <c r="R68" s="3"/>
      <c r="S68" s="3"/>
      <c r="T68" s="3"/>
      <c r="U68" s="3"/>
      <c r="V68" s="3"/>
      <c r="W68" s="3"/>
      <c r="X68" s="3"/>
      <c r="Y68" s="3"/>
      <c r="Z68" s="3"/>
    </row>
    <row r="69" spans="1:26" ht="15" customHeight="1">
      <c r="A69" s="3"/>
      <c r="B69" s="3"/>
      <c r="C69" s="3"/>
      <c r="D69" s="150"/>
      <c r="E69" s="151"/>
      <c r="F69" s="151"/>
      <c r="G69" s="151"/>
      <c r="H69" s="151"/>
      <c r="I69" s="3"/>
      <c r="J69" s="3"/>
      <c r="K69" s="3"/>
      <c r="L69" s="3"/>
      <c r="M69" s="3"/>
      <c r="N69" s="3"/>
      <c r="O69" s="3"/>
      <c r="P69" s="3"/>
      <c r="Q69" s="3"/>
      <c r="R69" s="3"/>
      <c r="S69" s="3"/>
      <c r="T69" s="3"/>
      <c r="U69" s="3"/>
      <c r="V69" s="3"/>
      <c r="W69" s="3"/>
      <c r="X69" s="3"/>
      <c r="Y69" s="3"/>
      <c r="Z69" s="3"/>
    </row>
    <row r="70" spans="1:26" ht="15" customHeight="1">
      <c r="A70" s="3"/>
      <c r="B70" s="3"/>
      <c r="C70" s="3"/>
      <c r="D70" s="150"/>
      <c r="E70" s="151"/>
      <c r="F70" s="151"/>
      <c r="G70" s="151"/>
      <c r="H70" s="151"/>
      <c r="I70" s="3"/>
      <c r="J70" s="3"/>
      <c r="K70" s="3"/>
      <c r="L70" s="3"/>
      <c r="M70" s="3"/>
      <c r="N70" s="3"/>
      <c r="O70" s="3"/>
      <c r="P70" s="3"/>
      <c r="Q70" s="3"/>
      <c r="R70" s="3"/>
      <c r="S70" s="3"/>
      <c r="T70" s="3"/>
      <c r="U70" s="3"/>
      <c r="V70" s="3"/>
      <c r="W70" s="3"/>
      <c r="X70" s="3"/>
      <c r="Y70" s="3"/>
      <c r="Z70" s="3"/>
    </row>
    <row r="71" spans="1:26" ht="15" customHeight="1">
      <c r="A71" s="10"/>
      <c r="B71" s="10"/>
      <c r="C71" s="10"/>
      <c r="D71" s="151"/>
      <c r="E71" s="151"/>
      <c r="F71" s="151"/>
      <c r="G71" s="151"/>
      <c r="H71" s="151"/>
      <c r="I71" s="10"/>
      <c r="J71" s="10"/>
      <c r="K71" s="10"/>
      <c r="L71" s="10"/>
      <c r="M71" s="10"/>
      <c r="N71" s="10"/>
      <c r="O71" s="3"/>
      <c r="P71" s="10"/>
      <c r="Q71" s="10"/>
      <c r="R71" s="10"/>
      <c r="S71" s="10"/>
    </row>
    <row r="72" spans="1:26" ht="27.75" customHeight="1">
      <c r="A72" s="10"/>
      <c r="B72" s="10"/>
      <c r="C72" s="10"/>
      <c r="D72" s="862" t="s">
        <v>123</v>
      </c>
      <c r="E72" s="825"/>
      <c r="F72" s="825"/>
      <c r="G72" s="825"/>
      <c r="H72" s="825"/>
      <c r="I72" s="825"/>
      <c r="J72" s="825"/>
      <c r="K72" s="825"/>
      <c r="L72" s="825"/>
      <c r="M72" s="825"/>
      <c r="N72" s="825"/>
      <c r="O72" s="183"/>
      <c r="P72" s="10"/>
      <c r="Q72" s="10"/>
      <c r="R72" s="10"/>
      <c r="S72" s="10"/>
    </row>
    <row r="73" spans="1:26" ht="5.25" customHeight="1">
      <c r="A73" s="10"/>
      <c r="B73" s="10"/>
      <c r="C73" s="10"/>
      <c r="D73" s="151"/>
      <c r="E73" s="151"/>
      <c r="F73" s="151"/>
      <c r="G73" s="151"/>
      <c r="H73" s="151"/>
      <c r="I73" s="10"/>
      <c r="J73" s="10"/>
      <c r="K73" s="10"/>
      <c r="L73" s="10"/>
      <c r="M73" s="10"/>
      <c r="N73" s="10"/>
      <c r="O73" s="3"/>
      <c r="P73" s="10"/>
      <c r="Q73" s="10"/>
      <c r="R73" s="10"/>
      <c r="S73" s="10"/>
    </row>
    <row r="74" spans="1:26" ht="158.25" customHeight="1">
      <c r="A74" s="10"/>
      <c r="B74" s="3"/>
      <c r="C74" s="10"/>
      <c r="D74" s="151"/>
      <c r="E74" s="151"/>
      <c r="F74" s="151"/>
      <c r="G74" s="151"/>
      <c r="H74" s="151"/>
      <c r="I74" s="10"/>
      <c r="J74" s="10"/>
      <c r="K74" s="10"/>
      <c r="L74" s="10"/>
      <c r="M74" s="10"/>
      <c r="N74" s="10"/>
      <c r="O74" s="3"/>
      <c r="P74" s="10"/>
      <c r="Q74" s="10"/>
      <c r="R74" s="10"/>
      <c r="S74" s="10"/>
    </row>
    <row r="75" spans="1:26" ht="18.75" customHeight="1">
      <c r="A75" s="10"/>
      <c r="B75" s="10"/>
      <c r="C75" s="10"/>
      <c r="D75" s="151"/>
      <c r="E75" s="151"/>
      <c r="F75" s="151"/>
      <c r="G75" s="151"/>
      <c r="H75" s="151"/>
      <c r="I75" s="10"/>
      <c r="J75" s="10"/>
      <c r="K75" s="10"/>
      <c r="L75" s="10"/>
      <c r="M75" s="10"/>
      <c r="N75" s="10"/>
      <c r="O75" s="3"/>
      <c r="P75" s="10"/>
      <c r="Q75" s="10"/>
      <c r="R75" s="10"/>
      <c r="S75" s="10"/>
    </row>
    <row r="76" spans="1:26" ht="15" customHeight="1">
      <c r="A76" s="10"/>
      <c r="B76" s="10"/>
      <c r="C76" s="10"/>
      <c r="D76" s="151"/>
      <c r="E76" s="151"/>
      <c r="F76" s="151"/>
      <c r="G76" s="151"/>
      <c r="H76" s="151"/>
      <c r="I76" s="10"/>
      <c r="J76" s="10"/>
      <c r="K76" s="10"/>
      <c r="L76" s="10"/>
      <c r="M76" s="10"/>
      <c r="N76" s="10"/>
      <c r="O76" s="3"/>
      <c r="P76" s="10"/>
      <c r="Q76" s="10"/>
      <c r="R76" s="10"/>
      <c r="S76" s="10"/>
    </row>
    <row r="77" spans="1:26" ht="27" customHeight="1">
      <c r="A77" s="10"/>
      <c r="B77" s="10"/>
      <c r="C77" s="10"/>
      <c r="D77" s="851" t="s">
        <v>124</v>
      </c>
      <c r="E77" s="825"/>
      <c r="F77" s="825"/>
      <c r="G77" s="825"/>
      <c r="H77" s="825"/>
      <c r="I77" s="825"/>
      <c r="J77" s="825"/>
      <c r="K77" s="825"/>
      <c r="L77" s="825"/>
      <c r="M77" s="825"/>
      <c r="N77" s="825"/>
      <c r="O77" s="184"/>
      <c r="P77" s="10"/>
      <c r="Q77" s="10"/>
      <c r="R77" s="10"/>
      <c r="S77" s="10"/>
    </row>
    <row r="78" spans="1:26" ht="6" customHeight="1">
      <c r="A78" s="10"/>
      <c r="B78" s="10"/>
      <c r="C78" s="10"/>
      <c r="D78" s="151"/>
      <c r="E78" s="151"/>
      <c r="F78" s="151"/>
      <c r="G78" s="151"/>
      <c r="H78" s="151"/>
      <c r="I78" s="10"/>
      <c r="J78" s="10"/>
      <c r="K78" s="10"/>
      <c r="L78" s="10"/>
      <c r="M78" s="10"/>
      <c r="N78" s="10"/>
      <c r="O78" s="3"/>
      <c r="P78" s="10"/>
      <c r="Q78" s="10"/>
      <c r="R78" s="10"/>
      <c r="S78" s="10"/>
    </row>
    <row r="79" spans="1:26" ht="15" customHeight="1">
      <c r="A79" s="10"/>
      <c r="B79" s="10"/>
      <c r="C79" s="10"/>
      <c r="D79" s="853" t="s">
        <v>87</v>
      </c>
      <c r="E79" s="127" t="s">
        <v>88</v>
      </c>
      <c r="F79" s="127" t="s">
        <v>88</v>
      </c>
      <c r="G79" s="127" t="s">
        <v>88</v>
      </c>
      <c r="H79" s="127" t="s">
        <v>88</v>
      </c>
      <c r="I79" s="127" t="s">
        <v>88</v>
      </c>
      <c r="J79" s="127" t="s">
        <v>88</v>
      </c>
      <c r="K79" s="127" t="s">
        <v>88</v>
      </c>
      <c r="L79" s="127" t="s">
        <v>88</v>
      </c>
      <c r="M79" s="127" t="s">
        <v>88</v>
      </c>
      <c r="N79" s="127" t="s">
        <v>88</v>
      </c>
      <c r="O79" s="128" t="s">
        <v>88</v>
      </c>
      <c r="P79" s="10"/>
      <c r="Q79" s="10"/>
      <c r="R79" s="10"/>
      <c r="S79" s="10"/>
    </row>
    <row r="80" spans="1:26" ht="15" customHeight="1">
      <c r="A80" s="10"/>
      <c r="B80" s="10"/>
      <c r="C80" s="10"/>
      <c r="D80" s="854"/>
      <c r="E80" s="130">
        <v>2002</v>
      </c>
      <c r="F80" s="130">
        <v>2003</v>
      </c>
      <c r="G80" s="130">
        <v>2004</v>
      </c>
      <c r="H80" s="130">
        <v>2005</v>
      </c>
      <c r="I80" s="130">
        <v>2006</v>
      </c>
      <c r="J80" s="130">
        <v>2007</v>
      </c>
      <c r="K80" s="130">
        <v>2008</v>
      </c>
      <c r="L80" s="130">
        <v>2009</v>
      </c>
      <c r="M80" s="130">
        <v>2010</v>
      </c>
      <c r="N80" s="130">
        <v>2011</v>
      </c>
      <c r="O80" s="131">
        <v>2012</v>
      </c>
      <c r="P80" s="10"/>
      <c r="Q80" s="10"/>
      <c r="R80" s="10"/>
      <c r="S80" s="10"/>
    </row>
    <row r="81" spans="1:19" ht="15" customHeight="1">
      <c r="A81" s="10"/>
      <c r="B81" s="10"/>
      <c r="C81" s="10"/>
      <c r="D81" s="132" t="s">
        <v>89</v>
      </c>
      <c r="E81" s="133">
        <v>1850</v>
      </c>
      <c r="F81" s="133">
        <v>1977</v>
      </c>
      <c r="G81" s="133">
        <v>2768</v>
      </c>
      <c r="H81" s="133">
        <v>3013</v>
      </c>
      <c r="I81" s="133">
        <v>2988</v>
      </c>
      <c r="J81" s="133">
        <v>4553</v>
      </c>
      <c r="K81" s="133">
        <v>6325</v>
      </c>
      <c r="L81" s="133">
        <v>8174</v>
      </c>
      <c r="M81" s="133">
        <v>9205</v>
      </c>
      <c r="N81" s="133">
        <v>9836</v>
      </c>
      <c r="O81" s="134">
        <v>9863</v>
      </c>
      <c r="P81" s="10"/>
      <c r="Q81" s="10"/>
      <c r="R81" s="10"/>
      <c r="S81" s="10"/>
    </row>
    <row r="82" spans="1:19" ht="15" customHeight="1">
      <c r="A82" s="10"/>
      <c r="B82" s="10"/>
      <c r="C82" s="10"/>
      <c r="D82" s="136" t="s">
        <v>91</v>
      </c>
      <c r="E82" s="137">
        <v>127</v>
      </c>
      <c r="F82" s="137">
        <v>145</v>
      </c>
      <c r="G82" s="137">
        <v>283</v>
      </c>
      <c r="H82" s="137">
        <v>332</v>
      </c>
      <c r="I82" s="137">
        <v>269</v>
      </c>
      <c r="J82" s="137">
        <v>473</v>
      </c>
      <c r="K82" s="137">
        <v>1405</v>
      </c>
      <c r="L82" s="137">
        <v>1844</v>
      </c>
      <c r="M82" s="137">
        <v>2035</v>
      </c>
      <c r="N82" s="137">
        <v>2357</v>
      </c>
      <c r="O82" s="138">
        <v>2375</v>
      </c>
      <c r="P82" s="10"/>
      <c r="Q82" s="10"/>
      <c r="R82" s="10"/>
      <c r="S82" s="10"/>
    </row>
    <row r="83" spans="1:19" ht="15" customHeight="1">
      <c r="A83" s="10"/>
      <c r="B83" s="10"/>
      <c r="C83" s="10"/>
      <c r="D83" s="139" t="s">
        <v>92</v>
      </c>
      <c r="E83" s="140">
        <v>418</v>
      </c>
      <c r="F83" s="140">
        <v>407</v>
      </c>
      <c r="G83" s="140">
        <v>474</v>
      </c>
      <c r="H83" s="140">
        <v>513</v>
      </c>
      <c r="I83" s="140">
        <v>483</v>
      </c>
      <c r="J83" s="140">
        <v>663</v>
      </c>
      <c r="K83" s="140">
        <v>865</v>
      </c>
      <c r="L83" s="140">
        <v>1078</v>
      </c>
      <c r="M83" s="140">
        <v>1242</v>
      </c>
      <c r="N83" s="140">
        <v>1288</v>
      </c>
      <c r="O83" s="141">
        <v>1244</v>
      </c>
      <c r="P83" s="10"/>
      <c r="Q83" s="10"/>
      <c r="R83" s="10"/>
      <c r="S83" s="10"/>
    </row>
    <row r="84" spans="1:19" ht="15" customHeight="1">
      <c r="A84" s="10"/>
      <c r="B84" s="10"/>
      <c r="C84" s="10"/>
      <c r="D84" s="136" t="s">
        <v>93</v>
      </c>
      <c r="E84" s="137">
        <v>150</v>
      </c>
      <c r="F84" s="137">
        <v>143</v>
      </c>
      <c r="G84" s="137">
        <v>179</v>
      </c>
      <c r="H84" s="137">
        <v>163</v>
      </c>
      <c r="I84" s="137">
        <v>185</v>
      </c>
      <c r="J84" s="137">
        <v>279</v>
      </c>
      <c r="K84" s="137">
        <v>376</v>
      </c>
      <c r="L84" s="137">
        <v>610</v>
      </c>
      <c r="M84" s="137">
        <v>674</v>
      </c>
      <c r="N84" s="137">
        <v>697</v>
      </c>
      <c r="O84" s="138">
        <v>680</v>
      </c>
      <c r="P84" s="10"/>
      <c r="Q84" s="10"/>
      <c r="R84" s="10"/>
      <c r="S84" s="10"/>
    </row>
    <row r="85" spans="1:19" ht="15" customHeight="1">
      <c r="A85" s="10"/>
      <c r="B85" s="10"/>
      <c r="C85" s="10"/>
      <c r="D85" s="139" t="s">
        <v>94</v>
      </c>
      <c r="E85" s="140">
        <v>328</v>
      </c>
      <c r="F85" s="140">
        <v>343</v>
      </c>
      <c r="G85" s="140">
        <v>487</v>
      </c>
      <c r="H85" s="140">
        <v>431</v>
      </c>
      <c r="I85" s="140">
        <v>554</v>
      </c>
      <c r="J85" s="140">
        <v>990</v>
      </c>
      <c r="K85" s="140">
        <v>503</v>
      </c>
      <c r="L85" s="140">
        <v>452</v>
      </c>
      <c r="M85" s="140">
        <v>387</v>
      </c>
      <c r="N85" s="140">
        <v>372</v>
      </c>
      <c r="O85" s="141">
        <v>262</v>
      </c>
      <c r="P85" s="10"/>
      <c r="Q85" s="10"/>
      <c r="R85" s="10"/>
      <c r="S85" s="10"/>
    </row>
    <row r="86" spans="1:19" ht="15" customHeight="1">
      <c r="A86" s="10"/>
      <c r="B86" s="10"/>
      <c r="C86" s="10"/>
      <c r="D86" s="142" t="s">
        <v>95</v>
      </c>
      <c r="E86" s="143">
        <v>278</v>
      </c>
      <c r="F86" s="143">
        <v>129</v>
      </c>
      <c r="G86" s="143">
        <v>150</v>
      </c>
      <c r="H86" s="143">
        <v>252</v>
      </c>
      <c r="I86" s="143">
        <v>120</v>
      </c>
      <c r="J86" s="143">
        <v>1026</v>
      </c>
      <c r="K86" s="143">
        <v>467</v>
      </c>
      <c r="L86" s="143">
        <v>96</v>
      </c>
      <c r="M86" s="143">
        <v>103</v>
      </c>
      <c r="N86" s="143">
        <v>155</v>
      </c>
      <c r="O86" s="144">
        <v>75</v>
      </c>
      <c r="P86" s="10"/>
      <c r="Q86" s="10"/>
      <c r="R86" s="10"/>
      <c r="S86" s="10"/>
    </row>
    <row r="87" spans="1:19" ht="21.75" customHeight="1">
      <c r="A87" s="10"/>
      <c r="B87" s="10"/>
      <c r="C87" s="10"/>
      <c r="D87" s="53" t="s">
        <v>28</v>
      </c>
      <c r="E87" s="54">
        <f>SUM(E81:E86)</f>
        <v>3151</v>
      </c>
      <c r="F87" s="54">
        <f>F81+F82+F83+F84+F85+F86</f>
        <v>3144</v>
      </c>
      <c r="G87" s="54">
        <f t="shared" ref="G87:L87" si="7">SUM(G81:G86)</f>
        <v>4341</v>
      </c>
      <c r="H87" s="54">
        <f t="shared" si="7"/>
        <v>4704</v>
      </c>
      <c r="I87" s="54">
        <f t="shared" si="7"/>
        <v>4599</v>
      </c>
      <c r="J87" s="54">
        <f t="shared" si="7"/>
        <v>7984</v>
      </c>
      <c r="K87" s="54">
        <f t="shared" si="7"/>
        <v>9941</v>
      </c>
      <c r="L87" s="54">
        <f t="shared" si="7"/>
        <v>12254</v>
      </c>
      <c r="M87" s="54">
        <v>13646</v>
      </c>
      <c r="N87" s="54">
        <v>14705</v>
      </c>
      <c r="O87" s="56">
        <f>SUM(O81:O86)</f>
        <v>14499</v>
      </c>
      <c r="P87" s="10"/>
      <c r="Q87" s="10"/>
      <c r="R87" s="10"/>
      <c r="S87" s="10"/>
    </row>
    <row r="88" spans="1:19" ht="15.75" customHeight="1">
      <c r="A88" s="10"/>
      <c r="B88" s="10"/>
      <c r="C88" s="10"/>
      <c r="D88" s="150" t="s">
        <v>101</v>
      </c>
      <c r="E88" s="187"/>
      <c r="F88" s="187"/>
      <c r="G88" s="187"/>
      <c r="H88" s="187"/>
      <c r="I88" s="187"/>
      <c r="J88" s="187"/>
      <c r="K88" s="187"/>
      <c r="L88" s="187"/>
      <c r="M88" s="187"/>
      <c r="N88" s="187"/>
      <c r="O88" s="187"/>
      <c r="P88" s="10"/>
      <c r="Q88" s="10"/>
      <c r="R88" s="10"/>
      <c r="S88" s="10"/>
    </row>
    <row r="89" spans="1:19">
      <c r="A89" s="10"/>
      <c r="B89" s="10"/>
      <c r="C89" s="10"/>
      <c r="D89" s="10"/>
      <c r="E89" s="10"/>
      <c r="F89" s="10"/>
      <c r="G89" s="10"/>
      <c r="H89" s="10"/>
      <c r="I89" s="10"/>
      <c r="J89" s="10"/>
      <c r="K89" s="10"/>
      <c r="L89" s="10"/>
      <c r="M89" s="10"/>
      <c r="N89" s="10"/>
      <c r="O89" s="3"/>
      <c r="P89" s="10"/>
      <c r="Q89" s="10"/>
      <c r="R89" s="10"/>
      <c r="S89" s="10"/>
    </row>
    <row r="90" spans="1:19" ht="30.75" customHeight="1">
      <c r="A90" s="10"/>
      <c r="B90" s="10"/>
      <c r="C90" s="10"/>
      <c r="D90" s="851" t="s">
        <v>127</v>
      </c>
      <c r="E90" s="825"/>
      <c r="F90" s="825"/>
      <c r="G90" s="825"/>
      <c r="H90" s="825"/>
      <c r="I90" s="825"/>
      <c r="J90" s="825"/>
      <c r="K90" s="825"/>
      <c r="L90" s="825"/>
      <c r="M90" s="825"/>
      <c r="N90" s="825"/>
      <c r="O90" s="184"/>
      <c r="P90" s="47"/>
      <c r="Q90" s="47"/>
      <c r="R90" s="47"/>
      <c r="S90" s="10"/>
    </row>
    <row r="91" spans="1:19" ht="3" customHeight="1">
      <c r="A91" s="10"/>
      <c r="B91" s="10"/>
      <c r="C91" s="10"/>
      <c r="D91" s="863"/>
      <c r="E91" s="832"/>
      <c r="F91" s="832"/>
      <c r="G91" s="832"/>
      <c r="H91" s="832"/>
      <c r="I91" s="832"/>
      <c r="J91" s="832"/>
      <c r="K91" s="8"/>
      <c r="L91" s="8"/>
      <c r="M91" s="8"/>
      <c r="N91" s="8"/>
      <c r="O91" s="8"/>
      <c r="P91" s="10"/>
      <c r="Q91" s="10"/>
      <c r="R91" s="10"/>
      <c r="S91" s="10"/>
    </row>
    <row r="92" spans="1:19" ht="2.25" customHeight="1">
      <c r="A92" s="10"/>
      <c r="B92" s="10"/>
      <c r="C92" s="10"/>
      <c r="D92" s="10"/>
      <c r="E92" s="10"/>
      <c r="F92" s="10"/>
      <c r="G92" s="10"/>
      <c r="H92" s="10"/>
      <c r="I92" s="10"/>
      <c r="J92" s="10"/>
      <c r="K92" s="10"/>
      <c r="L92" s="10"/>
      <c r="M92" s="10"/>
      <c r="N92" s="10"/>
      <c r="O92" s="3"/>
      <c r="P92" s="10"/>
      <c r="Q92" s="10"/>
      <c r="R92" s="10"/>
      <c r="S92" s="10"/>
    </row>
    <row r="93" spans="1:19" ht="46.5" customHeight="1">
      <c r="A93" s="10"/>
      <c r="B93" s="10"/>
      <c r="C93" s="10"/>
      <c r="D93" s="173" t="s">
        <v>121</v>
      </c>
      <c r="E93" s="84" t="s">
        <v>122</v>
      </c>
      <c r="F93" s="84" t="s">
        <v>33</v>
      </c>
      <c r="G93" s="84" t="s">
        <v>34</v>
      </c>
      <c r="H93" s="84" t="s">
        <v>35</v>
      </c>
      <c r="I93" s="85" t="s">
        <v>36</v>
      </c>
      <c r="J93" s="84" t="s">
        <v>37</v>
      </c>
      <c r="K93" s="84" t="s">
        <v>38</v>
      </c>
      <c r="L93" s="84" t="s">
        <v>39</v>
      </c>
      <c r="M93" s="84" t="s">
        <v>40</v>
      </c>
      <c r="N93" s="86" t="s">
        <v>41</v>
      </c>
      <c r="O93" s="174"/>
      <c r="P93" s="174"/>
      <c r="Q93" s="174"/>
      <c r="R93" s="174"/>
      <c r="S93" s="190"/>
    </row>
    <row r="94" spans="1:19" ht="15" customHeight="1">
      <c r="A94" s="10"/>
      <c r="B94" s="10"/>
      <c r="C94" s="10"/>
      <c r="D94" s="191" t="s">
        <v>89</v>
      </c>
      <c r="E94" s="192">
        <f t="shared" ref="E94:N94" si="8">(F12-E12)/E12</f>
        <v>6.8648648648648655E-2</v>
      </c>
      <c r="F94" s="192">
        <f t="shared" si="8"/>
        <v>0.40010116337885687</v>
      </c>
      <c r="G94" s="192">
        <f t="shared" si="8"/>
        <v>8.8511560693641619E-2</v>
      </c>
      <c r="H94" s="193">
        <f t="shared" si="8"/>
        <v>-8.2973780285429798E-3</v>
      </c>
      <c r="I94" s="192">
        <f t="shared" si="8"/>
        <v>0.52376171352074963</v>
      </c>
      <c r="J94" s="192">
        <f t="shared" si="8"/>
        <v>0.38919393806281571</v>
      </c>
      <c r="K94" s="192">
        <f t="shared" si="8"/>
        <v>0.29233201581027668</v>
      </c>
      <c r="L94" s="192">
        <f t="shared" si="8"/>
        <v>0.1261316368974798</v>
      </c>
      <c r="M94" s="192">
        <f t="shared" si="8"/>
        <v>6.8549701249321027E-2</v>
      </c>
      <c r="N94" s="195">
        <f t="shared" si="8"/>
        <v>2.7450183001220007E-3</v>
      </c>
      <c r="O94" s="196"/>
      <c r="P94" s="196"/>
      <c r="Q94" s="196"/>
      <c r="R94" s="196"/>
      <c r="S94" s="10"/>
    </row>
    <row r="95" spans="1:19" ht="15" customHeight="1">
      <c r="A95" s="10"/>
      <c r="B95" s="10"/>
      <c r="C95" s="10"/>
      <c r="D95" s="136" t="s">
        <v>91</v>
      </c>
      <c r="E95" s="177">
        <f t="shared" ref="E95:N95" si="9">(F13-E13)/E13</f>
        <v>0.14173228346456693</v>
      </c>
      <c r="F95" s="177">
        <f t="shared" si="9"/>
        <v>0.9517241379310345</v>
      </c>
      <c r="G95" s="177">
        <f t="shared" si="9"/>
        <v>0.17314487632508835</v>
      </c>
      <c r="H95" s="197">
        <f t="shared" si="9"/>
        <v>-0.18975903614457831</v>
      </c>
      <c r="I95" s="177">
        <f t="shared" si="9"/>
        <v>0.75836431226765799</v>
      </c>
      <c r="J95" s="177">
        <f t="shared" si="9"/>
        <v>1.970401691331924</v>
      </c>
      <c r="K95" s="177">
        <f t="shared" si="9"/>
        <v>0.31245551601423488</v>
      </c>
      <c r="L95" s="177">
        <f t="shared" si="9"/>
        <v>0.10357917570498916</v>
      </c>
      <c r="M95" s="177">
        <f t="shared" si="9"/>
        <v>0.15823095823095823</v>
      </c>
      <c r="N95" s="179">
        <f t="shared" si="9"/>
        <v>7.6368264743317781E-3</v>
      </c>
      <c r="O95" s="196"/>
      <c r="P95" s="196"/>
      <c r="Q95" s="196"/>
      <c r="R95" s="196"/>
      <c r="S95" s="10"/>
    </row>
    <row r="96" spans="1:19" ht="15" customHeight="1">
      <c r="A96" s="10"/>
      <c r="B96" s="10"/>
      <c r="C96" s="10"/>
      <c r="D96" s="198" t="s">
        <v>92</v>
      </c>
      <c r="E96" s="200">
        <f t="shared" ref="E96:N96" si="10">(F14-E14)/E14</f>
        <v>-2.6315789473684209E-2</v>
      </c>
      <c r="F96" s="201">
        <f t="shared" si="10"/>
        <v>0.16461916461916462</v>
      </c>
      <c r="G96" s="201">
        <f t="shared" si="10"/>
        <v>8.2278481012658222E-2</v>
      </c>
      <c r="H96" s="201">
        <f t="shared" si="10"/>
        <v>-5.8479532163742687E-2</v>
      </c>
      <c r="I96" s="201">
        <f t="shared" si="10"/>
        <v>0.37267080745341613</v>
      </c>
      <c r="J96" s="201">
        <f t="shared" si="10"/>
        <v>0.3046757164404223</v>
      </c>
      <c r="K96" s="201">
        <f t="shared" si="10"/>
        <v>0.24624277456647398</v>
      </c>
      <c r="L96" s="201">
        <f t="shared" si="10"/>
        <v>0.15213358070500926</v>
      </c>
      <c r="M96" s="201">
        <f t="shared" si="10"/>
        <v>3.7037037037037035E-2</v>
      </c>
      <c r="N96" s="203">
        <f t="shared" si="10"/>
        <v>-3.4161490683229816E-2</v>
      </c>
      <c r="O96" s="196"/>
      <c r="P96" s="196"/>
      <c r="Q96" s="196"/>
      <c r="R96" s="196"/>
      <c r="S96" s="10"/>
    </row>
    <row r="97" spans="1:19" ht="15" customHeight="1">
      <c r="A97" s="10"/>
      <c r="B97" s="10"/>
      <c r="C97" s="10"/>
      <c r="D97" s="136" t="s">
        <v>93</v>
      </c>
      <c r="E97" s="177">
        <f t="shared" ref="E97:N97" si="11">(F15-E15)/E15</f>
        <v>-4.6666666666666669E-2</v>
      </c>
      <c r="F97" s="177">
        <f t="shared" si="11"/>
        <v>0.25174825174825177</v>
      </c>
      <c r="G97" s="177">
        <f t="shared" si="11"/>
        <v>-8.9385474860335198E-2</v>
      </c>
      <c r="H97" s="178">
        <f t="shared" si="11"/>
        <v>0.13496932515337423</v>
      </c>
      <c r="I97" s="177">
        <f t="shared" si="11"/>
        <v>0.50810810810810814</v>
      </c>
      <c r="J97" s="177">
        <f t="shared" si="11"/>
        <v>0.34767025089605735</v>
      </c>
      <c r="K97" s="177">
        <f t="shared" si="11"/>
        <v>0.62234042553191493</v>
      </c>
      <c r="L97" s="177">
        <f t="shared" si="11"/>
        <v>0.10491803278688525</v>
      </c>
      <c r="M97" s="177">
        <f t="shared" si="11"/>
        <v>3.4124629080118693E-2</v>
      </c>
      <c r="N97" s="179">
        <f t="shared" si="11"/>
        <v>-2.4390243902439025E-2</v>
      </c>
      <c r="O97" s="196"/>
      <c r="P97" s="196"/>
      <c r="Q97" s="196"/>
      <c r="R97" s="196"/>
      <c r="S97" s="10"/>
    </row>
    <row r="98" spans="1:19" ht="15" customHeight="1">
      <c r="A98" s="10"/>
      <c r="B98" s="10"/>
      <c r="C98" s="10"/>
      <c r="D98" s="198" t="s">
        <v>94</v>
      </c>
      <c r="E98" s="201">
        <f t="shared" ref="E98:N98" si="12">(F16-E16)/E16</f>
        <v>4.573170731707317E-2</v>
      </c>
      <c r="F98" s="201">
        <f t="shared" si="12"/>
        <v>0.41982507288629739</v>
      </c>
      <c r="G98" s="201">
        <f t="shared" si="12"/>
        <v>-0.11498973305954825</v>
      </c>
      <c r="H98" s="200">
        <f t="shared" si="12"/>
        <v>0.28538283062645009</v>
      </c>
      <c r="I98" s="201">
        <f t="shared" si="12"/>
        <v>0.78700361010830322</v>
      </c>
      <c r="J98" s="201">
        <f t="shared" si="12"/>
        <v>-0.49191919191919192</v>
      </c>
      <c r="K98" s="201">
        <f t="shared" si="12"/>
        <v>-0.10139165009940358</v>
      </c>
      <c r="L98" s="201">
        <f t="shared" si="12"/>
        <v>-0.14380530973451328</v>
      </c>
      <c r="M98" s="201">
        <f t="shared" si="12"/>
        <v>-3.875968992248062E-2</v>
      </c>
      <c r="N98" s="203">
        <f t="shared" si="12"/>
        <v>-0.29569892473118281</v>
      </c>
      <c r="O98" s="196"/>
      <c r="P98" s="196"/>
      <c r="Q98" s="196"/>
      <c r="R98" s="196"/>
      <c r="S98" s="10"/>
    </row>
    <row r="99" spans="1:19" ht="15" customHeight="1">
      <c r="A99" s="10"/>
      <c r="B99" s="10"/>
      <c r="C99" s="10"/>
      <c r="D99" s="204" t="s">
        <v>95</v>
      </c>
      <c r="E99" s="206">
        <f t="shared" ref="E99:N99" si="13">(F17-E17)/E17</f>
        <v>-0.53597122302158273</v>
      </c>
      <c r="F99" s="206">
        <f t="shared" si="13"/>
        <v>0.16279069767441862</v>
      </c>
      <c r="G99" s="206">
        <f t="shared" si="13"/>
        <v>0.68</v>
      </c>
      <c r="H99" s="208">
        <f t="shared" si="13"/>
        <v>-0.52380952380952384</v>
      </c>
      <c r="I99" s="206">
        <f t="shared" si="13"/>
        <v>7.55</v>
      </c>
      <c r="J99" s="206">
        <f t="shared" si="13"/>
        <v>-0.54483430799220278</v>
      </c>
      <c r="K99" s="206">
        <f t="shared" si="13"/>
        <v>-0.79443254817987152</v>
      </c>
      <c r="L99" s="206">
        <f t="shared" si="13"/>
        <v>7.2916666666666671E-2</v>
      </c>
      <c r="M99" s="206">
        <f t="shared" si="13"/>
        <v>0.50485436893203883</v>
      </c>
      <c r="N99" s="209">
        <f t="shared" si="13"/>
        <v>-0.5161290322580645</v>
      </c>
      <c r="O99" s="196"/>
      <c r="P99" s="196"/>
      <c r="Q99" s="196"/>
      <c r="R99" s="196"/>
      <c r="S99" s="10"/>
    </row>
    <row r="100" spans="1:19" ht="21.75" customHeight="1">
      <c r="A100" s="10"/>
      <c r="B100" s="10"/>
      <c r="C100" s="10"/>
      <c r="D100" s="186" t="s">
        <v>130</v>
      </c>
      <c r="E100" s="80">
        <f t="shared" ref="E100:N100" si="14">(F18-E18)/E18</f>
        <v>-2.221516978736909E-3</v>
      </c>
      <c r="F100" s="188">
        <f t="shared" si="14"/>
        <v>0.38072519083969464</v>
      </c>
      <c r="G100" s="80">
        <f t="shared" si="14"/>
        <v>8.3621285418106428E-2</v>
      </c>
      <c r="H100" s="80">
        <f t="shared" si="14"/>
        <v>-2.2321428571428572E-2</v>
      </c>
      <c r="I100" s="80">
        <f t="shared" si="14"/>
        <v>0.73602957164601002</v>
      </c>
      <c r="J100" s="80">
        <f t="shared" si="14"/>
        <v>0.24511523046092185</v>
      </c>
      <c r="K100" s="80">
        <f t="shared" si="14"/>
        <v>0.23267276933910069</v>
      </c>
      <c r="L100" s="80">
        <f t="shared" si="14"/>
        <v>0.11359556063326261</v>
      </c>
      <c r="M100" s="80">
        <f t="shared" si="14"/>
        <v>7.760515902095852E-2</v>
      </c>
      <c r="N100" s="189">
        <f t="shared" si="14"/>
        <v>-1.4008840530431827E-2</v>
      </c>
      <c r="O100" s="196"/>
      <c r="P100" s="196"/>
      <c r="Q100" s="196"/>
      <c r="R100" s="196"/>
      <c r="S100" s="10"/>
    </row>
    <row r="101" spans="1:19" ht="15.75" customHeight="1">
      <c r="A101" s="10"/>
      <c r="B101" s="10"/>
      <c r="C101" s="10"/>
      <c r="D101" s="150" t="s">
        <v>101</v>
      </c>
      <c r="E101" s="151"/>
      <c r="F101" s="151"/>
      <c r="G101" s="151"/>
      <c r="H101" s="151"/>
      <c r="I101" s="10"/>
      <c r="J101" s="10"/>
      <c r="K101" s="10"/>
      <c r="L101" s="10"/>
      <c r="M101" s="10"/>
      <c r="N101" s="10"/>
      <c r="O101" s="3"/>
      <c r="P101" s="10"/>
      <c r="Q101" s="10"/>
      <c r="R101" s="10"/>
      <c r="S101" s="10"/>
    </row>
    <row r="102" spans="1:19">
      <c r="A102" s="10"/>
      <c r="B102" s="10"/>
      <c r="C102" s="10"/>
      <c r="D102" s="151"/>
      <c r="E102" s="151"/>
      <c r="F102" s="151"/>
      <c r="G102" s="151"/>
      <c r="H102" s="151"/>
      <c r="I102" s="10"/>
      <c r="J102" s="10"/>
      <c r="K102" s="10"/>
      <c r="L102" s="10"/>
      <c r="M102" s="10"/>
      <c r="N102" s="10"/>
      <c r="O102" s="3"/>
      <c r="P102" s="10"/>
      <c r="Q102" s="10"/>
      <c r="R102" s="10"/>
      <c r="S102" s="10"/>
    </row>
    <row r="103" spans="1:19" ht="25.5" customHeight="1">
      <c r="A103" s="10"/>
      <c r="B103" s="10"/>
      <c r="C103" s="10"/>
      <c r="D103" s="851" t="s">
        <v>131</v>
      </c>
      <c r="E103" s="825"/>
      <c r="F103" s="825"/>
      <c r="G103" s="825"/>
      <c r="H103" s="825"/>
      <c r="I103" s="825"/>
      <c r="J103" s="825"/>
      <c r="K103" s="825"/>
      <c r="L103" s="825"/>
      <c r="M103" s="825"/>
      <c r="N103" s="825"/>
      <c r="O103" s="825"/>
      <c r="P103" s="210"/>
      <c r="Q103" s="210"/>
      <c r="R103" s="210"/>
      <c r="S103" s="10"/>
    </row>
    <row r="104" spans="1:19" ht="3" customHeight="1">
      <c r="A104" s="10"/>
      <c r="B104" s="10"/>
      <c r="C104" s="10"/>
      <c r="D104" s="10"/>
      <c r="E104" s="10"/>
      <c r="F104" s="10"/>
      <c r="G104" s="10"/>
      <c r="H104" s="10"/>
      <c r="I104" s="10"/>
      <c r="J104" s="10"/>
      <c r="K104" s="10"/>
      <c r="L104" s="10"/>
      <c r="M104" s="10"/>
      <c r="N104" s="10"/>
      <c r="O104" s="3"/>
      <c r="P104" s="10"/>
      <c r="Q104" s="10"/>
      <c r="R104" s="10"/>
      <c r="S104" s="10"/>
    </row>
    <row r="105" spans="1:19" ht="3.75" customHeight="1">
      <c r="A105" s="10"/>
      <c r="B105" s="10"/>
      <c r="C105" s="10"/>
      <c r="D105" s="151"/>
      <c r="E105" s="151"/>
      <c r="F105" s="151"/>
      <c r="G105" s="151"/>
      <c r="H105" s="151"/>
      <c r="I105" s="10"/>
      <c r="J105" s="10"/>
      <c r="K105" s="10"/>
      <c r="L105" s="10"/>
      <c r="M105" s="10"/>
      <c r="N105" s="10"/>
      <c r="O105" s="3"/>
      <c r="P105" s="10"/>
      <c r="Q105" s="10"/>
      <c r="R105" s="10"/>
      <c r="S105" s="10"/>
    </row>
    <row r="106" spans="1:19" ht="15.75" customHeight="1">
      <c r="A106" s="10"/>
      <c r="B106" s="10"/>
      <c r="C106" s="10"/>
      <c r="D106" s="853" t="s">
        <v>87</v>
      </c>
      <c r="E106" s="127" t="s">
        <v>88</v>
      </c>
      <c r="F106" s="127" t="s">
        <v>88</v>
      </c>
      <c r="G106" s="127" t="s">
        <v>88</v>
      </c>
      <c r="H106" s="127" t="s">
        <v>88</v>
      </c>
      <c r="I106" s="127" t="s">
        <v>88</v>
      </c>
      <c r="J106" s="127" t="s">
        <v>88</v>
      </c>
      <c r="K106" s="127" t="s">
        <v>88</v>
      </c>
      <c r="L106" s="127" t="s">
        <v>88</v>
      </c>
      <c r="M106" s="127" t="s">
        <v>88</v>
      </c>
      <c r="N106" s="127" t="s">
        <v>88</v>
      </c>
      <c r="O106" s="128" t="s">
        <v>88</v>
      </c>
      <c r="P106" s="129"/>
      <c r="Q106" s="129"/>
      <c r="R106" s="129"/>
      <c r="S106" s="129"/>
    </row>
    <row r="107" spans="1:19" ht="16.5" customHeight="1">
      <c r="A107" s="10"/>
      <c r="B107" s="10"/>
      <c r="C107" s="10"/>
      <c r="D107" s="854"/>
      <c r="E107" s="130">
        <v>2002</v>
      </c>
      <c r="F107" s="130">
        <v>2003</v>
      </c>
      <c r="G107" s="130">
        <v>2004</v>
      </c>
      <c r="H107" s="130">
        <v>2005</v>
      </c>
      <c r="I107" s="130">
        <v>2006</v>
      </c>
      <c r="J107" s="130">
        <v>2007</v>
      </c>
      <c r="K107" s="130">
        <v>2008</v>
      </c>
      <c r="L107" s="130">
        <v>2009</v>
      </c>
      <c r="M107" s="130">
        <v>2010</v>
      </c>
      <c r="N107" s="130">
        <v>2011</v>
      </c>
      <c r="O107" s="131">
        <v>2012</v>
      </c>
      <c r="P107" s="129"/>
      <c r="Q107" s="129"/>
      <c r="R107" s="129"/>
      <c r="S107" s="129"/>
    </row>
    <row r="108" spans="1:19" ht="15" customHeight="1">
      <c r="A108" s="10"/>
      <c r="B108" s="10"/>
      <c r="C108" s="10"/>
      <c r="D108" s="191" t="s">
        <v>89</v>
      </c>
      <c r="E108" s="192">
        <f t="shared" ref="E108:E113" si="15">E12/$E$18</f>
        <v>0.58711520152332597</v>
      </c>
      <c r="F108" s="192">
        <f t="shared" ref="F108:F113" si="16">F12/$F$18</f>
        <v>0.62881679389312972</v>
      </c>
      <c r="G108" s="192">
        <f t="shared" ref="G108:G113" si="17">G12/$G$18</f>
        <v>0.63764109652153877</v>
      </c>
      <c r="H108" s="193">
        <f t="shared" ref="H108:H113" si="18">H12/$H$18</f>
        <v>0.64051870748299322</v>
      </c>
      <c r="I108" s="192">
        <f t="shared" ref="I108:I113" si="19">I12/$I$18</f>
        <v>0.64970645792563597</v>
      </c>
      <c r="J108" s="192">
        <f t="shared" ref="J108:J113" si="20">J12/$J$18</f>
        <v>0.5702655310621243</v>
      </c>
      <c r="K108" s="192">
        <f t="shared" ref="K108:K113" si="21">K12/$K$18</f>
        <v>0.63625389799818932</v>
      </c>
      <c r="L108" s="192">
        <f t="shared" ref="L108:L113" si="22">L12/$L$18</f>
        <v>0.66704749469560964</v>
      </c>
      <c r="M108" s="192">
        <f t="shared" ref="M108:M113" si="23">M12/$M$18</f>
        <v>0.67455664663637693</v>
      </c>
      <c r="N108" s="192">
        <f t="shared" ref="N108:N113" si="24">N12/$N$18</f>
        <v>0.66888813328799723</v>
      </c>
      <c r="O108" s="195">
        <f t="shared" ref="O108:O113" si="25">O12/$O$18</f>
        <v>0.68025381060762813</v>
      </c>
      <c r="P108" s="211"/>
      <c r="Q108" s="211"/>
      <c r="R108" s="211"/>
      <c r="S108" s="211"/>
    </row>
    <row r="109" spans="1:19">
      <c r="A109" s="10"/>
      <c r="B109" s="10"/>
      <c r="C109" s="10"/>
      <c r="D109" s="136" t="s">
        <v>91</v>
      </c>
      <c r="E109" s="177">
        <f t="shared" si="15"/>
        <v>4.0304665185655349E-2</v>
      </c>
      <c r="F109" s="177">
        <f t="shared" si="16"/>
        <v>4.6119592875318069E-2</v>
      </c>
      <c r="G109" s="177">
        <f t="shared" si="17"/>
        <v>6.5192351992628433E-2</v>
      </c>
      <c r="H109" s="197">
        <f t="shared" si="18"/>
        <v>7.0578231292517002E-2</v>
      </c>
      <c r="I109" s="177">
        <f t="shared" si="19"/>
        <v>5.8490976299195474E-2</v>
      </c>
      <c r="J109" s="177">
        <f t="shared" si="20"/>
        <v>5.9243486973947893E-2</v>
      </c>
      <c r="K109" s="177">
        <f t="shared" si="21"/>
        <v>0.14133386983200885</v>
      </c>
      <c r="L109" s="177">
        <f t="shared" si="22"/>
        <v>0.15048147543659213</v>
      </c>
      <c r="M109" s="177">
        <f t="shared" si="23"/>
        <v>0.14912794958229517</v>
      </c>
      <c r="N109" s="177">
        <f t="shared" si="24"/>
        <v>0.16028561713702821</v>
      </c>
      <c r="O109" s="179">
        <f t="shared" si="25"/>
        <v>0.16380440030346921</v>
      </c>
      <c r="P109" s="211"/>
      <c r="Q109" s="211"/>
      <c r="R109" s="211"/>
      <c r="S109" s="211"/>
    </row>
    <row r="110" spans="1:19">
      <c r="A110" s="10"/>
      <c r="B110" s="10"/>
      <c r="C110" s="10"/>
      <c r="D110" s="198" t="s">
        <v>92</v>
      </c>
      <c r="E110" s="200">
        <f t="shared" si="15"/>
        <v>0.13265629958743255</v>
      </c>
      <c r="F110" s="201">
        <f t="shared" si="16"/>
        <v>0.1294529262086514</v>
      </c>
      <c r="G110" s="201">
        <f t="shared" si="17"/>
        <v>0.10919143054595715</v>
      </c>
      <c r="H110" s="201">
        <f t="shared" si="18"/>
        <v>0.10905612244897959</v>
      </c>
      <c r="I110" s="201">
        <f t="shared" si="19"/>
        <v>0.1050228310502283</v>
      </c>
      <c r="J110" s="201">
        <f t="shared" si="20"/>
        <v>8.3041082164328664E-2</v>
      </c>
      <c r="K110" s="201">
        <f t="shared" si="21"/>
        <v>8.7013378935720753E-2</v>
      </c>
      <c r="L110" s="201">
        <f t="shared" si="22"/>
        <v>8.7971274685816878E-2</v>
      </c>
      <c r="M110" s="201">
        <f t="shared" si="23"/>
        <v>9.1015682251209151E-2</v>
      </c>
      <c r="N110" s="201">
        <f t="shared" si="24"/>
        <v>8.7589255355321319E-2</v>
      </c>
      <c r="O110" s="203">
        <f t="shared" si="25"/>
        <v>8.5799020622111866E-2</v>
      </c>
      <c r="P110" s="211"/>
      <c r="Q110" s="211"/>
      <c r="R110" s="211"/>
      <c r="S110" s="211"/>
    </row>
    <row r="111" spans="1:19">
      <c r="A111" s="10"/>
      <c r="B111" s="10"/>
      <c r="C111" s="10"/>
      <c r="D111" s="136" t="s">
        <v>93</v>
      </c>
      <c r="E111" s="177">
        <f t="shared" si="15"/>
        <v>4.7603935258648047E-2</v>
      </c>
      <c r="F111" s="177">
        <f t="shared" si="16"/>
        <v>4.5483460559796435E-2</v>
      </c>
      <c r="G111" s="177">
        <f t="shared" si="17"/>
        <v>4.1234738539507029E-2</v>
      </c>
      <c r="H111" s="178">
        <f t="shared" si="18"/>
        <v>3.4651360544217684E-2</v>
      </c>
      <c r="I111" s="177">
        <f t="shared" si="19"/>
        <v>4.0226136116547073E-2</v>
      </c>
      <c r="J111" s="177">
        <f t="shared" si="20"/>
        <v>3.4944889779559118E-2</v>
      </c>
      <c r="K111" s="177">
        <f t="shared" si="21"/>
        <v>3.7823156624082081E-2</v>
      </c>
      <c r="L111" s="177">
        <f t="shared" si="22"/>
        <v>4.9779663783254449E-2</v>
      </c>
      <c r="M111" s="177">
        <f t="shared" si="23"/>
        <v>4.9391763154037815E-2</v>
      </c>
      <c r="N111" s="177">
        <f t="shared" si="24"/>
        <v>4.7398843930635835E-2</v>
      </c>
      <c r="O111" s="179">
        <f t="shared" si="25"/>
        <v>4.6899786192151183E-2</v>
      </c>
      <c r="P111" s="211"/>
      <c r="Q111" s="211"/>
      <c r="R111" s="211"/>
      <c r="S111" s="211"/>
    </row>
    <row r="112" spans="1:19">
      <c r="A112" s="10"/>
      <c r="B112" s="10"/>
      <c r="C112" s="10"/>
      <c r="D112" s="198" t="s">
        <v>94</v>
      </c>
      <c r="E112" s="201">
        <f t="shared" si="15"/>
        <v>0.10409393843224374</v>
      </c>
      <c r="F112" s="201">
        <f t="shared" si="16"/>
        <v>0.10909669211195928</v>
      </c>
      <c r="G112" s="201">
        <f t="shared" si="17"/>
        <v>0.11218613222759732</v>
      </c>
      <c r="H112" s="200">
        <f t="shared" si="18"/>
        <v>9.1624149659863943E-2</v>
      </c>
      <c r="I112" s="201">
        <f t="shared" si="19"/>
        <v>0.12046096977603826</v>
      </c>
      <c r="J112" s="201">
        <f t="shared" si="20"/>
        <v>0.12399799599198397</v>
      </c>
      <c r="K112" s="201">
        <f t="shared" si="21"/>
        <v>5.0598531334875768E-2</v>
      </c>
      <c r="L112" s="201">
        <f t="shared" si="22"/>
        <v>3.6885914803329527E-2</v>
      </c>
      <c r="M112" s="201">
        <f t="shared" si="23"/>
        <v>2.8359958962333284E-2</v>
      </c>
      <c r="N112" s="201">
        <f t="shared" si="24"/>
        <v>2.5297517851071063E-2</v>
      </c>
      <c r="O112" s="203">
        <f t="shared" si="25"/>
        <v>1.8070211738740603E-2</v>
      </c>
      <c r="P112" s="211"/>
      <c r="Q112" s="211"/>
      <c r="R112" s="211"/>
      <c r="S112" s="211"/>
    </row>
    <row r="113" spans="1:19" ht="15.75" customHeight="1">
      <c r="A113" s="10"/>
      <c r="B113" s="10"/>
      <c r="C113" s="10"/>
      <c r="D113" s="204" t="s">
        <v>95</v>
      </c>
      <c r="E113" s="206">
        <f t="shared" si="15"/>
        <v>8.8225960012694379E-2</v>
      </c>
      <c r="F113" s="206">
        <f t="shared" si="16"/>
        <v>4.1030534351145037E-2</v>
      </c>
      <c r="G113" s="206">
        <f t="shared" si="17"/>
        <v>3.455425017277125E-2</v>
      </c>
      <c r="H113" s="208">
        <f t="shared" si="18"/>
        <v>5.3571428571428568E-2</v>
      </c>
      <c r="I113" s="206">
        <f t="shared" si="19"/>
        <v>2.6092628832354858E-2</v>
      </c>
      <c r="J113" s="206">
        <f t="shared" si="20"/>
        <v>0.12850701402805612</v>
      </c>
      <c r="K113" s="206">
        <f t="shared" si="21"/>
        <v>4.6977165275123224E-2</v>
      </c>
      <c r="L113" s="206">
        <f t="shared" si="22"/>
        <v>7.8341765953974206E-3</v>
      </c>
      <c r="M113" s="206">
        <f t="shared" si="23"/>
        <v>7.5479994137476183E-3</v>
      </c>
      <c r="N113" s="206">
        <f t="shared" si="24"/>
        <v>1.0540632437946278E-2</v>
      </c>
      <c r="O113" s="209">
        <f t="shared" si="25"/>
        <v>5.1727705358990276E-3</v>
      </c>
      <c r="P113" s="211"/>
      <c r="Q113" s="211"/>
      <c r="R113" s="211"/>
      <c r="S113" s="211"/>
    </row>
    <row r="114" spans="1:19" ht="22.5" customHeight="1">
      <c r="A114" s="10"/>
      <c r="B114" s="10"/>
      <c r="C114" s="10"/>
      <c r="D114" s="186" t="s">
        <v>28</v>
      </c>
      <c r="E114" s="212">
        <f t="shared" ref="E114:O114" si="26">SUM(E108:E113)</f>
        <v>0.99999999999999989</v>
      </c>
      <c r="F114" s="213">
        <f t="shared" si="26"/>
        <v>0.99999999999999989</v>
      </c>
      <c r="G114" s="212">
        <f t="shared" si="26"/>
        <v>0.99999999999999989</v>
      </c>
      <c r="H114" s="212">
        <f t="shared" si="26"/>
        <v>1</v>
      </c>
      <c r="I114" s="212">
        <f t="shared" si="26"/>
        <v>0.99999999999999989</v>
      </c>
      <c r="J114" s="212">
        <f t="shared" si="26"/>
        <v>1.0000000000000002</v>
      </c>
      <c r="K114" s="212">
        <f t="shared" si="26"/>
        <v>1</v>
      </c>
      <c r="L114" s="212">
        <f t="shared" si="26"/>
        <v>1</v>
      </c>
      <c r="M114" s="212">
        <f t="shared" si="26"/>
        <v>0.99999999999999989</v>
      </c>
      <c r="N114" s="212">
        <f t="shared" si="26"/>
        <v>0.99999999999999989</v>
      </c>
      <c r="O114" s="214">
        <f t="shared" si="26"/>
        <v>1</v>
      </c>
      <c r="P114" s="216"/>
      <c r="Q114" s="216"/>
      <c r="R114" s="216"/>
      <c r="S114" s="216"/>
    </row>
    <row r="115" spans="1:19" ht="15.75" customHeight="1">
      <c r="A115" s="10"/>
      <c r="B115" s="10"/>
      <c r="C115" s="10"/>
      <c r="D115" s="150" t="s">
        <v>101</v>
      </c>
      <c r="E115" s="151"/>
      <c r="F115" s="217"/>
      <c r="G115" s="151"/>
      <c r="H115" s="151"/>
      <c r="I115" s="10"/>
      <c r="J115" s="10"/>
      <c r="K115" s="10"/>
      <c r="L115" s="10"/>
      <c r="M115" s="10"/>
      <c r="N115" s="10"/>
      <c r="O115" s="3"/>
      <c r="P115" s="10"/>
      <c r="Q115" s="10"/>
      <c r="R115" s="10"/>
      <c r="S115" s="10"/>
    </row>
    <row r="116" spans="1:19" ht="34.5" customHeight="1">
      <c r="A116" s="10"/>
      <c r="B116" s="10"/>
      <c r="C116" s="10"/>
      <c r="D116" s="151"/>
      <c r="E116" s="151"/>
      <c r="F116" s="151"/>
      <c r="G116" s="151"/>
      <c r="H116" s="151"/>
      <c r="I116" s="10"/>
      <c r="J116" s="10"/>
      <c r="K116" s="10"/>
      <c r="L116" s="10"/>
      <c r="M116" s="10"/>
      <c r="N116" s="10"/>
      <c r="O116" s="3"/>
      <c r="P116" s="10"/>
      <c r="Q116" s="10"/>
      <c r="R116" s="10"/>
      <c r="S116" s="10"/>
    </row>
    <row r="117" spans="1:19" ht="26.25" customHeight="1">
      <c r="A117" s="10"/>
      <c r="B117" s="10"/>
      <c r="C117" s="218"/>
      <c r="D117" s="851" t="s">
        <v>133</v>
      </c>
      <c r="E117" s="825"/>
      <c r="F117" s="825"/>
      <c r="G117" s="825"/>
      <c r="H117" s="825"/>
      <c r="I117" s="825"/>
      <c r="J117" s="825"/>
      <c r="K117" s="825"/>
      <c r="L117" s="825"/>
      <c r="M117" s="825"/>
      <c r="N117" s="825"/>
      <c r="O117" s="825"/>
      <c r="P117" s="210"/>
      <c r="Q117" s="210"/>
      <c r="R117" s="210"/>
      <c r="S117" s="10"/>
    </row>
    <row r="118" spans="1:19" ht="2.25" customHeight="1">
      <c r="A118" s="10"/>
      <c r="B118" s="10"/>
      <c r="C118" s="10"/>
      <c r="D118" s="10"/>
      <c r="E118" s="10"/>
      <c r="F118" s="10"/>
      <c r="G118" s="10"/>
      <c r="H118" s="10"/>
      <c r="I118" s="10"/>
      <c r="J118" s="10"/>
      <c r="K118" s="10"/>
      <c r="L118" s="10"/>
      <c r="M118" s="10"/>
      <c r="N118" s="10"/>
      <c r="O118" s="3"/>
      <c r="P118" s="10"/>
      <c r="Q118" s="10"/>
      <c r="R118" s="10"/>
      <c r="S118" s="10"/>
    </row>
    <row r="119" spans="1:19">
      <c r="A119" s="10"/>
      <c r="B119" s="10"/>
      <c r="C119" s="10"/>
      <c r="D119" s="10"/>
      <c r="E119" s="10"/>
      <c r="F119" s="10"/>
      <c r="G119" s="10"/>
      <c r="H119" s="10"/>
      <c r="I119" s="10"/>
      <c r="J119" s="10"/>
      <c r="K119" s="10"/>
      <c r="L119" s="10"/>
      <c r="M119" s="10"/>
      <c r="N119" s="10"/>
      <c r="O119" s="3"/>
      <c r="P119" s="10"/>
      <c r="Q119" s="10"/>
      <c r="R119" s="10"/>
      <c r="S119" s="10"/>
    </row>
    <row r="120" spans="1:19">
      <c r="A120" s="10"/>
      <c r="B120" s="10"/>
      <c r="C120" s="10"/>
      <c r="D120" s="10"/>
      <c r="E120" s="10"/>
      <c r="F120" s="10"/>
      <c r="G120" s="10"/>
      <c r="H120" s="10"/>
      <c r="I120" s="10"/>
      <c r="J120" s="10"/>
      <c r="K120" s="10"/>
      <c r="L120" s="10"/>
      <c r="M120" s="10"/>
      <c r="N120" s="10"/>
      <c r="O120" s="3"/>
      <c r="P120" s="10"/>
      <c r="Q120" s="10"/>
      <c r="R120" s="10"/>
      <c r="S120" s="10"/>
    </row>
    <row r="121" spans="1:19">
      <c r="A121" s="10"/>
      <c r="B121" s="10"/>
      <c r="C121" s="10"/>
      <c r="D121" s="10"/>
      <c r="E121" s="10"/>
      <c r="F121" s="10"/>
      <c r="G121" s="10"/>
      <c r="H121" s="10"/>
      <c r="I121" s="10"/>
      <c r="J121" s="10"/>
      <c r="K121" s="10"/>
      <c r="L121" s="10"/>
      <c r="M121" s="10"/>
      <c r="N121" s="10"/>
      <c r="O121" s="3"/>
      <c r="P121" s="10"/>
      <c r="Q121" s="10"/>
      <c r="R121" s="10"/>
      <c r="S121" s="10"/>
    </row>
    <row r="122" spans="1:19">
      <c r="A122" s="10"/>
      <c r="B122" s="10"/>
      <c r="C122" s="10"/>
      <c r="D122" s="10"/>
      <c r="E122" s="10"/>
      <c r="F122" s="10"/>
      <c r="G122" s="10"/>
      <c r="H122" s="10"/>
      <c r="I122" s="10"/>
      <c r="J122" s="10"/>
      <c r="K122" s="10"/>
      <c r="L122" s="10"/>
      <c r="M122" s="10"/>
      <c r="N122" s="10"/>
      <c r="O122" s="3"/>
      <c r="P122" s="10"/>
      <c r="Q122" s="10"/>
      <c r="R122" s="10"/>
      <c r="S122" s="10"/>
    </row>
    <row r="123" spans="1:19">
      <c r="A123" s="10"/>
      <c r="B123" s="10"/>
      <c r="C123" s="10"/>
      <c r="D123" s="10"/>
      <c r="E123" s="10"/>
      <c r="F123" s="10"/>
      <c r="G123" s="10"/>
      <c r="H123" s="10"/>
      <c r="I123" s="10"/>
      <c r="J123" s="10"/>
      <c r="K123" s="10"/>
      <c r="L123" s="10"/>
      <c r="M123" s="10"/>
      <c r="N123" s="10"/>
      <c r="O123" s="3"/>
      <c r="P123" s="10"/>
      <c r="Q123" s="10"/>
      <c r="R123" s="10"/>
      <c r="S123" s="10"/>
    </row>
    <row r="124" spans="1:19">
      <c r="A124" s="10"/>
      <c r="B124" s="10"/>
      <c r="C124" s="10"/>
      <c r="D124" s="852"/>
      <c r="E124" s="832"/>
      <c r="F124" s="832"/>
      <c r="G124" s="832"/>
      <c r="H124" s="832"/>
      <c r="I124" s="10"/>
      <c r="J124" s="10"/>
      <c r="K124" s="10"/>
      <c r="L124" s="10"/>
      <c r="M124" s="10"/>
      <c r="N124" s="10"/>
      <c r="O124" s="3"/>
      <c r="P124" s="10"/>
      <c r="Q124" s="10"/>
      <c r="R124" s="10"/>
      <c r="S124" s="10"/>
    </row>
    <row r="125" spans="1:19">
      <c r="A125" s="10"/>
      <c r="B125" s="10"/>
      <c r="C125" s="10"/>
      <c r="D125" s="10"/>
      <c r="E125" s="10"/>
      <c r="F125" s="10"/>
      <c r="G125" s="10"/>
      <c r="H125" s="10"/>
      <c r="I125" s="10"/>
      <c r="J125" s="10"/>
      <c r="K125" s="10"/>
      <c r="L125" s="10"/>
      <c r="M125" s="10"/>
      <c r="N125" s="10"/>
      <c r="O125" s="3"/>
      <c r="P125" s="10"/>
      <c r="Q125" s="10"/>
      <c r="R125" s="10"/>
      <c r="S125" s="10"/>
    </row>
    <row r="126" spans="1:19">
      <c r="A126" s="10"/>
      <c r="B126" s="10"/>
      <c r="C126" s="10"/>
      <c r="D126" s="10"/>
      <c r="E126" s="10"/>
      <c r="F126" s="10"/>
      <c r="G126" s="10"/>
      <c r="H126" s="10"/>
      <c r="I126" s="10"/>
      <c r="J126" s="10"/>
      <c r="K126" s="10"/>
      <c r="L126" s="10"/>
      <c r="M126" s="10"/>
      <c r="N126" s="10"/>
      <c r="O126" s="3"/>
      <c r="P126" s="10"/>
      <c r="Q126" s="10"/>
      <c r="R126" s="10"/>
      <c r="S126" s="10"/>
    </row>
    <row r="127" spans="1:19">
      <c r="A127" s="10"/>
      <c r="B127" s="10"/>
      <c r="C127" s="10"/>
      <c r="D127" s="10"/>
      <c r="E127" s="10"/>
      <c r="F127" s="10"/>
      <c r="G127" s="10"/>
      <c r="H127" s="10"/>
      <c r="I127" s="10"/>
      <c r="J127" s="10"/>
      <c r="K127" s="10"/>
      <c r="L127" s="10"/>
      <c r="M127" s="10"/>
      <c r="N127" s="10"/>
      <c r="O127" s="3"/>
      <c r="P127" s="10"/>
      <c r="Q127" s="10"/>
      <c r="R127" s="10"/>
      <c r="S127" s="10"/>
    </row>
    <row r="128" spans="1:19">
      <c r="A128" s="10"/>
      <c r="B128" s="10"/>
      <c r="C128" s="10"/>
      <c r="D128" s="10"/>
      <c r="E128" s="10"/>
      <c r="F128" s="10"/>
      <c r="G128" s="10"/>
      <c r="H128" s="10"/>
      <c r="I128" s="10"/>
      <c r="J128" s="10"/>
      <c r="K128" s="10"/>
      <c r="L128" s="10"/>
      <c r="M128" s="10"/>
      <c r="N128" s="10"/>
      <c r="O128" s="3"/>
      <c r="P128" s="10"/>
      <c r="Q128" s="10"/>
      <c r="R128" s="10"/>
      <c r="S128" s="10"/>
    </row>
    <row r="129" spans="1:19" ht="16.5" customHeight="1">
      <c r="A129" s="10"/>
      <c r="B129" s="10"/>
      <c r="C129" s="10"/>
      <c r="D129" s="10"/>
      <c r="E129" s="10"/>
      <c r="F129" s="10"/>
      <c r="G129" s="10"/>
      <c r="H129" s="10"/>
      <c r="I129" s="10"/>
      <c r="J129" s="10"/>
      <c r="K129" s="10"/>
      <c r="L129" s="10"/>
      <c r="M129" s="10"/>
      <c r="N129" s="10"/>
      <c r="O129" s="3"/>
      <c r="P129" s="10"/>
      <c r="Q129" s="10"/>
      <c r="R129" s="10"/>
      <c r="S129" s="10"/>
    </row>
    <row r="130" spans="1:19" ht="12.75" customHeight="1">
      <c r="A130" s="10"/>
      <c r="B130" s="10"/>
      <c r="C130" s="10"/>
      <c r="D130" s="10"/>
      <c r="E130" s="10"/>
      <c r="F130" s="10"/>
      <c r="G130" s="10"/>
      <c r="H130" s="10"/>
      <c r="I130" s="10"/>
      <c r="J130" s="10"/>
      <c r="K130" s="10"/>
      <c r="L130" s="10"/>
      <c r="M130" s="10"/>
      <c r="N130" s="10"/>
      <c r="O130" s="3"/>
      <c r="P130" s="10"/>
      <c r="Q130" s="10"/>
      <c r="R130" s="10"/>
      <c r="S130" s="10"/>
    </row>
    <row r="131" spans="1:19" ht="23.25" customHeight="1">
      <c r="A131" s="10"/>
      <c r="B131" s="10"/>
      <c r="C131" s="210"/>
      <c r="D131" s="851" t="s">
        <v>133</v>
      </c>
      <c r="E131" s="825"/>
      <c r="F131" s="825"/>
      <c r="G131" s="825"/>
      <c r="H131" s="825"/>
      <c r="I131" s="825"/>
      <c r="J131" s="825"/>
      <c r="K131" s="825"/>
      <c r="L131" s="825"/>
      <c r="M131" s="825"/>
      <c r="N131" s="825"/>
      <c r="O131" s="825"/>
      <c r="P131" s="210"/>
      <c r="Q131" s="210"/>
      <c r="R131" s="210"/>
      <c r="S131" s="129"/>
    </row>
    <row r="132" spans="1:19" ht="3.75" customHeight="1">
      <c r="A132" s="10"/>
      <c r="B132" s="10"/>
      <c r="C132" s="10"/>
      <c r="D132" s="301"/>
      <c r="E132" s="129"/>
      <c r="F132" s="129"/>
      <c r="G132" s="129"/>
      <c r="H132" s="129"/>
      <c r="I132" s="129"/>
      <c r="J132" s="129"/>
      <c r="K132" s="129"/>
      <c r="L132" s="129"/>
      <c r="M132" s="129"/>
      <c r="N132" s="129"/>
      <c r="O132" s="129"/>
      <c r="P132" s="129"/>
      <c r="Q132" s="129"/>
      <c r="R132" s="129"/>
      <c r="S132" s="129"/>
    </row>
    <row r="133" spans="1:19" ht="15.75" customHeight="1">
      <c r="A133" s="10"/>
      <c r="B133" s="10"/>
      <c r="C133" s="10"/>
      <c r="D133" s="302"/>
      <c r="E133" s="461"/>
      <c r="F133" s="129"/>
      <c r="G133" s="461"/>
      <c r="H133" s="461"/>
      <c r="I133" s="461"/>
      <c r="J133" s="461"/>
      <c r="K133" s="135"/>
      <c r="L133" s="135"/>
      <c r="M133" s="135"/>
      <c r="N133" s="135"/>
      <c r="O133" s="135"/>
      <c r="P133" s="135"/>
      <c r="Q133" s="135"/>
      <c r="R133" s="135"/>
      <c r="S133" s="135"/>
    </row>
    <row r="134" spans="1:19" ht="15.75" customHeight="1">
      <c r="A134" s="10"/>
      <c r="B134" s="10"/>
      <c r="C134" s="10"/>
      <c r="D134" s="302"/>
      <c r="E134" s="129"/>
      <c r="F134" s="129"/>
      <c r="G134" s="129"/>
      <c r="H134" s="129"/>
      <c r="I134" s="129"/>
      <c r="J134" s="461"/>
      <c r="K134" s="135"/>
      <c r="L134" s="135"/>
      <c r="M134" s="135"/>
      <c r="N134" s="135"/>
      <c r="O134" s="135"/>
      <c r="P134" s="135"/>
      <c r="Q134" s="135"/>
      <c r="R134" s="135"/>
      <c r="S134" s="135"/>
    </row>
    <row r="135" spans="1:19" ht="15.75" customHeight="1">
      <c r="A135" s="10"/>
      <c r="B135" s="10"/>
      <c r="C135" s="10"/>
      <c r="D135" s="302"/>
      <c r="E135" s="129"/>
      <c r="F135" s="129"/>
      <c r="G135" s="129"/>
      <c r="H135" s="129"/>
      <c r="I135" s="129"/>
      <c r="J135" s="129"/>
      <c r="K135" s="135"/>
      <c r="L135" s="135"/>
      <c r="M135" s="135"/>
      <c r="N135" s="135"/>
      <c r="O135" s="135"/>
      <c r="P135" s="135"/>
      <c r="Q135" s="135"/>
      <c r="R135" s="135"/>
      <c r="S135" s="135"/>
    </row>
    <row r="136" spans="1:19" ht="15.75" customHeight="1">
      <c r="A136" s="10"/>
      <c r="B136" s="10"/>
      <c r="C136" s="10"/>
      <c r="D136" s="302"/>
      <c r="E136" s="129"/>
      <c r="F136" s="129"/>
      <c r="G136" s="129"/>
      <c r="H136" s="129"/>
      <c r="I136" s="129"/>
      <c r="J136" s="129"/>
      <c r="K136" s="135"/>
      <c r="L136" s="135"/>
      <c r="M136" s="135"/>
      <c r="N136" s="135"/>
      <c r="O136" s="135"/>
      <c r="P136" s="135"/>
      <c r="Q136" s="135"/>
      <c r="R136" s="135"/>
      <c r="S136" s="135"/>
    </row>
    <row r="137" spans="1:19" ht="15.75" customHeight="1">
      <c r="A137" s="10"/>
      <c r="B137" s="10"/>
      <c r="C137" s="10"/>
      <c r="D137" s="302"/>
      <c r="E137" s="461"/>
      <c r="F137" s="461"/>
      <c r="G137" s="461"/>
      <c r="H137" s="461"/>
      <c r="I137" s="461"/>
      <c r="J137" s="461"/>
      <c r="K137" s="135"/>
      <c r="L137" s="135"/>
      <c r="M137" s="135"/>
      <c r="N137" s="135"/>
      <c r="O137" s="135"/>
      <c r="P137" s="135"/>
      <c r="Q137" s="135"/>
      <c r="R137" s="135"/>
      <c r="S137" s="135"/>
    </row>
    <row r="138" spans="1:19" ht="15.75" customHeight="1">
      <c r="A138" s="10"/>
      <c r="B138" s="10"/>
      <c r="C138" s="10"/>
      <c r="D138" s="462"/>
      <c r="E138" s="161"/>
      <c r="F138" s="161"/>
      <c r="G138" s="161"/>
      <c r="H138" s="161"/>
      <c r="I138" s="161"/>
      <c r="J138" s="161"/>
      <c r="K138" s="161"/>
      <c r="L138" s="161"/>
      <c r="M138" s="161"/>
      <c r="N138" s="161"/>
      <c r="O138" s="161"/>
      <c r="P138" s="161"/>
      <c r="Q138" s="161"/>
      <c r="R138" s="161"/>
      <c r="S138" s="161"/>
    </row>
    <row r="139" spans="1:19" ht="15.75" customHeight="1">
      <c r="A139" s="10"/>
      <c r="B139" s="10"/>
      <c r="C139" s="10"/>
      <c r="D139" s="302"/>
      <c r="E139" s="129"/>
      <c r="F139" s="129"/>
      <c r="G139" s="129"/>
      <c r="H139" s="129"/>
      <c r="I139" s="129"/>
      <c r="J139" s="129"/>
      <c r="K139" s="135"/>
      <c r="L139" s="135"/>
      <c r="M139" s="135"/>
      <c r="N139" s="135"/>
      <c r="O139" s="135"/>
      <c r="P139" s="135"/>
      <c r="Q139" s="135"/>
      <c r="R139" s="135"/>
      <c r="S139" s="135"/>
    </row>
    <row r="140" spans="1:19" ht="15.75" customHeight="1">
      <c r="A140" s="10"/>
      <c r="B140" s="10"/>
      <c r="C140" s="10"/>
      <c r="D140" s="302"/>
      <c r="E140" s="461"/>
      <c r="F140" s="461"/>
      <c r="G140" s="461"/>
      <c r="H140" s="461"/>
      <c r="I140" s="461"/>
      <c r="J140" s="461"/>
      <c r="K140" s="135"/>
      <c r="L140" s="135"/>
      <c r="M140" s="135"/>
      <c r="N140" s="135"/>
      <c r="O140" s="135"/>
      <c r="P140" s="135"/>
      <c r="Q140" s="135"/>
      <c r="R140" s="135"/>
      <c r="S140" s="135"/>
    </row>
    <row r="141" spans="1:19" ht="15.75" customHeight="1">
      <c r="A141" s="10"/>
      <c r="B141" s="10"/>
      <c r="C141" s="10"/>
      <c r="D141" s="302"/>
      <c r="E141" s="461"/>
      <c r="F141" s="461"/>
      <c r="G141" s="461"/>
      <c r="H141" s="461"/>
      <c r="I141" s="461"/>
      <c r="J141" s="461"/>
      <c r="K141" s="135"/>
      <c r="L141" s="135"/>
      <c r="M141" s="135"/>
      <c r="N141" s="135"/>
      <c r="O141" s="135"/>
      <c r="P141" s="135"/>
      <c r="Q141" s="135"/>
      <c r="R141" s="135"/>
      <c r="S141" s="135"/>
    </row>
    <row r="142" spans="1:19" ht="15.75" customHeight="1">
      <c r="A142" s="10"/>
      <c r="B142" s="10"/>
      <c r="C142" s="10"/>
      <c r="D142" s="302"/>
      <c r="E142" s="129"/>
      <c r="F142" s="129"/>
      <c r="G142" s="129"/>
      <c r="H142" s="129"/>
      <c r="I142" s="129"/>
      <c r="J142" s="129"/>
      <c r="K142" s="135"/>
      <c r="L142" s="135"/>
      <c r="M142" s="135"/>
      <c r="N142" s="135"/>
      <c r="O142" s="135"/>
      <c r="P142" s="135"/>
      <c r="Q142" s="135"/>
      <c r="R142" s="135"/>
      <c r="S142" s="135"/>
    </row>
    <row r="143" spans="1:19" ht="15.75" customHeight="1">
      <c r="A143" s="10"/>
      <c r="B143" s="10"/>
      <c r="C143" s="10"/>
      <c r="D143" s="302"/>
      <c r="E143" s="461"/>
      <c r="F143" s="461"/>
      <c r="G143" s="461"/>
      <c r="H143" s="461"/>
      <c r="I143" s="461"/>
      <c r="J143" s="461"/>
      <c r="K143" s="135"/>
      <c r="L143" s="135"/>
      <c r="M143" s="135"/>
      <c r="N143" s="135"/>
      <c r="O143" s="135"/>
      <c r="P143" s="135"/>
      <c r="Q143" s="135"/>
      <c r="R143" s="135"/>
      <c r="S143" s="135"/>
    </row>
    <row r="144" spans="1:19">
      <c r="A144" s="10"/>
      <c r="B144" s="10"/>
      <c r="C144" s="10"/>
      <c r="D144" s="151"/>
      <c r="E144" s="151"/>
      <c r="F144" s="151"/>
      <c r="G144" s="151"/>
      <c r="H144" s="151"/>
      <c r="I144" s="3"/>
      <c r="J144" s="3"/>
      <c r="K144" s="3"/>
      <c r="L144" s="3"/>
      <c r="M144" s="3"/>
      <c r="N144" s="3"/>
      <c r="O144" s="3"/>
      <c r="P144" s="3"/>
      <c r="Q144" s="3"/>
      <c r="R144" s="3"/>
      <c r="S144" s="3"/>
    </row>
    <row r="145" spans="1:19" ht="24" customHeight="1">
      <c r="A145" s="10"/>
      <c r="B145" s="10"/>
      <c r="C145" s="210"/>
      <c r="D145" s="851" t="s">
        <v>133</v>
      </c>
      <c r="E145" s="825"/>
      <c r="F145" s="825"/>
      <c r="G145" s="825"/>
      <c r="H145" s="825"/>
      <c r="I145" s="825"/>
      <c r="J145" s="825"/>
      <c r="K145" s="825"/>
      <c r="L145" s="825"/>
      <c r="M145" s="825"/>
      <c r="N145" s="825"/>
      <c r="O145" s="825"/>
      <c r="P145" s="210"/>
      <c r="Q145" s="210"/>
      <c r="R145" s="210"/>
      <c r="S145" s="10"/>
    </row>
    <row r="146" spans="1:19" ht="2.25" customHeight="1">
      <c r="A146" s="10"/>
      <c r="B146" s="10"/>
      <c r="C146" s="10"/>
      <c r="D146" s="10"/>
      <c r="E146" s="10"/>
      <c r="F146" s="10"/>
      <c r="G146" s="10"/>
      <c r="H146" s="10"/>
      <c r="I146" s="10"/>
      <c r="J146" s="10"/>
      <c r="K146" s="10"/>
      <c r="L146" s="10"/>
      <c r="M146" s="10"/>
      <c r="N146" s="10"/>
      <c r="O146" s="3"/>
      <c r="P146" s="10"/>
      <c r="Q146" s="10"/>
      <c r="R146" s="10"/>
      <c r="S146" s="10"/>
    </row>
    <row r="147" spans="1:19">
      <c r="A147" s="10"/>
      <c r="B147" s="10"/>
      <c r="C147" s="10"/>
      <c r="D147" s="10"/>
      <c r="E147" s="10"/>
      <c r="F147" s="10"/>
      <c r="G147" s="10"/>
      <c r="H147" s="10"/>
      <c r="I147" s="10"/>
      <c r="J147" s="10"/>
      <c r="K147" s="10"/>
      <c r="L147" s="10"/>
      <c r="M147" s="10"/>
      <c r="N147" s="10"/>
      <c r="O147" s="3"/>
      <c r="P147" s="10"/>
      <c r="Q147" s="10"/>
      <c r="R147" s="10"/>
      <c r="S147" s="10"/>
    </row>
    <row r="148" spans="1:19">
      <c r="A148" s="10"/>
      <c r="B148" s="10"/>
      <c r="C148" s="10"/>
      <c r="D148" s="10"/>
      <c r="E148" s="10"/>
      <c r="F148" s="10"/>
      <c r="G148" s="10"/>
      <c r="H148" s="10"/>
      <c r="I148" s="10"/>
      <c r="J148" s="10"/>
      <c r="K148" s="10"/>
      <c r="L148" s="10"/>
      <c r="M148" s="10"/>
      <c r="N148" s="10"/>
      <c r="O148" s="3"/>
      <c r="P148" s="10"/>
      <c r="Q148" s="10"/>
      <c r="R148" s="10"/>
      <c r="S148" s="10"/>
    </row>
    <row r="149" spans="1:19">
      <c r="A149" s="10"/>
      <c r="B149" s="10"/>
      <c r="C149" s="10"/>
      <c r="D149" s="10"/>
      <c r="E149" s="10"/>
      <c r="F149" s="10"/>
      <c r="G149" s="10"/>
      <c r="H149" s="10"/>
      <c r="I149" s="10"/>
      <c r="J149" s="10"/>
      <c r="K149" s="10"/>
      <c r="L149" s="10"/>
      <c r="M149" s="10"/>
      <c r="N149" s="10"/>
      <c r="O149" s="3"/>
      <c r="P149" s="10"/>
      <c r="Q149" s="10"/>
      <c r="R149" s="10"/>
      <c r="S149" s="10"/>
    </row>
    <row r="150" spans="1:19">
      <c r="A150" s="10"/>
      <c r="B150" s="10"/>
      <c r="C150" s="10"/>
      <c r="D150" s="10"/>
      <c r="E150" s="10"/>
      <c r="F150" s="10"/>
      <c r="G150" s="10"/>
      <c r="H150" s="10"/>
      <c r="I150" s="10"/>
      <c r="J150" s="10"/>
      <c r="K150" s="10"/>
      <c r="L150" s="10"/>
      <c r="M150" s="10"/>
      <c r="N150" s="10"/>
      <c r="O150" s="3"/>
      <c r="P150" s="10"/>
      <c r="Q150" s="10"/>
      <c r="R150" s="10"/>
      <c r="S150" s="10"/>
    </row>
    <row r="151" spans="1:19">
      <c r="A151" s="10"/>
      <c r="B151" s="10"/>
      <c r="C151" s="10"/>
      <c r="D151" s="10"/>
      <c r="E151" s="10"/>
      <c r="F151" s="10"/>
      <c r="G151" s="10"/>
      <c r="H151" s="10"/>
      <c r="I151" s="10"/>
      <c r="J151" s="10"/>
      <c r="K151" s="10"/>
      <c r="L151" s="10"/>
      <c r="M151" s="10"/>
      <c r="N151" s="10"/>
      <c r="O151" s="3"/>
      <c r="P151" s="10"/>
      <c r="Q151" s="10"/>
      <c r="R151" s="10"/>
      <c r="S151" s="10"/>
    </row>
    <row r="152" spans="1:19">
      <c r="A152" s="10"/>
      <c r="B152" s="10"/>
      <c r="C152" s="10"/>
      <c r="D152" s="10"/>
      <c r="E152" s="10"/>
      <c r="F152" s="10"/>
      <c r="G152" s="10"/>
      <c r="H152" s="10"/>
      <c r="I152" s="10"/>
      <c r="J152" s="10"/>
      <c r="K152" s="10"/>
      <c r="L152" s="10"/>
      <c r="M152" s="10"/>
      <c r="N152" s="10"/>
      <c r="O152" s="3"/>
      <c r="P152" s="10"/>
      <c r="Q152" s="10"/>
      <c r="R152" s="10"/>
      <c r="S152" s="10"/>
    </row>
    <row r="153" spans="1:19">
      <c r="A153" s="10"/>
      <c r="B153" s="10"/>
      <c r="C153" s="10"/>
      <c r="D153" s="10"/>
      <c r="E153" s="10"/>
      <c r="F153" s="10"/>
      <c r="G153" s="10"/>
      <c r="H153" s="10"/>
      <c r="I153" s="10"/>
      <c r="J153" s="10"/>
      <c r="K153" s="10"/>
      <c r="L153" s="10"/>
      <c r="M153" s="10"/>
      <c r="N153" s="10"/>
      <c r="O153" s="3"/>
      <c r="P153" s="10"/>
      <c r="Q153" s="10"/>
      <c r="R153" s="10"/>
      <c r="S153" s="10"/>
    </row>
    <row r="154" spans="1:19">
      <c r="A154" s="10"/>
      <c r="B154" s="10"/>
      <c r="C154" s="10"/>
      <c r="D154" s="10"/>
      <c r="E154" s="10"/>
      <c r="F154" s="10"/>
      <c r="G154" s="10"/>
      <c r="H154" s="10"/>
      <c r="I154" s="10"/>
      <c r="J154" s="10"/>
      <c r="K154" s="10"/>
      <c r="L154" s="10"/>
      <c r="M154" s="10"/>
      <c r="N154" s="10"/>
      <c r="O154" s="3"/>
      <c r="P154" s="10"/>
      <c r="Q154" s="10"/>
      <c r="R154" s="10"/>
      <c r="S154" s="10"/>
    </row>
    <row r="155" spans="1:19">
      <c r="A155" s="10"/>
      <c r="B155" s="10"/>
      <c r="C155" s="10"/>
      <c r="D155" s="10"/>
      <c r="E155" s="10"/>
      <c r="F155" s="10"/>
      <c r="G155" s="10"/>
      <c r="H155" s="10"/>
      <c r="I155" s="10"/>
      <c r="J155" s="10"/>
      <c r="K155" s="10"/>
      <c r="L155" s="10"/>
      <c r="M155" s="10"/>
      <c r="N155" s="10"/>
      <c r="O155" s="3"/>
      <c r="P155" s="10"/>
      <c r="Q155" s="10"/>
      <c r="R155" s="10"/>
      <c r="S155" s="10"/>
    </row>
    <row r="156" spans="1:19">
      <c r="A156" s="10"/>
      <c r="B156" s="10"/>
      <c r="C156" s="10"/>
      <c r="D156" s="10"/>
      <c r="E156" s="10"/>
      <c r="F156" s="10"/>
      <c r="G156" s="10"/>
      <c r="H156" s="10"/>
      <c r="I156" s="10"/>
      <c r="J156" s="10"/>
      <c r="K156" s="10"/>
      <c r="L156" s="10"/>
      <c r="M156" s="10"/>
      <c r="N156" s="10"/>
      <c r="O156" s="3"/>
      <c r="P156" s="10"/>
      <c r="Q156" s="10"/>
      <c r="R156" s="10"/>
      <c r="S156" s="10"/>
    </row>
    <row r="157" spans="1:19">
      <c r="A157" s="10"/>
      <c r="B157" s="10"/>
      <c r="C157" s="10"/>
      <c r="D157" s="10"/>
      <c r="E157" s="10"/>
      <c r="F157" s="10"/>
      <c r="G157" s="10"/>
      <c r="H157" s="10"/>
      <c r="I157" s="10"/>
      <c r="J157" s="10"/>
      <c r="K157" s="10"/>
      <c r="L157" s="10"/>
      <c r="M157" s="10"/>
      <c r="N157" s="10"/>
      <c r="O157" s="3"/>
      <c r="P157" s="10"/>
      <c r="Q157" s="10"/>
      <c r="R157" s="10"/>
      <c r="S157" s="10"/>
    </row>
    <row r="158" spans="1:19">
      <c r="A158" s="10"/>
      <c r="B158" s="10"/>
      <c r="C158" s="10"/>
      <c r="D158" s="10"/>
      <c r="E158" s="151"/>
      <c r="F158" s="151"/>
      <c r="G158" s="151"/>
      <c r="H158" s="151"/>
      <c r="I158" s="151"/>
      <c r="J158" s="10"/>
      <c r="K158" s="10"/>
      <c r="L158" s="10"/>
      <c r="M158" s="10"/>
      <c r="N158" s="10"/>
      <c r="O158" s="3"/>
      <c r="P158" s="10"/>
      <c r="Q158" s="10"/>
      <c r="R158" s="10"/>
      <c r="S158" s="10"/>
    </row>
    <row r="159" spans="1:19" ht="16.5" customHeight="1">
      <c r="A159" s="10"/>
      <c r="B159" s="10"/>
      <c r="C159" s="10"/>
      <c r="D159" s="10"/>
      <c r="E159" s="151"/>
      <c r="F159" s="151"/>
      <c r="G159" s="151"/>
      <c r="H159" s="151"/>
      <c r="I159" s="151"/>
      <c r="J159" s="10"/>
      <c r="K159" s="10"/>
      <c r="L159" s="10"/>
      <c r="M159" s="10"/>
      <c r="N159" s="10"/>
      <c r="O159" s="3"/>
      <c r="P159" s="10"/>
      <c r="Q159" s="10"/>
      <c r="R159" s="10"/>
      <c r="S159" s="10"/>
    </row>
    <row r="160" spans="1:19" ht="12.75" customHeight="1">
      <c r="A160" s="10"/>
      <c r="B160" s="10"/>
      <c r="C160" s="10"/>
      <c r="D160" s="10"/>
      <c r="E160" s="151"/>
      <c r="F160" s="151"/>
      <c r="G160" s="151"/>
      <c r="H160" s="151"/>
      <c r="I160" s="151"/>
      <c r="J160" s="10"/>
      <c r="K160" s="10"/>
      <c r="L160" s="10"/>
      <c r="M160" s="10"/>
      <c r="N160" s="10"/>
      <c r="O160" s="3"/>
      <c r="P160" s="10"/>
      <c r="Q160" s="10"/>
      <c r="R160" s="10"/>
      <c r="S160" s="10"/>
    </row>
    <row r="161" spans="1:19" ht="21.75" customHeight="1">
      <c r="A161" s="10"/>
      <c r="B161" s="10"/>
      <c r="C161" s="10"/>
      <c r="D161" s="851" t="s">
        <v>277</v>
      </c>
      <c r="E161" s="825"/>
      <c r="F161" s="825"/>
      <c r="G161" s="825"/>
      <c r="H161" s="825"/>
      <c r="I161" s="825"/>
      <c r="J161" s="825"/>
      <c r="K161" s="825"/>
      <c r="L161" s="825"/>
      <c r="M161" s="825"/>
      <c r="N161" s="825"/>
      <c r="O161" s="825"/>
      <c r="P161" s="10"/>
      <c r="Q161" s="10"/>
      <c r="R161" s="10"/>
      <c r="S161" s="10"/>
    </row>
    <row r="162" spans="1:19" ht="6" customHeight="1">
      <c r="A162" s="10"/>
      <c r="B162" s="10"/>
      <c r="C162" s="10"/>
      <c r="D162" s="10"/>
      <c r="E162" s="151"/>
      <c r="F162" s="151"/>
      <c r="G162" s="151"/>
      <c r="H162" s="151"/>
      <c r="I162" s="151"/>
      <c r="J162" s="10"/>
      <c r="K162" s="10"/>
      <c r="L162" s="10"/>
      <c r="M162" s="10"/>
      <c r="N162" s="10"/>
      <c r="O162" s="3"/>
      <c r="P162" s="10"/>
      <c r="Q162" s="10"/>
      <c r="R162" s="10"/>
      <c r="S162" s="10"/>
    </row>
    <row r="163" spans="1:19" ht="15.75" customHeight="1">
      <c r="A163" s="10"/>
      <c r="B163" s="10"/>
      <c r="C163" s="10"/>
      <c r="D163" s="853" t="s">
        <v>87</v>
      </c>
      <c r="E163" s="127" t="s">
        <v>88</v>
      </c>
      <c r="F163" s="127" t="s">
        <v>88</v>
      </c>
      <c r="G163" s="127" t="s">
        <v>88</v>
      </c>
      <c r="H163" s="127" t="s">
        <v>88</v>
      </c>
      <c r="I163" s="127" t="s">
        <v>88</v>
      </c>
      <c r="J163" s="127" t="s">
        <v>88</v>
      </c>
      <c r="K163" s="127" t="s">
        <v>88</v>
      </c>
      <c r="L163" s="127" t="s">
        <v>88</v>
      </c>
      <c r="M163" s="127" t="s">
        <v>88</v>
      </c>
      <c r="N163" s="127" t="s">
        <v>88</v>
      </c>
      <c r="O163" s="128" t="s">
        <v>88</v>
      </c>
      <c r="P163" s="10"/>
      <c r="Q163" s="10"/>
      <c r="R163" s="10"/>
      <c r="S163" s="10"/>
    </row>
    <row r="164" spans="1:19" ht="15.75" customHeight="1">
      <c r="A164" s="10"/>
      <c r="B164" s="10"/>
      <c r="C164" s="10"/>
      <c r="D164" s="854"/>
      <c r="E164" s="130">
        <v>2002</v>
      </c>
      <c r="F164" s="130">
        <v>2003</v>
      </c>
      <c r="G164" s="130">
        <v>2004</v>
      </c>
      <c r="H164" s="130">
        <v>2005</v>
      </c>
      <c r="I164" s="130">
        <v>2006</v>
      </c>
      <c r="J164" s="130">
        <v>2007</v>
      </c>
      <c r="K164" s="130">
        <v>2008</v>
      </c>
      <c r="L164" s="130">
        <v>2009</v>
      </c>
      <c r="M164" s="130">
        <v>2010</v>
      </c>
      <c r="N164" s="130">
        <v>2011</v>
      </c>
      <c r="O164" s="131">
        <v>2012</v>
      </c>
      <c r="P164" s="10"/>
      <c r="Q164" s="10"/>
      <c r="R164" s="10"/>
      <c r="S164" s="10"/>
    </row>
    <row r="165" spans="1:19" ht="15" customHeight="1">
      <c r="A165" s="10"/>
      <c r="B165" s="10"/>
      <c r="C165" s="10"/>
      <c r="D165" s="352" t="s">
        <v>96</v>
      </c>
      <c r="E165" s="133">
        <v>1876</v>
      </c>
      <c r="F165" s="133">
        <v>1891</v>
      </c>
      <c r="G165" s="133">
        <v>2622</v>
      </c>
      <c r="H165" s="133">
        <v>2779</v>
      </c>
      <c r="I165" s="133">
        <v>2787</v>
      </c>
      <c r="J165" s="133">
        <v>4802</v>
      </c>
      <c r="K165" s="133">
        <v>5995</v>
      </c>
      <c r="L165" s="133">
        <v>7725</v>
      </c>
      <c r="M165" s="133">
        <v>8613</v>
      </c>
      <c r="N165" s="133">
        <v>9046</v>
      </c>
      <c r="O165" s="134">
        <v>9082</v>
      </c>
      <c r="P165" s="10"/>
      <c r="Q165" s="10"/>
      <c r="R165" s="10"/>
      <c r="S165" s="10"/>
    </row>
    <row r="166" spans="1:19">
      <c r="A166" s="10"/>
      <c r="B166" s="10"/>
      <c r="C166" s="10"/>
      <c r="D166" s="156" t="s">
        <v>97</v>
      </c>
      <c r="E166" s="137">
        <v>1145</v>
      </c>
      <c r="F166" s="137">
        <v>1075</v>
      </c>
      <c r="G166" s="137">
        <v>1570</v>
      </c>
      <c r="H166" s="137">
        <v>1720</v>
      </c>
      <c r="I166" s="137">
        <v>1704</v>
      </c>
      <c r="J166" s="137">
        <v>2829</v>
      </c>
      <c r="K166" s="137">
        <v>3692</v>
      </c>
      <c r="L166" s="137">
        <v>4492</v>
      </c>
      <c r="M166" s="137">
        <v>4994</v>
      </c>
      <c r="N166" s="137">
        <v>5515</v>
      </c>
      <c r="O166" s="138">
        <v>5266</v>
      </c>
      <c r="P166" s="10"/>
      <c r="Q166" s="10"/>
      <c r="R166" s="10"/>
      <c r="S166" s="10"/>
    </row>
    <row r="167" spans="1:19" ht="15.75" customHeight="1">
      <c r="A167" s="10"/>
      <c r="B167" s="10"/>
      <c r="C167" s="10"/>
      <c r="D167" s="357" t="s">
        <v>95</v>
      </c>
      <c r="E167" s="359">
        <v>130</v>
      </c>
      <c r="F167" s="359">
        <v>178</v>
      </c>
      <c r="G167" s="359">
        <v>149</v>
      </c>
      <c r="H167" s="359">
        <v>205</v>
      </c>
      <c r="I167" s="359">
        <v>108</v>
      </c>
      <c r="J167" s="359">
        <v>353</v>
      </c>
      <c r="K167" s="359">
        <v>254</v>
      </c>
      <c r="L167" s="359">
        <v>37</v>
      </c>
      <c r="M167" s="359">
        <v>39</v>
      </c>
      <c r="N167" s="359">
        <v>144</v>
      </c>
      <c r="O167" s="361">
        <v>151</v>
      </c>
      <c r="P167" s="10"/>
      <c r="Q167" s="10"/>
      <c r="R167" s="10"/>
      <c r="S167" s="10"/>
    </row>
    <row r="168" spans="1:19" ht="21.75" customHeight="1">
      <c r="A168" s="10"/>
      <c r="B168" s="10"/>
      <c r="C168" s="10"/>
      <c r="D168" s="53" t="s">
        <v>28</v>
      </c>
      <c r="E168" s="54">
        <f t="shared" ref="E168:K168" si="27">SUM(E165:E167)</f>
        <v>3151</v>
      </c>
      <c r="F168" s="54">
        <f t="shared" si="27"/>
        <v>3144</v>
      </c>
      <c r="G168" s="54">
        <f t="shared" si="27"/>
        <v>4341</v>
      </c>
      <c r="H168" s="54">
        <f t="shared" si="27"/>
        <v>4704</v>
      </c>
      <c r="I168" s="54">
        <f t="shared" si="27"/>
        <v>4599</v>
      </c>
      <c r="J168" s="54">
        <f t="shared" si="27"/>
        <v>7984</v>
      </c>
      <c r="K168" s="148">
        <f t="shared" si="27"/>
        <v>9941</v>
      </c>
      <c r="L168" s="54">
        <v>12254</v>
      </c>
      <c r="M168" s="54">
        <v>13646</v>
      </c>
      <c r="N168" s="54">
        <v>14705</v>
      </c>
      <c r="O168" s="56">
        <f>SUM(O165:O167)</f>
        <v>14499</v>
      </c>
      <c r="P168" s="10"/>
      <c r="Q168" s="10"/>
      <c r="R168" s="10"/>
      <c r="S168" s="10"/>
    </row>
    <row r="169" spans="1:19" ht="15.75" customHeight="1">
      <c r="A169" s="10"/>
      <c r="B169" s="10"/>
      <c r="C169" s="10"/>
      <c r="D169" s="150" t="s">
        <v>101</v>
      </c>
      <c r="E169" s="151"/>
      <c r="F169" s="151"/>
      <c r="G169" s="151"/>
      <c r="H169" s="151"/>
      <c r="I169" s="151"/>
      <c r="J169" s="10"/>
      <c r="K169" s="10"/>
      <c r="L169" s="10"/>
      <c r="M169" s="10"/>
      <c r="N169" s="10"/>
      <c r="O169" s="3"/>
      <c r="P169" s="10"/>
      <c r="Q169" s="10"/>
      <c r="R169" s="10"/>
      <c r="S169" s="10"/>
    </row>
    <row r="170" spans="1:19">
      <c r="A170" s="10"/>
      <c r="B170" s="10"/>
      <c r="C170" s="10"/>
      <c r="D170" s="151"/>
      <c r="E170" s="151"/>
      <c r="F170" s="151"/>
      <c r="G170" s="151"/>
      <c r="H170" s="151"/>
      <c r="I170" s="151"/>
      <c r="J170" s="10"/>
      <c r="K170" s="10"/>
      <c r="L170" s="10"/>
      <c r="M170" s="10"/>
      <c r="N170" s="10"/>
      <c r="O170" s="3"/>
      <c r="P170" s="10"/>
      <c r="Q170" s="10"/>
      <c r="R170" s="10"/>
      <c r="S170" s="10"/>
    </row>
    <row r="171" spans="1:19" ht="33" customHeight="1">
      <c r="A171" s="10"/>
      <c r="B171" s="10"/>
      <c r="C171" s="10"/>
      <c r="D171" s="851" t="s">
        <v>279</v>
      </c>
      <c r="E171" s="825"/>
      <c r="F171" s="825"/>
      <c r="G171" s="825"/>
      <c r="H171" s="825"/>
      <c r="I171" s="825"/>
      <c r="J171" s="825"/>
      <c r="K171" s="825"/>
      <c r="L171" s="825"/>
      <c r="M171" s="825"/>
      <c r="N171" s="825"/>
      <c r="O171" s="184"/>
      <c r="P171" s="210"/>
      <c r="Q171" s="210"/>
      <c r="R171" s="210"/>
      <c r="S171" s="210"/>
    </row>
    <row r="172" spans="1:19" ht="3" customHeight="1">
      <c r="A172" s="10"/>
      <c r="B172" s="10"/>
      <c r="C172" s="10"/>
      <c r="D172" s="10"/>
      <c r="E172" s="10"/>
      <c r="F172" s="10"/>
      <c r="G172" s="10"/>
      <c r="H172" s="10"/>
      <c r="I172" s="10"/>
      <c r="J172" s="10"/>
      <c r="K172" s="10"/>
      <c r="L172" s="10"/>
      <c r="M172" s="10"/>
      <c r="N172" s="10"/>
      <c r="O172" s="3"/>
      <c r="P172" s="10"/>
      <c r="Q172" s="10"/>
      <c r="R172" s="10"/>
      <c r="S172" s="10"/>
    </row>
    <row r="173" spans="1:19" ht="43.5" customHeight="1">
      <c r="A173" s="10"/>
      <c r="B173" s="10"/>
      <c r="C173" s="10"/>
      <c r="D173" s="173" t="s">
        <v>121</v>
      </c>
      <c r="E173" s="84" t="s">
        <v>122</v>
      </c>
      <c r="F173" s="84" t="s">
        <v>33</v>
      </c>
      <c r="G173" s="84" t="s">
        <v>34</v>
      </c>
      <c r="H173" s="84" t="s">
        <v>35</v>
      </c>
      <c r="I173" s="85" t="s">
        <v>36</v>
      </c>
      <c r="J173" s="84" t="s">
        <v>37</v>
      </c>
      <c r="K173" s="84" t="s">
        <v>38</v>
      </c>
      <c r="L173" s="84" t="s">
        <v>39</v>
      </c>
      <c r="M173" s="84" t="s">
        <v>40</v>
      </c>
      <c r="N173" s="86" t="s">
        <v>41</v>
      </c>
      <c r="O173" s="174"/>
      <c r="P173" s="174"/>
      <c r="Q173" s="174"/>
      <c r="R173" s="174"/>
      <c r="S173" s="10"/>
    </row>
    <row r="174" spans="1:19" ht="15.75" customHeight="1">
      <c r="A174" s="10"/>
      <c r="B174" s="10"/>
      <c r="C174" s="10"/>
      <c r="D174" s="199" t="s">
        <v>96</v>
      </c>
      <c r="E174" s="192">
        <f t="shared" ref="E174:N174" si="28">(F20-E20)/E20</f>
        <v>7.9957356076759065E-3</v>
      </c>
      <c r="F174" s="192">
        <f t="shared" si="28"/>
        <v>0.38656795346377576</v>
      </c>
      <c r="G174" s="192">
        <f t="shared" si="28"/>
        <v>5.9877955758962625E-2</v>
      </c>
      <c r="H174" s="193">
        <f t="shared" si="28"/>
        <v>2.8787333573227778E-3</v>
      </c>
      <c r="I174" s="192">
        <f t="shared" si="28"/>
        <v>0.72299964119124505</v>
      </c>
      <c r="J174" s="192">
        <f t="shared" si="28"/>
        <v>0.24843815077051229</v>
      </c>
      <c r="K174" s="192">
        <f t="shared" si="28"/>
        <v>0.28857381150959133</v>
      </c>
      <c r="L174" s="192">
        <f t="shared" si="28"/>
        <v>0.11495145631067961</v>
      </c>
      <c r="M174" s="192">
        <f t="shared" si="28"/>
        <v>5.0272843376291655E-2</v>
      </c>
      <c r="N174" s="195">
        <f t="shared" si="28"/>
        <v>3.9796595180190139E-3</v>
      </c>
      <c r="O174" s="464"/>
      <c r="P174" s="464"/>
      <c r="Q174" s="464"/>
      <c r="R174" s="464"/>
      <c r="S174" s="135"/>
    </row>
    <row r="175" spans="1:19" ht="15.75" customHeight="1">
      <c r="A175" s="10"/>
      <c r="B175" s="10"/>
      <c r="C175" s="10"/>
      <c r="D175" s="156" t="s">
        <v>97</v>
      </c>
      <c r="E175" s="177">
        <f t="shared" ref="E175:N175" si="29">(F21-E21)/E21</f>
        <v>-6.1135371179039298E-2</v>
      </c>
      <c r="F175" s="177">
        <f t="shared" si="29"/>
        <v>0.46046511627906977</v>
      </c>
      <c r="G175" s="177">
        <f t="shared" si="29"/>
        <v>9.5541401273885357E-2</v>
      </c>
      <c r="H175" s="197">
        <f t="shared" si="29"/>
        <v>-9.3023255813953487E-3</v>
      </c>
      <c r="I175" s="177">
        <f t="shared" si="29"/>
        <v>0.66021126760563376</v>
      </c>
      <c r="J175" s="177">
        <f t="shared" si="29"/>
        <v>0.30505478967833155</v>
      </c>
      <c r="K175" s="177">
        <f t="shared" si="29"/>
        <v>0.21668472372697725</v>
      </c>
      <c r="L175" s="177">
        <f t="shared" si="29"/>
        <v>0.11175422974176313</v>
      </c>
      <c r="M175" s="177">
        <f t="shared" si="29"/>
        <v>0.10432519022827393</v>
      </c>
      <c r="N175" s="179">
        <f t="shared" si="29"/>
        <v>-4.514959202175884E-2</v>
      </c>
      <c r="O175" s="464"/>
      <c r="P175" s="464"/>
      <c r="Q175" s="464"/>
      <c r="R175" s="464"/>
      <c r="S175" s="135"/>
    </row>
    <row r="176" spans="1:19" ht="16.5" customHeight="1">
      <c r="A176" s="10"/>
      <c r="B176" s="10"/>
      <c r="C176" s="10"/>
      <c r="D176" s="377" t="s">
        <v>95</v>
      </c>
      <c r="E176" s="200">
        <f t="shared" ref="E176:N176" si="30">(F22-E22)/E22</f>
        <v>0.36923076923076925</v>
      </c>
      <c r="F176" s="201">
        <f t="shared" si="30"/>
        <v>-0.16292134831460675</v>
      </c>
      <c r="G176" s="201">
        <f t="shared" si="30"/>
        <v>0.37583892617449666</v>
      </c>
      <c r="H176" s="201">
        <f t="shared" si="30"/>
        <v>-0.47317073170731705</v>
      </c>
      <c r="I176" s="201">
        <f t="shared" si="30"/>
        <v>2.2685185185185186</v>
      </c>
      <c r="J176" s="201">
        <f t="shared" si="30"/>
        <v>-0.28045325779036828</v>
      </c>
      <c r="K176" s="201">
        <f t="shared" si="30"/>
        <v>-0.85433070866141736</v>
      </c>
      <c r="L176" s="467">
        <f t="shared" si="30"/>
        <v>5.4054054054054057E-2</v>
      </c>
      <c r="M176" s="467">
        <f t="shared" si="30"/>
        <v>2.6923076923076925</v>
      </c>
      <c r="N176" s="468">
        <f t="shared" si="30"/>
        <v>4.8611111111111112E-2</v>
      </c>
      <c r="O176" s="464"/>
      <c r="P176" s="464"/>
      <c r="Q176" s="464"/>
      <c r="R176" s="464"/>
      <c r="S176" s="135"/>
    </row>
    <row r="177" spans="1:20" ht="21.75" customHeight="1">
      <c r="A177" s="10"/>
      <c r="B177" s="10"/>
      <c r="C177" s="10"/>
      <c r="D177" s="186" t="s">
        <v>130</v>
      </c>
      <c r="E177" s="80">
        <f t="shared" ref="E177:N177" si="31">(F23-E23)/E23</f>
        <v>-2.221516978736909E-3</v>
      </c>
      <c r="F177" s="188">
        <f t="shared" si="31"/>
        <v>0.38072519083969464</v>
      </c>
      <c r="G177" s="80">
        <f t="shared" si="31"/>
        <v>8.3621285418106428E-2</v>
      </c>
      <c r="H177" s="80">
        <f t="shared" si="31"/>
        <v>-2.2321428571428572E-2</v>
      </c>
      <c r="I177" s="80">
        <f t="shared" si="31"/>
        <v>0.73602957164601002</v>
      </c>
      <c r="J177" s="80">
        <f t="shared" si="31"/>
        <v>0.24511523046092185</v>
      </c>
      <c r="K177" s="80">
        <f t="shared" si="31"/>
        <v>0.23267276933910069</v>
      </c>
      <c r="L177" s="78">
        <f t="shared" si="31"/>
        <v>0.11359556063326261</v>
      </c>
      <c r="M177" s="78">
        <f t="shared" si="31"/>
        <v>7.760515902095852E-2</v>
      </c>
      <c r="N177" s="189">
        <f t="shared" si="31"/>
        <v>-1.4008840530431827E-2</v>
      </c>
      <c r="O177" s="436"/>
      <c r="P177" s="436"/>
      <c r="Q177" s="436"/>
      <c r="R177" s="436"/>
      <c r="S177" s="349"/>
    </row>
    <row r="178" spans="1:20" ht="15.75" customHeight="1">
      <c r="A178" s="10"/>
      <c r="B178" s="10"/>
      <c r="C178" s="10"/>
      <c r="D178" s="150" t="s">
        <v>101</v>
      </c>
      <c r="E178" s="10"/>
      <c r="F178" s="10"/>
      <c r="G178" s="10"/>
      <c r="H178" s="10"/>
      <c r="I178" s="10"/>
      <c r="J178" s="10"/>
      <c r="K178" s="10"/>
      <c r="L178" s="10"/>
      <c r="M178" s="10"/>
      <c r="N178" s="10"/>
      <c r="O178" s="3"/>
      <c r="P178" s="10"/>
      <c r="Q178" s="10"/>
      <c r="R178" s="10"/>
      <c r="S178" s="10"/>
    </row>
    <row r="179" spans="1:20">
      <c r="A179" s="10"/>
      <c r="B179" s="10"/>
      <c r="C179" s="10"/>
      <c r="D179" s="10"/>
      <c r="E179" s="10"/>
      <c r="F179" s="10"/>
      <c r="G179" s="10"/>
      <c r="H179" s="10"/>
      <c r="I179" s="10"/>
      <c r="J179" s="10"/>
      <c r="K179" s="10"/>
      <c r="L179" s="10"/>
      <c r="M179" s="10"/>
      <c r="N179" s="10"/>
      <c r="O179" s="3"/>
      <c r="P179" s="10"/>
      <c r="Q179" s="10"/>
      <c r="R179" s="10"/>
      <c r="S179" s="10"/>
    </row>
    <row r="180" spans="1:20" ht="33.75" customHeight="1">
      <c r="A180" s="10"/>
      <c r="B180" s="10"/>
      <c r="C180" s="10"/>
      <c r="D180" s="851" t="s">
        <v>280</v>
      </c>
      <c r="E180" s="825"/>
      <c r="F180" s="825"/>
      <c r="G180" s="825"/>
      <c r="H180" s="825"/>
      <c r="I180" s="825"/>
      <c r="J180" s="825"/>
      <c r="K180" s="825"/>
      <c r="L180" s="825"/>
      <c r="M180" s="825"/>
      <c r="N180" s="825"/>
      <c r="O180" s="184"/>
      <c r="P180" s="210"/>
      <c r="Q180" s="210"/>
      <c r="R180" s="210"/>
      <c r="S180" s="210"/>
      <c r="T180" s="210"/>
    </row>
    <row r="181" spans="1:20" ht="3" customHeight="1">
      <c r="A181" s="10"/>
      <c r="B181" s="10"/>
      <c r="C181" s="10"/>
      <c r="D181" s="10"/>
      <c r="E181" s="10"/>
      <c r="F181" s="10"/>
      <c r="G181" s="10"/>
      <c r="H181" s="10"/>
      <c r="I181" s="10"/>
      <c r="J181" s="470"/>
      <c r="K181" s="10"/>
      <c r="L181" s="10"/>
      <c r="M181" s="10"/>
      <c r="N181" s="10"/>
      <c r="O181" s="3"/>
      <c r="P181" s="10"/>
      <c r="Q181" s="10"/>
      <c r="R181" s="10"/>
      <c r="S181" s="10"/>
    </row>
    <row r="182" spans="1:20" ht="19.5" customHeight="1">
      <c r="A182" s="10"/>
      <c r="B182" s="10"/>
      <c r="C182" s="10"/>
      <c r="D182" s="853" t="s">
        <v>87</v>
      </c>
      <c r="E182" s="127" t="s">
        <v>88</v>
      </c>
      <c r="F182" s="127" t="s">
        <v>88</v>
      </c>
      <c r="G182" s="127" t="s">
        <v>88</v>
      </c>
      <c r="H182" s="127" t="s">
        <v>88</v>
      </c>
      <c r="I182" s="127" t="s">
        <v>88</v>
      </c>
      <c r="J182" s="127" t="s">
        <v>88</v>
      </c>
      <c r="K182" s="127" t="s">
        <v>88</v>
      </c>
      <c r="L182" s="127" t="s">
        <v>88</v>
      </c>
      <c r="M182" s="127" t="s">
        <v>88</v>
      </c>
      <c r="N182" s="127" t="s">
        <v>88</v>
      </c>
      <c r="O182" s="128" t="s">
        <v>88</v>
      </c>
      <c r="P182" s="129"/>
      <c r="Q182" s="129"/>
      <c r="R182" s="129"/>
      <c r="S182" s="129"/>
    </row>
    <row r="183" spans="1:20" ht="16.5" customHeight="1">
      <c r="A183" s="10"/>
      <c r="B183" s="10"/>
      <c r="C183" s="10"/>
      <c r="D183" s="854"/>
      <c r="E183" s="130">
        <v>2002</v>
      </c>
      <c r="F183" s="130">
        <v>2003</v>
      </c>
      <c r="G183" s="130">
        <v>2004</v>
      </c>
      <c r="H183" s="130">
        <v>2005</v>
      </c>
      <c r="I183" s="130">
        <v>2006</v>
      </c>
      <c r="J183" s="130">
        <v>2007</v>
      </c>
      <c r="K183" s="130">
        <v>2008</v>
      </c>
      <c r="L183" s="130">
        <v>2009</v>
      </c>
      <c r="M183" s="130">
        <v>2010</v>
      </c>
      <c r="N183" s="130">
        <v>2011</v>
      </c>
      <c r="O183" s="131">
        <v>2012</v>
      </c>
      <c r="P183" s="129"/>
      <c r="Q183" s="129"/>
      <c r="R183" s="129"/>
      <c r="S183" s="129"/>
    </row>
    <row r="184" spans="1:20" ht="15" customHeight="1">
      <c r="A184" s="10"/>
      <c r="B184" s="10"/>
      <c r="C184" s="10"/>
      <c r="D184" s="199" t="s">
        <v>96</v>
      </c>
      <c r="E184" s="192">
        <f t="shared" ref="E184:E186" si="32">E20/$E$23</f>
        <v>0.59536655030149155</v>
      </c>
      <c r="F184" s="192">
        <f t="shared" ref="F184:F186" si="33">F20/$F$23</f>
        <v>0.60146310432569972</v>
      </c>
      <c r="G184" s="192">
        <f t="shared" ref="G184:G186" si="34">G20/$G$23</f>
        <v>0.60400829302004144</v>
      </c>
      <c r="H184" s="193">
        <f t="shared" ref="H184:H186" si="35">H20/$H$23</f>
        <v>0.59077380952380953</v>
      </c>
      <c r="I184" s="192">
        <f t="shared" ref="I184:I186" si="36">I20/$I$23</f>
        <v>0.60600130463144164</v>
      </c>
      <c r="J184" s="192">
        <f t="shared" ref="J184:J186" si="37">J20/$J$23</f>
        <v>0.60145290581162325</v>
      </c>
      <c r="K184" s="192">
        <f t="shared" ref="K184:K186" si="38">K20/$K$23</f>
        <v>0.60305804245045769</v>
      </c>
      <c r="L184" s="192">
        <f t="shared" ref="L184:L186" si="39">L20/$L$23</f>
        <v>0.63040639791088626</v>
      </c>
      <c r="M184" s="192">
        <f t="shared" ref="M184:M186" si="40">M20/$M$23</f>
        <v>0.63117397039425471</v>
      </c>
      <c r="N184" s="192">
        <f t="shared" ref="N184:N186" si="41">N20/$N$23</f>
        <v>0.61516490989459371</v>
      </c>
      <c r="O184" s="195">
        <f t="shared" ref="O184:O186" si="42">O20/$O$23</f>
        <v>0.62638802676046623</v>
      </c>
      <c r="P184" s="211"/>
      <c r="Q184" s="211"/>
      <c r="R184" s="211"/>
      <c r="S184" s="211"/>
    </row>
    <row r="185" spans="1:20">
      <c r="A185" s="10"/>
      <c r="B185" s="10"/>
      <c r="C185" s="10"/>
      <c r="D185" s="156" t="s">
        <v>97</v>
      </c>
      <c r="E185" s="177">
        <f t="shared" si="32"/>
        <v>0.36337670580768011</v>
      </c>
      <c r="F185" s="177">
        <f t="shared" si="33"/>
        <v>0.3419211195928753</v>
      </c>
      <c r="G185" s="177">
        <f t="shared" si="34"/>
        <v>0.36166781847500579</v>
      </c>
      <c r="H185" s="197">
        <f t="shared" si="35"/>
        <v>0.36564625850340138</v>
      </c>
      <c r="I185" s="177">
        <f t="shared" si="36"/>
        <v>0.37051532941943899</v>
      </c>
      <c r="J185" s="177">
        <f t="shared" si="37"/>
        <v>0.35433366733466931</v>
      </c>
      <c r="K185" s="177">
        <f t="shared" si="38"/>
        <v>0.37139120812795495</v>
      </c>
      <c r="L185" s="177">
        <f t="shared" si="39"/>
        <v>0.36657417985963769</v>
      </c>
      <c r="M185" s="177">
        <f t="shared" si="40"/>
        <v>0.36596804924520004</v>
      </c>
      <c r="N185" s="177">
        <f t="shared" si="41"/>
        <v>0.37504250255015303</v>
      </c>
      <c r="O185" s="179">
        <f t="shared" si="42"/>
        <v>0.36319746189392371</v>
      </c>
      <c r="P185" s="211"/>
      <c r="Q185" s="211"/>
      <c r="R185" s="211"/>
      <c r="S185" s="211"/>
    </row>
    <row r="186" spans="1:20" ht="15.75" customHeight="1">
      <c r="A186" s="10"/>
      <c r="B186" s="10"/>
      <c r="C186" s="10"/>
      <c r="D186" s="377" t="s">
        <v>95</v>
      </c>
      <c r="E186" s="200">
        <f t="shared" si="32"/>
        <v>4.1256743890828305E-2</v>
      </c>
      <c r="F186" s="201">
        <f t="shared" si="33"/>
        <v>5.6615776081424936E-2</v>
      </c>
      <c r="G186" s="201">
        <f t="shared" si="34"/>
        <v>3.4323888504952778E-2</v>
      </c>
      <c r="H186" s="201">
        <f t="shared" si="35"/>
        <v>4.3579931972789115E-2</v>
      </c>
      <c r="I186" s="201">
        <f t="shared" si="36"/>
        <v>2.3483365949119372E-2</v>
      </c>
      <c r="J186" s="201">
        <f t="shared" si="37"/>
        <v>4.4213426853707417E-2</v>
      </c>
      <c r="K186" s="201">
        <f t="shared" si="38"/>
        <v>2.5550749421587367E-2</v>
      </c>
      <c r="L186" s="201">
        <f t="shared" si="39"/>
        <v>3.0194222294760895E-3</v>
      </c>
      <c r="M186" s="201">
        <f t="shared" si="40"/>
        <v>2.8579803605452148E-3</v>
      </c>
      <c r="N186" s="201">
        <f t="shared" si="41"/>
        <v>9.7925875552533157E-3</v>
      </c>
      <c r="O186" s="468">
        <f t="shared" si="42"/>
        <v>1.0414511345610042E-2</v>
      </c>
      <c r="P186" s="211"/>
      <c r="Q186" s="211"/>
      <c r="R186" s="211"/>
      <c r="S186" s="211"/>
    </row>
    <row r="187" spans="1:20" ht="21.75" customHeight="1">
      <c r="A187" s="10"/>
      <c r="B187" s="10"/>
      <c r="C187" s="10"/>
      <c r="D187" s="186" t="s">
        <v>28</v>
      </c>
      <c r="E187" s="212">
        <f t="shared" ref="E187:O187" si="43">SUM(E184:E186)</f>
        <v>1</v>
      </c>
      <c r="F187" s="213">
        <f t="shared" si="43"/>
        <v>1</v>
      </c>
      <c r="G187" s="212">
        <f t="shared" si="43"/>
        <v>1</v>
      </c>
      <c r="H187" s="212">
        <f t="shared" si="43"/>
        <v>1</v>
      </c>
      <c r="I187" s="212">
        <f t="shared" si="43"/>
        <v>1</v>
      </c>
      <c r="J187" s="212">
        <f t="shared" si="43"/>
        <v>1</v>
      </c>
      <c r="K187" s="212">
        <f t="shared" si="43"/>
        <v>1</v>
      </c>
      <c r="L187" s="212">
        <f t="shared" si="43"/>
        <v>1</v>
      </c>
      <c r="M187" s="212">
        <f t="shared" si="43"/>
        <v>0.99999999999999989</v>
      </c>
      <c r="N187" s="212">
        <f t="shared" si="43"/>
        <v>1</v>
      </c>
      <c r="O187" s="214">
        <f t="shared" si="43"/>
        <v>1</v>
      </c>
      <c r="P187" s="216"/>
      <c r="Q187" s="216"/>
      <c r="R187" s="216"/>
      <c r="S187" s="216"/>
    </row>
    <row r="188" spans="1:20" ht="15.75" customHeight="1">
      <c r="A188" s="10"/>
      <c r="B188" s="10"/>
      <c r="C188" s="10"/>
      <c r="D188" s="150" t="s">
        <v>101</v>
      </c>
      <c r="E188" s="10"/>
      <c r="F188" s="10"/>
      <c r="G188" s="10"/>
      <c r="H188" s="10"/>
      <c r="I188" s="10"/>
      <c r="J188" s="10"/>
      <c r="K188" s="10"/>
      <c r="L188" s="10"/>
      <c r="M188" s="10"/>
      <c r="N188" s="10"/>
      <c r="O188" s="3"/>
      <c r="P188" s="10"/>
      <c r="Q188" s="10"/>
      <c r="R188" s="10"/>
      <c r="S188" s="10"/>
    </row>
    <row r="189" spans="1:20">
      <c r="A189" s="10"/>
      <c r="B189" s="10"/>
      <c r="C189" s="10"/>
      <c r="D189" s="10"/>
      <c r="E189" s="10"/>
      <c r="F189" s="10"/>
      <c r="G189" s="10"/>
      <c r="H189" s="10"/>
      <c r="I189" s="10"/>
      <c r="J189" s="10"/>
      <c r="K189" s="10"/>
      <c r="L189" s="10"/>
      <c r="M189" s="10"/>
      <c r="N189" s="10"/>
      <c r="O189" s="3"/>
      <c r="P189" s="10"/>
      <c r="Q189" s="10"/>
      <c r="R189" s="10"/>
      <c r="S189" s="10"/>
    </row>
    <row r="190" spans="1:20">
      <c r="A190" s="10"/>
      <c r="B190" s="10"/>
      <c r="C190" s="10"/>
      <c r="D190" s="10"/>
      <c r="E190" s="10"/>
      <c r="F190" s="10"/>
      <c r="G190" s="10"/>
      <c r="H190" s="10"/>
      <c r="I190" s="10"/>
      <c r="J190" s="10"/>
      <c r="K190" s="10"/>
      <c r="L190" s="10"/>
      <c r="M190" s="10"/>
      <c r="N190" s="10"/>
      <c r="O190" s="3"/>
      <c r="P190" s="10"/>
      <c r="Q190" s="10"/>
      <c r="R190" s="10"/>
      <c r="S190" s="10"/>
    </row>
    <row r="191" spans="1:20" ht="21.75" customHeight="1">
      <c r="A191" s="10"/>
      <c r="B191" s="10"/>
      <c r="C191" s="10"/>
      <c r="D191" s="851" t="s">
        <v>283</v>
      </c>
      <c r="E191" s="825"/>
      <c r="F191" s="825"/>
      <c r="G191" s="825"/>
      <c r="H191" s="825"/>
      <c r="I191" s="825"/>
      <c r="J191" s="825"/>
      <c r="K191" s="825"/>
      <c r="L191" s="825"/>
      <c r="M191" s="825"/>
      <c r="N191" s="825"/>
      <c r="O191" s="184"/>
      <c r="P191" s="10"/>
      <c r="Q191" s="10"/>
      <c r="R191" s="10"/>
      <c r="S191" s="10"/>
    </row>
    <row r="192" spans="1:20" ht="14.25" customHeight="1">
      <c r="A192" s="10"/>
      <c r="B192" s="10"/>
      <c r="C192" s="10"/>
      <c r="D192" s="10"/>
      <c r="E192" s="10"/>
      <c r="F192" s="10"/>
      <c r="G192" s="10"/>
      <c r="H192" s="10"/>
      <c r="I192" s="10"/>
      <c r="J192" s="10"/>
      <c r="K192" s="10"/>
      <c r="L192" s="10"/>
      <c r="M192" s="10"/>
      <c r="N192" s="10"/>
      <c r="O192" s="3"/>
      <c r="P192" s="10"/>
      <c r="Q192" s="10"/>
      <c r="R192" s="10"/>
      <c r="S192" s="10"/>
    </row>
    <row r="193" spans="1:19">
      <c r="A193" s="10"/>
      <c r="B193" s="10"/>
      <c r="C193" s="10"/>
      <c r="D193" s="10"/>
      <c r="E193" s="10"/>
      <c r="F193" s="10"/>
      <c r="G193" s="10"/>
      <c r="H193" s="10"/>
      <c r="I193" s="10"/>
      <c r="J193" s="10"/>
      <c r="K193" s="10"/>
      <c r="L193" s="10"/>
      <c r="M193" s="10"/>
      <c r="N193" s="10"/>
      <c r="O193" s="3"/>
      <c r="P193" s="10"/>
      <c r="Q193" s="10"/>
      <c r="R193" s="10"/>
      <c r="S193" s="10"/>
    </row>
    <row r="194" spans="1:19">
      <c r="A194" s="10"/>
      <c r="B194" s="10"/>
      <c r="C194" s="10"/>
      <c r="D194" s="10"/>
      <c r="E194" s="10"/>
      <c r="F194" s="10"/>
      <c r="G194" s="10"/>
      <c r="H194" s="10"/>
      <c r="I194" s="10"/>
      <c r="J194" s="10"/>
      <c r="K194" s="10"/>
      <c r="L194" s="10"/>
      <c r="M194" s="10"/>
      <c r="N194" s="10"/>
      <c r="O194" s="3"/>
      <c r="P194" s="10"/>
      <c r="Q194" s="10"/>
      <c r="R194" s="10"/>
      <c r="S194" s="10"/>
    </row>
    <row r="195" spans="1:19">
      <c r="A195" s="10"/>
      <c r="B195" s="10"/>
      <c r="C195" s="10"/>
      <c r="D195" s="10"/>
      <c r="E195" s="10"/>
      <c r="F195" s="10"/>
      <c r="G195" s="10"/>
      <c r="H195" s="10"/>
      <c r="I195" s="10"/>
      <c r="J195" s="10"/>
      <c r="K195" s="10"/>
      <c r="L195" s="10"/>
      <c r="M195" s="10"/>
      <c r="N195" s="10"/>
      <c r="O195" s="3"/>
      <c r="P195" s="10"/>
      <c r="Q195" s="10"/>
      <c r="R195" s="10"/>
      <c r="S195" s="10"/>
    </row>
    <row r="196" spans="1:19">
      <c r="A196" s="10"/>
      <c r="B196" s="10"/>
      <c r="C196" s="10"/>
      <c r="D196" s="10"/>
      <c r="E196" s="10"/>
      <c r="F196" s="10"/>
      <c r="G196" s="10"/>
      <c r="H196" s="10"/>
      <c r="I196" s="10"/>
      <c r="J196" s="10"/>
      <c r="K196" s="10"/>
      <c r="L196" s="10"/>
      <c r="M196" s="10"/>
      <c r="N196" s="10"/>
      <c r="O196" s="3"/>
      <c r="P196" s="10"/>
      <c r="Q196" s="10"/>
      <c r="R196" s="10"/>
      <c r="S196" s="10"/>
    </row>
    <row r="197" spans="1:19">
      <c r="A197" s="10"/>
      <c r="B197" s="10"/>
      <c r="C197" s="10"/>
      <c r="D197" s="10"/>
      <c r="E197" s="10"/>
      <c r="F197" s="10"/>
      <c r="G197" s="10"/>
      <c r="H197" s="10"/>
      <c r="I197" s="10"/>
      <c r="J197" s="10"/>
      <c r="K197" s="10"/>
      <c r="L197" s="10"/>
      <c r="M197" s="10"/>
      <c r="N197" s="10"/>
      <c r="O197" s="3"/>
      <c r="P197" s="10"/>
      <c r="Q197" s="10"/>
      <c r="R197" s="10"/>
      <c r="S197" s="10"/>
    </row>
    <row r="198" spans="1:19">
      <c r="A198" s="10"/>
      <c r="B198" s="10"/>
      <c r="C198" s="10"/>
      <c r="D198" s="10"/>
      <c r="E198" s="10"/>
      <c r="F198" s="10"/>
      <c r="G198" s="10"/>
      <c r="H198" s="10"/>
      <c r="I198" s="10"/>
      <c r="J198" s="10"/>
      <c r="K198" s="10"/>
      <c r="L198" s="10"/>
      <c r="M198" s="10"/>
      <c r="N198" s="10"/>
      <c r="O198" s="3"/>
      <c r="P198" s="10"/>
      <c r="Q198" s="10"/>
      <c r="R198" s="10"/>
      <c r="S198" s="10"/>
    </row>
    <row r="199" spans="1:19">
      <c r="A199" s="10"/>
      <c r="B199" s="10"/>
      <c r="C199" s="10"/>
      <c r="D199" s="10"/>
      <c r="E199" s="10"/>
      <c r="F199" s="10"/>
      <c r="G199" s="10"/>
      <c r="H199" s="10"/>
      <c r="I199" s="10"/>
      <c r="J199" s="10"/>
      <c r="K199" s="10"/>
      <c r="L199" s="10"/>
      <c r="M199" s="10"/>
      <c r="N199" s="10"/>
      <c r="O199" s="3"/>
      <c r="P199" s="10"/>
      <c r="Q199" s="10"/>
      <c r="R199" s="10"/>
      <c r="S199" s="10"/>
    </row>
    <row r="200" spans="1:19">
      <c r="A200" s="10"/>
      <c r="B200" s="10"/>
      <c r="C200" s="10"/>
      <c r="D200" s="10"/>
      <c r="E200" s="10"/>
      <c r="F200" s="10"/>
      <c r="G200" s="10"/>
      <c r="H200" s="10"/>
      <c r="I200" s="10"/>
      <c r="J200" s="10"/>
      <c r="K200" s="10"/>
      <c r="L200" s="10"/>
      <c r="M200" s="10"/>
      <c r="N200" s="10"/>
      <c r="O200" s="3"/>
      <c r="P200" s="10"/>
      <c r="Q200" s="10"/>
      <c r="R200" s="10"/>
      <c r="S200" s="10"/>
    </row>
    <row r="201" spans="1:19">
      <c r="A201" s="10"/>
      <c r="B201" s="10"/>
      <c r="C201" s="10"/>
      <c r="D201" s="10"/>
      <c r="E201" s="10"/>
      <c r="F201" s="10"/>
      <c r="G201" s="10"/>
      <c r="H201" s="10"/>
      <c r="I201" s="10"/>
      <c r="J201" s="10"/>
      <c r="K201" s="10"/>
      <c r="L201" s="10"/>
      <c r="M201" s="10"/>
      <c r="N201" s="10"/>
      <c r="O201" s="3"/>
      <c r="P201" s="10"/>
      <c r="Q201" s="10"/>
      <c r="R201" s="10"/>
      <c r="S201" s="10"/>
    </row>
    <row r="202" spans="1:19">
      <c r="A202" s="10"/>
      <c r="B202" s="10"/>
      <c r="C202" s="10"/>
      <c r="D202" s="10"/>
      <c r="E202" s="10"/>
      <c r="F202" s="10"/>
      <c r="G202" s="10"/>
      <c r="H202" s="10"/>
      <c r="I202" s="10"/>
      <c r="J202" s="10"/>
      <c r="K202" s="10"/>
      <c r="L202" s="10"/>
      <c r="M202" s="10"/>
      <c r="N202" s="10"/>
      <c r="O202" s="3"/>
      <c r="P202" s="10"/>
      <c r="Q202" s="10"/>
      <c r="R202" s="10"/>
      <c r="S202" s="10"/>
    </row>
    <row r="203" spans="1:19">
      <c r="A203" s="10"/>
      <c r="B203" s="10"/>
      <c r="C203" s="10"/>
      <c r="D203" s="10"/>
      <c r="E203" s="10"/>
      <c r="F203" s="10"/>
      <c r="G203" s="10"/>
      <c r="H203" s="10"/>
      <c r="I203" s="10"/>
      <c r="J203" s="10"/>
      <c r="K203" s="10"/>
      <c r="L203" s="10"/>
      <c r="M203" s="10"/>
      <c r="N203" s="10"/>
      <c r="O203" s="3"/>
      <c r="P203" s="10"/>
      <c r="Q203" s="10"/>
      <c r="R203" s="10"/>
      <c r="S203" s="10"/>
    </row>
    <row r="204" spans="1:19" ht="19.5" customHeight="1">
      <c r="A204" s="10"/>
      <c r="B204" s="10"/>
      <c r="C204" s="10"/>
      <c r="D204" s="10"/>
      <c r="E204" s="10"/>
      <c r="F204" s="10"/>
      <c r="G204" s="10"/>
      <c r="H204" s="10"/>
      <c r="I204" s="10"/>
      <c r="J204" s="10"/>
      <c r="K204" s="10"/>
      <c r="L204" s="10"/>
      <c r="M204" s="10"/>
      <c r="N204" s="10"/>
      <c r="O204" s="3"/>
      <c r="P204" s="10"/>
      <c r="Q204" s="10"/>
      <c r="R204" s="10"/>
      <c r="S204" s="10"/>
    </row>
    <row r="205" spans="1:19">
      <c r="A205" s="10"/>
      <c r="B205" s="10"/>
      <c r="C205" s="10"/>
      <c r="D205" s="10"/>
      <c r="E205" s="10"/>
      <c r="F205" s="10"/>
      <c r="G205" s="10"/>
      <c r="H205" s="10"/>
      <c r="I205" s="10"/>
      <c r="J205" s="10"/>
      <c r="K205" s="10"/>
      <c r="L205" s="10"/>
      <c r="M205" s="10"/>
      <c r="N205" s="10"/>
      <c r="O205" s="3"/>
      <c r="P205" s="10"/>
      <c r="Q205" s="10"/>
      <c r="R205" s="10"/>
      <c r="S205" s="10"/>
    </row>
    <row r="206" spans="1:19" ht="21.75" customHeight="1">
      <c r="A206" s="10"/>
      <c r="B206" s="10"/>
      <c r="C206" s="10"/>
      <c r="D206" s="851" t="s">
        <v>284</v>
      </c>
      <c r="E206" s="825"/>
      <c r="F206" s="825"/>
      <c r="G206" s="825"/>
      <c r="H206" s="825"/>
      <c r="I206" s="825"/>
      <c r="J206" s="825"/>
      <c r="K206" s="825"/>
      <c r="L206" s="825"/>
      <c r="M206" s="825"/>
      <c r="N206" s="825"/>
      <c r="O206" s="184"/>
      <c r="P206" s="10"/>
      <c r="Q206" s="10"/>
      <c r="R206" s="10"/>
      <c r="S206" s="10"/>
    </row>
    <row r="207" spans="1:19" ht="6" customHeight="1">
      <c r="A207" s="10"/>
      <c r="B207" s="10"/>
      <c r="C207" s="10"/>
      <c r="D207" s="10"/>
      <c r="E207" s="10"/>
      <c r="F207" s="10"/>
      <c r="G207" s="10"/>
      <c r="H207" s="10"/>
      <c r="I207" s="10"/>
      <c r="J207" s="10"/>
      <c r="K207" s="10"/>
      <c r="L207" s="10"/>
      <c r="M207" s="10"/>
      <c r="N207" s="10"/>
      <c r="O207" s="3"/>
      <c r="P207" s="10"/>
      <c r="Q207" s="10"/>
      <c r="R207" s="10"/>
      <c r="S207" s="10"/>
    </row>
    <row r="208" spans="1:19" ht="15.75" customHeight="1">
      <c r="A208" s="10"/>
      <c r="B208" s="10"/>
      <c r="C208" s="10"/>
      <c r="D208" s="853" t="s">
        <v>87</v>
      </c>
      <c r="E208" s="127" t="s">
        <v>88</v>
      </c>
      <c r="F208" s="127" t="s">
        <v>88</v>
      </c>
      <c r="G208" s="127" t="s">
        <v>88</v>
      </c>
      <c r="H208" s="127" t="s">
        <v>88</v>
      </c>
      <c r="I208" s="127" t="s">
        <v>88</v>
      </c>
      <c r="J208" s="127" t="s">
        <v>88</v>
      </c>
      <c r="K208" s="127" t="s">
        <v>88</v>
      </c>
      <c r="L208" s="127" t="s">
        <v>88</v>
      </c>
      <c r="M208" s="127" t="s">
        <v>88</v>
      </c>
      <c r="N208" s="127" t="s">
        <v>88</v>
      </c>
      <c r="O208" s="128" t="s">
        <v>88</v>
      </c>
      <c r="P208" s="10"/>
      <c r="Q208" s="10"/>
      <c r="R208" s="10"/>
      <c r="S208" s="10"/>
    </row>
    <row r="209" spans="1:19" ht="15.75" customHeight="1">
      <c r="A209" s="10"/>
      <c r="B209" s="10"/>
      <c r="C209" s="10"/>
      <c r="D209" s="854"/>
      <c r="E209" s="130">
        <v>2002</v>
      </c>
      <c r="F209" s="130">
        <v>2003</v>
      </c>
      <c r="G209" s="130">
        <v>2004</v>
      </c>
      <c r="H209" s="130">
        <v>2005</v>
      </c>
      <c r="I209" s="130">
        <v>2006</v>
      </c>
      <c r="J209" s="130">
        <v>2007</v>
      </c>
      <c r="K209" s="130">
        <v>2008</v>
      </c>
      <c r="L209" s="130">
        <v>2009</v>
      </c>
      <c r="M209" s="130">
        <v>2010</v>
      </c>
      <c r="N209" s="130">
        <v>2011</v>
      </c>
      <c r="O209" s="131">
        <v>2012</v>
      </c>
      <c r="P209" s="10"/>
      <c r="Q209" s="10"/>
      <c r="R209" s="10"/>
      <c r="S209" s="10"/>
    </row>
    <row r="210" spans="1:19" ht="15" customHeight="1">
      <c r="A210" s="10"/>
      <c r="B210" s="10"/>
      <c r="C210" s="10"/>
      <c r="D210" s="352" t="s">
        <v>98</v>
      </c>
      <c r="E210" s="133">
        <v>2673</v>
      </c>
      <c r="F210" s="133">
        <v>2642</v>
      </c>
      <c r="G210" s="133">
        <v>3161</v>
      </c>
      <c r="H210" s="133">
        <v>3787</v>
      </c>
      <c r="I210" s="133">
        <v>3733</v>
      </c>
      <c r="J210" s="133">
        <v>5637</v>
      </c>
      <c r="K210" s="133">
        <v>7278</v>
      </c>
      <c r="L210" s="133">
        <v>9376</v>
      </c>
      <c r="M210" s="133">
        <v>10367</v>
      </c>
      <c r="N210" s="133">
        <v>10436</v>
      </c>
      <c r="O210" s="134">
        <v>12338</v>
      </c>
      <c r="P210" s="10"/>
      <c r="Q210" s="10"/>
      <c r="R210" s="10"/>
      <c r="S210" s="10"/>
    </row>
    <row r="211" spans="1:19">
      <c r="A211" s="10"/>
      <c r="B211" s="10"/>
      <c r="C211" s="10"/>
      <c r="D211" s="156" t="s">
        <v>99</v>
      </c>
      <c r="E211" s="137">
        <v>380</v>
      </c>
      <c r="F211" s="137">
        <v>378</v>
      </c>
      <c r="G211" s="137">
        <v>1080</v>
      </c>
      <c r="H211" s="137">
        <v>756</v>
      </c>
      <c r="I211" s="137">
        <v>779</v>
      </c>
      <c r="J211" s="137">
        <v>855</v>
      </c>
      <c r="K211" s="137">
        <v>1267</v>
      </c>
      <c r="L211" s="137">
        <v>1274</v>
      </c>
      <c r="M211" s="137">
        <v>1615</v>
      </c>
      <c r="N211" s="137">
        <v>2267</v>
      </c>
      <c r="O211" s="138">
        <v>2063</v>
      </c>
      <c r="P211" s="10"/>
      <c r="Q211" s="10"/>
      <c r="R211" s="10"/>
      <c r="S211" s="10"/>
    </row>
    <row r="212" spans="1:19">
      <c r="A212" s="10"/>
      <c r="B212" s="10"/>
      <c r="C212" s="10"/>
      <c r="D212" s="485" t="s">
        <v>95</v>
      </c>
      <c r="E212" s="140">
        <v>98</v>
      </c>
      <c r="F212" s="140">
        <v>124</v>
      </c>
      <c r="G212" s="140">
        <v>100</v>
      </c>
      <c r="H212" s="140">
        <v>161</v>
      </c>
      <c r="I212" s="140">
        <v>87</v>
      </c>
      <c r="J212" s="140">
        <v>1492</v>
      </c>
      <c r="K212" s="140">
        <v>1396</v>
      </c>
      <c r="L212" s="140">
        <v>1604</v>
      </c>
      <c r="M212" s="140">
        <v>1664</v>
      </c>
      <c r="N212" s="140">
        <v>2002</v>
      </c>
      <c r="O212" s="141">
        <v>98</v>
      </c>
      <c r="P212" s="10"/>
      <c r="Q212" s="10"/>
      <c r="R212" s="10"/>
      <c r="S212" s="10"/>
    </row>
    <row r="213" spans="1:19" ht="21.75" customHeight="1">
      <c r="A213" s="10"/>
      <c r="B213" s="10"/>
      <c r="C213" s="10"/>
      <c r="D213" s="53" t="s">
        <v>28</v>
      </c>
      <c r="E213" s="54">
        <f t="shared" ref="E213:K213" si="44">SUM(E210:E212)</f>
        <v>3151</v>
      </c>
      <c r="F213" s="148">
        <f t="shared" si="44"/>
        <v>3144</v>
      </c>
      <c r="G213" s="54">
        <f t="shared" si="44"/>
        <v>4341</v>
      </c>
      <c r="H213" s="54">
        <f t="shared" si="44"/>
        <v>4704</v>
      </c>
      <c r="I213" s="54">
        <f t="shared" si="44"/>
        <v>4599</v>
      </c>
      <c r="J213" s="54">
        <f t="shared" si="44"/>
        <v>7984</v>
      </c>
      <c r="K213" s="54">
        <f t="shared" si="44"/>
        <v>9941</v>
      </c>
      <c r="L213" s="54">
        <v>12254</v>
      </c>
      <c r="M213" s="54">
        <v>13646</v>
      </c>
      <c r="N213" s="54">
        <v>14705</v>
      </c>
      <c r="O213" s="56">
        <f>SUM(O210:O212)</f>
        <v>14499</v>
      </c>
      <c r="P213" s="10"/>
      <c r="Q213" s="10"/>
      <c r="R213" s="10"/>
      <c r="S213" s="10"/>
    </row>
    <row r="214" spans="1:19" ht="15.75" customHeight="1">
      <c r="A214" s="10"/>
      <c r="B214" s="10"/>
      <c r="C214" s="10"/>
      <c r="D214" s="150" t="s">
        <v>101</v>
      </c>
      <c r="E214" s="187"/>
      <c r="F214" s="187"/>
      <c r="G214" s="187"/>
      <c r="H214" s="187"/>
      <c r="I214" s="187"/>
      <c r="J214" s="187"/>
      <c r="K214" s="187"/>
      <c r="L214" s="187"/>
      <c r="M214" s="187"/>
      <c r="N214" s="187"/>
      <c r="O214" s="187"/>
      <c r="P214" s="10"/>
      <c r="Q214" s="10"/>
      <c r="R214" s="10"/>
      <c r="S214" s="10"/>
    </row>
    <row r="215" spans="1:19" ht="9.75" customHeight="1">
      <c r="A215" s="10"/>
      <c r="B215" s="10"/>
      <c r="C215" s="10"/>
      <c r="D215" s="489"/>
      <c r="E215" s="187"/>
      <c r="F215" s="187"/>
      <c r="G215" s="187"/>
      <c r="H215" s="187"/>
      <c r="I215" s="187"/>
      <c r="J215" s="187"/>
      <c r="K215" s="187"/>
      <c r="L215" s="187"/>
      <c r="M215" s="187"/>
      <c r="N215" s="187"/>
      <c r="O215" s="187"/>
      <c r="P215" s="10"/>
      <c r="Q215" s="10"/>
      <c r="R215" s="10"/>
      <c r="S215" s="10"/>
    </row>
    <row r="216" spans="1:19" ht="10.5" customHeight="1">
      <c r="A216" s="10"/>
      <c r="B216" s="10"/>
      <c r="C216" s="10"/>
      <c r="D216" s="10"/>
      <c r="E216" s="10"/>
      <c r="F216" s="10"/>
      <c r="G216" s="10"/>
      <c r="H216" s="10"/>
      <c r="I216" s="10"/>
      <c r="J216" s="10"/>
      <c r="K216" s="10"/>
      <c r="L216" s="10"/>
      <c r="M216" s="10"/>
      <c r="N216" s="10"/>
      <c r="O216" s="3"/>
      <c r="P216" s="10"/>
      <c r="Q216" s="10"/>
      <c r="R216" s="10"/>
      <c r="S216" s="10"/>
    </row>
    <row r="217" spans="1:19" ht="34.5" customHeight="1">
      <c r="A217" s="10"/>
      <c r="B217" s="10"/>
      <c r="C217" s="10"/>
      <c r="D217" s="851" t="s">
        <v>285</v>
      </c>
      <c r="E217" s="825"/>
      <c r="F217" s="825"/>
      <c r="G217" s="825"/>
      <c r="H217" s="825"/>
      <c r="I217" s="825"/>
      <c r="J217" s="825"/>
      <c r="K217" s="825"/>
      <c r="L217" s="825"/>
      <c r="M217" s="825"/>
      <c r="N217" s="825"/>
      <c r="O217" s="184"/>
      <c r="P217" s="210"/>
      <c r="Q217" s="210"/>
      <c r="R217" s="210"/>
      <c r="S217" s="210"/>
    </row>
    <row r="218" spans="1:19" ht="3" customHeight="1">
      <c r="A218" s="10"/>
      <c r="B218" s="10"/>
      <c r="C218" s="10"/>
      <c r="D218" s="10"/>
      <c r="E218" s="10"/>
      <c r="F218" s="10"/>
      <c r="G218" s="10"/>
      <c r="H218" s="10"/>
      <c r="I218" s="10"/>
      <c r="J218" s="10"/>
      <c r="K218" s="10"/>
      <c r="L218" s="10"/>
      <c r="M218" s="10"/>
      <c r="N218" s="10"/>
      <c r="O218" s="3"/>
      <c r="P218" s="10"/>
      <c r="Q218" s="10"/>
      <c r="R218" s="10"/>
      <c r="S218" s="10"/>
    </row>
    <row r="219" spans="1:19" ht="41.25" customHeight="1">
      <c r="A219" s="10"/>
      <c r="B219" s="10"/>
      <c r="C219" s="10"/>
      <c r="D219" s="173" t="s">
        <v>121</v>
      </c>
      <c r="E219" s="84" t="s">
        <v>122</v>
      </c>
      <c r="F219" s="84" t="s">
        <v>33</v>
      </c>
      <c r="G219" s="84" t="s">
        <v>34</v>
      </c>
      <c r="H219" s="84" t="s">
        <v>35</v>
      </c>
      <c r="I219" s="85" t="s">
        <v>36</v>
      </c>
      <c r="J219" s="84" t="s">
        <v>37</v>
      </c>
      <c r="K219" s="84" t="s">
        <v>38</v>
      </c>
      <c r="L219" s="84" t="s">
        <v>39</v>
      </c>
      <c r="M219" s="84" t="s">
        <v>40</v>
      </c>
      <c r="N219" s="86" t="s">
        <v>41</v>
      </c>
      <c r="O219" s="174"/>
      <c r="P219" s="174"/>
      <c r="Q219" s="174"/>
      <c r="R219" s="174"/>
      <c r="S219" s="10"/>
    </row>
    <row r="220" spans="1:19" ht="15.75" customHeight="1">
      <c r="A220" s="10"/>
      <c r="B220" s="10"/>
      <c r="C220" s="10"/>
      <c r="D220" s="199" t="s">
        <v>98</v>
      </c>
      <c r="E220" s="192">
        <f t="shared" ref="E220:N220" si="45">(F25-E25)/E25</f>
        <v>-1.1597456041900486E-2</v>
      </c>
      <c r="F220" s="192">
        <f t="shared" si="45"/>
        <v>0.19644208932626797</v>
      </c>
      <c r="G220" s="192">
        <f t="shared" si="45"/>
        <v>0.19803859538120847</v>
      </c>
      <c r="H220" s="193">
        <f t="shared" si="45"/>
        <v>-1.4259308159493002E-2</v>
      </c>
      <c r="I220" s="192">
        <f t="shared" si="45"/>
        <v>0.51004553978033751</v>
      </c>
      <c r="J220" s="192">
        <f t="shared" si="45"/>
        <v>0.29111229377328368</v>
      </c>
      <c r="K220" s="192">
        <f t="shared" si="45"/>
        <v>0.28826600714481998</v>
      </c>
      <c r="L220" s="192">
        <f t="shared" si="45"/>
        <v>0.10569539249146757</v>
      </c>
      <c r="M220" s="192">
        <f t="shared" si="45"/>
        <v>6.6557345422976755E-3</v>
      </c>
      <c r="N220" s="195">
        <f t="shared" si="45"/>
        <v>0.18225373706400919</v>
      </c>
      <c r="O220" s="196"/>
      <c r="P220" s="196"/>
      <c r="Q220" s="196"/>
      <c r="R220" s="196"/>
      <c r="S220" s="135"/>
    </row>
    <row r="221" spans="1:19" ht="15.75" customHeight="1">
      <c r="A221" s="10"/>
      <c r="B221" s="10"/>
      <c r="C221" s="10"/>
      <c r="D221" s="156" t="s">
        <v>99</v>
      </c>
      <c r="E221" s="177">
        <f t="shared" ref="E221:N221" si="46">(F26-E26)/E26</f>
        <v>-5.263157894736842E-3</v>
      </c>
      <c r="F221" s="177">
        <f t="shared" si="46"/>
        <v>1.8571428571428572</v>
      </c>
      <c r="G221" s="177">
        <f t="shared" si="46"/>
        <v>-0.3</v>
      </c>
      <c r="H221" s="197">
        <f t="shared" si="46"/>
        <v>3.0423280423280422E-2</v>
      </c>
      <c r="I221" s="177">
        <f t="shared" si="46"/>
        <v>9.7560975609756101E-2</v>
      </c>
      <c r="J221" s="177">
        <f t="shared" si="46"/>
        <v>0.48187134502923978</v>
      </c>
      <c r="K221" s="177">
        <f t="shared" si="46"/>
        <v>5.5248618784530384E-3</v>
      </c>
      <c r="L221" s="177">
        <f t="shared" si="46"/>
        <v>0.26766091051805335</v>
      </c>
      <c r="M221" s="177">
        <f t="shared" si="46"/>
        <v>0.40371517027863779</v>
      </c>
      <c r="N221" s="179">
        <f t="shared" si="46"/>
        <v>-8.9986766651962952E-2</v>
      </c>
      <c r="O221" s="196"/>
      <c r="P221" s="196"/>
      <c r="Q221" s="196"/>
      <c r="R221" s="196"/>
      <c r="S221" s="135"/>
    </row>
    <row r="222" spans="1:19" ht="16.5" customHeight="1">
      <c r="A222" s="10"/>
      <c r="B222" s="10"/>
      <c r="C222" s="10"/>
      <c r="D222" s="377" t="s">
        <v>95</v>
      </c>
      <c r="E222" s="200">
        <f t="shared" ref="E222:N222" si="47">(F27-E27)/E27</f>
        <v>0.26530612244897961</v>
      </c>
      <c r="F222" s="201">
        <f t="shared" si="47"/>
        <v>-0.19354838709677419</v>
      </c>
      <c r="G222" s="201">
        <f t="shared" si="47"/>
        <v>0.61</v>
      </c>
      <c r="H222" s="201">
        <f t="shared" si="47"/>
        <v>-0.45962732919254656</v>
      </c>
      <c r="I222" s="529">
        <f t="shared" si="47"/>
        <v>16.149425287356323</v>
      </c>
      <c r="J222" s="201">
        <f t="shared" si="47"/>
        <v>-6.4343163538873996E-2</v>
      </c>
      <c r="K222" s="201">
        <f t="shared" si="47"/>
        <v>0.14899713467048711</v>
      </c>
      <c r="L222" s="467">
        <f t="shared" si="47"/>
        <v>3.7406483790523692E-2</v>
      </c>
      <c r="M222" s="467">
        <f t="shared" si="47"/>
        <v>0.203125</v>
      </c>
      <c r="N222" s="468">
        <f t="shared" si="47"/>
        <v>-0.95104895104895104</v>
      </c>
      <c r="O222" s="196"/>
      <c r="P222" s="196"/>
      <c r="Q222" s="196"/>
      <c r="R222" s="196"/>
      <c r="S222" s="135"/>
    </row>
    <row r="223" spans="1:19" ht="21.75" customHeight="1">
      <c r="A223" s="10"/>
      <c r="B223" s="10"/>
      <c r="C223" s="10"/>
      <c r="D223" s="186" t="s">
        <v>130</v>
      </c>
      <c r="E223" s="80">
        <f t="shared" ref="E223:N223" si="48">(F28-E28)/E28</f>
        <v>-2.221516978736909E-3</v>
      </c>
      <c r="F223" s="188">
        <f t="shared" si="48"/>
        <v>0.38072519083969464</v>
      </c>
      <c r="G223" s="80">
        <f t="shared" si="48"/>
        <v>8.3621285418106428E-2</v>
      </c>
      <c r="H223" s="80">
        <f t="shared" si="48"/>
        <v>-2.2321428571428572E-2</v>
      </c>
      <c r="I223" s="80">
        <f t="shared" si="48"/>
        <v>0.73602957164601002</v>
      </c>
      <c r="J223" s="80">
        <f t="shared" si="48"/>
        <v>0.24511523046092185</v>
      </c>
      <c r="K223" s="80">
        <f t="shared" si="48"/>
        <v>0.23267276933910069</v>
      </c>
      <c r="L223" s="78">
        <f t="shared" si="48"/>
        <v>0.11359556063326261</v>
      </c>
      <c r="M223" s="78">
        <f t="shared" si="48"/>
        <v>7.760515902095852E-2</v>
      </c>
      <c r="N223" s="189">
        <f t="shared" si="48"/>
        <v>-1.4008840530431827E-2</v>
      </c>
      <c r="O223" s="439"/>
      <c r="P223" s="439"/>
      <c r="Q223" s="439"/>
      <c r="R223" s="439"/>
      <c r="S223" s="161"/>
    </row>
    <row r="224" spans="1:19" ht="15.75" customHeight="1">
      <c r="A224" s="10"/>
      <c r="B224" s="10"/>
      <c r="C224" s="10"/>
      <c r="D224" s="150" t="s">
        <v>101</v>
      </c>
      <c r="E224" s="151"/>
      <c r="F224" s="151"/>
      <c r="G224" s="151"/>
      <c r="H224" s="151"/>
      <c r="I224" s="10"/>
      <c r="J224" s="10"/>
      <c r="K224" s="10"/>
      <c r="L224" s="10"/>
      <c r="M224" s="10"/>
      <c r="N224" s="10"/>
      <c r="O224" s="3"/>
      <c r="P224" s="10"/>
      <c r="Q224" s="10"/>
      <c r="R224" s="10"/>
      <c r="S224" s="10"/>
    </row>
    <row r="225" spans="1:20">
      <c r="A225" s="10"/>
      <c r="B225" s="10"/>
      <c r="C225" s="10"/>
      <c r="D225" s="10"/>
      <c r="E225" s="10"/>
      <c r="F225" s="10"/>
      <c r="G225" s="10"/>
      <c r="H225" s="10"/>
      <c r="I225" s="10"/>
      <c r="J225" s="10"/>
      <c r="K225" s="10"/>
      <c r="L225" s="10"/>
      <c r="M225" s="10"/>
      <c r="N225" s="10"/>
      <c r="O225" s="3"/>
      <c r="P225" s="10"/>
      <c r="Q225" s="10"/>
      <c r="R225" s="10"/>
      <c r="S225" s="10"/>
    </row>
    <row r="226" spans="1:20">
      <c r="A226" s="10"/>
      <c r="B226" s="10"/>
      <c r="C226" s="10"/>
      <c r="D226" s="10"/>
      <c r="E226" s="10"/>
      <c r="F226" s="10"/>
      <c r="G226" s="10"/>
      <c r="H226" s="10"/>
      <c r="I226" s="10"/>
      <c r="J226" s="10"/>
      <c r="K226" s="10"/>
      <c r="L226" s="10"/>
      <c r="M226" s="10"/>
      <c r="N226" s="10"/>
      <c r="O226" s="3"/>
      <c r="P226" s="10"/>
      <c r="Q226" s="10"/>
      <c r="R226" s="10"/>
      <c r="S226" s="10"/>
    </row>
    <row r="227" spans="1:20" ht="24" customHeight="1">
      <c r="A227" s="10"/>
      <c r="B227" s="10"/>
      <c r="C227" s="10"/>
      <c r="D227" s="851" t="s">
        <v>313</v>
      </c>
      <c r="E227" s="825"/>
      <c r="F227" s="825"/>
      <c r="G227" s="825"/>
      <c r="H227" s="825"/>
      <c r="I227" s="825"/>
      <c r="J227" s="825"/>
      <c r="K227" s="825"/>
      <c r="L227" s="825"/>
      <c r="M227" s="825"/>
      <c r="N227" s="825"/>
      <c r="O227" s="825"/>
      <c r="P227" s="210"/>
      <c r="Q227" s="210"/>
      <c r="R227" s="210"/>
      <c r="S227" s="210"/>
      <c r="T227" s="210"/>
    </row>
    <row r="228" spans="1:20" ht="3.75" customHeight="1">
      <c r="A228" s="10"/>
      <c r="B228" s="10"/>
      <c r="C228" s="10"/>
      <c r="D228" s="9"/>
      <c r="E228" s="10"/>
      <c r="F228" s="10"/>
      <c r="G228" s="10"/>
      <c r="H228" s="10"/>
      <c r="I228" s="10"/>
      <c r="J228" s="10"/>
      <c r="K228" s="10"/>
      <c r="L228" s="10"/>
      <c r="M228" s="10"/>
      <c r="N228" s="10"/>
      <c r="O228" s="3"/>
      <c r="P228" s="10"/>
      <c r="Q228" s="10"/>
      <c r="R228" s="9"/>
      <c r="S228" s="10"/>
    </row>
    <row r="229" spans="1:20" ht="16.5" customHeight="1">
      <c r="A229" s="10"/>
      <c r="B229" s="10"/>
      <c r="C229" s="10"/>
      <c r="D229" s="853" t="s">
        <v>87</v>
      </c>
      <c r="E229" s="127" t="s">
        <v>88</v>
      </c>
      <c r="F229" s="127" t="s">
        <v>88</v>
      </c>
      <c r="G229" s="127" t="s">
        <v>88</v>
      </c>
      <c r="H229" s="127" t="s">
        <v>88</v>
      </c>
      <c r="I229" s="127" t="s">
        <v>88</v>
      </c>
      <c r="J229" s="127" t="s">
        <v>88</v>
      </c>
      <c r="K229" s="127" t="s">
        <v>88</v>
      </c>
      <c r="L229" s="127" t="s">
        <v>88</v>
      </c>
      <c r="M229" s="127" t="s">
        <v>88</v>
      </c>
      <c r="N229" s="127" t="s">
        <v>88</v>
      </c>
      <c r="O229" s="128" t="s">
        <v>88</v>
      </c>
      <c r="P229" s="129"/>
      <c r="Q229" s="129"/>
      <c r="R229" s="129"/>
      <c r="S229" s="129"/>
    </row>
    <row r="230" spans="1:20" ht="16.5" customHeight="1">
      <c r="A230" s="10"/>
      <c r="B230" s="10"/>
      <c r="C230" s="10"/>
      <c r="D230" s="854"/>
      <c r="E230" s="130">
        <v>2002</v>
      </c>
      <c r="F230" s="130">
        <v>2003</v>
      </c>
      <c r="G230" s="130">
        <v>2004</v>
      </c>
      <c r="H230" s="130">
        <v>2005</v>
      </c>
      <c r="I230" s="130">
        <v>2006</v>
      </c>
      <c r="J230" s="130">
        <v>2007</v>
      </c>
      <c r="K230" s="130">
        <v>2008</v>
      </c>
      <c r="L230" s="130">
        <v>2009</v>
      </c>
      <c r="M230" s="130">
        <v>2010</v>
      </c>
      <c r="N230" s="130">
        <v>2011</v>
      </c>
      <c r="O230" s="131">
        <v>2012</v>
      </c>
      <c r="P230" s="129"/>
      <c r="Q230" s="129"/>
      <c r="R230" s="129"/>
      <c r="S230" s="129"/>
    </row>
    <row r="231" spans="1:20" ht="15" customHeight="1">
      <c r="A231" s="10"/>
      <c r="B231" s="10"/>
      <c r="C231" s="10"/>
      <c r="D231" s="199" t="s">
        <v>98</v>
      </c>
      <c r="E231" s="192">
        <f t="shared" ref="E231:E233" si="49">E25/$E$28</f>
        <v>0.84830212630910817</v>
      </c>
      <c r="F231" s="192">
        <f t="shared" ref="F231:F233" si="50">F25/$F$28</f>
        <v>0.84033078880407119</v>
      </c>
      <c r="G231" s="192">
        <f t="shared" ref="G231:G233" si="51">G25/$G$28</f>
        <v>0.72817323197419948</v>
      </c>
      <c r="H231" s="193">
        <f t="shared" ref="H231:H233" si="52">H25/$H$28</f>
        <v>0.80505952380952384</v>
      </c>
      <c r="I231" s="192">
        <f t="shared" ref="I231:I233" si="53">I25/$I$28</f>
        <v>0.81169819525983911</v>
      </c>
      <c r="J231" s="192">
        <f t="shared" ref="J231:J233" si="54">J25/$J$28</f>
        <v>0.70603707414829664</v>
      </c>
      <c r="K231" s="192">
        <f t="shared" ref="K231:K233" si="55">K25/$K$28</f>
        <v>0.73211950507997181</v>
      </c>
      <c r="L231" s="192">
        <f t="shared" ref="L231:L233" si="56">L25/$L$28</f>
        <v>0.76513791415048149</v>
      </c>
      <c r="M231" s="192">
        <f t="shared" ref="M231:M233" si="57">M25/$M$28</f>
        <v>0.7597098050710831</v>
      </c>
      <c r="N231" s="192">
        <f t="shared" ref="N231:N233" si="58">N25/$N$28</f>
        <v>0.70969058143488606</v>
      </c>
      <c r="O231" s="195">
        <f t="shared" ref="O231:O233" si="59">O25/$O$28</f>
        <v>0.85095523829229602</v>
      </c>
      <c r="P231" s="211"/>
      <c r="Q231" s="211"/>
      <c r="R231" s="211"/>
      <c r="S231" s="211"/>
    </row>
    <row r="232" spans="1:20">
      <c r="A232" s="10"/>
      <c r="B232" s="10"/>
      <c r="C232" s="10"/>
      <c r="D232" s="156" t="s">
        <v>99</v>
      </c>
      <c r="E232" s="177">
        <f t="shared" si="49"/>
        <v>0.12059663598857505</v>
      </c>
      <c r="F232" s="177">
        <f t="shared" si="50"/>
        <v>0.12022900763358779</v>
      </c>
      <c r="G232" s="177">
        <f t="shared" si="51"/>
        <v>0.248790601243953</v>
      </c>
      <c r="H232" s="197">
        <f t="shared" si="52"/>
        <v>0.16071428571428573</v>
      </c>
      <c r="I232" s="177">
        <f t="shared" si="53"/>
        <v>0.16938464883670362</v>
      </c>
      <c r="J232" s="177">
        <f t="shared" si="54"/>
        <v>0.10708917835671343</v>
      </c>
      <c r="K232" s="177">
        <f t="shared" si="55"/>
        <v>0.12745196660295746</v>
      </c>
      <c r="L232" s="177">
        <f t="shared" si="56"/>
        <v>0.10396605190141994</v>
      </c>
      <c r="M232" s="177">
        <f t="shared" si="57"/>
        <v>0.1183496995456544</v>
      </c>
      <c r="N232" s="177">
        <f t="shared" si="58"/>
        <v>0.15416524991499489</v>
      </c>
      <c r="O232" s="179">
        <f t="shared" si="59"/>
        <v>0.14228567487412924</v>
      </c>
      <c r="P232" s="211"/>
      <c r="Q232" s="211"/>
      <c r="R232" s="211"/>
      <c r="S232" s="211"/>
    </row>
    <row r="233" spans="1:20" ht="15.75" customHeight="1">
      <c r="A233" s="10"/>
      <c r="B233" s="10"/>
      <c r="C233" s="10"/>
      <c r="D233" s="377" t="s">
        <v>95</v>
      </c>
      <c r="E233" s="200">
        <f t="shared" si="49"/>
        <v>3.1101237702316726E-2</v>
      </c>
      <c r="F233" s="201">
        <f t="shared" si="50"/>
        <v>3.9440203562340966E-2</v>
      </c>
      <c r="G233" s="201">
        <f t="shared" si="51"/>
        <v>2.30361667818475E-2</v>
      </c>
      <c r="H233" s="201">
        <f t="shared" si="52"/>
        <v>3.4226190476190479E-2</v>
      </c>
      <c r="I233" s="201">
        <f t="shared" si="53"/>
        <v>1.8917155903457272E-2</v>
      </c>
      <c r="J233" s="201">
        <f t="shared" si="54"/>
        <v>0.18687374749498997</v>
      </c>
      <c r="K233" s="201">
        <f t="shared" si="55"/>
        <v>0.14042852831707073</v>
      </c>
      <c r="L233" s="201">
        <f t="shared" si="56"/>
        <v>0.13089603394809857</v>
      </c>
      <c r="M233" s="201">
        <f t="shared" si="57"/>
        <v>0.1219404953832625</v>
      </c>
      <c r="N233" s="201">
        <f t="shared" si="58"/>
        <v>0.136144168650119</v>
      </c>
      <c r="O233" s="468">
        <f t="shared" si="59"/>
        <v>6.7590868335747293E-3</v>
      </c>
      <c r="P233" s="211"/>
      <c r="Q233" s="211"/>
      <c r="R233" s="211"/>
      <c r="S233" s="211"/>
    </row>
    <row r="234" spans="1:20" ht="21.75" customHeight="1">
      <c r="A234" s="10"/>
      <c r="B234" s="10"/>
      <c r="C234" s="10"/>
      <c r="D234" s="186" t="s">
        <v>28</v>
      </c>
      <c r="E234" s="212">
        <f t="shared" ref="E234:O234" si="60">SUM(E231:E233)</f>
        <v>1</v>
      </c>
      <c r="F234" s="213">
        <f t="shared" si="60"/>
        <v>1</v>
      </c>
      <c r="G234" s="212">
        <f t="shared" si="60"/>
        <v>1</v>
      </c>
      <c r="H234" s="212">
        <f t="shared" si="60"/>
        <v>1</v>
      </c>
      <c r="I234" s="212">
        <f t="shared" si="60"/>
        <v>1</v>
      </c>
      <c r="J234" s="212">
        <f t="shared" si="60"/>
        <v>1</v>
      </c>
      <c r="K234" s="212">
        <f t="shared" si="60"/>
        <v>1</v>
      </c>
      <c r="L234" s="212">
        <f t="shared" si="60"/>
        <v>1</v>
      </c>
      <c r="M234" s="212">
        <f t="shared" si="60"/>
        <v>1</v>
      </c>
      <c r="N234" s="212">
        <f t="shared" si="60"/>
        <v>1</v>
      </c>
      <c r="O234" s="214">
        <f t="shared" si="60"/>
        <v>1</v>
      </c>
      <c r="P234" s="216"/>
      <c r="Q234" s="216"/>
      <c r="R234" s="216"/>
      <c r="S234" s="216"/>
    </row>
    <row r="235" spans="1:20" ht="15.75" customHeight="1">
      <c r="A235" s="10"/>
      <c r="B235" s="10"/>
      <c r="C235" s="10"/>
      <c r="D235" s="150" t="s">
        <v>101</v>
      </c>
      <c r="E235" s="10"/>
      <c r="F235" s="10"/>
      <c r="G235" s="10"/>
      <c r="H235" s="10"/>
      <c r="I235" s="10"/>
      <c r="J235" s="10"/>
      <c r="K235" s="10"/>
      <c r="L235" s="10"/>
      <c r="M235" s="10"/>
      <c r="N235" s="10"/>
      <c r="O235" s="3"/>
      <c r="P235" s="10"/>
      <c r="Q235" s="10"/>
      <c r="R235" s="10"/>
      <c r="S235" s="10"/>
    </row>
    <row r="236" spans="1:20">
      <c r="A236" s="10"/>
      <c r="B236" s="10"/>
      <c r="C236" s="10"/>
      <c r="D236" s="10"/>
      <c r="E236" s="10"/>
      <c r="F236" s="10"/>
      <c r="G236" s="10"/>
      <c r="H236" s="10"/>
      <c r="I236" s="10"/>
      <c r="J236" s="10"/>
      <c r="K236" s="10"/>
      <c r="L236" s="10"/>
      <c r="M236" s="10"/>
      <c r="N236" s="10"/>
      <c r="O236" s="3"/>
      <c r="P236" s="10"/>
      <c r="Q236" s="10"/>
      <c r="R236" s="10"/>
      <c r="S236" s="10"/>
    </row>
    <row r="237" spans="1:20">
      <c r="A237" s="10"/>
      <c r="B237" s="10"/>
      <c r="C237" s="10"/>
      <c r="D237" s="10"/>
      <c r="E237" s="10"/>
      <c r="F237" s="10"/>
      <c r="G237" s="10"/>
      <c r="H237" s="10"/>
      <c r="I237" s="10"/>
      <c r="J237" s="10"/>
      <c r="K237" s="10"/>
      <c r="L237" s="10"/>
      <c r="M237" s="10"/>
      <c r="N237" s="10"/>
      <c r="O237" s="3"/>
      <c r="P237" s="10"/>
      <c r="Q237" s="10"/>
      <c r="R237" s="10"/>
      <c r="S237" s="10"/>
    </row>
    <row r="238" spans="1:20" ht="23.25" customHeight="1">
      <c r="A238" s="10"/>
      <c r="B238" s="10"/>
      <c r="C238" s="10"/>
      <c r="D238" s="851" t="s">
        <v>319</v>
      </c>
      <c r="E238" s="825"/>
      <c r="F238" s="825"/>
      <c r="G238" s="825"/>
      <c r="H238" s="825"/>
      <c r="I238" s="825"/>
      <c r="J238" s="825"/>
      <c r="K238" s="825"/>
      <c r="L238" s="825"/>
      <c r="M238" s="825"/>
      <c r="N238" s="825"/>
      <c r="O238" s="184"/>
      <c r="P238" s="10"/>
      <c r="Q238" s="10"/>
      <c r="R238" s="10"/>
      <c r="S238" s="10"/>
    </row>
    <row r="239" spans="1:20" ht="5.25" customHeight="1">
      <c r="A239" s="10"/>
      <c r="B239" s="10"/>
      <c r="C239" s="10"/>
      <c r="D239" s="10"/>
      <c r="E239" s="10"/>
      <c r="F239" s="10"/>
      <c r="G239" s="10"/>
      <c r="H239" s="10"/>
      <c r="I239" s="10"/>
      <c r="J239" s="10"/>
      <c r="K239" s="10"/>
      <c r="L239" s="10"/>
      <c r="M239" s="10"/>
      <c r="N239" s="10"/>
      <c r="O239" s="3"/>
      <c r="P239" s="10"/>
      <c r="Q239" s="10"/>
      <c r="R239" s="10"/>
      <c r="S239" s="10"/>
    </row>
    <row r="240" spans="1:20">
      <c r="A240" s="10"/>
      <c r="B240" s="10"/>
      <c r="C240" s="10"/>
      <c r="D240" s="10"/>
      <c r="E240" s="10"/>
      <c r="F240" s="10"/>
      <c r="G240" s="10"/>
      <c r="H240" s="10"/>
      <c r="I240" s="10"/>
      <c r="J240" s="10"/>
      <c r="K240" s="10"/>
      <c r="L240" s="10"/>
      <c r="M240" s="10"/>
      <c r="N240" s="10"/>
      <c r="O240" s="3"/>
      <c r="P240" s="10"/>
      <c r="Q240" s="10"/>
      <c r="R240" s="10"/>
      <c r="S240" s="10"/>
    </row>
    <row r="241" spans="1:19">
      <c r="A241" s="10"/>
      <c r="B241" s="10"/>
      <c r="C241" s="10"/>
      <c r="D241" s="10"/>
      <c r="E241" s="10"/>
      <c r="F241" s="10"/>
      <c r="G241" s="10"/>
      <c r="H241" s="10"/>
      <c r="I241" s="10"/>
      <c r="J241" s="10"/>
      <c r="K241" s="10"/>
      <c r="L241" s="10"/>
      <c r="M241" s="10"/>
      <c r="N241" s="10"/>
      <c r="O241" s="3"/>
      <c r="P241" s="10"/>
      <c r="Q241" s="10"/>
      <c r="R241" s="10"/>
      <c r="S241" s="10"/>
    </row>
    <row r="242" spans="1:19">
      <c r="A242" s="10"/>
      <c r="B242" s="10"/>
      <c r="C242" s="10"/>
      <c r="D242" s="10"/>
      <c r="E242" s="10"/>
      <c r="F242" s="10"/>
      <c r="G242" s="10"/>
      <c r="H242" s="10"/>
      <c r="I242" s="10"/>
      <c r="J242" s="10"/>
      <c r="K242" s="10"/>
      <c r="L242" s="10"/>
      <c r="M242" s="10"/>
      <c r="N242" s="10"/>
      <c r="O242" s="3"/>
      <c r="P242" s="10"/>
      <c r="Q242" s="10"/>
      <c r="R242" s="10"/>
      <c r="S242" s="10"/>
    </row>
    <row r="243" spans="1:19">
      <c r="A243" s="10"/>
      <c r="B243" s="10"/>
      <c r="C243" s="10"/>
      <c r="D243" s="10"/>
      <c r="E243" s="10"/>
      <c r="F243" s="10"/>
      <c r="G243" s="10"/>
      <c r="H243" s="10"/>
      <c r="I243" s="10"/>
      <c r="J243" s="10"/>
      <c r="K243" s="10"/>
      <c r="L243" s="10"/>
      <c r="M243" s="10"/>
      <c r="N243" s="10"/>
      <c r="O243" s="3"/>
      <c r="P243" s="10"/>
      <c r="Q243" s="10"/>
      <c r="R243" s="10"/>
      <c r="S243" s="10"/>
    </row>
    <row r="244" spans="1:19">
      <c r="A244" s="10"/>
      <c r="B244" s="10"/>
      <c r="C244" s="10"/>
      <c r="D244" s="10"/>
      <c r="E244" s="10"/>
      <c r="F244" s="10"/>
      <c r="G244" s="10"/>
      <c r="H244" s="10"/>
      <c r="I244" s="10"/>
      <c r="J244" s="10"/>
      <c r="K244" s="10"/>
      <c r="L244" s="10"/>
      <c r="M244" s="10"/>
      <c r="N244" s="10"/>
      <c r="O244" s="3"/>
      <c r="P244" s="10"/>
      <c r="Q244" s="10"/>
      <c r="R244" s="10"/>
      <c r="S244" s="10"/>
    </row>
    <row r="245" spans="1:19">
      <c r="A245" s="10"/>
      <c r="B245" s="10"/>
      <c r="C245" s="10"/>
      <c r="D245" s="10"/>
      <c r="E245" s="10"/>
      <c r="F245" s="10"/>
      <c r="G245" s="10"/>
      <c r="H245" s="10"/>
      <c r="I245" s="10"/>
      <c r="J245" s="10"/>
      <c r="K245" s="10"/>
      <c r="L245" s="10"/>
      <c r="M245" s="10"/>
      <c r="N245" s="10"/>
      <c r="O245" s="3"/>
      <c r="P245" s="10"/>
      <c r="Q245" s="10"/>
      <c r="R245" s="10"/>
      <c r="S245" s="10"/>
    </row>
    <row r="246" spans="1:19">
      <c r="A246" s="10"/>
      <c r="B246" s="10"/>
      <c r="C246" s="10"/>
      <c r="D246" s="10"/>
      <c r="E246" s="10"/>
      <c r="F246" s="10"/>
      <c r="G246" s="10"/>
      <c r="H246" s="10"/>
      <c r="I246" s="10"/>
      <c r="J246" s="10"/>
      <c r="K246" s="10"/>
      <c r="L246" s="10"/>
      <c r="M246" s="10"/>
      <c r="N246" s="10"/>
      <c r="O246" s="3"/>
      <c r="P246" s="10"/>
      <c r="Q246" s="10"/>
      <c r="R246" s="10"/>
      <c r="S246" s="10"/>
    </row>
    <row r="247" spans="1:19">
      <c r="A247" s="10"/>
      <c r="B247" s="10"/>
      <c r="C247" s="10"/>
      <c r="D247" s="10"/>
      <c r="E247" s="10"/>
      <c r="F247" s="10"/>
      <c r="G247" s="10"/>
      <c r="H247" s="10"/>
      <c r="I247" s="10"/>
      <c r="J247" s="10"/>
      <c r="K247" s="10"/>
      <c r="L247" s="10"/>
      <c r="M247" s="10"/>
      <c r="N247" s="10"/>
      <c r="O247" s="3"/>
      <c r="P247" s="10"/>
      <c r="Q247" s="10"/>
      <c r="R247" s="10"/>
      <c r="S247" s="10"/>
    </row>
    <row r="248" spans="1:19">
      <c r="A248" s="10"/>
      <c r="B248" s="10"/>
      <c r="C248" s="10"/>
      <c r="D248" s="10"/>
      <c r="E248" s="10"/>
      <c r="F248" s="10"/>
      <c r="G248" s="10"/>
      <c r="H248" s="10"/>
      <c r="I248" s="10"/>
      <c r="J248" s="10"/>
      <c r="K248" s="10"/>
      <c r="L248" s="10"/>
      <c r="M248" s="10"/>
      <c r="N248" s="10"/>
      <c r="O248" s="3"/>
      <c r="P248" s="10"/>
      <c r="Q248" s="10"/>
      <c r="R248" s="10"/>
      <c r="S248" s="10"/>
    </row>
    <row r="249" spans="1:19">
      <c r="A249" s="10"/>
      <c r="B249" s="10"/>
      <c r="C249" s="10"/>
      <c r="D249" s="10"/>
      <c r="E249" s="10"/>
      <c r="F249" s="10"/>
      <c r="G249" s="10"/>
      <c r="H249" s="10"/>
      <c r="I249" s="10"/>
      <c r="J249" s="10"/>
      <c r="K249" s="10"/>
      <c r="L249" s="10"/>
      <c r="M249" s="10"/>
      <c r="N249" s="10"/>
      <c r="O249" s="3"/>
      <c r="P249" s="10"/>
      <c r="Q249" s="10"/>
      <c r="R249" s="10"/>
      <c r="S249" s="10"/>
    </row>
    <row r="250" spans="1:19">
      <c r="A250" s="10"/>
      <c r="B250" s="10"/>
      <c r="C250" s="10"/>
      <c r="D250" s="10"/>
      <c r="E250" s="10"/>
      <c r="F250" s="10"/>
      <c r="G250" s="10"/>
      <c r="H250" s="10"/>
      <c r="I250" s="10"/>
      <c r="J250" s="10"/>
      <c r="K250" s="10"/>
      <c r="L250" s="10"/>
      <c r="M250" s="10"/>
      <c r="N250" s="10"/>
      <c r="O250" s="3"/>
      <c r="P250" s="10"/>
      <c r="Q250" s="10"/>
      <c r="R250" s="10"/>
      <c r="S250" s="10"/>
    </row>
    <row r="251" spans="1:19" ht="18" customHeight="1">
      <c r="A251" s="10"/>
      <c r="B251" s="10"/>
      <c r="C251" s="10"/>
      <c r="D251" s="121"/>
      <c r="E251" s="121"/>
      <c r="F251" s="121"/>
      <c r="G251" s="121"/>
      <c r="H251" s="121"/>
      <c r="I251" s="121"/>
      <c r="J251" s="121"/>
      <c r="K251" s="121"/>
      <c r="L251" s="121"/>
      <c r="M251" s="121"/>
      <c r="N251" s="121"/>
      <c r="O251" s="121"/>
      <c r="P251" s="10"/>
      <c r="Q251" s="10"/>
      <c r="R251" s="10"/>
      <c r="S251" s="10"/>
    </row>
    <row r="252" spans="1:19">
      <c r="A252" s="10"/>
      <c r="B252" s="10"/>
      <c r="C252" s="10"/>
      <c r="D252" s="835" t="s">
        <v>0</v>
      </c>
      <c r="E252" s="832"/>
      <c r="F252" s="832"/>
      <c r="G252" s="832"/>
      <c r="H252" s="832"/>
      <c r="I252" s="832"/>
      <c r="J252" s="832"/>
      <c r="K252" s="832"/>
      <c r="L252" s="832"/>
      <c r="M252" s="832"/>
      <c r="N252" s="832"/>
      <c r="O252" s="832"/>
      <c r="P252" s="10"/>
      <c r="Q252" s="10"/>
      <c r="R252" s="10"/>
      <c r="S252" s="10"/>
    </row>
    <row r="253" spans="1:19">
      <c r="A253" s="10"/>
      <c r="B253" s="10"/>
      <c r="C253" s="10"/>
      <c r="D253" s="875" t="s">
        <v>5</v>
      </c>
      <c r="E253" s="832"/>
      <c r="F253" s="832"/>
      <c r="G253" s="832"/>
      <c r="H253" s="832"/>
      <c r="I253" s="832"/>
      <c r="J253" s="832"/>
      <c r="K253" s="832"/>
      <c r="L253" s="832"/>
      <c r="M253" s="832"/>
      <c r="N253" s="832"/>
      <c r="O253" s="832"/>
      <c r="P253" s="10"/>
      <c r="Q253" s="10"/>
      <c r="R253" s="10"/>
      <c r="S253" s="10"/>
    </row>
    <row r="254" spans="1:19">
      <c r="A254" s="10"/>
      <c r="B254" s="10"/>
      <c r="C254" s="10"/>
      <c r="D254" s="835" t="s">
        <v>90</v>
      </c>
      <c r="E254" s="832"/>
      <c r="F254" s="832"/>
      <c r="G254" s="832"/>
      <c r="H254" s="832"/>
      <c r="I254" s="832"/>
      <c r="J254" s="832"/>
      <c r="K254" s="832"/>
      <c r="L254" s="832"/>
      <c r="M254" s="832"/>
      <c r="N254" s="832"/>
      <c r="O254" s="832"/>
      <c r="P254" s="10"/>
      <c r="Q254" s="10"/>
      <c r="R254" s="10"/>
      <c r="S254" s="10"/>
    </row>
    <row r="255" spans="1:19">
      <c r="A255" s="10"/>
      <c r="B255" s="10"/>
      <c r="C255" s="10"/>
      <c r="D255" s="10"/>
      <c r="E255" s="10"/>
      <c r="F255" s="10"/>
      <c r="G255" s="10"/>
      <c r="H255" s="10"/>
      <c r="I255" s="10"/>
      <c r="J255" s="10"/>
      <c r="K255" s="10"/>
      <c r="L255" s="10"/>
      <c r="M255" s="10"/>
      <c r="N255" s="10"/>
      <c r="O255" s="3"/>
      <c r="P255" s="10"/>
      <c r="Q255" s="10"/>
      <c r="R255" s="10"/>
      <c r="S255" s="10"/>
    </row>
    <row r="256" spans="1:19">
      <c r="A256" s="10"/>
      <c r="B256" s="10"/>
      <c r="C256" s="10"/>
      <c r="D256" s="10"/>
      <c r="E256" s="10"/>
      <c r="F256" s="10"/>
      <c r="G256" s="10"/>
      <c r="H256" s="10"/>
      <c r="I256" s="10"/>
      <c r="J256" s="10"/>
      <c r="K256" s="10"/>
      <c r="L256" s="10"/>
      <c r="M256" s="10"/>
      <c r="N256" s="10"/>
      <c r="O256" s="3"/>
      <c r="P256" s="10"/>
      <c r="Q256" s="10"/>
      <c r="R256" s="10"/>
      <c r="S256" s="10"/>
    </row>
    <row r="257" spans="1:19">
      <c r="A257" s="10"/>
      <c r="B257" s="10"/>
      <c r="C257" s="10"/>
      <c r="D257" s="10"/>
      <c r="E257" s="10"/>
      <c r="F257" s="10"/>
      <c r="G257" s="10"/>
      <c r="H257" s="835"/>
      <c r="I257" s="832"/>
      <c r="J257" s="10"/>
      <c r="K257" s="10"/>
      <c r="L257" s="10"/>
      <c r="M257" s="10"/>
      <c r="N257" s="10"/>
      <c r="O257" s="3"/>
      <c r="P257" s="10"/>
      <c r="Q257" s="10"/>
      <c r="R257" s="10"/>
      <c r="S257" s="10"/>
    </row>
    <row r="258" spans="1:19">
      <c r="A258" s="10"/>
      <c r="B258" s="10"/>
      <c r="C258" s="10"/>
      <c r="D258" s="10"/>
      <c r="E258" s="10"/>
      <c r="F258" s="10"/>
      <c r="G258" s="10"/>
      <c r="H258" s="10"/>
      <c r="I258" s="10"/>
      <c r="J258" s="10"/>
      <c r="K258" s="10"/>
      <c r="L258" s="10"/>
      <c r="M258" s="10"/>
      <c r="N258" s="10"/>
      <c r="O258" s="3"/>
      <c r="P258" s="10"/>
      <c r="Q258" s="10"/>
      <c r="R258" s="10"/>
      <c r="S258" s="10"/>
    </row>
    <row r="259" spans="1:19">
      <c r="A259" s="10"/>
      <c r="B259" s="10"/>
      <c r="C259" s="10"/>
      <c r="D259" s="10"/>
      <c r="E259" s="10"/>
      <c r="F259" s="10"/>
      <c r="G259" s="10"/>
      <c r="H259" s="10"/>
      <c r="I259" s="10"/>
      <c r="J259" s="10"/>
      <c r="K259" s="10"/>
      <c r="L259" s="10"/>
      <c r="M259" s="10"/>
      <c r="N259" s="10"/>
      <c r="O259" s="3"/>
      <c r="P259" s="10"/>
      <c r="Q259" s="10"/>
      <c r="R259" s="10"/>
      <c r="S259" s="10"/>
    </row>
    <row r="260" spans="1:19">
      <c r="A260" s="10"/>
      <c r="B260" s="10"/>
      <c r="C260" s="10"/>
      <c r="D260" s="10"/>
      <c r="E260" s="10"/>
      <c r="F260" s="10"/>
      <c r="G260" s="10"/>
      <c r="H260" s="10"/>
      <c r="I260" s="10"/>
      <c r="J260" s="10"/>
      <c r="K260" s="10"/>
      <c r="L260" s="10"/>
      <c r="M260" s="10"/>
      <c r="N260" s="10"/>
      <c r="O260" s="3"/>
      <c r="P260" s="10"/>
      <c r="Q260" s="10"/>
      <c r="R260" s="10"/>
      <c r="S260" s="10"/>
    </row>
    <row r="261" spans="1:19">
      <c r="A261" s="10"/>
      <c r="B261" s="10"/>
      <c r="C261" s="10"/>
      <c r="D261" s="10"/>
      <c r="E261" s="10"/>
      <c r="F261" s="10"/>
      <c r="G261" s="10"/>
      <c r="H261" s="10"/>
      <c r="I261" s="10"/>
      <c r="J261" s="10"/>
      <c r="K261" s="10"/>
      <c r="L261" s="10"/>
      <c r="M261" s="10"/>
      <c r="N261" s="10"/>
      <c r="O261" s="3"/>
      <c r="P261" s="10"/>
      <c r="Q261" s="10"/>
      <c r="R261" s="10"/>
      <c r="S261" s="10"/>
    </row>
    <row r="262" spans="1:19">
      <c r="A262" s="10"/>
      <c r="B262" s="10"/>
      <c r="C262" s="10"/>
      <c r="D262" s="10"/>
      <c r="E262" s="10"/>
      <c r="F262" s="10"/>
      <c r="G262" s="10"/>
      <c r="H262" s="10"/>
      <c r="I262" s="10"/>
      <c r="J262" s="10"/>
      <c r="K262" s="10"/>
      <c r="L262" s="10"/>
      <c r="M262" s="10"/>
      <c r="N262" s="10"/>
      <c r="O262" s="3"/>
      <c r="P262" s="10"/>
      <c r="Q262" s="10"/>
      <c r="R262" s="10"/>
      <c r="S262" s="10"/>
    </row>
    <row r="263" spans="1:19">
      <c r="A263" s="10"/>
      <c r="B263" s="10"/>
      <c r="C263" s="10"/>
      <c r="D263" s="10"/>
      <c r="E263" s="10"/>
      <c r="F263" s="10"/>
      <c r="G263" s="10"/>
      <c r="H263" s="10"/>
      <c r="I263" s="10"/>
      <c r="J263" s="10"/>
      <c r="K263" s="10"/>
      <c r="L263" s="10"/>
      <c r="M263" s="10"/>
      <c r="N263" s="10"/>
      <c r="O263" s="3"/>
      <c r="P263" s="10"/>
      <c r="Q263" s="10"/>
      <c r="R263" s="10"/>
      <c r="S263" s="10"/>
    </row>
    <row r="264" spans="1:19">
      <c r="A264" s="10"/>
      <c r="B264" s="10"/>
      <c r="C264" s="10"/>
      <c r="D264" s="10"/>
      <c r="E264" s="10"/>
      <c r="F264" s="10"/>
      <c r="G264" s="10"/>
      <c r="H264" s="10"/>
      <c r="I264" s="10"/>
      <c r="J264" s="10"/>
      <c r="K264" s="10"/>
      <c r="L264" s="10"/>
      <c r="M264" s="10"/>
      <c r="N264" s="10"/>
      <c r="O264" s="3"/>
      <c r="P264" s="10"/>
      <c r="Q264" s="10"/>
      <c r="R264" s="10"/>
      <c r="S264" s="10"/>
    </row>
    <row r="265" spans="1:19">
      <c r="A265" s="10"/>
      <c r="B265" s="10"/>
      <c r="C265" s="10"/>
      <c r="D265" s="10"/>
      <c r="E265" s="10"/>
      <c r="F265" s="10"/>
      <c r="G265" s="10"/>
      <c r="H265" s="10"/>
      <c r="I265" s="10"/>
      <c r="J265" s="10"/>
      <c r="K265" s="10"/>
      <c r="L265" s="10"/>
      <c r="M265" s="10"/>
      <c r="N265" s="10"/>
      <c r="O265" s="3"/>
      <c r="P265" s="10"/>
      <c r="Q265" s="10"/>
      <c r="R265" s="10"/>
      <c r="S265" s="10"/>
    </row>
    <row r="266" spans="1:19">
      <c r="A266" s="10"/>
      <c r="B266" s="10"/>
      <c r="C266" s="10"/>
      <c r="D266" s="10"/>
      <c r="E266" s="10"/>
      <c r="F266" s="10"/>
      <c r="G266" s="10"/>
      <c r="H266" s="10"/>
      <c r="I266" s="10"/>
      <c r="J266" s="10"/>
      <c r="K266" s="10"/>
      <c r="L266" s="10"/>
      <c r="M266" s="10"/>
      <c r="N266" s="10"/>
      <c r="O266" s="3"/>
      <c r="P266" s="10"/>
      <c r="Q266" s="10"/>
      <c r="R266" s="10"/>
      <c r="S266" s="10"/>
    </row>
    <row r="267" spans="1:19">
      <c r="A267" s="10"/>
      <c r="B267" s="10"/>
      <c r="C267" s="10"/>
      <c r="D267" s="10"/>
      <c r="E267" s="10"/>
      <c r="F267" s="10"/>
      <c r="G267" s="10"/>
      <c r="H267" s="10"/>
      <c r="I267" s="10"/>
      <c r="J267" s="10"/>
      <c r="K267" s="10"/>
      <c r="L267" s="10"/>
      <c r="M267" s="10"/>
      <c r="N267" s="10"/>
      <c r="O267" s="3"/>
      <c r="P267" s="10"/>
      <c r="Q267" s="10"/>
      <c r="R267" s="10"/>
      <c r="S267" s="10"/>
    </row>
    <row r="268" spans="1:19">
      <c r="A268" s="10"/>
      <c r="B268" s="10"/>
      <c r="C268" s="10"/>
      <c r="D268" s="10"/>
      <c r="E268" s="10"/>
      <c r="F268" s="10"/>
      <c r="G268" s="10"/>
      <c r="H268" s="10"/>
      <c r="I268" s="10"/>
      <c r="J268" s="10"/>
      <c r="K268" s="10"/>
      <c r="L268" s="10"/>
      <c r="M268" s="10"/>
      <c r="N268" s="10"/>
      <c r="O268" s="3"/>
      <c r="P268" s="10"/>
      <c r="Q268" s="10"/>
      <c r="R268" s="10"/>
      <c r="S268" s="10"/>
    </row>
    <row r="269" spans="1:19">
      <c r="A269" s="10"/>
      <c r="B269" s="10"/>
      <c r="C269" s="10"/>
      <c r="D269" s="10"/>
      <c r="E269" s="10"/>
      <c r="F269" s="10"/>
      <c r="G269" s="10"/>
      <c r="H269" s="10"/>
      <c r="I269" s="10"/>
      <c r="J269" s="10"/>
      <c r="K269" s="10"/>
      <c r="L269" s="10"/>
      <c r="M269" s="10"/>
      <c r="N269" s="10"/>
      <c r="O269" s="3"/>
      <c r="P269" s="10"/>
      <c r="Q269" s="10"/>
      <c r="R269" s="10"/>
      <c r="S269" s="10"/>
    </row>
    <row r="270" spans="1:19">
      <c r="A270" s="10"/>
      <c r="B270" s="10"/>
      <c r="C270" s="10"/>
      <c r="D270" s="10"/>
      <c r="E270" s="10"/>
      <c r="F270" s="10"/>
      <c r="G270" s="10"/>
      <c r="H270" s="10"/>
      <c r="I270" s="10"/>
      <c r="J270" s="10"/>
      <c r="K270" s="10"/>
      <c r="L270" s="10"/>
      <c r="M270" s="10"/>
      <c r="N270" s="10"/>
      <c r="O270" s="3"/>
      <c r="P270" s="10"/>
      <c r="Q270" s="10"/>
      <c r="R270" s="10"/>
      <c r="S270" s="10"/>
    </row>
    <row r="271" spans="1:19">
      <c r="A271" s="10"/>
      <c r="B271" s="10"/>
      <c r="C271" s="10"/>
      <c r="D271" s="10"/>
      <c r="E271" s="10"/>
      <c r="F271" s="10"/>
      <c r="G271" s="10"/>
      <c r="H271" s="10"/>
      <c r="I271" s="10"/>
      <c r="J271" s="10"/>
      <c r="K271" s="10"/>
      <c r="L271" s="10"/>
      <c r="M271" s="10"/>
      <c r="N271" s="10"/>
      <c r="O271" s="3"/>
      <c r="P271" s="10"/>
      <c r="Q271" s="10"/>
      <c r="R271" s="10"/>
      <c r="S271" s="10"/>
    </row>
    <row r="272" spans="1:19">
      <c r="A272" s="10"/>
      <c r="B272" s="10"/>
      <c r="C272" s="10"/>
      <c r="D272" s="10"/>
      <c r="E272" s="10"/>
      <c r="F272" s="10"/>
      <c r="G272" s="10"/>
      <c r="H272" s="10"/>
      <c r="I272" s="10"/>
      <c r="J272" s="10"/>
      <c r="K272" s="10"/>
      <c r="L272" s="10"/>
      <c r="M272" s="10"/>
      <c r="N272" s="10"/>
      <c r="O272" s="3"/>
      <c r="P272" s="10"/>
      <c r="Q272" s="10"/>
      <c r="R272" s="10"/>
      <c r="S272" s="10"/>
    </row>
    <row r="273" spans="1:19">
      <c r="A273" s="10"/>
      <c r="B273" s="10"/>
      <c r="C273" s="10"/>
      <c r="D273" s="10"/>
      <c r="E273" s="10"/>
      <c r="F273" s="10"/>
      <c r="G273" s="10"/>
      <c r="H273" s="10"/>
      <c r="I273" s="10"/>
      <c r="J273" s="10"/>
      <c r="K273" s="10"/>
      <c r="L273" s="10"/>
      <c r="M273" s="10"/>
      <c r="N273" s="10"/>
      <c r="O273" s="3"/>
      <c r="P273" s="10"/>
      <c r="Q273" s="10"/>
      <c r="R273" s="10"/>
      <c r="S273" s="10"/>
    </row>
    <row r="274" spans="1:19">
      <c r="A274" s="10"/>
      <c r="B274" s="10"/>
      <c r="C274" s="10"/>
      <c r="D274" s="10"/>
      <c r="E274" s="10"/>
      <c r="F274" s="10"/>
      <c r="G274" s="10"/>
      <c r="H274" s="10"/>
      <c r="I274" s="10"/>
      <c r="J274" s="10"/>
      <c r="K274" s="10"/>
      <c r="L274" s="10"/>
      <c r="M274" s="10"/>
      <c r="N274" s="10"/>
      <c r="O274" s="3"/>
      <c r="P274" s="10"/>
      <c r="Q274" s="10"/>
      <c r="R274" s="10"/>
      <c r="S274" s="10"/>
    </row>
    <row r="275" spans="1:19">
      <c r="A275" s="10"/>
      <c r="B275" s="10"/>
      <c r="C275" s="10"/>
      <c r="D275" s="10"/>
      <c r="E275" s="10"/>
      <c r="F275" s="10"/>
      <c r="G275" s="10"/>
      <c r="H275" s="10"/>
      <c r="I275" s="10"/>
      <c r="J275" s="10"/>
      <c r="K275" s="10"/>
      <c r="L275" s="10"/>
      <c r="M275" s="10"/>
      <c r="N275" s="10"/>
      <c r="O275" s="3"/>
      <c r="P275" s="10"/>
      <c r="Q275" s="10"/>
      <c r="R275" s="10"/>
      <c r="S275" s="10"/>
    </row>
    <row r="276" spans="1:19">
      <c r="A276" s="10"/>
      <c r="B276" s="10"/>
      <c r="C276" s="10"/>
      <c r="D276" s="10"/>
      <c r="E276" s="10"/>
      <c r="F276" s="10"/>
      <c r="G276" s="10"/>
      <c r="H276" s="10"/>
      <c r="I276" s="10"/>
      <c r="J276" s="10"/>
      <c r="K276" s="10"/>
      <c r="L276" s="10"/>
      <c r="M276" s="10"/>
      <c r="N276" s="10"/>
      <c r="O276" s="3"/>
      <c r="P276" s="10"/>
      <c r="Q276" s="10"/>
      <c r="R276" s="10"/>
      <c r="S276" s="10"/>
    </row>
    <row r="277" spans="1:19">
      <c r="A277" s="10"/>
      <c r="B277" s="10"/>
      <c r="C277" s="10"/>
      <c r="D277" s="10"/>
      <c r="E277" s="10"/>
      <c r="F277" s="10"/>
      <c r="G277" s="10"/>
      <c r="H277" s="10"/>
      <c r="I277" s="10"/>
      <c r="J277" s="10"/>
      <c r="K277" s="10"/>
      <c r="L277" s="10"/>
      <c r="M277" s="10"/>
      <c r="N277" s="10"/>
      <c r="O277" s="3"/>
      <c r="P277" s="10"/>
      <c r="Q277" s="10"/>
      <c r="R277" s="10"/>
      <c r="S277" s="10"/>
    </row>
    <row r="278" spans="1:19">
      <c r="A278" s="10"/>
      <c r="B278" s="10"/>
      <c r="C278" s="10"/>
      <c r="D278" s="10"/>
      <c r="E278" s="10"/>
      <c r="F278" s="10"/>
      <c r="G278" s="10"/>
      <c r="H278" s="10"/>
      <c r="I278" s="10"/>
      <c r="J278" s="10"/>
      <c r="K278" s="10"/>
      <c r="L278" s="10"/>
      <c r="M278" s="10"/>
      <c r="N278" s="10"/>
      <c r="O278" s="3"/>
      <c r="P278" s="10"/>
      <c r="Q278" s="10"/>
      <c r="R278" s="10"/>
      <c r="S278" s="10"/>
    </row>
    <row r="279" spans="1:19">
      <c r="A279" s="10"/>
      <c r="B279" s="10"/>
      <c r="C279" s="10"/>
      <c r="D279" s="10"/>
      <c r="E279" s="10"/>
      <c r="F279" s="10"/>
      <c r="G279" s="10"/>
      <c r="H279" s="10"/>
      <c r="I279" s="10"/>
      <c r="J279" s="10"/>
      <c r="K279" s="10"/>
      <c r="L279" s="10"/>
      <c r="M279" s="10"/>
      <c r="N279" s="10"/>
      <c r="O279" s="3"/>
      <c r="P279" s="10"/>
      <c r="Q279" s="10"/>
      <c r="R279" s="10"/>
      <c r="S279" s="10"/>
    </row>
    <row r="280" spans="1:19">
      <c r="A280" s="10"/>
      <c r="B280" s="10"/>
      <c r="C280" s="10"/>
      <c r="D280" s="10"/>
      <c r="E280" s="10"/>
      <c r="F280" s="10"/>
      <c r="G280" s="10"/>
      <c r="H280" s="10"/>
      <c r="I280" s="10"/>
      <c r="J280" s="10"/>
      <c r="K280" s="10"/>
      <c r="L280" s="10"/>
      <c r="M280" s="10"/>
      <c r="N280" s="10"/>
      <c r="O280" s="3"/>
      <c r="P280" s="10"/>
      <c r="Q280" s="10"/>
      <c r="R280" s="10"/>
      <c r="S280" s="10"/>
    </row>
    <row r="281" spans="1:19">
      <c r="A281" s="10"/>
      <c r="B281" s="10"/>
      <c r="C281" s="10"/>
      <c r="D281" s="10"/>
      <c r="E281" s="10"/>
      <c r="F281" s="10"/>
      <c r="G281" s="10"/>
      <c r="H281" s="10"/>
      <c r="I281" s="10"/>
      <c r="J281" s="10"/>
      <c r="K281" s="10"/>
      <c r="L281" s="10"/>
      <c r="M281" s="10"/>
      <c r="N281" s="10"/>
      <c r="O281" s="3"/>
      <c r="P281" s="10"/>
      <c r="Q281" s="10"/>
      <c r="R281" s="10"/>
      <c r="S281" s="10"/>
    </row>
    <row r="282" spans="1:19">
      <c r="A282" s="10"/>
      <c r="B282" s="10"/>
      <c r="C282" s="10"/>
      <c r="D282" s="10"/>
      <c r="E282" s="10"/>
      <c r="F282" s="10"/>
      <c r="G282" s="10"/>
      <c r="H282" s="10"/>
      <c r="I282" s="10"/>
      <c r="J282" s="10"/>
      <c r="K282" s="10"/>
      <c r="L282" s="10"/>
      <c r="M282" s="10"/>
      <c r="N282" s="10"/>
      <c r="O282" s="3"/>
      <c r="P282" s="10"/>
      <c r="Q282" s="10"/>
      <c r="R282" s="10"/>
      <c r="S282" s="10"/>
    </row>
    <row r="283" spans="1:19">
      <c r="A283" s="10"/>
      <c r="B283" s="10"/>
      <c r="C283" s="10"/>
      <c r="D283" s="10"/>
      <c r="E283" s="10"/>
      <c r="F283" s="10"/>
      <c r="G283" s="10"/>
      <c r="H283" s="10"/>
      <c r="I283" s="10"/>
      <c r="J283" s="10"/>
      <c r="K283" s="10"/>
      <c r="L283" s="10"/>
      <c r="M283" s="10"/>
      <c r="N283" s="10"/>
      <c r="O283" s="3"/>
      <c r="P283" s="10"/>
      <c r="Q283" s="10"/>
      <c r="R283" s="10"/>
      <c r="S283" s="10"/>
    </row>
    <row r="284" spans="1:19">
      <c r="A284" s="10"/>
      <c r="B284" s="10"/>
      <c r="C284" s="10"/>
      <c r="D284" s="10"/>
      <c r="E284" s="10"/>
      <c r="F284" s="10"/>
      <c r="G284" s="10"/>
      <c r="H284" s="10"/>
      <c r="I284" s="10"/>
      <c r="J284" s="10"/>
      <c r="K284" s="10"/>
      <c r="L284" s="10"/>
      <c r="M284" s="10"/>
      <c r="N284" s="10"/>
      <c r="O284" s="3"/>
      <c r="P284" s="10"/>
      <c r="Q284" s="10"/>
      <c r="R284" s="10"/>
      <c r="S284" s="10"/>
    </row>
    <row r="285" spans="1:19">
      <c r="A285" s="10"/>
      <c r="B285" s="10"/>
      <c r="C285" s="10"/>
      <c r="D285" s="10"/>
      <c r="E285" s="10"/>
      <c r="F285" s="10"/>
      <c r="G285" s="10"/>
      <c r="H285" s="10"/>
      <c r="I285" s="10"/>
      <c r="J285" s="10"/>
      <c r="K285" s="10"/>
      <c r="L285" s="10"/>
      <c r="M285" s="10"/>
      <c r="N285" s="10"/>
      <c r="O285" s="3"/>
      <c r="P285" s="10"/>
      <c r="Q285" s="10"/>
      <c r="R285" s="10"/>
      <c r="S285" s="10"/>
    </row>
    <row r="286" spans="1:19">
      <c r="A286" s="10"/>
      <c r="B286" s="10"/>
      <c r="C286" s="10"/>
      <c r="D286" s="10"/>
      <c r="E286" s="10"/>
      <c r="F286" s="10"/>
      <c r="G286" s="10"/>
      <c r="H286" s="10"/>
      <c r="I286" s="10"/>
      <c r="J286" s="10"/>
      <c r="K286" s="10"/>
      <c r="L286" s="10"/>
      <c r="M286" s="10"/>
      <c r="N286" s="10"/>
      <c r="O286" s="3"/>
      <c r="P286" s="10"/>
      <c r="Q286" s="10"/>
      <c r="R286" s="10"/>
      <c r="S286" s="10"/>
    </row>
    <row r="287" spans="1:19">
      <c r="A287" s="10"/>
      <c r="B287" s="10"/>
      <c r="C287" s="10"/>
      <c r="D287" s="10"/>
      <c r="E287" s="10"/>
      <c r="F287" s="10"/>
      <c r="G287" s="10"/>
      <c r="H287" s="10"/>
      <c r="I287" s="10"/>
      <c r="J287" s="10"/>
      <c r="K287" s="10"/>
      <c r="L287" s="10"/>
      <c r="M287" s="10"/>
      <c r="N287" s="10"/>
      <c r="O287" s="3"/>
      <c r="P287" s="10"/>
      <c r="Q287" s="10"/>
      <c r="R287" s="10"/>
      <c r="S287" s="10"/>
    </row>
    <row r="288" spans="1:19">
      <c r="A288" s="10"/>
      <c r="B288" s="10"/>
      <c r="C288" s="10"/>
      <c r="D288" s="10"/>
      <c r="E288" s="10"/>
      <c r="F288" s="10"/>
      <c r="G288" s="10"/>
      <c r="H288" s="10"/>
      <c r="I288" s="10"/>
      <c r="J288" s="10"/>
      <c r="K288" s="10"/>
      <c r="L288" s="10"/>
      <c r="M288" s="10"/>
      <c r="N288" s="10"/>
      <c r="O288" s="3"/>
      <c r="P288" s="10"/>
      <c r="Q288" s="10"/>
      <c r="R288" s="10"/>
      <c r="S288" s="10"/>
    </row>
    <row r="289" spans="1:19">
      <c r="A289" s="10"/>
      <c r="B289" s="10"/>
      <c r="C289" s="10"/>
      <c r="D289" s="10"/>
      <c r="E289" s="10"/>
      <c r="F289" s="10"/>
      <c r="G289" s="10"/>
      <c r="H289" s="10"/>
      <c r="I289" s="10"/>
      <c r="J289" s="10"/>
      <c r="K289" s="10"/>
      <c r="L289" s="10"/>
      <c r="M289" s="10"/>
      <c r="N289" s="10"/>
      <c r="O289" s="3"/>
      <c r="P289" s="10"/>
      <c r="Q289" s="10"/>
      <c r="R289" s="10"/>
      <c r="S289" s="10"/>
    </row>
    <row r="290" spans="1:19">
      <c r="A290" s="10"/>
      <c r="B290" s="10"/>
      <c r="C290" s="10"/>
      <c r="D290" s="10"/>
      <c r="E290" s="10"/>
      <c r="F290" s="10"/>
      <c r="G290" s="10"/>
      <c r="H290" s="10"/>
      <c r="I290" s="10"/>
      <c r="J290" s="10"/>
      <c r="K290" s="10"/>
      <c r="L290" s="10"/>
      <c r="M290" s="10"/>
      <c r="N290" s="10"/>
      <c r="O290" s="3"/>
      <c r="P290" s="10"/>
      <c r="Q290" s="10"/>
      <c r="R290" s="10"/>
      <c r="S290" s="10"/>
    </row>
    <row r="291" spans="1:19">
      <c r="A291" s="10"/>
      <c r="B291" s="10"/>
      <c r="C291" s="10"/>
      <c r="D291" s="10"/>
      <c r="E291" s="10"/>
      <c r="F291" s="10"/>
      <c r="G291" s="10"/>
      <c r="H291" s="10"/>
      <c r="I291" s="10"/>
      <c r="J291" s="10"/>
      <c r="K291" s="10"/>
      <c r="L291" s="10"/>
      <c r="M291" s="10"/>
      <c r="N291" s="10"/>
      <c r="O291" s="3"/>
      <c r="P291" s="10"/>
      <c r="Q291" s="10"/>
      <c r="R291" s="10"/>
      <c r="S291" s="10"/>
    </row>
    <row r="292" spans="1:19">
      <c r="A292" s="10"/>
      <c r="B292" s="10"/>
      <c r="C292" s="10"/>
      <c r="D292" s="10"/>
      <c r="E292" s="10"/>
      <c r="F292" s="10"/>
      <c r="G292" s="10"/>
      <c r="H292" s="10"/>
      <c r="I292" s="10"/>
      <c r="J292" s="10"/>
      <c r="K292" s="10"/>
      <c r="L292" s="10"/>
      <c r="M292" s="10"/>
      <c r="N292" s="10"/>
      <c r="O292" s="3"/>
      <c r="P292" s="10"/>
      <c r="Q292" s="10"/>
      <c r="R292" s="10"/>
      <c r="S292" s="10"/>
    </row>
    <row r="293" spans="1:19">
      <c r="A293" s="10"/>
      <c r="B293" s="10"/>
      <c r="C293" s="10"/>
      <c r="D293" s="10"/>
      <c r="E293" s="10"/>
      <c r="F293" s="10"/>
      <c r="G293" s="10"/>
      <c r="H293" s="10"/>
      <c r="I293" s="10"/>
      <c r="J293" s="10"/>
      <c r="K293" s="10"/>
      <c r="L293" s="10"/>
      <c r="M293" s="10"/>
      <c r="N293" s="10"/>
      <c r="O293" s="3"/>
      <c r="P293" s="10"/>
      <c r="Q293" s="10"/>
      <c r="R293" s="10"/>
      <c r="S293" s="10"/>
    </row>
    <row r="294" spans="1:19">
      <c r="A294" s="10"/>
      <c r="B294" s="10"/>
      <c r="C294" s="10"/>
      <c r="D294" s="10"/>
      <c r="E294" s="10"/>
      <c r="F294" s="10"/>
      <c r="G294" s="10"/>
      <c r="H294" s="10"/>
      <c r="I294" s="10"/>
      <c r="J294" s="10"/>
      <c r="K294" s="10"/>
      <c r="L294" s="10"/>
      <c r="M294" s="10"/>
      <c r="N294" s="10"/>
      <c r="O294" s="3"/>
      <c r="P294" s="10"/>
      <c r="Q294" s="10"/>
      <c r="R294" s="10"/>
      <c r="S294" s="10"/>
    </row>
    <row r="295" spans="1:19">
      <c r="A295" s="10"/>
      <c r="B295" s="10"/>
      <c r="C295" s="10"/>
      <c r="D295" s="10"/>
      <c r="E295" s="10"/>
      <c r="F295" s="10"/>
      <c r="G295" s="10"/>
      <c r="H295" s="10"/>
      <c r="I295" s="10"/>
      <c r="J295" s="10"/>
      <c r="K295" s="10"/>
      <c r="L295" s="10"/>
      <c r="M295" s="10"/>
      <c r="N295" s="10"/>
      <c r="O295" s="3"/>
      <c r="P295" s="10"/>
      <c r="Q295" s="10"/>
      <c r="R295" s="10"/>
      <c r="S295" s="10"/>
    </row>
    <row r="296" spans="1:19">
      <c r="A296" s="10"/>
      <c r="B296" s="10"/>
      <c r="C296" s="10"/>
      <c r="D296" s="10"/>
      <c r="E296" s="10"/>
      <c r="F296" s="10"/>
      <c r="G296" s="10"/>
      <c r="H296" s="10"/>
      <c r="I296" s="10"/>
      <c r="J296" s="10"/>
      <c r="K296" s="10"/>
      <c r="L296" s="10"/>
      <c r="M296" s="10"/>
      <c r="N296" s="10"/>
      <c r="O296" s="3"/>
      <c r="P296" s="10"/>
      <c r="Q296" s="10"/>
      <c r="R296" s="10"/>
      <c r="S296" s="10"/>
    </row>
    <row r="297" spans="1:19">
      <c r="A297" s="10"/>
      <c r="B297" s="10"/>
      <c r="C297" s="10"/>
      <c r="D297" s="10"/>
      <c r="E297" s="10"/>
      <c r="F297" s="10"/>
      <c r="G297" s="10"/>
      <c r="H297" s="10"/>
      <c r="I297" s="10"/>
      <c r="J297" s="10"/>
      <c r="K297" s="10"/>
      <c r="L297" s="10"/>
      <c r="M297" s="10"/>
      <c r="N297" s="10"/>
      <c r="O297" s="3"/>
      <c r="P297" s="10"/>
      <c r="Q297" s="10"/>
      <c r="R297" s="10"/>
      <c r="S297" s="10"/>
    </row>
    <row r="298" spans="1:19">
      <c r="A298" s="10"/>
      <c r="B298" s="10"/>
      <c r="C298" s="10"/>
      <c r="D298" s="10"/>
      <c r="E298" s="10"/>
      <c r="F298" s="10"/>
      <c r="G298" s="10"/>
      <c r="H298" s="10"/>
      <c r="I298" s="10"/>
      <c r="J298" s="10"/>
      <c r="K298" s="10"/>
      <c r="L298" s="10"/>
      <c r="M298" s="10"/>
      <c r="N298" s="10"/>
      <c r="O298" s="3"/>
      <c r="P298" s="10"/>
      <c r="Q298" s="10"/>
      <c r="R298" s="10"/>
      <c r="S298" s="10"/>
    </row>
    <row r="299" spans="1:19">
      <c r="A299" s="10"/>
      <c r="B299" s="10"/>
      <c r="C299" s="10"/>
      <c r="D299" s="10"/>
      <c r="E299" s="10"/>
      <c r="F299" s="10"/>
      <c r="G299" s="10"/>
      <c r="H299" s="10"/>
      <c r="I299" s="10"/>
      <c r="J299" s="10"/>
      <c r="K299" s="10"/>
      <c r="L299" s="10"/>
      <c r="M299" s="10"/>
      <c r="N299" s="10"/>
      <c r="O299" s="3"/>
      <c r="P299" s="10"/>
      <c r="Q299" s="10"/>
      <c r="R299" s="10"/>
      <c r="S299" s="10"/>
    </row>
    <row r="300" spans="1:19">
      <c r="A300" s="10"/>
      <c r="B300" s="10"/>
      <c r="C300" s="10"/>
      <c r="D300" s="10"/>
      <c r="E300" s="10"/>
      <c r="F300" s="10"/>
      <c r="G300" s="10"/>
      <c r="H300" s="10"/>
      <c r="I300" s="10"/>
      <c r="J300" s="10"/>
      <c r="K300" s="10"/>
      <c r="L300" s="10"/>
      <c r="M300" s="10"/>
      <c r="N300" s="10"/>
      <c r="O300" s="3"/>
      <c r="P300" s="10"/>
      <c r="Q300" s="10"/>
      <c r="R300" s="10"/>
      <c r="S300" s="10"/>
    </row>
    <row r="301" spans="1:19">
      <c r="A301" s="10"/>
      <c r="B301" s="10"/>
      <c r="C301" s="10"/>
      <c r="D301" s="10"/>
      <c r="E301" s="10"/>
      <c r="F301" s="10"/>
      <c r="G301" s="10"/>
      <c r="H301" s="10"/>
      <c r="I301" s="10"/>
      <c r="J301" s="10"/>
      <c r="K301" s="10"/>
      <c r="L301" s="10"/>
      <c r="M301" s="10"/>
      <c r="N301" s="10"/>
      <c r="O301" s="3"/>
      <c r="P301" s="10"/>
      <c r="Q301" s="10"/>
      <c r="R301" s="10"/>
      <c r="S301" s="10"/>
    </row>
    <row r="302" spans="1:19">
      <c r="A302" s="10"/>
      <c r="B302" s="10"/>
      <c r="C302" s="10"/>
      <c r="D302" s="10"/>
      <c r="E302" s="10"/>
      <c r="F302" s="10"/>
      <c r="G302" s="10"/>
      <c r="H302" s="10"/>
      <c r="I302" s="10"/>
      <c r="J302" s="10"/>
      <c r="K302" s="10"/>
      <c r="L302" s="10"/>
      <c r="M302" s="10"/>
      <c r="N302" s="10"/>
      <c r="O302" s="3"/>
      <c r="P302" s="10"/>
      <c r="Q302" s="10"/>
      <c r="R302" s="10"/>
      <c r="S302" s="10"/>
    </row>
    <row r="303" spans="1:19">
      <c r="A303" s="10"/>
      <c r="B303" s="10"/>
      <c r="C303" s="10"/>
      <c r="D303" s="10"/>
      <c r="E303" s="10"/>
      <c r="F303" s="10"/>
      <c r="G303" s="10"/>
      <c r="H303" s="10"/>
      <c r="I303" s="10"/>
      <c r="J303" s="10"/>
      <c r="K303" s="10"/>
      <c r="L303" s="10"/>
      <c r="M303" s="10"/>
      <c r="N303" s="10"/>
      <c r="O303" s="3"/>
      <c r="P303" s="10"/>
      <c r="Q303" s="10"/>
      <c r="R303" s="10"/>
      <c r="S303" s="10"/>
    </row>
    <row r="304" spans="1:19">
      <c r="A304" s="10"/>
      <c r="B304" s="10"/>
      <c r="C304" s="10"/>
      <c r="D304" s="10"/>
      <c r="E304" s="10"/>
      <c r="F304" s="10"/>
      <c r="G304" s="10"/>
      <c r="H304" s="10"/>
      <c r="I304" s="10"/>
      <c r="J304" s="10"/>
      <c r="K304" s="10"/>
      <c r="L304" s="10"/>
      <c r="M304" s="10"/>
      <c r="N304" s="10"/>
      <c r="O304" s="3"/>
      <c r="P304" s="10"/>
      <c r="Q304" s="10"/>
      <c r="R304" s="10"/>
      <c r="S304" s="10"/>
    </row>
    <row r="305" spans="1:19">
      <c r="A305" s="10"/>
      <c r="B305" s="10"/>
      <c r="C305" s="10"/>
      <c r="D305" s="10"/>
      <c r="E305" s="10"/>
      <c r="F305" s="10"/>
      <c r="G305" s="10"/>
      <c r="H305" s="10"/>
      <c r="I305" s="10"/>
      <c r="J305" s="10"/>
      <c r="K305" s="10"/>
      <c r="L305" s="10"/>
      <c r="M305" s="10"/>
      <c r="N305" s="10"/>
      <c r="O305" s="3"/>
      <c r="P305" s="10"/>
      <c r="Q305" s="10"/>
      <c r="R305" s="10"/>
      <c r="S305" s="10"/>
    </row>
    <row r="306" spans="1:19">
      <c r="A306" s="10"/>
      <c r="B306" s="10"/>
      <c r="C306" s="10"/>
      <c r="D306" s="10"/>
      <c r="E306" s="10"/>
      <c r="F306" s="10"/>
      <c r="G306" s="10"/>
      <c r="H306" s="10"/>
      <c r="I306" s="10"/>
      <c r="J306" s="10"/>
      <c r="K306" s="10"/>
      <c r="L306" s="10"/>
      <c r="M306" s="10"/>
      <c r="N306" s="10"/>
      <c r="O306" s="3"/>
      <c r="P306" s="10"/>
      <c r="Q306" s="10"/>
      <c r="R306" s="10"/>
      <c r="S306" s="10"/>
    </row>
    <row r="307" spans="1:19">
      <c r="A307" s="10"/>
      <c r="B307" s="10"/>
      <c r="C307" s="10"/>
      <c r="D307" s="10"/>
      <c r="E307" s="10"/>
      <c r="F307" s="10"/>
      <c r="G307" s="10"/>
      <c r="H307" s="10"/>
      <c r="I307" s="10"/>
      <c r="J307" s="10"/>
      <c r="K307" s="10"/>
      <c r="L307" s="10"/>
      <c r="M307" s="10"/>
      <c r="N307" s="10"/>
      <c r="O307" s="3"/>
      <c r="P307" s="10"/>
      <c r="Q307" s="10"/>
      <c r="R307" s="10"/>
      <c r="S307" s="10"/>
    </row>
    <row r="308" spans="1:19">
      <c r="A308" s="10"/>
      <c r="B308" s="10"/>
      <c r="C308" s="10"/>
      <c r="D308" s="10"/>
      <c r="E308" s="10"/>
      <c r="F308" s="10"/>
      <c r="G308" s="10"/>
      <c r="H308" s="10"/>
      <c r="I308" s="10"/>
      <c r="J308" s="10"/>
      <c r="K308" s="10"/>
      <c r="L308" s="10"/>
      <c r="M308" s="10"/>
      <c r="N308" s="10"/>
      <c r="O308" s="3"/>
      <c r="P308" s="10"/>
      <c r="Q308" s="10"/>
      <c r="R308" s="10"/>
      <c r="S308" s="10"/>
    </row>
    <row r="309" spans="1:19">
      <c r="A309" s="10"/>
      <c r="B309" s="10"/>
      <c r="C309" s="10"/>
      <c r="D309" s="10"/>
      <c r="E309" s="10"/>
      <c r="F309" s="10"/>
      <c r="G309" s="10"/>
      <c r="H309" s="10"/>
      <c r="I309" s="10"/>
      <c r="J309" s="10"/>
      <c r="K309" s="10"/>
      <c r="L309" s="10"/>
      <c r="M309" s="10"/>
      <c r="N309" s="10"/>
      <c r="O309" s="3"/>
      <c r="P309" s="10"/>
      <c r="Q309" s="10"/>
      <c r="R309" s="10"/>
      <c r="S309" s="10"/>
    </row>
    <row r="310" spans="1:19">
      <c r="A310" s="10"/>
      <c r="B310" s="10"/>
      <c r="C310" s="10"/>
      <c r="D310" s="10"/>
      <c r="E310" s="10"/>
      <c r="F310" s="10"/>
      <c r="G310" s="10"/>
      <c r="H310" s="10"/>
      <c r="I310" s="10"/>
      <c r="J310" s="10"/>
      <c r="K310" s="10"/>
      <c r="L310" s="10"/>
      <c r="M310" s="10"/>
      <c r="N310" s="10"/>
      <c r="O310" s="3"/>
      <c r="P310" s="10"/>
      <c r="Q310" s="10"/>
      <c r="R310" s="10"/>
      <c r="S310" s="10"/>
    </row>
    <row r="311" spans="1:19">
      <c r="A311" s="10"/>
      <c r="B311" s="10"/>
      <c r="C311" s="10"/>
      <c r="D311" s="10"/>
      <c r="E311" s="10"/>
      <c r="F311" s="10"/>
      <c r="G311" s="10"/>
      <c r="H311" s="10"/>
      <c r="I311" s="10"/>
      <c r="J311" s="10"/>
      <c r="K311" s="10"/>
      <c r="L311" s="10"/>
      <c r="M311" s="10"/>
      <c r="N311" s="10"/>
      <c r="O311" s="3"/>
      <c r="P311" s="10"/>
      <c r="Q311" s="10"/>
      <c r="R311" s="10"/>
      <c r="S311" s="10"/>
    </row>
    <row r="312" spans="1:19">
      <c r="A312" s="10"/>
      <c r="B312" s="10"/>
      <c r="C312" s="10"/>
      <c r="D312" s="10"/>
      <c r="E312" s="10"/>
      <c r="F312" s="10"/>
      <c r="G312" s="10"/>
      <c r="H312" s="10"/>
      <c r="I312" s="10"/>
      <c r="J312" s="10"/>
      <c r="K312" s="10"/>
      <c r="L312" s="10"/>
      <c r="M312" s="10"/>
      <c r="N312" s="10"/>
      <c r="O312" s="3"/>
      <c r="P312" s="10"/>
      <c r="Q312" s="10"/>
      <c r="R312" s="10"/>
      <c r="S312" s="10"/>
    </row>
    <row r="313" spans="1:19">
      <c r="A313" s="10"/>
      <c r="B313" s="10"/>
      <c r="C313" s="10"/>
      <c r="D313" s="10"/>
      <c r="E313" s="10"/>
      <c r="F313" s="10"/>
      <c r="G313" s="10"/>
      <c r="H313" s="10"/>
      <c r="I313" s="10"/>
      <c r="J313" s="10"/>
      <c r="K313" s="10"/>
      <c r="L313" s="10"/>
      <c r="M313" s="10"/>
      <c r="N313" s="10"/>
      <c r="O313" s="3"/>
      <c r="P313" s="10"/>
      <c r="Q313" s="10"/>
      <c r="R313" s="10"/>
      <c r="S313" s="10"/>
    </row>
    <row r="314" spans="1:19">
      <c r="A314" s="10"/>
      <c r="B314" s="10"/>
      <c r="C314" s="10"/>
      <c r="D314" s="10"/>
      <c r="E314" s="10"/>
      <c r="F314" s="10"/>
      <c r="G314" s="10"/>
      <c r="H314" s="10"/>
      <c r="I314" s="10"/>
      <c r="J314" s="10"/>
      <c r="K314" s="10"/>
      <c r="L314" s="10"/>
      <c r="M314" s="10"/>
      <c r="N314" s="10"/>
      <c r="O314" s="3"/>
      <c r="P314" s="10"/>
      <c r="Q314" s="10"/>
      <c r="R314" s="10"/>
      <c r="S314" s="10"/>
    </row>
    <row r="315" spans="1:19">
      <c r="A315" s="10"/>
      <c r="B315" s="10"/>
      <c r="C315" s="10"/>
      <c r="D315" s="10"/>
      <c r="E315" s="10"/>
      <c r="F315" s="10"/>
      <c r="G315" s="10"/>
      <c r="H315" s="10"/>
      <c r="I315" s="10"/>
      <c r="J315" s="10"/>
      <c r="K315" s="10"/>
      <c r="L315" s="10"/>
      <c r="M315" s="10"/>
      <c r="N315" s="10"/>
      <c r="O315" s="3"/>
      <c r="P315" s="10"/>
      <c r="Q315" s="10"/>
      <c r="R315" s="10"/>
      <c r="S315" s="10"/>
    </row>
    <row r="316" spans="1:19">
      <c r="A316" s="10"/>
      <c r="B316" s="10"/>
      <c r="C316" s="10"/>
      <c r="D316" s="10"/>
      <c r="E316" s="10"/>
      <c r="F316" s="10"/>
      <c r="G316" s="10"/>
      <c r="H316" s="10"/>
      <c r="I316" s="10"/>
      <c r="J316" s="10"/>
      <c r="K316" s="10"/>
      <c r="L316" s="10"/>
      <c r="M316" s="10"/>
      <c r="N316" s="10"/>
      <c r="O316" s="3"/>
      <c r="P316" s="10"/>
      <c r="Q316" s="10"/>
      <c r="R316" s="10"/>
      <c r="S316" s="10"/>
    </row>
    <row r="317" spans="1:19">
      <c r="A317" s="10"/>
      <c r="B317" s="10"/>
      <c r="C317" s="10"/>
      <c r="D317" s="10"/>
      <c r="E317" s="10"/>
      <c r="F317" s="10"/>
      <c r="G317" s="10"/>
      <c r="H317" s="10"/>
      <c r="I317" s="10"/>
      <c r="J317" s="10"/>
      <c r="K317" s="10"/>
      <c r="L317" s="10"/>
      <c r="M317" s="10"/>
      <c r="N317" s="10"/>
      <c r="O317" s="3"/>
      <c r="P317" s="10"/>
      <c r="Q317" s="10"/>
      <c r="R317" s="10"/>
      <c r="S317" s="10"/>
    </row>
    <row r="318" spans="1:19">
      <c r="A318" s="10"/>
      <c r="B318" s="10"/>
      <c r="C318" s="10"/>
      <c r="D318" s="10"/>
      <c r="E318" s="10"/>
      <c r="F318" s="10"/>
      <c r="G318" s="10"/>
      <c r="H318" s="10"/>
      <c r="I318" s="10"/>
      <c r="J318" s="10"/>
      <c r="K318" s="10"/>
      <c r="L318" s="10"/>
      <c r="M318" s="10"/>
      <c r="N318" s="10"/>
      <c r="O318" s="3"/>
      <c r="P318" s="10"/>
      <c r="Q318" s="10"/>
      <c r="R318" s="10"/>
      <c r="S318" s="10"/>
    </row>
    <row r="319" spans="1:19">
      <c r="A319" s="10"/>
      <c r="B319" s="10"/>
      <c r="C319" s="10"/>
      <c r="D319" s="10"/>
      <c r="E319" s="10"/>
      <c r="F319" s="10"/>
      <c r="G319" s="10"/>
      <c r="H319" s="10"/>
      <c r="I319" s="10"/>
      <c r="J319" s="10"/>
      <c r="K319" s="10"/>
      <c r="L319" s="10"/>
      <c r="M319" s="10"/>
      <c r="N319" s="10"/>
      <c r="O319" s="3"/>
      <c r="P319" s="10"/>
      <c r="Q319" s="10"/>
      <c r="R319" s="10"/>
      <c r="S319" s="10"/>
    </row>
    <row r="320" spans="1:19">
      <c r="A320" s="10"/>
      <c r="B320" s="10"/>
      <c r="C320" s="10"/>
      <c r="D320" s="10"/>
      <c r="E320" s="10"/>
      <c r="F320" s="10"/>
      <c r="G320" s="10"/>
      <c r="H320" s="10"/>
      <c r="I320" s="10"/>
      <c r="J320" s="10"/>
      <c r="K320" s="10"/>
      <c r="L320" s="10"/>
      <c r="M320" s="10"/>
      <c r="N320" s="10"/>
      <c r="O320" s="3"/>
      <c r="P320" s="10"/>
      <c r="Q320" s="10"/>
      <c r="R320" s="10"/>
      <c r="S320" s="10"/>
    </row>
    <row r="321" spans="1:19">
      <c r="A321" s="10"/>
      <c r="B321" s="10"/>
      <c r="C321" s="10"/>
      <c r="D321" s="10"/>
      <c r="E321" s="10"/>
      <c r="F321" s="10"/>
      <c r="G321" s="10"/>
      <c r="H321" s="10"/>
      <c r="I321" s="10"/>
      <c r="J321" s="10"/>
      <c r="K321" s="10"/>
      <c r="L321" s="10"/>
      <c r="M321" s="10"/>
      <c r="N321" s="10"/>
      <c r="O321" s="3"/>
      <c r="P321" s="10"/>
      <c r="Q321" s="10"/>
      <c r="R321" s="10"/>
      <c r="S321" s="10"/>
    </row>
    <row r="322" spans="1:19">
      <c r="A322" s="10"/>
      <c r="B322" s="10"/>
      <c r="C322" s="10"/>
      <c r="D322" s="10"/>
      <c r="E322" s="10"/>
      <c r="F322" s="10"/>
      <c r="G322" s="10"/>
      <c r="H322" s="10"/>
      <c r="I322" s="10"/>
      <c r="J322" s="10"/>
      <c r="K322" s="10"/>
      <c r="L322" s="10"/>
      <c r="M322" s="10"/>
      <c r="N322" s="10"/>
      <c r="O322" s="3"/>
      <c r="P322" s="10"/>
      <c r="Q322" s="10"/>
      <c r="R322" s="10"/>
      <c r="S322" s="10"/>
    </row>
    <row r="323" spans="1:19">
      <c r="A323" s="10"/>
      <c r="B323" s="10"/>
      <c r="C323" s="10"/>
      <c r="D323" s="10"/>
      <c r="E323" s="10"/>
      <c r="F323" s="10"/>
      <c r="G323" s="10"/>
      <c r="H323" s="10"/>
      <c r="I323" s="10"/>
      <c r="J323" s="10"/>
      <c r="K323" s="10"/>
      <c r="L323" s="10"/>
      <c r="M323" s="10"/>
      <c r="N323" s="10"/>
      <c r="O323" s="3"/>
      <c r="P323" s="10"/>
      <c r="Q323" s="10"/>
      <c r="R323" s="10"/>
      <c r="S323" s="10"/>
    </row>
    <row r="324" spans="1:19">
      <c r="A324" s="10"/>
      <c r="B324" s="10"/>
      <c r="C324" s="10"/>
      <c r="D324" s="10"/>
      <c r="E324" s="10"/>
      <c r="F324" s="10"/>
      <c r="G324" s="10"/>
      <c r="H324" s="10"/>
      <c r="I324" s="10"/>
      <c r="J324" s="10"/>
      <c r="K324" s="10"/>
      <c r="L324" s="10"/>
      <c r="M324" s="10"/>
      <c r="N324" s="10"/>
      <c r="O324" s="3"/>
      <c r="P324" s="10"/>
      <c r="Q324" s="10"/>
      <c r="R324" s="10"/>
      <c r="S324" s="10"/>
    </row>
    <row r="325" spans="1:19">
      <c r="A325" s="10"/>
      <c r="B325" s="10"/>
      <c r="C325" s="10"/>
      <c r="D325" s="10"/>
      <c r="E325" s="10"/>
      <c r="F325" s="10"/>
      <c r="G325" s="10"/>
      <c r="H325" s="10"/>
      <c r="I325" s="10"/>
      <c r="J325" s="10"/>
      <c r="K325" s="10"/>
      <c r="L325" s="10"/>
      <c r="M325" s="10"/>
      <c r="N325" s="10"/>
      <c r="O325" s="3"/>
      <c r="P325" s="10"/>
      <c r="Q325" s="10"/>
      <c r="R325" s="10"/>
      <c r="S325" s="10"/>
    </row>
    <row r="326" spans="1:19">
      <c r="A326" s="10"/>
      <c r="B326" s="10"/>
      <c r="C326" s="10"/>
      <c r="D326" s="10"/>
      <c r="E326" s="10"/>
      <c r="F326" s="10"/>
      <c r="G326" s="10"/>
      <c r="H326" s="10"/>
      <c r="I326" s="10"/>
      <c r="J326" s="10"/>
      <c r="K326" s="10"/>
      <c r="L326" s="10"/>
      <c r="M326" s="10"/>
      <c r="N326" s="10"/>
      <c r="O326" s="3"/>
      <c r="P326" s="10"/>
      <c r="Q326" s="10"/>
      <c r="R326" s="10"/>
      <c r="S326" s="10"/>
    </row>
    <row r="327" spans="1:19">
      <c r="A327" s="10"/>
      <c r="B327" s="10"/>
      <c r="C327" s="10"/>
      <c r="D327" s="10"/>
      <c r="E327" s="10"/>
      <c r="F327" s="10"/>
      <c r="G327" s="10"/>
      <c r="H327" s="10"/>
      <c r="I327" s="10"/>
      <c r="J327" s="10"/>
      <c r="K327" s="10"/>
      <c r="L327" s="10"/>
      <c r="M327" s="10"/>
      <c r="N327" s="10"/>
      <c r="O327" s="3"/>
      <c r="P327" s="10"/>
      <c r="Q327" s="10"/>
      <c r="R327" s="10"/>
      <c r="S327" s="10"/>
    </row>
    <row r="328" spans="1:19">
      <c r="A328" s="10"/>
      <c r="B328" s="10"/>
      <c r="C328" s="10"/>
      <c r="D328" s="10"/>
      <c r="E328" s="10"/>
      <c r="F328" s="10"/>
      <c r="G328" s="10"/>
      <c r="H328" s="10"/>
      <c r="I328" s="10"/>
      <c r="J328" s="10"/>
      <c r="K328" s="10"/>
      <c r="L328" s="10"/>
      <c r="M328" s="10"/>
      <c r="N328" s="10"/>
      <c r="O328" s="3"/>
      <c r="P328" s="10"/>
      <c r="Q328" s="10"/>
      <c r="R328" s="10"/>
      <c r="S328" s="10"/>
    </row>
    <row r="329" spans="1:19">
      <c r="A329" s="10"/>
      <c r="B329" s="10"/>
      <c r="C329" s="10"/>
      <c r="D329" s="10"/>
      <c r="E329" s="10"/>
      <c r="F329" s="10"/>
      <c r="G329" s="10"/>
      <c r="H329" s="10"/>
      <c r="I329" s="10"/>
      <c r="J329" s="10"/>
      <c r="K329" s="10"/>
      <c r="L329" s="10"/>
      <c r="M329" s="10"/>
      <c r="N329" s="10"/>
      <c r="O329" s="3"/>
      <c r="P329" s="10"/>
      <c r="Q329" s="10"/>
      <c r="R329" s="10"/>
      <c r="S329" s="10"/>
    </row>
    <row r="330" spans="1:19">
      <c r="A330" s="10"/>
      <c r="B330" s="10"/>
      <c r="C330" s="10"/>
      <c r="D330" s="10"/>
      <c r="E330" s="10"/>
      <c r="F330" s="10"/>
      <c r="G330" s="10"/>
      <c r="H330" s="10"/>
      <c r="I330" s="10"/>
      <c r="J330" s="10"/>
      <c r="K330" s="10"/>
      <c r="L330" s="10"/>
      <c r="M330" s="10"/>
      <c r="N330" s="10"/>
      <c r="O330" s="3"/>
      <c r="P330" s="10"/>
      <c r="Q330" s="10"/>
      <c r="R330" s="10"/>
      <c r="S330" s="10"/>
    </row>
    <row r="331" spans="1:19">
      <c r="A331" s="10"/>
      <c r="B331" s="10"/>
      <c r="C331" s="10"/>
      <c r="D331" s="10"/>
      <c r="E331" s="10"/>
      <c r="F331" s="10"/>
      <c r="G331" s="10"/>
      <c r="H331" s="10"/>
      <c r="I331" s="10"/>
      <c r="J331" s="10"/>
      <c r="K331" s="10"/>
      <c r="L331" s="10"/>
      <c r="M331" s="10"/>
      <c r="N331" s="10"/>
      <c r="O331" s="3"/>
      <c r="P331" s="10"/>
      <c r="Q331" s="10"/>
      <c r="R331" s="10"/>
      <c r="S331" s="10"/>
    </row>
    <row r="332" spans="1:19">
      <c r="A332" s="10"/>
      <c r="B332" s="10"/>
      <c r="C332" s="10"/>
      <c r="D332" s="10"/>
      <c r="E332" s="10"/>
      <c r="F332" s="10"/>
      <c r="G332" s="10"/>
      <c r="H332" s="10"/>
      <c r="I332" s="10"/>
      <c r="J332" s="10"/>
      <c r="K332" s="10"/>
      <c r="L332" s="10"/>
      <c r="M332" s="10"/>
      <c r="N332" s="10"/>
      <c r="O332" s="3"/>
      <c r="P332" s="10"/>
      <c r="Q332" s="10"/>
      <c r="R332" s="10"/>
      <c r="S332" s="10"/>
    </row>
    <row r="333" spans="1:19">
      <c r="A333" s="10"/>
      <c r="B333" s="10"/>
      <c r="C333" s="10"/>
      <c r="D333" s="10"/>
      <c r="E333" s="10"/>
      <c r="F333" s="10"/>
      <c r="G333" s="10"/>
      <c r="H333" s="10"/>
      <c r="I333" s="10"/>
      <c r="J333" s="10"/>
      <c r="K333" s="10"/>
      <c r="L333" s="10"/>
      <c r="M333" s="10"/>
      <c r="N333" s="10"/>
      <c r="O333" s="3"/>
      <c r="P333" s="10"/>
      <c r="Q333" s="10"/>
      <c r="R333" s="10"/>
      <c r="S333" s="10"/>
    </row>
    <row r="334" spans="1:19">
      <c r="A334" s="10"/>
      <c r="B334" s="10"/>
      <c r="C334" s="10"/>
      <c r="D334" s="10"/>
      <c r="E334" s="10"/>
      <c r="F334" s="10"/>
      <c r="G334" s="10"/>
      <c r="H334" s="10"/>
      <c r="I334" s="10"/>
      <c r="J334" s="10"/>
      <c r="K334" s="10"/>
      <c r="L334" s="10"/>
      <c r="M334" s="10"/>
      <c r="N334" s="10"/>
      <c r="O334" s="3"/>
      <c r="P334" s="10"/>
      <c r="Q334" s="10"/>
      <c r="R334" s="10"/>
      <c r="S334" s="10"/>
    </row>
    <row r="335" spans="1:19">
      <c r="A335" s="10"/>
      <c r="B335" s="10"/>
      <c r="C335" s="10"/>
      <c r="D335" s="10"/>
      <c r="E335" s="10"/>
      <c r="F335" s="10"/>
      <c r="G335" s="10"/>
      <c r="H335" s="10"/>
      <c r="I335" s="10"/>
      <c r="J335" s="10"/>
      <c r="K335" s="10"/>
      <c r="L335" s="10"/>
      <c r="M335" s="10"/>
      <c r="N335" s="10"/>
      <c r="O335" s="3"/>
      <c r="P335" s="10"/>
      <c r="Q335" s="10"/>
      <c r="R335" s="10"/>
      <c r="S335" s="10"/>
    </row>
    <row r="336" spans="1:19">
      <c r="A336" s="10"/>
      <c r="B336" s="10"/>
      <c r="C336" s="10"/>
      <c r="D336" s="10"/>
      <c r="E336" s="10"/>
      <c r="F336" s="10"/>
      <c r="G336" s="10"/>
      <c r="H336" s="10"/>
      <c r="I336" s="10"/>
      <c r="J336" s="10"/>
      <c r="K336" s="10"/>
      <c r="L336" s="10"/>
      <c r="M336" s="10"/>
      <c r="N336" s="10"/>
      <c r="O336" s="3"/>
      <c r="P336" s="10"/>
      <c r="Q336" s="10"/>
      <c r="R336" s="10"/>
      <c r="S336" s="10"/>
    </row>
    <row r="337" spans="1:19">
      <c r="A337" s="10"/>
      <c r="B337" s="10"/>
      <c r="C337" s="10"/>
      <c r="D337" s="10"/>
      <c r="E337" s="10"/>
      <c r="F337" s="10"/>
      <c r="G337" s="10"/>
      <c r="H337" s="10"/>
      <c r="I337" s="10"/>
      <c r="J337" s="10"/>
      <c r="K337" s="10"/>
      <c r="L337" s="10"/>
      <c r="M337" s="10"/>
      <c r="N337" s="10"/>
      <c r="O337" s="3"/>
      <c r="P337" s="10"/>
      <c r="Q337" s="10"/>
      <c r="R337" s="10"/>
      <c r="S337" s="10"/>
    </row>
    <row r="338" spans="1:19">
      <c r="A338" s="10"/>
      <c r="B338" s="10"/>
      <c r="C338" s="10"/>
      <c r="D338" s="10"/>
      <c r="E338" s="10"/>
      <c r="F338" s="10"/>
      <c r="G338" s="10"/>
      <c r="H338" s="10"/>
      <c r="I338" s="10"/>
      <c r="J338" s="10"/>
      <c r="K338" s="10"/>
      <c r="L338" s="10"/>
      <c r="M338" s="10"/>
      <c r="N338" s="10"/>
      <c r="O338" s="3"/>
      <c r="P338" s="10"/>
      <c r="Q338" s="10"/>
      <c r="R338" s="10"/>
      <c r="S338" s="10"/>
    </row>
    <row r="339" spans="1:19">
      <c r="A339" s="10"/>
      <c r="B339" s="10"/>
      <c r="C339" s="10"/>
      <c r="D339" s="10"/>
      <c r="E339" s="10"/>
      <c r="F339" s="10"/>
      <c r="G339" s="10"/>
      <c r="H339" s="10"/>
      <c r="I339" s="10"/>
      <c r="J339" s="10"/>
      <c r="K339" s="10"/>
      <c r="L339" s="10"/>
      <c r="M339" s="10"/>
      <c r="N339" s="10"/>
      <c r="O339" s="3"/>
      <c r="P339" s="10"/>
      <c r="Q339" s="10"/>
      <c r="R339" s="10"/>
      <c r="S339" s="10"/>
    </row>
    <row r="340" spans="1:19">
      <c r="A340" s="10"/>
      <c r="B340" s="10"/>
      <c r="C340" s="10"/>
      <c r="D340" s="10"/>
      <c r="E340" s="10"/>
      <c r="F340" s="10"/>
      <c r="G340" s="10"/>
      <c r="H340" s="10"/>
      <c r="I340" s="10"/>
      <c r="J340" s="10"/>
      <c r="K340" s="10"/>
      <c r="L340" s="10"/>
      <c r="M340" s="10"/>
      <c r="N340" s="10"/>
      <c r="O340" s="3"/>
      <c r="P340" s="10"/>
      <c r="Q340" s="10"/>
      <c r="R340" s="10"/>
      <c r="S340" s="10"/>
    </row>
    <row r="341" spans="1:19">
      <c r="A341" s="10"/>
      <c r="B341" s="10"/>
      <c r="C341" s="10"/>
      <c r="D341" s="10"/>
      <c r="E341" s="10"/>
      <c r="F341" s="10"/>
      <c r="G341" s="10"/>
      <c r="H341" s="10"/>
      <c r="I341" s="10"/>
      <c r="J341" s="10"/>
      <c r="K341" s="10"/>
      <c r="L341" s="10"/>
      <c r="M341" s="10"/>
      <c r="N341" s="10"/>
      <c r="O341" s="3"/>
      <c r="P341" s="10"/>
      <c r="Q341" s="10"/>
      <c r="R341" s="10"/>
      <c r="S341" s="10"/>
    </row>
    <row r="342" spans="1:19">
      <c r="A342" s="10"/>
      <c r="B342" s="10"/>
      <c r="C342" s="10"/>
      <c r="D342" s="10"/>
      <c r="E342" s="10"/>
      <c r="F342" s="10"/>
      <c r="G342" s="10"/>
      <c r="H342" s="10"/>
      <c r="I342" s="10"/>
      <c r="J342" s="10"/>
      <c r="K342" s="10"/>
      <c r="L342" s="10"/>
      <c r="M342" s="10"/>
      <c r="N342" s="10"/>
      <c r="O342" s="3"/>
      <c r="P342" s="10"/>
      <c r="Q342" s="10"/>
      <c r="R342" s="10"/>
      <c r="S342" s="10"/>
    </row>
    <row r="343" spans="1:19">
      <c r="A343" s="10"/>
      <c r="B343" s="10"/>
      <c r="C343" s="10"/>
      <c r="D343" s="10"/>
      <c r="E343" s="10"/>
      <c r="F343" s="10"/>
      <c r="G343" s="10"/>
      <c r="H343" s="10"/>
      <c r="I343" s="10"/>
      <c r="J343" s="10"/>
      <c r="K343" s="10"/>
      <c r="L343" s="10"/>
      <c r="M343" s="10"/>
      <c r="N343" s="10"/>
      <c r="O343" s="3"/>
      <c r="P343" s="10"/>
      <c r="Q343" s="10"/>
      <c r="R343" s="10"/>
      <c r="S343" s="10"/>
    </row>
    <row r="344" spans="1:19">
      <c r="A344" s="10"/>
      <c r="B344" s="10"/>
      <c r="C344" s="10"/>
      <c r="D344" s="10"/>
      <c r="E344" s="10"/>
      <c r="F344" s="10"/>
      <c r="G344" s="10"/>
      <c r="H344" s="10"/>
      <c r="I344" s="10"/>
      <c r="J344" s="10"/>
      <c r="K344" s="10"/>
      <c r="L344" s="10"/>
      <c r="M344" s="10"/>
      <c r="N344" s="10"/>
      <c r="O344" s="3"/>
      <c r="P344" s="10"/>
      <c r="Q344" s="10"/>
      <c r="R344" s="10"/>
      <c r="S344" s="10"/>
    </row>
    <row r="345" spans="1:19">
      <c r="A345" s="10"/>
      <c r="B345" s="10"/>
      <c r="C345" s="10"/>
      <c r="D345" s="10"/>
      <c r="E345" s="10"/>
      <c r="F345" s="10"/>
      <c r="G345" s="10"/>
      <c r="H345" s="10"/>
      <c r="I345" s="10"/>
      <c r="J345" s="10"/>
      <c r="K345" s="10"/>
      <c r="L345" s="10"/>
      <c r="M345" s="10"/>
      <c r="N345" s="10"/>
      <c r="O345" s="3"/>
      <c r="P345" s="10"/>
      <c r="Q345" s="10"/>
      <c r="R345" s="10"/>
      <c r="S345" s="10"/>
    </row>
    <row r="346" spans="1:19">
      <c r="A346" s="10"/>
      <c r="B346" s="10"/>
      <c r="C346" s="10"/>
      <c r="D346" s="10"/>
      <c r="E346" s="10"/>
      <c r="F346" s="10"/>
      <c r="G346" s="10"/>
      <c r="H346" s="10"/>
      <c r="I346" s="10"/>
      <c r="J346" s="10"/>
      <c r="K346" s="10"/>
      <c r="L346" s="10"/>
      <c r="M346" s="10"/>
      <c r="N346" s="10"/>
      <c r="O346" s="3"/>
      <c r="P346" s="10"/>
      <c r="Q346" s="10"/>
      <c r="R346" s="10"/>
      <c r="S346" s="10"/>
    </row>
    <row r="347" spans="1:19">
      <c r="A347" s="10"/>
      <c r="B347" s="10"/>
      <c r="C347" s="10"/>
      <c r="D347" s="10"/>
      <c r="E347" s="10"/>
      <c r="F347" s="10"/>
      <c r="G347" s="10"/>
      <c r="H347" s="10"/>
      <c r="I347" s="10"/>
      <c r="J347" s="10"/>
      <c r="K347" s="10"/>
      <c r="L347" s="10"/>
      <c r="M347" s="10"/>
      <c r="N347" s="10"/>
      <c r="O347" s="3"/>
      <c r="P347" s="10"/>
      <c r="Q347" s="10"/>
      <c r="R347" s="10"/>
      <c r="S347" s="10"/>
    </row>
    <row r="348" spans="1:19">
      <c r="A348" s="10"/>
      <c r="B348" s="10"/>
      <c r="C348" s="10"/>
      <c r="D348" s="10"/>
      <c r="E348" s="10"/>
      <c r="F348" s="10"/>
      <c r="G348" s="10"/>
      <c r="H348" s="10"/>
      <c r="I348" s="10"/>
      <c r="J348" s="10"/>
      <c r="K348" s="10"/>
      <c r="L348" s="10"/>
      <c r="M348" s="10"/>
      <c r="N348" s="10"/>
      <c r="O348" s="3"/>
      <c r="P348" s="10"/>
      <c r="Q348" s="10"/>
      <c r="R348" s="10"/>
      <c r="S348" s="10"/>
    </row>
    <row r="349" spans="1:19">
      <c r="A349" s="10"/>
      <c r="B349" s="10"/>
      <c r="C349" s="10"/>
      <c r="D349" s="10"/>
      <c r="E349" s="10"/>
      <c r="F349" s="10"/>
      <c r="G349" s="10"/>
      <c r="H349" s="10"/>
      <c r="I349" s="10"/>
      <c r="J349" s="10"/>
      <c r="K349" s="10"/>
      <c r="L349" s="10"/>
      <c r="M349" s="10"/>
      <c r="N349" s="10"/>
      <c r="O349" s="3"/>
      <c r="P349" s="10"/>
      <c r="Q349" s="10"/>
      <c r="R349" s="10"/>
      <c r="S349" s="10"/>
    </row>
    <row r="350" spans="1:19">
      <c r="A350" s="10"/>
      <c r="B350" s="10"/>
      <c r="C350" s="10"/>
      <c r="D350" s="10"/>
      <c r="E350" s="10"/>
      <c r="F350" s="10"/>
      <c r="G350" s="10"/>
      <c r="H350" s="10"/>
      <c r="I350" s="10"/>
      <c r="J350" s="10"/>
      <c r="K350" s="10"/>
      <c r="L350" s="10"/>
      <c r="M350" s="10"/>
      <c r="N350" s="10"/>
      <c r="O350" s="3"/>
      <c r="P350" s="10"/>
      <c r="Q350" s="10"/>
      <c r="R350" s="10"/>
      <c r="S350" s="10"/>
    </row>
    <row r="351" spans="1:19">
      <c r="A351" s="10"/>
      <c r="B351" s="10"/>
      <c r="C351" s="10"/>
      <c r="D351" s="10"/>
      <c r="E351" s="10"/>
      <c r="F351" s="10"/>
      <c r="G351" s="10"/>
      <c r="H351" s="10"/>
      <c r="I351" s="10"/>
      <c r="J351" s="10"/>
      <c r="K351" s="10"/>
      <c r="L351" s="10"/>
      <c r="M351" s="10"/>
      <c r="N351" s="10"/>
      <c r="O351" s="3"/>
      <c r="P351" s="10"/>
      <c r="Q351" s="10"/>
      <c r="R351" s="10"/>
      <c r="S351" s="10"/>
    </row>
    <row r="352" spans="1:19">
      <c r="A352" s="10"/>
      <c r="B352" s="10"/>
      <c r="C352" s="10"/>
      <c r="D352" s="10"/>
      <c r="E352" s="10"/>
      <c r="F352" s="10"/>
      <c r="G352" s="10"/>
      <c r="H352" s="10"/>
      <c r="I352" s="10"/>
      <c r="J352" s="10"/>
      <c r="K352" s="10"/>
      <c r="L352" s="10"/>
      <c r="M352" s="10"/>
      <c r="N352" s="10"/>
      <c r="O352" s="3"/>
      <c r="P352" s="10"/>
      <c r="Q352" s="10"/>
      <c r="R352" s="10"/>
      <c r="S352" s="10"/>
    </row>
    <row r="353" spans="1:19">
      <c r="A353" s="10"/>
      <c r="B353" s="10"/>
      <c r="C353" s="10"/>
      <c r="D353" s="10"/>
      <c r="E353" s="10"/>
      <c r="F353" s="10"/>
      <c r="G353" s="10"/>
      <c r="H353" s="10"/>
      <c r="I353" s="10"/>
      <c r="J353" s="10"/>
      <c r="K353" s="10"/>
      <c r="L353" s="10"/>
      <c r="M353" s="10"/>
      <c r="N353" s="10"/>
      <c r="O353" s="3"/>
      <c r="P353" s="10"/>
      <c r="Q353" s="10"/>
      <c r="R353" s="10"/>
      <c r="S353" s="10"/>
    </row>
    <row r="354" spans="1:19">
      <c r="A354" s="10"/>
      <c r="B354" s="10"/>
      <c r="C354" s="10"/>
      <c r="D354" s="10"/>
      <c r="E354" s="10"/>
      <c r="F354" s="10"/>
      <c r="G354" s="10"/>
      <c r="H354" s="10"/>
      <c r="I354" s="10"/>
      <c r="J354" s="10"/>
      <c r="K354" s="10"/>
      <c r="L354" s="10"/>
      <c r="M354" s="10"/>
      <c r="N354" s="10"/>
      <c r="O354" s="3"/>
      <c r="P354" s="10"/>
      <c r="Q354" s="10"/>
      <c r="R354" s="10"/>
      <c r="S354" s="10"/>
    </row>
    <row r="355" spans="1:19">
      <c r="A355" s="10"/>
      <c r="B355" s="10"/>
      <c r="C355" s="10"/>
      <c r="D355" s="10"/>
      <c r="E355" s="10"/>
      <c r="F355" s="10"/>
      <c r="G355" s="10"/>
      <c r="H355" s="10"/>
      <c r="I355" s="10"/>
      <c r="J355" s="10"/>
      <c r="K355" s="10"/>
      <c r="L355" s="10"/>
      <c r="M355" s="10"/>
      <c r="N355" s="10"/>
      <c r="O355" s="3"/>
      <c r="P355" s="10"/>
      <c r="Q355" s="10"/>
      <c r="R355" s="10"/>
      <c r="S355" s="10"/>
    </row>
    <row r="356" spans="1:19">
      <c r="A356" s="10"/>
      <c r="B356" s="10"/>
      <c r="C356" s="10"/>
      <c r="D356" s="10"/>
      <c r="E356" s="10"/>
      <c r="F356" s="10"/>
      <c r="G356" s="10"/>
      <c r="H356" s="10"/>
      <c r="I356" s="10"/>
      <c r="J356" s="10"/>
      <c r="K356" s="10"/>
      <c r="L356" s="10"/>
      <c r="M356" s="10"/>
      <c r="N356" s="10"/>
      <c r="O356" s="3"/>
      <c r="P356" s="10"/>
      <c r="Q356" s="10"/>
      <c r="R356" s="10"/>
      <c r="S356" s="10"/>
    </row>
    <row r="357" spans="1:19">
      <c r="A357" s="10"/>
      <c r="B357" s="10"/>
      <c r="C357" s="10"/>
      <c r="D357" s="10"/>
      <c r="E357" s="10"/>
      <c r="F357" s="10"/>
      <c r="G357" s="10"/>
      <c r="H357" s="10"/>
      <c r="I357" s="10"/>
      <c r="J357" s="10"/>
      <c r="K357" s="10"/>
      <c r="L357" s="10"/>
      <c r="M357" s="10"/>
      <c r="N357" s="10"/>
      <c r="O357" s="3"/>
      <c r="P357" s="10"/>
      <c r="Q357" s="10"/>
      <c r="R357" s="10"/>
      <c r="S357" s="10"/>
    </row>
    <row r="358" spans="1:19">
      <c r="A358" s="10"/>
      <c r="B358" s="10"/>
      <c r="C358" s="10"/>
      <c r="D358" s="10"/>
      <c r="E358" s="10"/>
      <c r="F358" s="10"/>
      <c r="G358" s="10"/>
      <c r="H358" s="10"/>
      <c r="I358" s="10"/>
      <c r="J358" s="10"/>
      <c r="K358" s="10"/>
      <c r="L358" s="10"/>
      <c r="M358" s="10"/>
      <c r="N358" s="10"/>
      <c r="O358" s="3"/>
      <c r="P358" s="10"/>
      <c r="Q358" s="10"/>
      <c r="R358" s="10"/>
      <c r="S358" s="10"/>
    </row>
    <row r="359" spans="1:19">
      <c r="A359" s="10"/>
      <c r="B359" s="10"/>
      <c r="C359" s="10"/>
      <c r="D359" s="10"/>
      <c r="E359" s="10"/>
      <c r="F359" s="10"/>
      <c r="G359" s="10"/>
      <c r="H359" s="10"/>
      <c r="I359" s="10"/>
      <c r="J359" s="10"/>
      <c r="K359" s="10"/>
      <c r="L359" s="10"/>
      <c r="M359" s="10"/>
      <c r="N359" s="10"/>
      <c r="O359" s="3"/>
      <c r="P359" s="10"/>
      <c r="Q359" s="10"/>
      <c r="R359" s="10"/>
      <c r="S359" s="10"/>
    </row>
    <row r="360" spans="1:19">
      <c r="A360" s="10"/>
      <c r="B360" s="10"/>
      <c r="C360" s="10"/>
      <c r="D360" s="10"/>
      <c r="E360" s="10"/>
      <c r="F360" s="10"/>
      <c r="G360" s="10"/>
      <c r="H360" s="10"/>
      <c r="I360" s="10"/>
      <c r="J360" s="10"/>
      <c r="K360" s="10"/>
      <c r="L360" s="10"/>
      <c r="M360" s="10"/>
      <c r="N360" s="10"/>
      <c r="O360" s="3"/>
      <c r="P360" s="10"/>
      <c r="Q360" s="10"/>
      <c r="R360" s="10"/>
      <c r="S360" s="10"/>
    </row>
    <row r="361" spans="1:19">
      <c r="A361" s="10"/>
      <c r="B361" s="10"/>
      <c r="C361" s="10"/>
      <c r="D361" s="10"/>
      <c r="E361" s="10"/>
      <c r="F361" s="10"/>
      <c r="G361" s="10"/>
      <c r="H361" s="10"/>
      <c r="I361" s="10"/>
      <c r="J361" s="10"/>
      <c r="K361" s="10"/>
      <c r="L361" s="10"/>
      <c r="M361" s="10"/>
      <c r="N361" s="10"/>
      <c r="O361" s="3"/>
      <c r="P361" s="10"/>
      <c r="Q361" s="10"/>
      <c r="R361" s="10"/>
      <c r="S361" s="10"/>
    </row>
    <row r="362" spans="1:19">
      <c r="A362" s="10"/>
      <c r="B362" s="10"/>
      <c r="C362" s="10"/>
      <c r="D362" s="10"/>
      <c r="E362" s="10"/>
      <c r="F362" s="10"/>
      <c r="G362" s="10"/>
      <c r="H362" s="10"/>
      <c r="I362" s="10"/>
      <c r="J362" s="10"/>
      <c r="K362" s="10"/>
      <c r="L362" s="10"/>
      <c r="M362" s="10"/>
      <c r="N362" s="10"/>
      <c r="O362" s="3"/>
      <c r="P362" s="10"/>
      <c r="Q362" s="10"/>
      <c r="R362" s="10"/>
      <c r="S362" s="10"/>
    </row>
    <row r="363" spans="1:19">
      <c r="A363" s="10"/>
      <c r="B363" s="10"/>
      <c r="C363" s="10"/>
      <c r="D363" s="10"/>
      <c r="E363" s="10"/>
      <c r="F363" s="10"/>
      <c r="G363" s="10"/>
      <c r="H363" s="10"/>
      <c r="I363" s="10"/>
      <c r="J363" s="10"/>
      <c r="K363" s="10"/>
      <c r="L363" s="10"/>
      <c r="M363" s="10"/>
      <c r="N363" s="10"/>
      <c r="O363" s="3"/>
      <c r="P363" s="10"/>
      <c r="Q363" s="10"/>
      <c r="R363" s="10"/>
      <c r="S363" s="10"/>
    </row>
    <row r="364" spans="1:19">
      <c r="A364" s="10"/>
      <c r="B364" s="10"/>
      <c r="C364" s="10"/>
      <c r="D364" s="10"/>
      <c r="E364" s="10"/>
      <c r="F364" s="10"/>
      <c r="G364" s="10"/>
      <c r="H364" s="10"/>
      <c r="I364" s="10"/>
      <c r="J364" s="10"/>
      <c r="K364" s="10"/>
      <c r="L364" s="10"/>
      <c r="M364" s="10"/>
      <c r="N364" s="10"/>
      <c r="O364" s="3"/>
      <c r="P364" s="10"/>
      <c r="Q364" s="10"/>
      <c r="R364" s="10"/>
      <c r="S364" s="10"/>
    </row>
    <row r="365" spans="1:19">
      <c r="A365" s="10"/>
      <c r="B365" s="10"/>
      <c r="C365" s="10"/>
      <c r="D365" s="10"/>
      <c r="E365" s="10"/>
      <c r="F365" s="10"/>
      <c r="G365" s="10"/>
      <c r="H365" s="10"/>
      <c r="I365" s="10"/>
      <c r="J365" s="10"/>
      <c r="K365" s="10"/>
      <c r="L365" s="10"/>
      <c r="M365" s="10"/>
      <c r="N365" s="10"/>
      <c r="O365" s="3"/>
      <c r="P365" s="10"/>
      <c r="Q365" s="10"/>
      <c r="R365" s="10"/>
      <c r="S365" s="10"/>
    </row>
    <row r="366" spans="1:19">
      <c r="A366" s="10"/>
      <c r="B366" s="10"/>
      <c r="C366" s="10"/>
      <c r="D366" s="10"/>
      <c r="E366" s="10"/>
      <c r="F366" s="10"/>
      <c r="G366" s="10"/>
      <c r="H366" s="10"/>
      <c r="I366" s="10"/>
      <c r="J366" s="10"/>
      <c r="K366" s="10"/>
      <c r="L366" s="10"/>
      <c r="M366" s="10"/>
      <c r="N366" s="10"/>
      <c r="O366" s="3"/>
      <c r="P366" s="10"/>
      <c r="Q366" s="10"/>
      <c r="R366" s="10"/>
      <c r="S366" s="10"/>
    </row>
    <row r="367" spans="1:19">
      <c r="A367" s="10"/>
      <c r="B367" s="10"/>
      <c r="C367" s="10"/>
      <c r="D367" s="10"/>
      <c r="E367" s="10"/>
      <c r="F367" s="10"/>
      <c r="G367" s="10"/>
      <c r="H367" s="10"/>
      <c r="I367" s="10"/>
      <c r="J367" s="10"/>
      <c r="K367" s="10"/>
      <c r="L367" s="10"/>
      <c r="M367" s="10"/>
      <c r="N367" s="10"/>
      <c r="O367" s="3"/>
      <c r="P367" s="10"/>
      <c r="Q367" s="10"/>
      <c r="R367" s="10"/>
      <c r="S367" s="10"/>
    </row>
    <row r="368" spans="1:19">
      <c r="A368" s="10"/>
      <c r="B368" s="10"/>
      <c r="C368" s="10"/>
      <c r="D368" s="10"/>
      <c r="E368" s="10"/>
      <c r="F368" s="10"/>
      <c r="G368" s="10"/>
      <c r="H368" s="10"/>
      <c r="I368" s="10"/>
      <c r="J368" s="10"/>
      <c r="K368" s="10"/>
      <c r="L368" s="10"/>
      <c r="M368" s="10"/>
      <c r="N368" s="10"/>
      <c r="O368" s="3"/>
      <c r="P368" s="10"/>
      <c r="Q368" s="10"/>
      <c r="R368" s="10"/>
      <c r="S368" s="10"/>
    </row>
    <row r="369" spans="1:19">
      <c r="A369" s="10"/>
      <c r="B369" s="10"/>
      <c r="C369" s="10"/>
      <c r="D369" s="10"/>
      <c r="E369" s="10"/>
      <c r="F369" s="10"/>
      <c r="G369" s="10"/>
      <c r="H369" s="10"/>
      <c r="I369" s="10"/>
      <c r="J369" s="10"/>
      <c r="K369" s="10"/>
      <c r="L369" s="10"/>
      <c r="M369" s="10"/>
      <c r="N369" s="10"/>
      <c r="O369" s="3"/>
      <c r="P369" s="10"/>
      <c r="Q369" s="10"/>
      <c r="R369" s="10"/>
      <c r="S369" s="10"/>
    </row>
    <row r="370" spans="1:19">
      <c r="A370" s="10"/>
      <c r="B370" s="10"/>
      <c r="C370" s="10"/>
      <c r="D370" s="10"/>
      <c r="E370" s="10"/>
      <c r="F370" s="10"/>
      <c r="G370" s="10"/>
      <c r="H370" s="10"/>
      <c r="I370" s="10"/>
      <c r="J370" s="10"/>
      <c r="K370" s="10"/>
      <c r="L370" s="10"/>
      <c r="M370" s="10"/>
      <c r="N370" s="10"/>
      <c r="O370" s="3"/>
      <c r="P370" s="10"/>
      <c r="Q370" s="10"/>
      <c r="R370" s="10"/>
      <c r="S370" s="10"/>
    </row>
    <row r="371" spans="1:19">
      <c r="A371" s="10"/>
      <c r="B371" s="10"/>
      <c r="C371" s="10"/>
      <c r="D371" s="10"/>
      <c r="E371" s="10"/>
      <c r="F371" s="10"/>
      <c r="G371" s="10"/>
      <c r="H371" s="10"/>
      <c r="I371" s="10"/>
      <c r="J371" s="10"/>
      <c r="K371" s="10"/>
      <c r="L371" s="10"/>
      <c r="M371" s="10"/>
      <c r="N371" s="10"/>
      <c r="O371" s="3"/>
      <c r="P371" s="10"/>
      <c r="Q371" s="10"/>
      <c r="R371" s="10"/>
      <c r="S371" s="10"/>
    </row>
    <row r="372" spans="1:19">
      <c r="A372" s="10"/>
      <c r="B372" s="10"/>
      <c r="C372" s="10"/>
      <c r="D372" s="10"/>
      <c r="E372" s="10"/>
      <c r="F372" s="10"/>
      <c r="G372" s="10"/>
      <c r="H372" s="10"/>
      <c r="I372" s="10"/>
      <c r="J372" s="10"/>
      <c r="K372" s="10"/>
      <c r="L372" s="10"/>
      <c r="M372" s="10"/>
      <c r="N372" s="10"/>
      <c r="O372" s="3"/>
      <c r="P372" s="10"/>
      <c r="Q372" s="10"/>
      <c r="R372" s="10"/>
      <c r="S372" s="10"/>
    </row>
    <row r="373" spans="1:19">
      <c r="A373" s="10"/>
      <c r="B373" s="10"/>
      <c r="C373" s="10"/>
      <c r="D373" s="10"/>
      <c r="E373" s="10"/>
      <c r="F373" s="10"/>
      <c r="G373" s="10"/>
      <c r="H373" s="10"/>
      <c r="I373" s="10"/>
      <c r="J373" s="10"/>
      <c r="K373" s="10"/>
      <c r="L373" s="10"/>
      <c r="M373" s="10"/>
      <c r="N373" s="10"/>
      <c r="O373" s="3"/>
      <c r="P373" s="10"/>
      <c r="Q373" s="10"/>
      <c r="R373" s="10"/>
      <c r="S373" s="10"/>
    </row>
    <row r="374" spans="1:19">
      <c r="A374" s="10"/>
      <c r="B374" s="10"/>
      <c r="C374" s="10"/>
      <c r="D374" s="10"/>
      <c r="E374" s="10"/>
      <c r="F374" s="10"/>
      <c r="G374" s="10"/>
      <c r="H374" s="10"/>
      <c r="I374" s="10"/>
      <c r="J374" s="10"/>
      <c r="K374" s="10"/>
      <c r="L374" s="10"/>
      <c r="M374" s="10"/>
      <c r="N374" s="10"/>
      <c r="O374" s="3"/>
      <c r="P374" s="10"/>
      <c r="Q374" s="10"/>
      <c r="R374" s="10"/>
      <c r="S374" s="10"/>
    </row>
    <row r="375" spans="1:19">
      <c r="A375" s="10"/>
      <c r="B375" s="10"/>
      <c r="C375" s="10"/>
      <c r="D375" s="10"/>
      <c r="E375" s="10"/>
      <c r="F375" s="10"/>
      <c r="G375" s="10"/>
      <c r="H375" s="10"/>
      <c r="I375" s="10"/>
      <c r="J375" s="10"/>
      <c r="K375" s="10"/>
      <c r="L375" s="10"/>
      <c r="M375" s="10"/>
      <c r="N375" s="10"/>
      <c r="O375" s="3"/>
      <c r="P375" s="10"/>
      <c r="Q375" s="10"/>
      <c r="R375" s="10"/>
      <c r="S375" s="10"/>
    </row>
    <row r="376" spans="1:19">
      <c r="A376" s="10"/>
      <c r="B376" s="10"/>
      <c r="C376" s="10"/>
      <c r="D376" s="10"/>
      <c r="E376" s="10"/>
      <c r="F376" s="10"/>
      <c r="G376" s="10"/>
      <c r="H376" s="10"/>
      <c r="I376" s="10"/>
      <c r="J376" s="10"/>
      <c r="K376" s="10"/>
      <c r="L376" s="10"/>
      <c r="M376" s="10"/>
      <c r="N376" s="10"/>
      <c r="O376" s="3"/>
      <c r="P376" s="10"/>
      <c r="Q376" s="10"/>
      <c r="R376" s="10"/>
      <c r="S376" s="10"/>
    </row>
    <row r="377" spans="1:19">
      <c r="A377" s="10"/>
      <c r="B377" s="10"/>
      <c r="C377" s="10"/>
      <c r="D377" s="10"/>
      <c r="E377" s="10"/>
      <c r="F377" s="10"/>
      <c r="G377" s="10"/>
      <c r="H377" s="10"/>
      <c r="I377" s="10"/>
      <c r="J377" s="10"/>
      <c r="K377" s="10"/>
      <c r="L377" s="10"/>
      <c r="M377" s="10"/>
      <c r="N377" s="10"/>
      <c r="O377" s="3"/>
      <c r="P377" s="10"/>
      <c r="Q377" s="10"/>
      <c r="R377" s="10"/>
      <c r="S377" s="10"/>
    </row>
    <row r="378" spans="1:19">
      <c r="A378" s="10"/>
      <c r="B378" s="10"/>
      <c r="C378" s="10"/>
      <c r="D378" s="10"/>
      <c r="E378" s="10"/>
      <c r="F378" s="10"/>
      <c r="G378" s="10"/>
      <c r="H378" s="10"/>
      <c r="I378" s="10"/>
      <c r="J378" s="10"/>
      <c r="K378" s="10"/>
      <c r="L378" s="10"/>
      <c r="M378" s="10"/>
      <c r="N378" s="10"/>
      <c r="O378" s="3"/>
      <c r="P378" s="10"/>
      <c r="Q378" s="10"/>
      <c r="R378" s="10"/>
      <c r="S378" s="10"/>
    </row>
    <row r="379" spans="1:19">
      <c r="A379" s="10"/>
      <c r="B379" s="10"/>
      <c r="C379" s="10"/>
      <c r="D379" s="10"/>
      <c r="E379" s="10"/>
      <c r="F379" s="10"/>
      <c r="G379" s="10"/>
      <c r="H379" s="10"/>
      <c r="I379" s="10"/>
      <c r="J379" s="10"/>
      <c r="K379" s="10"/>
      <c r="L379" s="10"/>
      <c r="M379" s="10"/>
      <c r="N379" s="10"/>
      <c r="O379" s="3"/>
      <c r="P379" s="10"/>
      <c r="Q379" s="10"/>
      <c r="R379" s="10"/>
      <c r="S379" s="10"/>
    </row>
    <row r="380" spans="1:19">
      <c r="A380" s="10"/>
      <c r="B380" s="10"/>
      <c r="C380" s="10"/>
      <c r="D380" s="10"/>
      <c r="E380" s="10"/>
      <c r="F380" s="10"/>
      <c r="G380" s="10"/>
      <c r="H380" s="10"/>
      <c r="I380" s="10"/>
      <c r="J380" s="10"/>
      <c r="K380" s="10"/>
      <c r="L380" s="10"/>
      <c r="M380" s="10"/>
      <c r="N380" s="10"/>
      <c r="O380" s="3"/>
      <c r="P380" s="10"/>
      <c r="Q380" s="10"/>
      <c r="R380" s="10"/>
      <c r="S380" s="10"/>
    </row>
    <row r="381" spans="1:19">
      <c r="A381" s="10"/>
      <c r="B381" s="10"/>
      <c r="C381" s="10"/>
      <c r="D381" s="10"/>
      <c r="E381" s="10"/>
      <c r="F381" s="10"/>
      <c r="G381" s="10"/>
      <c r="H381" s="10"/>
      <c r="I381" s="10"/>
      <c r="J381" s="10"/>
      <c r="K381" s="10"/>
      <c r="L381" s="10"/>
      <c r="M381" s="10"/>
      <c r="N381" s="10"/>
      <c r="O381" s="3"/>
      <c r="P381" s="10"/>
      <c r="Q381" s="10"/>
      <c r="R381" s="10"/>
      <c r="S381" s="10"/>
    </row>
    <row r="382" spans="1:19">
      <c r="A382" s="10"/>
      <c r="B382" s="10"/>
      <c r="C382" s="10"/>
      <c r="D382" s="10"/>
      <c r="E382" s="10"/>
      <c r="F382" s="10"/>
      <c r="G382" s="10"/>
      <c r="H382" s="10"/>
      <c r="I382" s="10"/>
      <c r="J382" s="10"/>
      <c r="K382" s="10"/>
      <c r="L382" s="10"/>
      <c r="M382" s="10"/>
      <c r="N382" s="10"/>
      <c r="O382" s="3"/>
      <c r="P382" s="10"/>
      <c r="Q382" s="10"/>
      <c r="R382" s="10"/>
      <c r="S382" s="10"/>
    </row>
    <row r="383" spans="1:19">
      <c r="A383" s="10"/>
      <c r="B383" s="10"/>
      <c r="C383" s="10"/>
      <c r="D383" s="10"/>
      <c r="E383" s="10"/>
      <c r="F383" s="10"/>
      <c r="G383" s="10"/>
      <c r="H383" s="10"/>
      <c r="I383" s="10"/>
      <c r="J383" s="10"/>
      <c r="K383" s="10"/>
      <c r="L383" s="10"/>
      <c r="M383" s="10"/>
      <c r="N383" s="10"/>
      <c r="O383" s="3"/>
      <c r="P383" s="10"/>
      <c r="Q383" s="10"/>
      <c r="R383" s="10"/>
      <c r="S383" s="10"/>
    </row>
    <row r="384" spans="1:19">
      <c r="A384" s="10"/>
      <c r="B384" s="10"/>
      <c r="C384" s="10"/>
      <c r="D384" s="10"/>
      <c r="E384" s="10"/>
      <c r="F384" s="10"/>
      <c r="G384" s="10"/>
      <c r="H384" s="10"/>
      <c r="I384" s="10"/>
      <c r="J384" s="10"/>
      <c r="K384" s="10"/>
      <c r="L384" s="10"/>
      <c r="M384" s="10"/>
      <c r="N384" s="10"/>
      <c r="O384" s="3"/>
      <c r="P384" s="10"/>
      <c r="Q384" s="10"/>
      <c r="R384" s="10"/>
      <c r="S384" s="10"/>
    </row>
    <row r="385" spans="1:19">
      <c r="A385" s="10"/>
      <c r="B385" s="10"/>
      <c r="C385" s="10"/>
      <c r="D385" s="10"/>
      <c r="E385" s="10"/>
      <c r="F385" s="10"/>
      <c r="G385" s="10"/>
      <c r="H385" s="10"/>
      <c r="I385" s="10"/>
      <c r="J385" s="10"/>
      <c r="K385" s="10"/>
      <c r="L385" s="10"/>
      <c r="M385" s="10"/>
      <c r="N385" s="10"/>
      <c r="O385" s="3"/>
      <c r="P385" s="10"/>
      <c r="Q385" s="10"/>
      <c r="R385" s="10"/>
      <c r="S385" s="10"/>
    </row>
    <row r="386" spans="1:19">
      <c r="A386" s="10"/>
      <c r="B386" s="10"/>
      <c r="C386" s="10"/>
      <c r="D386" s="10"/>
      <c r="E386" s="10"/>
      <c r="F386" s="10"/>
      <c r="G386" s="10"/>
      <c r="H386" s="10"/>
      <c r="I386" s="10"/>
      <c r="J386" s="10"/>
      <c r="K386" s="10"/>
      <c r="L386" s="10"/>
      <c r="M386" s="10"/>
      <c r="N386" s="10"/>
      <c r="O386" s="3"/>
      <c r="P386" s="10"/>
      <c r="Q386" s="10"/>
      <c r="R386" s="10"/>
      <c r="S386" s="10"/>
    </row>
    <row r="387" spans="1:19">
      <c r="A387" s="10"/>
      <c r="B387" s="10"/>
      <c r="C387" s="10"/>
      <c r="D387" s="10"/>
      <c r="E387" s="10"/>
      <c r="F387" s="10"/>
      <c r="G387" s="10"/>
      <c r="H387" s="10"/>
      <c r="I387" s="10"/>
      <c r="J387" s="10"/>
      <c r="K387" s="10"/>
      <c r="L387" s="10"/>
      <c r="M387" s="10"/>
      <c r="N387" s="10"/>
      <c r="O387" s="3"/>
      <c r="P387" s="10"/>
      <c r="Q387" s="10"/>
      <c r="R387" s="10"/>
      <c r="S387" s="10"/>
    </row>
    <row r="388" spans="1:19">
      <c r="A388" s="10"/>
      <c r="B388" s="10"/>
      <c r="C388" s="10"/>
      <c r="D388" s="10"/>
      <c r="E388" s="10"/>
      <c r="F388" s="10"/>
      <c r="G388" s="10"/>
      <c r="H388" s="10"/>
      <c r="I388" s="10"/>
      <c r="J388" s="10"/>
      <c r="K388" s="10"/>
      <c r="L388" s="10"/>
      <c r="M388" s="10"/>
      <c r="N388" s="10"/>
      <c r="O388" s="3"/>
      <c r="P388" s="10"/>
      <c r="Q388" s="10"/>
      <c r="R388" s="10"/>
      <c r="S388" s="10"/>
    </row>
    <row r="389" spans="1:19">
      <c r="A389" s="10"/>
      <c r="B389" s="10"/>
      <c r="C389" s="10"/>
      <c r="D389" s="10"/>
      <c r="E389" s="10"/>
      <c r="F389" s="10"/>
      <c r="G389" s="10"/>
      <c r="H389" s="10"/>
      <c r="I389" s="10"/>
      <c r="J389" s="10"/>
      <c r="K389" s="10"/>
      <c r="L389" s="10"/>
      <c r="M389" s="10"/>
      <c r="N389" s="10"/>
      <c r="O389" s="3"/>
      <c r="P389" s="10"/>
      <c r="Q389" s="10"/>
      <c r="R389" s="10"/>
      <c r="S389" s="10"/>
    </row>
    <row r="390" spans="1:19">
      <c r="A390" s="10"/>
      <c r="B390" s="10"/>
      <c r="C390" s="10"/>
      <c r="D390" s="10"/>
      <c r="E390" s="10"/>
      <c r="F390" s="10"/>
      <c r="G390" s="10"/>
      <c r="H390" s="10"/>
      <c r="I390" s="10"/>
      <c r="J390" s="10"/>
      <c r="K390" s="10"/>
      <c r="L390" s="10"/>
      <c r="M390" s="10"/>
      <c r="N390" s="10"/>
      <c r="O390" s="3"/>
      <c r="P390" s="10"/>
      <c r="Q390" s="10"/>
      <c r="R390" s="10"/>
      <c r="S390" s="10"/>
    </row>
    <row r="391" spans="1:19">
      <c r="A391" s="10"/>
      <c r="B391" s="10"/>
      <c r="C391" s="10"/>
      <c r="D391" s="10"/>
      <c r="E391" s="10"/>
      <c r="F391" s="10"/>
      <c r="G391" s="10"/>
      <c r="H391" s="10"/>
      <c r="I391" s="10"/>
      <c r="J391" s="10"/>
      <c r="K391" s="10"/>
      <c r="L391" s="10"/>
      <c r="M391" s="10"/>
      <c r="N391" s="10"/>
      <c r="O391" s="3"/>
      <c r="P391" s="10"/>
      <c r="Q391" s="10"/>
      <c r="R391" s="10"/>
      <c r="S391" s="10"/>
    </row>
    <row r="392" spans="1:19">
      <c r="A392" s="10"/>
      <c r="B392" s="10"/>
      <c r="C392" s="10"/>
      <c r="D392" s="10"/>
      <c r="E392" s="10"/>
      <c r="F392" s="10"/>
      <c r="G392" s="10"/>
      <c r="H392" s="10"/>
      <c r="I392" s="10"/>
      <c r="J392" s="10"/>
      <c r="K392" s="10"/>
      <c r="L392" s="10"/>
      <c r="M392" s="10"/>
      <c r="N392" s="10"/>
      <c r="O392" s="3"/>
      <c r="P392" s="10"/>
      <c r="Q392" s="10"/>
      <c r="R392" s="10"/>
      <c r="S392" s="10"/>
    </row>
    <row r="393" spans="1:19">
      <c r="A393" s="10"/>
      <c r="B393" s="10"/>
      <c r="C393" s="10"/>
      <c r="D393" s="10"/>
      <c r="E393" s="10"/>
      <c r="F393" s="10"/>
      <c r="G393" s="10"/>
      <c r="H393" s="10"/>
      <c r="I393" s="10"/>
      <c r="J393" s="10"/>
      <c r="K393" s="10"/>
      <c r="L393" s="10"/>
      <c r="M393" s="10"/>
      <c r="N393" s="10"/>
      <c r="O393" s="3"/>
      <c r="P393" s="10"/>
      <c r="Q393" s="10"/>
      <c r="R393" s="10"/>
      <c r="S393" s="10"/>
    </row>
    <row r="394" spans="1:19">
      <c r="A394" s="10"/>
      <c r="B394" s="10"/>
      <c r="C394" s="10"/>
      <c r="D394" s="10"/>
      <c r="E394" s="10"/>
      <c r="F394" s="10"/>
      <c r="G394" s="10"/>
      <c r="H394" s="10"/>
      <c r="I394" s="10"/>
      <c r="J394" s="10"/>
      <c r="K394" s="10"/>
      <c r="L394" s="10"/>
      <c r="M394" s="10"/>
      <c r="N394" s="10"/>
      <c r="O394" s="3"/>
      <c r="P394" s="10"/>
      <c r="Q394" s="10"/>
      <c r="R394" s="10"/>
      <c r="S394" s="10"/>
    </row>
    <row r="395" spans="1:19">
      <c r="A395" s="10"/>
      <c r="B395" s="10"/>
      <c r="C395" s="10"/>
      <c r="D395" s="10"/>
      <c r="E395" s="10"/>
      <c r="F395" s="10"/>
      <c r="G395" s="10"/>
      <c r="H395" s="10"/>
      <c r="I395" s="10"/>
      <c r="J395" s="10"/>
      <c r="K395" s="10"/>
      <c r="L395" s="10"/>
      <c r="M395" s="10"/>
      <c r="N395" s="10"/>
      <c r="O395" s="3"/>
      <c r="P395" s="10"/>
      <c r="Q395" s="10"/>
      <c r="R395" s="10"/>
      <c r="S395" s="10"/>
    </row>
    <row r="396" spans="1:19">
      <c r="A396" s="10"/>
      <c r="B396" s="10"/>
      <c r="C396" s="10"/>
      <c r="D396" s="10"/>
      <c r="E396" s="10"/>
      <c r="F396" s="10"/>
      <c r="G396" s="10"/>
      <c r="H396" s="10"/>
      <c r="I396" s="10"/>
      <c r="J396" s="10"/>
      <c r="K396" s="10"/>
      <c r="L396" s="10"/>
      <c r="M396" s="10"/>
      <c r="N396" s="10"/>
      <c r="O396" s="3"/>
      <c r="P396" s="10"/>
      <c r="Q396" s="10"/>
      <c r="R396" s="10"/>
      <c r="S396" s="10"/>
    </row>
    <row r="397" spans="1:19">
      <c r="A397" s="10"/>
      <c r="B397" s="10"/>
      <c r="C397" s="10"/>
      <c r="D397" s="10"/>
      <c r="E397" s="10"/>
      <c r="F397" s="10"/>
      <c r="G397" s="10"/>
      <c r="H397" s="10"/>
      <c r="I397" s="10"/>
      <c r="J397" s="10"/>
      <c r="K397" s="10"/>
      <c r="L397" s="10"/>
      <c r="M397" s="10"/>
      <c r="N397" s="10"/>
      <c r="O397" s="3"/>
      <c r="P397" s="10"/>
      <c r="Q397" s="10"/>
      <c r="R397" s="10"/>
      <c r="S397" s="10"/>
    </row>
    <row r="398" spans="1:19">
      <c r="A398" s="10"/>
      <c r="B398" s="10"/>
      <c r="C398" s="10"/>
      <c r="D398" s="10"/>
      <c r="E398" s="10"/>
      <c r="F398" s="10"/>
      <c r="G398" s="10"/>
      <c r="H398" s="10"/>
      <c r="I398" s="10"/>
      <c r="J398" s="10"/>
      <c r="K398" s="10"/>
      <c r="L398" s="10"/>
      <c r="M398" s="10"/>
      <c r="N398" s="10"/>
      <c r="O398" s="3"/>
      <c r="P398" s="10"/>
      <c r="Q398" s="10"/>
      <c r="R398" s="10"/>
      <c r="S398" s="10"/>
    </row>
    <row r="399" spans="1:19">
      <c r="A399" s="10"/>
      <c r="B399" s="10"/>
      <c r="C399" s="10"/>
      <c r="D399" s="10"/>
      <c r="E399" s="10"/>
      <c r="F399" s="10"/>
      <c r="G399" s="10"/>
      <c r="H399" s="10"/>
      <c r="I399" s="10"/>
      <c r="J399" s="10"/>
      <c r="K399" s="10"/>
      <c r="L399" s="10"/>
      <c r="M399" s="10"/>
      <c r="N399" s="10"/>
      <c r="O399" s="3"/>
      <c r="P399" s="10"/>
      <c r="Q399" s="10"/>
      <c r="R399" s="10"/>
      <c r="S399" s="10"/>
    </row>
    <row r="400" spans="1:19">
      <c r="A400" s="10"/>
      <c r="B400" s="10"/>
      <c r="C400" s="10"/>
      <c r="D400" s="10"/>
      <c r="E400" s="10"/>
      <c r="F400" s="10"/>
      <c r="G400" s="10"/>
      <c r="H400" s="10"/>
      <c r="I400" s="10"/>
      <c r="J400" s="10"/>
      <c r="K400" s="10"/>
      <c r="L400" s="10"/>
      <c r="M400" s="10"/>
      <c r="N400" s="10"/>
      <c r="O400" s="3"/>
      <c r="P400" s="10"/>
      <c r="Q400" s="10"/>
      <c r="R400" s="10"/>
      <c r="S400" s="10"/>
    </row>
    <row r="401" spans="1:19">
      <c r="A401" s="10"/>
      <c r="B401" s="10"/>
      <c r="C401" s="10"/>
      <c r="D401" s="10"/>
      <c r="E401" s="10"/>
      <c r="F401" s="10"/>
      <c r="G401" s="10"/>
      <c r="H401" s="10"/>
      <c r="I401" s="10"/>
      <c r="J401" s="10"/>
      <c r="K401" s="10"/>
      <c r="L401" s="10"/>
      <c r="M401" s="10"/>
      <c r="N401" s="10"/>
      <c r="O401" s="3"/>
      <c r="P401" s="10"/>
      <c r="Q401" s="10"/>
      <c r="R401" s="10"/>
      <c r="S401" s="10"/>
    </row>
    <row r="402" spans="1:19">
      <c r="A402" s="10"/>
      <c r="B402" s="10"/>
      <c r="C402" s="10"/>
      <c r="D402" s="10"/>
      <c r="E402" s="10"/>
      <c r="F402" s="10"/>
      <c r="G402" s="10"/>
      <c r="H402" s="10"/>
      <c r="I402" s="10"/>
      <c r="J402" s="10"/>
      <c r="K402" s="10"/>
      <c r="L402" s="10"/>
      <c r="M402" s="10"/>
      <c r="N402" s="10"/>
      <c r="O402" s="3"/>
      <c r="P402" s="10"/>
      <c r="Q402" s="10"/>
      <c r="R402" s="10"/>
      <c r="S402" s="10"/>
    </row>
    <row r="403" spans="1:19">
      <c r="A403" s="10"/>
      <c r="B403" s="10"/>
      <c r="C403" s="10"/>
      <c r="D403" s="10"/>
      <c r="E403" s="10"/>
      <c r="F403" s="10"/>
      <c r="G403" s="10"/>
      <c r="H403" s="10"/>
      <c r="I403" s="10"/>
      <c r="J403" s="10"/>
      <c r="K403" s="10"/>
      <c r="L403" s="10"/>
      <c r="M403" s="10"/>
      <c r="N403" s="10"/>
      <c r="O403" s="3"/>
      <c r="P403" s="10"/>
      <c r="Q403" s="10"/>
      <c r="R403" s="10"/>
      <c r="S403" s="10"/>
    </row>
    <row r="404" spans="1:19">
      <c r="A404" s="10"/>
      <c r="B404" s="10"/>
      <c r="C404" s="10"/>
      <c r="D404" s="10"/>
      <c r="E404" s="10"/>
      <c r="F404" s="10"/>
      <c r="G404" s="10"/>
      <c r="H404" s="10"/>
      <c r="I404" s="10"/>
      <c r="J404" s="10"/>
      <c r="K404" s="10"/>
      <c r="L404" s="10"/>
      <c r="M404" s="10"/>
      <c r="N404" s="10"/>
      <c r="O404" s="3"/>
      <c r="P404" s="10"/>
      <c r="Q404" s="10"/>
      <c r="R404" s="10"/>
      <c r="S404" s="10"/>
    </row>
    <row r="405" spans="1:19">
      <c r="A405" s="10"/>
      <c r="B405" s="10"/>
      <c r="C405" s="10"/>
      <c r="D405" s="10"/>
      <c r="E405" s="10"/>
      <c r="F405" s="10"/>
      <c r="G405" s="10"/>
      <c r="H405" s="10"/>
      <c r="I405" s="10"/>
      <c r="J405" s="10"/>
      <c r="K405" s="10"/>
      <c r="L405" s="10"/>
      <c r="M405" s="10"/>
      <c r="N405" s="10"/>
      <c r="O405" s="3"/>
      <c r="P405" s="10"/>
      <c r="Q405" s="10"/>
      <c r="R405" s="10"/>
      <c r="S405" s="10"/>
    </row>
    <row r="406" spans="1:19">
      <c r="A406" s="10"/>
      <c r="B406" s="10"/>
      <c r="C406" s="10"/>
      <c r="D406" s="10"/>
      <c r="E406" s="10"/>
      <c r="F406" s="10"/>
      <c r="G406" s="10"/>
      <c r="H406" s="10"/>
      <c r="I406" s="10"/>
      <c r="J406" s="10"/>
      <c r="K406" s="10"/>
      <c r="L406" s="10"/>
      <c r="M406" s="10"/>
      <c r="N406" s="10"/>
      <c r="O406" s="3"/>
      <c r="P406" s="10"/>
      <c r="Q406" s="10"/>
      <c r="R406" s="10"/>
      <c r="S406" s="10"/>
    </row>
    <row r="407" spans="1:19">
      <c r="A407" s="10"/>
      <c r="B407" s="10"/>
      <c r="C407" s="10"/>
      <c r="D407" s="10"/>
      <c r="E407" s="10"/>
      <c r="F407" s="10"/>
      <c r="G407" s="10"/>
      <c r="H407" s="10"/>
      <c r="I407" s="10"/>
      <c r="J407" s="10"/>
      <c r="K407" s="10"/>
      <c r="L407" s="10"/>
      <c r="M407" s="10"/>
      <c r="N407" s="10"/>
      <c r="O407" s="3"/>
      <c r="P407" s="10"/>
      <c r="Q407" s="10"/>
      <c r="R407" s="10"/>
      <c r="S407" s="10"/>
    </row>
    <row r="408" spans="1:19">
      <c r="A408" s="10"/>
      <c r="B408" s="10"/>
      <c r="C408" s="10"/>
      <c r="D408" s="10"/>
      <c r="E408" s="10"/>
      <c r="F408" s="10"/>
      <c r="G408" s="10"/>
      <c r="H408" s="10"/>
      <c r="I408" s="10"/>
      <c r="J408" s="10"/>
      <c r="K408" s="10"/>
      <c r="L408" s="10"/>
      <c r="M408" s="10"/>
      <c r="N408" s="10"/>
      <c r="O408" s="3"/>
      <c r="P408" s="10"/>
      <c r="Q408" s="10"/>
      <c r="R408" s="10"/>
      <c r="S408" s="10"/>
    </row>
    <row r="409" spans="1:19">
      <c r="A409" s="10"/>
      <c r="B409" s="10"/>
      <c r="C409" s="10"/>
      <c r="D409" s="10"/>
      <c r="E409" s="10"/>
      <c r="F409" s="10"/>
      <c r="G409" s="10"/>
      <c r="H409" s="10"/>
      <c r="I409" s="10"/>
      <c r="J409" s="10"/>
      <c r="K409" s="10"/>
      <c r="L409" s="10"/>
      <c r="M409" s="10"/>
      <c r="N409" s="10"/>
      <c r="O409" s="3"/>
      <c r="P409" s="10"/>
      <c r="Q409" s="10"/>
      <c r="R409" s="10"/>
      <c r="S409" s="10"/>
    </row>
    <row r="410" spans="1:19">
      <c r="A410" s="10"/>
      <c r="B410" s="10"/>
      <c r="C410" s="10"/>
      <c r="D410" s="10"/>
      <c r="E410" s="10"/>
      <c r="F410" s="10"/>
      <c r="G410" s="10"/>
      <c r="H410" s="10"/>
      <c r="I410" s="10"/>
      <c r="J410" s="10"/>
      <c r="K410" s="10"/>
      <c r="L410" s="10"/>
      <c r="M410" s="10"/>
      <c r="N410" s="10"/>
      <c r="O410" s="3"/>
      <c r="P410" s="10"/>
      <c r="Q410" s="10"/>
      <c r="R410" s="10"/>
      <c r="S410" s="10"/>
    </row>
    <row r="411" spans="1:19">
      <c r="A411" s="10"/>
      <c r="B411" s="10"/>
      <c r="C411" s="10"/>
      <c r="D411" s="10"/>
      <c r="E411" s="10"/>
      <c r="F411" s="10"/>
      <c r="G411" s="10"/>
      <c r="H411" s="10"/>
      <c r="I411" s="10"/>
      <c r="J411" s="10"/>
      <c r="K411" s="10"/>
      <c r="L411" s="10"/>
      <c r="M411" s="10"/>
      <c r="N411" s="10"/>
      <c r="O411" s="3"/>
      <c r="P411" s="10"/>
      <c r="Q411" s="10"/>
      <c r="R411" s="10"/>
      <c r="S411" s="10"/>
    </row>
    <row r="412" spans="1:19">
      <c r="A412" s="10"/>
      <c r="B412" s="10"/>
      <c r="C412" s="10"/>
      <c r="D412" s="10"/>
      <c r="E412" s="10"/>
      <c r="F412" s="10"/>
      <c r="G412" s="10"/>
      <c r="H412" s="10"/>
      <c r="I412" s="10"/>
      <c r="J412" s="10"/>
      <c r="K412" s="10"/>
      <c r="L412" s="10"/>
      <c r="M412" s="10"/>
      <c r="N412" s="10"/>
      <c r="O412" s="3"/>
      <c r="P412" s="10"/>
      <c r="Q412" s="10"/>
      <c r="R412" s="10"/>
      <c r="S412" s="10"/>
    </row>
    <row r="413" spans="1:19">
      <c r="A413" s="10"/>
      <c r="B413" s="10"/>
      <c r="C413" s="10"/>
      <c r="D413" s="10"/>
      <c r="E413" s="10"/>
      <c r="F413" s="10"/>
      <c r="G413" s="10"/>
      <c r="H413" s="10"/>
      <c r="I413" s="10"/>
      <c r="J413" s="10"/>
      <c r="K413" s="10"/>
      <c r="L413" s="10"/>
      <c r="M413" s="10"/>
      <c r="N413" s="10"/>
      <c r="O413" s="3"/>
      <c r="P413" s="10"/>
      <c r="Q413" s="10"/>
      <c r="R413" s="10"/>
      <c r="S413" s="10"/>
    </row>
    <row r="414" spans="1:19">
      <c r="A414" s="10"/>
      <c r="B414" s="10"/>
      <c r="C414" s="10"/>
      <c r="D414" s="10"/>
      <c r="E414" s="10"/>
      <c r="F414" s="10"/>
      <c r="G414" s="10"/>
      <c r="H414" s="10"/>
      <c r="I414" s="10"/>
      <c r="J414" s="10"/>
      <c r="K414" s="10"/>
      <c r="L414" s="10"/>
      <c r="M414" s="10"/>
      <c r="N414" s="10"/>
      <c r="O414" s="3"/>
      <c r="P414" s="10"/>
      <c r="Q414" s="10"/>
      <c r="R414" s="10"/>
      <c r="S414" s="10"/>
    </row>
    <row r="415" spans="1:19">
      <c r="A415" s="10"/>
      <c r="B415" s="10"/>
      <c r="C415" s="10"/>
      <c r="D415" s="10"/>
      <c r="E415" s="10"/>
      <c r="F415" s="10"/>
      <c r="G415" s="10"/>
      <c r="H415" s="10"/>
      <c r="I415" s="10"/>
      <c r="J415" s="10"/>
      <c r="K415" s="10"/>
      <c r="L415" s="10"/>
      <c r="M415" s="10"/>
      <c r="N415" s="10"/>
      <c r="O415" s="3"/>
      <c r="P415" s="10"/>
      <c r="Q415" s="10"/>
      <c r="R415" s="10"/>
      <c r="S415" s="10"/>
    </row>
    <row r="416" spans="1:19">
      <c r="A416" s="10"/>
      <c r="B416" s="10"/>
      <c r="C416" s="10"/>
      <c r="D416" s="10"/>
      <c r="E416" s="10"/>
      <c r="F416" s="10"/>
      <c r="G416" s="10"/>
      <c r="H416" s="10"/>
      <c r="I416" s="10"/>
      <c r="J416" s="10"/>
      <c r="K416" s="10"/>
      <c r="L416" s="10"/>
      <c r="M416" s="10"/>
      <c r="N416" s="10"/>
      <c r="O416" s="3"/>
      <c r="P416" s="10"/>
      <c r="Q416" s="10"/>
      <c r="R416" s="10"/>
      <c r="S416" s="10"/>
    </row>
    <row r="417" spans="1:19">
      <c r="A417" s="10"/>
      <c r="B417" s="10"/>
      <c r="C417" s="10"/>
      <c r="D417" s="10"/>
      <c r="E417" s="10"/>
      <c r="F417" s="10"/>
      <c r="G417" s="10"/>
      <c r="H417" s="10"/>
      <c r="I417" s="10"/>
      <c r="J417" s="10"/>
      <c r="K417" s="10"/>
      <c r="L417" s="10"/>
      <c r="M417" s="10"/>
      <c r="N417" s="10"/>
      <c r="O417" s="3"/>
      <c r="P417" s="10"/>
      <c r="Q417" s="10"/>
      <c r="R417" s="10"/>
      <c r="S417" s="10"/>
    </row>
    <row r="418" spans="1:19">
      <c r="A418" s="10"/>
      <c r="B418" s="10"/>
      <c r="C418" s="10"/>
      <c r="D418" s="10"/>
      <c r="E418" s="10"/>
      <c r="F418" s="10"/>
      <c r="G418" s="10"/>
      <c r="H418" s="10"/>
      <c r="I418" s="10"/>
      <c r="J418" s="10"/>
      <c r="K418" s="10"/>
      <c r="L418" s="10"/>
      <c r="M418" s="10"/>
      <c r="N418" s="10"/>
      <c r="O418" s="3"/>
      <c r="P418" s="10"/>
      <c r="Q418" s="10"/>
      <c r="R418" s="10"/>
      <c r="S418" s="10"/>
    </row>
    <row r="419" spans="1:19">
      <c r="A419" s="10"/>
      <c r="B419" s="10"/>
      <c r="C419" s="10"/>
      <c r="D419" s="10"/>
      <c r="E419" s="10"/>
      <c r="F419" s="10"/>
      <c r="G419" s="10"/>
      <c r="H419" s="10"/>
      <c r="I419" s="10"/>
      <c r="J419" s="10"/>
      <c r="K419" s="10"/>
      <c r="L419" s="10"/>
      <c r="M419" s="10"/>
      <c r="N419" s="10"/>
      <c r="O419" s="3"/>
      <c r="P419" s="10"/>
      <c r="Q419" s="10"/>
      <c r="R419" s="10"/>
      <c r="S419" s="10"/>
    </row>
    <row r="420" spans="1:19">
      <c r="A420" s="10"/>
      <c r="B420" s="10"/>
      <c r="C420" s="10"/>
      <c r="D420" s="10"/>
      <c r="E420" s="10"/>
      <c r="F420" s="10"/>
      <c r="G420" s="10"/>
      <c r="H420" s="10"/>
      <c r="I420" s="10"/>
      <c r="J420" s="10"/>
      <c r="K420" s="10"/>
      <c r="L420" s="10"/>
      <c r="M420" s="10"/>
      <c r="N420" s="10"/>
      <c r="O420" s="3"/>
      <c r="P420" s="10"/>
      <c r="Q420" s="10"/>
      <c r="R420" s="10"/>
      <c r="S420" s="10"/>
    </row>
    <row r="421" spans="1:19">
      <c r="A421" s="10"/>
      <c r="B421" s="10"/>
      <c r="C421" s="10"/>
      <c r="D421" s="10"/>
      <c r="E421" s="10"/>
      <c r="F421" s="10"/>
      <c r="G421" s="10"/>
      <c r="H421" s="10"/>
      <c r="I421" s="10"/>
      <c r="J421" s="10"/>
      <c r="K421" s="10"/>
      <c r="L421" s="10"/>
      <c r="M421" s="10"/>
      <c r="N421" s="10"/>
      <c r="O421" s="3"/>
      <c r="P421" s="10"/>
      <c r="Q421" s="10"/>
      <c r="R421" s="10"/>
      <c r="S421" s="10"/>
    </row>
    <row r="422" spans="1:19">
      <c r="A422" s="10"/>
      <c r="B422" s="10"/>
      <c r="C422" s="10"/>
      <c r="D422" s="10"/>
      <c r="E422" s="10"/>
      <c r="F422" s="10"/>
      <c r="G422" s="10"/>
      <c r="H422" s="10"/>
      <c r="I422" s="10"/>
      <c r="J422" s="10"/>
      <c r="K422" s="10"/>
      <c r="L422" s="10"/>
      <c r="M422" s="10"/>
      <c r="N422" s="10"/>
      <c r="O422" s="3"/>
      <c r="P422" s="10"/>
      <c r="Q422" s="10"/>
      <c r="R422" s="10"/>
      <c r="S422" s="10"/>
    </row>
    <row r="423" spans="1:19">
      <c r="A423" s="10"/>
      <c r="B423" s="10"/>
      <c r="C423" s="10"/>
      <c r="D423" s="10"/>
      <c r="E423" s="10"/>
      <c r="F423" s="10"/>
      <c r="G423" s="10"/>
      <c r="H423" s="10"/>
      <c r="I423" s="10"/>
      <c r="J423" s="10"/>
      <c r="K423" s="10"/>
      <c r="L423" s="10"/>
      <c r="M423" s="10"/>
      <c r="N423" s="10"/>
      <c r="O423" s="3"/>
      <c r="P423" s="10"/>
      <c r="Q423" s="10"/>
      <c r="R423" s="10"/>
      <c r="S423" s="10"/>
    </row>
    <row r="424" spans="1:19">
      <c r="A424" s="10"/>
      <c r="B424" s="10"/>
      <c r="C424" s="10"/>
      <c r="D424" s="10"/>
      <c r="E424" s="10"/>
      <c r="F424" s="10"/>
      <c r="G424" s="10"/>
      <c r="H424" s="10"/>
      <c r="I424" s="10"/>
      <c r="J424" s="10"/>
      <c r="K424" s="10"/>
      <c r="L424" s="10"/>
      <c r="M424" s="10"/>
      <c r="N424" s="10"/>
      <c r="O424" s="3"/>
      <c r="P424" s="10"/>
      <c r="Q424" s="10"/>
      <c r="R424" s="10"/>
      <c r="S424" s="10"/>
    </row>
    <row r="425" spans="1:19">
      <c r="A425" s="10"/>
      <c r="B425" s="10"/>
      <c r="C425" s="10"/>
      <c r="D425" s="10"/>
      <c r="E425" s="10"/>
      <c r="F425" s="10"/>
      <c r="G425" s="10"/>
      <c r="H425" s="10"/>
      <c r="I425" s="10"/>
      <c r="J425" s="10"/>
      <c r="K425" s="10"/>
      <c r="L425" s="10"/>
      <c r="M425" s="10"/>
      <c r="N425" s="10"/>
      <c r="O425" s="3"/>
      <c r="P425" s="10"/>
      <c r="Q425" s="10"/>
      <c r="R425" s="10"/>
      <c r="S425" s="10"/>
    </row>
    <row r="426" spans="1:19">
      <c r="A426" s="10"/>
      <c r="B426" s="10"/>
      <c r="C426" s="10"/>
      <c r="D426" s="10"/>
      <c r="E426" s="10"/>
      <c r="F426" s="10"/>
      <c r="G426" s="10"/>
      <c r="H426" s="10"/>
      <c r="I426" s="10"/>
      <c r="J426" s="10"/>
      <c r="K426" s="10"/>
      <c r="L426" s="10"/>
      <c r="M426" s="10"/>
      <c r="N426" s="10"/>
      <c r="O426" s="3"/>
      <c r="P426" s="10"/>
      <c r="Q426" s="10"/>
      <c r="R426" s="10"/>
      <c r="S426" s="10"/>
    </row>
    <row r="427" spans="1:19">
      <c r="A427" s="10"/>
      <c r="B427" s="10"/>
      <c r="C427" s="10"/>
      <c r="D427" s="10"/>
      <c r="E427" s="10"/>
      <c r="F427" s="10"/>
      <c r="G427" s="10"/>
      <c r="H427" s="10"/>
      <c r="I427" s="10"/>
      <c r="J427" s="10"/>
      <c r="K427" s="10"/>
      <c r="L427" s="10"/>
      <c r="M427" s="10"/>
      <c r="N427" s="10"/>
      <c r="O427" s="3"/>
      <c r="P427" s="10"/>
      <c r="Q427" s="10"/>
      <c r="R427" s="10"/>
      <c r="S427" s="10"/>
    </row>
    <row r="428" spans="1:19">
      <c r="A428" s="10"/>
      <c r="B428" s="10"/>
      <c r="C428" s="10"/>
      <c r="D428" s="10"/>
      <c r="E428" s="10"/>
      <c r="F428" s="10"/>
      <c r="G428" s="10"/>
      <c r="H428" s="10"/>
      <c r="I428" s="10"/>
      <c r="J428" s="10"/>
      <c r="K428" s="10"/>
      <c r="L428" s="10"/>
      <c r="M428" s="10"/>
      <c r="N428" s="10"/>
      <c r="O428" s="3"/>
      <c r="P428" s="10"/>
      <c r="Q428" s="10"/>
      <c r="R428" s="10"/>
      <c r="S428" s="10"/>
    </row>
    <row r="429" spans="1:19">
      <c r="A429" s="10"/>
      <c r="B429" s="10"/>
      <c r="C429" s="10"/>
      <c r="D429" s="10"/>
      <c r="E429" s="10"/>
      <c r="F429" s="10"/>
      <c r="G429" s="10"/>
      <c r="H429" s="10"/>
      <c r="I429" s="10"/>
      <c r="J429" s="10"/>
      <c r="K429" s="10"/>
      <c r="L429" s="10"/>
      <c r="M429" s="10"/>
      <c r="N429" s="10"/>
      <c r="O429" s="3"/>
      <c r="P429" s="10"/>
      <c r="Q429" s="10"/>
      <c r="R429" s="10"/>
      <c r="S429" s="10"/>
    </row>
    <row r="430" spans="1:19">
      <c r="A430" s="10"/>
      <c r="B430" s="10"/>
      <c r="C430" s="10"/>
      <c r="D430" s="10"/>
      <c r="E430" s="10"/>
      <c r="F430" s="10"/>
      <c r="G430" s="10"/>
      <c r="H430" s="10"/>
      <c r="I430" s="10"/>
      <c r="J430" s="10"/>
      <c r="K430" s="10"/>
      <c r="L430" s="10"/>
      <c r="M430" s="10"/>
      <c r="N430" s="10"/>
      <c r="O430" s="3"/>
      <c r="P430" s="10"/>
      <c r="Q430" s="10"/>
      <c r="R430" s="10"/>
      <c r="S430" s="10"/>
    </row>
    <row r="431" spans="1:19">
      <c r="A431" s="10"/>
      <c r="B431" s="10"/>
      <c r="C431" s="10"/>
      <c r="D431" s="10"/>
      <c r="E431" s="10"/>
      <c r="F431" s="10"/>
      <c r="G431" s="10"/>
      <c r="H431" s="10"/>
      <c r="I431" s="10"/>
      <c r="J431" s="10"/>
      <c r="K431" s="10"/>
      <c r="L431" s="10"/>
      <c r="M431" s="10"/>
      <c r="N431" s="10"/>
      <c r="O431" s="3"/>
      <c r="P431" s="10"/>
      <c r="Q431" s="10"/>
      <c r="R431" s="10"/>
      <c r="S431" s="10"/>
    </row>
    <row r="432" spans="1:19">
      <c r="A432" s="10"/>
      <c r="B432" s="10"/>
      <c r="C432" s="10"/>
      <c r="D432" s="10"/>
      <c r="E432" s="10"/>
      <c r="F432" s="10"/>
      <c r="G432" s="10"/>
      <c r="H432" s="10"/>
      <c r="I432" s="10"/>
      <c r="J432" s="10"/>
      <c r="K432" s="10"/>
      <c r="L432" s="10"/>
      <c r="M432" s="10"/>
      <c r="N432" s="10"/>
      <c r="O432" s="3"/>
      <c r="P432" s="10"/>
      <c r="Q432" s="10"/>
      <c r="R432" s="10"/>
      <c r="S432" s="10"/>
    </row>
    <row r="433" spans="1:19">
      <c r="A433" s="10"/>
      <c r="B433" s="10"/>
      <c r="C433" s="10"/>
      <c r="D433" s="10"/>
      <c r="E433" s="10"/>
      <c r="F433" s="10"/>
      <c r="G433" s="10"/>
      <c r="H433" s="10"/>
      <c r="I433" s="10"/>
      <c r="J433" s="10"/>
      <c r="K433" s="10"/>
      <c r="L433" s="10"/>
      <c r="M433" s="10"/>
      <c r="N433" s="10"/>
      <c r="O433" s="3"/>
      <c r="P433" s="10"/>
      <c r="Q433" s="10"/>
      <c r="R433" s="10"/>
      <c r="S433" s="10"/>
    </row>
    <row r="434" spans="1:19">
      <c r="A434" s="10"/>
      <c r="B434" s="10"/>
      <c r="C434" s="10"/>
      <c r="D434" s="10"/>
      <c r="E434" s="10"/>
      <c r="F434" s="10"/>
      <c r="G434" s="10"/>
      <c r="H434" s="10"/>
      <c r="I434" s="10"/>
      <c r="J434" s="10"/>
      <c r="K434" s="10"/>
      <c r="L434" s="10"/>
      <c r="M434" s="10"/>
      <c r="N434" s="10"/>
      <c r="O434" s="3"/>
      <c r="P434" s="10"/>
      <c r="Q434" s="10"/>
      <c r="R434" s="10"/>
      <c r="S434" s="10"/>
    </row>
    <row r="435" spans="1:19">
      <c r="A435" s="10"/>
      <c r="B435" s="10"/>
      <c r="C435" s="10"/>
      <c r="D435" s="10"/>
      <c r="E435" s="10"/>
      <c r="F435" s="10"/>
      <c r="G435" s="10"/>
      <c r="H435" s="10"/>
      <c r="I435" s="10"/>
      <c r="J435" s="10"/>
      <c r="K435" s="10"/>
      <c r="L435" s="10"/>
      <c r="M435" s="10"/>
      <c r="N435" s="10"/>
      <c r="O435" s="3"/>
      <c r="P435" s="10"/>
      <c r="Q435" s="10"/>
      <c r="R435" s="10"/>
      <c r="S435" s="10"/>
    </row>
    <row r="436" spans="1:19">
      <c r="A436" s="10"/>
      <c r="B436" s="10"/>
      <c r="C436" s="10"/>
      <c r="D436" s="10"/>
      <c r="E436" s="10"/>
      <c r="F436" s="10"/>
      <c r="G436" s="10"/>
      <c r="H436" s="10"/>
      <c r="I436" s="10"/>
      <c r="J436" s="10"/>
      <c r="K436" s="10"/>
      <c r="L436" s="10"/>
      <c r="M436" s="10"/>
      <c r="N436" s="10"/>
      <c r="O436" s="3"/>
      <c r="P436" s="10"/>
      <c r="Q436" s="10"/>
      <c r="R436" s="10"/>
      <c r="S436" s="10"/>
    </row>
    <row r="437" spans="1:19">
      <c r="A437" s="10"/>
      <c r="B437" s="10"/>
      <c r="C437" s="10"/>
      <c r="D437" s="10"/>
      <c r="E437" s="10"/>
      <c r="F437" s="10"/>
      <c r="G437" s="10"/>
      <c r="H437" s="10"/>
      <c r="I437" s="10"/>
      <c r="J437" s="10"/>
      <c r="K437" s="10"/>
      <c r="L437" s="10"/>
      <c r="M437" s="10"/>
      <c r="N437" s="10"/>
      <c r="O437" s="3"/>
      <c r="P437" s="10"/>
      <c r="Q437" s="10"/>
      <c r="R437" s="10"/>
      <c r="S437" s="10"/>
    </row>
    <row r="438" spans="1:19">
      <c r="A438" s="10"/>
      <c r="B438" s="10"/>
      <c r="C438" s="10"/>
      <c r="D438" s="10"/>
      <c r="E438" s="10"/>
      <c r="F438" s="10"/>
      <c r="G438" s="10"/>
      <c r="H438" s="10"/>
      <c r="I438" s="10"/>
      <c r="J438" s="10"/>
      <c r="K438" s="10"/>
      <c r="L438" s="10"/>
      <c r="M438" s="10"/>
      <c r="N438" s="10"/>
      <c r="O438" s="3"/>
      <c r="P438" s="10"/>
      <c r="Q438" s="10"/>
      <c r="R438" s="10"/>
      <c r="S438" s="10"/>
    </row>
    <row r="439" spans="1:19">
      <c r="A439" s="10"/>
      <c r="B439" s="10"/>
      <c r="C439" s="10"/>
      <c r="D439" s="10"/>
      <c r="E439" s="10"/>
      <c r="F439" s="10"/>
      <c r="G439" s="10"/>
      <c r="H439" s="10"/>
      <c r="I439" s="10"/>
      <c r="J439" s="10"/>
      <c r="K439" s="10"/>
      <c r="L439" s="10"/>
      <c r="M439" s="10"/>
      <c r="N439" s="10"/>
      <c r="O439" s="3"/>
      <c r="P439" s="10"/>
      <c r="Q439" s="10"/>
      <c r="R439" s="10"/>
      <c r="S439" s="10"/>
    </row>
    <row r="440" spans="1:19">
      <c r="A440" s="10"/>
      <c r="B440" s="10"/>
      <c r="C440" s="10"/>
      <c r="D440" s="10"/>
      <c r="E440" s="10"/>
      <c r="F440" s="10"/>
      <c r="G440" s="10"/>
      <c r="H440" s="10"/>
      <c r="I440" s="10"/>
      <c r="J440" s="10"/>
      <c r="K440" s="10"/>
      <c r="L440" s="10"/>
      <c r="M440" s="10"/>
      <c r="N440" s="10"/>
      <c r="O440" s="3"/>
      <c r="P440" s="10"/>
      <c r="Q440" s="10"/>
      <c r="R440" s="10"/>
      <c r="S440" s="10"/>
    </row>
    <row r="441" spans="1:19">
      <c r="A441" s="10"/>
      <c r="B441" s="10"/>
      <c r="C441" s="10"/>
      <c r="D441" s="10"/>
      <c r="E441" s="10"/>
      <c r="F441" s="10"/>
      <c r="G441" s="10"/>
      <c r="H441" s="10"/>
      <c r="I441" s="10"/>
      <c r="J441" s="10"/>
      <c r="K441" s="10"/>
      <c r="L441" s="10"/>
      <c r="M441" s="10"/>
      <c r="N441" s="10"/>
      <c r="O441" s="3"/>
      <c r="P441" s="10"/>
      <c r="Q441" s="10"/>
      <c r="R441" s="10"/>
      <c r="S441" s="10"/>
    </row>
    <row r="442" spans="1:19">
      <c r="A442" s="10"/>
      <c r="B442" s="10"/>
      <c r="C442" s="10"/>
      <c r="D442" s="10"/>
      <c r="E442" s="10"/>
      <c r="F442" s="10"/>
      <c r="G442" s="10"/>
      <c r="H442" s="10"/>
      <c r="I442" s="10"/>
      <c r="J442" s="10"/>
      <c r="K442" s="10"/>
      <c r="L442" s="10"/>
      <c r="M442" s="10"/>
      <c r="N442" s="10"/>
      <c r="O442" s="3"/>
      <c r="P442" s="10"/>
      <c r="Q442" s="10"/>
      <c r="R442" s="10"/>
      <c r="S442" s="10"/>
    </row>
    <row r="443" spans="1:19">
      <c r="A443" s="10"/>
      <c r="B443" s="10"/>
      <c r="C443" s="10"/>
      <c r="D443" s="10"/>
      <c r="E443" s="10"/>
      <c r="F443" s="10"/>
      <c r="G443" s="10"/>
      <c r="H443" s="10"/>
      <c r="I443" s="10"/>
      <c r="J443" s="10"/>
      <c r="K443" s="10"/>
      <c r="L443" s="10"/>
      <c r="M443" s="10"/>
      <c r="N443" s="10"/>
      <c r="O443" s="3"/>
      <c r="P443" s="10"/>
      <c r="Q443" s="10"/>
      <c r="R443" s="10"/>
      <c r="S443" s="10"/>
    </row>
    <row r="444" spans="1:19">
      <c r="A444" s="10"/>
      <c r="B444" s="10"/>
      <c r="C444" s="10"/>
      <c r="D444" s="10"/>
      <c r="E444" s="10"/>
      <c r="F444" s="10"/>
      <c r="G444" s="10"/>
      <c r="H444" s="10"/>
      <c r="I444" s="10"/>
      <c r="J444" s="10"/>
      <c r="K444" s="10"/>
      <c r="L444" s="10"/>
      <c r="M444" s="10"/>
      <c r="N444" s="10"/>
      <c r="O444" s="3"/>
      <c r="P444" s="10"/>
      <c r="Q444" s="10"/>
      <c r="R444" s="10"/>
      <c r="S444" s="10"/>
    </row>
    <row r="445" spans="1:19">
      <c r="A445" s="10"/>
      <c r="B445" s="10"/>
      <c r="C445" s="10"/>
      <c r="D445" s="10"/>
      <c r="E445" s="10"/>
      <c r="F445" s="10"/>
      <c r="G445" s="10"/>
      <c r="H445" s="10"/>
      <c r="I445" s="10"/>
      <c r="J445" s="10"/>
      <c r="K445" s="10"/>
      <c r="L445" s="10"/>
      <c r="M445" s="10"/>
      <c r="N445" s="10"/>
      <c r="O445" s="3"/>
      <c r="P445" s="10"/>
      <c r="Q445" s="10"/>
      <c r="R445" s="10"/>
      <c r="S445" s="10"/>
    </row>
    <row r="446" spans="1:19">
      <c r="A446" s="10"/>
      <c r="B446" s="10"/>
      <c r="C446" s="10"/>
      <c r="D446" s="10"/>
      <c r="E446" s="10"/>
      <c r="F446" s="10"/>
      <c r="G446" s="10"/>
      <c r="H446" s="10"/>
      <c r="I446" s="10"/>
      <c r="J446" s="10"/>
      <c r="K446" s="10"/>
      <c r="L446" s="10"/>
      <c r="M446" s="10"/>
      <c r="N446" s="10"/>
      <c r="O446" s="3"/>
      <c r="P446" s="10"/>
      <c r="Q446" s="10"/>
      <c r="R446" s="10"/>
      <c r="S446" s="10"/>
    </row>
    <row r="447" spans="1:19">
      <c r="A447" s="10"/>
      <c r="B447" s="10"/>
      <c r="C447" s="10"/>
      <c r="D447" s="10"/>
      <c r="E447" s="10"/>
      <c r="F447" s="10"/>
      <c r="G447" s="10"/>
      <c r="H447" s="10"/>
      <c r="I447" s="10"/>
      <c r="J447" s="10"/>
      <c r="K447" s="10"/>
      <c r="L447" s="10"/>
      <c r="M447" s="10"/>
      <c r="N447" s="10"/>
      <c r="O447" s="3"/>
      <c r="P447" s="10"/>
      <c r="Q447" s="10"/>
      <c r="R447" s="10"/>
      <c r="S447" s="10"/>
    </row>
    <row r="448" spans="1:19">
      <c r="A448" s="10"/>
      <c r="B448" s="10"/>
      <c r="C448" s="10"/>
      <c r="D448" s="10"/>
      <c r="E448" s="10"/>
      <c r="F448" s="10"/>
      <c r="G448" s="10"/>
      <c r="H448" s="10"/>
      <c r="I448" s="10"/>
      <c r="J448" s="10"/>
      <c r="K448" s="10"/>
      <c r="L448" s="10"/>
      <c r="M448" s="10"/>
      <c r="N448" s="10"/>
      <c r="O448" s="3"/>
      <c r="P448" s="10"/>
      <c r="Q448" s="10"/>
      <c r="R448" s="10"/>
      <c r="S448" s="10"/>
    </row>
    <row r="449" spans="1:19">
      <c r="A449" s="10"/>
      <c r="B449" s="10"/>
      <c r="C449" s="10"/>
      <c r="D449" s="10"/>
      <c r="E449" s="10"/>
      <c r="F449" s="10"/>
      <c r="G449" s="10"/>
      <c r="H449" s="10"/>
      <c r="I449" s="10"/>
      <c r="J449" s="10"/>
      <c r="K449" s="10"/>
      <c r="L449" s="10"/>
      <c r="M449" s="10"/>
      <c r="N449" s="10"/>
      <c r="O449" s="3"/>
      <c r="P449" s="10"/>
      <c r="Q449" s="10"/>
      <c r="R449" s="10"/>
      <c r="S449" s="10"/>
    </row>
    <row r="450" spans="1:19">
      <c r="A450" s="10"/>
      <c r="B450" s="10"/>
      <c r="C450" s="10"/>
      <c r="D450" s="10"/>
      <c r="E450" s="10"/>
      <c r="F450" s="10"/>
      <c r="G450" s="10"/>
      <c r="H450" s="10"/>
      <c r="I450" s="10"/>
      <c r="J450" s="10"/>
      <c r="K450" s="10"/>
      <c r="L450" s="10"/>
      <c r="M450" s="10"/>
      <c r="N450" s="10"/>
      <c r="O450" s="3"/>
      <c r="P450" s="10"/>
      <c r="Q450" s="10"/>
      <c r="R450" s="10"/>
      <c r="S450" s="10"/>
    </row>
    <row r="451" spans="1:19">
      <c r="A451" s="10"/>
      <c r="B451" s="10"/>
      <c r="C451" s="10"/>
      <c r="D451" s="10"/>
      <c r="E451" s="10"/>
      <c r="F451" s="10"/>
      <c r="G451" s="10"/>
      <c r="H451" s="10"/>
      <c r="I451" s="10"/>
      <c r="J451" s="10"/>
      <c r="K451" s="10"/>
      <c r="L451" s="10"/>
      <c r="M451" s="10"/>
      <c r="N451" s="10"/>
      <c r="O451" s="3"/>
      <c r="P451" s="10"/>
      <c r="Q451" s="10"/>
      <c r="R451" s="10"/>
      <c r="S451" s="10"/>
    </row>
    <row r="452" spans="1:19">
      <c r="A452" s="10"/>
      <c r="B452" s="10"/>
      <c r="C452" s="10"/>
      <c r="D452" s="10"/>
      <c r="E452" s="10"/>
      <c r="F452" s="10"/>
      <c r="G452" s="10"/>
      <c r="H452" s="10"/>
      <c r="I452" s="10"/>
      <c r="J452" s="10"/>
      <c r="K452" s="10"/>
      <c r="L452" s="10"/>
      <c r="M452" s="10"/>
      <c r="N452" s="10"/>
      <c r="O452" s="3"/>
      <c r="P452" s="10"/>
      <c r="Q452" s="10"/>
      <c r="R452" s="10"/>
      <c r="S452" s="10"/>
    </row>
    <row r="453" spans="1:19">
      <c r="A453" s="10"/>
      <c r="B453" s="10"/>
      <c r="C453" s="10"/>
      <c r="D453" s="10"/>
      <c r="E453" s="10"/>
      <c r="F453" s="10"/>
      <c r="G453" s="10"/>
      <c r="H453" s="10"/>
      <c r="I453" s="10"/>
      <c r="J453" s="10"/>
      <c r="K453" s="10"/>
      <c r="L453" s="10"/>
      <c r="M453" s="10"/>
      <c r="N453" s="10"/>
      <c r="O453" s="3"/>
      <c r="P453" s="10"/>
      <c r="Q453" s="10"/>
      <c r="R453" s="10"/>
      <c r="S453" s="10"/>
    </row>
    <row r="454" spans="1:19">
      <c r="A454" s="10"/>
      <c r="B454" s="10"/>
      <c r="C454" s="10"/>
      <c r="D454" s="10"/>
      <c r="E454" s="10"/>
      <c r="F454" s="10"/>
      <c r="G454" s="10"/>
      <c r="H454" s="10"/>
      <c r="I454" s="10"/>
      <c r="J454" s="10"/>
      <c r="K454" s="10"/>
      <c r="L454" s="10"/>
      <c r="M454" s="10"/>
      <c r="N454" s="10"/>
      <c r="O454" s="3"/>
      <c r="P454" s="10"/>
      <c r="Q454" s="10"/>
      <c r="R454" s="10"/>
      <c r="S454" s="10"/>
    </row>
    <row r="455" spans="1:19">
      <c r="A455" s="10"/>
      <c r="B455" s="10"/>
      <c r="C455" s="10"/>
      <c r="D455" s="10"/>
      <c r="E455" s="10"/>
      <c r="F455" s="10"/>
      <c r="G455" s="10"/>
      <c r="H455" s="10"/>
      <c r="I455" s="10"/>
      <c r="J455" s="10"/>
      <c r="K455" s="10"/>
      <c r="L455" s="10"/>
      <c r="M455" s="10"/>
      <c r="N455" s="10"/>
      <c r="O455" s="3"/>
      <c r="P455" s="10"/>
      <c r="Q455" s="10"/>
      <c r="R455" s="10"/>
      <c r="S455" s="10"/>
    </row>
    <row r="456" spans="1:19">
      <c r="A456" s="10"/>
      <c r="B456" s="10"/>
      <c r="C456" s="10"/>
      <c r="D456" s="10"/>
      <c r="E456" s="10"/>
      <c r="F456" s="10"/>
      <c r="G456" s="10"/>
      <c r="H456" s="10"/>
      <c r="I456" s="10"/>
      <c r="J456" s="10"/>
      <c r="K456" s="10"/>
      <c r="L456" s="10"/>
      <c r="M456" s="10"/>
      <c r="N456" s="10"/>
      <c r="O456" s="3"/>
      <c r="P456" s="10"/>
      <c r="Q456" s="10"/>
      <c r="R456" s="10"/>
      <c r="S456" s="10"/>
    </row>
    <row r="457" spans="1:19">
      <c r="A457" s="10"/>
      <c r="B457" s="10"/>
      <c r="C457" s="10"/>
      <c r="D457" s="10"/>
      <c r="E457" s="10"/>
      <c r="F457" s="10"/>
      <c r="G457" s="10"/>
      <c r="H457" s="10"/>
      <c r="I457" s="10"/>
      <c r="J457" s="10"/>
      <c r="K457" s="10"/>
      <c r="L457" s="10"/>
      <c r="M457" s="10"/>
      <c r="N457" s="10"/>
      <c r="O457" s="3"/>
      <c r="P457" s="10"/>
      <c r="Q457" s="10"/>
      <c r="R457" s="10"/>
      <c r="S457" s="10"/>
    </row>
    <row r="458" spans="1:19">
      <c r="A458" s="10"/>
      <c r="B458" s="10"/>
      <c r="C458" s="10"/>
      <c r="D458" s="10"/>
      <c r="E458" s="10"/>
      <c r="F458" s="10"/>
      <c r="G458" s="10"/>
      <c r="H458" s="10"/>
      <c r="I458" s="10"/>
      <c r="J458" s="10"/>
      <c r="K458" s="10"/>
      <c r="L458" s="10"/>
      <c r="M458" s="10"/>
      <c r="N458" s="10"/>
      <c r="O458" s="3"/>
      <c r="P458" s="10"/>
      <c r="Q458" s="10"/>
      <c r="R458" s="10"/>
      <c r="S458" s="10"/>
    </row>
    <row r="459" spans="1:19">
      <c r="A459" s="10"/>
      <c r="B459" s="10"/>
      <c r="C459" s="10"/>
      <c r="D459" s="10"/>
      <c r="E459" s="10"/>
      <c r="F459" s="10"/>
      <c r="G459" s="10"/>
      <c r="H459" s="10"/>
      <c r="I459" s="10"/>
      <c r="J459" s="10"/>
      <c r="K459" s="10"/>
      <c r="L459" s="10"/>
      <c r="M459" s="10"/>
      <c r="N459" s="10"/>
      <c r="O459" s="3"/>
      <c r="P459" s="10"/>
      <c r="Q459" s="10"/>
      <c r="R459" s="10"/>
      <c r="S459" s="10"/>
    </row>
    <row r="460" spans="1:19">
      <c r="A460" s="10"/>
      <c r="B460" s="10"/>
      <c r="C460" s="10"/>
      <c r="D460" s="10"/>
      <c r="E460" s="10"/>
      <c r="F460" s="10"/>
      <c r="G460" s="10"/>
      <c r="H460" s="10"/>
      <c r="I460" s="10"/>
      <c r="J460" s="10"/>
      <c r="K460" s="10"/>
      <c r="L460" s="10"/>
      <c r="M460" s="10"/>
      <c r="N460" s="10"/>
      <c r="O460" s="3"/>
      <c r="P460" s="10"/>
      <c r="Q460" s="10"/>
      <c r="R460" s="10"/>
      <c r="S460" s="10"/>
    </row>
    <row r="461" spans="1:19">
      <c r="A461" s="10"/>
      <c r="B461" s="10"/>
      <c r="C461" s="10"/>
      <c r="D461" s="10"/>
      <c r="E461" s="10"/>
      <c r="F461" s="10"/>
      <c r="G461" s="10"/>
      <c r="H461" s="10"/>
      <c r="I461" s="10"/>
      <c r="J461" s="10"/>
      <c r="K461" s="10"/>
      <c r="L461" s="10"/>
      <c r="M461" s="10"/>
      <c r="N461" s="10"/>
      <c r="O461" s="3"/>
      <c r="P461" s="10"/>
      <c r="Q461" s="10"/>
      <c r="R461" s="10"/>
      <c r="S461" s="10"/>
    </row>
    <row r="462" spans="1:19">
      <c r="A462" s="10"/>
      <c r="B462" s="10"/>
      <c r="C462" s="10"/>
      <c r="D462" s="10"/>
      <c r="E462" s="10"/>
      <c r="F462" s="10"/>
      <c r="G462" s="10"/>
      <c r="H462" s="10"/>
      <c r="I462" s="10"/>
      <c r="J462" s="10"/>
      <c r="K462" s="10"/>
      <c r="L462" s="10"/>
      <c r="M462" s="10"/>
      <c r="N462" s="10"/>
      <c r="O462" s="3"/>
      <c r="P462" s="10"/>
      <c r="Q462" s="10"/>
      <c r="R462" s="10"/>
      <c r="S462" s="10"/>
    </row>
    <row r="463" spans="1:19">
      <c r="A463" s="10"/>
      <c r="B463" s="10"/>
      <c r="C463" s="10"/>
      <c r="D463" s="10"/>
      <c r="E463" s="10"/>
      <c r="F463" s="10"/>
      <c r="G463" s="10"/>
      <c r="H463" s="10"/>
      <c r="I463" s="10"/>
      <c r="J463" s="10"/>
      <c r="K463" s="10"/>
      <c r="L463" s="10"/>
      <c r="M463" s="10"/>
      <c r="N463" s="10"/>
      <c r="O463" s="3"/>
      <c r="P463" s="10"/>
      <c r="Q463" s="10"/>
      <c r="R463" s="10"/>
      <c r="S463" s="10"/>
    </row>
    <row r="464" spans="1:19">
      <c r="A464" s="10"/>
      <c r="B464" s="10"/>
      <c r="C464" s="10"/>
      <c r="D464" s="10"/>
      <c r="E464" s="10"/>
      <c r="F464" s="10"/>
      <c r="G464" s="10"/>
      <c r="H464" s="10"/>
      <c r="I464" s="10"/>
      <c r="J464" s="10"/>
      <c r="K464" s="10"/>
      <c r="L464" s="10"/>
      <c r="M464" s="10"/>
      <c r="N464" s="10"/>
      <c r="O464" s="3"/>
      <c r="P464" s="10"/>
      <c r="Q464" s="10"/>
      <c r="R464" s="10"/>
      <c r="S464" s="10"/>
    </row>
    <row r="465" spans="1:19">
      <c r="A465" s="10"/>
      <c r="B465" s="10"/>
      <c r="C465" s="10"/>
      <c r="D465" s="10"/>
      <c r="E465" s="10"/>
      <c r="F465" s="10"/>
      <c r="G465" s="10"/>
      <c r="H465" s="10"/>
      <c r="I465" s="10"/>
      <c r="J465" s="10"/>
      <c r="K465" s="10"/>
      <c r="L465" s="10"/>
      <c r="M465" s="10"/>
      <c r="N465" s="10"/>
      <c r="O465" s="3"/>
      <c r="P465" s="10"/>
      <c r="Q465" s="10"/>
      <c r="R465" s="10"/>
      <c r="S465" s="10"/>
    </row>
    <row r="466" spans="1:19">
      <c r="A466" s="10"/>
      <c r="B466" s="10"/>
      <c r="C466" s="10"/>
      <c r="D466" s="10"/>
      <c r="E466" s="10"/>
      <c r="F466" s="10"/>
      <c r="G466" s="10"/>
      <c r="H466" s="10"/>
      <c r="I466" s="10"/>
      <c r="J466" s="10"/>
      <c r="K466" s="10"/>
      <c r="L466" s="10"/>
      <c r="M466" s="10"/>
      <c r="N466" s="10"/>
      <c r="O466" s="3"/>
      <c r="P466" s="10"/>
      <c r="Q466" s="10"/>
      <c r="R466" s="10"/>
      <c r="S466" s="10"/>
    </row>
    <row r="467" spans="1:19">
      <c r="A467" s="10"/>
      <c r="B467" s="10"/>
      <c r="C467" s="10"/>
      <c r="D467" s="10"/>
      <c r="E467" s="10"/>
      <c r="F467" s="10"/>
      <c r="G467" s="10"/>
      <c r="H467" s="10"/>
      <c r="I467" s="10"/>
      <c r="J467" s="10"/>
      <c r="K467" s="10"/>
      <c r="L467" s="10"/>
      <c r="M467" s="10"/>
      <c r="N467" s="10"/>
      <c r="O467" s="3"/>
      <c r="P467" s="10"/>
      <c r="Q467" s="10"/>
      <c r="R467" s="10"/>
      <c r="S467" s="10"/>
    </row>
    <row r="468" spans="1:19">
      <c r="A468" s="10"/>
      <c r="B468" s="10"/>
      <c r="C468" s="10"/>
      <c r="D468" s="10"/>
      <c r="E468" s="10"/>
      <c r="F468" s="10"/>
      <c r="G468" s="10"/>
      <c r="H468" s="10"/>
      <c r="I468" s="10"/>
      <c r="J468" s="10"/>
      <c r="K468" s="10"/>
      <c r="L468" s="10"/>
      <c r="M468" s="10"/>
      <c r="N468" s="10"/>
      <c r="O468" s="3"/>
      <c r="P468" s="10"/>
      <c r="Q468" s="10"/>
      <c r="R468" s="10"/>
      <c r="S468" s="10"/>
    </row>
    <row r="469" spans="1:19">
      <c r="A469" s="10"/>
      <c r="B469" s="10"/>
      <c r="C469" s="10"/>
      <c r="D469" s="10"/>
      <c r="E469" s="10"/>
      <c r="F469" s="10"/>
      <c r="G469" s="10"/>
      <c r="H469" s="10"/>
      <c r="I469" s="10"/>
      <c r="J469" s="10"/>
      <c r="K469" s="10"/>
      <c r="L469" s="10"/>
      <c r="M469" s="10"/>
      <c r="N469" s="10"/>
      <c r="O469" s="3"/>
      <c r="P469" s="10"/>
      <c r="Q469" s="10"/>
      <c r="R469" s="10"/>
      <c r="S469" s="10"/>
    </row>
    <row r="470" spans="1:19">
      <c r="A470" s="10"/>
      <c r="B470" s="10"/>
      <c r="C470" s="10"/>
      <c r="D470" s="10"/>
      <c r="E470" s="10"/>
      <c r="F470" s="10"/>
      <c r="G470" s="10"/>
      <c r="H470" s="10"/>
      <c r="I470" s="10"/>
      <c r="J470" s="10"/>
      <c r="K470" s="10"/>
      <c r="L470" s="10"/>
      <c r="M470" s="10"/>
      <c r="N470" s="10"/>
      <c r="O470" s="3"/>
      <c r="P470" s="10"/>
      <c r="Q470" s="10"/>
      <c r="R470" s="10"/>
      <c r="S470" s="10"/>
    </row>
    <row r="471" spans="1:19">
      <c r="A471" s="10"/>
      <c r="B471" s="10"/>
      <c r="C471" s="10"/>
      <c r="D471" s="10"/>
      <c r="E471" s="10"/>
      <c r="F471" s="10"/>
      <c r="G471" s="10"/>
      <c r="H471" s="10"/>
      <c r="I471" s="10"/>
      <c r="J471" s="10"/>
      <c r="K471" s="10"/>
      <c r="L471" s="10"/>
      <c r="M471" s="10"/>
      <c r="N471" s="10"/>
      <c r="O471" s="3"/>
      <c r="P471" s="10"/>
      <c r="Q471" s="10"/>
      <c r="R471" s="10"/>
      <c r="S471" s="10"/>
    </row>
    <row r="472" spans="1:19">
      <c r="A472" s="10"/>
      <c r="B472" s="10"/>
      <c r="C472" s="10"/>
      <c r="D472" s="10"/>
      <c r="E472" s="10"/>
      <c r="F472" s="10"/>
      <c r="G472" s="10"/>
      <c r="H472" s="10"/>
      <c r="I472" s="10"/>
      <c r="J472" s="10"/>
      <c r="K472" s="10"/>
      <c r="L472" s="10"/>
      <c r="M472" s="10"/>
      <c r="N472" s="10"/>
      <c r="O472" s="3"/>
      <c r="P472" s="10"/>
      <c r="Q472" s="10"/>
      <c r="R472" s="10"/>
      <c r="S472" s="10"/>
    </row>
    <row r="473" spans="1:19">
      <c r="A473" s="10"/>
      <c r="B473" s="10"/>
      <c r="C473" s="10"/>
      <c r="D473" s="10"/>
      <c r="E473" s="10"/>
      <c r="F473" s="10"/>
      <c r="G473" s="10"/>
      <c r="H473" s="10"/>
      <c r="I473" s="10"/>
      <c r="J473" s="10"/>
      <c r="K473" s="10"/>
      <c r="L473" s="10"/>
      <c r="M473" s="10"/>
      <c r="N473" s="10"/>
      <c r="O473" s="3"/>
      <c r="P473" s="10"/>
      <c r="Q473" s="10"/>
      <c r="R473" s="10"/>
      <c r="S473" s="10"/>
    </row>
    <row r="474" spans="1:19">
      <c r="A474" s="10"/>
      <c r="B474" s="10"/>
      <c r="C474" s="10"/>
      <c r="D474" s="10"/>
      <c r="E474" s="10"/>
      <c r="F474" s="10"/>
      <c r="G474" s="10"/>
      <c r="H474" s="10"/>
      <c r="I474" s="10"/>
      <c r="J474" s="10"/>
      <c r="K474" s="10"/>
      <c r="L474" s="10"/>
      <c r="M474" s="10"/>
      <c r="N474" s="10"/>
      <c r="O474" s="3"/>
      <c r="P474" s="10"/>
      <c r="Q474" s="10"/>
      <c r="R474" s="10"/>
      <c r="S474" s="10"/>
    </row>
    <row r="475" spans="1:19">
      <c r="A475" s="10"/>
      <c r="B475" s="10"/>
      <c r="C475" s="10"/>
      <c r="D475" s="10"/>
      <c r="E475" s="10"/>
      <c r="F475" s="10"/>
      <c r="G475" s="10"/>
      <c r="H475" s="10"/>
      <c r="I475" s="10"/>
      <c r="J475" s="10"/>
      <c r="K475" s="10"/>
      <c r="L475" s="10"/>
      <c r="M475" s="10"/>
      <c r="N475" s="10"/>
      <c r="O475" s="3"/>
      <c r="P475" s="10"/>
      <c r="Q475" s="10"/>
      <c r="R475" s="10"/>
      <c r="S475" s="10"/>
    </row>
    <row r="476" spans="1:19">
      <c r="A476" s="10"/>
      <c r="B476" s="10"/>
      <c r="C476" s="10"/>
      <c r="D476" s="10"/>
      <c r="E476" s="10"/>
      <c r="F476" s="10"/>
      <c r="G476" s="10"/>
      <c r="H476" s="10"/>
      <c r="I476" s="10"/>
      <c r="J476" s="10"/>
      <c r="K476" s="10"/>
      <c r="L476" s="10"/>
      <c r="M476" s="10"/>
      <c r="N476" s="10"/>
      <c r="O476" s="3"/>
      <c r="P476" s="10"/>
      <c r="Q476" s="10"/>
      <c r="R476" s="10"/>
      <c r="S476" s="10"/>
    </row>
    <row r="477" spans="1:19">
      <c r="A477" s="10"/>
      <c r="B477" s="10"/>
      <c r="C477" s="10"/>
      <c r="D477" s="10"/>
      <c r="E477" s="10"/>
      <c r="F477" s="10"/>
      <c r="G477" s="10"/>
      <c r="H477" s="10"/>
      <c r="I477" s="10"/>
      <c r="J477" s="10"/>
      <c r="K477" s="10"/>
      <c r="L477" s="10"/>
      <c r="M477" s="10"/>
      <c r="N477" s="10"/>
      <c r="O477" s="3"/>
      <c r="P477" s="10"/>
      <c r="Q477" s="10"/>
      <c r="R477" s="10"/>
      <c r="S477" s="10"/>
    </row>
    <row r="478" spans="1:19">
      <c r="A478" s="10"/>
      <c r="B478" s="10"/>
      <c r="C478" s="10"/>
      <c r="D478" s="10"/>
      <c r="E478" s="10"/>
      <c r="F478" s="10"/>
      <c r="G478" s="10"/>
      <c r="H478" s="10"/>
      <c r="I478" s="10"/>
      <c r="J478" s="10"/>
      <c r="K478" s="10"/>
      <c r="L478" s="10"/>
      <c r="M478" s="10"/>
      <c r="N478" s="10"/>
      <c r="O478" s="3"/>
      <c r="P478" s="10"/>
      <c r="Q478" s="10"/>
      <c r="R478" s="10"/>
      <c r="S478" s="10"/>
    </row>
    <row r="479" spans="1:19">
      <c r="A479" s="10"/>
      <c r="B479" s="10"/>
      <c r="C479" s="10"/>
      <c r="D479" s="10"/>
      <c r="E479" s="10"/>
      <c r="F479" s="10"/>
      <c r="G479" s="10"/>
      <c r="H479" s="10"/>
      <c r="I479" s="10"/>
      <c r="J479" s="10"/>
      <c r="K479" s="10"/>
      <c r="L479" s="10"/>
      <c r="M479" s="10"/>
      <c r="N479" s="10"/>
      <c r="O479" s="3"/>
      <c r="P479" s="10"/>
      <c r="Q479" s="10"/>
      <c r="R479" s="10"/>
      <c r="S479" s="10"/>
    </row>
    <row r="480" spans="1:19">
      <c r="A480" s="10"/>
      <c r="B480" s="10"/>
      <c r="C480" s="10"/>
      <c r="D480" s="10"/>
      <c r="E480" s="10"/>
      <c r="F480" s="10"/>
      <c r="G480" s="10"/>
      <c r="H480" s="10"/>
      <c r="I480" s="10"/>
      <c r="J480" s="10"/>
      <c r="K480" s="10"/>
      <c r="L480" s="10"/>
      <c r="M480" s="10"/>
      <c r="N480" s="10"/>
      <c r="O480" s="3"/>
      <c r="P480" s="10"/>
      <c r="Q480" s="10"/>
      <c r="R480" s="10"/>
      <c r="S480" s="10"/>
    </row>
    <row r="481" spans="1:19">
      <c r="A481" s="10"/>
      <c r="B481" s="10"/>
      <c r="C481" s="10"/>
      <c r="D481" s="10"/>
      <c r="E481" s="10"/>
      <c r="F481" s="10"/>
      <c r="G481" s="10"/>
      <c r="H481" s="10"/>
      <c r="I481" s="10"/>
      <c r="J481" s="10"/>
      <c r="K481" s="10"/>
      <c r="L481" s="10"/>
      <c r="M481" s="10"/>
      <c r="N481" s="10"/>
      <c r="O481" s="3"/>
      <c r="P481" s="10"/>
      <c r="Q481" s="10"/>
      <c r="R481" s="10"/>
      <c r="S481" s="10"/>
    </row>
    <row r="482" spans="1:19">
      <c r="A482" s="10"/>
      <c r="B482" s="10"/>
      <c r="C482" s="10"/>
      <c r="D482" s="10"/>
      <c r="E482" s="10"/>
      <c r="F482" s="10"/>
      <c r="G482" s="10"/>
      <c r="H482" s="10"/>
      <c r="I482" s="10"/>
      <c r="J482" s="10"/>
      <c r="K482" s="10"/>
      <c r="L482" s="10"/>
      <c r="M482" s="10"/>
      <c r="N482" s="10"/>
      <c r="O482" s="3"/>
      <c r="P482" s="10"/>
      <c r="Q482" s="10"/>
      <c r="R482" s="10"/>
      <c r="S482" s="10"/>
    </row>
    <row r="483" spans="1:19">
      <c r="A483" s="10"/>
      <c r="B483" s="10"/>
      <c r="C483" s="10"/>
      <c r="D483" s="10"/>
      <c r="E483" s="10"/>
      <c r="F483" s="10"/>
      <c r="G483" s="10"/>
      <c r="H483" s="10"/>
      <c r="I483" s="10"/>
      <c r="J483" s="10"/>
      <c r="K483" s="10"/>
      <c r="L483" s="10"/>
      <c r="M483" s="10"/>
      <c r="N483" s="10"/>
      <c r="O483" s="3"/>
      <c r="P483" s="10"/>
      <c r="Q483" s="10"/>
      <c r="R483" s="10"/>
      <c r="S483" s="10"/>
    </row>
    <row r="484" spans="1:19">
      <c r="A484" s="10"/>
      <c r="B484" s="10"/>
      <c r="C484" s="10"/>
      <c r="D484" s="10"/>
      <c r="E484" s="10"/>
      <c r="F484" s="10"/>
      <c r="G484" s="10"/>
      <c r="H484" s="10"/>
      <c r="I484" s="10"/>
      <c r="J484" s="10"/>
      <c r="K484" s="10"/>
      <c r="L484" s="10"/>
      <c r="M484" s="10"/>
      <c r="N484" s="10"/>
      <c r="O484" s="3"/>
      <c r="P484" s="10"/>
      <c r="Q484" s="10"/>
      <c r="R484" s="10"/>
      <c r="S484" s="10"/>
    </row>
    <row r="485" spans="1:19">
      <c r="A485" s="10"/>
      <c r="B485" s="10"/>
      <c r="C485" s="10"/>
      <c r="D485" s="10"/>
      <c r="E485" s="10"/>
      <c r="F485" s="10"/>
      <c r="G485" s="10"/>
      <c r="H485" s="10"/>
      <c r="I485" s="10"/>
      <c r="J485" s="10"/>
      <c r="K485" s="10"/>
      <c r="L485" s="10"/>
      <c r="M485" s="10"/>
      <c r="N485" s="10"/>
      <c r="O485" s="3"/>
      <c r="P485" s="10"/>
      <c r="Q485" s="10"/>
      <c r="R485" s="10"/>
      <c r="S485" s="10"/>
    </row>
    <row r="486" spans="1:19">
      <c r="A486" s="10"/>
      <c r="B486" s="10"/>
      <c r="C486" s="10"/>
      <c r="D486" s="10"/>
      <c r="E486" s="10"/>
      <c r="F486" s="10"/>
      <c r="G486" s="10"/>
      <c r="H486" s="10"/>
      <c r="I486" s="10"/>
      <c r="J486" s="10"/>
      <c r="K486" s="10"/>
      <c r="L486" s="10"/>
      <c r="M486" s="10"/>
      <c r="N486" s="10"/>
      <c r="O486" s="3"/>
      <c r="P486" s="10"/>
      <c r="Q486" s="10"/>
      <c r="R486" s="10"/>
      <c r="S486" s="10"/>
    </row>
    <row r="487" spans="1:19">
      <c r="A487" s="10"/>
      <c r="B487" s="10"/>
      <c r="C487" s="10"/>
      <c r="D487" s="10"/>
      <c r="E487" s="10"/>
      <c r="F487" s="10"/>
      <c r="G487" s="10"/>
      <c r="H487" s="10"/>
      <c r="I487" s="10"/>
      <c r="J487" s="10"/>
      <c r="K487" s="10"/>
      <c r="L487" s="10"/>
      <c r="M487" s="10"/>
      <c r="N487" s="10"/>
      <c r="O487" s="3"/>
      <c r="P487" s="10"/>
      <c r="Q487" s="10"/>
      <c r="R487" s="10"/>
      <c r="S487" s="10"/>
    </row>
    <row r="488" spans="1:19">
      <c r="A488" s="10"/>
      <c r="B488" s="10"/>
      <c r="C488" s="10"/>
      <c r="D488" s="10"/>
      <c r="E488" s="10"/>
      <c r="F488" s="10"/>
      <c r="G488" s="10"/>
      <c r="H488" s="10"/>
      <c r="I488" s="10"/>
      <c r="J488" s="10"/>
      <c r="K488" s="10"/>
      <c r="L488" s="10"/>
      <c r="M488" s="10"/>
      <c r="N488" s="10"/>
      <c r="O488" s="3"/>
      <c r="P488" s="10"/>
      <c r="Q488" s="10"/>
      <c r="R488" s="10"/>
      <c r="S488" s="10"/>
    </row>
    <row r="489" spans="1:19">
      <c r="A489" s="10"/>
      <c r="B489" s="10"/>
      <c r="C489" s="10"/>
      <c r="D489" s="10"/>
      <c r="E489" s="10"/>
      <c r="F489" s="10"/>
      <c r="G489" s="10"/>
      <c r="H489" s="10"/>
      <c r="I489" s="10"/>
      <c r="J489" s="10"/>
      <c r="K489" s="10"/>
      <c r="L489" s="10"/>
      <c r="M489" s="10"/>
      <c r="N489" s="10"/>
      <c r="O489" s="3"/>
      <c r="P489" s="10"/>
      <c r="Q489" s="10"/>
      <c r="R489" s="10"/>
      <c r="S489" s="10"/>
    </row>
    <row r="490" spans="1:19">
      <c r="A490" s="10"/>
      <c r="B490" s="10"/>
      <c r="C490" s="10"/>
      <c r="D490" s="10"/>
      <c r="E490" s="10"/>
      <c r="F490" s="10"/>
      <c r="G490" s="10"/>
      <c r="H490" s="10"/>
      <c r="I490" s="10"/>
      <c r="J490" s="10"/>
      <c r="K490" s="10"/>
      <c r="L490" s="10"/>
      <c r="M490" s="10"/>
      <c r="N490" s="10"/>
      <c r="O490" s="3"/>
      <c r="P490" s="10"/>
      <c r="Q490" s="10"/>
      <c r="R490" s="10"/>
      <c r="S490" s="10"/>
    </row>
    <row r="491" spans="1:19">
      <c r="A491" s="10"/>
      <c r="B491" s="10"/>
      <c r="C491" s="10"/>
      <c r="D491" s="10"/>
      <c r="E491" s="10"/>
      <c r="F491" s="10"/>
      <c r="G491" s="10"/>
      <c r="H491" s="10"/>
      <c r="I491" s="10"/>
      <c r="J491" s="10"/>
      <c r="K491" s="10"/>
      <c r="L491" s="10"/>
      <c r="M491" s="10"/>
      <c r="N491" s="10"/>
      <c r="O491" s="3"/>
      <c r="P491" s="10"/>
      <c r="Q491" s="10"/>
      <c r="R491" s="10"/>
      <c r="S491" s="10"/>
    </row>
    <row r="492" spans="1:19">
      <c r="A492" s="10"/>
      <c r="B492" s="10"/>
      <c r="C492" s="10"/>
      <c r="D492" s="10"/>
      <c r="E492" s="10"/>
      <c r="F492" s="10"/>
      <c r="G492" s="10"/>
      <c r="H492" s="10"/>
      <c r="I492" s="10"/>
      <c r="J492" s="10"/>
      <c r="K492" s="10"/>
      <c r="L492" s="10"/>
      <c r="M492" s="10"/>
      <c r="N492" s="10"/>
      <c r="O492" s="3"/>
      <c r="P492" s="10"/>
      <c r="Q492" s="10"/>
      <c r="R492" s="10"/>
      <c r="S492" s="10"/>
    </row>
    <row r="493" spans="1:19">
      <c r="A493" s="10"/>
      <c r="B493" s="10"/>
      <c r="C493" s="10"/>
      <c r="D493" s="10"/>
      <c r="E493" s="10"/>
      <c r="F493" s="10"/>
      <c r="G493" s="10"/>
      <c r="H493" s="10"/>
      <c r="I493" s="10"/>
      <c r="J493" s="10"/>
      <c r="K493" s="10"/>
      <c r="L493" s="10"/>
      <c r="M493" s="10"/>
      <c r="N493" s="10"/>
      <c r="O493" s="3"/>
      <c r="P493" s="10"/>
      <c r="Q493" s="10"/>
      <c r="R493" s="10"/>
      <c r="S493" s="10"/>
    </row>
    <row r="494" spans="1:19">
      <c r="A494" s="10"/>
      <c r="B494" s="10"/>
      <c r="C494" s="10"/>
      <c r="D494" s="10"/>
      <c r="E494" s="10"/>
      <c r="F494" s="10"/>
      <c r="G494" s="10"/>
      <c r="H494" s="10"/>
      <c r="I494" s="10"/>
      <c r="J494" s="10"/>
      <c r="K494" s="10"/>
      <c r="L494" s="10"/>
      <c r="M494" s="10"/>
      <c r="N494" s="10"/>
      <c r="O494" s="3"/>
      <c r="P494" s="10"/>
      <c r="Q494" s="10"/>
      <c r="R494" s="10"/>
      <c r="S494" s="10"/>
    </row>
    <row r="495" spans="1:19">
      <c r="A495" s="10"/>
      <c r="B495" s="10"/>
      <c r="C495" s="10"/>
      <c r="D495" s="10"/>
      <c r="E495" s="10"/>
      <c r="F495" s="10"/>
      <c r="G495" s="10"/>
      <c r="H495" s="10"/>
      <c r="I495" s="10"/>
      <c r="J495" s="10"/>
      <c r="K495" s="10"/>
      <c r="L495" s="10"/>
      <c r="M495" s="10"/>
      <c r="N495" s="10"/>
      <c r="O495" s="3"/>
      <c r="P495" s="10"/>
      <c r="Q495" s="10"/>
      <c r="R495" s="10"/>
      <c r="S495" s="10"/>
    </row>
    <row r="496" spans="1:19">
      <c r="A496" s="10"/>
      <c r="B496" s="10"/>
      <c r="C496" s="10"/>
      <c r="D496" s="10"/>
      <c r="E496" s="10"/>
      <c r="F496" s="10"/>
      <c r="G496" s="10"/>
      <c r="H496" s="10"/>
      <c r="I496" s="10"/>
      <c r="J496" s="10"/>
      <c r="K496" s="10"/>
      <c r="L496" s="10"/>
      <c r="M496" s="10"/>
      <c r="N496" s="10"/>
      <c r="O496" s="3"/>
      <c r="P496" s="10"/>
      <c r="Q496" s="10"/>
      <c r="R496" s="10"/>
      <c r="S496" s="10"/>
    </row>
    <row r="497" spans="1:19">
      <c r="A497" s="10"/>
      <c r="B497" s="10"/>
      <c r="C497" s="10"/>
      <c r="D497" s="10"/>
      <c r="E497" s="10"/>
      <c r="F497" s="10"/>
      <c r="G497" s="10"/>
      <c r="H497" s="10"/>
      <c r="I497" s="10"/>
      <c r="J497" s="10"/>
      <c r="K497" s="10"/>
      <c r="L497" s="10"/>
      <c r="M497" s="10"/>
      <c r="N497" s="10"/>
      <c r="O497" s="3"/>
      <c r="P497" s="10"/>
      <c r="Q497" s="10"/>
      <c r="R497" s="10"/>
      <c r="S497" s="10"/>
    </row>
    <row r="498" spans="1:19">
      <c r="A498" s="10"/>
      <c r="B498" s="10"/>
      <c r="C498" s="10"/>
      <c r="D498" s="10"/>
      <c r="E498" s="10"/>
      <c r="F498" s="10"/>
      <c r="G498" s="10"/>
      <c r="H498" s="10"/>
      <c r="I498" s="10"/>
      <c r="J498" s="10"/>
      <c r="K498" s="10"/>
      <c r="L498" s="10"/>
      <c r="M498" s="10"/>
      <c r="N498" s="10"/>
      <c r="O498" s="3"/>
      <c r="P498" s="10"/>
      <c r="Q498" s="10"/>
      <c r="R498" s="10"/>
      <c r="S498" s="10"/>
    </row>
    <row r="499" spans="1:19">
      <c r="A499" s="10"/>
      <c r="B499" s="10"/>
      <c r="C499" s="10"/>
      <c r="D499" s="10"/>
      <c r="E499" s="10"/>
      <c r="F499" s="10"/>
      <c r="G499" s="10"/>
      <c r="H499" s="10"/>
      <c r="I499" s="10"/>
      <c r="J499" s="10"/>
      <c r="K499" s="10"/>
      <c r="L499" s="10"/>
      <c r="M499" s="10"/>
      <c r="N499" s="10"/>
      <c r="O499" s="3"/>
      <c r="P499" s="10"/>
      <c r="Q499" s="10"/>
      <c r="R499" s="10"/>
      <c r="S499" s="10"/>
    </row>
    <row r="500" spans="1:19">
      <c r="A500" s="10"/>
      <c r="B500" s="10"/>
      <c r="C500" s="10"/>
      <c r="D500" s="10"/>
      <c r="E500" s="10"/>
      <c r="F500" s="10"/>
      <c r="G500" s="10"/>
      <c r="H500" s="10"/>
      <c r="I500" s="10"/>
      <c r="J500" s="10"/>
      <c r="K500" s="10"/>
      <c r="L500" s="10"/>
      <c r="M500" s="10"/>
      <c r="N500" s="10"/>
      <c r="O500" s="3"/>
      <c r="P500" s="10"/>
      <c r="Q500" s="10"/>
      <c r="R500" s="10"/>
      <c r="S500" s="10"/>
    </row>
    <row r="501" spans="1:19">
      <c r="A501" s="10"/>
      <c r="B501" s="10"/>
      <c r="C501" s="10"/>
      <c r="D501" s="10"/>
      <c r="E501" s="10"/>
      <c r="F501" s="10"/>
      <c r="G501" s="10"/>
      <c r="H501" s="10"/>
      <c r="I501" s="10"/>
      <c r="J501" s="10"/>
      <c r="K501" s="10"/>
      <c r="L501" s="10"/>
      <c r="M501" s="10"/>
      <c r="N501" s="10"/>
      <c r="O501" s="3"/>
      <c r="P501" s="10"/>
      <c r="Q501" s="10"/>
      <c r="R501" s="10"/>
      <c r="S501" s="10"/>
    </row>
    <row r="502" spans="1:19">
      <c r="A502" s="10"/>
      <c r="B502" s="10"/>
      <c r="C502" s="10"/>
      <c r="D502" s="10"/>
      <c r="E502" s="10"/>
      <c r="F502" s="10"/>
      <c r="G502" s="10"/>
      <c r="H502" s="10"/>
      <c r="I502" s="10"/>
      <c r="J502" s="10"/>
      <c r="K502" s="10"/>
      <c r="L502" s="10"/>
      <c r="M502" s="10"/>
      <c r="N502" s="10"/>
      <c r="O502" s="3"/>
      <c r="P502" s="10"/>
      <c r="Q502" s="10"/>
      <c r="R502" s="10"/>
      <c r="S502" s="10"/>
    </row>
    <row r="503" spans="1:19">
      <c r="A503" s="10"/>
      <c r="B503" s="10"/>
      <c r="C503" s="10"/>
      <c r="D503" s="10"/>
      <c r="E503" s="10"/>
      <c r="F503" s="10"/>
      <c r="G503" s="10"/>
      <c r="H503" s="10"/>
      <c r="I503" s="10"/>
      <c r="J503" s="10"/>
      <c r="K503" s="10"/>
      <c r="L503" s="10"/>
      <c r="M503" s="10"/>
      <c r="N503" s="10"/>
      <c r="O503" s="3"/>
      <c r="P503" s="10"/>
      <c r="Q503" s="10"/>
      <c r="R503" s="10"/>
      <c r="S503" s="10"/>
    </row>
    <row r="504" spans="1:19">
      <c r="A504" s="10"/>
      <c r="B504" s="10"/>
      <c r="C504" s="10"/>
      <c r="D504" s="10"/>
      <c r="E504" s="10"/>
      <c r="F504" s="10"/>
      <c r="G504" s="10"/>
      <c r="H504" s="10"/>
      <c r="I504" s="10"/>
      <c r="J504" s="10"/>
      <c r="K504" s="10"/>
      <c r="L504" s="10"/>
      <c r="M504" s="10"/>
      <c r="N504" s="10"/>
      <c r="O504" s="3"/>
      <c r="P504" s="10"/>
      <c r="Q504" s="10"/>
      <c r="R504" s="10"/>
      <c r="S504" s="10"/>
    </row>
    <row r="505" spans="1:19">
      <c r="A505" s="10"/>
      <c r="B505" s="10"/>
      <c r="C505" s="10"/>
      <c r="D505" s="10"/>
      <c r="E505" s="10"/>
      <c r="F505" s="10"/>
      <c r="G505" s="10"/>
      <c r="H505" s="10"/>
      <c r="I505" s="10"/>
      <c r="J505" s="10"/>
      <c r="K505" s="10"/>
      <c r="L505" s="10"/>
      <c r="M505" s="10"/>
      <c r="N505" s="10"/>
      <c r="O505" s="3"/>
      <c r="P505" s="10"/>
      <c r="Q505" s="10"/>
      <c r="R505" s="10"/>
      <c r="S505" s="10"/>
    </row>
    <row r="506" spans="1:19">
      <c r="A506" s="10"/>
      <c r="B506" s="10"/>
      <c r="C506" s="10"/>
      <c r="D506" s="10"/>
      <c r="E506" s="10"/>
      <c r="F506" s="10"/>
      <c r="G506" s="10"/>
      <c r="H506" s="10"/>
      <c r="I506" s="10"/>
      <c r="J506" s="10"/>
      <c r="K506" s="10"/>
      <c r="L506" s="10"/>
      <c r="M506" s="10"/>
      <c r="N506" s="10"/>
      <c r="O506" s="3"/>
      <c r="P506" s="10"/>
      <c r="Q506" s="10"/>
      <c r="R506" s="10"/>
      <c r="S506" s="10"/>
    </row>
    <row r="507" spans="1:19">
      <c r="A507" s="10"/>
      <c r="B507" s="10"/>
      <c r="C507" s="10"/>
      <c r="D507" s="10"/>
      <c r="E507" s="10"/>
      <c r="F507" s="10"/>
      <c r="G507" s="10"/>
      <c r="H507" s="10"/>
      <c r="I507" s="10"/>
      <c r="J507" s="10"/>
      <c r="K507" s="10"/>
      <c r="L507" s="10"/>
      <c r="M507" s="10"/>
      <c r="N507" s="10"/>
      <c r="O507" s="3"/>
      <c r="P507" s="10"/>
      <c r="Q507" s="10"/>
      <c r="R507" s="10"/>
      <c r="S507" s="10"/>
    </row>
    <row r="508" spans="1:19">
      <c r="A508" s="10"/>
      <c r="B508" s="10"/>
      <c r="C508" s="10"/>
      <c r="D508" s="10"/>
      <c r="E508" s="10"/>
      <c r="F508" s="10"/>
      <c r="G508" s="10"/>
      <c r="H508" s="10"/>
      <c r="I508" s="10"/>
      <c r="J508" s="10"/>
      <c r="K508" s="10"/>
      <c r="L508" s="10"/>
      <c r="M508" s="10"/>
      <c r="N508" s="10"/>
      <c r="O508" s="3"/>
      <c r="P508" s="10"/>
      <c r="Q508" s="10"/>
      <c r="R508" s="10"/>
      <c r="S508" s="10"/>
    </row>
    <row r="509" spans="1:19">
      <c r="A509" s="10"/>
      <c r="B509" s="10"/>
      <c r="C509" s="10"/>
      <c r="D509" s="10"/>
      <c r="E509" s="10"/>
      <c r="F509" s="10"/>
      <c r="G509" s="10"/>
      <c r="H509" s="10"/>
      <c r="I509" s="10"/>
      <c r="J509" s="10"/>
      <c r="K509" s="10"/>
      <c r="L509" s="10"/>
      <c r="M509" s="10"/>
      <c r="N509" s="10"/>
      <c r="O509" s="3"/>
      <c r="P509" s="10"/>
      <c r="Q509" s="10"/>
      <c r="R509" s="10"/>
      <c r="S509" s="10"/>
    </row>
    <row r="510" spans="1:19">
      <c r="A510" s="10"/>
      <c r="B510" s="10"/>
      <c r="C510" s="10"/>
      <c r="D510" s="10"/>
      <c r="E510" s="10"/>
      <c r="F510" s="10"/>
      <c r="G510" s="10"/>
      <c r="H510" s="10"/>
      <c r="I510" s="10"/>
      <c r="J510" s="10"/>
      <c r="K510" s="10"/>
      <c r="L510" s="10"/>
      <c r="M510" s="10"/>
      <c r="N510" s="10"/>
      <c r="O510" s="3"/>
      <c r="P510" s="10"/>
      <c r="Q510" s="10"/>
      <c r="R510" s="10"/>
      <c r="S510" s="10"/>
    </row>
    <row r="511" spans="1:19">
      <c r="A511" s="10"/>
      <c r="B511" s="10"/>
      <c r="C511" s="10"/>
      <c r="D511" s="10"/>
      <c r="E511" s="10"/>
      <c r="F511" s="10"/>
      <c r="G511" s="10"/>
      <c r="H511" s="10"/>
      <c r="I511" s="10"/>
      <c r="J511" s="10"/>
      <c r="K511" s="10"/>
      <c r="L511" s="10"/>
      <c r="M511" s="10"/>
      <c r="N511" s="10"/>
      <c r="O511" s="3"/>
      <c r="P511" s="10"/>
      <c r="Q511" s="10"/>
      <c r="R511" s="10"/>
      <c r="S511" s="10"/>
    </row>
    <row r="512" spans="1:19">
      <c r="A512" s="10"/>
      <c r="B512" s="10"/>
      <c r="C512" s="10"/>
      <c r="D512" s="10"/>
      <c r="E512" s="10"/>
      <c r="F512" s="10"/>
      <c r="G512" s="10"/>
      <c r="H512" s="10"/>
      <c r="I512" s="10"/>
      <c r="J512" s="10"/>
      <c r="K512" s="10"/>
      <c r="L512" s="10"/>
      <c r="M512" s="10"/>
      <c r="N512" s="10"/>
      <c r="O512" s="3"/>
      <c r="P512" s="10"/>
      <c r="Q512" s="10"/>
      <c r="R512" s="10"/>
      <c r="S512" s="10"/>
    </row>
    <row r="513" spans="1:19">
      <c r="A513" s="10"/>
      <c r="B513" s="10"/>
      <c r="C513" s="10"/>
      <c r="D513" s="10"/>
      <c r="E513" s="10"/>
      <c r="F513" s="10"/>
      <c r="G513" s="10"/>
      <c r="H513" s="10"/>
      <c r="I513" s="10"/>
      <c r="J513" s="10"/>
      <c r="K513" s="10"/>
      <c r="L513" s="10"/>
      <c r="M513" s="10"/>
      <c r="N513" s="10"/>
      <c r="O513" s="3"/>
      <c r="P513" s="10"/>
      <c r="Q513" s="10"/>
      <c r="R513" s="10"/>
      <c r="S513" s="10"/>
    </row>
    <row r="514" spans="1:19">
      <c r="A514" s="10"/>
      <c r="B514" s="10"/>
      <c r="C514" s="10"/>
      <c r="D514" s="10"/>
      <c r="E514" s="10"/>
      <c r="F514" s="10"/>
      <c r="G514" s="10"/>
      <c r="H514" s="10"/>
      <c r="I514" s="10"/>
      <c r="J514" s="10"/>
      <c r="K514" s="10"/>
      <c r="L514" s="10"/>
      <c r="M514" s="10"/>
      <c r="N514" s="10"/>
      <c r="O514" s="3"/>
      <c r="P514" s="10"/>
      <c r="Q514" s="10"/>
      <c r="R514" s="10"/>
      <c r="S514" s="10"/>
    </row>
    <row r="515" spans="1:19">
      <c r="A515" s="10"/>
      <c r="B515" s="10"/>
      <c r="C515" s="10"/>
      <c r="D515" s="10"/>
      <c r="E515" s="10"/>
      <c r="F515" s="10"/>
      <c r="G515" s="10"/>
      <c r="H515" s="10"/>
      <c r="I515" s="10"/>
      <c r="J515" s="10"/>
      <c r="K515" s="10"/>
      <c r="L515" s="10"/>
      <c r="M515" s="10"/>
      <c r="N515" s="10"/>
      <c r="O515" s="3"/>
      <c r="P515" s="10"/>
      <c r="Q515" s="10"/>
      <c r="R515" s="10"/>
      <c r="S515" s="10"/>
    </row>
    <row r="516" spans="1:19">
      <c r="A516" s="10"/>
      <c r="B516" s="10"/>
      <c r="C516" s="10"/>
      <c r="D516" s="10"/>
      <c r="E516" s="10"/>
      <c r="F516" s="10"/>
      <c r="G516" s="10"/>
      <c r="H516" s="10"/>
      <c r="I516" s="10"/>
      <c r="J516" s="10"/>
      <c r="K516" s="10"/>
      <c r="L516" s="10"/>
      <c r="M516" s="10"/>
      <c r="N516" s="10"/>
      <c r="O516" s="3"/>
      <c r="P516" s="10"/>
      <c r="Q516" s="10"/>
      <c r="R516" s="10"/>
      <c r="S516" s="10"/>
    </row>
    <row r="517" spans="1:19">
      <c r="A517" s="10"/>
      <c r="B517" s="10"/>
      <c r="C517" s="10"/>
      <c r="D517" s="10"/>
      <c r="E517" s="10"/>
      <c r="F517" s="10"/>
      <c r="G517" s="10"/>
      <c r="H517" s="10"/>
      <c r="I517" s="10"/>
      <c r="J517" s="10"/>
      <c r="K517" s="10"/>
      <c r="L517" s="10"/>
      <c r="M517" s="10"/>
      <c r="N517" s="10"/>
      <c r="O517" s="3"/>
      <c r="P517" s="10"/>
      <c r="Q517" s="10"/>
      <c r="R517" s="10"/>
      <c r="S517" s="10"/>
    </row>
    <row r="518" spans="1:19">
      <c r="A518" s="10"/>
      <c r="B518" s="10"/>
      <c r="C518" s="10"/>
      <c r="D518" s="10"/>
      <c r="E518" s="10"/>
      <c r="F518" s="10"/>
      <c r="G518" s="10"/>
      <c r="H518" s="10"/>
      <c r="I518" s="10"/>
      <c r="J518" s="10"/>
      <c r="K518" s="10"/>
      <c r="L518" s="10"/>
      <c r="M518" s="10"/>
      <c r="N518" s="10"/>
      <c r="O518" s="3"/>
      <c r="P518" s="10"/>
      <c r="Q518" s="10"/>
      <c r="R518" s="10"/>
      <c r="S518" s="10"/>
    </row>
    <row r="519" spans="1:19">
      <c r="A519" s="10"/>
      <c r="B519" s="10"/>
      <c r="C519" s="10"/>
      <c r="D519" s="10"/>
      <c r="E519" s="10"/>
      <c r="F519" s="10"/>
      <c r="G519" s="10"/>
      <c r="H519" s="10"/>
      <c r="I519" s="10"/>
      <c r="J519" s="10"/>
      <c r="K519" s="10"/>
      <c r="L519" s="10"/>
      <c r="M519" s="10"/>
      <c r="N519" s="10"/>
      <c r="O519" s="3"/>
      <c r="P519" s="10"/>
      <c r="Q519" s="10"/>
      <c r="R519" s="10"/>
      <c r="S519" s="10"/>
    </row>
    <row r="520" spans="1:19">
      <c r="A520" s="10"/>
      <c r="B520" s="10"/>
      <c r="C520" s="10"/>
      <c r="D520" s="10"/>
      <c r="E520" s="10"/>
      <c r="F520" s="10"/>
      <c r="G520" s="10"/>
      <c r="H520" s="10"/>
      <c r="I520" s="10"/>
      <c r="J520" s="10"/>
      <c r="K520" s="10"/>
      <c r="L520" s="10"/>
      <c r="M520" s="10"/>
      <c r="N520" s="10"/>
      <c r="O520" s="3"/>
      <c r="P520" s="10"/>
      <c r="Q520" s="10"/>
      <c r="R520" s="10"/>
      <c r="S520" s="10"/>
    </row>
    <row r="521" spans="1:19">
      <c r="A521" s="10"/>
      <c r="B521" s="10"/>
      <c r="C521" s="10"/>
      <c r="D521" s="10"/>
      <c r="E521" s="10"/>
      <c r="F521" s="10"/>
      <c r="G521" s="10"/>
      <c r="H521" s="10"/>
      <c r="I521" s="10"/>
      <c r="J521" s="10"/>
      <c r="K521" s="10"/>
      <c r="L521" s="10"/>
      <c r="M521" s="10"/>
      <c r="N521" s="10"/>
      <c r="O521" s="3"/>
      <c r="P521" s="10"/>
      <c r="Q521" s="10"/>
      <c r="R521" s="10"/>
      <c r="S521" s="10"/>
    </row>
    <row r="522" spans="1:19">
      <c r="A522" s="10"/>
      <c r="B522" s="10"/>
      <c r="C522" s="10"/>
      <c r="D522" s="10"/>
      <c r="E522" s="10"/>
      <c r="F522" s="10"/>
      <c r="G522" s="10"/>
      <c r="H522" s="10"/>
      <c r="I522" s="10"/>
      <c r="J522" s="10"/>
      <c r="K522" s="10"/>
      <c r="L522" s="10"/>
      <c r="M522" s="10"/>
      <c r="N522" s="10"/>
      <c r="O522" s="3"/>
      <c r="P522" s="10"/>
      <c r="Q522" s="10"/>
      <c r="R522" s="10"/>
      <c r="S522" s="10"/>
    </row>
    <row r="523" spans="1:19">
      <c r="A523" s="10"/>
      <c r="B523" s="10"/>
      <c r="C523" s="10"/>
      <c r="D523" s="10"/>
      <c r="E523" s="10"/>
      <c r="F523" s="10"/>
      <c r="G523" s="10"/>
      <c r="H523" s="10"/>
      <c r="I523" s="10"/>
      <c r="J523" s="10"/>
      <c r="K523" s="10"/>
      <c r="L523" s="10"/>
      <c r="M523" s="10"/>
      <c r="N523" s="10"/>
      <c r="O523" s="3"/>
      <c r="P523" s="10"/>
      <c r="Q523" s="10"/>
      <c r="R523" s="10"/>
      <c r="S523" s="10"/>
    </row>
    <row r="524" spans="1:19">
      <c r="A524" s="10"/>
      <c r="B524" s="10"/>
      <c r="C524" s="10"/>
      <c r="D524" s="10"/>
      <c r="E524" s="10"/>
      <c r="F524" s="10"/>
      <c r="G524" s="10"/>
      <c r="H524" s="10"/>
      <c r="I524" s="10"/>
      <c r="J524" s="10"/>
      <c r="K524" s="10"/>
      <c r="L524" s="10"/>
      <c r="M524" s="10"/>
      <c r="N524" s="10"/>
      <c r="O524" s="3"/>
      <c r="P524" s="10"/>
      <c r="Q524" s="10"/>
      <c r="R524" s="10"/>
      <c r="S524" s="10"/>
    </row>
    <row r="525" spans="1:19">
      <c r="A525" s="10"/>
      <c r="B525" s="10"/>
      <c r="C525" s="10"/>
      <c r="D525" s="10"/>
      <c r="E525" s="10"/>
      <c r="F525" s="10"/>
      <c r="G525" s="10"/>
      <c r="H525" s="10"/>
      <c r="I525" s="10"/>
      <c r="J525" s="10"/>
      <c r="K525" s="10"/>
      <c r="L525" s="10"/>
      <c r="M525" s="10"/>
      <c r="N525" s="10"/>
      <c r="O525" s="3"/>
      <c r="P525" s="10"/>
      <c r="Q525" s="10"/>
      <c r="R525" s="10"/>
      <c r="S525" s="10"/>
    </row>
    <row r="526" spans="1:19">
      <c r="A526" s="10"/>
      <c r="B526" s="10"/>
      <c r="C526" s="10"/>
      <c r="D526" s="10"/>
      <c r="E526" s="10"/>
      <c r="F526" s="10"/>
      <c r="G526" s="10"/>
      <c r="H526" s="10"/>
      <c r="I526" s="10"/>
      <c r="J526" s="10"/>
      <c r="K526" s="10"/>
      <c r="L526" s="10"/>
      <c r="M526" s="10"/>
      <c r="N526" s="10"/>
      <c r="O526" s="3"/>
      <c r="P526" s="10"/>
      <c r="Q526" s="10"/>
      <c r="R526" s="10"/>
      <c r="S526" s="10"/>
    </row>
    <row r="527" spans="1:19">
      <c r="A527" s="10"/>
      <c r="B527" s="10"/>
      <c r="C527" s="10"/>
      <c r="D527" s="10"/>
      <c r="E527" s="10"/>
      <c r="F527" s="10"/>
      <c r="G527" s="10"/>
      <c r="H527" s="10"/>
      <c r="I527" s="10"/>
      <c r="J527" s="10"/>
      <c r="K527" s="10"/>
      <c r="L527" s="10"/>
      <c r="M527" s="10"/>
      <c r="N527" s="10"/>
      <c r="O527" s="3"/>
      <c r="P527" s="10"/>
      <c r="Q527" s="10"/>
      <c r="R527" s="10"/>
      <c r="S527" s="10"/>
    </row>
    <row r="528" spans="1:19">
      <c r="A528" s="10"/>
      <c r="B528" s="10"/>
      <c r="C528" s="10"/>
      <c r="D528" s="10"/>
      <c r="E528" s="10"/>
      <c r="F528" s="10"/>
      <c r="G528" s="10"/>
      <c r="H528" s="10"/>
      <c r="I528" s="10"/>
      <c r="J528" s="10"/>
      <c r="K528" s="10"/>
      <c r="L528" s="10"/>
      <c r="M528" s="10"/>
      <c r="N528" s="10"/>
      <c r="O528" s="3"/>
      <c r="P528" s="10"/>
      <c r="Q528" s="10"/>
      <c r="R528" s="10"/>
      <c r="S528" s="10"/>
    </row>
    <row r="529" spans="1:19">
      <c r="A529" s="10"/>
      <c r="B529" s="10"/>
      <c r="C529" s="10"/>
      <c r="D529" s="10"/>
      <c r="E529" s="10"/>
      <c r="F529" s="10"/>
      <c r="G529" s="10"/>
      <c r="H529" s="10"/>
      <c r="I529" s="10"/>
      <c r="J529" s="10"/>
      <c r="K529" s="10"/>
      <c r="L529" s="10"/>
      <c r="M529" s="10"/>
      <c r="N529" s="10"/>
      <c r="O529" s="3"/>
      <c r="P529" s="10"/>
      <c r="Q529" s="10"/>
      <c r="R529" s="10"/>
      <c r="S529" s="10"/>
    </row>
    <row r="530" spans="1:19">
      <c r="A530" s="10"/>
      <c r="B530" s="10"/>
      <c r="C530" s="10"/>
      <c r="D530" s="10"/>
      <c r="E530" s="10"/>
      <c r="F530" s="10"/>
      <c r="G530" s="10"/>
      <c r="H530" s="10"/>
      <c r="I530" s="10"/>
      <c r="J530" s="10"/>
      <c r="K530" s="10"/>
      <c r="L530" s="10"/>
      <c r="M530" s="10"/>
      <c r="N530" s="10"/>
      <c r="O530" s="3"/>
      <c r="P530" s="10"/>
      <c r="Q530" s="10"/>
      <c r="R530" s="10"/>
      <c r="S530" s="10"/>
    </row>
    <row r="531" spans="1:19">
      <c r="A531" s="10"/>
      <c r="B531" s="10"/>
      <c r="C531" s="10"/>
      <c r="D531" s="10"/>
      <c r="E531" s="10"/>
      <c r="F531" s="10"/>
      <c r="G531" s="10"/>
      <c r="H531" s="10"/>
      <c r="I531" s="10"/>
      <c r="J531" s="10"/>
      <c r="K531" s="10"/>
      <c r="L531" s="10"/>
      <c r="M531" s="10"/>
      <c r="N531" s="10"/>
      <c r="O531" s="3"/>
      <c r="P531" s="10"/>
      <c r="Q531" s="10"/>
      <c r="R531" s="10"/>
      <c r="S531" s="10"/>
    </row>
    <row r="532" spans="1:19">
      <c r="A532" s="10"/>
      <c r="B532" s="10"/>
      <c r="C532" s="10"/>
      <c r="D532" s="10"/>
      <c r="E532" s="10"/>
      <c r="F532" s="10"/>
      <c r="G532" s="10"/>
      <c r="H532" s="10"/>
      <c r="I532" s="10"/>
      <c r="J532" s="10"/>
      <c r="K532" s="10"/>
      <c r="L532" s="10"/>
      <c r="M532" s="10"/>
      <c r="N532" s="10"/>
      <c r="O532" s="3"/>
      <c r="P532" s="10"/>
      <c r="Q532" s="10"/>
      <c r="R532" s="10"/>
      <c r="S532" s="10"/>
    </row>
    <row r="533" spans="1:19">
      <c r="A533" s="10"/>
      <c r="B533" s="10"/>
      <c r="C533" s="10"/>
      <c r="D533" s="10"/>
      <c r="E533" s="10"/>
      <c r="F533" s="10"/>
      <c r="G533" s="10"/>
      <c r="H533" s="10"/>
      <c r="I533" s="10"/>
      <c r="J533" s="10"/>
      <c r="K533" s="10"/>
      <c r="L533" s="10"/>
      <c r="M533" s="10"/>
      <c r="N533" s="10"/>
      <c r="O533" s="3"/>
      <c r="P533" s="10"/>
      <c r="Q533" s="10"/>
      <c r="R533" s="10"/>
      <c r="S533" s="10"/>
    </row>
    <row r="534" spans="1:19">
      <c r="A534" s="10"/>
      <c r="B534" s="10"/>
      <c r="C534" s="10"/>
      <c r="D534" s="10"/>
      <c r="E534" s="10"/>
      <c r="F534" s="10"/>
      <c r="G534" s="10"/>
      <c r="H534" s="10"/>
      <c r="I534" s="10"/>
      <c r="J534" s="10"/>
      <c r="K534" s="10"/>
      <c r="L534" s="10"/>
      <c r="M534" s="10"/>
      <c r="N534" s="10"/>
      <c r="O534" s="3"/>
      <c r="P534" s="10"/>
      <c r="Q534" s="10"/>
      <c r="R534" s="10"/>
      <c r="S534" s="10"/>
    </row>
    <row r="535" spans="1:19">
      <c r="A535" s="10"/>
      <c r="B535" s="10"/>
      <c r="C535" s="10"/>
      <c r="D535" s="10"/>
      <c r="E535" s="10"/>
      <c r="F535" s="10"/>
      <c r="G535" s="10"/>
      <c r="H535" s="10"/>
      <c r="I535" s="10"/>
      <c r="J535" s="10"/>
      <c r="K535" s="10"/>
      <c r="L535" s="10"/>
      <c r="M535" s="10"/>
      <c r="N535" s="10"/>
      <c r="O535" s="3"/>
      <c r="P535" s="10"/>
      <c r="Q535" s="10"/>
      <c r="R535" s="10"/>
      <c r="S535" s="10"/>
    </row>
    <row r="536" spans="1:19">
      <c r="A536" s="10"/>
      <c r="B536" s="10"/>
      <c r="C536" s="10"/>
      <c r="D536" s="10"/>
      <c r="E536" s="10"/>
      <c r="F536" s="10"/>
      <c r="G536" s="10"/>
      <c r="H536" s="10"/>
      <c r="I536" s="10"/>
      <c r="J536" s="10"/>
      <c r="K536" s="10"/>
      <c r="L536" s="10"/>
      <c r="M536" s="10"/>
      <c r="N536" s="10"/>
      <c r="O536" s="3"/>
      <c r="P536" s="10"/>
      <c r="Q536" s="10"/>
      <c r="R536" s="10"/>
      <c r="S536" s="10"/>
    </row>
    <row r="537" spans="1:19">
      <c r="A537" s="10"/>
      <c r="B537" s="10"/>
      <c r="C537" s="10"/>
      <c r="D537" s="10"/>
      <c r="E537" s="10"/>
      <c r="F537" s="10"/>
      <c r="G537" s="10"/>
      <c r="H537" s="10"/>
      <c r="I537" s="10"/>
      <c r="J537" s="10"/>
      <c r="K537" s="10"/>
      <c r="L537" s="10"/>
      <c r="M537" s="10"/>
      <c r="N537" s="10"/>
      <c r="O537" s="3"/>
      <c r="P537" s="10"/>
      <c r="Q537" s="10"/>
      <c r="R537" s="10"/>
      <c r="S537" s="10"/>
    </row>
    <row r="538" spans="1:19">
      <c r="A538" s="10"/>
      <c r="B538" s="10"/>
      <c r="C538" s="10"/>
      <c r="D538" s="10"/>
      <c r="E538" s="10"/>
      <c r="F538" s="10"/>
      <c r="G538" s="10"/>
      <c r="H538" s="10"/>
      <c r="I538" s="10"/>
      <c r="J538" s="10"/>
      <c r="K538" s="10"/>
      <c r="L538" s="10"/>
      <c r="M538" s="10"/>
      <c r="N538" s="10"/>
      <c r="O538" s="3"/>
      <c r="P538" s="10"/>
      <c r="Q538" s="10"/>
      <c r="R538" s="10"/>
      <c r="S538" s="10"/>
    </row>
    <row r="539" spans="1:19">
      <c r="A539" s="10"/>
      <c r="B539" s="10"/>
      <c r="C539" s="10"/>
      <c r="D539" s="10"/>
      <c r="E539" s="10"/>
      <c r="F539" s="10"/>
      <c r="G539" s="10"/>
      <c r="H539" s="10"/>
      <c r="I539" s="10"/>
      <c r="J539" s="10"/>
      <c r="K539" s="10"/>
      <c r="L539" s="10"/>
      <c r="M539" s="10"/>
      <c r="N539" s="10"/>
      <c r="O539" s="3"/>
      <c r="P539" s="10"/>
      <c r="Q539" s="10"/>
      <c r="R539" s="10"/>
      <c r="S539" s="10"/>
    </row>
    <row r="540" spans="1:19">
      <c r="A540" s="10"/>
      <c r="B540" s="10"/>
      <c r="C540" s="10"/>
      <c r="D540" s="10"/>
      <c r="E540" s="10"/>
      <c r="F540" s="10"/>
      <c r="G540" s="10"/>
      <c r="H540" s="10"/>
      <c r="I540" s="10"/>
      <c r="J540" s="10"/>
      <c r="K540" s="10"/>
      <c r="L540" s="10"/>
      <c r="M540" s="10"/>
      <c r="N540" s="10"/>
      <c r="O540" s="3"/>
      <c r="P540" s="10"/>
      <c r="Q540" s="10"/>
      <c r="R540" s="10"/>
      <c r="S540" s="10"/>
    </row>
    <row r="541" spans="1:19">
      <c r="A541" s="10"/>
      <c r="B541" s="10"/>
      <c r="C541" s="10"/>
      <c r="D541" s="10"/>
      <c r="E541" s="10"/>
      <c r="F541" s="10"/>
      <c r="G541" s="10"/>
      <c r="H541" s="10"/>
      <c r="I541" s="10"/>
      <c r="J541" s="10"/>
      <c r="K541" s="10"/>
      <c r="L541" s="10"/>
      <c r="M541" s="10"/>
      <c r="N541" s="10"/>
      <c r="O541" s="3"/>
      <c r="P541" s="10"/>
      <c r="Q541" s="10"/>
      <c r="R541" s="10"/>
      <c r="S541" s="10"/>
    </row>
    <row r="542" spans="1:19">
      <c r="A542" s="10"/>
      <c r="B542" s="10"/>
      <c r="C542" s="10"/>
      <c r="D542" s="10"/>
      <c r="E542" s="10"/>
      <c r="F542" s="10"/>
      <c r="G542" s="10"/>
      <c r="H542" s="10"/>
      <c r="I542" s="10"/>
      <c r="J542" s="10"/>
      <c r="K542" s="10"/>
      <c r="L542" s="10"/>
      <c r="M542" s="10"/>
      <c r="N542" s="10"/>
      <c r="O542" s="3"/>
      <c r="P542" s="10"/>
      <c r="Q542" s="10"/>
      <c r="R542" s="10"/>
      <c r="S542" s="10"/>
    </row>
    <row r="543" spans="1:19">
      <c r="A543" s="10"/>
      <c r="B543" s="10"/>
      <c r="C543" s="10"/>
      <c r="D543" s="10"/>
      <c r="E543" s="10"/>
      <c r="F543" s="10"/>
      <c r="G543" s="10"/>
      <c r="H543" s="10"/>
      <c r="I543" s="10"/>
      <c r="J543" s="10"/>
      <c r="K543" s="10"/>
      <c r="L543" s="10"/>
      <c r="M543" s="10"/>
      <c r="N543" s="10"/>
      <c r="O543" s="3"/>
      <c r="P543" s="10"/>
      <c r="Q543" s="10"/>
      <c r="R543" s="10"/>
      <c r="S543" s="10"/>
    </row>
    <row r="544" spans="1:19">
      <c r="A544" s="10"/>
      <c r="B544" s="10"/>
      <c r="C544" s="10"/>
      <c r="D544" s="10"/>
      <c r="E544" s="10"/>
      <c r="F544" s="10"/>
      <c r="G544" s="10"/>
      <c r="H544" s="10"/>
      <c r="I544" s="10"/>
      <c r="J544" s="10"/>
      <c r="K544" s="10"/>
      <c r="L544" s="10"/>
      <c r="M544" s="10"/>
      <c r="N544" s="10"/>
      <c r="O544" s="3"/>
      <c r="P544" s="10"/>
      <c r="Q544" s="10"/>
      <c r="R544" s="10"/>
      <c r="S544" s="10"/>
    </row>
    <row r="545" spans="1:19">
      <c r="A545" s="10"/>
      <c r="B545" s="10"/>
      <c r="C545" s="10"/>
      <c r="D545" s="10"/>
      <c r="E545" s="10"/>
      <c r="F545" s="10"/>
      <c r="G545" s="10"/>
      <c r="H545" s="10"/>
      <c r="I545" s="10"/>
      <c r="J545" s="10"/>
      <c r="K545" s="10"/>
      <c r="L545" s="10"/>
      <c r="M545" s="10"/>
      <c r="N545" s="10"/>
      <c r="O545" s="3"/>
      <c r="P545" s="10"/>
      <c r="Q545" s="10"/>
      <c r="R545" s="10"/>
      <c r="S545" s="10"/>
    </row>
    <row r="546" spans="1:19">
      <c r="A546" s="10"/>
      <c r="B546" s="10"/>
      <c r="C546" s="10"/>
      <c r="D546" s="10"/>
      <c r="E546" s="10"/>
      <c r="F546" s="10"/>
      <c r="G546" s="10"/>
      <c r="H546" s="10"/>
      <c r="I546" s="10"/>
      <c r="J546" s="10"/>
      <c r="K546" s="10"/>
      <c r="L546" s="10"/>
      <c r="M546" s="10"/>
      <c r="N546" s="10"/>
      <c r="O546" s="3"/>
      <c r="P546" s="10"/>
      <c r="Q546" s="10"/>
      <c r="R546" s="10"/>
      <c r="S546" s="10"/>
    </row>
    <row r="547" spans="1:19">
      <c r="A547" s="10"/>
      <c r="B547" s="10"/>
      <c r="C547" s="10"/>
      <c r="D547" s="10"/>
      <c r="E547" s="10"/>
      <c r="F547" s="10"/>
      <c r="G547" s="10"/>
      <c r="H547" s="10"/>
      <c r="I547" s="10"/>
      <c r="J547" s="10"/>
      <c r="K547" s="10"/>
      <c r="L547" s="10"/>
      <c r="M547" s="10"/>
      <c r="N547" s="10"/>
      <c r="O547" s="3"/>
      <c r="P547" s="10"/>
      <c r="Q547" s="10"/>
      <c r="R547" s="10"/>
      <c r="S547" s="10"/>
    </row>
    <row r="548" spans="1:19">
      <c r="A548" s="10"/>
      <c r="B548" s="10"/>
      <c r="C548" s="10"/>
      <c r="D548" s="10"/>
      <c r="E548" s="10"/>
      <c r="F548" s="10"/>
      <c r="G548" s="10"/>
      <c r="H548" s="10"/>
      <c r="I548" s="10"/>
      <c r="J548" s="10"/>
      <c r="K548" s="10"/>
      <c r="L548" s="10"/>
      <c r="M548" s="10"/>
      <c r="N548" s="10"/>
      <c r="O548" s="3"/>
      <c r="P548" s="10"/>
      <c r="Q548" s="10"/>
      <c r="R548" s="10"/>
      <c r="S548" s="10"/>
    </row>
    <row r="549" spans="1:19">
      <c r="A549" s="10"/>
      <c r="B549" s="10"/>
      <c r="C549" s="10"/>
      <c r="D549" s="10"/>
      <c r="E549" s="10"/>
      <c r="F549" s="10"/>
      <c r="G549" s="10"/>
      <c r="H549" s="10"/>
      <c r="I549" s="10"/>
      <c r="J549" s="10"/>
      <c r="K549" s="10"/>
      <c r="L549" s="10"/>
      <c r="M549" s="10"/>
      <c r="N549" s="10"/>
      <c r="O549" s="3"/>
      <c r="P549" s="10"/>
      <c r="Q549" s="10"/>
      <c r="R549" s="10"/>
      <c r="S549" s="10"/>
    </row>
    <row r="550" spans="1:19">
      <c r="A550" s="10"/>
      <c r="B550" s="10"/>
      <c r="C550" s="10"/>
      <c r="D550" s="10"/>
      <c r="E550" s="10"/>
      <c r="F550" s="10"/>
      <c r="G550" s="10"/>
      <c r="H550" s="10"/>
      <c r="I550" s="10"/>
      <c r="J550" s="10"/>
      <c r="K550" s="10"/>
      <c r="L550" s="10"/>
      <c r="M550" s="10"/>
      <c r="N550" s="10"/>
      <c r="O550" s="3"/>
      <c r="P550" s="10"/>
      <c r="Q550" s="10"/>
      <c r="R550" s="10"/>
      <c r="S550" s="10"/>
    </row>
    <row r="551" spans="1:19">
      <c r="A551" s="10"/>
      <c r="B551" s="10"/>
      <c r="C551" s="10"/>
      <c r="D551" s="10"/>
      <c r="E551" s="10"/>
      <c r="F551" s="10"/>
      <c r="G551" s="10"/>
      <c r="H551" s="10"/>
      <c r="I551" s="10"/>
      <c r="J551" s="10"/>
      <c r="K551" s="10"/>
      <c r="L551" s="10"/>
      <c r="M551" s="10"/>
      <c r="N551" s="10"/>
      <c r="O551" s="3"/>
      <c r="P551" s="10"/>
      <c r="Q551" s="10"/>
      <c r="R551" s="10"/>
      <c r="S551" s="10"/>
    </row>
    <row r="552" spans="1:19">
      <c r="A552" s="10"/>
      <c r="B552" s="10"/>
      <c r="C552" s="10"/>
      <c r="D552" s="10"/>
      <c r="E552" s="10"/>
      <c r="F552" s="10"/>
      <c r="G552" s="10"/>
      <c r="H552" s="10"/>
      <c r="I552" s="10"/>
      <c r="J552" s="10"/>
      <c r="K552" s="10"/>
      <c r="L552" s="10"/>
      <c r="M552" s="10"/>
      <c r="N552" s="10"/>
      <c r="O552" s="3"/>
      <c r="P552" s="10"/>
      <c r="Q552" s="10"/>
      <c r="R552" s="10"/>
      <c r="S552" s="10"/>
    </row>
    <row r="553" spans="1:19">
      <c r="A553" s="10"/>
      <c r="B553" s="10"/>
      <c r="C553" s="10"/>
      <c r="D553" s="10"/>
      <c r="E553" s="10"/>
      <c r="F553" s="10"/>
      <c r="G553" s="10"/>
      <c r="H553" s="10"/>
      <c r="I553" s="10"/>
      <c r="J553" s="10"/>
      <c r="K553" s="10"/>
      <c r="L553" s="10"/>
      <c r="M553" s="10"/>
      <c r="N553" s="10"/>
      <c r="O553" s="3"/>
      <c r="P553" s="10"/>
      <c r="Q553" s="10"/>
      <c r="R553" s="10"/>
      <c r="S553" s="10"/>
    </row>
    <row r="554" spans="1:19">
      <c r="A554" s="10"/>
      <c r="B554" s="10"/>
      <c r="C554" s="10"/>
      <c r="D554" s="10"/>
      <c r="E554" s="10"/>
      <c r="F554" s="10"/>
      <c r="G554" s="10"/>
      <c r="H554" s="10"/>
      <c r="I554" s="10"/>
      <c r="J554" s="10"/>
      <c r="K554" s="10"/>
      <c r="L554" s="10"/>
      <c r="M554" s="10"/>
      <c r="N554" s="10"/>
      <c r="O554" s="3"/>
      <c r="P554" s="10"/>
      <c r="Q554" s="10"/>
      <c r="R554" s="10"/>
      <c r="S554" s="10"/>
    </row>
    <row r="555" spans="1:19">
      <c r="A555" s="10"/>
      <c r="B555" s="10"/>
      <c r="C555" s="10"/>
      <c r="D555" s="10"/>
      <c r="E555" s="10"/>
      <c r="F555" s="10"/>
      <c r="G555" s="10"/>
      <c r="H555" s="10"/>
      <c r="I555" s="10"/>
      <c r="J555" s="10"/>
      <c r="K555" s="10"/>
      <c r="L555" s="10"/>
      <c r="M555" s="10"/>
      <c r="N555" s="10"/>
      <c r="O555" s="3"/>
      <c r="P555" s="10"/>
      <c r="Q555" s="10"/>
      <c r="R555" s="10"/>
      <c r="S555" s="10"/>
    </row>
    <row r="556" spans="1:19">
      <c r="A556" s="10"/>
      <c r="B556" s="10"/>
      <c r="C556" s="10"/>
      <c r="D556" s="10"/>
      <c r="E556" s="10"/>
      <c r="F556" s="10"/>
      <c r="G556" s="10"/>
      <c r="H556" s="10"/>
      <c r="I556" s="10"/>
      <c r="J556" s="10"/>
      <c r="K556" s="10"/>
      <c r="L556" s="10"/>
      <c r="M556" s="10"/>
      <c r="N556" s="10"/>
      <c r="O556" s="3"/>
      <c r="P556" s="10"/>
      <c r="Q556" s="10"/>
      <c r="R556" s="10"/>
      <c r="S556" s="10"/>
    </row>
    <row r="557" spans="1:19">
      <c r="A557" s="10"/>
      <c r="B557" s="10"/>
      <c r="C557" s="10"/>
      <c r="D557" s="10"/>
      <c r="E557" s="10"/>
      <c r="F557" s="10"/>
      <c r="G557" s="10"/>
      <c r="H557" s="10"/>
      <c r="I557" s="10"/>
      <c r="J557" s="10"/>
      <c r="K557" s="10"/>
      <c r="L557" s="10"/>
      <c r="M557" s="10"/>
      <c r="N557" s="10"/>
      <c r="O557" s="3"/>
      <c r="P557" s="10"/>
      <c r="Q557" s="10"/>
      <c r="R557" s="10"/>
      <c r="S557" s="10"/>
    </row>
    <row r="558" spans="1:19">
      <c r="A558" s="10"/>
      <c r="B558" s="10"/>
      <c r="C558" s="10"/>
      <c r="D558" s="10"/>
      <c r="E558" s="10"/>
      <c r="F558" s="10"/>
      <c r="G558" s="10"/>
      <c r="H558" s="10"/>
      <c r="I558" s="10"/>
      <c r="J558" s="10"/>
      <c r="K558" s="10"/>
      <c r="L558" s="10"/>
      <c r="M558" s="10"/>
      <c r="N558" s="10"/>
      <c r="O558" s="3"/>
      <c r="P558" s="10"/>
      <c r="Q558" s="10"/>
      <c r="R558" s="10"/>
      <c r="S558" s="10"/>
    </row>
    <row r="559" spans="1:19">
      <c r="A559" s="10"/>
      <c r="B559" s="10"/>
      <c r="C559" s="10"/>
      <c r="D559" s="10"/>
      <c r="E559" s="10"/>
      <c r="F559" s="10"/>
      <c r="G559" s="10"/>
      <c r="H559" s="10"/>
      <c r="I559" s="10"/>
      <c r="J559" s="10"/>
      <c r="K559" s="10"/>
      <c r="L559" s="10"/>
      <c r="M559" s="10"/>
      <c r="N559" s="10"/>
      <c r="O559" s="3"/>
      <c r="P559" s="10"/>
      <c r="Q559" s="10"/>
      <c r="R559" s="10"/>
      <c r="S559" s="10"/>
    </row>
    <row r="560" spans="1:19">
      <c r="A560" s="10"/>
      <c r="B560" s="10"/>
      <c r="C560" s="10"/>
      <c r="D560" s="10"/>
      <c r="E560" s="10"/>
      <c r="F560" s="10"/>
      <c r="G560" s="10"/>
      <c r="H560" s="10"/>
      <c r="I560" s="10"/>
      <c r="J560" s="10"/>
      <c r="K560" s="10"/>
      <c r="L560" s="10"/>
      <c r="M560" s="10"/>
      <c r="N560" s="10"/>
      <c r="O560" s="3"/>
      <c r="P560" s="10"/>
      <c r="Q560" s="10"/>
      <c r="R560" s="10"/>
      <c r="S560" s="10"/>
    </row>
    <row r="561" spans="1:19">
      <c r="A561" s="10"/>
      <c r="B561" s="10"/>
      <c r="C561" s="10"/>
      <c r="D561" s="10"/>
      <c r="E561" s="10"/>
      <c r="F561" s="10"/>
      <c r="G561" s="10"/>
      <c r="H561" s="10"/>
      <c r="I561" s="10"/>
      <c r="J561" s="10"/>
      <c r="K561" s="10"/>
      <c r="L561" s="10"/>
      <c r="M561" s="10"/>
      <c r="N561" s="10"/>
      <c r="O561" s="3"/>
      <c r="P561" s="10"/>
      <c r="Q561" s="10"/>
      <c r="R561" s="10"/>
      <c r="S561" s="10"/>
    </row>
    <row r="562" spans="1:19">
      <c r="A562" s="10"/>
      <c r="B562" s="10"/>
      <c r="C562" s="10"/>
      <c r="D562" s="10"/>
      <c r="E562" s="10"/>
      <c r="F562" s="10"/>
      <c r="G562" s="10"/>
      <c r="H562" s="10"/>
      <c r="I562" s="10"/>
      <c r="J562" s="10"/>
      <c r="K562" s="10"/>
      <c r="L562" s="10"/>
      <c r="M562" s="10"/>
      <c r="N562" s="10"/>
      <c r="O562" s="3"/>
      <c r="P562" s="10"/>
      <c r="Q562" s="10"/>
      <c r="R562" s="10"/>
      <c r="S562" s="10"/>
    </row>
    <row r="563" spans="1:19">
      <c r="A563" s="10"/>
      <c r="B563" s="10"/>
      <c r="C563" s="10"/>
      <c r="D563" s="10"/>
      <c r="E563" s="10"/>
      <c r="F563" s="10"/>
      <c r="G563" s="10"/>
      <c r="H563" s="10"/>
      <c r="I563" s="10"/>
      <c r="J563" s="10"/>
      <c r="K563" s="10"/>
      <c r="L563" s="10"/>
      <c r="M563" s="10"/>
      <c r="N563" s="10"/>
      <c r="O563" s="3"/>
      <c r="P563" s="10"/>
      <c r="Q563" s="10"/>
      <c r="R563" s="10"/>
      <c r="S563" s="10"/>
    </row>
    <row r="564" spans="1:19">
      <c r="A564" s="10"/>
      <c r="B564" s="10"/>
      <c r="C564" s="10"/>
      <c r="D564" s="10"/>
      <c r="E564" s="10"/>
      <c r="F564" s="10"/>
      <c r="G564" s="10"/>
      <c r="H564" s="10"/>
      <c r="I564" s="10"/>
      <c r="J564" s="10"/>
      <c r="K564" s="10"/>
      <c r="L564" s="10"/>
      <c r="M564" s="10"/>
      <c r="N564" s="10"/>
      <c r="O564" s="3"/>
      <c r="P564" s="10"/>
      <c r="Q564" s="10"/>
      <c r="R564" s="10"/>
      <c r="S564" s="10"/>
    </row>
    <row r="565" spans="1:19">
      <c r="A565" s="10"/>
      <c r="B565" s="10"/>
      <c r="C565" s="10"/>
      <c r="D565" s="10"/>
      <c r="E565" s="10"/>
      <c r="F565" s="10"/>
      <c r="G565" s="10"/>
      <c r="H565" s="10"/>
      <c r="I565" s="10"/>
      <c r="J565" s="10"/>
      <c r="K565" s="10"/>
      <c r="L565" s="10"/>
      <c r="M565" s="10"/>
      <c r="N565" s="10"/>
      <c r="O565" s="3"/>
      <c r="P565" s="10"/>
      <c r="Q565" s="10"/>
      <c r="R565" s="10"/>
      <c r="S565" s="10"/>
    </row>
    <row r="566" spans="1:19">
      <c r="A566" s="10"/>
      <c r="B566" s="10"/>
      <c r="C566" s="10"/>
      <c r="D566" s="10"/>
      <c r="E566" s="10"/>
      <c r="F566" s="10"/>
      <c r="G566" s="10"/>
      <c r="H566" s="10"/>
      <c r="I566" s="10"/>
      <c r="J566" s="10"/>
      <c r="K566" s="10"/>
      <c r="L566" s="10"/>
      <c r="M566" s="10"/>
      <c r="N566" s="10"/>
      <c r="O566" s="3"/>
      <c r="P566" s="10"/>
      <c r="Q566" s="10"/>
      <c r="R566" s="10"/>
      <c r="S566" s="10"/>
    </row>
    <row r="567" spans="1:19">
      <c r="A567" s="10"/>
      <c r="B567" s="10"/>
      <c r="C567" s="10"/>
      <c r="D567" s="10"/>
      <c r="E567" s="10"/>
      <c r="F567" s="10"/>
      <c r="G567" s="10"/>
      <c r="H567" s="10"/>
      <c r="I567" s="10"/>
      <c r="J567" s="10"/>
      <c r="K567" s="10"/>
      <c r="L567" s="10"/>
      <c r="M567" s="10"/>
      <c r="N567" s="10"/>
      <c r="O567" s="3"/>
      <c r="P567" s="10"/>
      <c r="Q567" s="10"/>
      <c r="R567" s="10"/>
      <c r="S567" s="10"/>
    </row>
    <row r="568" spans="1:19">
      <c r="A568" s="10"/>
      <c r="B568" s="10"/>
      <c r="C568" s="10"/>
      <c r="D568" s="10"/>
      <c r="E568" s="10"/>
      <c r="F568" s="10"/>
      <c r="G568" s="10"/>
      <c r="H568" s="10"/>
      <c r="I568" s="10"/>
      <c r="J568" s="10"/>
      <c r="K568" s="10"/>
      <c r="L568" s="10"/>
      <c r="M568" s="10"/>
      <c r="N568" s="10"/>
      <c r="O568" s="3"/>
      <c r="P568" s="10"/>
      <c r="Q568" s="10"/>
      <c r="R568" s="10"/>
      <c r="S568" s="10"/>
    </row>
    <row r="569" spans="1:19">
      <c r="A569" s="10"/>
      <c r="B569" s="10"/>
      <c r="C569" s="10"/>
      <c r="D569" s="10"/>
      <c r="E569" s="10"/>
      <c r="F569" s="10"/>
      <c r="G569" s="10"/>
      <c r="H569" s="10"/>
      <c r="I569" s="10"/>
      <c r="J569" s="10"/>
      <c r="K569" s="10"/>
      <c r="L569" s="10"/>
      <c r="M569" s="10"/>
      <c r="N569" s="10"/>
      <c r="O569" s="3"/>
      <c r="P569" s="10"/>
      <c r="Q569" s="10"/>
      <c r="R569" s="10"/>
      <c r="S569" s="10"/>
    </row>
    <row r="570" spans="1:19">
      <c r="A570" s="10"/>
      <c r="B570" s="10"/>
      <c r="C570" s="10"/>
      <c r="D570" s="10"/>
      <c r="E570" s="10"/>
      <c r="F570" s="10"/>
      <c r="G570" s="10"/>
      <c r="H570" s="10"/>
      <c r="I570" s="10"/>
      <c r="J570" s="10"/>
      <c r="K570" s="10"/>
      <c r="L570" s="10"/>
      <c r="M570" s="10"/>
      <c r="N570" s="10"/>
      <c r="O570" s="3"/>
      <c r="P570" s="10"/>
      <c r="Q570" s="10"/>
      <c r="R570" s="10"/>
      <c r="S570" s="10"/>
    </row>
    <row r="571" spans="1:19">
      <c r="A571" s="10"/>
      <c r="B571" s="10"/>
      <c r="C571" s="10"/>
      <c r="D571" s="10"/>
      <c r="E571" s="10"/>
      <c r="F571" s="10"/>
      <c r="G571" s="10"/>
      <c r="H571" s="10"/>
      <c r="I571" s="10"/>
      <c r="J571" s="10"/>
      <c r="K571" s="10"/>
      <c r="L571" s="10"/>
      <c r="M571" s="10"/>
      <c r="N571" s="10"/>
      <c r="O571" s="3"/>
      <c r="P571" s="10"/>
      <c r="Q571" s="10"/>
      <c r="R571" s="10"/>
      <c r="S571" s="10"/>
    </row>
    <row r="572" spans="1:19">
      <c r="A572" s="10"/>
      <c r="B572" s="10"/>
      <c r="C572" s="10"/>
      <c r="D572" s="10"/>
      <c r="E572" s="10"/>
      <c r="F572" s="10"/>
      <c r="G572" s="10"/>
      <c r="H572" s="10"/>
      <c r="I572" s="10"/>
      <c r="J572" s="10"/>
      <c r="K572" s="10"/>
      <c r="L572" s="10"/>
      <c r="M572" s="10"/>
      <c r="N572" s="10"/>
      <c r="O572" s="3"/>
      <c r="P572" s="10"/>
      <c r="Q572" s="10"/>
      <c r="R572" s="10"/>
      <c r="S572" s="10"/>
    </row>
    <row r="573" spans="1:19">
      <c r="A573" s="10"/>
      <c r="B573" s="10"/>
      <c r="C573" s="10"/>
      <c r="D573" s="10"/>
      <c r="E573" s="10"/>
      <c r="F573" s="10"/>
      <c r="G573" s="10"/>
      <c r="H573" s="10"/>
      <c r="I573" s="10"/>
      <c r="J573" s="10"/>
      <c r="K573" s="10"/>
      <c r="L573" s="10"/>
      <c r="M573" s="10"/>
      <c r="N573" s="10"/>
      <c r="O573" s="3"/>
      <c r="P573" s="10"/>
      <c r="Q573" s="10"/>
      <c r="R573" s="10"/>
      <c r="S573" s="10"/>
    </row>
    <row r="574" spans="1:19">
      <c r="A574" s="10"/>
      <c r="B574" s="10"/>
      <c r="C574" s="10"/>
      <c r="D574" s="10"/>
      <c r="E574" s="10"/>
      <c r="F574" s="10"/>
      <c r="G574" s="10"/>
      <c r="H574" s="10"/>
      <c r="I574" s="10"/>
      <c r="J574" s="10"/>
      <c r="K574" s="10"/>
      <c r="L574" s="10"/>
      <c r="M574" s="10"/>
      <c r="N574" s="10"/>
      <c r="O574" s="3"/>
      <c r="P574" s="10"/>
      <c r="Q574" s="10"/>
      <c r="R574" s="10"/>
      <c r="S574" s="10"/>
    </row>
    <row r="575" spans="1:19">
      <c r="A575" s="10"/>
      <c r="B575" s="10"/>
      <c r="C575" s="10"/>
      <c r="D575" s="10"/>
      <c r="E575" s="10"/>
      <c r="F575" s="10"/>
      <c r="G575" s="10"/>
      <c r="H575" s="10"/>
      <c r="I575" s="10"/>
      <c r="J575" s="10"/>
      <c r="K575" s="10"/>
      <c r="L575" s="10"/>
      <c r="M575" s="10"/>
      <c r="N575" s="10"/>
      <c r="O575" s="3"/>
      <c r="P575" s="10"/>
      <c r="Q575" s="10"/>
      <c r="R575" s="10"/>
      <c r="S575" s="10"/>
    </row>
    <row r="576" spans="1:19">
      <c r="A576" s="10"/>
      <c r="B576" s="10"/>
      <c r="C576" s="10"/>
      <c r="D576" s="10"/>
      <c r="E576" s="10"/>
      <c r="F576" s="10"/>
      <c r="G576" s="10"/>
      <c r="H576" s="10"/>
      <c r="I576" s="10"/>
      <c r="J576" s="10"/>
      <c r="K576" s="10"/>
      <c r="L576" s="10"/>
      <c r="M576" s="10"/>
      <c r="N576" s="10"/>
      <c r="O576" s="3"/>
      <c r="P576" s="10"/>
      <c r="Q576" s="10"/>
      <c r="R576" s="10"/>
      <c r="S576" s="10"/>
    </row>
    <row r="577" spans="1:19">
      <c r="A577" s="10"/>
      <c r="B577" s="10"/>
      <c r="C577" s="10"/>
      <c r="D577" s="10"/>
      <c r="E577" s="10"/>
      <c r="F577" s="10"/>
      <c r="G577" s="10"/>
      <c r="H577" s="10"/>
      <c r="I577" s="10"/>
      <c r="J577" s="10"/>
      <c r="K577" s="10"/>
      <c r="L577" s="10"/>
      <c r="M577" s="10"/>
      <c r="N577" s="10"/>
      <c r="O577" s="3"/>
      <c r="P577" s="10"/>
      <c r="Q577" s="10"/>
      <c r="R577" s="10"/>
      <c r="S577" s="10"/>
    </row>
    <row r="578" spans="1:19">
      <c r="A578" s="10"/>
      <c r="B578" s="10"/>
      <c r="C578" s="10"/>
      <c r="D578" s="10"/>
      <c r="E578" s="10"/>
      <c r="F578" s="10"/>
      <c r="G578" s="10"/>
      <c r="H578" s="10"/>
      <c r="I578" s="10"/>
      <c r="J578" s="10"/>
      <c r="K578" s="10"/>
      <c r="L578" s="10"/>
      <c r="M578" s="10"/>
      <c r="N578" s="10"/>
      <c r="O578" s="3"/>
      <c r="P578" s="10"/>
      <c r="Q578" s="10"/>
      <c r="R578" s="10"/>
      <c r="S578" s="10"/>
    </row>
    <row r="579" spans="1:19">
      <c r="A579" s="10"/>
      <c r="B579" s="10"/>
      <c r="C579" s="10"/>
      <c r="D579" s="10"/>
      <c r="E579" s="10"/>
      <c r="F579" s="10"/>
      <c r="G579" s="10"/>
      <c r="H579" s="10"/>
      <c r="I579" s="10"/>
      <c r="J579" s="10"/>
      <c r="K579" s="10"/>
      <c r="L579" s="10"/>
      <c r="M579" s="10"/>
      <c r="N579" s="10"/>
      <c r="O579" s="3"/>
      <c r="P579" s="10"/>
      <c r="Q579" s="10"/>
      <c r="R579" s="10"/>
      <c r="S579" s="10"/>
    </row>
    <row r="580" spans="1:19">
      <c r="A580" s="10"/>
      <c r="B580" s="10"/>
      <c r="C580" s="10"/>
      <c r="D580" s="10"/>
      <c r="E580" s="10"/>
      <c r="F580" s="10"/>
      <c r="G580" s="10"/>
      <c r="H580" s="10"/>
      <c r="I580" s="10"/>
      <c r="J580" s="10"/>
      <c r="K580" s="10"/>
      <c r="L580" s="10"/>
      <c r="M580" s="10"/>
      <c r="N580" s="10"/>
      <c r="O580" s="3"/>
      <c r="P580" s="10"/>
      <c r="Q580" s="10"/>
      <c r="R580" s="10"/>
      <c r="S580" s="10"/>
    </row>
    <row r="581" spans="1:19">
      <c r="A581" s="10"/>
      <c r="B581" s="10"/>
      <c r="C581" s="10"/>
      <c r="D581" s="10"/>
      <c r="E581" s="10"/>
      <c r="F581" s="10"/>
      <c r="G581" s="10"/>
      <c r="H581" s="10"/>
      <c r="I581" s="10"/>
      <c r="J581" s="10"/>
      <c r="K581" s="10"/>
      <c r="L581" s="10"/>
      <c r="M581" s="10"/>
      <c r="N581" s="10"/>
      <c r="O581" s="3"/>
      <c r="P581" s="10"/>
      <c r="Q581" s="10"/>
      <c r="R581" s="10"/>
      <c r="S581" s="10"/>
    </row>
    <row r="582" spans="1:19">
      <c r="A582" s="10"/>
      <c r="B582" s="10"/>
      <c r="C582" s="10"/>
      <c r="D582" s="10"/>
      <c r="E582" s="10"/>
      <c r="F582" s="10"/>
      <c r="G582" s="10"/>
      <c r="H582" s="10"/>
      <c r="I582" s="10"/>
      <c r="J582" s="10"/>
      <c r="K582" s="10"/>
      <c r="L582" s="10"/>
      <c r="M582" s="10"/>
      <c r="N582" s="10"/>
      <c r="O582" s="3"/>
      <c r="P582" s="10"/>
      <c r="Q582" s="10"/>
      <c r="R582" s="10"/>
      <c r="S582" s="10"/>
    </row>
    <row r="583" spans="1:19">
      <c r="A583" s="10"/>
      <c r="B583" s="10"/>
      <c r="C583" s="10"/>
      <c r="D583" s="10"/>
      <c r="E583" s="10"/>
      <c r="F583" s="10"/>
      <c r="G583" s="10"/>
      <c r="H583" s="10"/>
      <c r="I583" s="10"/>
      <c r="J583" s="10"/>
      <c r="K583" s="10"/>
      <c r="L583" s="10"/>
      <c r="M583" s="10"/>
      <c r="N583" s="10"/>
      <c r="O583" s="3"/>
      <c r="P583" s="10"/>
      <c r="Q583" s="10"/>
      <c r="R583" s="10"/>
      <c r="S583" s="10"/>
    </row>
    <row r="584" spans="1:19">
      <c r="A584" s="10"/>
      <c r="B584" s="10"/>
      <c r="C584" s="10"/>
      <c r="D584" s="10"/>
      <c r="E584" s="10"/>
      <c r="F584" s="10"/>
      <c r="G584" s="10"/>
      <c r="H584" s="10"/>
      <c r="I584" s="10"/>
      <c r="J584" s="10"/>
      <c r="K584" s="10"/>
      <c r="L584" s="10"/>
      <c r="M584" s="10"/>
      <c r="N584" s="10"/>
      <c r="O584" s="3"/>
      <c r="P584" s="10"/>
      <c r="Q584" s="10"/>
      <c r="R584" s="10"/>
      <c r="S584" s="10"/>
    </row>
    <row r="585" spans="1:19">
      <c r="A585" s="10"/>
      <c r="B585" s="10"/>
      <c r="C585" s="10"/>
      <c r="D585" s="10"/>
      <c r="E585" s="10"/>
      <c r="F585" s="10"/>
      <c r="G585" s="10"/>
      <c r="H585" s="10"/>
      <c r="I585" s="10"/>
      <c r="J585" s="10"/>
      <c r="K585" s="10"/>
      <c r="L585" s="10"/>
      <c r="M585" s="10"/>
      <c r="N585" s="10"/>
      <c r="O585" s="3"/>
      <c r="P585" s="10"/>
      <c r="Q585" s="10"/>
      <c r="R585" s="10"/>
      <c r="S585" s="10"/>
    </row>
    <row r="586" spans="1:19">
      <c r="A586" s="10"/>
      <c r="B586" s="10"/>
      <c r="C586" s="10"/>
      <c r="D586" s="10"/>
      <c r="E586" s="10"/>
      <c r="F586" s="10"/>
      <c r="G586" s="10"/>
      <c r="H586" s="10"/>
      <c r="I586" s="10"/>
      <c r="J586" s="10"/>
      <c r="K586" s="10"/>
      <c r="L586" s="10"/>
      <c r="M586" s="10"/>
      <c r="N586" s="10"/>
      <c r="O586" s="3"/>
      <c r="P586" s="10"/>
      <c r="Q586" s="10"/>
      <c r="R586" s="10"/>
      <c r="S586" s="10"/>
    </row>
    <row r="587" spans="1:19">
      <c r="A587" s="10"/>
      <c r="B587" s="10"/>
      <c r="C587" s="10"/>
      <c r="D587" s="10"/>
      <c r="E587" s="10"/>
      <c r="F587" s="10"/>
      <c r="G587" s="10"/>
      <c r="H587" s="10"/>
      <c r="I587" s="10"/>
      <c r="J587" s="10"/>
      <c r="K587" s="10"/>
      <c r="L587" s="10"/>
      <c r="M587" s="10"/>
      <c r="N587" s="10"/>
      <c r="O587" s="3"/>
      <c r="P587" s="10"/>
      <c r="Q587" s="10"/>
      <c r="R587" s="10"/>
      <c r="S587" s="10"/>
    </row>
    <row r="588" spans="1:19">
      <c r="A588" s="10"/>
      <c r="B588" s="10"/>
      <c r="C588" s="10"/>
      <c r="D588" s="10"/>
      <c r="E588" s="10"/>
      <c r="F588" s="10"/>
      <c r="G588" s="10"/>
      <c r="H588" s="10"/>
      <c r="I588" s="10"/>
      <c r="J588" s="10"/>
      <c r="K588" s="10"/>
      <c r="L588" s="10"/>
      <c r="M588" s="10"/>
      <c r="N588" s="10"/>
      <c r="O588" s="3"/>
      <c r="P588" s="10"/>
      <c r="Q588" s="10"/>
      <c r="R588" s="10"/>
      <c r="S588" s="10"/>
    </row>
    <row r="589" spans="1:19">
      <c r="A589" s="10"/>
      <c r="B589" s="10"/>
      <c r="C589" s="10"/>
      <c r="D589" s="10"/>
      <c r="E589" s="10"/>
      <c r="F589" s="10"/>
      <c r="G589" s="10"/>
      <c r="H589" s="10"/>
      <c r="I589" s="10"/>
      <c r="J589" s="10"/>
      <c r="K589" s="10"/>
      <c r="L589" s="10"/>
      <c r="M589" s="10"/>
      <c r="N589" s="10"/>
      <c r="O589" s="3"/>
      <c r="P589" s="10"/>
      <c r="Q589" s="10"/>
      <c r="R589" s="10"/>
      <c r="S589" s="10"/>
    </row>
    <row r="590" spans="1:19">
      <c r="A590" s="10"/>
      <c r="B590" s="10"/>
      <c r="C590" s="10"/>
      <c r="D590" s="10"/>
      <c r="E590" s="10"/>
      <c r="F590" s="10"/>
      <c r="G590" s="10"/>
      <c r="H590" s="10"/>
      <c r="I590" s="10"/>
      <c r="J590" s="10"/>
      <c r="K590" s="10"/>
      <c r="L590" s="10"/>
      <c r="M590" s="10"/>
      <c r="N590" s="10"/>
      <c r="O590" s="3"/>
      <c r="P590" s="10"/>
      <c r="Q590" s="10"/>
      <c r="R590" s="10"/>
      <c r="S590" s="10"/>
    </row>
    <row r="591" spans="1:19">
      <c r="A591" s="10"/>
      <c r="B591" s="10"/>
      <c r="C591" s="10"/>
      <c r="D591" s="10"/>
      <c r="E591" s="10"/>
      <c r="F591" s="10"/>
      <c r="G591" s="10"/>
      <c r="H591" s="10"/>
      <c r="I591" s="10"/>
      <c r="J591" s="10"/>
      <c r="K591" s="10"/>
      <c r="L591" s="10"/>
      <c r="M591" s="10"/>
      <c r="N591" s="10"/>
      <c r="O591" s="3"/>
      <c r="P591" s="10"/>
      <c r="Q591" s="10"/>
      <c r="R591" s="10"/>
      <c r="S591" s="10"/>
    </row>
    <row r="592" spans="1:19">
      <c r="A592" s="10"/>
      <c r="B592" s="10"/>
      <c r="C592" s="10"/>
      <c r="D592" s="10"/>
      <c r="E592" s="10"/>
      <c r="F592" s="10"/>
      <c r="G592" s="10"/>
      <c r="H592" s="10"/>
      <c r="I592" s="10"/>
      <c r="J592" s="10"/>
      <c r="K592" s="10"/>
      <c r="L592" s="10"/>
      <c r="M592" s="10"/>
      <c r="N592" s="10"/>
      <c r="O592" s="3"/>
      <c r="P592" s="10"/>
      <c r="Q592" s="10"/>
      <c r="R592" s="10"/>
      <c r="S592" s="10"/>
    </row>
    <row r="593" spans="1:19">
      <c r="A593" s="10"/>
      <c r="B593" s="10"/>
      <c r="C593" s="10"/>
      <c r="D593" s="10"/>
      <c r="E593" s="10"/>
      <c r="F593" s="10"/>
      <c r="G593" s="10"/>
      <c r="H593" s="10"/>
      <c r="I593" s="10"/>
      <c r="J593" s="10"/>
      <c r="K593" s="10"/>
      <c r="L593" s="10"/>
      <c r="M593" s="10"/>
      <c r="N593" s="10"/>
      <c r="O593" s="3"/>
      <c r="P593" s="10"/>
      <c r="Q593" s="10"/>
      <c r="R593" s="10"/>
      <c r="S593" s="10"/>
    </row>
    <row r="594" spans="1:19">
      <c r="A594" s="10"/>
      <c r="B594" s="10"/>
      <c r="C594" s="10"/>
      <c r="D594" s="10"/>
      <c r="E594" s="10"/>
      <c r="F594" s="10"/>
      <c r="G594" s="10"/>
      <c r="H594" s="10"/>
      <c r="I594" s="10"/>
      <c r="J594" s="10"/>
      <c r="K594" s="10"/>
      <c r="L594" s="10"/>
      <c r="M594" s="10"/>
      <c r="N594" s="10"/>
      <c r="O594" s="3"/>
      <c r="P594" s="10"/>
      <c r="Q594" s="10"/>
      <c r="R594" s="10"/>
      <c r="S594" s="10"/>
    </row>
    <row r="595" spans="1:19">
      <c r="A595" s="10"/>
      <c r="B595" s="10"/>
      <c r="C595" s="10"/>
      <c r="D595" s="10"/>
      <c r="E595" s="10"/>
      <c r="F595" s="10"/>
      <c r="G595" s="10"/>
      <c r="H595" s="10"/>
      <c r="I595" s="10"/>
      <c r="J595" s="10"/>
      <c r="K595" s="10"/>
      <c r="L595" s="10"/>
      <c r="M595" s="10"/>
      <c r="N595" s="10"/>
      <c r="O595" s="3"/>
      <c r="P595" s="10"/>
      <c r="Q595" s="10"/>
      <c r="R595" s="10"/>
      <c r="S595" s="10"/>
    </row>
    <row r="596" spans="1:19">
      <c r="A596" s="10"/>
      <c r="B596" s="10"/>
      <c r="C596" s="10"/>
      <c r="D596" s="10"/>
      <c r="E596" s="10"/>
      <c r="F596" s="10"/>
      <c r="G596" s="10"/>
      <c r="H596" s="10"/>
      <c r="I596" s="10"/>
      <c r="J596" s="10"/>
      <c r="K596" s="10"/>
      <c r="L596" s="10"/>
      <c r="M596" s="10"/>
      <c r="N596" s="10"/>
      <c r="O596" s="3"/>
      <c r="P596" s="10"/>
      <c r="Q596" s="10"/>
      <c r="R596" s="10"/>
      <c r="S596" s="10"/>
    </row>
    <row r="597" spans="1:19">
      <c r="A597" s="10"/>
      <c r="B597" s="10"/>
      <c r="C597" s="10"/>
      <c r="D597" s="10"/>
      <c r="E597" s="10"/>
      <c r="F597" s="10"/>
      <c r="G597" s="10"/>
      <c r="H597" s="10"/>
      <c r="I597" s="10"/>
      <c r="J597" s="10"/>
      <c r="K597" s="10"/>
      <c r="L597" s="10"/>
      <c r="M597" s="10"/>
      <c r="N597" s="10"/>
      <c r="O597" s="3"/>
      <c r="P597" s="10"/>
      <c r="Q597" s="10"/>
      <c r="R597" s="10"/>
      <c r="S597" s="10"/>
    </row>
    <row r="598" spans="1:19">
      <c r="A598" s="10"/>
      <c r="B598" s="10"/>
      <c r="C598" s="10"/>
      <c r="D598" s="10"/>
      <c r="E598" s="10"/>
      <c r="F598" s="10"/>
      <c r="G598" s="10"/>
      <c r="H598" s="10"/>
      <c r="I598" s="10"/>
      <c r="J598" s="10"/>
      <c r="K598" s="10"/>
      <c r="L598" s="10"/>
      <c r="M598" s="10"/>
      <c r="N598" s="10"/>
      <c r="O598" s="3"/>
      <c r="P598" s="10"/>
      <c r="Q598" s="10"/>
      <c r="R598" s="10"/>
      <c r="S598" s="10"/>
    </row>
    <row r="599" spans="1:19">
      <c r="A599" s="10"/>
      <c r="B599" s="10"/>
      <c r="C599" s="10"/>
      <c r="D599" s="10"/>
      <c r="E599" s="10"/>
      <c r="F599" s="10"/>
      <c r="G599" s="10"/>
      <c r="H599" s="10"/>
      <c r="I599" s="10"/>
      <c r="J599" s="10"/>
      <c r="K599" s="10"/>
      <c r="L599" s="10"/>
      <c r="M599" s="10"/>
      <c r="N599" s="10"/>
      <c r="O599" s="3"/>
      <c r="P599" s="10"/>
      <c r="Q599" s="10"/>
      <c r="R599" s="10"/>
      <c r="S599" s="10"/>
    </row>
    <row r="600" spans="1:19">
      <c r="A600" s="10"/>
      <c r="B600" s="10"/>
      <c r="C600" s="10"/>
      <c r="D600" s="10"/>
      <c r="E600" s="10"/>
      <c r="F600" s="10"/>
      <c r="G600" s="10"/>
      <c r="H600" s="10"/>
      <c r="I600" s="10"/>
      <c r="J600" s="10"/>
      <c r="K600" s="10"/>
      <c r="L600" s="10"/>
      <c r="M600" s="10"/>
      <c r="N600" s="10"/>
      <c r="O600" s="3"/>
      <c r="P600" s="10"/>
      <c r="Q600" s="10"/>
      <c r="R600" s="10"/>
      <c r="S600" s="10"/>
    </row>
    <row r="601" spans="1:19">
      <c r="A601" s="10"/>
      <c r="B601" s="10"/>
      <c r="C601" s="10"/>
      <c r="D601" s="10"/>
      <c r="E601" s="10"/>
      <c r="F601" s="10"/>
      <c r="G601" s="10"/>
      <c r="H601" s="10"/>
      <c r="I601" s="10"/>
      <c r="J601" s="10"/>
      <c r="K601" s="10"/>
      <c r="L601" s="10"/>
      <c r="M601" s="10"/>
      <c r="N601" s="10"/>
      <c r="O601" s="3"/>
      <c r="P601" s="10"/>
      <c r="Q601" s="10"/>
      <c r="R601" s="10"/>
      <c r="S601" s="10"/>
    </row>
    <row r="602" spans="1:19">
      <c r="A602" s="10"/>
      <c r="B602" s="10"/>
      <c r="C602" s="10"/>
      <c r="D602" s="10"/>
      <c r="E602" s="10"/>
      <c r="F602" s="10"/>
      <c r="G602" s="10"/>
      <c r="H602" s="10"/>
      <c r="I602" s="10"/>
      <c r="J602" s="10"/>
      <c r="K602" s="10"/>
      <c r="L602" s="10"/>
      <c r="M602" s="10"/>
      <c r="N602" s="10"/>
      <c r="O602" s="3"/>
      <c r="P602" s="10"/>
      <c r="Q602" s="10"/>
      <c r="R602" s="10"/>
      <c r="S602" s="10"/>
    </row>
    <row r="603" spans="1:19">
      <c r="A603" s="10"/>
      <c r="B603" s="10"/>
      <c r="C603" s="10"/>
      <c r="D603" s="10"/>
      <c r="E603" s="10"/>
      <c r="F603" s="10"/>
      <c r="G603" s="10"/>
      <c r="H603" s="10"/>
      <c r="I603" s="10"/>
      <c r="J603" s="10"/>
      <c r="K603" s="10"/>
      <c r="L603" s="10"/>
      <c r="M603" s="10"/>
      <c r="N603" s="10"/>
      <c r="O603" s="3"/>
      <c r="P603" s="10"/>
      <c r="Q603" s="10"/>
      <c r="R603" s="10"/>
      <c r="S603" s="10"/>
    </row>
    <row r="604" spans="1:19">
      <c r="A604" s="10"/>
      <c r="B604" s="10"/>
      <c r="C604" s="10"/>
      <c r="D604" s="10"/>
      <c r="E604" s="10"/>
      <c r="F604" s="10"/>
      <c r="G604" s="10"/>
      <c r="H604" s="10"/>
      <c r="I604" s="10"/>
      <c r="J604" s="10"/>
      <c r="K604" s="10"/>
      <c r="L604" s="10"/>
      <c r="M604" s="10"/>
      <c r="N604" s="10"/>
      <c r="O604" s="3"/>
      <c r="P604" s="10"/>
      <c r="Q604" s="10"/>
      <c r="R604" s="10"/>
      <c r="S604" s="10"/>
    </row>
    <row r="605" spans="1:19">
      <c r="A605" s="10"/>
      <c r="B605" s="10"/>
      <c r="C605" s="10"/>
      <c r="D605" s="10"/>
      <c r="E605" s="10"/>
      <c r="F605" s="10"/>
      <c r="G605" s="10"/>
      <c r="H605" s="10"/>
      <c r="I605" s="10"/>
      <c r="J605" s="10"/>
      <c r="K605" s="10"/>
      <c r="L605" s="10"/>
      <c r="M605" s="10"/>
      <c r="N605" s="10"/>
      <c r="O605" s="3"/>
      <c r="P605" s="10"/>
      <c r="Q605" s="10"/>
      <c r="R605" s="10"/>
      <c r="S605" s="10"/>
    </row>
    <row r="606" spans="1:19">
      <c r="A606" s="10"/>
      <c r="B606" s="10"/>
      <c r="C606" s="10"/>
      <c r="D606" s="10"/>
      <c r="E606" s="10"/>
      <c r="F606" s="10"/>
      <c r="G606" s="10"/>
      <c r="H606" s="10"/>
      <c r="I606" s="10"/>
      <c r="J606" s="10"/>
      <c r="K606" s="10"/>
      <c r="L606" s="10"/>
      <c r="M606" s="10"/>
      <c r="N606" s="10"/>
      <c r="O606" s="3"/>
      <c r="P606" s="10"/>
      <c r="Q606" s="10"/>
      <c r="R606" s="10"/>
      <c r="S606" s="10"/>
    </row>
    <row r="607" spans="1:19">
      <c r="A607" s="10"/>
      <c r="B607" s="10"/>
      <c r="C607" s="10"/>
      <c r="D607" s="10"/>
      <c r="E607" s="10"/>
      <c r="F607" s="10"/>
      <c r="G607" s="10"/>
      <c r="H607" s="10"/>
      <c r="I607" s="10"/>
      <c r="J607" s="10"/>
      <c r="K607" s="10"/>
      <c r="L607" s="10"/>
      <c r="M607" s="10"/>
      <c r="N607" s="10"/>
      <c r="O607" s="3"/>
      <c r="P607" s="10"/>
      <c r="Q607" s="10"/>
      <c r="R607" s="10"/>
      <c r="S607" s="10"/>
    </row>
    <row r="608" spans="1:19">
      <c r="A608" s="10"/>
      <c r="B608" s="10"/>
      <c r="C608" s="10"/>
      <c r="D608" s="10"/>
      <c r="E608" s="10"/>
      <c r="F608" s="10"/>
      <c r="G608" s="10"/>
      <c r="H608" s="10"/>
      <c r="I608" s="10"/>
      <c r="J608" s="10"/>
      <c r="K608" s="10"/>
      <c r="L608" s="10"/>
      <c r="M608" s="10"/>
      <c r="N608" s="10"/>
      <c r="O608" s="3"/>
      <c r="P608" s="10"/>
      <c r="Q608" s="10"/>
      <c r="R608" s="10"/>
      <c r="S608" s="10"/>
    </row>
    <row r="609" spans="1:19">
      <c r="A609" s="10"/>
      <c r="B609" s="10"/>
      <c r="C609" s="10"/>
      <c r="D609" s="10"/>
      <c r="E609" s="10"/>
      <c r="F609" s="10"/>
      <c r="G609" s="10"/>
      <c r="H609" s="10"/>
      <c r="I609" s="10"/>
      <c r="J609" s="10"/>
      <c r="K609" s="10"/>
      <c r="L609" s="10"/>
      <c r="M609" s="10"/>
      <c r="N609" s="10"/>
      <c r="O609" s="3"/>
      <c r="P609" s="10"/>
      <c r="Q609" s="10"/>
      <c r="R609" s="10"/>
      <c r="S609" s="10"/>
    </row>
    <row r="610" spans="1:19">
      <c r="A610" s="10"/>
      <c r="B610" s="10"/>
      <c r="C610" s="10"/>
      <c r="D610" s="10"/>
      <c r="E610" s="10"/>
      <c r="F610" s="10"/>
      <c r="G610" s="10"/>
      <c r="H610" s="10"/>
      <c r="I610" s="10"/>
      <c r="J610" s="10"/>
      <c r="K610" s="10"/>
      <c r="L610" s="10"/>
      <c r="M610" s="10"/>
      <c r="N610" s="10"/>
      <c r="O610" s="3"/>
      <c r="P610" s="10"/>
      <c r="Q610" s="10"/>
      <c r="R610" s="10"/>
      <c r="S610" s="10"/>
    </row>
    <row r="611" spans="1:19">
      <c r="A611" s="10"/>
      <c r="B611" s="10"/>
      <c r="C611" s="10"/>
      <c r="D611" s="10"/>
      <c r="E611" s="10"/>
      <c r="F611" s="10"/>
      <c r="G611" s="10"/>
      <c r="H611" s="10"/>
      <c r="I611" s="10"/>
      <c r="J611" s="10"/>
      <c r="K611" s="10"/>
      <c r="L611" s="10"/>
      <c r="M611" s="10"/>
      <c r="N611" s="10"/>
      <c r="O611" s="3"/>
      <c r="P611" s="10"/>
      <c r="Q611" s="10"/>
      <c r="R611" s="10"/>
      <c r="S611" s="10"/>
    </row>
    <row r="612" spans="1:19">
      <c r="A612" s="10"/>
      <c r="B612" s="10"/>
      <c r="C612" s="10"/>
      <c r="D612" s="10"/>
      <c r="E612" s="10"/>
      <c r="F612" s="10"/>
      <c r="G612" s="10"/>
      <c r="H612" s="10"/>
      <c r="I612" s="10"/>
      <c r="J612" s="10"/>
      <c r="K612" s="10"/>
      <c r="L612" s="10"/>
      <c r="M612" s="10"/>
      <c r="N612" s="10"/>
      <c r="O612" s="3"/>
      <c r="P612" s="10"/>
      <c r="Q612" s="10"/>
      <c r="R612" s="10"/>
      <c r="S612" s="10"/>
    </row>
    <row r="613" spans="1:19">
      <c r="A613" s="10"/>
      <c r="B613" s="10"/>
      <c r="C613" s="10"/>
      <c r="D613" s="10"/>
      <c r="E613" s="10"/>
      <c r="F613" s="10"/>
      <c r="G613" s="10"/>
      <c r="H613" s="10"/>
      <c r="I613" s="10"/>
      <c r="J613" s="10"/>
      <c r="K613" s="10"/>
      <c r="L613" s="10"/>
      <c r="M613" s="10"/>
      <c r="N613" s="10"/>
      <c r="O613" s="3"/>
      <c r="P613" s="10"/>
      <c r="Q613" s="10"/>
      <c r="R613" s="10"/>
      <c r="S613" s="10"/>
    </row>
    <row r="614" spans="1:19">
      <c r="A614" s="10"/>
      <c r="B614" s="10"/>
      <c r="C614" s="10"/>
      <c r="D614" s="10"/>
      <c r="E614" s="10"/>
      <c r="F614" s="10"/>
      <c r="G614" s="10"/>
      <c r="H614" s="10"/>
      <c r="I614" s="10"/>
      <c r="J614" s="10"/>
      <c r="K614" s="10"/>
      <c r="L614" s="10"/>
      <c r="M614" s="10"/>
      <c r="N614" s="10"/>
      <c r="O614" s="3"/>
      <c r="P614" s="10"/>
      <c r="Q614" s="10"/>
      <c r="R614" s="10"/>
      <c r="S614" s="10"/>
    </row>
    <row r="615" spans="1:19">
      <c r="A615" s="10"/>
      <c r="B615" s="10"/>
      <c r="C615" s="10"/>
      <c r="D615" s="10"/>
      <c r="E615" s="10"/>
      <c r="F615" s="10"/>
      <c r="G615" s="10"/>
      <c r="H615" s="10"/>
      <c r="I615" s="10"/>
      <c r="J615" s="10"/>
      <c r="K615" s="10"/>
      <c r="L615" s="10"/>
      <c r="M615" s="10"/>
      <c r="N615" s="10"/>
      <c r="O615" s="3"/>
      <c r="P615" s="10"/>
      <c r="Q615" s="10"/>
      <c r="R615" s="10"/>
      <c r="S615" s="10"/>
    </row>
    <row r="616" spans="1:19">
      <c r="A616" s="10"/>
      <c r="B616" s="10"/>
      <c r="C616" s="10"/>
      <c r="D616" s="10"/>
      <c r="E616" s="10"/>
      <c r="F616" s="10"/>
      <c r="G616" s="10"/>
      <c r="H616" s="10"/>
      <c r="I616" s="10"/>
      <c r="J616" s="10"/>
      <c r="K616" s="10"/>
      <c r="L616" s="10"/>
      <c r="M616" s="10"/>
      <c r="N616" s="10"/>
      <c r="O616" s="3"/>
      <c r="P616" s="10"/>
      <c r="Q616" s="10"/>
      <c r="R616" s="10"/>
      <c r="S616" s="10"/>
    </row>
    <row r="617" spans="1:19">
      <c r="A617" s="10"/>
      <c r="B617" s="10"/>
      <c r="C617" s="10"/>
      <c r="D617" s="10"/>
      <c r="E617" s="10"/>
      <c r="F617" s="10"/>
      <c r="G617" s="10"/>
      <c r="H617" s="10"/>
      <c r="I617" s="10"/>
      <c r="J617" s="10"/>
      <c r="K617" s="10"/>
      <c r="L617" s="10"/>
      <c r="M617" s="10"/>
      <c r="N617" s="10"/>
      <c r="O617" s="3"/>
      <c r="P617" s="10"/>
      <c r="Q617" s="10"/>
      <c r="R617" s="10"/>
      <c r="S617" s="10"/>
    </row>
    <row r="618" spans="1:19">
      <c r="A618" s="10"/>
      <c r="B618" s="10"/>
      <c r="C618" s="10"/>
      <c r="D618" s="10"/>
      <c r="E618" s="10"/>
      <c r="F618" s="10"/>
      <c r="G618" s="10"/>
      <c r="H618" s="10"/>
      <c r="I618" s="10"/>
      <c r="J618" s="10"/>
      <c r="K618" s="10"/>
      <c r="L618" s="10"/>
      <c r="M618" s="10"/>
      <c r="N618" s="10"/>
      <c r="O618" s="3"/>
      <c r="P618" s="10"/>
      <c r="Q618" s="10"/>
      <c r="R618" s="10"/>
      <c r="S618" s="10"/>
    </row>
    <row r="619" spans="1:19">
      <c r="A619" s="10"/>
      <c r="B619" s="10"/>
      <c r="C619" s="10"/>
      <c r="D619" s="10"/>
      <c r="E619" s="10"/>
      <c r="F619" s="10"/>
      <c r="G619" s="10"/>
      <c r="H619" s="10"/>
      <c r="I619" s="10"/>
      <c r="J619" s="10"/>
      <c r="K619" s="10"/>
      <c r="L619" s="10"/>
      <c r="M619" s="10"/>
      <c r="N619" s="10"/>
      <c r="O619" s="3"/>
      <c r="P619" s="10"/>
      <c r="Q619" s="10"/>
      <c r="R619" s="10"/>
      <c r="S619" s="10"/>
    </row>
    <row r="620" spans="1:19">
      <c r="A620" s="10"/>
      <c r="B620" s="10"/>
      <c r="C620" s="10"/>
      <c r="D620" s="10"/>
      <c r="E620" s="10"/>
      <c r="F620" s="10"/>
      <c r="G620" s="10"/>
      <c r="H620" s="10"/>
      <c r="I620" s="10"/>
      <c r="J620" s="10"/>
      <c r="K620" s="10"/>
      <c r="L620" s="10"/>
      <c r="M620" s="10"/>
      <c r="N620" s="10"/>
      <c r="O620" s="3"/>
      <c r="P620" s="10"/>
      <c r="Q620" s="10"/>
      <c r="R620" s="10"/>
      <c r="S620" s="10"/>
    </row>
    <row r="621" spans="1:19">
      <c r="A621" s="10"/>
      <c r="B621" s="10"/>
      <c r="C621" s="10"/>
      <c r="D621" s="10"/>
      <c r="E621" s="10"/>
      <c r="F621" s="10"/>
      <c r="G621" s="10"/>
      <c r="H621" s="10"/>
      <c r="I621" s="10"/>
      <c r="J621" s="10"/>
      <c r="K621" s="10"/>
      <c r="L621" s="10"/>
      <c r="M621" s="10"/>
      <c r="N621" s="10"/>
      <c r="O621" s="3"/>
      <c r="P621" s="10"/>
      <c r="Q621" s="10"/>
      <c r="R621" s="10"/>
      <c r="S621" s="10"/>
    </row>
    <row r="622" spans="1:19">
      <c r="A622" s="10"/>
      <c r="B622" s="10"/>
      <c r="C622" s="10"/>
      <c r="D622" s="10"/>
      <c r="E622" s="10"/>
      <c r="F622" s="10"/>
      <c r="G622" s="10"/>
      <c r="H622" s="10"/>
      <c r="I622" s="10"/>
      <c r="J622" s="10"/>
      <c r="K622" s="10"/>
      <c r="L622" s="10"/>
      <c r="M622" s="10"/>
      <c r="N622" s="10"/>
      <c r="O622" s="3"/>
      <c r="P622" s="10"/>
      <c r="Q622" s="10"/>
      <c r="R622" s="10"/>
      <c r="S622" s="10"/>
    </row>
    <row r="623" spans="1:19">
      <c r="A623" s="10"/>
      <c r="B623" s="10"/>
      <c r="C623" s="10"/>
      <c r="D623" s="10"/>
      <c r="E623" s="10"/>
      <c r="F623" s="10"/>
      <c r="G623" s="10"/>
      <c r="H623" s="10"/>
      <c r="I623" s="10"/>
      <c r="J623" s="10"/>
      <c r="K623" s="10"/>
      <c r="L623" s="10"/>
      <c r="M623" s="10"/>
      <c r="N623" s="10"/>
      <c r="O623" s="3"/>
      <c r="P623" s="10"/>
      <c r="Q623" s="10"/>
      <c r="R623" s="10"/>
      <c r="S623" s="10"/>
    </row>
    <row r="624" spans="1:19">
      <c r="A624" s="10"/>
      <c r="B624" s="10"/>
      <c r="C624" s="10"/>
      <c r="D624" s="10"/>
      <c r="E624" s="10"/>
      <c r="F624" s="10"/>
      <c r="G624" s="10"/>
      <c r="H624" s="10"/>
      <c r="I624" s="10"/>
      <c r="J624" s="10"/>
      <c r="K624" s="10"/>
      <c r="L624" s="10"/>
      <c r="M624" s="10"/>
      <c r="N624" s="10"/>
      <c r="O624" s="3"/>
      <c r="P624" s="10"/>
      <c r="Q624" s="10"/>
      <c r="R624" s="10"/>
      <c r="S624" s="10"/>
    </row>
    <row r="625" spans="1:19">
      <c r="A625" s="10"/>
      <c r="B625" s="10"/>
      <c r="C625" s="10"/>
      <c r="D625" s="10"/>
      <c r="E625" s="10"/>
      <c r="F625" s="10"/>
      <c r="G625" s="10"/>
      <c r="H625" s="10"/>
      <c r="I625" s="10"/>
      <c r="J625" s="10"/>
      <c r="K625" s="10"/>
      <c r="L625" s="10"/>
      <c r="M625" s="10"/>
      <c r="N625" s="10"/>
      <c r="O625" s="3"/>
      <c r="P625" s="10"/>
      <c r="Q625" s="10"/>
      <c r="R625" s="10"/>
      <c r="S625" s="10"/>
    </row>
    <row r="626" spans="1:19">
      <c r="A626" s="10"/>
      <c r="B626" s="10"/>
      <c r="C626" s="10"/>
      <c r="D626" s="10"/>
      <c r="E626" s="10"/>
      <c r="F626" s="10"/>
      <c r="G626" s="10"/>
      <c r="H626" s="10"/>
      <c r="I626" s="10"/>
      <c r="J626" s="10"/>
      <c r="K626" s="10"/>
      <c r="L626" s="10"/>
      <c r="M626" s="10"/>
      <c r="N626" s="10"/>
      <c r="O626" s="3"/>
      <c r="P626" s="10"/>
      <c r="Q626" s="10"/>
      <c r="R626" s="10"/>
      <c r="S626" s="10"/>
    </row>
    <row r="627" spans="1:19">
      <c r="A627" s="10"/>
      <c r="B627" s="10"/>
      <c r="C627" s="10"/>
      <c r="D627" s="10"/>
      <c r="E627" s="10"/>
      <c r="F627" s="10"/>
      <c r="G627" s="10"/>
      <c r="H627" s="10"/>
      <c r="I627" s="10"/>
      <c r="J627" s="10"/>
      <c r="K627" s="10"/>
      <c r="L627" s="10"/>
      <c r="M627" s="10"/>
      <c r="N627" s="10"/>
      <c r="O627" s="3"/>
      <c r="P627" s="10"/>
      <c r="Q627" s="10"/>
      <c r="R627" s="10"/>
      <c r="S627" s="10"/>
    </row>
    <row r="628" spans="1:19">
      <c r="A628" s="10"/>
      <c r="B628" s="10"/>
      <c r="C628" s="10"/>
      <c r="D628" s="10"/>
      <c r="E628" s="10"/>
      <c r="F628" s="10"/>
      <c r="G628" s="10"/>
      <c r="H628" s="10"/>
      <c r="I628" s="10"/>
      <c r="J628" s="10"/>
      <c r="K628" s="10"/>
      <c r="L628" s="10"/>
      <c r="M628" s="10"/>
      <c r="N628" s="10"/>
      <c r="O628" s="3"/>
      <c r="P628" s="10"/>
      <c r="Q628" s="10"/>
      <c r="R628" s="10"/>
      <c r="S628" s="10"/>
    </row>
    <row r="629" spans="1:19">
      <c r="A629" s="10"/>
      <c r="B629" s="10"/>
      <c r="C629" s="10"/>
      <c r="D629" s="10"/>
      <c r="E629" s="10"/>
      <c r="F629" s="10"/>
      <c r="G629" s="10"/>
      <c r="H629" s="10"/>
      <c r="I629" s="10"/>
      <c r="J629" s="10"/>
      <c r="K629" s="10"/>
      <c r="L629" s="10"/>
      <c r="M629" s="10"/>
      <c r="N629" s="10"/>
      <c r="O629" s="3"/>
      <c r="P629" s="10"/>
      <c r="Q629" s="10"/>
      <c r="R629" s="10"/>
      <c r="S629" s="10"/>
    </row>
    <row r="630" spans="1:19">
      <c r="A630" s="10"/>
      <c r="B630" s="10"/>
      <c r="C630" s="10"/>
      <c r="D630" s="10"/>
      <c r="E630" s="10"/>
      <c r="F630" s="10"/>
      <c r="G630" s="10"/>
      <c r="H630" s="10"/>
      <c r="I630" s="10"/>
      <c r="J630" s="10"/>
      <c r="K630" s="10"/>
      <c r="L630" s="10"/>
      <c r="M630" s="10"/>
      <c r="N630" s="10"/>
      <c r="O630" s="3"/>
      <c r="P630" s="10"/>
      <c r="Q630" s="10"/>
      <c r="R630" s="10"/>
      <c r="S630" s="10"/>
    </row>
    <row r="631" spans="1:19">
      <c r="A631" s="10"/>
      <c r="B631" s="10"/>
      <c r="C631" s="10"/>
      <c r="D631" s="10"/>
      <c r="E631" s="10"/>
      <c r="F631" s="10"/>
      <c r="G631" s="10"/>
      <c r="H631" s="10"/>
      <c r="I631" s="10"/>
      <c r="J631" s="10"/>
      <c r="K631" s="10"/>
      <c r="L631" s="10"/>
      <c r="M631" s="10"/>
      <c r="N631" s="10"/>
      <c r="O631" s="3"/>
      <c r="P631" s="10"/>
      <c r="Q631" s="10"/>
      <c r="R631" s="10"/>
      <c r="S631" s="10"/>
    </row>
    <row r="632" spans="1:19">
      <c r="A632" s="10"/>
      <c r="B632" s="10"/>
      <c r="C632" s="10"/>
      <c r="D632" s="10"/>
      <c r="E632" s="10"/>
      <c r="F632" s="10"/>
      <c r="G632" s="10"/>
      <c r="H632" s="10"/>
      <c r="I632" s="10"/>
      <c r="J632" s="10"/>
      <c r="K632" s="10"/>
      <c r="L632" s="10"/>
      <c r="M632" s="10"/>
      <c r="N632" s="10"/>
      <c r="O632" s="3"/>
      <c r="P632" s="10"/>
      <c r="Q632" s="10"/>
      <c r="R632" s="10"/>
      <c r="S632" s="10"/>
    </row>
    <row r="633" spans="1:19">
      <c r="A633" s="10"/>
      <c r="B633" s="10"/>
      <c r="C633" s="10"/>
      <c r="D633" s="10"/>
      <c r="E633" s="10"/>
      <c r="F633" s="10"/>
      <c r="G633" s="10"/>
      <c r="H633" s="10"/>
      <c r="I633" s="10"/>
      <c r="J633" s="10"/>
      <c r="K633" s="10"/>
      <c r="L633" s="10"/>
      <c r="M633" s="10"/>
      <c r="N633" s="10"/>
      <c r="O633" s="3"/>
      <c r="P633" s="10"/>
      <c r="Q633" s="10"/>
      <c r="R633" s="10"/>
      <c r="S633" s="10"/>
    </row>
    <row r="634" spans="1:19">
      <c r="A634" s="10"/>
      <c r="B634" s="10"/>
      <c r="C634" s="10"/>
      <c r="D634" s="10"/>
      <c r="E634" s="10"/>
      <c r="F634" s="10"/>
      <c r="G634" s="10"/>
      <c r="H634" s="10"/>
      <c r="I634" s="10"/>
      <c r="J634" s="10"/>
      <c r="K634" s="10"/>
      <c r="L634" s="10"/>
      <c r="M634" s="10"/>
      <c r="N634" s="10"/>
      <c r="O634" s="3"/>
      <c r="P634" s="10"/>
      <c r="Q634" s="10"/>
      <c r="R634" s="10"/>
      <c r="S634" s="10"/>
    </row>
    <row r="635" spans="1:19">
      <c r="A635" s="10"/>
      <c r="B635" s="10"/>
      <c r="C635" s="10"/>
      <c r="D635" s="10"/>
      <c r="E635" s="10"/>
      <c r="F635" s="10"/>
      <c r="G635" s="10"/>
      <c r="H635" s="10"/>
      <c r="I635" s="10"/>
      <c r="J635" s="10"/>
      <c r="K635" s="10"/>
      <c r="L635" s="10"/>
      <c r="M635" s="10"/>
      <c r="N635" s="10"/>
      <c r="O635" s="3"/>
      <c r="P635" s="10"/>
      <c r="Q635" s="10"/>
      <c r="R635" s="10"/>
      <c r="S635" s="10"/>
    </row>
    <row r="636" spans="1:19">
      <c r="A636" s="10"/>
      <c r="B636" s="10"/>
      <c r="C636" s="10"/>
      <c r="D636" s="10"/>
      <c r="E636" s="10"/>
      <c r="F636" s="10"/>
      <c r="G636" s="10"/>
      <c r="H636" s="10"/>
      <c r="I636" s="10"/>
      <c r="J636" s="10"/>
      <c r="K636" s="10"/>
      <c r="L636" s="10"/>
      <c r="M636" s="10"/>
      <c r="N636" s="10"/>
      <c r="O636" s="3"/>
      <c r="P636" s="10"/>
      <c r="Q636" s="10"/>
      <c r="R636" s="10"/>
      <c r="S636" s="10"/>
    </row>
    <row r="637" spans="1:19">
      <c r="A637" s="10"/>
      <c r="B637" s="10"/>
      <c r="C637" s="10"/>
      <c r="D637" s="10"/>
      <c r="E637" s="10"/>
      <c r="F637" s="10"/>
      <c r="G637" s="10"/>
      <c r="H637" s="10"/>
      <c r="I637" s="10"/>
      <c r="J637" s="10"/>
      <c r="K637" s="10"/>
      <c r="L637" s="10"/>
      <c r="M637" s="10"/>
      <c r="N637" s="10"/>
      <c r="O637" s="3"/>
      <c r="P637" s="10"/>
      <c r="Q637" s="10"/>
      <c r="R637" s="10"/>
      <c r="S637" s="10"/>
    </row>
    <row r="638" spans="1:19">
      <c r="A638" s="10"/>
      <c r="B638" s="10"/>
      <c r="C638" s="10"/>
      <c r="D638" s="10"/>
      <c r="E638" s="10"/>
      <c r="F638" s="10"/>
      <c r="G638" s="10"/>
      <c r="H638" s="10"/>
      <c r="I638" s="10"/>
      <c r="J638" s="10"/>
      <c r="K638" s="10"/>
      <c r="L638" s="10"/>
      <c r="M638" s="10"/>
      <c r="N638" s="10"/>
      <c r="O638" s="3"/>
      <c r="P638" s="10"/>
      <c r="Q638" s="10"/>
      <c r="R638" s="10"/>
      <c r="S638" s="10"/>
    </row>
    <row r="639" spans="1:19">
      <c r="A639" s="10"/>
      <c r="B639" s="10"/>
      <c r="C639" s="10"/>
      <c r="D639" s="10"/>
      <c r="E639" s="10"/>
      <c r="F639" s="10"/>
      <c r="G639" s="10"/>
      <c r="H639" s="10"/>
      <c r="I639" s="10"/>
      <c r="J639" s="10"/>
      <c r="K639" s="10"/>
      <c r="L639" s="10"/>
      <c r="M639" s="10"/>
      <c r="N639" s="10"/>
      <c r="O639" s="3"/>
      <c r="P639" s="10"/>
      <c r="Q639" s="10"/>
      <c r="R639" s="10"/>
      <c r="S639" s="10"/>
    </row>
    <row r="640" spans="1:19">
      <c r="A640" s="10"/>
      <c r="B640" s="10"/>
      <c r="C640" s="10"/>
      <c r="D640" s="10"/>
      <c r="E640" s="10"/>
      <c r="F640" s="10"/>
      <c r="G640" s="10"/>
      <c r="H640" s="10"/>
      <c r="I640" s="10"/>
      <c r="J640" s="10"/>
      <c r="K640" s="10"/>
      <c r="L640" s="10"/>
      <c r="M640" s="10"/>
      <c r="N640" s="10"/>
      <c r="O640" s="3"/>
      <c r="P640" s="10"/>
      <c r="Q640" s="10"/>
      <c r="R640" s="10"/>
      <c r="S640" s="10"/>
    </row>
    <row r="641" spans="1:19">
      <c r="A641" s="10"/>
      <c r="B641" s="10"/>
      <c r="C641" s="10"/>
      <c r="D641" s="10"/>
      <c r="E641" s="10"/>
      <c r="F641" s="10"/>
      <c r="G641" s="10"/>
      <c r="H641" s="10"/>
      <c r="I641" s="10"/>
      <c r="J641" s="10"/>
      <c r="K641" s="10"/>
      <c r="L641" s="10"/>
      <c r="M641" s="10"/>
      <c r="N641" s="10"/>
      <c r="O641" s="3"/>
      <c r="P641" s="10"/>
      <c r="Q641" s="10"/>
      <c r="R641" s="10"/>
      <c r="S641" s="10"/>
    </row>
    <row r="642" spans="1:19">
      <c r="A642" s="10"/>
      <c r="B642" s="10"/>
      <c r="C642" s="10"/>
      <c r="D642" s="10"/>
      <c r="E642" s="10"/>
      <c r="F642" s="10"/>
      <c r="G642" s="10"/>
      <c r="H642" s="10"/>
      <c r="I642" s="10"/>
      <c r="J642" s="10"/>
      <c r="K642" s="10"/>
      <c r="L642" s="10"/>
      <c r="M642" s="10"/>
      <c r="N642" s="10"/>
      <c r="O642" s="3"/>
      <c r="P642" s="10"/>
      <c r="Q642" s="10"/>
      <c r="R642" s="10"/>
      <c r="S642" s="10"/>
    </row>
    <row r="643" spans="1:19">
      <c r="A643" s="10"/>
      <c r="B643" s="10"/>
      <c r="C643" s="10"/>
      <c r="D643" s="10"/>
      <c r="E643" s="10"/>
      <c r="F643" s="10"/>
      <c r="G643" s="10"/>
      <c r="H643" s="10"/>
      <c r="I643" s="10"/>
      <c r="J643" s="10"/>
      <c r="K643" s="10"/>
      <c r="L643" s="10"/>
      <c r="M643" s="10"/>
      <c r="N643" s="10"/>
      <c r="O643" s="3"/>
      <c r="P643" s="10"/>
      <c r="Q643" s="10"/>
      <c r="R643" s="10"/>
      <c r="S643" s="10"/>
    </row>
    <row r="644" spans="1:19">
      <c r="A644" s="10"/>
      <c r="B644" s="10"/>
      <c r="C644" s="10"/>
      <c r="D644" s="10"/>
      <c r="E644" s="10"/>
      <c r="F644" s="10"/>
      <c r="G644" s="10"/>
      <c r="H644" s="10"/>
      <c r="I644" s="10"/>
      <c r="J644" s="10"/>
      <c r="K644" s="10"/>
      <c r="L644" s="10"/>
      <c r="M644" s="10"/>
      <c r="N644" s="10"/>
      <c r="O644" s="3"/>
      <c r="P644" s="10"/>
      <c r="Q644" s="10"/>
      <c r="R644" s="10"/>
      <c r="S644" s="10"/>
    </row>
    <row r="645" spans="1:19">
      <c r="A645" s="10"/>
      <c r="B645" s="10"/>
      <c r="C645" s="10"/>
      <c r="D645" s="10"/>
      <c r="E645" s="10"/>
      <c r="F645" s="10"/>
      <c r="G645" s="10"/>
      <c r="H645" s="10"/>
      <c r="I645" s="10"/>
      <c r="J645" s="10"/>
      <c r="K645" s="10"/>
      <c r="L645" s="10"/>
      <c r="M645" s="10"/>
      <c r="N645" s="10"/>
      <c r="O645" s="3"/>
      <c r="P645" s="10"/>
      <c r="Q645" s="10"/>
      <c r="R645" s="10"/>
      <c r="S645" s="10"/>
    </row>
    <row r="646" spans="1:19">
      <c r="A646" s="10"/>
      <c r="B646" s="10"/>
      <c r="C646" s="10"/>
      <c r="D646" s="10"/>
      <c r="E646" s="10"/>
      <c r="F646" s="10"/>
      <c r="G646" s="10"/>
      <c r="H646" s="10"/>
      <c r="I646" s="10"/>
      <c r="J646" s="10"/>
      <c r="K646" s="10"/>
      <c r="L646" s="10"/>
      <c r="M646" s="10"/>
      <c r="N646" s="10"/>
      <c r="O646" s="3"/>
      <c r="P646" s="10"/>
      <c r="Q646" s="10"/>
      <c r="R646" s="10"/>
      <c r="S646" s="10"/>
    </row>
    <row r="647" spans="1:19">
      <c r="A647" s="10"/>
      <c r="B647" s="10"/>
      <c r="C647" s="10"/>
      <c r="D647" s="10"/>
      <c r="E647" s="10"/>
      <c r="F647" s="10"/>
      <c r="G647" s="10"/>
      <c r="H647" s="10"/>
      <c r="I647" s="10"/>
      <c r="J647" s="10"/>
      <c r="K647" s="10"/>
      <c r="L647" s="10"/>
      <c r="M647" s="10"/>
      <c r="N647" s="10"/>
      <c r="O647" s="3"/>
      <c r="P647" s="10"/>
      <c r="Q647" s="10"/>
      <c r="R647" s="10"/>
      <c r="S647" s="10"/>
    </row>
    <row r="648" spans="1:19">
      <c r="A648" s="10"/>
      <c r="B648" s="10"/>
      <c r="C648" s="10"/>
      <c r="D648" s="10"/>
      <c r="E648" s="10"/>
      <c r="F648" s="10"/>
      <c r="G648" s="10"/>
      <c r="H648" s="10"/>
      <c r="I648" s="10"/>
      <c r="J648" s="10"/>
      <c r="K648" s="10"/>
      <c r="L648" s="10"/>
      <c r="M648" s="10"/>
      <c r="N648" s="10"/>
      <c r="O648" s="3"/>
      <c r="P648" s="10"/>
      <c r="Q648" s="10"/>
      <c r="R648" s="10"/>
      <c r="S648" s="10"/>
    </row>
    <row r="649" spans="1:19">
      <c r="A649" s="10"/>
      <c r="B649" s="10"/>
      <c r="C649" s="10"/>
      <c r="D649" s="10"/>
      <c r="E649" s="10"/>
      <c r="F649" s="10"/>
      <c r="G649" s="10"/>
      <c r="H649" s="10"/>
      <c r="I649" s="10"/>
      <c r="J649" s="10"/>
      <c r="K649" s="10"/>
      <c r="L649" s="10"/>
      <c r="M649" s="10"/>
      <c r="N649" s="10"/>
      <c r="O649" s="3"/>
      <c r="P649" s="10"/>
      <c r="Q649" s="10"/>
      <c r="R649" s="10"/>
      <c r="S649" s="10"/>
    </row>
    <row r="650" spans="1:19">
      <c r="A650" s="10"/>
      <c r="B650" s="10"/>
      <c r="C650" s="10"/>
      <c r="D650" s="10"/>
      <c r="E650" s="10"/>
      <c r="F650" s="10"/>
      <c r="G650" s="10"/>
      <c r="H650" s="10"/>
      <c r="I650" s="10"/>
      <c r="J650" s="10"/>
      <c r="K650" s="10"/>
      <c r="L650" s="10"/>
      <c r="M650" s="10"/>
      <c r="N650" s="10"/>
      <c r="O650" s="3"/>
      <c r="P650" s="10"/>
      <c r="Q650" s="10"/>
      <c r="R650" s="10"/>
      <c r="S650" s="10"/>
    </row>
    <row r="651" spans="1:19">
      <c r="A651" s="10"/>
      <c r="B651" s="10"/>
      <c r="C651" s="10"/>
      <c r="D651" s="10"/>
      <c r="E651" s="10"/>
      <c r="F651" s="10"/>
      <c r="G651" s="10"/>
      <c r="H651" s="10"/>
      <c r="I651" s="10"/>
      <c r="J651" s="10"/>
      <c r="K651" s="10"/>
      <c r="L651" s="10"/>
      <c r="M651" s="10"/>
      <c r="N651" s="10"/>
      <c r="O651" s="3"/>
      <c r="P651" s="10"/>
      <c r="Q651" s="10"/>
      <c r="R651" s="10"/>
      <c r="S651" s="10"/>
    </row>
    <row r="652" spans="1:19">
      <c r="A652" s="10"/>
      <c r="B652" s="10"/>
      <c r="C652" s="10"/>
      <c r="D652" s="10"/>
      <c r="E652" s="10"/>
      <c r="F652" s="10"/>
      <c r="G652" s="10"/>
      <c r="H652" s="10"/>
      <c r="I652" s="10"/>
      <c r="J652" s="10"/>
      <c r="K652" s="10"/>
      <c r="L652" s="10"/>
      <c r="M652" s="10"/>
      <c r="N652" s="10"/>
      <c r="O652" s="3"/>
      <c r="P652" s="10"/>
      <c r="Q652" s="10"/>
      <c r="R652" s="10"/>
      <c r="S652" s="10"/>
    </row>
    <row r="653" spans="1:19">
      <c r="A653" s="10"/>
      <c r="B653" s="10"/>
      <c r="C653" s="10"/>
      <c r="D653" s="10"/>
      <c r="E653" s="10"/>
      <c r="F653" s="10"/>
      <c r="G653" s="10"/>
      <c r="H653" s="10"/>
      <c r="I653" s="10"/>
      <c r="J653" s="10"/>
      <c r="K653" s="10"/>
      <c r="L653" s="10"/>
      <c r="M653" s="10"/>
      <c r="N653" s="10"/>
      <c r="O653" s="3"/>
      <c r="P653" s="10"/>
      <c r="Q653" s="10"/>
      <c r="R653" s="10"/>
      <c r="S653" s="10"/>
    </row>
    <row r="654" spans="1:19">
      <c r="A654" s="10"/>
      <c r="B654" s="10"/>
      <c r="C654" s="10"/>
      <c r="D654" s="10"/>
      <c r="E654" s="10"/>
      <c r="F654" s="10"/>
      <c r="G654" s="10"/>
      <c r="H654" s="10"/>
      <c r="I654" s="10"/>
      <c r="J654" s="10"/>
      <c r="K654" s="10"/>
      <c r="L654" s="10"/>
      <c r="M654" s="10"/>
      <c r="N654" s="10"/>
      <c r="O654" s="3"/>
      <c r="P654" s="10"/>
      <c r="Q654" s="10"/>
      <c r="R654" s="10"/>
      <c r="S654" s="10"/>
    </row>
    <row r="655" spans="1:19">
      <c r="A655" s="10"/>
      <c r="B655" s="10"/>
      <c r="C655" s="10"/>
      <c r="D655" s="10"/>
      <c r="E655" s="10"/>
      <c r="F655" s="10"/>
      <c r="G655" s="10"/>
      <c r="H655" s="10"/>
      <c r="I655" s="10"/>
      <c r="J655" s="10"/>
      <c r="K655" s="10"/>
      <c r="L655" s="10"/>
      <c r="M655" s="10"/>
      <c r="N655" s="10"/>
      <c r="O655" s="3"/>
      <c r="P655" s="10"/>
      <c r="Q655" s="10"/>
      <c r="R655" s="10"/>
      <c r="S655" s="10"/>
    </row>
    <row r="656" spans="1:19">
      <c r="A656" s="10"/>
      <c r="B656" s="10"/>
      <c r="C656" s="10"/>
      <c r="D656" s="10"/>
      <c r="E656" s="10"/>
      <c r="F656" s="10"/>
      <c r="G656" s="10"/>
      <c r="H656" s="10"/>
      <c r="I656" s="10"/>
      <c r="J656" s="10"/>
      <c r="K656" s="10"/>
      <c r="L656" s="10"/>
      <c r="M656" s="10"/>
      <c r="N656" s="10"/>
      <c r="O656" s="3"/>
      <c r="P656" s="10"/>
      <c r="Q656" s="10"/>
      <c r="R656" s="10"/>
      <c r="S656" s="10"/>
    </row>
    <row r="657" spans="1:19">
      <c r="A657" s="10"/>
      <c r="B657" s="10"/>
      <c r="C657" s="10"/>
      <c r="D657" s="10"/>
      <c r="E657" s="10"/>
      <c r="F657" s="10"/>
      <c r="G657" s="10"/>
      <c r="H657" s="10"/>
      <c r="I657" s="10"/>
      <c r="J657" s="10"/>
      <c r="K657" s="10"/>
      <c r="L657" s="10"/>
      <c r="M657" s="10"/>
      <c r="N657" s="10"/>
      <c r="O657" s="3"/>
      <c r="P657" s="10"/>
      <c r="Q657" s="10"/>
      <c r="R657" s="10"/>
      <c r="S657" s="10"/>
    </row>
    <row r="658" spans="1:19">
      <c r="A658" s="10"/>
      <c r="B658" s="10"/>
      <c r="C658" s="10"/>
      <c r="D658" s="10"/>
      <c r="E658" s="10"/>
      <c r="F658" s="10"/>
      <c r="G658" s="10"/>
      <c r="H658" s="10"/>
      <c r="I658" s="10"/>
      <c r="J658" s="10"/>
      <c r="K658" s="10"/>
      <c r="L658" s="10"/>
      <c r="M658" s="10"/>
      <c r="N658" s="10"/>
      <c r="O658" s="3"/>
      <c r="P658" s="10"/>
      <c r="Q658" s="10"/>
      <c r="R658" s="10"/>
      <c r="S658" s="10"/>
    </row>
    <row r="659" spans="1:19">
      <c r="A659" s="10"/>
      <c r="B659" s="10"/>
      <c r="C659" s="10"/>
      <c r="D659" s="10"/>
      <c r="E659" s="10"/>
      <c r="F659" s="10"/>
      <c r="G659" s="10"/>
      <c r="H659" s="10"/>
      <c r="I659" s="10"/>
      <c r="J659" s="10"/>
      <c r="K659" s="10"/>
      <c r="L659" s="10"/>
      <c r="M659" s="10"/>
      <c r="N659" s="10"/>
      <c r="O659" s="3"/>
      <c r="P659" s="10"/>
      <c r="Q659" s="10"/>
      <c r="R659" s="10"/>
      <c r="S659" s="10"/>
    </row>
    <row r="660" spans="1:19">
      <c r="A660" s="10"/>
      <c r="B660" s="10"/>
      <c r="C660" s="10"/>
      <c r="D660" s="10"/>
      <c r="E660" s="10"/>
      <c r="F660" s="10"/>
      <c r="G660" s="10"/>
      <c r="H660" s="10"/>
      <c r="I660" s="10"/>
      <c r="J660" s="10"/>
      <c r="K660" s="10"/>
      <c r="L660" s="10"/>
      <c r="M660" s="10"/>
      <c r="N660" s="10"/>
      <c r="O660" s="3"/>
      <c r="P660" s="10"/>
      <c r="Q660" s="10"/>
      <c r="R660" s="10"/>
      <c r="S660" s="10"/>
    </row>
    <row r="661" spans="1:19">
      <c r="A661" s="10"/>
      <c r="B661" s="10"/>
      <c r="C661" s="10"/>
      <c r="D661" s="10"/>
      <c r="E661" s="10"/>
      <c r="F661" s="10"/>
      <c r="G661" s="10"/>
      <c r="H661" s="10"/>
      <c r="I661" s="10"/>
      <c r="J661" s="10"/>
      <c r="K661" s="10"/>
      <c r="L661" s="10"/>
      <c r="M661" s="10"/>
      <c r="N661" s="10"/>
      <c r="O661" s="3"/>
      <c r="P661" s="10"/>
      <c r="Q661" s="10"/>
      <c r="R661" s="10"/>
      <c r="S661" s="10"/>
    </row>
    <row r="662" spans="1:19">
      <c r="A662" s="10"/>
      <c r="B662" s="10"/>
      <c r="C662" s="10"/>
      <c r="D662" s="10"/>
      <c r="E662" s="10"/>
      <c r="F662" s="10"/>
      <c r="G662" s="10"/>
      <c r="H662" s="10"/>
      <c r="I662" s="10"/>
      <c r="J662" s="10"/>
      <c r="K662" s="10"/>
      <c r="L662" s="10"/>
      <c r="M662" s="10"/>
      <c r="N662" s="10"/>
      <c r="O662" s="3"/>
      <c r="P662" s="10"/>
      <c r="Q662" s="10"/>
      <c r="R662" s="10"/>
      <c r="S662" s="10"/>
    </row>
    <row r="663" spans="1:19">
      <c r="A663" s="10"/>
      <c r="B663" s="10"/>
      <c r="C663" s="10"/>
      <c r="D663" s="10"/>
      <c r="E663" s="10"/>
      <c r="F663" s="10"/>
      <c r="G663" s="10"/>
      <c r="H663" s="10"/>
      <c r="I663" s="10"/>
      <c r="J663" s="10"/>
      <c r="K663" s="10"/>
      <c r="L663" s="10"/>
      <c r="M663" s="10"/>
      <c r="N663" s="10"/>
      <c r="O663" s="3"/>
      <c r="P663" s="10"/>
      <c r="Q663" s="10"/>
      <c r="R663" s="10"/>
      <c r="S663" s="10"/>
    </row>
    <row r="664" spans="1:19">
      <c r="A664" s="10"/>
      <c r="B664" s="10"/>
      <c r="C664" s="10"/>
      <c r="D664" s="10"/>
      <c r="E664" s="10"/>
      <c r="F664" s="10"/>
      <c r="G664" s="10"/>
      <c r="H664" s="10"/>
      <c r="I664" s="10"/>
      <c r="J664" s="10"/>
      <c r="K664" s="10"/>
      <c r="L664" s="10"/>
      <c r="M664" s="10"/>
      <c r="N664" s="10"/>
      <c r="O664" s="3"/>
      <c r="P664" s="10"/>
      <c r="Q664" s="10"/>
      <c r="R664" s="10"/>
      <c r="S664" s="10"/>
    </row>
    <row r="665" spans="1:19">
      <c r="A665" s="10"/>
      <c r="B665" s="10"/>
      <c r="C665" s="10"/>
      <c r="D665" s="10"/>
      <c r="E665" s="10"/>
      <c r="F665" s="10"/>
      <c r="G665" s="10"/>
      <c r="H665" s="10"/>
      <c r="I665" s="10"/>
      <c r="J665" s="10"/>
      <c r="K665" s="10"/>
      <c r="L665" s="10"/>
      <c r="M665" s="10"/>
      <c r="N665" s="10"/>
      <c r="O665" s="3"/>
      <c r="P665" s="10"/>
      <c r="Q665" s="10"/>
      <c r="R665" s="10"/>
      <c r="S665" s="10"/>
    </row>
    <row r="666" spans="1:19">
      <c r="A666" s="10"/>
      <c r="B666" s="10"/>
      <c r="C666" s="10"/>
      <c r="D666" s="10"/>
      <c r="E666" s="10"/>
      <c r="F666" s="10"/>
      <c r="G666" s="10"/>
      <c r="H666" s="10"/>
      <c r="I666" s="10"/>
      <c r="J666" s="10"/>
      <c r="K666" s="10"/>
      <c r="L666" s="10"/>
      <c r="M666" s="10"/>
      <c r="N666" s="10"/>
      <c r="O666" s="3"/>
      <c r="P666" s="10"/>
      <c r="Q666" s="10"/>
      <c r="R666" s="10"/>
      <c r="S666" s="10"/>
    </row>
    <row r="667" spans="1:19">
      <c r="A667" s="10"/>
      <c r="B667" s="10"/>
      <c r="C667" s="10"/>
      <c r="D667" s="10"/>
      <c r="E667" s="10"/>
      <c r="F667" s="10"/>
      <c r="G667" s="10"/>
      <c r="H667" s="10"/>
      <c r="I667" s="10"/>
      <c r="J667" s="10"/>
      <c r="K667" s="10"/>
      <c r="L667" s="10"/>
      <c r="M667" s="10"/>
      <c r="N667" s="10"/>
      <c r="O667" s="3"/>
      <c r="P667" s="10"/>
      <c r="Q667" s="10"/>
      <c r="R667" s="10"/>
      <c r="S667" s="10"/>
    </row>
    <row r="668" spans="1:19">
      <c r="A668" s="10"/>
      <c r="B668" s="10"/>
      <c r="C668" s="10"/>
      <c r="D668" s="10"/>
      <c r="E668" s="10"/>
      <c r="F668" s="10"/>
      <c r="G668" s="10"/>
      <c r="H668" s="10"/>
      <c r="I668" s="10"/>
      <c r="J668" s="10"/>
      <c r="K668" s="10"/>
      <c r="L668" s="10"/>
      <c r="M668" s="10"/>
      <c r="N668" s="10"/>
      <c r="O668" s="3"/>
      <c r="P668" s="10"/>
      <c r="Q668" s="10"/>
      <c r="R668" s="10"/>
      <c r="S668" s="10"/>
    </row>
    <row r="669" spans="1:19">
      <c r="A669" s="10"/>
      <c r="B669" s="10"/>
      <c r="C669" s="10"/>
      <c r="D669" s="10"/>
      <c r="E669" s="10"/>
      <c r="F669" s="10"/>
      <c r="G669" s="10"/>
      <c r="H669" s="10"/>
      <c r="I669" s="10"/>
      <c r="J669" s="10"/>
      <c r="K669" s="10"/>
      <c r="L669" s="10"/>
      <c r="M669" s="10"/>
      <c r="N669" s="10"/>
      <c r="O669" s="3"/>
      <c r="P669" s="10"/>
      <c r="Q669" s="10"/>
      <c r="R669" s="10"/>
      <c r="S669" s="10"/>
    </row>
    <row r="670" spans="1:19">
      <c r="A670" s="10"/>
      <c r="B670" s="10"/>
      <c r="C670" s="10"/>
      <c r="D670" s="10"/>
      <c r="E670" s="10"/>
      <c r="F670" s="10"/>
      <c r="G670" s="10"/>
      <c r="H670" s="10"/>
      <c r="I670" s="10"/>
      <c r="J670" s="10"/>
      <c r="K670" s="10"/>
      <c r="L670" s="10"/>
      <c r="M670" s="10"/>
      <c r="N670" s="10"/>
      <c r="O670" s="3"/>
      <c r="P670" s="10"/>
      <c r="Q670" s="10"/>
      <c r="R670" s="10"/>
      <c r="S670" s="10"/>
    </row>
    <row r="671" spans="1:19">
      <c r="A671" s="10"/>
      <c r="B671" s="10"/>
      <c r="C671" s="10"/>
      <c r="D671" s="10"/>
      <c r="E671" s="10"/>
      <c r="F671" s="10"/>
      <c r="G671" s="10"/>
      <c r="H671" s="10"/>
      <c r="I671" s="10"/>
      <c r="J671" s="10"/>
      <c r="K671" s="10"/>
      <c r="L671" s="10"/>
      <c r="M671" s="10"/>
      <c r="N671" s="10"/>
      <c r="O671" s="3"/>
      <c r="P671" s="10"/>
      <c r="Q671" s="10"/>
      <c r="R671" s="10"/>
      <c r="S671" s="10"/>
    </row>
    <row r="672" spans="1:19">
      <c r="A672" s="10"/>
      <c r="B672" s="10"/>
      <c r="C672" s="10"/>
      <c r="D672" s="10"/>
      <c r="E672" s="10"/>
      <c r="F672" s="10"/>
      <c r="G672" s="10"/>
      <c r="H672" s="10"/>
      <c r="I672" s="10"/>
      <c r="J672" s="10"/>
      <c r="K672" s="10"/>
      <c r="L672" s="10"/>
      <c r="M672" s="10"/>
      <c r="N672" s="10"/>
      <c r="O672" s="3"/>
      <c r="P672" s="10"/>
      <c r="Q672" s="10"/>
      <c r="R672" s="10"/>
      <c r="S672" s="10"/>
    </row>
    <row r="673" spans="1:19">
      <c r="A673" s="10"/>
      <c r="B673" s="10"/>
      <c r="C673" s="10"/>
      <c r="D673" s="10"/>
      <c r="E673" s="10"/>
      <c r="F673" s="10"/>
      <c r="G673" s="10"/>
      <c r="H673" s="10"/>
      <c r="I673" s="10"/>
      <c r="J673" s="10"/>
      <c r="K673" s="10"/>
      <c r="L673" s="10"/>
      <c r="M673" s="10"/>
      <c r="N673" s="10"/>
      <c r="O673" s="3"/>
      <c r="P673" s="10"/>
      <c r="Q673" s="10"/>
      <c r="R673" s="10"/>
      <c r="S673" s="10"/>
    </row>
    <row r="674" spans="1:19">
      <c r="A674" s="10"/>
      <c r="B674" s="10"/>
      <c r="C674" s="10"/>
      <c r="D674" s="10"/>
      <c r="E674" s="10"/>
      <c r="F674" s="10"/>
      <c r="G674" s="10"/>
      <c r="H674" s="10"/>
      <c r="I674" s="10"/>
      <c r="J674" s="10"/>
      <c r="K674" s="10"/>
      <c r="L674" s="10"/>
      <c r="M674" s="10"/>
      <c r="N674" s="10"/>
      <c r="O674" s="3"/>
      <c r="P674" s="10"/>
      <c r="Q674" s="10"/>
      <c r="R674" s="10"/>
      <c r="S674" s="10"/>
    </row>
    <row r="675" spans="1:19">
      <c r="A675" s="10"/>
      <c r="B675" s="10"/>
      <c r="C675" s="10"/>
      <c r="D675" s="10"/>
      <c r="E675" s="10"/>
      <c r="F675" s="10"/>
      <c r="G675" s="10"/>
      <c r="H675" s="10"/>
      <c r="I675" s="10"/>
      <c r="J675" s="10"/>
      <c r="K675" s="10"/>
      <c r="L675" s="10"/>
      <c r="M675" s="10"/>
      <c r="N675" s="10"/>
      <c r="O675" s="3"/>
      <c r="P675" s="10"/>
      <c r="Q675" s="10"/>
      <c r="R675" s="10"/>
      <c r="S675" s="10"/>
    </row>
    <row r="676" spans="1:19">
      <c r="A676" s="10"/>
      <c r="B676" s="10"/>
      <c r="C676" s="10"/>
      <c r="D676" s="10"/>
      <c r="E676" s="10"/>
      <c r="F676" s="10"/>
      <c r="G676" s="10"/>
      <c r="H676" s="10"/>
      <c r="I676" s="10"/>
      <c r="J676" s="10"/>
      <c r="K676" s="10"/>
      <c r="L676" s="10"/>
      <c r="M676" s="10"/>
      <c r="N676" s="10"/>
      <c r="O676" s="3"/>
      <c r="P676" s="10"/>
      <c r="Q676" s="10"/>
      <c r="R676" s="10"/>
      <c r="S676" s="10"/>
    </row>
    <row r="677" spans="1:19">
      <c r="A677" s="10"/>
      <c r="B677" s="10"/>
      <c r="C677" s="10"/>
      <c r="D677" s="10"/>
      <c r="E677" s="10"/>
      <c r="F677" s="10"/>
      <c r="G677" s="10"/>
      <c r="H677" s="10"/>
      <c r="I677" s="10"/>
      <c r="J677" s="10"/>
      <c r="K677" s="10"/>
      <c r="L677" s="10"/>
      <c r="M677" s="10"/>
      <c r="N677" s="10"/>
      <c r="O677" s="3"/>
      <c r="P677" s="10"/>
      <c r="Q677" s="10"/>
      <c r="R677" s="10"/>
      <c r="S677" s="10"/>
    </row>
    <row r="678" spans="1:19">
      <c r="A678" s="10"/>
      <c r="B678" s="10"/>
      <c r="C678" s="10"/>
      <c r="D678" s="10"/>
      <c r="E678" s="10"/>
      <c r="F678" s="10"/>
      <c r="G678" s="10"/>
      <c r="H678" s="10"/>
      <c r="I678" s="10"/>
      <c r="J678" s="10"/>
      <c r="K678" s="10"/>
      <c r="L678" s="10"/>
      <c r="M678" s="10"/>
      <c r="N678" s="10"/>
      <c r="O678" s="3"/>
      <c r="P678" s="10"/>
      <c r="Q678" s="10"/>
      <c r="R678" s="10"/>
      <c r="S678" s="10"/>
    </row>
    <row r="679" spans="1:19">
      <c r="A679" s="10"/>
      <c r="B679" s="10"/>
      <c r="C679" s="10"/>
      <c r="D679" s="10"/>
      <c r="E679" s="10"/>
      <c r="F679" s="10"/>
      <c r="G679" s="10"/>
      <c r="H679" s="10"/>
      <c r="I679" s="10"/>
      <c r="J679" s="10"/>
      <c r="K679" s="10"/>
      <c r="L679" s="10"/>
      <c r="M679" s="10"/>
      <c r="N679" s="10"/>
      <c r="O679" s="3"/>
      <c r="P679" s="10"/>
      <c r="Q679" s="10"/>
      <c r="R679" s="10"/>
      <c r="S679" s="10"/>
    </row>
    <row r="680" spans="1:19">
      <c r="A680" s="10"/>
      <c r="B680" s="10"/>
      <c r="C680" s="10"/>
      <c r="D680" s="10"/>
      <c r="E680" s="10"/>
      <c r="F680" s="10"/>
      <c r="G680" s="10"/>
      <c r="H680" s="10"/>
      <c r="I680" s="10"/>
      <c r="J680" s="10"/>
      <c r="K680" s="10"/>
      <c r="L680" s="10"/>
      <c r="M680" s="10"/>
      <c r="N680" s="10"/>
      <c r="O680" s="3"/>
      <c r="P680" s="10"/>
      <c r="Q680" s="10"/>
      <c r="R680" s="10"/>
      <c r="S680" s="10"/>
    </row>
    <row r="681" spans="1:19">
      <c r="A681" s="10"/>
      <c r="B681" s="10"/>
      <c r="C681" s="10"/>
      <c r="D681" s="10"/>
      <c r="E681" s="10"/>
      <c r="F681" s="10"/>
      <c r="G681" s="10"/>
      <c r="H681" s="10"/>
      <c r="I681" s="10"/>
      <c r="J681" s="10"/>
      <c r="K681" s="10"/>
      <c r="L681" s="10"/>
      <c r="M681" s="10"/>
      <c r="N681" s="10"/>
      <c r="O681" s="3"/>
      <c r="P681" s="10"/>
      <c r="Q681" s="10"/>
      <c r="R681" s="10"/>
      <c r="S681" s="10"/>
    </row>
    <row r="682" spans="1:19">
      <c r="A682" s="10"/>
      <c r="B682" s="10"/>
      <c r="C682" s="10"/>
      <c r="D682" s="10"/>
      <c r="E682" s="10"/>
      <c r="F682" s="10"/>
      <c r="G682" s="10"/>
      <c r="H682" s="10"/>
      <c r="I682" s="10"/>
      <c r="J682" s="10"/>
      <c r="K682" s="10"/>
      <c r="L682" s="10"/>
      <c r="M682" s="10"/>
      <c r="N682" s="10"/>
      <c r="O682" s="3"/>
      <c r="P682" s="10"/>
      <c r="Q682" s="10"/>
      <c r="R682" s="10"/>
      <c r="S682" s="10"/>
    </row>
    <row r="683" spans="1:19">
      <c r="A683" s="10"/>
      <c r="B683" s="10"/>
      <c r="C683" s="10"/>
      <c r="D683" s="10"/>
      <c r="E683" s="10"/>
      <c r="F683" s="10"/>
      <c r="G683" s="10"/>
      <c r="H683" s="10"/>
      <c r="I683" s="10"/>
      <c r="J683" s="10"/>
      <c r="K683" s="10"/>
      <c r="L683" s="10"/>
      <c r="M683" s="10"/>
      <c r="N683" s="10"/>
      <c r="O683" s="3"/>
      <c r="P683" s="10"/>
      <c r="Q683" s="10"/>
      <c r="R683" s="10"/>
      <c r="S683" s="10"/>
    </row>
    <row r="684" spans="1:19">
      <c r="A684" s="10"/>
      <c r="B684" s="10"/>
      <c r="C684" s="10"/>
      <c r="D684" s="10"/>
      <c r="E684" s="10"/>
      <c r="F684" s="10"/>
      <c r="G684" s="10"/>
      <c r="H684" s="10"/>
      <c r="I684" s="10"/>
      <c r="J684" s="10"/>
      <c r="K684" s="10"/>
      <c r="L684" s="10"/>
      <c r="M684" s="10"/>
      <c r="N684" s="10"/>
      <c r="O684" s="3"/>
      <c r="P684" s="10"/>
      <c r="Q684" s="10"/>
      <c r="R684" s="10"/>
      <c r="S684" s="10"/>
    </row>
    <row r="685" spans="1:19">
      <c r="A685" s="10"/>
      <c r="B685" s="10"/>
      <c r="C685" s="10"/>
      <c r="D685" s="10"/>
      <c r="E685" s="10"/>
      <c r="F685" s="10"/>
      <c r="G685" s="10"/>
      <c r="H685" s="10"/>
      <c r="I685" s="10"/>
      <c r="J685" s="10"/>
      <c r="K685" s="10"/>
      <c r="L685" s="10"/>
      <c r="M685" s="10"/>
      <c r="N685" s="10"/>
      <c r="O685" s="3"/>
      <c r="P685" s="10"/>
      <c r="Q685" s="10"/>
      <c r="R685" s="10"/>
      <c r="S685" s="10"/>
    </row>
    <row r="686" spans="1:19">
      <c r="A686" s="10"/>
      <c r="B686" s="10"/>
      <c r="C686" s="10"/>
      <c r="D686" s="10"/>
      <c r="E686" s="10"/>
      <c r="F686" s="10"/>
      <c r="G686" s="10"/>
      <c r="H686" s="10"/>
      <c r="I686" s="10"/>
      <c r="J686" s="10"/>
      <c r="K686" s="10"/>
      <c r="L686" s="10"/>
      <c r="M686" s="10"/>
      <c r="N686" s="10"/>
      <c r="O686" s="3"/>
      <c r="P686" s="10"/>
      <c r="Q686" s="10"/>
      <c r="R686" s="10"/>
      <c r="S686" s="10"/>
    </row>
    <row r="687" spans="1:19">
      <c r="A687" s="10"/>
      <c r="B687" s="10"/>
      <c r="C687" s="10"/>
      <c r="D687" s="10"/>
      <c r="E687" s="10"/>
      <c r="F687" s="10"/>
      <c r="G687" s="10"/>
      <c r="H687" s="10"/>
      <c r="I687" s="10"/>
      <c r="J687" s="10"/>
      <c r="K687" s="10"/>
      <c r="L687" s="10"/>
      <c r="M687" s="10"/>
      <c r="N687" s="10"/>
      <c r="O687" s="3"/>
      <c r="P687" s="10"/>
      <c r="Q687" s="10"/>
      <c r="R687" s="10"/>
      <c r="S687" s="10"/>
    </row>
    <row r="688" spans="1:19">
      <c r="A688" s="10"/>
      <c r="B688" s="10"/>
      <c r="C688" s="10"/>
      <c r="D688" s="10"/>
      <c r="E688" s="10"/>
      <c r="F688" s="10"/>
      <c r="G688" s="10"/>
      <c r="H688" s="10"/>
      <c r="I688" s="10"/>
      <c r="J688" s="10"/>
      <c r="K688" s="10"/>
      <c r="L688" s="10"/>
      <c r="M688" s="10"/>
      <c r="N688" s="10"/>
      <c r="O688" s="3"/>
      <c r="P688" s="10"/>
      <c r="Q688" s="10"/>
      <c r="R688" s="10"/>
      <c r="S688" s="10"/>
    </row>
    <row r="689" spans="1:19">
      <c r="A689" s="10"/>
      <c r="B689" s="10"/>
      <c r="C689" s="10"/>
      <c r="D689" s="10"/>
      <c r="E689" s="10"/>
      <c r="F689" s="10"/>
      <c r="G689" s="10"/>
      <c r="H689" s="10"/>
      <c r="I689" s="10"/>
      <c r="J689" s="10"/>
      <c r="K689" s="10"/>
      <c r="L689" s="10"/>
      <c r="M689" s="10"/>
      <c r="N689" s="10"/>
      <c r="O689" s="3"/>
      <c r="P689" s="10"/>
      <c r="Q689" s="10"/>
      <c r="R689" s="10"/>
      <c r="S689" s="10"/>
    </row>
    <row r="690" spans="1:19">
      <c r="A690" s="10"/>
      <c r="B690" s="10"/>
      <c r="C690" s="10"/>
      <c r="D690" s="10"/>
      <c r="E690" s="10"/>
      <c r="F690" s="10"/>
      <c r="G690" s="10"/>
      <c r="H690" s="10"/>
      <c r="I690" s="10"/>
      <c r="J690" s="10"/>
      <c r="K690" s="10"/>
      <c r="L690" s="10"/>
      <c r="M690" s="10"/>
      <c r="N690" s="10"/>
      <c r="O690" s="3"/>
      <c r="P690" s="10"/>
      <c r="Q690" s="10"/>
      <c r="R690" s="10"/>
      <c r="S690" s="10"/>
    </row>
    <row r="691" spans="1:19">
      <c r="A691" s="10"/>
      <c r="B691" s="10"/>
      <c r="C691" s="10"/>
      <c r="D691" s="10"/>
      <c r="E691" s="10"/>
      <c r="F691" s="10"/>
      <c r="G691" s="10"/>
      <c r="H691" s="10"/>
      <c r="I691" s="10"/>
      <c r="J691" s="10"/>
      <c r="K691" s="10"/>
      <c r="L691" s="10"/>
      <c r="M691" s="10"/>
      <c r="N691" s="10"/>
      <c r="O691" s="3"/>
      <c r="P691" s="10"/>
      <c r="Q691" s="10"/>
      <c r="R691" s="10"/>
      <c r="S691" s="10"/>
    </row>
    <row r="692" spans="1:19">
      <c r="A692" s="10"/>
      <c r="B692" s="10"/>
      <c r="C692" s="10"/>
      <c r="D692" s="10"/>
      <c r="E692" s="10"/>
      <c r="F692" s="10"/>
      <c r="G692" s="10"/>
      <c r="H692" s="10"/>
      <c r="I692" s="10"/>
      <c r="J692" s="10"/>
      <c r="K692" s="10"/>
      <c r="L692" s="10"/>
      <c r="M692" s="10"/>
      <c r="N692" s="10"/>
      <c r="O692" s="3"/>
      <c r="P692" s="10"/>
      <c r="Q692" s="10"/>
      <c r="R692" s="10"/>
      <c r="S692" s="10"/>
    </row>
    <row r="693" spans="1:19">
      <c r="A693" s="10"/>
      <c r="B693" s="10"/>
      <c r="C693" s="10"/>
      <c r="D693" s="10"/>
      <c r="E693" s="10"/>
      <c r="F693" s="10"/>
      <c r="G693" s="10"/>
      <c r="H693" s="10"/>
      <c r="I693" s="10"/>
      <c r="J693" s="10"/>
      <c r="K693" s="10"/>
      <c r="L693" s="10"/>
      <c r="M693" s="10"/>
      <c r="N693" s="10"/>
      <c r="O693" s="3"/>
      <c r="P693" s="10"/>
      <c r="Q693" s="10"/>
      <c r="R693" s="10"/>
      <c r="S693" s="10"/>
    </row>
    <row r="694" spans="1:19">
      <c r="A694" s="10"/>
      <c r="B694" s="10"/>
      <c r="C694" s="10"/>
      <c r="D694" s="10"/>
      <c r="E694" s="10"/>
      <c r="F694" s="10"/>
      <c r="G694" s="10"/>
      <c r="H694" s="10"/>
      <c r="I694" s="10"/>
      <c r="J694" s="10"/>
      <c r="K694" s="10"/>
      <c r="L694" s="10"/>
      <c r="M694" s="10"/>
      <c r="N694" s="10"/>
      <c r="O694" s="3"/>
      <c r="P694" s="10"/>
      <c r="Q694" s="10"/>
      <c r="R694" s="10"/>
      <c r="S694" s="10"/>
    </row>
    <row r="695" spans="1:19">
      <c r="A695" s="10"/>
      <c r="B695" s="10"/>
      <c r="C695" s="10"/>
      <c r="D695" s="10"/>
      <c r="E695" s="10"/>
      <c r="F695" s="10"/>
      <c r="G695" s="10"/>
      <c r="H695" s="10"/>
      <c r="I695" s="10"/>
      <c r="J695" s="10"/>
      <c r="K695" s="10"/>
      <c r="L695" s="10"/>
      <c r="M695" s="10"/>
      <c r="N695" s="10"/>
      <c r="O695" s="3"/>
      <c r="P695" s="10"/>
      <c r="Q695" s="10"/>
      <c r="R695" s="10"/>
      <c r="S695" s="10"/>
    </row>
    <row r="696" spans="1:19">
      <c r="A696" s="10"/>
      <c r="B696" s="10"/>
      <c r="C696" s="10"/>
      <c r="D696" s="10"/>
      <c r="E696" s="10"/>
      <c r="F696" s="10"/>
      <c r="G696" s="10"/>
      <c r="H696" s="10"/>
      <c r="I696" s="10"/>
      <c r="J696" s="10"/>
      <c r="K696" s="10"/>
      <c r="L696" s="10"/>
      <c r="M696" s="10"/>
      <c r="N696" s="10"/>
      <c r="O696" s="3"/>
      <c r="P696" s="10"/>
      <c r="Q696" s="10"/>
      <c r="R696" s="10"/>
      <c r="S696" s="10"/>
    </row>
    <row r="697" spans="1:19">
      <c r="A697" s="10"/>
      <c r="B697" s="10"/>
      <c r="C697" s="10"/>
      <c r="D697" s="10"/>
      <c r="E697" s="10"/>
      <c r="F697" s="10"/>
      <c r="G697" s="10"/>
      <c r="H697" s="10"/>
      <c r="I697" s="10"/>
      <c r="J697" s="10"/>
      <c r="K697" s="10"/>
      <c r="L697" s="10"/>
      <c r="M697" s="10"/>
      <c r="N697" s="10"/>
      <c r="O697" s="3"/>
      <c r="P697" s="10"/>
      <c r="Q697" s="10"/>
      <c r="R697" s="10"/>
      <c r="S697" s="10"/>
    </row>
    <row r="698" spans="1:19">
      <c r="A698" s="10"/>
      <c r="B698" s="10"/>
      <c r="C698" s="10"/>
      <c r="D698" s="10"/>
      <c r="E698" s="10"/>
      <c r="F698" s="10"/>
      <c r="G698" s="10"/>
      <c r="H698" s="10"/>
      <c r="I698" s="10"/>
      <c r="J698" s="10"/>
      <c r="K698" s="10"/>
      <c r="L698" s="10"/>
      <c r="M698" s="10"/>
      <c r="N698" s="10"/>
      <c r="O698" s="3"/>
      <c r="P698" s="10"/>
      <c r="Q698" s="10"/>
      <c r="R698" s="10"/>
      <c r="S698" s="10"/>
    </row>
    <row r="699" spans="1:19">
      <c r="A699" s="10"/>
      <c r="B699" s="10"/>
      <c r="C699" s="10"/>
      <c r="D699" s="10"/>
      <c r="E699" s="10"/>
      <c r="F699" s="10"/>
      <c r="G699" s="10"/>
      <c r="H699" s="10"/>
      <c r="I699" s="10"/>
      <c r="J699" s="10"/>
      <c r="K699" s="10"/>
      <c r="L699" s="10"/>
      <c r="M699" s="10"/>
      <c r="N699" s="10"/>
      <c r="O699" s="3"/>
      <c r="P699" s="10"/>
      <c r="Q699" s="10"/>
      <c r="R699" s="10"/>
      <c r="S699" s="10"/>
    </row>
    <row r="700" spans="1:19">
      <c r="A700" s="10"/>
      <c r="B700" s="10"/>
      <c r="C700" s="10"/>
      <c r="D700" s="10"/>
      <c r="E700" s="10"/>
      <c r="F700" s="10"/>
      <c r="G700" s="10"/>
      <c r="H700" s="10"/>
      <c r="I700" s="10"/>
      <c r="J700" s="10"/>
      <c r="K700" s="10"/>
      <c r="L700" s="10"/>
      <c r="M700" s="10"/>
      <c r="N700" s="10"/>
      <c r="O700" s="3"/>
      <c r="P700" s="10"/>
      <c r="Q700" s="10"/>
      <c r="R700" s="10"/>
      <c r="S700" s="10"/>
    </row>
    <row r="701" spans="1:19">
      <c r="A701" s="10"/>
      <c r="B701" s="10"/>
      <c r="C701" s="10"/>
      <c r="D701" s="10"/>
      <c r="E701" s="10"/>
      <c r="F701" s="10"/>
      <c r="G701" s="10"/>
      <c r="H701" s="10"/>
      <c r="I701" s="10"/>
      <c r="J701" s="10"/>
      <c r="K701" s="10"/>
      <c r="L701" s="10"/>
      <c r="M701" s="10"/>
      <c r="N701" s="10"/>
      <c r="O701" s="3"/>
      <c r="P701" s="10"/>
      <c r="Q701" s="10"/>
      <c r="R701" s="10"/>
      <c r="S701" s="10"/>
    </row>
    <row r="702" spans="1:19">
      <c r="A702" s="10"/>
      <c r="B702" s="10"/>
      <c r="C702" s="10"/>
      <c r="D702" s="10"/>
      <c r="E702" s="10"/>
      <c r="F702" s="10"/>
      <c r="G702" s="10"/>
      <c r="H702" s="10"/>
      <c r="I702" s="10"/>
      <c r="J702" s="10"/>
      <c r="K702" s="10"/>
      <c r="L702" s="10"/>
      <c r="M702" s="10"/>
      <c r="N702" s="10"/>
      <c r="O702" s="3"/>
      <c r="P702" s="10"/>
      <c r="Q702" s="10"/>
      <c r="R702" s="10"/>
      <c r="S702" s="10"/>
    </row>
    <row r="703" spans="1:19">
      <c r="A703" s="10"/>
      <c r="B703" s="10"/>
      <c r="C703" s="10"/>
      <c r="D703" s="10"/>
      <c r="E703" s="10"/>
      <c r="F703" s="10"/>
      <c r="G703" s="10"/>
      <c r="H703" s="10"/>
      <c r="I703" s="10"/>
      <c r="J703" s="10"/>
      <c r="K703" s="10"/>
      <c r="L703" s="10"/>
      <c r="M703" s="10"/>
      <c r="N703" s="10"/>
      <c r="O703" s="3"/>
      <c r="P703" s="10"/>
      <c r="Q703" s="10"/>
      <c r="R703" s="10"/>
      <c r="S703" s="10"/>
    </row>
    <row r="704" spans="1:19">
      <c r="A704" s="10"/>
      <c r="B704" s="10"/>
      <c r="C704" s="10"/>
      <c r="D704" s="10"/>
      <c r="E704" s="10"/>
      <c r="F704" s="10"/>
      <c r="G704" s="10"/>
      <c r="H704" s="10"/>
      <c r="I704" s="10"/>
      <c r="J704" s="10"/>
      <c r="K704" s="10"/>
      <c r="L704" s="10"/>
      <c r="M704" s="10"/>
      <c r="N704" s="10"/>
      <c r="O704" s="3"/>
      <c r="P704" s="10"/>
      <c r="Q704" s="10"/>
      <c r="R704" s="10"/>
      <c r="S704" s="10"/>
    </row>
    <row r="705" spans="1:19">
      <c r="A705" s="10"/>
      <c r="B705" s="10"/>
      <c r="C705" s="10"/>
      <c r="D705" s="10"/>
      <c r="E705" s="10"/>
      <c r="F705" s="10"/>
      <c r="G705" s="10"/>
      <c r="H705" s="10"/>
      <c r="I705" s="10"/>
      <c r="J705" s="10"/>
      <c r="K705" s="10"/>
      <c r="L705" s="10"/>
      <c r="M705" s="10"/>
      <c r="N705" s="10"/>
      <c r="O705" s="3"/>
      <c r="P705" s="10"/>
      <c r="Q705" s="10"/>
      <c r="R705" s="10"/>
      <c r="S705" s="10"/>
    </row>
    <row r="706" spans="1:19">
      <c r="A706" s="10"/>
      <c r="B706" s="10"/>
      <c r="C706" s="10"/>
      <c r="D706" s="10"/>
      <c r="E706" s="10"/>
      <c r="F706" s="10"/>
      <c r="G706" s="10"/>
      <c r="H706" s="10"/>
      <c r="I706" s="10"/>
      <c r="J706" s="10"/>
      <c r="K706" s="10"/>
      <c r="L706" s="10"/>
      <c r="M706" s="10"/>
      <c r="N706" s="10"/>
      <c r="O706" s="3"/>
      <c r="P706" s="10"/>
      <c r="Q706" s="10"/>
      <c r="R706" s="10"/>
      <c r="S706" s="10"/>
    </row>
    <row r="707" spans="1:19">
      <c r="A707" s="10"/>
      <c r="B707" s="10"/>
      <c r="C707" s="10"/>
      <c r="D707" s="10"/>
      <c r="E707" s="10"/>
      <c r="F707" s="10"/>
      <c r="G707" s="10"/>
      <c r="H707" s="10"/>
      <c r="I707" s="10"/>
      <c r="J707" s="10"/>
      <c r="K707" s="10"/>
      <c r="L707" s="10"/>
      <c r="M707" s="10"/>
      <c r="N707" s="10"/>
      <c r="O707" s="3"/>
      <c r="P707" s="10"/>
      <c r="Q707" s="10"/>
      <c r="R707" s="10"/>
      <c r="S707" s="10"/>
    </row>
    <row r="708" spans="1:19">
      <c r="A708" s="10"/>
      <c r="B708" s="10"/>
      <c r="C708" s="10"/>
      <c r="D708" s="10"/>
      <c r="E708" s="10"/>
      <c r="F708" s="10"/>
      <c r="G708" s="10"/>
      <c r="H708" s="10"/>
      <c r="I708" s="10"/>
      <c r="J708" s="10"/>
      <c r="K708" s="10"/>
      <c r="L708" s="10"/>
      <c r="M708" s="10"/>
      <c r="N708" s="10"/>
      <c r="O708" s="3"/>
      <c r="P708" s="10"/>
      <c r="Q708" s="10"/>
      <c r="R708" s="10"/>
      <c r="S708" s="10"/>
    </row>
    <row r="709" spans="1:19">
      <c r="A709" s="10"/>
      <c r="B709" s="10"/>
      <c r="C709" s="10"/>
      <c r="D709" s="10"/>
      <c r="E709" s="10"/>
      <c r="F709" s="10"/>
      <c r="G709" s="10"/>
      <c r="H709" s="10"/>
      <c r="I709" s="10"/>
      <c r="J709" s="10"/>
      <c r="K709" s="10"/>
      <c r="L709" s="10"/>
      <c r="M709" s="10"/>
      <c r="N709" s="10"/>
      <c r="O709" s="3"/>
      <c r="P709" s="10"/>
      <c r="Q709" s="10"/>
      <c r="R709" s="10"/>
      <c r="S709" s="10"/>
    </row>
    <row r="710" spans="1:19">
      <c r="A710" s="10"/>
      <c r="B710" s="10"/>
      <c r="C710" s="10"/>
      <c r="D710" s="10"/>
      <c r="E710" s="10"/>
      <c r="F710" s="10"/>
      <c r="G710" s="10"/>
      <c r="H710" s="10"/>
      <c r="I710" s="10"/>
      <c r="J710" s="10"/>
      <c r="K710" s="10"/>
      <c r="L710" s="10"/>
      <c r="M710" s="10"/>
      <c r="N710" s="10"/>
      <c r="O710" s="3"/>
      <c r="P710" s="10"/>
      <c r="Q710" s="10"/>
      <c r="R710" s="10"/>
      <c r="S710" s="10"/>
    </row>
    <row r="711" spans="1:19">
      <c r="A711" s="10"/>
      <c r="B711" s="10"/>
      <c r="C711" s="10"/>
      <c r="D711" s="10"/>
      <c r="E711" s="10"/>
      <c r="F711" s="10"/>
      <c r="G711" s="10"/>
      <c r="H711" s="10"/>
      <c r="I711" s="10"/>
      <c r="J711" s="10"/>
      <c r="K711" s="10"/>
      <c r="L711" s="10"/>
      <c r="M711" s="10"/>
      <c r="N711" s="10"/>
      <c r="O711" s="3"/>
      <c r="P711" s="10"/>
      <c r="Q711" s="10"/>
      <c r="R711" s="10"/>
      <c r="S711" s="10"/>
    </row>
    <row r="712" spans="1:19">
      <c r="A712" s="10"/>
      <c r="B712" s="10"/>
      <c r="C712" s="10"/>
      <c r="D712" s="10"/>
      <c r="E712" s="10"/>
      <c r="F712" s="10"/>
      <c r="G712" s="10"/>
      <c r="H712" s="10"/>
      <c r="I712" s="10"/>
      <c r="J712" s="10"/>
      <c r="K712" s="10"/>
      <c r="L712" s="10"/>
      <c r="M712" s="10"/>
      <c r="N712" s="10"/>
      <c r="O712" s="3"/>
      <c r="P712" s="10"/>
      <c r="Q712" s="10"/>
      <c r="R712" s="10"/>
      <c r="S712" s="10"/>
    </row>
    <row r="713" spans="1:19">
      <c r="A713" s="10"/>
      <c r="B713" s="10"/>
      <c r="C713" s="10"/>
      <c r="D713" s="10"/>
      <c r="E713" s="10"/>
      <c r="F713" s="10"/>
      <c r="G713" s="10"/>
      <c r="H713" s="10"/>
      <c r="I713" s="10"/>
      <c r="J713" s="10"/>
      <c r="K713" s="10"/>
      <c r="L713" s="10"/>
      <c r="M713" s="10"/>
      <c r="N713" s="10"/>
      <c r="O713" s="3"/>
      <c r="P713" s="10"/>
      <c r="Q713" s="10"/>
      <c r="R713" s="10"/>
      <c r="S713" s="10"/>
    </row>
    <row r="714" spans="1:19">
      <c r="A714" s="10"/>
      <c r="B714" s="10"/>
      <c r="C714" s="10"/>
      <c r="D714" s="10"/>
      <c r="E714" s="10"/>
      <c r="F714" s="10"/>
      <c r="G714" s="10"/>
      <c r="H714" s="10"/>
      <c r="I714" s="10"/>
      <c r="J714" s="10"/>
      <c r="K714" s="10"/>
      <c r="L714" s="10"/>
      <c r="M714" s="10"/>
      <c r="N714" s="10"/>
      <c r="O714" s="3"/>
      <c r="P714" s="10"/>
      <c r="Q714" s="10"/>
      <c r="R714" s="10"/>
      <c r="S714" s="10"/>
    </row>
    <row r="715" spans="1:19">
      <c r="A715" s="10"/>
      <c r="B715" s="10"/>
      <c r="C715" s="10"/>
      <c r="D715" s="10"/>
      <c r="E715" s="10"/>
      <c r="F715" s="10"/>
      <c r="G715" s="10"/>
      <c r="H715" s="10"/>
      <c r="I715" s="10"/>
      <c r="J715" s="10"/>
      <c r="K715" s="10"/>
      <c r="L715" s="10"/>
      <c r="M715" s="10"/>
      <c r="N715" s="10"/>
      <c r="O715" s="3"/>
      <c r="P715" s="10"/>
      <c r="Q715" s="10"/>
      <c r="R715" s="10"/>
      <c r="S715" s="10"/>
    </row>
    <row r="716" spans="1:19">
      <c r="A716" s="10"/>
      <c r="B716" s="10"/>
      <c r="C716" s="10"/>
      <c r="D716" s="10"/>
      <c r="E716" s="10"/>
      <c r="F716" s="10"/>
      <c r="G716" s="10"/>
      <c r="H716" s="10"/>
      <c r="I716" s="10"/>
      <c r="J716" s="10"/>
      <c r="K716" s="10"/>
      <c r="L716" s="10"/>
      <c r="M716" s="10"/>
      <c r="N716" s="10"/>
      <c r="O716" s="3"/>
      <c r="P716" s="10"/>
      <c r="Q716" s="10"/>
      <c r="R716" s="10"/>
      <c r="S716" s="10"/>
    </row>
    <row r="717" spans="1:19">
      <c r="A717" s="10"/>
      <c r="B717" s="10"/>
      <c r="C717" s="10"/>
      <c r="D717" s="10"/>
      <c r="E717" s="10"/>
      <c r="F717" s="10"/>
      <c r="G717" s="10"/>
      <c r="H717" s="10"/>
      <c r="I717" s="10"/>
      <c r="J717" s="10"/>
      <c r="K717" s="10"/>
      <c r="L717" s="10"/>
      <c r="M717" s="10"/>
      <c r="N717" s="10"/>
      <c r="O717" s="3"/>
      <c r="P717" s="10"/>
      <c r="Q717" s="10"/>
      <c r="R717" s="10"/>
      <c r="S717" s="10"/>
    </row>
    <row r="718" spans="1:19">
      <c r="A718" s="10"/>
      <c r="B718" s="10"/>
      <c r="C718" s="10"/>
      <c r="D718" s="10"/>
      <c r="E718" s="10"/>
      <c r="F718" s="10"/>
      <c r="G718" s="10"/>
      <c r="H718" s="10"/>
      <c r="I718" s="10"/>
      <c r="J718" s="10"/>
      <c r="K718" s="10"/>
      <c r="L718" s="10"/>
      <c r="M718" s="10"/>
      <c r="N718" s="10"/>
      <c r="O718" s="3"/>
      <c r="P718" s="10"/>
      <c r="Q718" s="10"/>
      <c r="R718" s="10"/>
      <c r="S718" s="10"/>
    </row>
    <row r="719" spans="1:19">
      <c r="A719" s="10"/>
      <c r="B719" s="10"/>
      <c r="C719" s="10"/>
      <c r="D719" s="10"/>
      <c r="E719" s="10"/>
      <c r="F719" s="10"/>
      <c r="G719" s="10"/>
      <c r="H719" s="10"/>
      <c r="I719" s="10"/>
      <c r="J719" s="10"/>
      <c r="K719" s="10"/>
      <c r="L719" s="10"/>
      <c r="M719" s="10"/>
      <c r="N719" s="10"/>
      <c r="O719" s="3"/>
      <c r="P719" s="10"/>
      <c r="Q719" s="10"/>
      <c r="R719" s="10"/>
      <c r="S719" s="10"/>
    </row>
    <row r="720" spans="1:19">
      <c r="A720" s="10"/>
      <c r="B720" s="10"/>
      <c r="C720" s="10"/>
      <c r="D720" s="10"/>
      <c r="E720" s="10"/>
      <c r="F720" s="10"/>
      <c r="G720" s="10"/>
      <c r="H720" s="10"/>
      <c r="I720" s="10"/>
      <c r="J720" s="10"/>
      <c r="K720" s="10"/>
      <c r="L720" s="10"/>
      <c r="M720" s="10"/>
      <c r="N720" s="10"/>
      <c r="O720" s="3"/>
      <c r="P720" s="10"/>
      <c r="Q720" s="10"/>
      <c r="R720" s="10"/>
      <c r="S720" s="10"/>
    </row>
    <row r="721" spans="1:19">
      <c r="A721" s="10"/>
      <c r="B721" s="10"/>
      <c r="C721" s="10"/>
      <c r="D721" s="10"/>
      <c r="E721" s="10"/>
      <c r="F721" s="10"/>
      <c r="G721" s="10"/>
      <c r="H721" s="10"/>
      <c r="I721" s="10"/>
      <c r="J721" s="10"/>
      <c r="K721" s="10"/>
      <c r="L721" s="10"/>
      <c r="M721" s="10"/>
      <c r="N721" s="10"/>
      <c r="O721" s="3"/>
      <c r="P721" s="10"/>
      <c r="Q721" s="10"/>
      <c r="R721" s="10"/>
      <c r="S721" s="10"/>
    </row>
    <row r="722" spans="1:19">
      <c r="A722" s="10"/>
      <c r="B722" s="10"/>
      <c r="C722" s="10"/>
      <c r="D722" s="10"/>
      <c r="E722" s="10"/>
      <c r="F722" s="10"/>
      <c r="G722" s="10"/>
      <c r="H722" s="10"/>
      <c r="I722" s="10"/>
      <c r="J722" s="10"/>
      <c r="K722" s="10"/>
      <c r="L722" s="10"/>
      <c r="M722" s="10"/>
      <c r="N722" s="10"/>
      <c r="O722" s="3"/>
      <c r="P722" s="10"/>
      <c r="Q722" s="10"/>
      <c r="R722" s="10"/>
      <c r="S722" s="10"/>
    </row>
    <row r="723" spans="1:19">
      <c r="A723" s="10"/>
      <c r="B723" s="10"/>
      <c r="C723" s="10"/>
      <c r="D723" s="10"/>
      <c r="E723" s="10"/>
      <c r="F723" s="10"/>
      <c r="G723" s="10"/>
      <c r="H723" s="10"/>
      <c r="I723" s="10"/>
      <c r="J723" s="10"/>
      <c r="K723" s="10"/>
      <c r="L723" s="10"/>
      <c r="M723" s="10"/>
      <c r="N723" s="10"/>
      <c r="O723" s="3"/>
      <c r="P723" s="10"/>
      <c r="Q723" s="10"/>
      <c r="R723" s="10"/>
      <c r="S723" s="10"/>
    </row>
    <row r="724" spans="1:19">
      <c r="A724" s="10"/>
      <c r="B724" s="10"/>
      <c r="C724" s="10"/>
      <c r="D724" s="10"/>
      <c r="E724" s="10"/>
      <c r="F724" s="10"/>
      <c r="G724" s="10"/>
      <c r="H724" s="10"/>
      <c r="I724" s="10"/>
      <c r="J724" s="10"/>
      <c r="K724" s="10"/>
      <c r="L724" s="10"/>
      <c r="M724" s="10"/>
      <c r="N724" s="10"/>
      <c r="O724" s="3"/>
      <c r="P724" s="10"/>
      <c r="Q724" s="10"/>
      <c r="R724" s="10"/>
      <c r="S724" s="10"/>
    </row>
    <row r="725" spans="1:19">
      <c r="A725" s="10"/>
      <c r="B725" s="10"/>
      <c r="C725" s="10"/>
      <c r="D725" s="10"/>
      <c r="E725" s="10"/>
      <c r="F725" s="10"/>
      <c r="G725" s="10"/>
      <c r="H725" s="10"/>
      <c r="I725" s="10"/>
      <c r="J725" s="10"/>
      <c r="K725" s="10"/>
      <c r="L725" s="10"/>
      <c r="M725" s="10"/>
      <c r="N725" s="10"/>
      <c r="O725" s="3"/>
      <c r="P725" s="10"/>
      <c r="Q725" s="10"/>
      <c r="R725" s="10"/>
      <c r="S725" s="10"/>
    </row>
    <row r="726" spans="1:19">
      <c r="A726" s="10"/>
      <c r="B726" s="10"/>
      <c r="C726" s="10"/>
      <c r="D726" s="10"/>
      <c r="E726" s="10"/>
      <c r="F726" s="10"/>
      <c r="G726" s="10"/>
      <c r="H726" s="10"/>
      <c r="I726" s="10"/>
      <c r="J726" s="10"/>
      <c r="K726" s="10"/>
      <c r="L726" s="10"/>
      <c r="M726" s="10"/>
      <c r="N726" s="10"/>
      <c r="O726" s="3"/>
      <c r="P726" s="10"/>
      <c r="Q726" s="10"/>
      <c r="R726" s="10"/>
      <c r="S726" s="10"/>
    </row>
    <row r="727" spans="1:19">
      <c r="A727" s="10"/>
      <c r="B727" s="10"/>
      <c r="C727" s="10"/>
      <c r="D727" s="10"/>
      <c r="E727" s="10"/>
      <c r="F727" s="10"/>
      <c r="G727" s="10"/>
      <c r="H727" s="10"/>
      <c r="I727" s="10"/>
      <c r="J727" s="10"/>
      <c r="K727" s="10"/>
      <c r="L727" s="10"/>
      <c r="M727" s="10"/>
      <c r="N727" s="10"/>
      <c r="O727" s="3"/>
      <c r="P727" s="10"/>
      <c r="Q727" s="10"/>
      <c r="R727" s="10"/>
      <c r="S727" s="10"/>
    </row>
    <row r="728" spans="1:19">
      <c r="A728" s="10"/>
      <c r="B728" s="10"/>
      <c r="C728" s="10"/>
      <c r="D728" s="10"/>
      <c r="E728" s="10"/>
      <c r="F728" s="10"/>
      <c r="G728" s="10"/>
      <c r="H728" s="10"/>
      <c r="I728" s="10"/>
      <c r="J728" s="10"/>
      <c r="K728" s="10"/>
      <c r="L728" s="10"/>
      <c r="M728" s="10"/>
      <c r="N728" s="10"/>
      <c r="O728" s="3"/>
      <c r="P728" s="10"/>
      <c r="Q728" s="10"/>
      <c r="R728" s="10"/>
      <c r="S728" s="10"/>
    </row>
    <row r="729" spans="1:19">
      <c r="A729" s="10"/>
      <c r="B729" s="10"/>
      <c r="C729" s="10"/>
      <c r="D729" s="10"/>
      <c r="E729" s="10"/>
      <c r="F729" s="10"/>
      <c r="G729" s="10"/>
      <c r="H729" s="10"/>
      <c r="I729" s="10"/>
      <c r="J729" s="10"/>
      <c r="K729" s="10"/>
      <c r="L729" s="10"/>
      <c r="M729" s="10"/>
      <c r="N729" s="10"/>
      <c r="O729" s="3"/>
      <c r="P729" s="10"/>
      <c r="Q729" s="10"/>
      <c r="R729" s="10"/>
      <c r="S729" s="10"/>
    </row>
    <row r="730" spans="1:19">
      <c r="A730" s="10"/>
      <c r="B730" s="10"/>
      <c r="C730" s="10"/>
      <c r="D730" s="10"/>
      <c r="E730" s="10"/>
      <c r="F730" s="10"/>
      <c r="G730" s="10"/>
      <c r="H730" s="10"/>
      <c r="I730" s="10"/>
      <c r="J730" s="10"/>
      <c r="K730" s="10"/>
      <c r="L730" s="10"/>
      <c r="M730" s="10"/>
      <c r="N730" s="10"/>
      <c r="O730" s="3"/>
      <c r="P730" s="10"/>
      <c r="Q730" s="10"/>
      <c r="R730" s="10"/>
      <c r="S730" s="10"/>
    </row>
    <row r="731" spans="1:19">
      <c r="A731" s="10"/>
      <c r="B731" s="10"/>
      <c r="C731" s="10"/>
      <c r="D731" s="10"/>
      <c r="E731" s="10"/>
      <c r="F731" s="10"/>
      <c r="G731" s="10"/>
      <c r="H731" s="10"/>
      <c r="I731" s="10"/>
      <c r="J731" s="10"/>
      <c r="K731" s="10"/>
      <c r="L731" s="10"/>
      <c r="M731" s="10"/>
      <c r="N731" s="10"/>
      <c r="O731" s="3"/>
      <c r="P731" s="10"/>
      <c r="Q731" s="10"/>
      <c r="R731" s="10"/>
      <c r="S731" s="10"/>
    </row>
    <row r="732" spans="1:19">
      <c r="A732" s="10"/>
      <c r="B732" s="10"/>
      <c r="C732" s="10"/>
      <c r="D732" s="10"/>
      <c r="E732" s="10"/>
      <c r="F732" s="10"/>
      <c r="G732" s="10"/>
      <c r="H732" s="10"/>
      <c r="I732" s="10"/>
      <c r="J732" s="10"/>
      <c r="K732" s="10"/>
      <c r="L732" s="10"/>
      <c r="M732" s="10"/>
      <c r="N732" s="10"/>
      <c r="O732" s="3"/>
      <c r="P732" s="10"/>
      <c r="Q732" s="10"/>
      <c r="R732" s="10"/>
      <c r="S732" s="10"/>
    </row>
    <row r="733" spans="1:19">
      <c r="A733" s="10"/>
      <c r="B733" s="10"/>
      <c r="C733" s="10"/>
      <c r="D733" s="10"/>
      <c r="E733" s="10"/>
      <c r="F733" s="10"/>
      <c r="G733" s="10"/>
      <c r="H733" s="10"/>
      <c r="I733" s="10"/>
      <c r="J733" s="10"/>
      <c r="K733" s="10"/>
      <c r="L733" s="10"/>
      <c r="M733" s="10"/>
      <c r="N733" s="10"/>
      <c r="O733" s="3"/>
      <c r="P733" s="10"/>
      <c r="Q733" s="10"/>
      <c r="R733" s="10"/>
      <c r="S733" s="10"/>
    </row>
    <row r="734" spans="1:19">
      <c r="A734" s="10"/>
      <c r="B734" s="10"/>
      <c r="C734" s="10"/>
      <c r="D734" s="10"/>
      <c r="E734" s="10"/>
      <c r="F734" s="10"/>
      <c r="G734" s="10"/>
      <c r="H734" s="10"/>
      <c r="I734" s="10"/>
      <c r="J734" s="10"/>
      <c r="K734" s="10"/>
      <c r="L734" s="10"/>
      <c r="M734" s="10"/>
      <c r="N734" s="10"/>
      <c r="O734" s="3"/>
      <c r="P734" s="10"/>
      <c r="Q734" s="10"/>
      <c r="R734" s="10"/>
      <c r="S734" s="10"/>
    </row>
    <row r="735" spans="1:19">
      <c r="A735" s="10"/>
      <c r="B735" s="10"/>
      <c r="C735" s="10"/>
      <c r="D735" s="10"/>
      <c r="E735" s="10"/>
      <c r="F735" s="10"/>
      <c r="G735" s="10"/>
      <c r="H735" s="10"/>
      <c r="I735" s="10"/>
      <c r="J735" s="10"/>
      <c r="K735" s="10"/>
      <c r="L735" s="10"/>
      <c r="M735" s="10"/>
      <c r="N735" s="10"/>
      <c r="O735" s="3"/>
      <c r="P735" s="10"/>
      <c r="Q735" s="10"/>
      <c r="R735" s="10"/>
      <c r="S735" s="10"/>
    </row>
    <row r="736" spans="1:19">
      <c r="A736" s="10"/>
      <c r="B736" s="10"/>
      <c r="C736" s="10"/>
      <c r="D736" s="10"/>
      <c r="E736" s="10"/>
      <c r="F736" s="10"/>
      <c r="G736" s="10"/>
      <c r="H736" s="10"/>
      <c r="I736" s="10"/>
      <c r="J736" s="10"/>
      <c r="K736" s="10"/>
      <c r="L736" s="10"/>
      <c r="M736" s="10"/>
      <c r="N736" s="10"/>
      <c r="O736" s="3"/>
      <c r="P736" s="10"/>
      <c r="Q736" s="10"/>
      <c r="R736" s="10"/>
      <c r="S736" s="10"/>
    </row>
    <row r="737" spans="1:19">
      <c r="A737" s="10"/>
      <c r="B737" s="10"/>
      <c r="C737" s="10"/>
      <c r="D737" s="10"/>
      <c r="E737" s="10"/>
      <c r="F737" s="10"/>
      <c r="G737" s="10"/>
      <c r="H737" s="10"/>
      <c r="I737" s="10"/>
      <c r="J737" s="10"/>
      <c r="K737" s="10"/>
      <c r="L737" s="10"/>
      <c r="M737" s="10"/>
      <c r="N737" s="10"/>
      <c r="O737" s="3"/>
      <c r="P737" s="10"/>
      <c r="Q737" s="10"/>
      <c r="R737" s="10"/>
      <c r="S737" s="10"/>
    </row>
    <row r="738" spans="1:19">
      <c r="A738" s="10"/>
      <c r="B738" s="10"/>
      <c r="C738" s="10"/>
      <c r="D738" s="10"/>
      <c r="E738" s="10"/>
      <c r="F738" s="10"/>
      <c r="G738" s="10"/>
      <c r="H738" s="10"/>
      <c r="I738" s="10"/>
      <c r="J738" s="10"/>
      <c r="K738" s="10"/>
      <c r="L738" s="10"/>
      <c r="M738" s="10"/>
      <c r="N738" s="10"/>
      <c r="O738" s="3"/>
      <c r="P738" s="10"/>
      <c r="Q738" s="10"/>
      <c r="R738" s="10"/>
      <c r="S738" s="10"/>
    </row>
    <row r="739" spans="1:19">
      <c r="A739" s="10"/>
      <c r="B739" s="10"/>
      <c r="C739" s="10"/>
      <c r="D739" s="10"/>
      <c r="E739" s="10"/>
      <c r="F739" s="10"/>
      <c r="G739" s="10"/>
      <c r="H739" s="10"/>
      <c r="I739" s="10"/>
      <c r="J739" s="10"/>
      <c r="K739" s="10"/>
      <c r="L739" s="10"/>
      <c r="M739" s="10"/>
      <c r="N739" s="10"/>
      <c r="O739" s="3"/>
      <c r="P739" s="10"/>
      <c r="Q739" s="10"/>
      <c r="R739" s="10"/>
      <c r="S739" s="10"/>
    </row>
    <row r="740" spans="1:19">
      <c r="A740" s="10"/>
      <c r="B740" s="10"/>
      <c r="C740" s="10"/>
      <c r="D740" s="10"/>
      <c r="E740" s="10"/>
      <c r="F740" s="10"/>
      <c r="G740" s="10"/>
      <c r="H740" s="10"/>
      <c r="I740" s="10"/>
      <c r="J740" s="10"/>
      <c r="K740" s="10"/>
      <c r="L740" s="10"/>
      <c r="M740" s="10"/>
      <c r="N740" s="10"/>
      <c r="O740" s="3"/>
      <c r="P740" s="10"/>
      <c r="Q740" s="10"/>
      <c r="R740" s="10"/>
      <c r="S740" s="10"/>
    </row>
    <row r="741" spans="1:19">
      <c r="A741" s="10"/>
      <c r="B741" s="10"/>
      <c r="C741" s="10"/>
      <c r="D741" s="10"/>
      <c r="E741" s="10"/>
      <c r="F741" s="10"/>
      <c r="G741" s="10"/>
      <c r="H741" s="10"/>
      <c r="I741" s="10"/>
      <c r="J741" s="10"/>
      <c r="K741" s="10"/>
      <c r="L741" s="10"/>
      <c r="M741" s="10"/>
      <c r="N741" s="10"/>
      <c r="O741" s="3"/>
      <c r="P741" s="10"/>
      <c r="Q741" s="10"/>
      <c r="R741" s="10"/>
      <c r="S741" s="10"/>
    </row>
    <row r="742" spans="1:19">
      <c r="A742" s="10"/>
      <c r="B742" s="10"/>
      <c r="C742" s="10"/>
      <c r="D742" s="10"/>
      <c r="E742" s="10"/>
      <c r="F742" s="10"/>
      <c r="G742" s="10"/>
      <c r="H742" s="10"/>
      <c r="I742" s="10"/>
      <c r="J742" s="10"/>
      <c r="K742" s="10"/>
      <c r="L742" s="10"/>
      <c r="M742" s="10"/>
      <c r="N742" s="10"/>
      <c r="O742" s="3"/>
      <c r="P742" s="10"/>
      <c r="Q742" s="10"/>
      <c r="R742" s="10"/>
      <c r="S742" s="10"/>
    </row>
    <row r="743" spans="1:19">
      <c r="A743" s="10"/>
      <c r="B743" s="10"/>
      <c r="C743" s="10"/>
      <c r="D743" s="10"/>
      <c r="E743" s="10"/>
      <c r="F743" s="10"/>
      <c r="G743" s="10"/>
      <c r="H743" s="10"/>
      <c r="I743" s="10"/>
      <c r="J743" s="10"/>
      <c r="K743" s="10"/>
      <c r="L743" s="10"/>
      <c r="M743" s="10"/>
      <c r="N743" s="10"/>
      <c r="O743" s="3"/>
      <c r="P743" s="10"/>
      <c r="Q743" s="10"/>
      <c r="R743" s="10"/>
      <c r="S743" s="10"/>
    </row>
    <row r="744" spans="1:19">
      <c r="A744" s="10"/>
      <c r="B744" s="10"/>
      <c r="C744" s="10"/>
      <c r="D744" s="10"/>
      <c r="E744" s="10"/>
      <c r="F744" s="10"/>
      <c r="G744" s="10"/>
      <c r="H744" s="10"/>
      <c r="I744" s="10"/>
      <c r="J744" s="10"/>
      <c r="K744" s="10"/>
      <c r="L744" s="10"/>
      <c r="M744" s="10"/>
      <c r="N744" s="10"/>
      <c r="O744" s="3"/>
      <c r="P744" s="10"/>
      <c r="Q744" s="10"/>
      <c r="R744" s="10"/>
      <c r="S744" s="10"/>
    </row>
    <row r="745" spans="1:19">
      <c r="A745" s="10"/>
      <c r="B745" s="10"/>
      <c r="C745" s="10"/>
      <c r="D745" s="10"/>
      <c r="E745" s="10"/>
      <c r="F745" s="10"/>
      <c r="G745" s="10"/>
      <c r="H745" s="10"/>
      <c r="I745" s="10"/>
      <c r="J745" s="10"/>
      <c r="K745" s="10"/>
      <c r="L745" s="10"/>
      <c r="M745" s="10"/>
      <c r="N745" s="10"/>
      <c r="O745" s="3"/>
      <c r="P745" s="10"/>
      <c r="Q745" s="10"/>
      <c r="R745" s="10"/>
      <c r="S745" s="10"/>
    </row>
    <row r="746" spans="1:19">
      <c r="A746" s="10"/>
      <c r="B746" s="10"/>
      <c r="C746" s="10"/>
      <c r="D746" s="10"/>
      <c r="E746" s="10"/>
      <c r="F746" s="10"/>
      <c r="G746" s="10"/>
      <c r="H746" s="10"/>
      <c r="I746" s="10"/>
      <c r="J746" s="10"/>
      <c r="K746" s="10"/>
      <c r="L746" s="10"/>
      <c r="M746" s="10"/>
      <c r="N746" s="10"/>
      <c r="O746" s="3"/>
      <c r="P746" s="10"/>
      <c r="Q746" s="10"/>
      <c r="R746" s="10"/>
      <c r="S746" s="10"/>
    </row>
    <row r="747" spans="1:19">
      <c r="A747" s="10"/>
      <c r="B747" s="10"/>
      <c r="C747" s="10"/>
      <c r="D747" s="10"/>
      <c r="E747" s="10"/>
      <c r="F747" s="10"/>
      <c r="G747" s="10"/>
      <c r="H747" s="10"/>
      <c r="I747" s="10"/>
      <c r="J747" s="10"/>
      <c r="K747" s="10"/>
      <c r="L747" s="10"/>
      <c r="M747" s="10"/>
      <c r="N747" s="10"/>
      <c r="O747" s="3"/>
      <c r="P747" s="10"/>
      <c r="Q747" s="10"/>
      <c r="R747" s="10"/>
      <c r="S747" s="10"/>
    </row>
    <row r="748" spans="1:19">
      <c r="A748" s="10"/>
      <c r="B748" s="10"/>
      <c r="C748" s="10"/>
      <c r="D748" s="10"/>
      <c r="E748" s="10"/>
      <c r="F748" s="10"/>
      <c r="G748" s="10"/>
      <c r="H748" s="10"/>
      <c r="I748" s="10"/>
      <c r="J748" s="10"/>
      <c r="K748" s="10"/>
      <c r="L748" s="10"/>
      <c r="M748" s="10"/>
      <c r="N748" s="10"/>
      <c r="O748" s="3"/>
      <c r="P748" s="10"/>
      <c r="Q748" s="10"/>
      <c r="R748" s="10"/>
      <c r="S748" s="10"/>
    </row>
    <row r="749" spans="1:19">
      <c r="A749" s="10"/>
      <c r="B749" s="10"/>
      <c r="C749" s="10"/>
      <c r="D749" s="10"/>
      <c r="E749" s="10"/>
      <c r="F749" s="10"/>
      <c r="G749" s="10"/>
      <c r="H749" s="10"/>
      <c r="I749" s="10"/>
      <c r="J749" s="10"/>
      <c r="K749" s="10"/>
      <c r="L749" s="10"/>
      <c r="M749" s="10"/>
      <c r="N749" s="10"/>
      <c r="O749" s="3"/>
      <c r="P749" s="10"/>
      <c r="Q749" s="10"/>
      <c r="R749" s="10"/>
      <c r="S749" s="10"/>
    </row>
    <row r="750" spans="1:19">
      <c r="A750" s="10"/>
      <c r="B750" s="10"/>
      <c r="C750" s="10"/>
      <c r="D750" s="10"/>
      <c r="E750" s="10"/>
      <c r="F750" s="10"/>
      <c r="G750" s="10"/>
      <c r="H750" s="10"/>
      <c r="I750" s="10"/>
      <c r="J750" s="10"/>
      <c r="K750" s="10"/>
      <c r="L750" s="10"/>
      <c r="M750" s="10"/>
      <c r="N750" s="10"/>
      <c r="O750" s="3"/>
      <c r="P750" s="10"/>
      <c r="Q750" s="10"/>
      <c r="R750" s="10"/>
      <c r="S750" s="10"/>
    </row>
    <row r="751" spans="1:19">
      <c r="A751" s="10"/>
      <c r="B751" s="10"/>
      <c r="C751" s="10"/>
      <c r="D751" s="10"/>
      <c r="E751" s="10"/>
      <c r="F751" s="10"/>
      <c r="G751" s="10"/>
      <c r="H751" s="10"/>
      <c r="I751" s="10"/>
      <c r="J751" s="10"/>
      <c r="K751" s="10"/>
      <c r="L751" s="10"/>
      <c r="M751" s="10"/>
      <c r="N751" s="10"/>
      <c r="O751" s="3"/>
      <c r="P751" s="10"/>
      <c r="Q751" s="10"/>
      <c r="R751" s="10"/>
      <c r="S751" s="10"/>
    </row>
    <row r="752" spans="1:19">
      <c r="A752" s="10"/>
      <c r="B752" s="10"/>
      <c r="C752" s="10"/>
      <c r="D752" s="10"/>
      <c r="E752" s="10"/>
      <c r="F752" s="10"/>
      <c r="G752" s="10"/>
      <c r="H752" s="10"/>
      <c r="I752" s="10"/>
      <c r="J752" s="10"/>
      <c r="K752" s="10"/>
      <c r="L752" s="10"/>
      <c r="M752" s="10"/>
      <c r="N752" s="10"/>
      <c r="O752" s="3"/>
      <c r="P752" s="10"/>
      <c r="Q752" s="10"/>
      <c r="R752" s="10"/>
      <c r="S752" s="10"/>
    </row>
    <row r="753" spans="1:19">
      <c r="A753" s="10"/>
      <c r="B753" s="10"/>
      <c r="C753" s="10"/>
      <c r="D753" s="10"/>
      <c r="E753" s="10"/>
      <c r="F753" s="10"/>
      <c r="G753" s="10"/>
      <c r="H753" s="10"/>
      <c r="I753" s="10"/>
      <c r="J753" s="10"/>
      <c r="K753" s="10"/>
      <c r="L753" s="10"/>
      <c r="M753" s="10"/>
      <c r="N753" s="10"/>
      <c r="O753" s="3"/>
      <c r="P753" s="10"/>
      <c r="Q753" s="10"/>
      <c r="R753" s="10"/>
      <c r="S753" s="10"/>
    </row>
    <row r="754" spans="1:19">
      <c r="A754" s="10"/>
      <c r="B754" s="10"/>
      <c r="C754" s="10"/>
      <c r="D754" s="10"/>
      <c r="E754" s="10"/>
      <c r="F754" s="10"/>
      <c r="G754" s="10"/>
      <c r="H754" s="10"/>
      <c r="I754" s="10"/>
      <c r="J754" s="10"/>
      <c r="K754" s="10"/>
      <c r="L754" s="10"/>
      <c r="M754" s="10"/>
      <c r="N754" s="10"/>
      <c r="O754" s="3"/>
      <c r="P754" s="10"/>
      <c r="Q754" s="10"/>
      <c r="R754" s="10"/>
      <c r="S754" s="10"/>
    </row>
    <row r="755" spans="1:19">
      <c r="A755" s="10"/>
      <c r="B755" s="10"/>
      <c r="C755" s="10"/>
      <c r="D755" s="10"/>
      <c r="E755" s="10"/>
      <c r="F755" s="10"/>
      <c r="G755" s="10"/>
      <c r="H755" s="10"/>
      <c r="I755" s="10"/>
      <c r="J755" s="10"/>
      <c r="K755" s="10"/>
      <c r="L755" s="10"/>
      <c r="M755" s="10"/>
      <c r="N755" s="10"/>
      <c r="O755" s="3"/>
      <c r="P755" s="10"/>
      <c r="Q755" s="10"/>
      <c r="R755" s="10"/>
      <c r="S755" s="10"/>
    </row>
    <row r="756" spans="1:19">
      <c r="A756" s="10"/>
      <c r="B756" s="10"/>
      <c r="C756" s="10"/>
      <c r="D756" s="10"/>
      <c r="E756" s="10"/>
      <c r="F756" s="10"/>
      <c r="G756" s="10"/>
      <c r="H756" s="10"/>
      <c r="I756" s="10"/>
      <c r="J756" s="10"/>
      <c r="K756" s="10"/>
      <c r="L756" s="10"/>
      <c r="M756" s="10"/>
      <c r="N756" s="10"/>
      <c r="O756" s="3"/>
      <c r="P756" s="10"/>
      <c r="Q756" s="10"/>
      <c r="R756" s="10"/>
      <c r="S756" s="10"/>
    </row>
    <row r="757" spans="1:19">
      <c r="A757" s="10"/>
      <c r="B757" s="10"/>
      <c r="C757" s="10"/>
      <c r="D757" s="10"/>
      <c r="E757" s="10"/>
      <c r="F757" s="10"/>
      <c r="G757" s="10"/>
      <c r="H757" s="10"/>
      <c r="I757" s="10"/>
      <c r="J757" s="10"/>
      <c r="K757" s="10"/>
      <c r="L757" s="10"/>
      <c r="M757" s="10"/>
      <c r="N757" s="10"/>
      <c r="O757" s="3"/>
      <c r="P757" s="10"/>
      <c r="Q757" s="10"/>
      <c r="R757" s="10"/>
      <c r="S757" s="10"/>
    </row>
    <row r="758" spans="1:19">
      <c r="A758" s="10"/>
      <c r="B758" s="10"/>
      <c r="C758" s="10"/>
      <c r="D758" s="10"/>
      <c r="E758" s="10"/>
      <c r="F758" s="10"/>
      <c r="G758" s="10"/>
      <c r="H758" s="10"/>
      <c r="I758" s="10"/>
      <c r="J758" s="10"/>
      <c r="K758" s="10"/>
      <c r="L758" s="10"/>
      <c r="M758" s="10"/>
      <c r="N758" s="10"/>
      <c r="O758" s="3"/>
      <c r="P758" s="10"/>
      <c r="Q758" s="10"/>
      <c r="R758" s="10"/>
      <c r="S758" s="10"/>
    </row>
    <row r="759" spans="1:19">
      <c r="A759" s="10"/>
      <c r="B759" s="10"/>
      <c r="C759" s="10"/>
      <c r="D759" s="10"/>
      <c r="E759" s="10"/>
      <c r="F759" s="10"/>
      <c r="G759" s="10"/>
      <c r="H759" s="10"/>
      <c r="I759" s="10"/>
      <c r="J759" s="10"/>
      <c r="K759" s="10"/>
      <c r="L759" s="10"/>
      <c r="M759" s="10"/>
      <c r="N759" s="10"/>
      <c r="O759" s="3"/>
      <c r="P759" s="10"/>
      <c r="Q759" s="10"/>
      <c r="R759" s="10"/>
      <c r="S759" s="10"/>
    </row>
    <row r="760" spans="1:19">
      <c r="A760" s="10"/>
      <c r="B760" s="10"/>
      <c r="C760" s="10"/>
      <c r="D760" s="10"/>
      <c r="E760" s="10"/>
      <c r="F760" s="10"/>
      <c r="G760" s="10"/>
      <c r="H760" s="10"/>
      <c r="I760" s="10"/>
      <c r="J760" s="10"/>
      <c r="K760" s="10"/>
      <c r="L760" s="10"/>
      <c r="M760" s="10"/>
      <c r="N760" s="10"/>
      <c r="O760" s="3"/>
      <c r="P760" s="10"/>
      <c r="Q760" s="10"/>
      <c r="R760" s="10"/>
      <c r="S760" s="10"/>
    </row>
    <row r="761" spans="1:19">
      <c r="A761" s="10"/>
      <c r="B761" s="10"/>
      <c r="C761" s="10"/>
      <c r="D761" s="10"/>
      <c r="E761" s="10"/>
      <c r="F761" s="10"/>
      <c r="G761" s="10"/>
      <c r="H761" s="10"/>
      <c r="I761" s="10"/>
      <c r="J761" s="10"/>
      <c r="K761" s="10"/>
      <c r="L761" s="10"/>
      <c r="M761" s="10"/>
      <c r="N761" s="10"/>
      <c r="O761" s="3"/>
      <c r="P761" s="10"/>
      <c r="Q761" s="10"/>
      <c r="R761" s="10"/>
      <c r="S761" s="10"/>
    </row>
    <row r="762" spans="1:19">
      <c r="A762" s="10"/>
      <c r="B762" s="10"/>
      <c r="C762" s="10"/>
      <c r="D762" s="10"/>
      <c r="E762" s="10"/>
      <c r="F762" s="10"/>
      <c r="G762" s="10"/>
      <c r="H762" s="10"/>
      <c r="I762" s="10"/>
      <c r="J762" s="10"/>
      <c r="K762" s="10"/>
      <c r="L762" s="10"/>
      <c r="M762" s="10"/>
      <c r="N762" s="10"/>
      <c r="O762" s="3"/>
      <c r="P762" s="10"/>
      <c r="Q762" s="10"/>
      <c r="R762" s="10"/>
      <c r="S762" s="10"/>
    </row>
    <row r="763" spans="1:19">
      <c r="A763" s="10"/>
      <c r="B763" s="10"/>
      <c r="C763" s="10"/>
      <c r="D763" s="10"/>
      <c r="E763" s="10"/>
      <c r="F763" s="10"/>
      <c r="G763" s="10"/>
      <c r="H763" s="10"/>
      <c r="I763" s="10"/>
      <c r="J763" s="10"/>
      <c r="K763" s="10"/>
      <c r="L763" s="10"/>
      <c r="M763" s="10"/>
      <c r="N763" s="10"/>
      <c r="O763" s="3"/>
      <c r="P763" s="10"/>
      <c r="Q763" s="10"/>
      <c r="R763" s="10"/>
      <c r="S763" s="10"/>
    </row>
    <row r="764" spans="1:19">
      <c r="A764" s="10"/>
      <c r="B764" s="10"/>
      <c r="C764" s="10"/>
      <c r="D764" s="10"/>
      <c r="E764" s="10"/>
      <c r="F764" s="10"/>
      <c r="G764" s="10"/>
      <c r="H764" s="10"/>
      <c r="I764" s="10"/>
      <c r="J764" s="10"/>
      <c r="K764" s="10"/>
      <c r="L764" s="10"/>
      <c r="M764" s="10"/>
      <c r="N764" s="10"/>
      <c r="O764" s="3"/>
      <c r="P764" s="10"/>
      <c r="Q764" s="10"/>
      <c r="R764" s="10"/>
      <c r="S764" s="10"/>
    </row>
    <row r="765" spans="1:19">
      <c r="A765" s="10"/>
      <c r="B765" s="10"/>
      <c r="C765" s="10"/>
      <c r="D765" s="10"/>
      <c r="E765" s="10"/>
      <c r="F765" s="10"/>
      <c r="G765" s="10"/>
      <c r="H765" s="10"/>
      <c r="I765" s="10"/>
      <c r="J765" s="10"/>
      <c r="K765" s="10"/>
      <c r="L765" s="10"/>
      <c r="M765" s="10"/>
      <c r="N765" s="10"/>
      <c r="O765" s="3"/>
      <c r="P765" s="10"/>
      <c r="Q765" s="10"/>
      <c r="R765" s="10"/>
      <c r="S765" s="10"/>
    </row>
    <row r="766" spans="1:19">
      <c r="A766" s="10"/>
      <c r="B766" s="10"/>
      <c r="C766" s="10"/>
      <c r="D766" s="10"/>
      <c r="E766" s="10"/>
      <c r="F766" s="10"/>
      <c r="G766" s="10"/>
      <c r="H766" s="10"/>
      <c r="I766" s="10"/>
      <c r="J766" s="10"/>
      <c r="K766" s="10"/>
      <c r="L766" s="10"/>
      <c r="M766" s="10"/>
      <c r="N766" s="10"/>
      <c r="O766" s="3"/>
      <c r="P766" s="10"/>
      <c r="Q766" s="10"/>
      <c r="R766" s="10"/>
      <c r="S766" s="10"/>
    </row>
    <row r="767" spans="1:19">
      <c r="A767" s="10"/>
      <c r="B767" s="10"/>
      <c r="C767" s="10"/>
      <c r="D767" s="10"/>
      <c r="E767" s="10"/>
      <c r="F767" s="10"/>
      <c r="G767" s="10"/>
      <c r="H767" s="10"/>
      <c r="I767" s="10"/>
      <c r="J767" s="10"/>
      <c r="K767" s="10"/>
      <c r="L767" s="10"/>
      <c r="M767" s="10"/>
      <c r="N767" s="10"/>
      <c r="O767" s="3"/>
      <c r="P767" s="10"/>
      <c r="Q767" s="10"/>
      <c r="R767" s="10"/>
      <c r="S767" s="10"/>
    </row>
    <row r="768" spans="1:19">
      <c r="A768" s="10"/>
      <c r="B768" s="10"/>
      <c r="C768" s="10"/>
      <c r="D768" s="10"/>
      <c r="E768" s="10"/>
      <c r="F768" s="10"/>
      <c r="G768" s="10"/>
      <c r="H768" s="10"/>
      <c r="I768" s="10"/>
      <c r="J768" s="10"/>
      <c r="K768" s="10"/>
      <c r="L768" s="10"/>
      <c r="M768" s="10"/>
      <c r="N768" s="10"/>
      <c r="O768" s="3"/>
      <c r="P768" s="10"/>
      <c r="Q768" s="10"/>
      <c r="R768" s="10"/>
      <c r="S768" s="10"/>
    </row>
    <row r="769" spans="1:19">
      <c r="A769" s="10"/>
      <c r="B769" s="10"/>
      <c r="C769" s="10"/>
      <c r="D769" s="10"/>
      <c r="E769" s="10"/>
      <c r="F769" s="10"/>
      <c r="G769" s="10"/>
      <c r="H769" s="10"/>
      <c r="I769" s="10"/>
      <c r="J769" s="10"/>
      <c r="K769" s="10"/>
      <c r="L769" s="10"/>
      <c r="M769" s="10"/>
      <c r="N769" s="10"/>
      <c r="O769" s="3"/>
      <c r="P769" s="10"/>
      <c r="Q769" s="10"/>
      <c r="R769" s="10"/>
      <c r="S769" s="10"/>
    </row>
    <row r="770" spans="1:19">
      <c r="A770" s="10"/>
      <c r="B770" s="10"/>
      <c r="C770" s="10"/>
      <c r="D770" s="10"/>
      <c r="E770" s="10"/>
      <c r="F770" s="10"/>
      <c r="G770" s="10"/>
      <c r="H770" s="10"/>
      <c r="I770" s="10"/>
      <c r="J770" s="10"/>
      <c r="K770" s="10"/>
      <c r="L770" s="10"/>
      <c r="M770" s="10"/>
      <c r="N770" s="10"/>
      <c r="O770" s="3"/>
      <c r="P770" s="10"/>
      <c r="Q770" s="10"/>
      <c r="R770" s="10"/>
      <c r="S770" s="10"/>
    </row>
    <row r="771" spans="1:19">
      <c r="A771" s="10"/>
      <c r="B771" s="10"/>
      <c r="C771" s="10"/>
      <c r="D771" s="10"/>
      <c r="E771" s="10"/>
      <c r="F771" s="10"/>
      <c r="G771" s="10"/>
      <c r="H771" s="10"/>
      <c r="I771" s="10"/>
      <c r="J771" s="10"/>
      <c r="K771" s="10"/>
      <c r="L771" s="10"/>
      <c r="M771" s="10"/>
      <c r="N771" s="10"/>
      <c r="O771" s="3"/>
      <c r="P771" s="10"/>
      <c r="Q771" s="10"/>
      <c r="R771" s="10"/>
      <c r="S771" s="10"/>
    </row>
    <row r="772" spans="1:19">
      <c r="A772" s="10"/>
      <c r="B772" s="10"/>
      <c r="C772" s="10"/>
      <c r="D772" s="10"/>
      <c r="E772" s="10"/>
      <c r="F772" s="10"/>
      <c r="G772" s="10"/>
      <c r="H772" s="10"/>
      <c r="I772" s="10"/>
      <c r="J772" s="10"/>
      <c r="K772" s="10"/>
      <c r="L772" s="10"/>
      <c r="M772" s="10"/>
      <c r="N772" s="10"/>
      <c r="O772" s="3"/>
      <c r="P772" s="10"/>
      <c r="Q772" s="10"/>
      <c r="R772" s="10"/>
      <c r="S772" s="10"/>
    </row>
    <row r="773" spans="1:19">
      <c r="A773" s="10"/>
      <c r="B773" s="10"/>
      <c r="C773" s="10"/>
      <c r="D773" s="10"/>
      <c r="E773" s="10"/>
      <c r="F773" s="10"/>
      <c r="G773" s="10"/>
      <c r="H773" s="10"/>
      <c r="I773" s="10"/>
      <c r="J773" s="10"/>
      <c r="K773" s="10"/>
      <c r="L773" s="10"/>
      <c r="M773" s="10"/>
      <c r="N773" s="10"/>
      <c r="O773" s="3"/>
      <c r="P773" s="10"/>
      <c r="Q773" s="10"/>
      <c r="R773" s="10"/>
      <c r="S773" s="10"/>
    </row>
    <row r="774" spans="1:19">
      <c r="A774" s="10"/>
      <c r="B774" s="10"/>
      <c r="C774" s="10"/>
      <c r="D774" s="10"/>
      <c r="E774" s="10"/>
      <c r="F774" s="10"/>
      <c r="G774" s="10"/>
      <c r="H774" s="10"/>
      <c r="I774" s="10"/>
      <c r="J774" s="10"/>
      <c r="K774" s="10"/>
      <c r="L774" s="10"/>
      <c r="M774" s="10"/>
      <c r="N774" s="10"/>
      <c r="O774" s="3"/>
      <c r="P774" s="10"/>
      <c r="Q774" s="10"/>
      <c r="R774" s="10"/>
      <c r="S774" s="10"/>
    </row>
    <row r="775" spans="1:19">
      <c r="A775" s="10"/>
      <c r="B775" s="10"/>
      <c r="C775" s="10"/>
      <c r="D775" s="10"/>
      <c r="E775" s="10"/>
      <c r="F775" s="10"/>
      <c r="G775" s="10"/>
      <c r="H775" s="10"/>
      <c r="I775" s="10"/>
      <c r="J775" s="10"/>
      <c r="K775" s="10"/>
      <c r="L775" s="10"/>
      <c r="M775" s="10"/>
      <c r="N775" s="10"/>
      <c r="O775" s="3"/>
      <c r="P775" s="10"/>
      <c r="Q775" s="10"/>
      <c r="R775" s="10"/>
      <c r="S775" s="10"/>
    </row>
    <row r="776" spans="1:19">
      <c r="A776" s="10"/>
      <c r="B776" s="10"/>
      <c r="C776" s="10"/>
      <c r="D776" s="10"/>
      <c r="E776" s="10"/>
      <c r="F776" s="10"/>
      <c r="G776" s="10"/>
      <c r="H776" s="10"/>
      <c r="I776" s="10"/>
      <c r="J776" s="10"/>
      <c r="K776" s="10"/>
      <c r="L776" s="10"/>
      <c r="M776" s="10"/>
      <c r="N776" s="10"/>
      <c r="O776" s="3"/>
      <c r="P776" s="10"/>
      <c r="Q776" s="10"/>
      <c r="R776" s="10"/>
      <c r="S776" s="10"/>
    </row>
    <row r="777" spans="1:19">
      <c r="A777" s="10"/>
      <c r="B777" s="10"/>
      <c r="C777" s="10"/>
      <c r="D777" s="10"/>
      <c r="E777" s="10"/>
      <c r="F777" s="10"/>
      <c r="G777" s="10"/>
      <c r="H777" s="10"/>
      <c r="I777" s="10"/>
      <c r="J777" s="10"/>
      <c r="K777" s="10"/>
      <c r="L777" s="10"/>
      <c r="M777" s="10"/>
      <c r="N777" s="10"/>
      <c r="O777" s="3"/>
      <c r="P777" s="10"/>
      <c r="Q777" s="10"/>
      <c r="R777" s="10"/>
      <c r="S777" s="10"/>
    </row>
    <row r="778" spans="1:19">
      <c r="A778" s="10"/>
      <c r="B778" s="10"/>
      <c r="C778" s="10"/>
      <c r="D778" s="10"/>
      <c r="E778" s="10"/>
      <c r="F778" s="10"/>
      <c r="G778" s="10"/>
      <c r="H778" s="10"/>
      <c r="I778" s="10"/>
      <c r="J778" s="10"/>
      <c r="K778" s="10"/>
      <c r="L778" s="10"/>
      <c r="M778" s="10"/>
      <c r="N778" s="10"/>
      <c r="O778" s="3"/>
      <c r="P778" s="10"/>
      <c r="Q778" s="10"/>
      <c r="R778" s="10"/>
      <c r="S778" s="10"/>
    </row>
    <row r="779" spans="1:19">
      <c r="A779" s="10"/>
      <c r="B779" s="10"/>
      <c r="C779" s="10"/>
      <c r="D779" s="10"/>
      <c r="E779" s="10"/>
      <c r="F779" s="10"/>
      <c r="G779" s="10"/>
      <c r="H779" s="10"/>
      <c r="I779" s="10"/>
      <c r="J779" s="10"/>
      <c r="K779" s="10"/>
      <c r="L779" s="10"/>
      <c r="M779" s="10"/>
      <c r="N779" s="10"/>
      <c r="O779" s="3"/>
      <c r="P779" s="10"/>
      <c r="Q779" s="10"/>
      <c r="R779" s="10"/>
      <c r="S779" s="10"/>
    </row>
    <row r="780" spans="1:19">
      <c r="A780" s="10"/>
      <c r="B780" s="10"/>
      <c r="C780" s="10"/>
      <c r="D780" s="10"/>
      <c r="E780" s="10"/>
      <c r="F780" s="10"/>
      <c r="G780" s="10"/>
      <c r="H780" s="10"/>
      <c r="I780" s="10"/>
      <c r="J780" s="10"/>
      <c r="K780" s="10"/>
      <c r="L780" s="10"/>
      <c r="M780" s="10"/>
      <c r="N780" s="10"/>
      <c r="O780" s="3"/>
      <c r="P780" s="10"/>
      <c r="Q780" s="10"/>
      <c r="R780" s="10"/>
      <c r="S780" s="10"/>
    </row>
    <row r="781" spans="1:19">
      <c r="A781" s="10"/>
      <c r="B781" s="10"/>
      <c r="C781" s="10"/>
      <c r="D781" s="10"/>
      <c r="E781" s="10"/>
      <c r="F781" s="10"/>
      <c r="G781" s="10"/>
      <c r="H781" s="10"/>
      <c r="I781" s="10"/>
      <c r="J781" s="10"/>
      <c r="K781" s="10"/>
      <c r="L781" s="10"/>
      <c r="M781" s="10"/>
      <c r="N781" s="10"/>
      <c r="O781" s="3"/>
      <c r="P781" s="10"/>
      <c r="Q781" s="10"/>
      <c r="R781" s="10"/>
      <c r="S781" s="10"/>
    </row>
    <row r="782" spans="1:19">
      <c r="A782" s="10"/>
      <c r="B782" s="10"/>
      <c r="C782" s="10"/>
      <c r="D782" s="10"/>
      <c r="E782" s="10"/>
      <c r="F782" s="10"/>
      <c r="G782" s="10"/>
      <c r="H782" s="10"/>
      <c r="I782" s="10"/>
      <c r="J782" s="10"/>
      <c r="K782" s="10"/>
      <c r="L782" s="10"/>
      <c r="M782" s="10"/>
      <c r="N782" s="10"/>
      <c r="O782" s="3"/>
      <c r="P782" s="10"/>
      <c r="Q782" s="10"/>
      <c r="R782" s="10"/>
      <c r="S782" s="10"/>
    </row>
    <row r="783" spans="1:19">
      <c r="A783" s="10"/>
      <c r="B783" s="10"/>
      <c r="C783" s="10"/>
      <c r="D783" s="10"/>
      <c r="E783" s="10"/>
      <c r="F783" s="10"/>
      <c r="G783" s="10"/>
      <c r="H783" s="10"/>
      <c r="I783" s="10"/>
      <c r="J783" s="10"/>
      <c r="K783" s="10"/>
      <c r="L783" s="10"/>
      <c r="M783" s="10"/>
      <c r="N783" s="10"/>
      <c r="O783" s="3"/>
      <c r="P783" s="10"/>
      <c r="Q783" s="10"/>
      <c r="R783" s="10"/>
      <c r="S783" s="10"/>
    </row>
    <row r="784" spans="1:19">
      <c r="A784" s="10"/>
      <c r="B784" s="10"/>
      <c r="C784" s="10"/>
      <c r="D784" s="10"/>
      <c r="E784" s="10"/>
      <c r="F784" s="10"/>
      <c r="G784" s="10"/>
      <c r="H784" s="10"/>
      <c r="I784" s="10"/>
      <c r="J784" s="10"/>
      <c r="K784" s="10"/>
      <c r="L784" s="10"/>
      <c r="M784" s="10"/>
      <c r="N784" s="10"/>
      <c r="O784" s="3"/>
      <c r="P784" s="10"/>
      <c r="Q784" s="10"/>
      <c r="R784" s="10"/>
      <c r="S784" s="10"/>
    </row>
    <row r="785" spans="1:19">
      <c r="A785" s="10"/>
      <c r="B785" s="10"/>
      <c r="C785" s="10"/>
      <c r="D785" s="10"/>
      <c r="E785" s="10"/>
      <c r="F785" s="10"/>
      <c r="G785" s="10"/>
      <c r="H785" s="10"/>
      <c r="I785" s="10"/>
      <c r="J785" s="10"/>
      <c r="K785" s="10"/>
      <c r="L785" s="10"/>
      <c r="M785" s="10"/>
      <c r="N785" s="10"/>
      <c r="O785" s="3"/>
      <c r="P785" s="10"/>
      <c r="Q785" s="10"/>
      <c r="R785" s="10"/>
      <c r="S785" s="10"/>
    </row>
    <row r="786" spans="1:19">
      <c r="A786" s="10"/>
      <c r="B786" s="10"/>
      <c r="C786" s="10"/>
      <c r="D786" s="10"/>
      <c r="E786" s="10"/>
      <c r="F786" s="10"/>
      <c r="G786" s="10"/>
      <c r="H786" s="10"/>
      <c r="I786" s="10"/>
      <c r="J786" s="10"/>
      <c r="K786" s="10"/>
      <c r="L786" s="10"/>
      <c r="M786" s="10"/>
      <c r="N786" s="10"/>
      <c r="O786" s="3"/>
      <c r="P786" s="10"/>
      <c r="Q786" s="10"/>
      <c r="R786" s="10"/>
      <c r="S786" s="10"/>
    </row>
    <row r="787" spans="1:19">
      <c r="A787" s="10"/>
      <c r="B787" s="10"/>
      <c r="C787" s="10"/>
      <c r="D787" s="10"/>
      <c r="E787" s="10"/>
      <c r="F787" s="10"/>
      <c r="G787" s="10"/>
      <c r="H787" s="10"/>
      <c r="I787" s="10"/>
      <c r="J787" s="10"/>
      <c r="K787" s="10"/>
      <c r="L787" s="10"/>
      <c r="M787" s="10"/>
      <c r="N787" s="10"/>
      <c r="O787" s="3"/>
      <c r="P787" s="10"/>
      <c r="Q787" s="10"/>
      <c r="R787" s="10"/>
      <c r="S787" s="10"/>
    </row>
    <row r="788" spans="1:19">
      <c r="A788" s="10"/>
      <c r="B788" s="10"/>
      <c r="C788" s="10"/>
      <c r="D788" s="10"/>
      <c r="E788" s="10"/>
      <c r="F788" s="10"/>
      <c r="G788" s="10"/>
      <c r="H788" s="10"/>
      <c r="I788" s="10"/>
      <c r="J788" s="10"/>
      <c r="K788" s="10"/>
      <c r="L788" s="10"/>
      <c r="M788" s="10"/>
      <c r="N788" s="10"/>
      <c r="O788" s="3"/>
      <c r="P788" s="10"/>
      <c r="Q788" s="10"/>
      <c r="R788" s="10"/>
      <c r="S788" s="10"/>
    </row>
    <row r="789" spans="1:19">
      <c r="A789" s="10"/>
      <c r="B789" s="10"/>
      <c r="C789" s="10"/>
      <c r="D789" s="10"/>
      <c r="E789" s="10"/>
      <c r="F789" s="10"/>
      <c r="G789" s="10"/>
      <c r="H789" s="10"/>
      <c r="I789" s="10"/>
      <c r="J789" s="10"/>
      <c r="K789" s="10"/>
      <c r="L789" s="10"/>
      <c r="M789" s="10"/>
      <c r="N789" s="10"/>
      <c r="O789" s="3"/>
      <c r="P789" s="10"/>
      <c r="Q789" s="10"/>
      <c r="R789" s="10"/>
      <c r="S789" s="10"/>
    </row>
    <row r="790" spans="1:19">
      <c r="A790" s="10"/>
      <c r="B790" s="10"/>
      <c r="C790" s="10"/>
      <c r="D790" s="10"/>
      <c r="E790" s="10"/>
      <c r="F790" s="10"/>
      <c r="G790" s="10"/>
      <c r="H790" s="10"/>
      <c r="I790" s="10"/>
      <c r="J790" s="10"/>
      <c r="K790" s="10"/>
      <c r="L790" s="10"/>
      <c r="M790" s="10"/>
      <c r="N790" s="10"/>
      <c r="O790" s="3"/>
      <c r="P790" s="10"/>
      <c r="Q790" s="10"/>
      <c r="R790" s="10"/>
      <c r="S790" s="10"/>
    </row>
    <row r="791" spans="1:19">
      <c r="A791" s="10"/>
      <c r="B791" s="10"/>
      <c r="C791" s="10"/>
      <c r="D791" s="10"/>
      <c r="E791" s="10"/>
      <c r="F791" s="10"/>
      <c r="G791" s="10"/>
      <c r="H791" s="10"/>
      <c r="I791" s="10"/>
      <c r="J791" s="10"/>
      <c r="K791" s="10"/>
      <c r="L791" s="10"/>
      <c r="M791" s="10"/>
      <c r="N791" s="10"/>
      <c r="O791" s="3"/>
      <c r="P791" s="10"/>
      <c r="Q791" s="10"/>
      <c r="R791" s="10"/>
      <c r="S791" s="10"/>
    </row>
    <row r="792" spans="1:19">
      <c r="A792" s="10"/>
      <c r="B792" s="10"/>
      <c r="C792" s="10"/>
      <c r="D792" s="10"/>
      <c r="E792" s="10"/>
      <c r="F792" s="10"/>
      <c r="G792" s="10"/>
      <c r="H792" s="10"/>
      <c r="I792" s="10"/>
      <c r="J792" s="10"/>
      <c r="K792" s="10"/>
      <c r="L792" s="10"/>
      <c r="M792" s="10"/>
      <c r="N792" s="10"/>
      <c r="O792" s="3"/>
      <c r="P792" s="10"/>
      <c r="Q792" s="10"/>
      <c r="R792" s="10"/>
      <c r="S792" s="10"/>
    </row>
    <row r="793" spans="1:19">
      <c r="A793" s="10"/>
      <c r="B793" s="10"/>
      <c r="C793" s="10"/>
      <c r="D793" s="10"/>
      <c r="E793" s="10"/>
      <c r="F793" s="10"/>
      <c r="G793" s="10"/>
      <c r="H793" s="10"/>
      <c r="I793" s="10"/>
      <c r="J793" s="10"/>
      <c r="K793" s="10"/>
      <c r="L793" s="10"/>
      <c r="M793" s="10"/>
      <c r="N793" s="10"/>
      <c r="O793" s="3"/>
      <c r="P793" s="10"/>
      <c r="Q793" s="10"/>
      <c r="R793" s="10"/>
      <c r="S793" s="10"/>
    </row>
    <row r="794" spans="1:19">
      <c r="A794" s="10"/>
      <c r="B794" s="10"/>
      <c r="C794" s="10"/>
      <c r="D794" s="10"/>
      <c r="E794" s="10"/>
      <c r="F794" s="10"/>
      <c r="G794" s="10"/>
      <c r="H794" s="10"/>
      <c r="I794" s="10"/>
      <c r="J794" s="10"/>
      <c r="K794" s="10"/>
      <c r="L794" s="10"/>
      <c r="M794" s="10"/>
      <c r="N794" s="10"/>
      <c r="O794" s="3"/>
      <c r="P794" s="10"/>
      <c r="Q794" s="10"/>
      <c r="R794" s="10"/>
      <c r="S794" s="10"/>
    </row>
    <row r="795" spans="1:19">
      <c r="A795" s="10"/>
      <c r="B795" s="10"/>
      <c r="C795" s="10"/>
      <c r="D795" s="10"/>
      <c r="E795" s="10"/>
      <c r="F795" s="10"/>
      <c r="G795" s="10"/>
      <c r="H795" s="10"/>
      <c r="I795" s="10"/>
      <c r="J795" s="10"/>
      <c r="K795" s="10"/>
      <c r="L795" s="10"/>
      <c r="M795" s="10"/>
      <c r="N795" s="10"/>
      <c r="O795" s="3"/>
      <c r="P795" s="10"/>
      <c r="Q795" s="10"/>
      <c r="R795" s="10"/>
      <c r="S795" s="10"/>
    </row>
    <row r="796" spans="1:19">
      <c r="A796" s="10"/>
      <c r="B796" s="10"/>
      <c r="C796" s="10"/>
      <c r="D796" s="10"/>
      <c r="E796" s="10"/>
      <c r="F796" s="10"/>
      <c r="G796" s="10"/>
      <c r="H796" s="10"/>
      <c r="I796" s="10"/>
      <c r="J796" s="10"/>
      <c r="K796" s="10"/>
      <c r="L796" s="10"/>
      <c r="M796" s="10"/>
      <c r="N796" s="10"/>
      <c r="O796" s="3"/>
      <c r="P796" s="10"/>
      <c r="Q796" s="10"/>
      <c r="R796" s="10"/>
      <c r="S796" s="10"/>
    </row>
    <row r="797" spans="1:19">
      <c r="A797" s="10"/>
      <c r="B797" s="10"/>
      <c r="C797" s="10"/>
      <c r="D797" s="10"/>
      <c r="E797" s="10"/>
      <c r="F797" s="10"/>
      <c r="G797" s="10"/>
      <c r="H797" s="10"/>
      <c r="I797" s="10"/>
      <c r="J797" s="10"/>
      <c r="K797" s="10"/>
      <c r="L797" s="10"/>
      <c r="M797" s="10"/>
      <c r="N797" s="10"/>
      <c r="O797" s="3"/>
      <c r="P797" s="10"/>
      <c r="Q797" s="10"/>
      <c r="R797" s="10"/>
      <c r="S797" s="10"/>
    </row>
    <row r="798" spans="1:19">
      <c r="A798" s="10"/>
      <c r="B798" s="10"/>
      <c r="C798" s="10"/>
      <c r="D798" s="10"/>
      <c r="E798" s="10"/>
      <c r="F798" s="10"/>
      <c r="G798" s="10"/>
      <c r="H798" s="10"/>
      <c r="I798" s="10"/>
      <c r="J798" s="10"/>
      <c r="K798" s="10"/>
      <c r="L798" s="10"/>
      <c r="M798" s="10"/>
      <c r="N798" s="10"/>
      <c r="O798" s="3"/>
      <c r="P798" s="10"/>
      <c r="Q798" s="10"/>
      <c r="R798" s="10"/>
      <c r="S798" s="10"/>
    </row>
    <row r="799" spans="1:19">
      <c r="A799" s="10"/>
      <c r="B799" s="10"/>
      <c r="C799" s="10"/>
      <c r="D799" s="10"/>
      <c r="E799" s="10"/>
      <c r="F799" s="10"/>
      <c r="G799" s="10"/>
      <c r="H799" s="10"/>
      <c r="I799" s="10"/>
      <c r="J799" s="10"/>
      <c r="K799" s="10"/>
      <c r="L799" s="10"/>
      <c r="M799" s="10"/>
      <c r="N799" s="10"/>
      <c r="O799" s="3"/>
      <c r="P799" s="10"/>
      <c r="Q799" s="10"/>
      <c r="R799" s="10"/>
      <c r="S799" s="10"/>
    </row>
    <row r="800" spans="1:19">
      <c r="A800" s="10"/>
      <c r="B800" s="10"/>
      <c r="C800" s="10"/>
      <c r="D800" s="10"/>
      <c r="E800" s="10"/>
      <c r="F800" s="10"/>
      <c r="G800" s="10"/>
      <c r="H800" s="10"/>
      <c r="I800" s="10"/>
      <c r="J800" s="10"/>
      <c r="K800" s="10"/>
      <c r="L800" s="10"/>
      <c r="M800" s="10"/>
      <c r="N800" s="10"/>
      <c r="O800" s="3"/>
      <c r="P800" s="10"/>
      <c r="Q800" s="10"/>
      <c r="R800" s="10"/>
      <c r="S800" s="10"/>
    </row>
    <row r="801" spans="1:19">
      <c r="A801" s="10"/>
      <c r="B801" s="10"/>
      <c r="C801" s="10"/>
      <c r="D801" s="10"/>
      <c r="E801" s="10"/>
      <c r="F801" s="10"/>
      <c r="G801" s="10"/>
      <c r="H801" s="10"/>
      <c r="I801" s="10"/>
      <c r="J801" s="10"/>
      <c r="K801" s="10"/>
      <c r="L801" s="10"/>
      <c r="M801" s="10"/>
      <c r="N801" s="10"/>
      <c r="O801" s="3"/>
      <c r="P801" s="10"/>
      <c r="Q801" s="10"/>
      <c r="R801" s="10"/>
      <c r="S801" s="10"/>
    </row>
    <row r="802" spans="1:19">
      <c r="A802" s="10"/>
      <c r="B802" s="10"/>
      <c r="C802" s="10"/>
      <c r="D802" s="10"/>
      <c r="E802" s="10"/>
      <c r="F802" s="10"/>
      <c r="G802" s="10"/>
      <c r="H802" s="10"/>
      <c r="I802" s="10"/>
      <c r="J802" s="10"/>
      <c r="K802" s="10"/>
      <c r="L802" s="10"/>
      <c r="M802" s="10"/>
      <c r="N802" s="10"/>
      <c r="O802" s="3"/>
      <c r="P802" s="10"/>
      <c r="Q802" s="10"/>
      <c r="R802" s="10"/>
      <c r="S802" s="10"/>
    </row>
    <row r="803" spans="1:19">
      <c r="A803" s="10"/>
      <c r="B803" s="10"/>
      <c r="C803" s="10"/>
      <c r="D803" s="10"/>
      <c r="E803" s="10"/>
      <c r="F803" s="10"/>
      <c r="G803" s="10"/>
      <c r="H803" s="10"/>
      <c r="I803" s="10"/>
      <c r="J803" s="10"/>
      <c r="K803" s="10"/>
      <c r="L803" s="10"/>
      <c r="M803" s="10"/>
      <c r="N803" s="10"/>
      <c r="O803" s="3"/>
      <c r="P803" s="10"/>
      <c r="Q803" s="10"/>
      <c r="R803" s="10"/>
      <c r="S803" s="10"/>
    </row>
    <row r="804" spans="1:19">
      <c r="A804" s="10"/>
      <c r="B804" s="10"/>
      <c r="C804" s="10"/>
      <c r="D804" s="10"/>
      <c r="E804" s="10"/>
      <c r="F804" s="10"/>
      <c r="G804" s="10"/>
      <c r="H804" s="10"/>
      <c r="I804" s="10"/>
      <c r="J804" s="10"/>
      <c r="K804" s="10"/>
      <c r="L804" s="10"/>
      <c r="M804" s="10"/>
      <c r="N804" s="10"/>
      <c r="O804" s="3"/>
      <c r="P804" s="10"/>
      <c r="Q804" s="10"/>
      <c r="R804" s="10"/>
      <c r="S804" s="10"/>
    </row>
    <row r="805" spans="1:19">
      <c r="A805" s="10"/>
      <c r="B805" s="10"/>
      <c r="C805" s="10"/>
      <c r="D805" s="10"/>
      <c r="E805" s="10"/>
      <c r="F805" s="10"/>
      <c r="G805" s="10"/>
      <c r="H805" s="10"/>
      <c r="I805" s="10"/>
      <c r="J805" s="10"/>
      <c r="K805" s="10"/>
      <c r="L805" s="10"/>
      <c r="M805" s="10"/>
      <c r="N805" s="10"/>
      <c r="O805" s="3"/>
      <c r="P805" s="10"/>
      <c r="Q805" s="10"/>
      <c r="R805" s="10"/>
      <c r="S805" s="10"/>
    </row>
    <row r="806" spans="1:19">
      <c r="A806" s="10"/>
      <c r="B806" s="10"/>
      <c r="C806" s="10"/>
      <c r="D806" s="10"/>
      <c r="E806" s="10"/>
      <c r="F806" s="10"/>
      <c r="G806" s="10"/>
      <c r="H806" s="10"/>
      <c r="I806" s="10"/>
      <c r="J806" s="10"/>
      <c r="K806" s="10"/>
      <c r="L806" s="10"/>
      <c r="M806" s="10"/>
      <c r="N806" s="10"/>
      <c r="O806" s="3"/>
      <c r="P806" s="10"/>
      <c r="Q806" s="10"/>
      <c r="R806" s="10"/>
      <c r="S806" s="10"/>
    </row>
    <row r="807" spans="1:19">
      <c r="A807" s="10"/>
      <c r="B807" s="10"/>
      <c r="C807" s="10"/>
      <c r="D807" s="10"/>
      <c r="E807" s="10"/>
      <c r="F807" s="10"/>
      <c r="G807" s="10"/>
      <c r="H807" s="10"/>
      <c r="I807" s="10"/>
      <c r="J807" s="10"/>
      <c r="K807" s="10"/>
      <c r="L807" s="10"/>
      <c r="M807" s="10"/>
      <c r="N807" s="10"/>
      <c r="O807" s="3"/>
      <c r="P807" s="10"/>
      <c r="Q807" s="10"/>
      <c r="R807" s="10"/>
      <c r="S807" s="10"/>
    </row>
    <row r="808" spans="1:19">
      <c r="A808" s="10"/>
      <c r="B808" s="10"/>
      <c r="C808" s="10"/>
      <c r="D808" s="10"/>
      <c r="E808" s="10"/>
      <c r="F808" s="10"/>
      <c r="G808" s="10"/>
      <c r="H808" s="10"/>
      <c r="I808" s="10"/>
      <c r="J808" s="10"/>
      <c r="K808" s="10"/>
      <c r="L808" s="10"/>
      <c r="M808" s="10"/>
      <c r="N808" s="10"/>
      <c r="O808" s="3"/>
      <c r="P808" s="10"/>
      <c r="Q808" s="10"/>
      <c r="R808" s="10"/>
      <c r="S808" s="10"/>
    </row>
    <row r="809" spans="1:19">
      <c r="A809" s="10"/>
      <c r="B809" s="10"/>
      <c r="C809" s="10"/>
      <c r="D809" s="10"/>
      <c r="E809" s="10"/>
      <c r="F809" s="10"/>
      <c r="G809" s="10"/>
      <c r="H809" s="10"/>
      <c r="I809" s="10"/>
      <c r="J809" s="10"/>
      <c r="K809" s="10"/>
      <c r="L809" s="10"/>
      <c r="M809" s="10"/>
      <c r="N809" s="10"/>
      <c r="O809" s="3"/>
      <c r="P809" s="10"/>
      <c r="Q809" s="10"/>
      <c r="R809" s="10"/>
      <c r="S809" s="10"/>
    </row>
    <row r="810" spans="1:19">
      <c r="A810" s="10"/>
      <c r="B810" s="10"/>
      <c r="C810" s="10"/>
      <c r="D810" s="10"/>
      <c r="E810" s="10"/>
      <c r="F810" s="10"/>
      <c r="G810" s="10"/>
      <c r="H810" s="10"/>
      <c r="I810" s="10"/>
      <c r="J810" s="10"/>
      <c r="K810" s="10"/>
      <c r="L810" s="10"/>
      <c r="M810" s="10"/>
      <c r="N810" s="10"/>
      <c r="O810" s="3"/>
      <c r="P810" s="10"/>
      <c r="Q810" s="10"/>
      <c r="R810" s="10"/>
      <c r="S810" s="10"/>
    </row>
    <row r="811" spans="1:19">
      <c r="A811" s="10"/>
      <c r="B811" s="10"/>
      <c r="C811" s="10"/>
      <c r="D811" s="10"/>
      <c r="E811" s="10"/>
      <c r="F811" s="10"/>
      <c r="G811" s="10"/>
      <c r="H811" s="10"/>
      <c r="I811" s="10"/>
      <c r="J811" s="10"/>
      <c r="K811" s="10"/>
      <c r="L811" s="10"/>
      <c r="M811" s="10"/>
      <c r="N811" s="10"/>
      <c r="O811" s="3"/>
      <c r="P811" s="10"/>
      <c r="Q811" s="10"/>
      <c r="R811" s="10"/>
      <c r="S811" s="10"/>
    </row>
    <row r="812" spans="1:19">
      <c r="A812" s="10"/>
      <c r="B812" s="10"/>
      <c r="C812" s="10"/>
      <c r="D812" s="10"/>
      <c r="E812" s="10"/>
      <c r="F812" s="10"/>
      <c r="G812" s="10"/>
      <c r="H812" s="10"/>
      <c r="I812" s="10"/>
      <c r="J812" s="10"/>
      <c r="K812" s="10"/>
      <c r="L812" s="10"/>
      <c r="M812" s="10"/>
      <c r="N812" s="10"/>
      <c r="O812" s="3"/>
      <c r="P812" s="10"/>
      <c r="Q812" s="10"/>
      <c r="R812" s="10"/>
      <c r="S812" s="10"/>
    </row>
    <row r="813" spans="1:19">
      <c r="A813" s="10"/>
      <c r="B813" s="10"/>
      <c r="C813" s="10"/>
      <c r="D813" s="10"/>
      <c r="E813" s="10"/>
      <c r="F813" s="10"/>
      <c r="G813" s="10"/>
      <c r="H813" s="10"/>
      <c r="I813" s="10"/>
      <c r="J813" s="10"/>
      <c r="K813" s="10"/>
      <c r="L813" s="10"/>
      <c r="M813" s="10"/>
      <c r="N813" s="10"/>
      <c r="O813" s="3"/>
      <c r="P813" s="10"/>
      <c r="Q813" s="10"/>
      <c r="R813" s="10"/>
      <c r="S813" s="10"/>
    </row>
    <row r="814" spans="1:19">
      <c r="A814" s="10"/>
      <c r="B814" s="10"/>
      <c r="C814" s="10"/>
      <c r="D814" s="10"/>
      <c r="E814" s="10"/>
      <c r="F814" s="10"/>
      <c r="G814" s="10"/>
      <c r="H814" s="10"/>
      <c r="I814" s="10"/>
      <c r="J814" s="10"/>
      <c r="K814" s="10"/>
      <c r="L814" s="10"/>
      <c r="M814" s="10"/>
      <c r="N814" s="10"/>
      <c r="O814" s="3"/>
      <c r="P814" s="10"/>
      <c r="Q814" s="10"/>
      <c r="R814" s="10"/>
      <c r="S814" s="10"/>
    </row>
    <row r="815" spans="1:19">
      <c r="A815" s="10"/>
      <c r="B815" s="10"/>
      <c r="C815" s="10"/>
      <c r="D815" s="10"/>
      <c r="E815" s="10"/>
      <c r="F815" s="10"/>
      <c r="G815" s="10"/>
      <c r="H815" s="10"/>
      <c r="I815" s="10"/>
      <c r="J815" s="10"/>
      <c r="K815" s="10"/>
      <c r="L815" s="10"/>
      <c r="M815" s="10"/>
      <c r="N815" s="10"/>
      <c r="O815" s="3"/>
      <c r="P815" s="10"/>
      <c r="Q815" s="10"/>
      <c r="R815" s="10"/>
      <c r="S815" s="10"/>
    </row>
    <row r="816" spans="1:19">
      <c r="A816" s="10"/>
      <c r="B816" s="10"/>
      <c r="C816" s="10"/>
      <c r="D816" s="10"/>
      <c r="E816" s="10"/>
      <c r="F816" s="10"/>
      <c r="G816" s="10"/>
      <c r="H816" s="10"/>
      <c r="I816" s="10"/>
      <c r="J816" s="10"/>
      <c r="K816" s="10"/>
      <c r="L816" s="10"/>
      <c r="M816" s="10"/>
      <c r="N816" s="10"/>
      <c r="O816" s="3"/>
      <c r="P816" s="10"/>
      <c r="Q816" s="10"/>
      <c r="R816" s="10"/>
      <c r="S816" s="10"/>
    </row>
    <row r="817" spans="1:19">
      <c r="A817" s="10"/>
      <c r="B817" s="10"/>
      <c r="C817" s="10"/>
      <c r="D817" s="10"/>
      <c r="E817" s="10"/>
      <c r="F817" s="10"/>
      <c r="G817" s="10"/>
      <c r="H817" s="10"/>
      <c r="I817" s="10"/>
      <c r="J817" s="10"/>
      <c r="K817" s="10"/>
      <c r="L817" s="10"/>
      <c r="M817" s="10"/>
      <c r="N817" s="10"/>
      <c r="O817" s="3"/>
      <c r="P817" s="10"/>
      <c r="Q817" s="10"/>
      <c r="R817" s="10"/>
      <c r="S817" s="10"/>
    </row>
    <row r="818" spans="1:19">
      <c r="A818" s="10"/>
      <c r="B818" s="10"/>
      <c r="C818" s="10"/>
      <c r="D818" s="10"/>
      <c r="E818" s="10"/>
      <c r="F818" s="10"/>
      <c r="G818" s="10"/>
      <c r="H818" s="10"/>
      <c r="I818" s="10"/>
      <c r="J818" s="10"/>
      <c r="K818" s="10"/>
      <c r="L818" s="10"/>
      <c r="M818" s="10"/>
      <c r="N818" s="10"/>
      <c r="O818" s="3"/>
      <c r="P818" s="10"/>
      <c r="Q818" s="10"/>
      <c r="R818" s="10"/>
      <c r="S818" s="10"/>
    </row>
    <row r="819" spans="1:19">
      <c r="A819" s="10"/>
      <c r="B819" s="10"/>
      <c r="C819" s="10"/>
      <c r="D819" s="10"/>
      <c r="E819" s="10"/>
      <c r="F819" s="10"/>
      <c r="G819" s="10"/>
      <c r="H819" s="10"/>
      <c r="I819" s="10"/>
      <c r="J819" s="10"/>
      <c r="K819" s="10"/>
      <c r="L819" s="10"/>
      <c r="M819" s="10"/>
      <c r="N819" s="10"/>
      <c r="O819" s="3"/>
      <c r="P819" s="10"/>
      <c r="Q819" s="10"/>
      <c r="R819" s="10"/>
      <c r="S819" s="10"/>
    </row>
    <row r="820" spans="1:19">
      <c r="A820" s="10"/>
      <c r="B820" s="10"/>
      <c r="C820" s="10"/>
      <c r="D820" s="10"/>
      <c r="E820" s="10"/>
      <c r="F820" s="10"/>
      <c r="G820" s="10"/>
      <c r="H820" s="10"/>
      <c r="I820" s="10"/>
      <c r="J820" s="10"/>
      <c r="K820" s="10"/>
      <c r="L820" s="10"/>
      <c r="M820" s="10"/>
      <c r="N820" s="10"/>
      <c r="O820" s="3"/>
      <c r="P820" s="10"/>
      <c r="Q820" s="10"/>
      <c r="R820" s="10"/>
      <c r="S820" s="10"/>
    </row>
    <row r="821" spans="1:19">
      <c r="A821" s="10"/>
      <c r="B821" s="10"/>
      <c r="C821" s="10"/>
      <c r="D821" s="10"/>
      <c r="E821" s="10"/>
      <c r="F821" s="10"/>
      <c r="G821" s="10"/>
      <c r="H821" s="10"/>
      <c r="I821" s="10"/>
      <c r="J821" s="10"/>
      <c r="K821" s="10"/>
      <c r="L821" s="10"/>
      <c r="M821" s="10"/>
      <c r="N821" s="10"/>
      <c r="O821" s="3"/>
      <c r="P821" s="10"/>
      <c r="Q821" s="10"/>
      <c r="R821" s="10"/>
      <c r="S821" s="10"/>
    </row>
    <row r="822" spans="1:19">
      <c r="A822" s="10"/>
      <c r="B822" s="10"/>
      <c r="C822" s="10"/>
      <c r="D822" s="10"/>
      <c r="E822" s="10"/>
      <c r="F822" s="10"/>
      <c r="G822" s="10"/>
      <c r="H822" s="10"/>
      <c r="I822" s="10"/>
      <c r="J822" s="10"/>
      <c r="K822" s="10"/>
      <c r="L822" s="10"/>
      <c r="M822" s="10"/>
      <c r="N822" s="10"/>
      <c r="O822" s="3"/>
      <c r="P822" s="10"/>
      <c r="Q822" s="10"/>
      <c r="R822" s="10"/>
      <c r="S822" s="10"/>
    </row>
    <row r="823" spans="1:19">
      <c r="A823" s="10"/>
      <c r="B823" s="10"/>
      <c r="C823" s="10"/>
      <c r="D823" s="10"/>
      <c r="E823" s="10"/>
      <c r="F823" s="10"/>
      <c r="G823" s="10"/>
      <c r="H823" s="10"/>
      <c r="I823" s="10"/>
      <c r="J823" s="10"/>
      <c r="K823" s="10"/>
      <c r="L823" s="10"/>
      <c r="M823" s="10"/>
      <c r="N823" s="10"/>
      <c r="O823" s="3"/>
      <c r="P823" s="10"/>
      <c r="Q823" s="10"/>
      <c r="R823" s="10"/>
      <c r="S823" s="10"/>
    </row>
    <row r="824" spans="1:19">
      <c r="A824" s="10"/>
      <c r="B824" s="10"/>
      <c r="C824" s="10"/>
      <c r="D824" s="10"/>
      <c r="E824" s="10"/>
      <c r="F824" s="10"/>
      <c r="G824" s="10"/>
      <c r="H824" s="10"/>
      <c r="I824" s="10"/>
      <c r="J824" s="10"/>
      <c r="K824" s="10"/>
      <c r="L824" s="10"/>
      <c r="M824" s="10"/>
      <c r="N824" s="10"/>
      <c r="O824" s="3"/>
      <c r="P824" s="10"/>
      <c r="Q824" s="10"/>
      <c r="R824" s="10"/>
      <c r="S824" s="10"/>
    </row>
    <row r="825" spans="1:19">
      <c r="A825" s="10"/>
      <c r="B825" s="10"/>
      <c r="C825" s="10"/>
      <c r="D825" s="10"/>
      <c r="E825" s="10"/>
      <c r="F825" s="10"/>
      <c r="G825" s="10"/>
      <c r="H825" s="10"/>
      <c r="I825" s="10"/>
      <c r="J825" s="10"/>
      <c r="K825" s="10"/>
      <c r="L825" s="10"/>
      <c r="M825" s="10"/>
      <c r="N825" s="10"/>
      <c r="O825" s="3"/>
      <c r="P825" s="10"/>
      <c r="Q825" s="10"/>
      <c r="R825" s="10"/>
      <c r="S825" s="10"/>
    </row>
    <row r="826" spans="1:19">
      <c r="A826" s="10"/>
      <c r="B826" s="10"/>
      <c r="C826" s="10"/>
      <c r="D826" s="10"/>
      <c r="E826" s="10"/>
      <c r="F826" s="10"/>
      <c r="G826" s="10"/>
      <c r="H826" s="10"/>
      <c r="I826" s="10"/>
      <c r="J826" s="10"/>
      <c r="K826" s="10"/>
      <c r="L826" s="10"/>
      <c r="M826" s="10"/>
      <c r="N826" s="10"/>
      <c r="O826" s="3"/>
      <c r="P826" s="10"/>
      <c r="Q826" s="10"/>
      <c r="R826" s="10"/>
      <c r="S826" s="10"/>
    </row>
    <row r="827" spans="1:19">
      <c r="A827" s="10"/>
      <c r="B827" s="10"/>
      <c r="C827" s="10"/>
      <c r="D827" s="10"/>
      <c r="E827" s="10"/>
      <c r="F827" s="10"/>
      <c r="G827" s="10"/>
      <c r="H827" s="10"/>
      <c r="I827" s="10"/>
      <c r="J827" s="10"/>
      <c r="K827" s="10"/>
      <c r="L827" s="10"/>
      <c r="M827" s="10"/>
      <c r="N827" s="10"/>
      <c r="O827" s="3"/>
      <c r="P827" s="10"/>
      <c r="Q827" s="10"/>
      <c r="R827" s="10"/>
      <c r="S827" s="10"/>
    </row>
    <row r="828" spans="1:19">
      <c r="A828" s="10"/>
      <c r="B828" s="10"/>
      <c r="C828" s="10"/>
      <c r="D828" s="10"/>
      <c r="E828" s="10"/>
      <c r="F828" s="10"/>
      <c r="G828" s="10"/>
      <c r="H828" s="10"/>
      <c r="I828" s="10"/>
      <c r="J828" s="10"/>
      <c r="K828" s="10"/>
      <c r="L828" s="10"/>
      <c r="M828" s="10"/>
      <c r="N828" s="10"/>
      <c r="O828" s="3"/>
      <c r="P828" s="10"/>
      <c r="Q828" s="10"/>
      <c r="R828" s="10"/>
      <c r="S828" s="10"/>
    </row>
    <row r="829" spans="1:19">
      <c r="A829" s="10"/>
      <c r="B829" s="10"/>
      <c r="C829" s="10"/>
      <c r="D829" s="10"/>
      <c r="E829" s="10"/>
      <c r="F829" s="10"/>
      <c r="G829" s="10"/>
      <c r="H829" s="10"/>
      <c r="I829" s="10"/>
      <c r="J829" s="10"/>
      <c r="K829" s="10"/>
      <c r="L829" s="10"/>
      <c r="M829" s="10"/>
      <c r="N829" s="10"/>
      <c r="O829" s="3"/>
      <c r="P829" s="10"/>
      <c r="Q829" s="10"/>
      <c r="R829" s="10"/>
      <c r="S829" s="10"/>
    </row>
    <row r="830" spans="1:19">
      <c r="A830" s="10"/>
      <c r="B830" s="10"/>
      <c r="C830" s="10"/>
      <c r="D830" s="10"/>
      <c r="E830" s="10"/>
      <c r="F830" s="10"/>
      <c r="G830" s="10"/>
      <c r="H830" s="10"/>
      <c r="I830" s="10"/>
      <c r="J830" s="10"/>
      <c r="K830" s="10"/>
      <c r="L830" s="10"/>
      <c r="M830" s="10"/>
      <c r="N830" s="10"/>
      <c r="O830" s="3"/>
      <c r="P830" s="10"/>
      <c r="Q830" s="10"/>
      <c r="R830" s="10"/>
      <c r="S830" s="10"/>
    </row>
    <row r="831" spans="1:19">
      <c r="A831" s="10"/>
      <c r="B831" s="10"/>
      <c r="C831" s="10"/>
      <c r="D831" s="10"/>
      <c r="E831" s="10"/>
      <c r="F831" s="10"/>
      <c r="G831" s="10"/>
      <c r="H831" s="10"/>
      <c r="I831" s="10"/>
      <c r="J831" s="10"/>
      <c r="K831" s="10"/>
      <c r="L831" s="10"/>
      <c r="M831" s="10"/>
      <c r="N831" s="10"/>
      <c r="O831" s="3"/>
      <c r="P831" s="10"/>
      <c r="Q831" s="10"/>
      <c r="R831" s="10"/>
      <c r="S831" s="10"/>
    </row>
    <row r="832" spans="1:19">
      <c r="A832" s="10"/>
      <c r="B832" s="10"/>
      <c r="C832" s="10"/>
      <c r="D832" s="10"/>
      <c r="E832" s="10"/>
      <c r="F832" s="10"/>
      <c r="G832" s="10"/>
      <c r="H832" s="10"/>
      <c r="I832" s="10"/>
      <c r="J832" s="10"/>
      <c r="K832" s="10"/>
      <c r="L832" s="10"/>
      <c r="M832" s="10"/>
      <c r="N832" s="10"/>
      <c r="O832" s="3"/>
      <c r="P832" s="10"/>
      <c r="Q832" s="10"/>
      <c r="R832" s="10"/>
      <c r="S832" s="10"/>
    </row>
    <row r="833" spans="1:19">
      <c r="A833" s="10"/>
      <c r="B833" s="10"/>
      <c r="C833" s="10"/>
      <c r="D833" s="10"/>
      <c r="E833" s="10"/>
      <c r="F833" s="10"/>
      <c r="G833" s="10"/>
      <c r="H833" s="10"/>
      <c r="I833" s="10"/>
      <c r="J833" s="10"/>
      <c r="K833" s="10"/>
      <c r="L833" s="10"/>
      <c r="M833" s="10"/>
      <c r="N833" s="10"/>
      <c r="O833" s="3"/>
      <c r="P833" s="10"/>
      <c r="Q833" s="10"/>
      <c r="R833" s="10"/>
      <c r="S833" s="10"/>
    </row>
    <row r="834" spans="1:19">
      <c r="A834" s="10"/>
      <c r="B834" s="10"/>
      <c r="C834" s="10"/>
      <c r="D834" s="10"/>
      <c r="E834" s="10"/>
      <c r="F834" s="10"/>
      <c r="G834" s="10"/>
      <c r="H834" s="10"/>
      <c r="I834" s="10"/>
      <c r="J834" s="10"/>
      <c r="K834" s="10"/>
      <c r="L834" s="10"/>
      <c r="M834" s="10"/>
      <c r="N834" s="10"/>
      <c r="O834" s="3"/>
      <c r="P834" s="10"/>
      <c r="Q834" s="10"/>
      <c r="R834" s="10"/>
      <c r="S834" s="10"/>
    </row>
    <row r="835" spans="1:19">
      <c r="A835" s="10"/>
      <c r="B835" s="10"/>
      <c r="C835" s="10"/>
      <c r="D835" s="10"/>
      <c r="E835" s="10"/>
      <c r="F835" s="10"/>
      <c r="G835" s="10"/>
      <c r="H835" s="10"/>
      <c r="I835" s="10"/>
      <c r="J835" s="10"/>
      <c r="K835" s="10"/>
      <c r="L835" s="10"/>
      <c r="M835" s="10"/>
      <c r="N835" s="10"/>
      <c r="O835" s="3"/>
      <c r="P835" s="10"/>
      <c r="Q835" s="10"/>
      <c r="R835" s="10"/>
      <c r="S835" s="10"/>
    </row>
    <row r="836" spans="1:19">
      <c r="A836" s="10"/>
      <c r="B836" s="10"/>
      <c r="C836" s="10"/>
      <c r="D836" s="10"/>
      <c r="E836" s="10"/>
      <c r="F836" s="10"/>
      <c r="G836" s="10"/>
      <c r="H836" s="10"/>
      <c r="I836" s="10"/>
      <c r="J836" s="10"/>
      <c r="K836" s="10"/>
      <c r="L836" s="10"/>
      <c r="M836" s="10"/>
      <c r="N836" s="10"/>
      <c r="O836" s="3"/>
      <c r="P836" s="10"/>
      <c r="Q836" s="10"/>
      <c r="R836" s="10"/>
      <c r="S836" s="10"/>
    </row>
    <row r="837" spans="1:19">
      <c r="A837" s="10"/>
      <c r="B837" s="10"/>
      <c r="C837" s="10"/>
      <c r="D837" s="10"/>
      <c r="E837" s="10"/>
      <c r="F837" s="10"/>
      <c r="G837" s="10"/>
      <c r="H837" s="10"/>
      <c r="I837" s="10"/>
      <c r="J837" s="10"/>
      <c r="K837" s="10"/>
      <c r="L837" s="10"/>
      <c r="M837" s="10"/>
      <c r="N837" s="10"/>
      <c r="O837" s="3"/>
      <c r="P837" s="10"/>
      <c r="Q837" s="10"/>
      <c r="R837" s="10"/>
      <c r="S837" s="10"/>
    </row>
    <row r="838" spans="1:19">
      <c r="A838" s="10"/>
      <c r="B838" s="10"/>
      <c r="C838" s="10"/>
      <c r="D838" s="10"/>
      <c r="E838" s="10"/>
      <c r="F838" s="10"/>
      <c r="G838" s="10"/>
      <c r="H838" s="10"/>
      <c r="I838" s="10"/>
      <c r="J838" s="10"/>
      <c r="K838" s="10"/>
      <c r="L838" s="10"/>
      <c r="M838" s="10"/>
      <c r="N838" s="10"/>
      <c r="O838" s="3"/>
      <c r="P838" s="10"/>
      <c r="Q838" s="10"/>
      <c r="R838" s="10"/>
      <c r="S838" s="10"/>
    </row>
    <row r="839" spans="1:19">
      <c r="A839" s="10"/>
      <c r="B839" s="10"/>
      <c r="C839" s="10"/>
      <c r="D839" s="10"/>
      <c r="E839" s="10"/>
      <c r="F839" s="10"/>
      <c r="G839" s="10"/>
      <c r="H839" s="10"/>
      <c r="I839" s="10"/>
      <c r="J839" s="10"/>
      <c r="K839" s="10"/>
      <c r="L839" s="10"/>
      <c r="M839" s="10"/>
      <c r="N839" s="10"/>
      <c r="O839" s="3"/>
      <c r="P839" s="10"/>
      <c r="Q839" s="10"/>
      <c r="R839" s="10"/>
      <c r="S839" s="10"/>
    </row>
    <row r="840" spans="1:19">
      <c r="A840" s="10"/>
      <c r="B840" s="10"/>
      <c r="C840" s="10"/>
      <c r="D840" s="10"/>
      <c r="E840" s="10"/>
      <c r="F840" s="10"/>
      <c r="G840" s="10"/>
      <c r="H840" s="10"/>
      <c r="I840" s="10"/>
      <c r="J840" s="10"/>
      <c r="K840" s="10"/>
      <c r="L840" s="10"/>
      <c r="M840" s="10"/>
      <c r="N840" s="10"/>
      <c r="O840" s="3"/>
      <c r="P840" s="10"/>
      <c r="Q840" s="10"/>
      <c r="R840" s="10"/>
      <c r="S840" s="10"/>
    </row>
    <row r="841" spans="1:19">
      <c r="A841" s="10"/>
      <c r="B841" s="10"/>
      <c r="C841" s="10"/>
      <c r="D841" s="10"/>
      <c r="E841" s="10"/>
      <c r="F841" s="10"/>
      <c r="G841" s="10"/>
      <c r="H841" s="10"/>
      <c r="I841" s="10"/>
      <c r="J841" s="10"/>
      <c r="K841" s="10"/>
      <c r="L841" s="10"/>
      <c r="M841" s="10"/>
      <c r="N841" s="10"/>
      <c r="O841" s="3"/>
      <c r="P841" s="10"/>
      <c r="Q841" s="10"/>
      <c r="R841" s="10"/>
      <c r="S841" s="10"/>
    </row>
    <row r="842" spans="1:19">
      <c r="A842" s="10"/>
      <c r="B842" s="10"/>
      <c r="C842" s="10"/>
      <c r="D842" s="10"/>
      <c r="E842" s="10"/>
      <c r="F842" s="10"/>
      <c r="G842" s="10"/>
      <c r="H842" s="10"/>
      <c r="I842" s="10"/>
      <c r="J842" s="10"/>
      <c r="K842" s="10"/>
      <c r="L842" s="10"/>
      <c r="M842" s="10"/>
      <c r="N842" s="10"/>
      <c r="O842" s="3"/>
      <c r="P842" s="10"/>
      <c r="Q842" s="10"/>
      <c r="R842" s="10"/>
      <c r="S842" s="10"/>
    </row>
    <row r="843" spans="1:19">
      <c r="A843" s="10"/>
      <c r="B843" s="10"/>
      <c r="C843" s="10"/>
      <c r="D843" s="10"/>
      <c r="E843" s="10"/>
      <c r="F843" s="10"/>
      <c r="G843" s="10"/>
      <c r="H843" s="10"/>
      <c r="I843" s="10"/>
      <c r="J843" s="10"/>
      <c r="K843" s="10"/>
      <c r="L843" s="10"/>
      <c r="M843" s="10"/>
      <c r="N843" s="10"/>
      <c r="O843" s="3"/>
      <c r="P843" s="10"/>
      <c r="Q843" s="10"/>
      <c r="R843" s="10"/>
      <c r="S843" s="10"/>
    </row>
    <row r="844" spans="1:19">
      <c r="A844" s="10"/>
      <c r="B844" s="10"/>
      <c r="C844" s="10"/>
      <c r="D844" s="10"/>
      <c r="E844" s="10"/>
      <c r="F844" s="10"/>
      <c r="G844" s="10"/>
      <c r="H844" s="10"/>
      <c r="I844" s="10"/>
      <c r="J844" s="10"/>
      <c r="K844" s="10"/>
      <c r="L844" s="10"/>
      <c r="M844" s="10"/>
      <c r="N844" s="10"/>
      <c r="O844" s="3"/>
      <c r="P844" s="10"/>
      <c r="Q844" s="10"/>
      <c r="R844" s="10"/>
      <c r="S844" s="10"/>
    </row>
    <row r="845" spans="1:19">
      <c r="A845" s="10"/>
      <c r="B845" s="10"/>
      <c r="C845" s="10"/>
      <c r="D845" s="10"/>
      <c r="E845" s="10"/>
      <c r="F845" s="10"/>
      <c r="G845" s="10"/>
      <c r="H845" s="10"/>
      <c r="I845" s="10"/>
      <c r="J845" s="10"/>
      <c r="K845" s="10"/>
      <c r="L845" s="10"/>
      <c r="M845" s="10"/>
      <c r="N845" s="10"/>
      <c r="O845" s="3"/>
      <c r="P845" s="10"/>
      <c r="Q845" s="10"/>
      <c r="R845" s="10"/>
      <c r="S845" s="10"/>
    </row>
    <row r="846" spans="1:19">
      <c r="A846" s="10"/>
      <c r="B846" s="10"/>
      <c r="C846" s="10"/>
      <c r="D846" s="10"/>
      <c r="E846" s="10"/>
      <c r="F846" s="10"/>
      <c r="G846" s="10"/>
      <c r="H846" s="10"/>
      <c r="I846" s="10"/>
      <c r="J846" s="10"/>
      <c r="K846" s="10"/>
      <c r="L846" s="10"/>
      <c r="M846" s="10"/>
      <c r="N846" s="10"/>
      <c r="O846" s="3"/>
      <c r="P846" s="10"/>
      <c r="Q846" s="10"/>
      <c r="R846" s="10"/>
      <c r="S846" s="10"/>
    </row>
    <row r="847" spans="1:19">
      <c r="A847" s="10"/>
      <c r="B847" s="10"/>
      <c r="C847" s="10"/>
      <c r="D847" s="10"/>
      <c r="E847" s="10"/>
      <c r="F847" s="10"/>
      <c r="G847" s="10"/>
      <c r="H847" s="10"/>
      <c r="I847" s="10"/>
      <c r="J847" s="10"/>
      <c r="K847" s="10"/>
      <c r="L847" s="10"/>
      <c r="M847" s="10"/>
      <c r="N847" s="10"/>
      <c r="O847" s="3"/>
      <c r="P847" s="10"/>
      <c r="Q847" s="10"/>
      <c r="R847" s="10"/>
      <c r="S847" s="10"/>
    </row>
    <row r="848" spans="1:19">
      <c r="A848" s="10"/>
      <c r="B848" s="10"/>
      <c r="C848" s="10"/>
      <c r="D848" s="10"/>
      <c r="E848" s="10"/>
      <c r="F848" s="10"/>
      <c r="G848" s="10"/>
      <c r="H848" s="10"/>
      <c r="I848" s="10"/>
      <c r="J848" s="10"/>
      <c r="K848" s="10"/>
      <c r="L848" s="10"/>
      <c r="M848" s="10"/>
      <c r="N848" s="10"/>
      <c r="O848" s="3"/>
      <c r="P848" s="10"/>
      <c r="Q848" s="10"/>
      <c r="R848" s="10"/>
      <c r="S848" s="10"/>
    </row>
    <row r="849" spans="1:19">
      <c r="A849" s="10"/>
      <c r="B849" s="10"/>
      <c r="C849" s="10"/>
      <c r="D849" s="10"/>
      <c r="E849" s="10"/>
      <c r="F849" s="10"/>
      <c r="G849" s="10"/>
      <c r="H849" s="10"/>
      <c r="I849" s="10"/>
      <c r="J849" s="10"/>
      <c r="K849" s="10"/>
      <c r="L849" s="10"/>
      <c r="M849" s="10"/>
      <c r="N849" s="10"/>
      <c r="O849" s="3"/>
      <c r="P849" s="10"/>
      <c r="Q849" s="10"/>
      <c r="R849" s="10"/>
      <c r="S849" s="10"/>
    </row>
    <row r="850" spans="1:19">
      <c r="A850" s="10"/>
      <c r="B850" s="10"/>
      <c r="C850" s="10"/>
      <c r="D850" s="10"/>
      <c r="E850" s="10"/>
      <c r="F850" s="10"/>
      <c r="G850" s="10"/>
      <c r="H850" s="10"/>
      <c r="I850" s="10"/>
      <c r="J850" s="10"/>
      <c r="K850" s="10"/>
      <c r="L850" s="10"/>
      <c r="M850" s="10"/>
      <c r="N850" s="10"/>
      <c r="O850" s="3"/>
      <c r="P850" s="10"/>
      <c r="Q850" s="10"/>
      <c r="R850" s="10"/>
      <c r="S850" s="10"/>
    </row>
    <row r="851" spans="1:19">
      <c r="A851" s="10"/>
      <c r="B851" s="10"/>
      <c r="C851" s="10"/>
      <c r="D851" s="10"/>
      <c r="E851" s="10"/>
      <c r="F851" s="10"/>
      <c r="G851" s="10"/>
      <c r="H851" s="10"/>
      <c r="I851" s="10"/>
      <c r="J851" s="10"/>
      <c r="K851" s="10"/>
      <c r="L851" s="10"/>
      <c r="M851" s="10"/>
      <c r="N851" s="10"/>
      <c r="O851" s="3"/>
      <c r="P851" s="10"/>
      <c r="Q851" s="10"/>
      <c r="R851" s="10"/>
      <c r="S851" s="10"/>
    </row>
    <row r="852" spans="1:19">
      <c r="A852" s="10"/>
      <c r="B852" s="10"/>
      <c r="C852" s="10"/>
      <c r="D852" s="10"/>
      <c r="E852" s="10"/>
      <c r="F852" s="10"/>
      <c r="G852" s="10"/>
      <c r="H852" s="10"/>
      <c r="I852" s="10"/>
      <c r="J852" s="10"/>
      <c r="K852" s="10"/>
      <c r="L852" s="10"/>
      <c r="M852" s="10"/>
      <c r="N852" s="10"/>
      <c r="O852" s="3"/>
      <c r="P852" s="10"/>
      <c r="Q852" s="10"/>
      <c r="R852" s="10"/>
      <c r="S852" s="10"/>
    </row>
    <row r="853" spans="1:19">
      <c r="A853" s="10"/>
      <c r="B853" s="10"/>
      <c r="C853" s="10"/>
      <c r="D853" s="10"/>
      <c r="E853" s="10"/>
      <c r="F853" s="10"/>
      <c r="G853" s="10"/>
      <c r="H853" s="10"/>
      <c r="I853" s="10"/>
      <c r="J853" s="10"/>
      <c r="K853" s="10"/>
      <c r="L853" s="10"/>
      <c r="M853" s="10"/>
      <c r="N853" s="10"/>
      <c r="O853" s="3"/>
      <c r="P853" s="10"/>
      <c r="Q853" s="10"/>
      <c r="R853" s="10"/>
      <c r="S853" s="10"/>
    </row>
    <row r="854" spans="1:19">
      <c r="A854" s="10"/>
      <c r="B854" s="10"/>
      <c r="C854" s="10"/>
      <c r="D854" s="10"/>
      <c r="E854" s="10"/>
      <c r="F854" s="10"/>
      <c r="G854" s="10"/>
      <c r="H854" s="10"/>
      <c r="I854" s="10"/>
      <c r="J854" s="10"/>
      <c r="K854" s="10"/>
      <c r="L854" s="10"/>
      <c r="M854" s="10"/>
      <c r="N854" s="10"/>
      <c r="O854" s="3"/>
      <c r="P854" s="10"/>
      <c r="Q854" s="10"/>
      <c r="R854" s="10"/>
      <c r="S854" s="10"/>
    </row>
    <row r="855" spans="1:19">
      <c r="A855" s="10"/>
      <c r="B855" s="10"/>
      <c r="C855" s="10"/>
      <c r="D855" s="10"/>
      <c r="E855" s="10"/>
      <c r="F855" s="10"/>
      <c r="G855" s="10"/>
      <c r="H855" s="10"/>
      <c r="I855" s="10"/>
      <c r="J855" s="10"/>
      <c r="K855" s="10"/>
      <c r="L855" s="10"/>
      <c r="M855" s="10"/>
      <c r="N855" s="10"/>
      <c r="O855" s="3"/>
      <c r="P855" s="10"/>
      <c r="Q855" s="10"/>
      <c r="R855" s="10"/>
      <c r="S855" s="10"/>
    </row>
    <row r="856" spans="1:19">
      <c r="A856" s="10"/>
      <c r="B856" s="10"/>
      <c r="C856" s="10"/>
      <c r="D856" s="10"/>
      <c r="E856" s="10"/>
      <c r="F856" s="10"/>
      <c r="G856" s="10"/>
      <c r="H856" s="10"/>
      <c r="I856" s="10"/>
      <c r="J856" s="10"/>
      <c r="K856" s="10"/>
      <c r="L856" s="10"/>
      <c r="M856" s="10"/>
      <c r="N856" s="10"/>
      <c r="O856" s="3"/>
      <c r="P856" s="10"/>
      <c r="Q856" s="10"/>
      <c r="R856" s="10"/>
      <c r="S856" s="10"/>
    </row>
    <row r="857" spans="1:19">
      <c r="A857" s="10"/>
      <c r="B857" s="10"/>
      <c r="C857" s="10"/>
      <c r="D857" s="10"/>
      <c r="E857" s="10"/>
      <c r="F857" s="10"/>
      <c r="G857" s="10"/>
      <c r="H857" s="10"/>
      <c r="I857" s="10"/>
      <c r="J857" s="10"/>
      <c r="K857" s="10"/>
      <c r="L857" s="10"/>
      <c r="M857" s="10"/>
      <c r="N857" s="10"/>
      <c r="O857" s="3"/>
      <c r="P857" s="10"/>
      <c r="Q857" s="10"/>
      <c r="R857" s="10"/>
      <c r="S857" s="10"/>
    </row>
    <row r="858" spans="1:19">
      <c r="A858" s="10"/>
      <c r="B858" s="10"/>
      <c r="C858" s="10"/>
      <c r="D858" s="10"/>
      <c r="E858" s="10"/>
      <c r="F858" s="10"/>
      <c r="G858" s="10"/>
      <c r="H858" s="10"/>
      <c r="I858" s="10"/>
      <c r="J858" s="10"/>
      <c r="K858" s="10"/>
      <c r="L858" s="10"/>
      <c r="M858" s="10"/>
      <c r="N858" s="10"/>
      <c r="O858" s="3"/>
      <c r="P858" s="10"/>
      <c r="Q858" s="10"/>
      <c r="R858" s="10"/>
      <c r="S858" s="10"/>
    </row>
    <row r="859" spans="1:19">
      <c r="A859" s="10"/>
      <c r="B859" s="10"/>
      <c r="C859" s="10"/>
      <c r="D859" s="10"/>
      <c r="E859" s="10"/>
      <c r="F859" s="10"/>
      <c r="G859" s="10"/>
      <c r="H859" s="10"/>
      <c r="I859" s="10"/>
      <c r="J859" s="10"/>
      <c r="K859" s="10"/>
      <c r="L859" s="10"/>
      <c r="M859" s="10"/>
      <c r="N859" s="10"/>
      <c r="O859" s="3"/>
      <c r="P859" s="10"/>
      <c r="Q859" s="10"/>
      <c r="R859" s="10"/>
      <c r="S859" s="10"/>
    </row>
    <row r="860" spans="1:19">
      <c r="A860" s="10"/>
      <c r="B860" s="10"/>
      <c r="C860" s="10"/>
      <c r="D860" s="10"/>
      <c r="E860" s="10"/>
      <c r="F860" s="10"/>
      <c r="G860" s="10"/>
      <c r="H860" s="10"/>
      <c r="I860" s="10"/>
      <c r="J860" s="10"/>
      <c r="K860" s="10"/>
      <c r="L860" s="10"/>
      <c r="M860" s="10"/>
      <c r="N860" s="10"/>
      <c r="O860" s="3"/>
      <c r="P860" s="10"/>
      <c r="Q860" s="10"/>
      <c r="R860" s="10"/>
      <c r="S860" s="10"/>
    </row>
    <row r="861" spans="1:19">
      <c r="A861" s="10"/>
      <c r="B861" s="10"/>
      <c r="C861" s="10"/>
      <c r="D861" s="10"/>
      <c r="E861" s="10"/>
      <c r="F861" s="10"/>
      <c r="G861" s="10"/>
      <c r="H861" s="10"/>
      <c r="I861" s="10"/>
      <c r="J861" s="10"/>
      <c r="K861" s="10"/>
      <c r="L861" s="10"/>
      <c r="M861" s="10"/>
      <c r="N861" s="10"/>
      <c r="O861" s="3"/>
      <c r="P861" s="10"/>
      <c r="Q861" s="10"/>
      <c r="R861" s="10"/>
      <c r="S861" s="10"/>
    </row>
    <row r="862" spans="1:19">
      <c r="A862" s="10"/>
      <c r="B862" s="10"/>
      <c r="C862" s="10"/>
      <c r="D862" s="10"/>
      <c r="E862" s="10"/>
      <c r="F862" s="10"/>
      <c r="G862" s="10"/>
      <c r="H862" s="10"/>
      <c r="I862" s="10"/>
      <c r="J862" s="10"/>
      <c r="K862" s="10"/>
      <c r="L862" s="10"/>
      <c r="M862" s="10"/>
      <c r="N862" s="10"/>
      <c r="O862" s="3"/>
      <c r="P862" s="10"/>
      <c r="Q862" s="10"/>
      <c r="R862" s="10"/>
      <c r="S862" s="10"/>
    </row>
    <row r="863" spans="1:19">
      <c r="A863" s="10"/>
      <c r="B863" s="10"/>
      <c r="C863" s="10"/>
      <c r="D863" s="10"/>
      <c r="E863" s="10"/>
      <c r="F863" s="10"/>
      <c r="G863" s="10"/>
      <c r="H863" s="10"/>
      <c r="I863" s="10"/>
      <c r="J863" s="10"/>
      <c r="K863" s="10"/>
      <c r="L863" s="10"/>
      <c r="M863" s="10"/>
      <c r="N863" s="10"/>
      <c r="O863" s="3"/>
      <c r="P863" s="10"/>
      <c r="Q863" s="10"/>
      <c r="R863" s="10"/>
      <c r="S863" s="10"/>
    </row>
    <row r="864" spans="1:19">
      <c r="A864" s="10"/>
      <c r="B864" s="10"/>
      <c r="C864" s="10"/>
      <c r="D864" s="10"/>
      <c r="E864" s="10"/>
      <c r="F864" s="10"/>
      <c r="G864" s="10"/>
      <c r="H864" s="10"/>
      <c r="I864" s="10"/>
      <c r="J864" s="10"/>
      <c r="K864" s="10"/>
      <c r="L864" s="10"/>
      <c r="M864" s="10"/>
      <c r="N864" s="10"/>
      <c r="O864" s="3"/>
      <c r="P864" s="10"/>
      <c r="Q864" s="10"/>
      <c r="R864" s="10"/>
      <c r="S864" s="10"/>
    </row>
    <row r="865" spans="1:19">
      <c r="A865" s="10"/>
      <c r="B865" s="10"/>
      <c r="C865" s="10"/>
      <c r="D865" s="10"/>
      <c r="E865" s="10"/>
      <c r="F865" s="10"/>
      <c r="G865" s="10"/>
      <c r="H865" s="10"/>
      <c r="I865" s="10"/>
      <c r="J865" s="10"/>
      <c r="K865" s="10"/>
      <c r="L865" s="10"/>
      <c r="M865" s="10"/>
      <c r="N865" s="10"/>
      <c r="O865" s="3"/>
      <c r="P865" s="10"/>
      <c r="Q865" s="10"/>
      <c r="R865" s="10"/>
      <c r="S865" s="10"/>
    </row>
    <row r="866" spans="1:19">
      <c r="A866" s="10"/>
      <c r="B866" s="10"/>
      <c r="C866" s="10"/>
      <c r="D866" s="10"/>
      <c r="E866" s="10"/>
      <c r="F866" s="10"/>
      <c r="G866" s="10"/>
      <c r="H866" s="10"/>
      <c r="I866" s="10"/>
      <c r="J866" s="10"/>
      <c r="K866" s="10"/>
      <c r="L866" s="10"/>
      <c r="M866" s="10"/>
      <c r="N866" s="10"/>
      <c r="O866" s="3"/>
      <c r="P866" s="10"/>
      <c r="Q866" s="10"/>
      <c r="R866" s="10"/>
      <c r="S866" s="10"/>
    </row>
    <row r="867" spans="1:19">
      <c r="A867" s="10"/>
      <c r="B867" s="10"/>
      <c r="C867" s="10"/>
      <c r="D867" s="10"/>
      <c r="E867" s="10"/>
      <c r="F867" s="10"/>
      <c r="G867" s="10"/>
      <c r="H867" s="10"/>
      <c r="I867" s="10"/>
      <c r="J867" s="10"/>
      <c r="K867" s="10"/>
      <c r="L867" s="10"/>
      <c r="M867" s="10"/>
      <c r="N867" s="10"/>
      <c r="O867" s="3"/>
      <c r="P867" s="10"/>
      <c r="Q867" s="10"/>
      <c r="R867" s="10"/>
      <c r="S867" s="10"/>
    </row>
    <row r="868" spans="1:19">
      <c r="A868" s="10"/>
      <c r="B868" s="10"/>
      <c r="C868" s="10"/>
      <c r="D868" s="10"/>
      <c r="E868" s="10"/>
      <c r="F868" s="10"/>
      <c r="G868" s="10"/>
      <c r="H868" s="10"/>
      <c r="I868" s="10"/>
      <c r="J868" s="10"/>
      <c r="K868" s="10"/>
      <c r="L868" s="10"/>
      <c r="M868" s="10"/>
      <c r="N868" s="10"/>
      <c r="O868" s="3"/>
      <c r="P868" s="10"/>
      <c r="Q868" s="10"/>
      <c r="R868" s="10"/>
      <c r="S868" s="10"/>
    </row>
    <row r="869" spans="1:19">
      <c r="A869" s="10"/>
      <c r="B869" s="10"/>
      <c r="C869" s="10"/>
      <c r="D869" s="10"/>
      <c r="E869" s="10"/>
      <c r="F869" s="10"/>
      <c r="G869" s="10"/>
      <c r="H869" s="10"/>
      <c r="I869" s="10"/>
      <c r="J869" s="10"/>
      <c r="K869" s="10"/>
      <c r="L869" s="10"/>
      <c r="M869" s="10"/>
      <c r="N869" s="10"/>
      <c r="O869" s="3"/>
      <c r="P869" s="10"/>
      <c r="Q869" s="10"/>
      <c r="R869" s="10"/>
      <c r="S869" s="10"/>
    </row>
    <row r="870" spans="1:19">
      <c r="A870" s="10"/>
      <c r="B870" s="10"/>
      <c r="C870" s="10"/>
      <c r="D870" s="10"/>
      <c r="E870" s="10"/>
      <c r="F870" s="10"/>
      <c r="G870" s="10"/>
      <c r="H870" s="10"/>
      <c r="I870" s="10"/>
      <c r="J870" s="10"/>
      <c r="K870" s="10"/>
      <c r="L870" s="10"/>
      <c r="M870" s="10"/>
      <c r="N870" s="10"/>
      <c r="O870" s="3"/>
      <c r="P870" s="10"/>
      <c r="Q870" s="10"/>
      <c r="R870" s="10"/>
      <c r="S870" s="10"/>
    </row>
    <row r="871" spans="1:19">
      <c r="A871" s="10"/>
      <c r="B871" s="10"/>
      <c r="C871" s="10"/>
      <c r="D871" s="10"/>
      <c r="E871" s="10"/>
      <c r="F871" s="10"/>
      <c r="G871" s="10"/>
      <c r="H871" s="10"/>
      <c r="I871" s="10"/>
      <c r="J871" s="10"/>
      <c r="K871" s="10"/>
      <c r="L871" s="10"/>
      <c r="M871" s="10"/>
      <c r="N871" s="10"/>
      <c r="O871" s="3"/>
      <c r="P871" s="10"/>
      <c r="Q871" s="10"/>
      <c r="R871" s="10"/>
      <c r="S871" s="10"/>
    </row>
    <row r="872" spans="1:19">
      <c r="A872" s="10"/>
      <c r="B872" s="10"/>
      <c r="C872" s="10"/>
      <c r="D872" s="10"/>
      <c r="E872" s="10"/>
      <c r="F872" s="10"/>
      <c r="G872" s="10"/>
      <c r="H872" s="10"/>
      <c r="I872" s="10"/>
      <c r="J872" s="10"/>
      <c r="K872" s="10"/>
      <c r="L872" s="10"/>
      <c r="M872" s="10"/>
      <c r="N872" s="10"/>
      <c r="O872" s="3"/>
      <c r="P872" s="10"/>
      <c r="Q872" s="10"/>
      <c r="R872" s="10"/>
      <c r="S872" s="10"/>
    </row>
    <row r="873" spans="1:19">
      <c r="A873" s="10"/>
      <c r="B873" s="10"/>
      <c r="C873" s="10"/>
      <c r="D873" s="10"/>
      <c r="E873" s="10"/>
      <c r="F873" s="10"/>
      <c r="G873" s="10"/>
      <c r="H873" s="10"/>
      <c r="I873" s="10"/>
      <c r="J873" s="10"/>
      <c r="K873" s="10"/>
      <c r="L873" s="10"/>
      <c r="M873" s="10"/>
      <c r="N873" s="10"/>
      <c r="O873" s="3"/>
      <c r="P873" s="10"/>
      <c r="Q873" s="10"/>
      <c r="R873" s="10"/>
      <c r="S873" s="10"/>
    </row>
    <row r="874" spans="1:19">
      <c r="A874" s="10"/>
      <c r="B874" s="10"/>
      <c r="C874" s="10"/>
      <c r="D874" s="10"/>
      <c r="E874" s="10"/>
      <c r="F874" s="10"/>
      <c r="G874" s="10"/>
      <c r="H874" s="10"/>
      <c r="I874" s="10"/>
      <c r="J874" s="10"/>
      <c r="K874" s="10"/>
      <c r="L874" s="10"/>
      <c r="M874" s="10"/>
      <c r="N874" s="10"/>
      <c r="O874" s="3"/>
      <c r="P874" s="10"/>
      <c r="Q874" s="10"/>
      <c r="R874" s="10"/>
      <c r="S874" s="10"/>
    </row>
    <row r="875" spans="1:19">
      <c r="A875" s="10"/>
      <c r="B875" s="10"/>
      <c r="C875" s="10"/>
      <c r="D875" s="10"/>
      <c r="E875" s="10"/>
      <c r="F875" s="10"/>
      <c r="G875" s="10"/>
      <c r="H875" s="10"/>
      <c r="I875" s="10"/>
      <c r="J875" s="10"/>
      <c r="K875" s="10"/>
      <c r="L875" s="10"/>
      <c r="M875" s="10"/>
      <c r="N875" s="10"/>
      <c r="O875" s="3"/>
      <c r="P875" s="10"/>
      <c r="Q875" s="10"/>
      <c r="R875" s="10"/>
      <c r="S875" s="10"/>
    </row>
    <row r="876" spans="1:19">
      <c r="A876" s="10"/>
      <c r="B876" s="10"/>
      <c r="C876" s="10"/>
      <c r="D876" s="10"/>
      <c r="E876" s="10"/>
      <c r="F876" s="10"/>
      <c r="G876" s="10"/>
      <c r="H876" s="10"/>
      <c r="I876" s="10"/>
      <c r="J876" s="10"/>
      <c r="K876" s="10"/>
      <c r="L876" s="10"/>
      <c r="M876" s="10"/>
      <c r="N876" s="10"/>
      <c r="O876" s="3"/>
      <c r="P876" s="10"/>
      <c r="Q876" s="10"/>
      <c r="R876" s="10"/>
      <c r="S876" s="10"/>
    </row>
    <row r="877" spans="1:19">
      <c r="A877" s="10"/>
      <c r="B877" s="10"/>
      <c r="C877" s="10"/>
      <c r="D877" s="10"/>
      <c r="E877" s="10"/>
      <c r="F877" s="10"/>
      <c r="G877" s="10"/>
      <c r="H877" s="10"/>
      <c r="I877" s="10"/>
      <c r="J877" s="10"/>
      <c r="K877" s="10"/>
      <c r="L877" s="10"/>
      <c r="M877" s="10"/>
      <c r="N877" s="10"/>
      <c r="O877" s="3"/>
      <c r="P877" s="10"/>
      <c r="Q877" s="10"/>
      <c r="R877" s="10"/>
      <c r="S877" s="10"/>
    </row>
    <row r="878" spans="1:19">
      <c r="A878" s="10"/>
      <c r="B878" s="10"/>
      <c r="C878" s="10"/>
      <c r="D878" s="10"/>
      <c r="E878" s="10"/>
      <c r="F878" s="10"/>
      <c r="G878" s="10"/>
      <c r="H878" s="10"/>
      <c r="I878" s="10"/>
      <c r="J878" s="10"/>
      <c r="K878" s="10"/>
      <c r="L878" s="10"/>
      <c r="M878" s="10"/>
      <c r="N878" s="10"/>
      <c r="O878" s="3"/>
      <c r="P878" s="10"/>
      <c r="Q878" s="10"/>
      <c r="R878" s="10"/>
      <c r="S878" s="10"/>
    </row>
    <row r="879" spans="1:19">
      <c r="A879" s="10"/>
      <c r="B879" s="10"/>
      <c r="C879" s="10"/>
      <c r="D879" s="10"/>
      <c r="E879" s="10"/>
      <c r="F879" s="10"/>
      <c r="G879" s="10"/>
      <c r="H879" s="10"/>
      <c r="I879" s="10"/>
      <c r="J879" s="10"/>
      <c r="K879" s="10"/>
      <c r="L879" s="10"/>
      <c r="M879" s="10"/>
      <c r="N879" s="10"/>
      <c r="O879" s="3"/>
      <c r="P879" s="10"/>
      <c r="Q879" s="10"/>
      <c r="R879" s="10"/>
      <c r="S879" s="10"/>
    </row>
    <row r="880" spans="1:19">
      <c r="A880" s="10"/>
      <c r="B880" s="10"/>
      <c r="C880" s="10"/>
      <c r="D880" s="10"/>
      <c r="E880" s="10"/>
      <c r="F880" s="10"/>
      <c r="G880" s="10"/>
      <c r="H880" s="10"/>
      <c r="I880" s="10"/>
      <c r="J880" s="10"/>
      <c r="K880" s="10"/>
      <c r="L880" s="10"/>
      <c r="M880" s="10"/>
      <c r="N880" s="10"/>
      <c r="O880" s="3"/>
      <c r="P880" s="10"/>
      <c r="Q880" s="10"/>
      <c r="R880" s="10"/>
      <c r="S880" s="10"/>
    </row>
    <row r="881" spans="1:19">
      <c r="A881" s="10"/>
      <c r="B881" s="10"/>
      <c r="C881" s="10"/>
      <c r="D881" s="10"/>
      <c r="E881" s="10"/>
      <c r="F881" s="10"/>
      <c r="G881" s="10"/>
      <c r="H881" s="10"/>
      <c r="I881" s="10"/>
      <c r="J881" s="10"/>
      <c r="K881" s="10"/>
      <c r="L881" s="10"/>
      <c r="M881" s="10"/>
      <c r="N881" s="10"/>
      <c r="O881" s="3"/>
      <c r="P881" s="10"/>
      <c r="Q881" s="10"/>
      <c r="R881" s="10"/>
      <c r="S881" s="10"/>
    </row>
    <row r="882" spans="1:19">
      <c r="A882" s="10"/>
      <c r="B882" s="10"/>
      <c r="C882" s="10"/>
      <c r="D882" s="10"/>
      <c r="E882" s="10"/>
      <c r="F882" s="10"/>
      <c r="G882" s="10"/>
      <c r="H882" s="10"/>
      <c r="I882" s="10"/>
      <c r="J882" s="10"/>
      <c r="K882" s="10"/>
      <c r="L882" s="10"/>
      <c r="M882" s="10"/>
      <c r="N882" s="10"/>
      <c r="O882" s="3"/>
      <c r="P882" s="10"/>
      <c r="Q882" s="10"/>
      <c r="R882" s="10"/>
      <c r="S882" s="10"/>
    </row>
    <row r="883" spans="1:19">
      <c r="A883" s="10"/>
      <c r="B883" s="10"/>
      <c r="C883" s="10"/>
      <c r="D883" s="10"/>
      <c r="E883" s="10"/>
      <c r="F883" s="10"/>
      <c r="G883" s="10"/>
      <c r="H883" s="10"/>
      <c r="I883" s="10"/>
      <c r="J883" s="10"/>
      <c r="K883" s="10"/>
      <c r="L883" s="10"/>
      <c r="M883" s="10"/>
      <c r="N883" s="10"/>
      <c r="O883" s="3"/>
      <c r="P883" s="10"/>
      <c r="Q883" s="10"/>
      <c r="R883" s="10"/>
      <c r="S883" s="10"/>
    </row>
    <row r="884" spans="1:19">
      <c r="A884" s="10"/>
      <c r="B884" s="10"/>
      <c r="C884" s="10"/>
      <c r="D884" s="10"/>
      <c r="E884" s="10"/>
      <c r="F884" s="10"/>
      <c r="G884" s="10"/>
      <c r="H884" s="10"/>
      <c r="I884" s="10"/>
      <c r="J884" s="10"/>
      <c r="K884" s="10"/>
      <c r="L884" s="10"/>
      <c r="M884" s="10"/>
      <c r="N884" s="10"/>
      <c r="O884" s="3"/>
      <c r="P884" s="10"/>
      <c r="Q884" s="10"/>
      <c r="R884" s="10"/>
      <c r="S884" s="10"/>
    </row>
    <row r="885" spans="1:19">
      <c r="A885" s="10"/>
      <c r="B885" s="10"/>
      <c r="C885" s="10"/>
      <c r="D885" s="10"/>
      <c r="E885" s="10"/>
      <c r="F885" s="10"/>
      <c r="G885" s="10"/>
      <c r="H885" s="10"/>
      <c r="I885" s="10"/>
      <c r="J885" s="10"/>
      <c r="K885" s="10"/>
      <c r="L885" s="10"/>
      <c r="M885" s="10"/>
      <c r="N885" s="10"/>
      <c r="O885" s="3"/>
      <c r="P885" s="10"/>
      <c r="Q885" s="10"/>
      <c r="R885" s="10"/>
      <c r="S885" s="10"/>
    </row>
    <row r="886" spans="1:19">
      <c r="A886" s="10"/>
      <c r="B886" s="10"/>
      <c r="C886" s="10"/>
      <c r="D886" s="10"/>
      <c r="E886" s="10"/>
      <c r="F886" s="10"/>
      <c r="G886" s="10"/>
      <c r="H886" s="10"/>
      <c r="I886" s="10"/>
      <c r="J886" s="10"/>
      <c r="K886" s="10"/>
      <c r="L886" s="10"/>
      <c r="M886" s="10"/>
      <c r="N886" s="10"/>
      <c r="O886" s="3"/>
      <c r="P886" s="10"/>
      <c r="Q886" s="10"/>
      <c r="R886" s="10"/>
      <c r="S886" s="10"/>
    </row>
    <row r="887" spans="1:19">
      <c r="A887" s="10"/>
      <c r="B887" s="10"/>
      <c r="C887" s="10"/>
      <c r="D887" s="10"/>
      <c r="E887" s="10"/>
      <c r="F887" s="10"/>
      <c r="G887" s="10"/>
      <c r="H887" s="10"/>
      <c r="I887" s="10"/>
      <c r="J887" s="10"/>
      <c r="K887" s="10"/>
      <c r="L887" s="10"/>
      <c r="M887" s="10"/>
      <c r="N887" s="10"/>
      <c r="O887" s="3"/>
      <c r="P887" s="10"/>
      <c r="Q887" s="10"/>
      <c r="R887" s="10"/>
      <c r="S887" s="10"/>
    </row>
    <row r="888" spans="1:19">
      <c r="A888" s="10"/>
      <c r="B888" s="10"/>
      <c r="C888" s="10"/>
      <c r="D888" s="10"/>
      <c r="E888" s="10"/>
      <c r="F888" s="10"/>
      <c r="G888" s="10"/>
      <c r="H888" s="10"/>
      <c r="I888" s="10"/>
      <c r="J888" s="10"/>
      <c r="K888" s="10"/>
      <c r="L888" s="10"/>
      <c r="M888" s="10"/>
      <c r="N888" s="10"/>
      <c r="O888" s="3"/>
      <c r="P888" s="10"/>
      <c r="Q888" s="10"/>
      <c r="R888" s="10"/>
      <c r="S888" s="10"/>
    </row>
    <row r="889" spans="1:19">
      <c r="A889" s="10"/>
      <c r="B889" s="10"/>
      <c r="C889" s="10"/>
      <c r="D889" s="10"/>
      <c r="E889" s="10"/>
      <c r="F889" s="10"/>
      <c r="G889" s="10"/>
      <c r="H889" s="10"/>
      <c r="I889" s="10"/>
      <c r="J889" s="10"/>
      <c r="K889" s="10"/>
      <c r="L889" s="10"/>
      <c r="M889" s="10"/>
      <c r="N889" s="10"/>
      <c r="O889" s="3"/>
      <c r="P889" s="10"/>
      <c r="Q889" s="10"/>
      <c r="R889" s="10"/>
      <c r="S889" s="10"/>
    </row>
    <row r="890" spans="1:19">
      <c r="A890" s="10"/>
      <c r="B890" s="10"/>
      <c r="C890" s="10"/>
      <c r="D890" s="10"/>
      <c r="E890" s="10"/>
      <c r="F890" s="10"/>
      <c r="G890" s="10"/>
      <c r="H890" s="10"/>
      <c r="I890" s="10"/>
      <c r="J890" s="10"/>
      <c r="K890" s="10"/>
      <c r="L890" s="10"/>
      <c r="M890" s="10"/>
      <c r="N890" s="10"/>
      <c r="O890" s="3"/>
      <c r="P890" s="10"/>
      <c r="Q890" s="10"/>
      <c r="R890" s="10"/>
      <c r="S890" s="10"/>
    </row>
    <row r="891" spans="1:19">
      <c r="A891" s="10"/>
      <c r="B891" s="10"/>
      <c r="C891" s="10"/>
      <c r="D891" s="10"/>
      <c r="E891" s="10"/>
      <c r="F891" s="10"/>
      <c r="G891" s="10"/>
      <c r="H891" s="10"/>
      <c r="I891" s="10"/>
      <c r="J891" s="10"/>
      <c r="K891" s="10"/>
      <c r="L891" s="10"/>
      <c r="M891" s="10"/>
      <c r="N891" s="10"/>
      <c r="O891" s="3"/>
      <c r="P891" s="10"/>
      <c r="Q891" s="10"/>
      <c r="R891" s="10"/>
      <c r="S891" s="10"/>
    </row>
    <row r="892" spans="1:19">
      <c r="A892" s="10"/>
      <c r="B892" s="10"/>
      <c r="C892" s="10"/>
      <c r="D892" s="10"/>
      <c r="E892" s="10"/>
      <c r="F892" s="10"/>
      <c r="G892" s="10"/>
      <c r="H892" s="10"/>
      <c r="I892" s="10"/>
      <c r="J892" s="10"/>
      <c r="K892" s="10"/>
      <c r="L892" s="10"/>
      <c r="M892" s="10"/>
      <c r="N892" s="10"/>
      <c r="O892" s="3"/>
      <c r="P892" s="10"/>
      <c r="Q892" s="10"/>
      <c r="R892" s="10"/>
      <c r="S892" s="10"/>
    </row>
    <row r="893" spans="1:19">
      <c r="A893" s="10"/>
      <c r="B893" s="10"/>
      <c r="C893" s="10"/>
      <c r="D893" s="10"/>
      <c r="E893" s="10"/>
      <c r="F893" s="10"/>
      <c r="G893" s="10"/>
      <c r="H893" s="10"/>
      <c r="I893" s="10"/>
      <c r="J893" s="10"/>
      <c r="K893" s="10"/>
      <c r="L893" s="10"/>
      <c r="M893" s="10"/>
      <c r="N893" s="10"/>
      <c r="O893" s="3"/>
      <c r="P893" s="10"/>
      <c r="Q893" s="10"/>
      <c r="R893" s="10"/>
      <c r="S893" s="10"/>
    </row>
    <row r="894" spans="1:19">
      <c r="A894" s="10"/>
      <c r="B894" s="10"/>
      <c r="C894" s="10"/>
      <c r="D894" s="10"/>
      <c r="E894" s="10"/>
      <c r="F894" s="10"/>
      <c r="G894" s="10"/>
      <c r="H894" s="10"/>
      <c r="I894" s="10"/>
      <c r="J894" s="10"/>
      <c r="K894" s="10"/>
      <c r="L894" s="10"/>
      <c r="M894" s="10"/>
      <c r="N894" s="10"/>
      <c r="O894" s="3"/>
      <c r="P894" s="10"/>
      <c r="Q894" s="10"/>
      <c r="R894" s="10"/>
      <c r="S894" s="10"/>
    </row>
    <row r="895" spans="1:19">
      <c r="A895" s="10"/>
      <c r="B895" s="10"/>
      <c r="C895" s="10"/>
      <c r="D895" s="10"/>
      <c r="E895" s="10"/>
      <c r="F895" s="10"/>
      <c r="G895" s="10"/>
      <c r="H895" s="10"/>
      <c r="I895" s="10"/>
      <c r="J895" s="10"/>
      <c r="K895" s="10"/>
      <c r="L895" s="10"/>
      <c r="M895" s="10"/>
      <c r="N895" s="10"/>
      <c r="O895" s="3"/>
      <c r="P895" s="10"/>
      <c r="Q895" s="10"/>
      <c r="R895" s="10"/>
      <c r="S895" s="10"/>
    </row>
    <row r="896" spans="1:19">
      <c r="A896" s="10"/>
      <c r="B896" s="10"/>
      <c r="C896" s="10"/>
      <c r="D896" s="10"/>
      <c r="E896" s="10"/>
      <c r="F896" s="10"/>
      <c r="G896" s="10"/>
      <c r="H896" s="10"/>
      <c r="I896" s="10"/>
      <c r="J896" s="10"/>
      <c r="K896" s="10"/>
      <c r="L896" s="10"/>
      <c r="M896" s="10"/>
      <c r="N896" s="10"/>
      <c r="O896" s="3"/>
      <c r="P896" s="10"/>
      <c r="Q896" s="10"/>
      <c r="R896" s="10"/>
      <c r="S896" s="10"/>
    </row>
    <row r="897" spans="1:19">
      <c r="A897" s="10"/>
      <c r="B897" s="10"/>
      <c r="C897" s="10"/>
      <c r="D897" s="10"/>
      <c r="E897" s="10"/>
      <c r="F897" s="10"/>
      <c r="G897" s="10"/>
      <c r="H897" s="10"/>
      <c r="I897" s="10"/>
      <c r="J897" s="10"/>
      <c r="K897" s="10"/>
      <c r="L897" s="10"/>
      <c r="M897" s="10"/>
      <c r="N897" s="10"/>
      <c r="O897" s="3"/>
      <c r="P897" s="10"/>
      <c r="Q897" s="10"/>
      <c r="R897" s="10"/>
      <c r="S897" s="10"/>
    </row>
    <row r="898" spans="1:19">
      <c r="A898" s="10"/>
      <c r="B898" s="10"/>
      <c r="C898" s="10"/>
      <c r="D898" s="10"/>
      <c r="E898" s="10"/>
      <c r="F898" s="10"/>
      <c r="G898" s="10"/>
      <c r="H898" s="10"/>
      <c r="I898" s="10"/>
      <c r="J898" s="10"/>
      <c r="K898" s="10"/>
      <c r="L898" s="10"/>
      <c r="M898" s="10"/>
      <c r="N898" s="10"/>
      <c r="O898" s="3"/>
      <c r="P898" s="10"/>
      <c r="Q898" s="10"/>
      <c r="R898" s="10"/>
      <c r="S898" s="10"/>
    </row>
    <row r="899" spans="1:19">
      <c r="A899" s="10"/>
      <c r="B899" s="10"/>
      <c r="C899" s="10"/>
      <c r="D899" s="10"/>
      <c r="E899" s="10"/>
      <c r="F899" s="10"/>
      <c r="G899" s="10"/>
      <c r="H899" s="10"/>
      <c r="I899" s="10"/>
      <c r="J899" s="10"/>
      <c r="K899" s="10"/>
      <c r="L899" s="10"/>
      <c r="M899" s="10"/>
      <c r="N899" s="10"/>
      <c r="O899" s="3"/>
      <c r="P899" s="10"/>
      <c r="Q899" s="10"/>
      <c r="R899" s="10"/>
      <c r="S899" s="10"/>
    </row>
    <row r="900" spans="1:19">
      <c r="A900" s="10"/>
      <c r="B900" s="10"/>
      <c r="C900" s="10"/>
      <c r="D900" s="10"/>
      <c r="E900" s="10"/>
      <c r="F900" s="10"/>
      <c r="G900" s="10"/>
      <c r="H900" s="10"/>
      <c r="I900" s="10"/>
      <c r="J900" s="10"/>
      <c r="K900" s="10"/>
      <c r="L900" s="10"/>
      <c r="M900" s="10"/>
      <c r="N900" s="10"/>
      <c r="O900" s="3"/>
      <c r="P900" s="10"/>
      <c r="Q900" s="10"/>
      <c r="R900" s="10"/>
      <c r="S900" s="10"/>
    </row>
    <row r="901" spans="1:19">
      <c r="A901" s="10"/>
      <c r="B901" s="10"/>
      <c r="C901" s="10"/>
      <c r="D901" s="10"/>
      <c r="E901" s="10"/>
      <c r="F901" s="10"/>
      <c r="G901" s="10"/>
      <c r="H901" s="10"/>
      <c r="I901" s="10"/>
      <c r="J901" s="10"/>
      <c r="K901" s="10"/>
      <c r="L901" s="10"/>
      <c r="M901" s="10"/>
      <c r="N901" s="10"/>
      <c r="O901" s="3"/>
      <c r="P901" s="10"/>
      <c r="Q901" s="10"/>
      <c r="R901" s="10"/>
      <c r="S901" s="10"/>
    </row>
    <row r="902" spans="1:19">
      <c r="A902" s="10"/>
      <c r="B902" s="10"/>
      <c r="C902" s="10"/>
      <c r="D902" s="10"/>
      <c r="E902" s="10"/>
      <c r="F902" s="10"/>
      <c r="G902" s="10"/>
      <c r="H902" s="10"/>
      <c r="I902" s="10"/>
      <c r="J902" s="10"/>
      <c r="K902" s="10"/>
      <c r="L902" s="10"/>
      <c r="M902" s="10"/>
      <c r="N902" s="10"/>
      <c r="O902" s="3"/>
      <c r="P902" s="10"/>
      <c r="Q902" s="10"/>
      <c r="R902" s="10"/>
      <c r="S902" s="10"/>
    </row>
    <row r="903" spans="1:19">
      <c r="A903" s="10"/>
      <c r="B903" s="10"/>
      <c r="C903" s="10"/>
      <c r="D903" s="10"/>
      <c r="E903" s="10"/>
      <c r="F903" s="10"/>
      <c r="G903" s="10"/>
      <c r="H903" s="10"/>
      <c r="I903" s="10"/>
      <c r="J903" s="10"/>
      <c r="K903" s="10"/>
      <c r="L903" s="10"/>
      <c r="M903" s="10"/>
      <c r="N903" s="10"/>
      <c r="O903" s="3"/>
      <c r="P903" s="10"/>
      <c r="Q903" s="10"/>
      <c r="R903" s="10"/>
      <c r="S903" s="10"/>
    </row>
    <row r="904" spans="1:19">
      <c r="A904" s="10"/>
      <c r="B904" s="10"/>
      <c r="C904" s="10"/>
      <c r="D904" s="10"/>
      <c r="E904" s="10"/>
      <c r="F904" s="10"/>
      <c r="G904" s="10"/>
      <c r="H904" s="10"/>
      <c r="I904" s="10"/>
      <c r="J904" s="10"/>
      <c r="K904" s="10"/>
      <c r="L904" s="10"/>
      <c r="M904" s="10"/>
      <c r="N904" s="10"/>
      <c r="O904" s="3"/>
      <c r="P904" s="10"/>
      <c r="Q904" s="10"/>
      <c r="R904" s="10"/>
      <c r="S904" s="10"/>
    </row>
    <row r="905" spans="1:19">
      <c r="A905" s="10"/>
      <c r="B905" s="10"/>
      <c r="C905" s="10"/>
      <c r="D905" s="10"/>
      <c r="E905" s="10"/>
      <c r="F905" s="10"/>
      <c r="G905" s="10"/>
      <c r="H905" s="10"/>
      <c r="I905" s="10"/>
      <c r="J905" s="10"/>
      <c r="K905" s="10"/>
      <c r="L905" s="10"/>
      <c r="M905" s="10"/>
      <c r="N905" s="10"/>
      <c r="O905" s="3"/>
      <c r="P905" s="10"/>
      <c r="Q905" s="10"/>
      <c r="R905" s="10"/>
      <c r="S905" s="10"/>
    </row>
    <row r="906" spans="1:19">
      <c r="A906" s="10"/>
      <c r="B906" s="10"/>
      <c r="C906" s="10"/>
      <c r="D906" s="10"/>
      <c r="E906" s="10"/>
      <c r="F906" s="10"/>
      <c r="G906" s="10"/>
      <c r="H906" s="10"/>
      <c r="I906" s="10"/>
      <c r="J906" s="10"/>
      <c r="K906" s="10"/>
      <c r="L906" s="10"/>
      <c r="M906" s="10"/>
      <c r="N906" s="10"/>
      <c r="O906" s="3"/>
      <c r="P906" s="10"/>
      <c r="Q906" s="10"/>
      <c r="R906" s="10"/>
      <c r="S906" s="10"/>
    </row>
    <row r="907" spans="1:19">
      <c r="A907" s="10"/>
      <c r="B907" s="10"/>
      <c r="C907" s="10"/>
      <c r="D907" s="10"/>
      <c r="E907" s="10"/>
      <c r="F907" s="10"/>
      <c r="G907" s="10"/>
      <c r="H907" s="10"/>
      <c r="I907" s="10"/>
      <c r="J907" s="10"/>
      <c r="K907" s="10"/>
      <c r="L907" s="10"/>
      <c r="M907" s="10"/>
      <c r="N907" s="10"/>
      <c r="O907" s="3"/>
      <c r="P907" s="10"/>
      <c r="Q907" s="10"/>
      <c r="R907" s="10"/>
      <c r="S907" s="10"/>
    </row>
    <row r="908" spans="1:19">
      <c r="A908" s="10"/>
      <c r="B908" s="10"/>
      <c r="C908" s="10"/>
      <c r="D908" s="10"/>
      <c r="E908" s="10"/>
      <c r="F908" s="10"/>
      <c r="G908" s="10"/>
      <c r="H908" s="10"/>
      <c r="I908" s="10"/>
      <c r="J908" s="10"/>
      <c r="K908" s="10"/>
      <c r="L908" s="10"/>
      <c r="M908" s="10"/>
      <c r="N908" s="10"/>
      <c r="O908" s="3"/>
      <c r="P908" s="10"/>
      <c r="Q908" s="10"/>
      <c r="R908" s="10"/>
      <c r="S908" s="10"/>
    </row>
    <row r="909" spans="1:19">
      <c r="A909" s="10"/>
      <c r="B909" s="10"/>
      <c r="C909" s="10"/>
      <c r="D909" s="10"/>
      <c r="E909" s="10"/>
      <c r="F909" s="10"/>
      <c r="G909" s="10"/>
      <c r="H909" s="10"/>
      <c r="I909" s="10"/>
      <c r="J909" s="10"/>
      <c r="K909" s="10"/>
      <c r="L909" s="10"/>
      <c r="M909" s="10"/>
      <c r="N909" s="10"/>
      <c r="O909" s="3"/>
      <c r="P909" s="10"/>
      <c r="Q909" s="10"/>
      <c r="R909" s="10"/>
      <c r="S909" s="10"/>
    </row>
    <row r="910" spans="1:19">
      <c r="A910" s="10"/>
      <c r="B910" s="10"/>
      <c r="C910" s="10"/>
      <c r="D910" s="10"/>
      <c r="E910" s="10"/>
      <c r="F910" s="10"/>
      <c r="G910" s="10"/>
      <c r="H910" s="10"/>
      <c r="I910" s="10"/>
      <c r="J910" s="10"/>
      <c r="K910" s="10"/>
      <c r="L910" s="10"/>
      <c r="M910" s="10"/>
      <c r="N910" s="10"/>
      <c r="O910" s="3"/>
      <c r="P910" s="10"/>
      <c r="Q910" s="10"/>
      <c r="R910" s="10"/>
      <c r="S910" s="10"/>
    </row>
    <row r="911" spans="1:19">
      <c r="A911" s="10"/>
      <c r="B911" s="10"/>
      <c r="C911" s="10"/>
      <c r="D911" s="10"/>
      <c r="E911" s="10"/>
      <c r="F911" s="10"/>
      <c r="G911" s="10"/>
      <c r="H911" s="10"/>
      <c r="I911" s="10"/>
      <c r="J911" s="10"/>
      <c r="K911" s="10"/>
      <c r="L911" s="10"/>
      <c r="M911" s="10"/>
      <c r="N911" s="10"/>
      <c r="O911" s="3"/>
      <c r="P911" s="10"/>
      <c r="Q911" s="10"/>
      <c r="R911" s="10"/>
      <c r="S911" s="10"/>
    </row>
    <row r="912" spans="1:19">
      <c r="A912" s="10"/>
      <c r="B912" s="10"/>
      <c r="C912" s="10"/>
      <c r="D912" s="10"/>
      <c r="E912" s="10"/>
      <c r="F912" s="10"/>
      <c r="G912" s="10"/>
      <c r="H912" s="10"/>
      <c r="I912" s="10"/>
      <c r="J912" s="10"/>
      <c r="K912" s="10"/>
      <c r="L912" s="10"/>
      <c r="M912" s="10"/>
      <c r="N912" s="10"/>
      <c r="O912" s="3"/>
      <c r="P912" s="10"/>
      <c r="Q912" s="10"/>
      <c r="R912" s="10"/>
      <c r="S912" s="10"/>
    </row>
    <row r="913" spans="1:19">
      <c r="A913" s="10"/>
      <c r="B913" s="10"/>
      <c r="C913" s="10"/>
      <c r="D913" s="10"/>
      <c r="E913" s="10"/>
      <c r="F913" s="10"/>
      <c r="G913" s="10"/>
      <c r="H913" s="10"/>
      <c r="I913" s="10"/>
      <c r="J913" s="10"/>
      <c r="K913" s="10"/>
      <c r="L913" s="10"/>
      <c r="M913" s="10"/>
      <c r="N913" s="10"/>
      <c r="O913" s="3"/>
      <c r="P913" s="10"/>
      <c r="Q913" s="10"/>
      <c r="R913" s="10"/>
      <c r="S913" s="10"/>
    </row>
    <row r="914" spans="1:19">
      <c r="A914" s="10"/>
      <c r="B914" s="10"/>
      <c r="C914" s="10"/>
      <c r="D914" s="10"/>
      <c r="E914" s="10"/>
      <c r="F914" s="10"/>
      <c r="G914" s="10"/>
      <c r="H914" s="10"/>
      <c r="I914" s="10"/>
      <c r="J914" s="10"/>
      <c r="K914" s="10"/>
      <c r="L914" s="10"/>
      <c r="M914" s="10"/>
      <c r="N914" s="10"/>
      <c r="O914" s="3"/>
      <c r="P914" s="10"/>
      <c r="Q914" s="10"/>
      <c r="R914" s="10"/>
      <c r="S914" s="10"/>
    </row>
    <row r="915" spans="1:19">
      <c r="A915" s="10"/>
      <c r="B915" s="10"/>
      <c r="C915" s="10"/>
      <c r="D915" s="10"/>
      <c r="E915" s="10"/>
      <c r="F915" s="10"/>
      <c r="G915" s="10"/>
      <c r="H915" s="10"/>
      <c r="I915" s="10"/>
      <c r="J915" s="10"/>
      <c r="K915" s="10"/>
      <c r="L915" s="10"/>
      <c r="M915" s="10"/>
      <c r="N915" s="10"/>
      <c r="O915" s="3"/>
      <c r="P915" s="10"/>
      <c r="Q915" s="10"/>
      <c r="R915" s="10"/>
      <c r="S915" s="10"/>
    </row>
    <row r="916" spans="1:19">
      <c r="A916" s="10"/>
      <c r="B916" s="10"/>
      <c r="C916" s="10"/>
      <c r="D916" s="10"/>
      <c r="E916" s="10"/>
      <c r="F916" s="10"/>
      <c r="G916" s="10"/>
      <c r="H916" s="10"/>
      <c r="I916" s="10"/>
      <c r="J916" s="10"/>
      <c r="K916" s="10"/>
      <c r="L916" s="10"/>
      <c r="M916" s="10"/>
      <c r="N916" s="10"/>
      <c r="O916" s="3"/>
      <c r="P916" s="10"/>
      <c r="Q916" s="10"/>
      <c r="R916" s="10"/>
      <c r="S916" s="10"/>
    </row>
    <row r="917" spans="1:19">
      <c r="A917" s="10"/>
      <c r="B917" s="10"/>
      <c r="C917" s="10"/>
      <c r="D917" s="10"/>
      <c r="E917" s="10"/>
      <c r="F917" s="10"/>
      <c r="G917" s="10"/>
      <c r="H917" s="10"/>
      <c r="I917" s="10"/>
      <c r="J917" s="10"/>
      <c r="K917" s="10"/>
      <c r="L917" s="10"/>
      <c r="M917" s="10"/>
      <c r="N917" s="10"/>
      <c r="O917" s="3"/>
      <c r="P917" s="10"/>
      <c r="Q917" s="10"/>
      <c r="R917" s="10"/>
      <c r="S917" s="10"/>
    </row>
    <row r="918" spans="1:19">
      <c r="A918" s="10"/>
      <c r="B918" s="10"/>
      <c r="C918" s="10"/>
      <c r="D918" s="10"/>
      <c r="E918" s="10"/>
      <c r="F918" s="10"/>
      <c r="G918" s="10"/>
      <c r="H918" s="10"/>
      <c r="I918" s="10"/>
      <c r="J918" s="10"/>
      <c r="K918" s="10"/>
      <c r="L918" s="10"/>
      <c r="M918" s="10"/>
      <c r="N918" s="10"/>
      <c r="O918" s="3"/>
      <c r="P918" s="10"/>
      <c r="Q918" s="10"/>
      <c r="R918" s="10"/>
      <c r="S918" s="10"/>
    </row>
    <row r="919" spans="1:19">
      <c r="A919" s="10"/>
      <c r="B919" s="10"/>
      <c r="C919" s="10"/>
      <c r="D919" s="10"/>
      <c r="E919" s="10"/>
      <c r="F919" s="10"/>
      <c r="G919" s="10"/>
      <c r="H919" s="10"/>
      <c r="I919" s="10"/>
      <c r="J919" s="10"/>
      <c r="K919" s="10"/>
      <c r="L919" s="10"/>
      <c r="M919" s="10"/>
      <c r="N919" s="10"/>
      <c r="O919" s="3"/>
      <c r="P919" s="10"/>
      <c r="Q919" s="10"/>
      <c r="R919" s="10"/>
      <c r="S919" s="10"/>
    </row>
    <row r="920" spans="1:19">
      <c r="A920" s="10"/>
      <c r="B920" s="10"/>
      <c r="C920" s="10"/>
      <c r="D920" s="10"/>
      <c r="E920" s="10"/>
      <c r="F920" s="10"/>
      <c r="G920" s="10"/>
      <c r="H920" s="10"/>
      <c r="I920" s="10"/>
      <c r="J920" s="10"/>
      <c r="K920" s="10"/>
      <c r="L920" s="10"/>
      <c r="M920" s="10"/>
      <c r="N920" s="10"/>
      <c r="O920" s="3"/>
      <c r="P920" s="10"/>
      <c r="Q920" s="10"/>
      <c r="R920" s="10"/>
      <c r="S920" s="10"/>
    </row>
    <row r="921" spans="1:19">
      <c r="A921" s="10"/>
      <c r="B921" s="10"/>
      <c r="C921" s="10"/>
      <c r="D921" s="10"/>
      <c r="E921" s="10"/>
      <c r="F921" s="10"/>
      <c r="G921" s="10"/>
      <c r="H921" s="10"/>
      <c r="I921" s="10"/>
      <c r="J921" s="10"/>
      <c r="K921" s="10"/>
      <c r="L921" s="10"/>
      <c r="M921" s="10"/>
      <c r="N921" s="10"/>
      <c r="O921" s="3"/>
      <c r="P921" s="10"/>
      <c r="Q921" s="10"/>
      <c r="R921" s="10"/>
      <c r="S921" s="10"/>
    </row>
    <row r="922" spans="1:19">
      <c r="A922" s="10"/>
      <c r="B922" s="10"/>
      <c r="C922" s="10"/>
      <c r="D922" s="10"/>
      <c r="E922" s="10"/>
      <c r="F922" s="10"/>
      <c r="G922" s="10"/>
      <c r="H922" s="10"/>
      <c r="I922" s="10"/>
      <c r="J922" s="10"/>
      <c r="K922" s="10"/>
      <c r="L922" s="10"/>
      <c r="M922" s="10"/>
      <c r="N922" s="10"/>
      <c r="O922" s="3"/>
      <c r="P922" s="10"/>
      <c r="Q922" s="10"/>
      <c r="R922" s="10"/>
      <c r="S922" s="10"/>
    </row>
    <row r="923" spans="1:19">
      <c r="A923" s="10"/>
      <c r="B923" s="10"/>
      <c r="C923" s="10"/>
      <c r="D923" s="10"/>
      <c r="E923" s="10"/>
      <c r="F923" s="10"/>
      <c r="G923" s="10"/>
      <c r="H923" s="10"/>
      <c r="I923" s="10"/>
      <c r="J923" s="10"/>
      <c r="K923" s="10"/>
      <c r="L923" s="10"/>
      <c r="M923" s="10"/>
      <c r="N923" s="10"/>
      <c r="O923" s="3"/>
      <c r="P923" s="10"/>
      <c r="Q923" s="10"/>
      <c r="R923" s="10"/>
      <c r="S923" s="10"/>
    </row>
    <row r="924" spans="1:19">
      <c r="A924" s="10"/>
      <c r="B924" s="10"/>
      <c r="C924" s="10"/>
      <c r="D924" s="10"/>
      <c r="E924" s="10"/>
      <c r="F924" s="10"/>
      <c r="G924" s="10"/>
      <c r="H924" s="10"/>
      <c r="I924" s="10"/>
      <c r="J924" s="10"/>
      <c r="K924" s="10"/>
      <c r="L924" s="10"/>
      <c r="M924" s="10"/>
      <c r="N924" s="10"/>
      <c r="O924" s="3"/>
      <c r="P924" s="10"/>
      <c r="Q924" s="10"/>
      <c r="R924" s="10"/>
      <c r="S924" s="10"/>
    </row>
    <row r="925" spans="1:19">
      <c r="A925" s="10"/>
      <c r="B925" s="10"/>
      <c r="C925" s="10"/>
      <c r="D925" s="10"/>
      <c r="E925" s="10"/>
      <c r="F925" s="10"/>
      <c r="G925" s="10"/>
      <c r="H925" s="10"/>
      <c r="I925" s="10"/>
      <c r="J925" s="10"/>
      <c r="K925" s="10"/>
      <c r="L925" s="10"/>
      <c r="M925" s="10"/>
      <c r="N925" s="10"/>
      <c r="O925" s="3"/>
      <c r="P925" s="10"/>
      <c r="Q925" s="10"/>
      <c r="R925" s="10"/>
      <c r="S925" s="10"/>
    </row>
    <row r="926" spans="1:19">
      <c r="A926" s="10"/>
      <c r="B926" s="10"/>
      <c r="C926" s="10"/>
      <c r="D926" s="10"/>
      <c r="E926" s="10"/>
      <c r="F926" s="10"/>
      <c r="G926" s="10"/>
      <c r="H926" s="10"/>
      <c r="I926" s="10"/>
      <c r="J926" s="10"/>
      <c r="K926" s="10"/>
      <c r="L926" s="10"/>
      <c r="M926" s="10"/>
      <c r="N926" s="10"/>
      <c r="O926" s="3"/>
      <c r="P926" s="10"/>
      <c r="Q926" s="10"/>
      <c r="R926" s="10"/>
      <c r="S926" s="10"/>
    </row>
    <row r="927" spans="1:19">
      <c r="A927" s="10"/>
      <c r="B927" s="10"/>
      <c r="C927" s="10"/>
      <c r="D927" s="10"/>
      <c r="E927" s="10"/>
      <c r="F927" s="10"/>
      <c r="G927" s="10"/>
      <c r="H927" s="10"/>
      <c r="I927" s="10"/>
      <c r="J927" s="10"/>
      <c r="K927" s="10"/>
      <c r="L927" s="10"/>
      <c r="M927" s="10"/>
      <c r="N927" s="10"/>
      <c r="O927" s="3"/>
      <c r="P927" s="10"/>
      <c r="Q927" s="10"/>
      <c r="R927" s="10"/>
      <c r="S927" s="10"/>
    </row>
    <row r="928" spans="1:19">
      <c r="A928" s="10"/>
      <c r="B928" s="10"/>
      <c r="C928" s="10"/>
      <c r="D928" s="10"/>
      <c r="E928" s="10"/>
      <c r="F928" s="10"/>
      <c r="G928" s="10"/>
      <c r="H928" s="10"/>
      <c r="I928" s="10"/>
      <c r="J928" s="10"/>
      <c r="K928" s="10"/>
      <c r="L928" s="10"/>
      <c r="M928" s="10"/>
      <c r="N928" s="10"/>
      <c r="O928" s="3"/>
      <c r="P928" s="10"/>
      <c r="Q928" s="10"/>
      <c r="R928" s="10"/>
      <c r="S928" s="10"/>
    </row>
    <row r="929" spans="1:19">
      <c r="A929" s="10"/>
      <c r="B929" s="10"/>
      <c r="C929" s="10"/>
      <c r="D929" s="10"/>
      <c r="E929" s="10"/>
      <c r="F929" s="10"/>
      <c r="G929" s="10"/>
      <c r="H929" s="10"/>
      <c r="I929" s="10"/>
      <c r="J929" s="10"/>
      <c r="K929" s="10"/>
      <c r="L929" s="10"/>
      <c r="M929" s="10"/>
      <c r="N929" s="10"/>
      <c r="O929" s="3"/>
      <c r="P929" s="10"/>
      <c r="Q929" s="10"/>
      <c r="R929" s="10"/>
      <c r="S929" s="10"/>
    </row>
    <row r="930" spans="1:19">
      <c r="A930" s="10"/>
      <c r="B930" s="10"/>
      <c r="C930" s="10"/>
      <c r="D930" s="10"/>
      <c r="E930" s="10"/>
      <c r="F930" s="10"/>
      <c r="G930" s="10"/>
      <c r="H930" s="10"/>
      <c r="I930" s="10"/>
      <c r="J930" s="10"/>
      <c r="K930" s="10"/>
      <c r="L930" s="10"/>
      <c r="M930" s="10"/>
      <c r="N930" s="10"/>
      <c r="O930" s="3"/>
      <c r="P930" s="10"/>
      <c r="Q930" s="10"/>
      <c r="R930" s="10"/>
      <c r="S930" s="10"/>
    </row>
    <row r="931" spans="1:19">
      <c r="A931" s="10"/>
      <c r="B931" s="10"/>
      <c r="C931" s="10"/>
      <c r="D931" s="10"/>
      <c r="E931" s="10"/>
      <c r="F931" s="10"/>
      <c r="G931" s="10"/>
      <c r="H931" s="10"/>
      <c r="I931" s="10"/>
      <c r="J931" s="10"/>
      <c r="K931" s="10"/>
      <c r="L931" s="10"/>
      <c r="M931" s="10"/>
      <c r="N931" s="10"/>
      <c r="O931" s="3"/>
      <c r="P931" s="10"/>
      <c r="Q931" s="10"/>
      <c r="R931" s="10"/>
      <c r="S931" s="10"/>
    </row>
    <row r="932" spans="1:19">
      <c r="A932" s="10"/>
      <c r="B932" s="10"/>
      <c r="C932" s="10"/>
      <c r="D932" s="10"/>
      <c r="E932" s="10"/>
      <c r="F932" s="10"/>
      <c r="G932" s="10"/>
      <c r="H932" s="10"/>
      <c r="I932" s="10"/>
      <c r="J932" s="10"/>
      <c r="K932" s="10"/>
      <c r="L932" s="10"/>
      <c r="M932" s="10"/>
      <c r="N932" s="10"/>
      <c r="O932" s="3"/>
      <c r="P932" s="10"/>
      <c r="Q932" s="10"/>
      <c r="R932" s="10"/>
      <c r="S932" s="10"/>
    </row>
    <row r="933" spans="1:19">
      <c r="A933" s="10"/>
      <c r="B933" s="10"/>
      <c r="C933" s="10"/>
      <c r="D933" s="10"/>
      <c r="E933" s="10"/>
      <c r="F933" s="10"/>
      <c r="G933" s="10"/>
      <c r="H933" s="10"/>
      <c r="I933" s="10"/>
      <c r="J933" s="10"/>
      <c r="K933" s="10"/>
      <c r="L933" s="10"/>
      <c r="M933" s="10"/>
      <c r="N933" s="10"/>
      <c r="O933" s="3"/>
      <c r="P933" s="10"/>
      <c r="Q933" s="10"/>
      <c r="R933" s="10"/>
      <c r="S933" s="10"/>
    </row>
    <row r="934" spans="1:19">
      <c r="A934" s="10"/>
      <c r="B934" s="10"/>
      <c r="C934" s="10"/>
      <c r="D934" s="10"/>
      <c r="E934" s="10"/>
      <c r="F934" s="10"/>
      <c r="G934" s="10"/>
      <c r="H934" s="10"/>
      <c r="I934" s="10"/>
      <c r="J934" s="10"/>
      <c r="K934" s="10"/>
      <c r="L934" s="10"/>
      <c r="M934" s="10"/>
      <c r="N934" s="10"/>
      <c r="O934" s="3"/>
      <c r="P934" s="10"/>
      <c r="Q934" s="10"/>
      <c r="R934" s="10"/>
      <c r="S934" s="10"/>
    </row>
    <row r="935" spans="1:19">
      <c r="A935" s="10"/>
      <c r="B935" s="10"/>
      <c r="C935" s="10"/>
      <c r="D935" s="10"/>
      <c r="E935" s="10"/>
      <c r="F935" s="10"/>
      <c r="G935" s="10"/>
      <c r="H935" s="10"/>
      <c r="I935" s="10"/>
      <c r="J935" s="10"/>
      <c r="K935" s="10"/>
      <c r="L935" s="10"/>
      <c r="M935" s="10"/>
      <c r="N935" s="10"/>
      <c r="O935" s="3"/>
      <c r="P935" s="10"/>
      <c r="Q935" s="10"/>
      <c r="R935" s="10"/>
      <c r="S935" s="10"/>
    </row>
    <row r="936" spans="1:19">
      <c r="A936" s="10"/>
      <c r="B936" s="10"/>
      <c r="C936" s="10"/>
      <c r="D936" s="10"/>
      <c r="E936" s="10"/>
      <c r="F936" s="10"/>
      <c r="G936" s="10"/>
      <c r="H936" s="10"/>
      <c r="I936" s="10"/>
      <c r="J936" s="10"/>
      <c r="K936" s="10"/>
      <c r="L936" s="10"/>
      <c r="M936" s="10"/>
      <c r="N936" s="10"/>
      <c r="O936" s="3"/>
      <c r="P936" s="10"/>
      <c r="Q936" s="10"/>
      <c r="R936" s="10"/>
      <c r="S936" s="10"/>
    </row>
    <row r="937" spans="1:19">
      <c r="A937" s="10"/>
      <c r="B937" s="10"/>
      <c r="C937" s="10"/>
      <c r="D937" s="10"/>
      <c r="E937" s="10"/>
      <c r="F937" s="10"/>
      <c r="G937" s="10"/>
      <c r="H937" s="10"/>
      <c r="I937" s="10"/>
      <c r="J937" s="10"/>
      <c r="K937" s="10"/>
      <c r="L937" s="10"/>
      <c r="M937" s="10"/>
      <c r="N937" s="10"/>
      <c r="O937" s="3"/>
      <c r="P937" s="10"/>
      <c r="Q937" s="10"/>
      <c r="R937" s="10"/>
      <c r="S937" s="10"/>
    </row>
    <row r="938" spans="1:19">
      <c r="A938" s="10"/>
      <c r="B938" s="10"/>
      <c r="C938" s="10"/>
      <c r="D938" s="10"/>
      <c r="E938" s="10"/>
      <c r="F938" s="10"/>
      <c r="G938" s="10"/>
      <c r="H938" s="10"/>
      <c r="I938" s="10"/>
      <c r="J938" s="10"/>
      <c r="K938" s="10"/>
      <c r="L938" s="10"/>
      <c r="M938" s="10"/>
      <c r="N938" s="10"/>
      <c r="O938" s="3"/>
      <c r="P938" s="10"/>
      <c r="Q938" s="10"/>
      <c r="R938" s="10"/>
      <c r="S938" s="10"/>
    </row>
    <row r="939" spans="1:19">
      <c r="A939" s="10"/>
      <c r="B939" s="10"/>
      <c r="C939" s="10"/>
      <c r="D939" s="10"/>
      <c r="E939" s="10"/>
      <c r="F939" s="10"/>
      <c r="G939" s="10"/>
      <c r="H939" s="10"/>
      <c r="I939" s="10"/>
      <c r="J939" s="10"/>
      <c r="K939" s="10"/>
      <c r="L939" s="10"/>
      <c r="M939" s="10"/>
      <c r="N939" s="10"/>
      <c r="O939" s="3"/>
      <c r="P939" s="10"/>
      <c r="Q939" s="10"/>
      <c r="R939" s="10"/>
      <c r="S939" s="10"/>
    </row>
    <row r="940" spans="1:19">
      <c r="A940" s="10"/>
      <c r="B940" s="10"/>
      <c r="C940" s="10"/>
      <c r="D940" s="10"/>
      <c r="E940" s="10"/>
      <c r="F940" s="10"/>
      <c r="G940" s="10"/>
      <c r="H940" s="10"/>
      <c r="I940" s="10"/>
      <c r="J940" s="10"/>
      <c r="K940" s="10"/>
      <c r="L940" s="10"/>
      <c r="M940" s="10"/>
      <c r="N940" s="10"/>
      <c r="O940" s="3"/>
      <c r="P940" s="10"/>
      <c r="Q940" s="10"/>
      <c r="R940" s="10"/>
      <c r="S940" s="10"/>
    </row>
    <row r="941" spans="1:19">
      <c r="A941" s="10"/>
      <c r="B941" s="10"/>
      <c r="C941" s="10"/>
      <c r="D941" s="10"/>
      <c r="E941" s="10"/>
      <c r="F941" s="10"/>
      <c r="G941" s="10"/>
      <c r="H941" s="10"/>
      <c r="I941" s="10"/>
      <c r="J941" s="10"/>
      <c r="K941" s="10"/>
      <c r="L941" s="10"/>
      <c r="M941" s="10"/>
      <c r="N941" s="10"/>
      <c r="O941" s="3"/>
      <c r="P941" s="10"/>
      <c r="Q941" s="10"/>
      <c r="R941" s="10"/>
      <c r="S941" s="10"/>
    </row>
    <row r="942" spans="1:19">
      <c r="A942" s="10"/>
      <c r="B942" s="10"/>
      <c r="C942" s="10"/>
      <c r="D942" s="10"/>
      <c r="E942" s="10"/>
      <c r="F942" s="10"/>
      <c r="G942" s="10"/>
      <c r="H942" s="10"/>
      <c r="I942" s="10"/>
      <c r="J942" s="10"/>
      <c r="K942" s="10"/>
      <c r="L942" s="10"/>
      <c r="M942" s="10"/>
      <c r="N942" s="10"/>
      <c r="O942" s="3"/>
      <c r="P942" s="10"/>
      <c r="Q942" s="10"/>
      <c r="R942" s="10"/>
      <c r="S942" s="10"/>
    </row>
    <row r="943" spans="1:19">
      <c r="A943" s="10"/>
      <c r="B943" s="10"/>
      <c r="C943" s="10"/>
      <c r="D943" s="10"/>
      <c r="E943" s="10"/>
      <c r="F943" s="10"/>
      <c r="G943" s="10"/>
      <c r="H943" s="10"/>
      <c r="I943" s="10"/>
      <c r="J943" s="10"/>
      <c r="K943" s="10"/>
      <c r="L943" s="10"/>
      <c r="M943" s="10"/>
      <c r="N943" s="10"/>
      <c r="O943" s="3"/>
      <c r="P943" s="10"/>
      <c r="Q943" s="10"/>
      <c r="R943" s="10"/>
      <c r="S943" s="10"/>
    </row>
    <row r="944" spans="1:19">
      <c r="A944" s="10"/>
      <c r="B944" s="10"/>
      <c r="C944" s="10"/>
      <c r="D944" s="10"/>
      <c r="E944" s="10"/>
      <c r="F944" s="10"/>
      <c r="G944" s="10"/>
      <c r="H944" s="10"/>
      <c r="I944" s="10"/>
      <c r="J944" s="10"/>
      <c r="K944" s="10"/>
      <c r="L944" s="10"/>
      <c r="M944" s="10"/>
      <c r="N944" s="10"/>
      <c r="O944" s="3"/>
      <c r="P944" s="10"/>
      <c r="Q944" s="10"/>
      <c r="R944" s="10"/>
      <c r="S944" s="10"/>
    </row>
    <row r="945" spans="1:19">
      <c r="A945" s="10"/>
      <c r="B945" s="10"/>
      <c r="C945" s="10"/>
      <c r="D945" s="10"/>
      <c r="E945" s="10"/>
      <c r="F945" s="10"/>
      <c r="G945" s="10"/>
      <c r="H945" s="10"/>
      <c r="I945" s="10"/>
      <c r="J945" s="10"/>
      <c r="K945" s="10"/>
      <c r="L945" s="10"/>
      <c r="M945" s="10"/>
      <c r="N945" s="10"/>
      <c r="O945" s="3"/>
      <c r="P945" s="10"/>
      <c r="Q945" s="10"/>
      <c r="R945" s="10"/>
      <c r="S945" s="10"/>
    </row>
    <row r="946" spans="1:19">
      <c r="A946" s="10"/>
      <c r="B946" s="10"/>
      <c r="C946" s="10"/>
      <c r="D946" s="10"/>
      <c r="E946" s="10"/>
      <c r="F946" s="10"/>
      <c r="G946" s="10"/>
      <c r="H946" s="10"/>
      <c r="I946" s="10"/>
      <c r="J946" s="10"/>
      <c r="K946" s="10"/>
      <c r="L946" s="10"/>
      <c r="M946" s="10"/>
      <c r="N946" s="10"/>
      <c r="O946" s="3"/>
      <c r="P946" s="10"/>
      <c r="Q946" s="10"/>
      <c r="R946" s="10"/>
      <c r="S946" s="10"/>
    </row>
    <row r="947" spans="1:19">
      <c r="A947" s="10"/>
      <c r="B947" s="10"/>
      <c r="C947" s="10"/>
      <c r="D947" s="10"/>
      <c r="E947" s="10"/>
      <c r="F947" s="10"/>
      <c r="G947" s="10"/>
      <c r="H947" s="10"/>
      <c r="I947" s="10"/>
      <c r="J947" s="10"/>
      <c r="K947" s="10"/>
      <c r="L947" s="10"/>
      <c r="M947" s="10"/>
      <c r="N947" s="10"/>
      <c r="O947" s="3"/>
      <c r="P947" s="10"/>
      <c r="Q947" s="10"/>
      <c r="R947" s="10"/>
      <c r="S947" s="10"/>
    </row>
    <row r="948" spans="1:19">
      <c r="A948" s="10"/>
      <c r="B948" s="10"/>
      <c r="C948" s="10"/>
      <c r="D948" s="10"/>
      <c r="E948" s="10"/>
      <c r="F948" s="10"/>
      <c r="G948" s="10"/>
      <c r="H948" s="10"/>
      <c r="I948" s="10"/>
      <c r="J948" s="10"/>
      <c r="K948" s="10"/>
      <c r="L948" s="10"/>
      <c r="M948" s="10"/>
      <c r="N948" s="10"/>
      <c r="O948" s="3"/>
      <c r="P948" s="10"/>
      <c r="Q948" s="10"/>
      <c r="R948" s="10"/>
      <c r="S948" s="10"/>
    </row>
    <row r="949" spans="1:19">
      <c r="A949" s="10"/>
      <c r="B949" s="10"/>
      <c r="C949" s="10"/>
      <c r="D949" s="10"/>
      <c r="E949" s="10"/>
      <c r="F949" s="10"/>
      <c r="G949" s="10"/>
      <c r="H949" s="10"/>
      <c r="I949" s="10"/>
      <c r="J949" s="10"/>
      <c r="K949" s="10"/>
      <c r="L949" s="10"/>
      <c r="M949" s="10"/>
      <c r="N949" s="10"/>
      <c r="O949" s="3"/>
      <c r="P949" s="10"/>
      <c r="Q949" s="10"/>
      <c r="R949" s="10"/>
      <c r="S949" s="10"/>
    </row>
    <row r="950" spans="1:19">
      <c r="A950" s="10"/>
      <c r="B950" s="10"/>
      <c r="C950" s="10"/>
      <c r="D950" s="10"/>
      <c r="E950" s="10"/>
      <c r="F950" s="10"/>
      <c r="G950" s="10"/>
      <c r="H950" s="10"/>
      <c r="I950" s="10"/>
      <c r="J950" s="10"/>
      <c r="K950" s="10"/>
      <c r="L950" s="10"/>
      <c r="M950" s="10"/>
      <c r="N950" s="10"/>
      <c r="O950" s="3"/>
      <c r="P950" s="10"/>
      <c r="Q950" s="10"/>
      <c r="R950" s="10"/>
      <c r="S950" s="10"/>
    </row>
    <row r="951" spans="1:19">
      <c r="A951" s="10"/>
      <c r="B951" s="10"/>
      <c r="C951" s="10"/>
      <c r="D951" s="10"/>
      <c r="E951" s="10"/>
      <c r="F951" s="10"/>
      <c r="G951" s="10"/>
      <c r="H951" s="10"/>
      <c r="I951" s="10"/>
      <c r="J951" s="10"/>
      <c r="K951" s="10"/>
      <c r="L951" s="10"/>
      <c r="M951" s="10"/>
      <c r="N951" s="10"/>
      <c r="O951" s="3"/>
      <c r="P951" s="10"/>
      <c r="Q951" s="10"/>
      <c r="R951" s="10"/>
      <c r="S951" s="10"/>
    </row>
    <row r="952" spans="1:19">
      <c r="A952" s="10"/>
      <c r="B952" s="10"/>
      <c r="C952" s="10"/>
      <c r="D952" s="10"/>
      <c r="E952" s="10"/>
      <c r="F952" s="10"/>
      <c r="G952" s="10"/>
      <c r="H952" s="10"/>
      <c r="I952" s="10"/>
      <c r="J952" s="10"/>
      <c r="K952" s="10"/>
      <c r="L952" s="10"/>
      <c r="M952" s="10"/>
      <c r="N952" s="10"/>
      <c r="O952" s="3"/>
      <c r="P952" s="10"/>
      <c r="Q952" s="10"/>
      <c r="R952" s="10"/>
      <c r="S952" s="10"/>
    </row>
    <row r="953" spans="1:19">
      <c r="A953" s="10"/>
      <c r="B953" s="10"/>
      <c r="C953" s="10"/>
      <c r="D953" s="10"/>
      <c r="E953" s="10"/>
      <c r="F953" s="10"/>
      <c r="G953" s="10"/>
      <c r="H953" s="10"/>
      <c r="I953" s="10"/>
      <c r="J953" s="10"/>
      <c r="K953" s="10"/>
      <c r="L953" s="10"/>
      <c r="M953" s="10"/>
      <c r="N953" s="10"/>
      <c r="O953" s="3"/>
      <c r="P953" s="10"/>
      <c r="Q953" s="10"/>
      <c r="R953" s="10"/>
      <c r="S953" s="10"/>
    </row>
    <row r="954" spans="1:19">
      <c r="A954" s="10"/>
      <c r="B954" s="10"/>
      <c r="C954" s="10"/>
      <c r="D954" s="10"/>
      <c r="E954" s="10"/>
      <c r="F954" s="10"/>
      <c r="G954" s="10"/>
      <c r="H954" s="10"/>
      <c r="I954" s="10"/>
      <c r="J954" s="10"/>
      <c r="K954" s="10"/>
      <c r="L954" s="10"/>
      <c r="M954" s="10"/>
      <c r="N954" s="10"/>
      <c r="O954" s="3"/>
      <c r="P954" s="10"/>
      <c r="Q954" s="10"/>
      <c r="R954" s="10"/>
      <c r="S954" s="10"/>
    </row>
    <row r="955" spans="1:19">
      <c r="A955" s="10"/>
      <c r="B955" s="10"/>
      <c r="C955" s="10"/>
      <c r="D955" s="10"/>
      <c r="E955" s="10"/>
      <c r="F955" s="10"/>
      <c r="G955" s="10"/>
      <c r="H955" s="10"/>
      <c r="I955" s="10"/>
      <c r="J955" s="10"/>
      <c r="K955" s="10"/>
      <c r="L955" s="10"/>
      <c r="M955" s="10"/>
      <c r="N955" s="10"/>
      <c r="O955" s="3"/>
      <c r="P955" s="10"/>
      <c r="Q955" s="10"/>
      <c r="R955" s="10"/>
      <c r="S955" s="10"/>
    </row>
    <row r="956" spans="1:19">
      <c r="A956" s="10"/>
      <c r="B956" s="10"/>
      <c r="C956" s="10"/>
      <c r="D956" s="10"/>
      <c r="E956" s="10"/>
      <c r="F956" s="10"/>
      <c r="G956" s="10"/>
      <c r="H956" s="10"/>
      <c r="I956" s="10"/>
      <c r="J956" s="10"/>
      <c r="K956" s="10"/>
      <c r="L956" s="10"/>
      <c r="M956" s="10"/>
      <c r="N956" s="10"/>
      <c r="O956" s="3"/>
      <c r="P956" s="10"/>
      <c r="Q956" s="10"/>
      <c r="R956" s="10"/>
      <c r="S956" s="10"/>
    </row>
    <row r="957" spans="1:19">
      <c r="A957" s="10"/>
      <c r="B957" s="10"/>
      <c r="C957" s="10"/>
      <c r="D957" s="10"/>
      <c r="E957" s="10"/>
      <c r="F957" s="10"/>
      <c r="G957" s="10"/>
      <c r="H957" s="10"/>
      <c r="I957" s="10"/>
      <c r="J957" s="10"/>
      <c r="K957" s="10"/>
      <c r="L957" s="10"/>
      <c r="M957" s="10"/>
      <c r="N957" s="10"/>
      <c r="O957" s="3"/>
      <c r="P957" s="10"/>
      <c r="Q957" s="10"/>
      <c r="R957" s="10"/>
      <c r="S957" s="10"/>
    </row>
    <row r="958" spans="1:19">
      <c r="A958" s="10"/>
      <c r="B958" s="10"/>
      <c r="C958" s="10"/>
      <c r="D958" s="10"/>
      <c r="E958" s="10"/>
      <c r="F958" s="10"/>
      <c r="G958" s="10"/>
      <c r="H958" s="10"/>
      <c r="I958" s="10"/>
      <c r="J958" s="10"/>
      <c r="K958" s="10"/>
      <c r="L958" s="10"/>
      <c r="M958" s="10"/>
      <c r="N958" s="10"/>
      <c r="O958" s="3"/>
      <c r="P958" s="10"/>
      <c r="Q958" s="10"/>
      <c r="R958" s="10"/>
      <c r="S958" s="10"/>
    </row>
    <row r="959" spans="1:19">
      <c r="A959" s="10"/>
      <c r="B959" s="10"/>
      <c r="C959" s="10"/>
      <c r="D959" s="10"/>
      <c r="E959" s="10"/>
      <c r="F959" s="10"/>
      <c r="G959" s="10"/>
      <c r="H959" s="10"/>
      <c r="I959" s="10"/>
      <c r="J959" s="10"/>
      <c r="K959" s="10"/>
      <c r="L959" s="10"/>
      <c r="M959" s="10"/>
      <c r="N959" s="10"/>
      <c r="O959" s="3"/>
      <c r="P959" s="10"/>
      <c r="Q959" s="10"/>
      <c r="R959" s="10"/>
      <c r="S959" s="10"/>
    </row>
    <row r="960" spans="1:19">
      <c r="A960" s="10"/>
      <c r="B960" s="10"/>
      <c r="C960" s="10"/>
      <c r="D960" s="10"/>
      <c r="E960" s="10"/>
      <c r="F960" s="10"/>
      <c r="G960" s="10"/>
      <c r="H960" s="10"/>
      <c r="I960" s="10"/>
      <c r="J960" s="10"/>
      <c r="K960" s="10"/>
      <c r="L960" s="10"/>
      <c r="M960" s="10"/>
      <c r="N960" s="10"/>
      <c r="O960" s="3"/>
      <c r="P960" s="10"/>
      <c r="Q960" s="10"/>
      <c r="R960" s="10"/>
      <c r="S960" s="10"/>
    </row>
    <row r="961" spans="1:19">
      <c r="A961" s="10"/>
      <c r="B961" s="10"/>
      <c r="C961" s="10"/>
      <c r="D961" s="10"/>
      <c r="E961" s="10"/>
      <c r="F961" s="10"/>
      <c r="G961" s="10"/>
      <c r="H961" s="10"/>
      <c r="I961" s="10"/>
      <c r="J961" s="10"/>
      <c r="K961" s="10"/>
      <c r="L961" s="10"/>
      <c r="M961" s="10"/>
      <c r="N961" s="10"/>
      <c r="O961" s="3"/>
      <c r="P961" s="10"/>
      <c r="Q961" s="10"/>
      <c r="R961" s="10"/>
      <c r="S961" s="10"/>
    </row>
    <row r="962" spans="1:19">
      <c r="A962" s="10"/>
      <c r="B962" s="10"/>
      <c r="C962" s="10"/>
      <c r="D962" s="10"/>
      <c r="E962" s="10"/>
      <c r="F962" s="10"/>
      <c r="G962" s="10"/>
      <c r="H962" s="10"/>
      <c r="I962" s="10"/>
      <c r="J962" s="10"/>
      <c r="K962" s="10"/>
      <c r="L962" s="10"/>
      <c r="M962" s="10"/>
      <c r="N962" s="10"/>
      <c r="O962" s="3"/>
      <c r="P962" s="10"/>
      <c r="Q962" s="10"/>
      <c r="R962" s="10"/>
      <c r="S962" s="10"/>
    </row>
    <row r="963" spans="1:19">
      <c r="A963" s="10"/>
      <c r="B963" s="10"/>
      <c r="C963" s="10"/>
      <c r="D963" s="10"/>
      <c r="E963" s="10"/>
      <c r="F963" s="10"/>
      <c r="G963" s="10"/>
      <c r="H963" s="10"/>
      <c r="I963" s="10"/>
      <c r="J963" s="10"/>
      <c r="K963" s="10"/>
      <c r="L963" s="10"/>
      <c r="M963" s="10"/>
      <c r="N963" s="10"/>
      <c r="O963" s="3"/>
      <c r="P963" s="10"/>
      <c r="Q963" s="10"/>
      <c r="R963" s="10"/>
      <c r="S963" s="10"/>
    </row>
    <row r="964" spans="1:19">
      <c r="A964" s="10"/>
      <c r="B964" s="10"/>
      <c r="C964" s="10"/>
      <c r="D964" s="10"/>
      <c r="E964" s="10"/>
      <c r="F964" s="10"/>
      <c r="G964" s="10"/>
      <c r="H964" s="10"/>
      <c r="I964" s="10"/>
      <c r="J964" s="10"/>
      <c r="K964" s="10"/>
      <c r="L964" s="10"/>
      <c r="M964" s="10"/>
      <c r="N964" s="10"/>
      <c r="O964" s="3"/>
      <c r="P964" s="10"/>
      <c r="Q964" s="10"/>
      <c r="R964" s="10"/>
      <c r="S964" s="10"/>
    </row>
    <row r="965" spans="1:19">
      <c r="A965" s="10"/>
      <c r="B965" s="10"/>
      <c r="C965" s="10"/>
      <c r="D965" s="10"/>
      <c r="E965" s="10"/>
      <c r="F965" s="10"/>
      <c r="G965" s="10"/>
      <c r="H965" s="10"/>
      <c r="I965" s="10"/>
      <c r="J965" s="10"/>
      <c r="K965" s="10"/>
      <c r="L965" s="10"/>
      <c r="M965" s="10"/>
      <c r="N965" s="10"/>
      <c r="O965" s="3"/>
      <c r="P965" s="10"/>
      <c r="Q965" s="10"/>
      <c r="R965" s="10"/>
      <c r="S965" s="10"/>
    </row>
    <row r="966" spans="1:19">
      <c r="A966" s="10"/>
      <c r="B966" s="10"/>
      <c r="C966" s="10"/>
      <c r="D966" s="10"/>
      <c r="E966" s="10"/>
      <c r="F966" s="10"/>
      <c r="G966" s="10"/>
      <c r="H966" s="10"/>
      <c r="I966" s="10"/>
      <c r="J966" s="10"/>
      <c r="K966" s="10"/>
      <c r="L966" s="10"/>
      <c r="M966" s="10"/>
      <c r="N966" s="10"/>
      <c r="O966" s="3"/>
      <c r="P966" s="10"/>
      <c r="Q966" s="10"/>
      <c r="R966" s="10"/>
      <c r="S966" s="10"/>
    </row>
    <row r="967" spans="1:19">
      <c r="A967" s="10"/>
      <c r="B967" s="10"/>
      <c r="C967" s="10"/>
      <c r="D967" s="10"/>
      <c r="E967" s="10"/>
      <c r="F967" s="10"/>
      <c r="G967" s="10"/>
      <c r="H967" s="10"/>
      <c r="I967" s="10"/>
      <c r="J967" s="10"/>
      <c r="K967" s="10"/>
      <c r="L967" s="10"/>
      <c r="M967" s="10"/>
      <c r="N967" s="10"/>
      <c r="O967" s="3"/>
      <c r="P967" s="10"/>
      <c r="Q967" s="10"/>
      <c r="R967" s="10"/>
      <c r="S967" s="10"/>
    </row>
    <row r="968" spans="1:19">
      <c r="A968" s="10"/>
      <c r="B968" s="10"/>
      <c r="C968" s="10"/>
      <c r="D968" s="10"/>
      <c r="E968" s="10"/>
      <c r="F968" s="10"/>
      <c r="G968" s="10"/>
      <c r="H968" s="10"/>
      <c r="I968" s="10"/>
      <c r="J968" s="10"/>
      <c r="K968" s="10"/>
      <c r="L968" s="10"/>
      <c r="M968" s="10"/>
      <c r="N968" s="10"/>
      <c r="O968" s="3"/>
      <c r="P968" s="10"/>
      <c r="Q968" s="10"/>
      <c r="R968" s="10"/>
      <c r="S968" s="10"/>
    </row>
    <row r="969" spans="1:19">
      <c r="A969" s="10"/>
      <c r="B969" s="10"/>
      <c r="C969" s="10"/>
      <c r="D969" s="10"/>
      <c r="E969" s="10"/>
      <c r="F969" s="10"/>
      <c r="G969" s="10"/>
      <c r="H969" s="10"/>
      <c r="I969" s="10"/>
      <c r="J969" s="10"/>
      <c r="K969" s="10"/>
      <c r="L969" s="10"/>
      <c r="M969" s="10"/>
      <c r="N969" s="10"/>
      <c r="O969" s="3"/>
      <c r="P969" s="10"/>
      <c r="Q969" s="10"/>
      <c r="R969" s="10"/>
      <c r="S969" s="10"/>
    </row>
    <row r="970" spans="1:19">
      <c r="A970" s="10"/>
      <c r="B970" s="10"/>
      <c r="C970" s="10"/>
      <c r="D970" s="10"/>
      <c r="E970" s="10"/>
      <c r="F970" s="10"/>
      <c r="G970" s="10"/>
      <c r="H970" s="10"/>
      <c r="I970" s="10"/>
      <c r="J970" s="10"/>
      <c r="K970" s="10"/>
      <c r="L970" s="10"/>
      <c r="M970" s="10"/>
      <c r="N970" s="10"/>
      <c r="O970" s="3"/>
      <c r="P970" s="10"/>
      <c r="Q970" s="10"/>
      <c r="R970" s="10"/>
      <c r="S970" s="10"/>
    </row>
    <row r="971" spans="1:19">
      <c r="A971" s="10"/>
      <c r="B971" s="10"/>
      <c r="C971" s="10"/>
      <c r="D971" s="10"/>
      <c r="E971" s="10"/>
      <c r="F971" s="10"/>
      <c r="G971" s="10"/>
      <c r="H971" s="10"/>
      <c r="I971" s="10"/>
      <c r="J971" s="10"/>
      <c r="K971" s="10"/>
      <c r="L971" s="10"/>
      <c r="M971" s="10"/>
      <c r="N971" s="10"/>
      <c r="O971" s="3"/>
      <c r="P971" s="10"/>
      <c r="Q971" s="10"/>
      <c r="R971" s="10"/>
      <c r="S971" s="10"/>
    </row>
    <row r="972" spans="1:19">
      <c r="A972" s="10"/>
      <c r="B972" s="10"/>
      <c r="C972" s="10"/>
      <c r="D972" s="10"/>
      <c r="E972" s="10"/>
      <c r="F972" s="10"/>
      <c r="G972" s="10"/>
      <c r="H972" s="10"/>
      <c r="I972" s="10"/>
      <c r="J972" s="10"/>
      <c r="K972" s="10"/>
      <c r="L972" s="10"/>
      <c r="M972" s="10"/>
      <c r="N972" s="10"/>
      <c r="O972" s="3"/>
      <c r="P972" s="10"/>
      <c r="Q972" s="10"/>
      <c r="R972" s="10"/>
      <c r="S972" s="10"/>
    </row>
    <row r="973" spans="1:19">
      <c r="A973" s="10"/>
      <c r="B973" s="10"/>
      <c r="C973" s="10"/>
      <c r="D973" s="10"/>
      <c r="E973" s="10"/>
      <c r="F973" s="10"/>
      <c r="G973" s="10"/>
      <c r="H973" s="10"/>
      <c r="I973" s="10"/>
      <c r="J973" s="10"/>
      <c r="K973" s="10"/>
      <c r="L973" s="10"/>
      <c r="M973" s="10"/>
      <c r="N973" s="10"/>
      <c r="O973" s="3"/>
      <c r="P973" s="10"/>
      <c r="Q973" s="10"/>
      <c r="R973" s="10"/>
      <c r="S973" s="10"/>
    </row>
    <row r="974" spans="1:19">
      <c r="A974" s="10"/>
      <c r="B974" s="10"/>
      <c r="C974" s="10"/>
      <c r="D974" s="10"/>
      <c r="E974" s="10"/>
      <c r="F974" s="10"/>
      <c r="G974" s="10"/>
      <c r="H974" s="10"/>
      <c r="I974" s="10"/>
      <c r="J974" s="10"/>
      <c r="K974" s="10"/>
      <c r="L974" s="10"/>
      <c r="M974" s="10"/>
      <c r="N974" s="10"/>
      <c r="O974" s="3"/>
      <c r="P974" s="10"/>
      <c r="Q974" s="10"/>
      <c r="R974" s="10"/>
      <c r="S974" s="10"/>
    </row>
    <row r="975" spans="1:19">
      <c r="A975" s="10"/>
      <c r="B975" s="10"/>
      <c r="C975" s="10"/>
      <c r="D975" s="10"/>
      <c r="E975" s="10"/>
      <c r="F975" s="10"/>
      <c r="G975" s="10"/>
      <c r="H975" s="10"/>
      <c r="I975" s="10"/>
      <c r="J975" s="10"/>
      <c r="K975" s="10"/>
      <c r="L975" s="10"/>
      <c r="M975" s="10"/>
      <c r="N975" s="10"/>
      <c r="O975" s="3"/>
      <c r="P975" s="10"/>
      <c r="Q975" s="10"/>
      <c r="R975" s="10"/>
      <c r="S975" s="10"/>
    </row>
    <row r="976" spans="1:19">
      <c r="A976" s="10"/>
      <c r="B976" s="10"/>
      <c r="C976" s="10"/>
      <c r="D976" s="10"/>
      <c r="E976" s="10"/>
      <c r="F976" s="10"/>
      <c r="G976" s="10"/>
      <c r="H976" s="10"/>
      <c r="I976" s="10"/>
      <c r="J976" s="10"/>
      <c r="K976" s="10"/>
      <c r="L976" s="10"/>
      <c r="M976" s="10"/>
      <c r="N976" s="10"/>
      <c r="O976" s="3"/>
      <c r="P976" s="10"/>
      <c r="Q976" s="10"/>
      <c r="R976" s="10"/>
      <c r="S976" s="10"/>
    </row>
    <row r="977" spans="1:19">
      <c r="A977" s="10"/>
      <c r="B977" s="10"/>
      <c r="C977" s="10"/>
      <c r="D977" s="10"/>
      <c r="E977" s="10"/>
      <c r="F977" s="10"/>
      <c r="G977" s="10"/>
      <c r="H977" s="10"/>
      <c r="I977" s="10"/>
      <c r="J977" s="10"/>
      <c r="K977" s="10"/>
      <c r="L977" s="10"/>
      <c r="M977" s="10"/>
      <c r="N977" s="10"/>
      <c r="O977" s="3"/>
      <c r="P977" s="10"/>
      <c r="Q977" s="10"/>
      <c r="R977" s="10"/>
      <c r="S977" s="10"/>
    </row>
    <row r="978" spans="1:19">
      <c r="A978" s="10"/>
      <c r="B978" s="10"/>
      <c r="C978" s="10"/>
      <c r="D978" s="10"/>
      <c r="E978" s="10"/>
      <c r="F978" s="10"/>
      <c r="G978" s="10"/>
      <c r="H978" s="10"/>
      <c r="I978" s="10"/>
      <c r="J978" s="10"/>
      <c r="K978" s="10"/>
      <c r="L978" s="10"/>
      <c r="M978" s="10"/>
      <c r="N978" s="10"/>
      <c r="O978" s="3"/>
      <c r="P978" s="10"/>
      <c r="Q978" s="10"/>
      <c r="R978" s="10"/>
      <c r="S978" s="10"/>
    </row>
    <row r="979" spans="1:19">
      <c r="A979" s="10"/>
      <c r="B979" s="10"/>
      <c r="C979" s="10"/>
      <c r="D979" s="10"/>
      <c r="E979" s="10"/>
      <c r="F979" s="10"/>
      <c r="G979" s="10"/>
      <c r="H979" s="10"/>
      <c r="I979" s="10"/>
      <c r="J979" s="10"/>
      <c r="K979" s="10"/>
      <c r="L979" s="10"/>
      <c r="M979" s="10"/>
      <c r="N979" s="10"/>
      <c r="O979" s="3"/>
      <c r="P979" s="10"/>
      <c r="Q979" s="10"/>
      <c r="R979" s="10"/>
      <c r="S979" s="10"/>
    </row>
    <row r="980" spans="1:19">
      <c r="A980" s="10"/>
      <c r="B980" s="10"/>
      <c r="C980" s="10"/>
      <c r="D980" s="10"/>
      <c r="E980" s="10"/>
      <c r="F980" s="10"/>
      <c r="G980" s="10"/>
      <c r="H980" s="10"/>
      <c r="I980" s="10"/>
      <c r="J980" s="10"/>
      <c r="K980" s="10"/>
      <c r="L980" s="10"/>
      <c r="M980" s="10"/>
      <c r="N980" s="10"/>
      <c r="O980" s="3"/>
      <c r="P980" s="10"/>
      <c r="Q980" s="10"/>
      <c r="R980" s="10"/>
      <c r="S980" s="10"/>
    </row>
    <row r="981" spans="1:19">
      <c r="A981" s="10"/>
      <c r="B981" s="10"/>
      <c r="C981" s="10"/>
      <c r="D981" s="10"/>
      <c r="E981" s="10"/>
      <c r="F981" s="10"/>
      <c r="G981" s="10"/>
      <c r="H981" s="10"/>
      <c r="I981" s="10"/>
      <c r="J981" s="10"/>
      <c r="K981" s="10"/>
      <c r="L981" s="10"/>
      <c r="M981" s="10"/>
      <c r="N981" s="10"/>
      <c r="O981" s="3"/>
      <c r="P981" s="10"/>
      <c r="Q981" s="10"/>
      <c r="R981" s="10"/>
      <c r="S981" s="10"/>
    </row>
    <row r="982" spans="1:19">
      <c r="A982" s="10"/>
      <c r="B982" s="10"/>
      <c r="C982" s="10"/>
      <c r="D982" s="10"/>
      <c r="E982" s="10"/>
      <c r="F982" s="10"/>
      <c r="G982" s="10"/>
      <c r="H982" s="10"/>
      <c r="I982" s="10"/>
      <c r="J982" s="10"/>
      <c r="K982" s="10"/>
      <c r="L982" s="10"/>
      <c r="M982" s="10"/>
      <c r="N982" s="10"/>
      <c r="O982" s="3"/>
      <c r="P982" s="10"/>
      <c r="Q982" s="10"/>
      <c r="R982" s="10"/>
      <c r="S982" s="10"/>
    </row>
    <row r="983" spans="1:19">
      <c r="A983" s="10"/>
      <c r="B983" s="10"/>
      <c r="C983" s="10"/>
      <c r="D983" s="10"/>
      <c r="E983" s="10"/>
      <c r="F983" s="10"/>
      <c r="G983" s="10"/>
      <c r="H983" s="10"/>
      <c r="I983" s="10"/>
      <c r="J983" s="10"/>
      <c r="K983" s="10"/>
      <c r="L983" s="10"/>
      <c r="M983" s="10"/>
      <c r="N983" s="10"/>
      <c r="O983" s="3"/>
      <c r="P983" s="10"/>
      <c r="Q983" s="10"/>
      <c r="R983" s="10"/>
      <c r="S983" s="10"/>
    </row>
    <row r="984" spans="1:19">
      <c r="A984" s="10"/>
      <c r="B984" s="10"/>
      <c r="C984" s="10"/>
      <c r="D984" s="10"/>
      <c r="E984" s="10"/>
      <c r="F984" s="10"/>
      <c r="G984" s="10"/>
      <c r="H984" s="10"/>
      <c r="I984" s="10"/>
      <c r="J984" s="10"/>
      <c r="K984" s="10"/>
      <c r="L984" s="10"/>
      <c r="M984" s="10"/>
      <c r="N984" s="10"/>
      <c r="O984" s="3"/>
      <c r="P984" s="10"/>
      <c r="Q984" s="10"/>
      <c r="R984" s="10"/>
      <c r="S984" s="10"/>
    </row>
    <row r="985" spans="1:19">
      <c r="A985" s="10"/>
      <c r="B985" s="10"/>
      <c r="C985" s="10"/>
      <c r="D985" s="10"/>
      <c r="E985" s="10"/>
      <c r="F985" s="10"/>
      <c r="G985" s="10"/>
      <c r="H985" s="10"/>
      <c r="I985" s="10"/>
      <c r="J985" s="10"/>
      <c r="K985" s="10"/>
      <c r="L985" s="10"/>
      <c r="M985" s="10"/>
      <c r="N985" s="10"/>
      <c r="O985" s="3"/>
      <c r="P985" s="10"/>
      <c r="Q985" s="10"/>
      <c r="R985" s="10"/>
      <c r="S985" s="10"/>
    </row>
    <row r="986" spans="1:19">
      <c r="A986" s="10"/>
      <c r="B986" s="10"/>
      <c r="C986" s="10"/>
      <c r="D986" s="10"/>
      <c r="E986" s="10"/>
      <c r="F986" s="10"/>
      <c r="G986" s="10"/>
      <c r="H986" s="10"/>
      <c r="I986" s="10"/>
      <c r="J986" s="10"/>
      <c r="K986" s="10"/>
      <c r="L986" s="10"/>
      <c r="M986" s="10"/>
      <c r="N986" s="10"/>
      <c r="O986" s="3"/>
      <c r="P986" s="10"/>
      <c r="Q986" s="10"/>
      <c r="R986" s="10"/>
      <c r="S986" s="10"/>
    </row>
    <row r="987" spans="1:19">
      <c r="A987" s="10"/>
      <c r="B987" s="10"/>
      <c r="C987" s="10"/>
      <c r="D987" s="10"/>
      <c r="E987" s="10"/>
      <c r="F987" s="10"/>
      <c r="G987" s="10"/>
      <c r="H987" s="10"/>
      <c r="I987" s="10"/>
      <c r="J987" s="10"/>
      <c r="K987" s="10"/>
      <c r="L987" s="10"/>
      <c r="M987" s="10"/>
      <c r="N987" s="10"/>
      <c r="O987" s="3"/>
      <c r="P987" s="10"/>
      <c r="Q987" s="10"/>
      <c r="R987" s="10"/>
      <c r="S987" s="10"/>
    </row>
    <row r="988" spans="1:19">
      <c r="A988" s="10"/>
      <c r="B988" s="10"/>
      <c r="C988" s="10"/>
      <c r="D988" s="10"/>
      <c r="E988" s="10"/>
      <c r="F988" s="10"/>
      <c r="G988" s="10"/>
      <c r="H988" s="10"/>
      <c r="I988" s="10"/>
      <c r="J988" s="10"/>
      <c r="K988" s="10"/>
      <c r="L988" s="10"/>
      <c r="M988" s="10"/>
      <c r="N988" s="10"/>
      <c r="O988" s="3"/>
      <c r="P988" s="10"/>
      <c r="Q988" s="10"/>
      <c r="R988" s="10"/>
      <c r="S988" s="10"/>
    </row>
    <row r="989" spans="1:19">
      <c r="A989" s="10"/>
      <c r="B989" s="10"/>
      <c r="C989" s="10"/>
      <c r="D989" s="10"/>
      <c r="E989" s="10"/>
      <c r="F989" s="10"/>
      <c r="G989" s="10"/>
      <c r="H989" s="10"/>
      <c r="I989" s="10"/>
      <c r="J989" s="10"/>
      <c r="K989" s="10"/>
      <c r="L989" s="10"/>
      <c r="M989" s="10"/>
      <c r="N989" s="10"/>
      <c r="O989" s="3"/>
      <c r="P989" s="10"/>
      <c r="Q989" s="10"/>
      <c r="R989" s="10"/>
      <c r="S989" s="10"/>
    </row>
    <row r="990" spans="1:19">
      <c r="A990" s="10"/>
      <c r="B990" s="10"/>
      <c r="C990" s="10"/>
      <c r="D990" s="10"/>
      <c r="E990" s="10"/>
      <c r="F990" s="10"/>
      <c r="G990" s="10"/>
      <c r="H990" s="10"/>
      <c r="I990" s="10"/>
      <c r="J990" s="10"/>
      <c r="K990" s="10"/>
      <c r="L990" s="10"/>
      <c r="M990" s="10"/>
      <c r="N990" s="10"/>
      <c r="O990" s="3"/>
      <c r="P990" s="10"/>
      <c r="Q990" s="10"/>
      <c r="R990" s="10"/>
      <c r="S990" s="10"/>
    </row>
    <row r="991" spans="1:19">
      <c r="A991" s="10"/>
      <c r="B991" s="10"/>
      <c r="C991" s="10"/>
      <c r="D991" s="10"/>
      <c r="E991" s="10"/>
      <c r="F991" s="10"/>
      <c r="G991" s="10"/>
      <c r="H991" s="10"/>
      <c r="I991" s="10"/>
      <c r="J991" s="10"/>
      <c r="K991" s="10"/>
      <c r="L991" s="10"/>
      <c r="M991" s="10"/>
      <c r="N991" s="10"/>
      <c r="O991" s="3"/>
      <c r="P991" s="10"/>
      <c r="Q991" s="10"/>
      <c r="R991" s="10"/>
      <c r="S991" s="10"/>
    </row>
    <row r="992" spans="1:19">
      <c r="A992" s="10"/>
      <c r="B992" s="10"/>
      <c r="C992" s="10"/>
      <c r="D992" s="10"/>
      <c r="E992" s="10"/>
      <c r="F992" s="10"/>
      <c r="G992" s="10"/>
      <c r="H992" s="10"/>
      <c r="I992" s="10"/>
      <c r="J992" s="10"/>
      <c r="K992" s="10"/>
      <c r="L992" s="10"/>
      <c r="M992" s="10"/>
      <c r="N992" s="10"/>
      <c r="O992" s="3"/>
      <c r="P992" s="10"/>
      <c r="Q992" s="10"/>
      <c r="R992" s="10"/>
      <c r="S992" s="10"/>
    </row>
    <row r="993" spans="1:19">
      <c r="A993" s="10"/>
      <c r="B993" s="10"/>
      <c r="C993" s="10"/>
      <c r="D993" s="10"/>
      <c r="E993" s="10"/>
      <c r="F993" s="10"/>
      <c r="G993" s="10"/>
      <c r="H993" s="10"/>
      <c r="I993" s="10"/>
      <c r="J993" s="10"/>
      <c r="K993" s="10"/>
      <c r="L993" s="10"/>
      <c r="M993" s="10"/>
      <c r="N993" s="10"/>
      <c r="O993" s="3"/>
      <c r="P993" s="10"/>
      <c r="Q993" s="10"/>
      <c r="R993" s="10"/>
      <c r="S993" s="10"/>
    </row>
    <row r="994" spans="1:19">
      <c r="A994" s="10"/>
      <c r="B994" s="10"/>
      <c r="C994" s="10"/>
      <c r="D994" s="10"/>
      <c r="E994" s="10"/>
      <c r="F994" s="10"/>
      <c r="G994" s="10"/>
      <c r="H994" s="10"/>
      <c r="I994" s="10"/>
      <c r="J994" s="10"/>
      <c r="K994" s="10"/>
      <c r="L994" s="10"/>
      <c r="M994" s="10"/>
      <c r="N994" s="10"/>
      <c r="O994" s="3"/>
      <c r="P994" s="10"/>
      <c r="Q994" s="10"/>
      <c r="R994" s="10"/>
      <c r="S994" s="10"/>
    </row>
    <row r="995" spans="1:19">
      <c r="A995" s="10"/>
      <c r="B995" s="10"/>
      <c r="C995" s="10"/>
      <c r="D995" s="10"/>
      <c r="E995" s="10"/>
      <c r="F995" s="10"/>
      <c r="G995" s="10"/>
      <c r="H995" s="10"/>
      <c r="I995" s="10"/>
      <c r="J995" s="10"/>
      <c r="K995" s="10"/>
      <c r="L995" s="10"/>
      <c r="M995" s="10"/>
      <c r="N995" s="10"/>
      <c r="O995" s="3"/>
      <c r="P995" s="10"/>
      <c r="Q995" s="10"/>
      <c r="R995" s="10"/>
      <c r="S995" s="10"/>
    </row>
    <row r="996" spans="1:19">
      <c r="A996" s="10"/>
      <c r="B996" s="10"/>
      <c r="C996" s="10"/>
      <c r="D996" s="10"/>
      <c r="E996" s="10"/>
      <c r="F996" s="10"/>
      <c r="G996" s="10"/>
      <c r="H996" s="10"/>
      <c r="I996" s="10"/>
      <c r="J996" s="10"/>
      <c r="K996" s="10"/>
      <c r="L996" s="10"/>
      <c r="M996" s="10"/>
      <c r="N996" s="10"/>
      <c r="O996" s="3"/>
      <c r="P996" s="10"/>
      <c r="Q996" s="10"/>
      <c r="R996" s="10"/>
      <c r="S996" s="10"/>
    </row>
    <row r="997" spans="1:19">
      <c r="A997" s="10"/>
      <c r="B997" s="10"/>
      <c r="C997" s="10"/>
      <c r="D997" s="10"/>
      <c r="E997" s="10"/>
      <c r="F997" s="10"/>
      <c r="G997" s="10"/>
      <c r="H997" s="10"/>
      <c r="I997" s="10"/>
      <c r="J997" s="10"/>
      <c r="K997" s="10"/>
      <c r="L997" s="10"/>
      <c r="M997" s="10"/>
      <c r="N997" s="10"/>
      <c r="O997" s="3"/>
      <c r="P997" s="10"/>
      <c r="Q997" s="10"/>
      <c r="R997" s="10"/>
      <c r="S997" s="10"/>
    </row>
    <row r="998" spans="1:19">
      <c r="A998" s="10"/>
      <c r="B998" s="10"/>
      <c r="C998" s="10"/>
      <c r="D998" s="10"/>
      <c r="E998" s="10"/>
      <c r="F998" s="10"/>
      <c r="G998" s="10"/>
      <c r="H998" s="10"/>
      <c r="I998" s="10"/>
      <c r="J998" s="10"/>
      <c r="K998" s="10"/>
      <c r="L998" s="10"/>
      <c r="M998" s="10"/>
      <c r="N998" s="10"/>
      <c r="O998" s="3"/>
      <c r="P998" s="10"/>
      <c r="Q998" s="10"/>
      <c r="R998" s="10"/>
      <c r="S998" s="10"/>
    </row>
    <row r="999" spans="1:19">
      <c r="A999" s="10"/>
      <c r="B999" s="10"/>
      <c r="C999" s="10"/>
      <c r="D999" s="10"/>
      <c r="E999" s="10"/>
      <c r="F999" s="10"/>
      <c r="G999" s="10"/>
      <c r="H999" s="10"/>
      <c r="I999" s="10"/>
      <c r="J999" s="10"/>
      <c r="K999" s="10"/>
      <c r="L999" s="10"/>
      <c r="M999" s="10"/>
      <c r="N999" s="10"/>
      <c r="O999" s="3"/>
      <c r="P999" s="10"/>
      <c r="Q999" s="10"/>
      <c r="R999" s="10"/>
      <c r="S999" s="10"/>
    </row>
    <row r="1000" spans="1:19">
      <c r="A1000" s="10"/>
      <c r="B1000" s="10"/>
      <c r="C1000" s="10"/>
      <c r="D1000" s="10"/>
      <c r="E1000" s="10"/>
      <c r="F1000" s="10"/>
      <c r="G1000" s="10"/>
      <c r="H1000" s="10"/>
      <c r="I1000" s="10"/>
      <c r="J1000" s="10"/>
      <c r="K1000" s="10"/>
      <c r="L1000" s="10"/>
      <c r="M1000" s="10"/>
      <c r="N1000" s="10"/>
      <c r="O1000" s="3"/>
      <c r="P1000" s="10"/>
      <c r="Q1000" s="10"/>
      <c r="R1000" s="10"/>
      <c r="S1000" s="10"/>
    </row>
  </sheetData>
  <mergeCells count="119">
    <mergeCell ref="M44:N44"/>
    <mergeCell ref="I44:J44"/>
    <mergeCell ref="K49:L49"/>
    <mergeCell ref="M49:N49"/>
    <mergeCell ref="K50:L50"/>
    <mergeCell ref="M50:N50"/>
    <mergeCell ref="D6:O6"/>
    <mergeCell ref="D3:O3"/>
    <mergeCell ref="D4:O4"/>
    <mergeCell ref="D5:O5"/>
    <mergeCell ref="I47:J47"/>
    <mergeCell ref="I49:J49"/>
    <mergeCell ref="I42:J42"/>
    <mergeCell ref="I52:J52"/>
    <mergeCell ref="M52:N52"/>
    <mergeCell ref="K52:L52"/>
    <mergeCell ref="M45:N45"/>
    <mergeCell ref="K47:L47"/>
    <mergeCell ref="I45:J45"/>
    <mergeCell ref="K46:L46"/>
    <mergeCell ref="G46:H46"/>
    <mergeCell ref="I46:J46"/>
    <mergeCell ref="G42:H42"/>
    <mergeCell ref="G47:H47"/>
    <mergeCell ref="G52:H52"/>
    <mergeCell ref="G49:H49"/>
    <mergeCell ref="M46:N46"/>
    <mergeCell ref="M47:N47"/>
    <mergeCell ref="K44:L44"/>
    <mergeCell ref="K45:L45"/>
    <mergeCell ref="M41:N41"/>
    <mergeCell ref="M39:N39"/>
    <mergeCell ref="M40:N40"/>
    <mergeCell ref="M42:N42"/>
    <mergeCell ref="I40:J40"/>
    <mergeCell ref="G41:H41"/>
    <mergeCell ref="I41:J41"/>
    <mergeCell ref="G40:H40"/>
    <mergeCell ref="E42:F42"/>
    <mergeCell ref="E41:F41"/>
    <mergeCell ref="E40:F40"/>
    <mergeCell ref="G39:H39"/>
    <mergeCell ref="E39:F39"/>
    <mergeCell ref="I37:J37"/>
    <mergeCell ref="I38:J38"/>
    <mergeCell ref="I39:J39"/>
    <mergeCell ref="G37:H37"/>
    <mergeCell ref="B13:C13"/>
    <mergeCell ref="B12:C12"/>
    <mergeCell ref="E36:F36"/>
    <mergeCell ref="G36:H36"/>
    <mergeCell ref="D7:O7"/>
    <mergeCell ref="D8:O8"/>
    <mergeCell ref="M38:N38"/>
    <mergeCell ref="I36:J36"/>
    <mergeCell ref="I34:J35"/>
    <mergeCell ref="K34:L35"/>
    <mergeCell ref="M36:N36"/>
    <mergeCell ref="M37:N37"/>
    <mergeCell ref="K36:L36"/>
    <mergeCell ref="K37:L37"/>
    <mergeCell ref="G38:H38"/>
    <mergeCell ref="M34:N35"/>
    <mergeCell ref="D32:N32"/>
    <mergeCell ref="D34:D35"/>
    <mergeCell ref="E34:F35"/>
    <mergeCell ref="G34:H35"/>
    <mergeCell ref="E38:F38"/>
    <mergeCell ref="B11:C11"/>
    <mergeCell ref="D10:D11"/>
    <mergeCell ref="E37:F37"/>
    <mergeCell ref="I51:J51"/>
    <mergeCell ref="G51:H51"/>
    <mergeCell ref="K51:L51"/>
    <mergeCell ref="G50:H50"/>
    <mergeCell ref="M51:N51"/>
    <mergeCell ref="D208:D209"/>
    <mergeCell ref="D217:N217"/>
    <mergeCell ref="H257:I257"/>
    <mergeCell ref="D252:O252"/>
    <mergeCell ref="D253:O253"/>
    <mergeCell ref="D254:O254"/>
    <mergeCell ref="D238:N238"/>
    <mergeCell ref="D229:D230"/>
    <mergeCell ref="K41:L41"/>
    <mergeCell ref="K42:L42"/>
    <mergeCell ref="K38:L38"/>
    <mergeCell ref="K39:L39"/>
    <mergeCell ref="K40:L40"/>
    <mergeCell ref="D103:O103"/>
    <mergeCell ref="D117:O117"/>
    <mergeCell ref="D106:D107"/>
    <mergeCell ref="D77:N77"/>
    <mergeCell ref="D72:N72"/>
    <mergeCell ref="D79:D80"/>
    <mergeCell ref="D90:N90"/>
    <mergeCell ref="D91:J91"/>
    <mergeCell ref="E45:F45"/>
    <mergeCell ref="E46:F46"/>
    <mergeCell ref="E44:F44"/>
    <mergeCell ref="E47:F47"/>
    <mergeCell ref="E52:F52"/>
    <mergeCell ref="E49:F49"/>
    <mergeCell ref="E51:F51"/>
    <mergeCell ref="E50:F50"/>
    <mergeCell ref="G44:H44"/>
    <mergeCell ref="G45:H45"/>
    <mergeCell ref="I50:J50"/>
    <mergeCell ref="D191:N191"/>
    <mergeCell ref="D206:N206"/>
    <mergeCell ref="D124:H124"/>
    <mergeCell ref="D180:N180"/>
    <mergeCell ref="D171:N171"/>
    <mergeCell ref="D131:O131"/>
    <mergeCell ref="D145:O145"/>
    <mergeCell ref="D227:O227"/>
    <mergeCell ref="D182:D183"/>
    <mergeCell ref="D163:D164"/>
    <mergeCell ref="D161:O16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showGridLines="0" workbookViewId="0"/>
  </sheetViews>
  <sheetFormatPr baseColWidth="10" defaultColWidth="15.140625" defaultRowHeight="15" customHeight="1"/>
  <cols>
    <col min="1" max="1" width="17.85546875" customWidth="1"/>
    <col min="2" max="2" width="14.140625" customWidth="1"/>
    <col min="3" max="3" width="16.5703125" customWidth="1"/>
    <col min="4" max="6" width="5.7109375" customWidth="1"/>
    <col min="7" max="7" width="5.85546875" customWidth="1"/>
    <col min="8" max="9" width="5.7109375" customWidth="1"/>
    <col min="10" max="10" width="5.85546875" customWidth="1"/>
    <col min="11" max="11" width="5.7109375" customWidth="1"/>
    <col min="12" max="12" width="6.140625" customWidth="1"/>
    <col min="13" max="13" width="6.28515625" customWidth="1"/>
    <col min="14" max="14" width="5.7109375" customWidth="1"/>
    <col min="15" max="15" width="4.140625" customWidth="1"/>
    <col min="16" max="17" width="8.5703125" customWidth="1"/>
    <col min="18" max="26" width="7.5703125" customWidth="1"/>
  </cols>
  <sheetData>
    <row r="1" spans="1:18">
      <c r="A1" s="10"/>
      <c r="B1" s="10"/>
      <c r="C1" s="10"/>
      <c r="D1" s="10"/>
      <c r="E1" s="10"/>
      <c r="F1" s="10"/>
      <c r="G1" s="10"/>
      <c r="H1" s="10"/>
      <c r="I1" s="10"/>
      <c r="J1" s="10"/>
      <c r="K1" s="10"/>
      <c r="L1" s="10"/>
      <c r="M1" s="10"/>
      <c r="N1" s="10"/>
      <c r="O1" s="10"/>
      <c r="P1" s="10"/>
      <c r="Q1" s="10"/>
    </row>
    <row r="2" spans="1:18" ht="15.75" customHeight="1">
      <c r="A2" s="10"/>
      <c r="B2" s="10"/>
      <c r="C2" s="10"/>
      <c r="D2" s="10"/>
      <c r="E2" s="10"/>
      <c r="F2" s="10"/>
      <c r="G2" s="10"/>
      <c r="H2" s="10"/>
      <c r="I2" s="10"/>
      <c r="J2" s="10"/>
      <c r="K2" s="10"/>
      <c r="L2" s="10"/>
      <c r="M2" s="10"/>
      <c r="N2" s="10"/>
      <c r="O2" s="10"/>
      <c r="P2" s="10"/>
      <c r="Q2" s="10"/>
    </row>
    <row r="3" spans="1:18" ht="16.5" customHeight="1">
      <c r="A3" s="10"/>
      <c r="B3" s="10"/>
      <c r="C3" s="124"/>
      <c r="D3" s="125"/>
      <c r="E3" s="125"/>
      <c r="F3" s="125"/>
      <c r="G3" s="125"/>
      <c r="H3" s="125"/>
      <c r="I3" s="125"/>
      <c r="J3" s="125"/>
      <c r="K3" s="125"/>
      <c r="L3" s="125"/>
      <c r="M3" s="125"/>
      <c r="N3" s="126"/>
      <c r="O3" s="10"/>
      <c r="P3" s="10"/>
      <c r="Q3" s="10"/>
    </row>
    <row r="4" spans="1:18" ht="15.75" customHeight="1">
      <c r="A4" s="10"/>
      <c r="B4" s="10"/>
      <c r="C4" s="888" t="s">
        <v>2</v>
      </c>
      <c r="D4" s="825"/>
      <c r="E4" s="825"/>
      <c r="F4" s="825"/>
      <c r="G4" s="825"/>
      <c r="H4" s="825"/>
      <c r="I4" s="825"/>
      <c r="J4" s="825"/>
      <c r="K4" s="825"/>
      <c r="L4" s="825"/>
      <c r="M4" s="825"/>
      <c r="N4" s="844"/>
      <c r="O4" s="10"/>
      <c r="P4" s="10"/>
      <c r="Q4" s="10"/>
    </row>
    <row r="5" spans="1:18" ht="15.75" customHeight="1">
      <c r="A5" s="10"/>
      <c r="B5" s="10"/>
      <c r="C5" s="888" t="s">
        <v>3</v>
      </c>
      <c r="D5" s="825"/>
      <c r="E5" s="825"/>
      <c r="F5" s="825"/>
      <c r="G5" s="825"/>
      <c r="H5" s="825"/>
      <c r="I5" s="825"/>
      <c r="J5" s="825"/>
      <c r="K5" s="825"/>
      <c r="L5" s="825"/>
      <c r="M5" s="825"/>
      <c r="N5" s="844"/>
      <c r="O5" s="10"/>
      <c r="P5" s="10"/>
      <c r="Q5" s="10"/>
    </row>
    <row r="6" spans="1:18" ht="15.75" customHeight="1">
      <c r="A6" s="10"/>
      <c r="B6" s="10"/>
      <c r="C6" s="888" t="s">
        <v>4</v>
      </c>
      <c r="D6" s="825"/>
      <c r="E6" s="825"/>
      <c r="F6" s="825"/>
      <c r="G6" s="825"/>
      <c r="H6" s="825"/>
      <c r="I6" s="825"/>
      <c r="J6" s="825"/>
      <c r="K6" s="825"/>
      <c r="L6" s="825"/>
      <c r="M6" s="825"/>
      <c r="N6" s="844"/>
      <c r="O6" s="10"/>
      <c r="P6" s="10"/>
      <c r="Q6" s="10"/>
    </row>
    <row r="7" spans="1:18" ht="15.75" customHeight="1">
      <c r="A7" s="10"/>
      <c r="B7" s="10"/>
      <c r="C7" s="901"/>
      <c r="D7" s="825"/>
      <c r="E7" s="825"/>
      <c r="F7" s="825"/>
      <c r="G7" s="825"/>
      <c r="H7" s="825"/>
      <c r="I7" s="825"/>
      <c r="J7" s="825"/>
      <c r="K7" s="825"/>
      <c r="L7" s="825"/>
      <c r="M7" s="825"/>
      <c r="N7" s="844"/>
      <c r="O7" s="10"/>
      <c r="P7" s="10"/>
      <c r="Q7" s="10"/>
    </row>
    <row r="8" spans="1:18" ht="16.5" customHeight="1">
      <c r="A8" s="10"/>
      <c r="B8" s="10"/>
      <c r="C8" s="888" t="s">
        <v>437</v>
      </c>
      <c r="D8" s="825"/>
      <c r="E8" s="825"/>
      <c r="F8" s="825"/>
      <c r="G8" s="825"/>
      <c r="H8" s="825"/>
      <c r="I8" s="825"/>
      <c r="J8" s="825"/>
      <c r="K8" s="825"/>
      <c r="L8" s="825"/>
      <c r="M8" s="825"/>
      <c r="N8" s="844"/>
      <c r="O8" s="10"/>
      <c r="P8" s="10"/>
      <c r="Q8" s="10"/>
    </row>
    <row r="9" spans="1:18" ht="15.75" customHeight="1">
      <c r="A9" s="10"/>
      <c r="B9" s="10"/>
      <c r="C9" s="889" t="s">
        <v>438</v>
      </c>
      <c r="D9" s="849"/>
      <c r="E9" s="849"/>
      <c r="F9" s="849"/>
      <c r="G9" s="849"/>
      <c r="H9" s="849"/>
      <c r="I9" s="849"/>
      <c r="J9" s="849"/>
      <c r="K9" s="849"/>
      <c r="L9" s="849"/>
      <c r="M9" s="849"/>
      <c r="N9" s="850"/>
      <c r="O9" s="10"/>
      <c r="P9" s="10"/>
      <c r="Q9" s="10"/>
    </row>
    <row r="10" spans="1:18" ht="9.75" customHeight="1">
      <c r="A10" s="10"/>
      <c r="B10" s="10"/>
      <c r="C10" s="10"/>
      <c r="D10" s="10"/>
      <c r="E10" s="10"/>
      <c r="F10" s="10"/>
      <c r="G10" s="10"/>
      <c r="H10" s="10"/>
      <c r="I10" s="10"/>
      <c r="J10" s="10"/>
      <c r="K10" s="10"/>
      <c r="L10" s="10"/>
      <c r="M10" s="10"/>
      <c r="N10" s="10"/>
      <c r="O10" s="10"/>
      <c r="P10" s="10"/>
      <c r="Q10" s="10"/>
    </row>
    <row r="11" spans="1:18" ht="15" customHeight="1">
      <c r="A11" s="10"/>
      <c r="B11" s="10"/>
      <c r="C11" s="853" t="s">
        <v>87</v>
      </c>
      <c r="D11" s="127" t="s">
        <v>88</v>
      </c>
      <c r="E11" s="127" t="s">
        <v>88</v>
      </c>
      <c r="F11" s="127" t="s">
        <v>88</v>
      </c>
      <c r="G11" s="127" t="s">
        <v>88</v>
      </c>
      <c r="H11" s="127" t="s">
        <v>88</v>
      </c>
      <c r="I11" s="127" t="s">
        <v>88</v>
      </c>
      <c r="J11" s="127" t="s">
        <v>88</v>
      </c>
      <c r="K11" s="127" t="s">
        <v>88</v>
      </c>
      <c r="L11" s="127" t="s">
        <v>88</v>
      </c>
      <c r="M11" s="127" t="s">
        <v>88</v>
      </c>
      <c r="N11" s="128" t="s">
        <v>88</v>
      </c>
      <c r="O11" s="129"/>
      <c r="P11" s="129"/>
      <c r="Q11" s="129"/>
      <c r="R11" s="706"/>
    </row>
    <row r="12" spans="1:18" ht="14.25" customHeight="1">
      <c r="A12" s="10"/>
      <c r="B12" s="6" t="s">
        <v>0</v>
      </c>
      <c r="C12" s="854"/>
      <c r="D12" s="130">
        <v>2002</v>
      </c>
      <c r="E12" s="130">
        <v>2003</v>
      </c>
      <c r="F12" s="130">
        <v>2004</v>
      </c>
      <c r="G12" s="130">
        <v>2005</v>
      </c>
      <c r="H12" s="130">
        <v>2006</v>
      </c>
      <c r="I12" s="130">
        <v>2007</v>
      </c>
      <c r="J12" s="130">
        <v>2008</v>
      </c>
      <c r="K12" s="130">
        <v>2009</v>
      </c>
      <c r="L12" s="130">
        <v>2010</v>
      </c>
      <c r="M12" s="130">
        <v>2011</v>
      </c>
      <c r="N12" s="131">
        <v>2012</v>
      </c>
      <c r="O12" s="129"/>
      <c r="P12" s="129"/>
      <c r="Q12" s="129"/>
      <c r="R12" s="706"/>
    </row>
    <row r="13" spans="1:18" ht="15.75" customHeight="1">
      <c r="A13" s="10"/>
      <c r="B13" s="123" t="s">
        <v>5</v>
      </c>
      <c r="C13" s="352" t="s">
        <v>222</v>
      </c>
      <c r="D13" s="133">
        <v>3087</v>
      </c>
      <c r="E13" s="133">
        <v>2900</v>
      </c>
      <c r="F13" s="133">
        <v>4372</v>
      </c>
      <c r="G13" s="133">
        <v>4538</v>
      </c>
      <c r="H13" s="133">
        <v>4717</v>
      </c>
      <c r="I13" s="133">
        <v>8059</v>
      </c>
      <c r="J13" s="133">
        <v>9996</v>
      </c>
      <c r="K13" s="133">
        <v>12023</v>
      </c>
      <c r="L13" s="133">
        <v>13585</v>
      </c>
      <c r="M13" s="133">
        <v>14361</v>
      </c>
      <c r="N13" s="134">
        <v>14258</v>
      </c>
      <c r="O13" s="129"/>
      <c r="P13" s="129"/>
      <c r="Q13" s="129"/>
      <c r="R13" s="355"/>
    </row>
    <row r="14" spans="1:18" ht="15.75" customHeight="1">
      <c r="A14" s="10"/>
      <c r="B14" s="123" t="s">
        <v>6</v>
      </c>
      <c r="C14" s="156" t="s">
        <v>224</v>
      </c>
      <c r="D14" s="137">
        <v>1125</v>
      </c>
      <c r="E14" s="137">
        <v>1184</v>
      </c>
      <c r="F14" s="137">
        <v>1667</v>
      </c>
      <c r="G14" s="137">
        <v>1827</v>
      </c>
      <c r="H14" s="137">
        <v>1862</v>
      </c>
      <c r="I14" s="137">
        <v>3299</v>
      </c>
      <c r="J14" s="137">
        <v>3964</v>
      </c>
      <c r="K14" s="137">
        <v>4919</v>
      </c>
      <c r="L14" s="137">
        <v>5490</v>
      </c>
      <c r="M14" s="137">
        <v>6039</v>
      </c>
      <c r="N14" s="138">
        <v>6252</v>
      </c>
      <c r="O14" s="129"/>
      <c r="P14" s="129"/>
      <c r="Q14" s="129"/>
      <c r="R14" s="355"/>
    </row>
    <row r="15" spans="1:18" ht="16.5" customHeight="1">
      <c r="A15" s="10"/>
      <c r="B15" s="3"/>
      <c r="C15" s="357" t="s">
        <v>114</v>
      </c>
      <c r="D15" s="359">
        <v>73</v>
      </c>
      <c r="E15" s="359">
        <v>62</v>
      </c>
      <c r="F15" s="359">
        <v>35</v>
      </c>
      <c r="G15" s="359">
        <v>81</v>
      </c>
      <c r="H15" s="359">
        <v>89</v>
      </c>
      <c r="I15" s="359">
        <v>151</v>
      </c>
      <c r="J15" s="359">
        <v>586</v>
      </c>
      <c r="K15" s="359">
        <v>1357</v>
      </c>
      <c r="L15" s="359">
        <v>1302</v>
      </c>
      <c r="M15" s="359">
        <v>1382</v>
      </c>
      <c r="N15" s="361">
        <v>898</v>
      </c>
      <c r="O15" s="129"/>
      <c r="P15" s="129"/>
      <c r="Q15" s="129"/>
      <c r="R15" s="355"/>
    </row>
    <row r="16" spans="1:18" ht="21.75" customHeight="1">
      <c r="A16" s="10"/>
      <c r="B16" s="10"/>
      <c r="C16" s="53" t="s">
        <v>28</v>
      </c>
      <c r="D16" s="54">
        <f t="shared" ref="D16:K16" si="0">SUM(D13:D15)</f>
        <v>4285</v>
      </c>
      <c r="E16" s="54">
        <f t="shared" si="0"/>
        <v>4146</v>
      </c>
      <c r="F16" s="54">
        <f t="shared" si="0"/>
        <v>6074</v>
      </c>
      <c r="G16" s="54">
        <f t="shared" si="0"/>
        <v>6446</v>
      </c>
      <c r="H16" s="54">
        <f t="shared" si="0"/>
        <v>6668</v>
      </c>
      <c r="I16" s="148">
        <f t="shared" si="0"/>
        <v>11509</v>
      </c>
      <c r="J16" s="54">
        <f t="shared" si="0"/>
        <v>14546</v>
      </c>
      <c r="K16" s="54">
        <f t="shared" si="0"/>
        <v>18299</v>
      </c>
      <c r="L16" s="54">
        <v>20377</v>
      </c>
      <c r="M16" s="54">
        <v>21782</v>
      </c>
      <c r="N16" s="56">
        <f>SUM(N13:N15)</f>
        <v>21408</v>
      </c>
      <c r="O16" s="161"/>
      <c r="P16" s="161"/>
      <c r="Q16" s="129"/>
      <c r="R16" s="362"/>
    </row>
    <row r="17" spans="1:19" ht="10.5" customHeight="1">
      <c r="A17" s="10"/>
      <c r="B17" s="10"/>
      <c r="C17" s="168"/>
      <c r="D17" s="169"/>
      <c r="E17" s="707"/>
      <c r="F17" s="169"/>
      <c r="G17" s="169"/>
      <c r="H17" s="169"/>
      <c r="I17" s="169"/>
      <c r="J17" s="169"/>
      <c r="K17" s="169"/>
      <c r="L17" s="169"/>
      <c r="M17" s="169"/>
      <c r="N17" s="169"/>
      <c r="O17" s="161"/>
      <c r="P17" s="161"/>
      <c r="Q17" s="129"/>
      <c r="R17" s="362"/>
    </row>
    <row r="18" spans="1:19" ht="14.25" customHeight="1">
      <c r="A18" s="10"/>
      <c r="B18" s="10"/>
      <c r="C18" s="364" t="s">
        <v>228</v>
      </c>
      <c r="D18" s="365">
        <v>134</v>
      </c>
      <c r="E18" s="366">
        <v>127</v>
      </c>
      <c r="F18" s="365">
        <v>165</v>
      </c>
      <c r="G18" s="366">
        <v>189</v>
      </c>
      <c r="H18" s="365">
        <v>119</v>
      </c>
      <c r="I18" s="366">
        <v>191</v>
      </c>
      <c r="J18" s="365">
        <v>309</v>
      </c>
      <c r="K18" s="366">
        <v>551</v>
      </c>
      <c r="L18" s="366">
        <v>587</v>
      </c>
      <c r="M18" s="366">
        <v>622</v>
      </c>
      <c r="N18" s="367">
        <v>592</v>
      </c>
      <c r="O18" s="129"/>
      <c r="P18" s="129"/>
      <c r="Q18" s="129"/>
      <c r="R18" s="355"/>
    </row>
    <row r="19" spans="1:19" ht="15.75" customHeight="1">
      <c r="A19" s="10"/>
      <c r="B19" s="10"/>
      <c r="C19" s="156" t="s">
        <v>230</v>
      </c>
      <c r="D19" s="368">
        <v>577</v>
      </c>
      <c r="E19" s="137">
        <v>551</v>
      </c>
      <c r="F19" s="137">
        <v>601</v>
      </c>
      <c r="G19" s="137">
        <v>598</v>
      </c>
      <c r="H19" s="137">
        <v>446</v>
      </c>
      <c r="I19" s="137">
        <v>653</v>
      </c>
      <c r="J19" s="137">
        <v>546</v>
      </c>
      <c r="K19" s="137">
        <v>217</v>
      </c>
      <c r="L19" s="137">
        <v>281</v>
      </c>
      <c r="M19" s="137">
        <v>250</v>
      </c>
      <c r="N19" s="138">
        <v>265</v>
      </c>
      <c r="O19" s="129"/>
      <c r="P19" s="129"/>
      <c r="Q19" s="129"/>
      <c r="R19" s="355"/>
    </row>
    <row r="20" spans="1:19" ht="15.75" customHeight="1">
      <c r="A20" s="10"/>
      <c r="B20" s="10"/>
      <c r="C20" s="157" t="s">
        <v>231</v>
      </c>
      <c r="D20" s="45">
        <v>1002</v>
      </c>
      <c r="E20" s="44">
        <v>1053</v>
      </c>
      <c r="F20" s="45">
        <v>1575</v>
      </c>
      <c r="G20" s="44">
        <v>1628</v>
      </c>
      <c r="H20" s="45">
        <v>1573</v>
      </c>
      <c r="I20" s="44">
        <v>2754</v>
      </c>
      <c r="J20" s="45">
        <v>1887</v>
      </c>
      <c r="K20" s="44">
        <v>799</v>
      </c>
      <c r="L20" s="44">
        <v>891</v>
      </c>
      <c r="M20" s="44">
        <v>1030</v>
      </c>
      <c r="N20" s="46">
        <v>1016</v>
      </c>
      <c r="O20" s="129"/>
      <c r="P20" s="129"/>
      <c r="Q20" s="129"/>
      <c r="R20" s="355"/>
    </row>
    <row r="21" spans="1:19" ht="15.75" customHeight="1">
      <c r="A21" s="10"/>
      <c r="B21" s="10"/>
      <c r="C21" s="156" t="s">
        <v>232</v>
      </c>
      <c r="D21" s="368">
        <v>952</v>
      </c>
      <c r="E21" s="137">
        <v>852</v>
      </c>
      <c r="F21" s="137">
        <v>1364</v>
      </c>
      <c r="G21" s="137">
        <v>1519</v>
      </c>
      <c r="H21" s="137">
        <v>1777</v>
      </c>
      <c r="I21" s="137">
        <v>2629</v>
      </c>
      <c r="J21" s="137">
        <v>4781</v>
      </c>
      <c r="K21" s="137">
        <v>6957</v>
      </c>
      <c r="L21" s="137">
        <v>7970</v>
      </c>
      <c r="M21" s="137">
        <v>8643</v>
      </c>
      <c r="N21" s="138">
        <v>8299</v>
      </c>
      <c r="O21" s="129"/>
      <c r="P21" s="129"/>
      <c r="Q21" s="302"/>
      <c r="R21" s="302"/>
      <c r="S21" s="302"/>
    </row>
    <row r="22" spans="1:19" ht="15.75" customHeight="1">
      <c r="A22" s="10"/>
      <c r="B22" s="10"/>
      <c r="C22" s="157" t="s">
        <v>233</v>
      </c>
      <c r="D22" s="370">
        <v>801</v>
      </c>
      <c r="E22" s="371">
        <v>762</v>
      </c>
      <c r="F22" s="45">
        <v>1361</v>
      </c>
      <c r="G22" s="44">
        <v>1438</v>
      </c>
      <c r="H22" s="45">
        <v>1592</v>
      </c>
      <c r="I22" s="44">
        <v>2366</v>
      </c>
      <c r="J22" s="45">
        <v>4468</v>
      </c>
      <c r="K22" s="44">
        <v>6362</v>
      </c>
      <c r="L22" s="44">
        <v>7233</v>
      </c>
      <c r="M22" s="44">
        <v>7793</v>
      </c>
      <c r="N22" s="46">
        <v>7966</v>
      </c>
      <c r="O22" s="129"/>
      <c r="P22" s="129"/>
      <c r="Q22" s="302"/>
      <c r="R22" s="302"/>
      <c r="S22" s="302"/>
    </row>
    <row r="23" spans="1:19" ht="15.75" customHeight="1">
      <c r="A23" s="10"/>
      <c r="B23" s="10"/>
      <c r="C23" s="156" t="s">
        <v>234</v>
      </c>
      <c r="D23" s="368">
        <v>160</v>
      </c>
      <c r="E23" s="137">
        <v>162</v>
      </c>
      <c r="F23" s="137">
        <v>237</v>
      </c>
      <c r="G23" s="137">
        <v>267</v>
      </c>
      <c r="H23" s="137">
        <v>188</v>
      </c>
      <c r="I23" s="137">
        <v>368</v>
      </c>
      <c r="J23" s="137">
        <v>504</v>
      </c>
      <c r="K23" s="137">
        <v>603</v>
      </c>
      <c r="L23" s="137">
        <v>614</v>
      </c>
      <c r="M23" s="137">
        <v>621</v>
      </c>
      <c r="N23" s="138">
        <v>738</v>
      </c>
      <c r="O23" s="129"/>
      <c r="P23" s="129"/>
      <c r="Q23" s="302"/>
      <c r="R23" s="302"/>
      <c r="S23" s="302"/>
    </row>
    <row r="24" spans="1:19" ht="15.75" customHeight="1">
      <c r="A24" s="10"/>
      <c r="B24" s="10"/>
      <c r="C24" s="157" t="s">
        <v>439</v>
      </c>
      <c r="D24" s="370">
        <v>17</v>
      </c>
      <c r="E24" s="371">
        <v>20</v>
      </c>
      <c r="F24" s="370">
        <v>80</v>
      </c>
      <c r="G24" s="371">
        <v>67</v>
      </c>
      <c r="H24" s="370">
        <v>156</v>
      </c>
      <c r="I24" s="371">
        <v>84</v>
      </c>
      <c r="J24" s="370">
        <v>171</v>
      </c>
      <c r="K24" s="371">
        <v>226</v>
      </c>
      <c r="L24" s="371">
        <v>12</v>
      </c>
      <c r="M24" s="371">
        <v>318</v>
      </c>
      <c r="N24" s="373">
        <v>160</v>
      </c>
      <c r="O24" s="129"/>
      <c r="P24" s="129"/>
      <c r="Q24" s="302"/>
      <c r="R24" s="302"/>
      <c r="S24" s="302"/>
    </row>
    <row r="25" spans="1:19" ht="16.5" customHeight="1">
      <c r="A25" s="10"/>
      <c r="B25" s="10"/>
      <c r="C25" s="159" t="s">
        <v>114</v>
      </c>
      <c r="D25" s="549">
        <v>642</v>
      </c>
      <c r="E25" s="143">
        <v>619</v>
      </c>
      <c r="F25" s="143">
        <v>691</v>
      </c>
      <c r="G25" s="143">
        <v>740</v>
      </c>
      <c r="H25" s="143">
        <v>817</v>
      </c>
      <c r="I25" s="143">
        <v>2464</v>
      </c>
      <c r="J25" s="143">
        <v>1880</v>
      </c>
      <c r="K25" s="143">
        <v>2584</v>
      </c>
      <c r="L25" s="143">
        <v>2789</v>
      </c>
      <c r="M25" s="143">
        <v>2505</v>
      </c>
      <c r="N25" s="144">
        <v>2372</v>
      </c>
      <c r="O25" s="129"/>
      <c r="P25" s="129"/>
      <c r="Q25" s="302"/>
      <c r="R25" s="302"/>
      <c r="S25" s="302"/>
    </row>
    <row r="26" spans="1:19" ht="21.75" customHeight="1">
      <c r="A26" s="10"/>
      <c r="B26" s="10"/>
      <c r="C26" s="53" t="s">
        <v>28</v>
      </c>
      <c r="D26" s="148">
        <f t="shared" ref="D26:K26" si="1">SUM(D18:D25)</f>
        <v>4285</v>
      </c>
      <c r="E26" s="54">
        <f t="shared" si="1"/>
        <v>4146</v>
      </c>
      <c r="F26" s="54">
        <f t="shared" si="1"/>
        <v>6074</v>
      </c>
      <c r="G26" s="54">
        <f t="shared" si="1"/>
        <v>6446</v>
      </c>
      <c r="H26" s="54">
        <f t="shared" si="1"/>
        <v>6668</v>
      </c>
      <c r="I26" s="148">
        <f t="shared" si="1"/>
        <v>11509</v>
      </c>
      <c r="J26" s="54">
        <f t="shared" si="1"/>
        <v>14546</v>
      </c>
      <c r="K26" s="54">
        <f t="shared" si="1"/>
        <v>18299</v>
      </c>
      <c r="L26" s="54">
        <v>20377</v>
      </c>
      <c r="M26" s="54">
        <v>21782</v>
      </c>
      <c r="N26" s="56">
        <f>SUM(N18:N25)</f>
        <v>21408</v>
      </c>
      <c r="O26" s="161"/>
      <c r="P26" s="161"/>
      <c r="Q26" s="302"/>
      <c r="R26" s="302"/>
      <c r="S26" s="302"/>
    </row>
    <row r="27" spans="1:19" ht="10.5" customHeight="1">
      <c r="A27" s="10"/>
      <c r="B27" s="10"/>
      <c r="C27" s="708"/>
      <c r="D27" s="169"/>
      <c r="E27" s="169"/>
      <c r="F27" s="169"/>
      <c r="G27" s="169"/>
      <c r="H27" s="169"/>
      <c r="I27" s="169"/>
      <c r="J27" s="169"/>
      <c r="K27" s="169"/>
      <c r="L27" s="169"/>
      <c r="M27" s="169"/>
      <c r="N27" s="169"/>
      <c r="O27" s="161"/>
      <c r="P27" s="161"/>
      <c r="Q27" s="302"/>
      <c r="R27" s="302"/>
      <c r="S27" s="302"/>
    </row>
    <row r="28" spans="1:19" ht="16.5" customHeight="1">
      <c r="A28" s="10"/>
      <c r="B28" s="10"/>
      <c r="C28" s="364" t="s">
        <v>235</v>
      </c>
      <c r="D28" s="365">
        <v>2877</v>
      </c>
      <c r="E28" s="366">
        <v>2750</v>
      </c>
      <c r="F28" s="365">
        <v>3987</v>
      </c>
      <c r="G28" s="366">
        <v>4264</v>
      </c>
      <c r="H28" s="365">
        <v>4350</v>
      </c>
      <c r="I28" s="366">
        <v>7885</v>
      </c>
      <c r="J28" s="365">
        <v>9940</v>
      </c>
      <c r="K28" s="366">
        <v>3275</v>
      </c>
      <c r="L28" s="366">
        <v>3525</v>
      </c>
      <c r="M28" s="366">
        <v>3551</v>
      </c>
      <c r="N28" s="367">
        <v>2891</v>
      </c>
      <c r="O28" s="129"/>
      <c r="P28" s="129"/>
      <c r="Q28" s="302"/>
      <c r="R28" s="302"/>
      <c r="S28" s="302"/>
    </row>
    <row r="29" spans="1:19" ht="15.75" customHeight="1">
      <c r="A29" s="10"/>
      <c r="B29" s="10"/>
      <c r="C29" s="156" t="s">
        <v>236</v>
      </c>
      <c r="D29" s="368">
        <v>872</v>
      </c>
      <c r="E29" s="137">
        <v>1164</v>
      </c>
      <c r="F29" s="137">
        <v>1538</v>
      </c>
      <c r="G29" s="137">
        <v>1546</v>
      </c>
      <c r="H29" s="137">
        <v>1682</v>
      </c>
      <c r="I29" s="137">
        <v>2499</v>
      </c>
      <c r="J29" s="137">
        <v>3177</v>
      </c>
      <c r="K29" s="137">
        <v>3933</v>
      </c>
      <c r="L29" s="137">
        <v>4341</v>
      </c>
      <c r="M29" s="137">
        <v>4664</v>
      </c>
      <c r="N29" s="138">
        <v>4749</v>
      </c>
      <c r="O29" s="129"/>
      <c r="P29" s="129"/>
      <c r="Q29" s="302"/>
      <c r="R29" s="302"/>
      <c r="S29" s="302"/>
    </row>
    <row r="30" spans="1:19" ht="15.75" customHeight="1">
      <c r="A30" s="10"/>
      <c r="B30" s="10"/>
      <c r="C30" s="157" t="s">
        <v>238</v>
      </c>
      <c r="D30" s="45">
        <v>371</v>
      </c>
      <c r="E30" s="44">
        <v>170</v>
      </c>
      <c r="F30" s="45">
        <v>424</v>
      </c>
      <c r="G30" s="44">
        <v>441</v>
      </c>
      <c r="H30" s="45">
        <v>458</v>
      </c>
      <c r="I30" s="44">
        <v>668</v>
      </c>
      <c r="J30" s="45">
        <v>754</v>
      </c>
      <c r="K30" s="44">
        <v>897</v>
      </c>
      <c r="L30" s="44">
        <v>1087</v>
      </c>
      <c r="M30" s="44">
        <v>932</v>
      </c>
      <c r="N30" s="46">
        <v>875</v>
      </c>
      <c r="O30" s="129"/>
      <c r="P30" s="129"/>
      <c r="Q30" s="302"/>
      <c r="R30" s="302"/>
      <c r="S30" s="302"/>
    </row>
    <row r="31" spans="1:19" ht="15.75" customHeight="1">
      <c r="A31" s="10"/>
      <c r="B31" s="10"/>
      <c r="C31" s="156" t="s">
        <v>239</v>
      </c>
      <c r="D31" s="368">
        <v>0</v>
      </c>
      <c r="E31" s="137">
        <v>0</v>
      </c>
      <c r="F31" s="137">
        <v>0</v>
      </c>
      <c r="G31" s="137">
        <v>0</v>
      </c>
      <c r="H31" s="137">
        <v>0</v>
      </c>
      <c r="I31" s="137">
        <v>0</v>
      </c>
      <c r="J31" s="137">
        <v>0</v>
      </c>
      <c r="K31" s="137">
        <v>8214</v>
      </c>
      <c r="L31" s="137">
        <v>9747</v>
      </c>
      <c r="M31" s="137">
        <v>10417</v>
      </c>
      <c r="N31" s="138">
        <v>11332</v>
      </c>
      <c r="O31" s="129"/>
      <c r="P31" s="129"/>
      <c r="Q31" s="129"/>
      <c r="R31" s="355"/>
    </row>
    <row r="32" spans="1:19" ht="15.75" customHeight="1">
      <c r="A32" s="10"/>
      <c r="B32" s="10"/>
      <c r="C32" s="157" t="s">
        <v>240</v>
      </c>
      <c r="D32" s="370">
        <v>0</v>
      </c>
      <c r="E32" s="371">
        <v>0</v>
      </c>
      <c r="F32" s="45">
        <v>0</v>
      </c>
      <c r="G32" s="44">
        <v>0</v>
      </c>
      <c r="H32" s="45">
        <v>0</v>
      </c>
      <c r="I32" s="44">
        <v>0</v>
      </c>
      <c r="J32" s="45">
        <v>0</v>
      </c>
      <c r="K32" s="44">
        <v>1510</v>
      </c>
      <c r="L32" s="44">
        <v>1352</v>
      </c>
      <c r="M32" s="44">
        <v>1299</v>
      </c>
      <c r="N32" s="46">
        <v>1191</v>
      </c>
      <c r="O32" s="129"/>
      <c r="P32" s="129"/>
      <c r="Q32" s="129"/>
      <c r="R32" s="355"/>
    </row>
    <row r="33" spans="1:26" ht="15.75" customHeight="1">
      <c r="A33" s="10"/>
      <c r="B33" s="10"/>
      <c r="C33" s="156" t="s">
        <v>125</v>
      </c>
      <c r="D33" s="368">
        <v>0</v>
      </c>
      <c r="E33" s="137">
        <v>0</v>
      </c>
      <c r="F33" s="137">
        <v>0</v>
      </c>
      <c r="G33" s="137">
        <v>0</v>
      </c>
      <c r="H33" s="137">
        <v>0</v>
      </c>
      <c r="I33" s="137">
        <v>0</v>
      </c>
      <c r="J33" s="137">
        <v>43</v>
      </c>
      <c r="K33" s="137">
        <v>37</v>
      </c>
      <c r="L33" s="137">
        <v>19</v>
      </c>
      <c r="M33" s="137">
        <v>23</v>
      </c>
      <c r="N33" s="138">
        <v>47</v>
      </c>
      <c r="O33" s="129"/>
      <c r="P33" s="129"/>
      <c r="Q33" s="129"/>
      <c r="R33" s="355"/>
    </row>
    <row r="34" spans="1:26" ht="16.5" customHeight="1">
      <c r="A34" s="10"/>
      <c r="B34" s="10"/>
      <c r="C34" s="377" t="s">
        <v>114</v>
      </c>
      <c r="D34" s="379">
        <v>165</v>
      </c>
      <c r="E34" s="380">
        <v>62</v>
      </c>
      <c r="F34" s="379">
        <v>125</v>
      </c>
      <c r="G34" s="380">
        <v>195</v>
      </c>
      <c r="H34" s="379">
        <v>178</v>
      </c>
      <c r="I34" s="380">
        <v>457</v>
      </c>
      <c r="J34" s="379">
        <v>632</v>
      </c>
      <c r="K34" s="380">
        <v>433</v>
      </c>
      <c r="L34" s="380">
        <v>306</v>
      </c>
      <c r="M34" s="380">
        <v>896</v>
      </c>
      <c r="N34" s="381">
        <v>323</v>
      </c>
      <c r="O34" s="129"/>
      <c r="P34" s="129"/>
      <c r="Q34" s="129"/>
      <c r="R34" s="355"/>
    </row>
    <row r="35" spans="1:26" ht="21.75" customHeight="1">
      <c r="A35" s="10"/>
      <c r="B35" s="10"/>
      <c r="C35" s="53" t="s">
        <v>28</v>
      </c>
      <c r="D35" s="148">
        <f t="shared" ref="D35:K35" si="2">SUM(D28:D34)</f>
        <v>4285</v>
      </c>
      <c r="E35" s="54">
        <f t="shared" si="2"/>
        <v>4146</v>
      </c>
      <c r="F35" s="54">
        <f t="shared" si="2"/>
        <v>6074</v>
      </c>
      <c r="G35" s="54">
        <f t="shared" si="2"/>
        <v>6446</v>
      </c>
      <c r="H35" s="54">
        <f t="shared" si="2"/>
        <v>6668</v>
      </c>
      <c r="I35" s="148">
        <f t="shared" si="2"/>
        <v>11509</v>
      </c>
      <c r="J35" s="54">
        <f t="shared" si="2"/>
        <v>14546</v>
      </c>
      <c r="K35" s="54">
        <f t="shared" si="2"/>
        <v>18299</v>
      </c>
      <c r="L35" s="54">
        <v>20377</v>
      </c>
      <c r="M35" s="55">
        <v>21782</v>
      </c>
      <c r="N35" s="56">
        <f>SUM(N28:N34)</f>
        <v>21408</v>
      </c>
      <c r="O35" s="161"/>
      <c r="P35" s="161"/>
      <c r="Q35" s="161"/>
      <c r="R35" s="362"/>
    </row>
    <row r="36" spans="1:26" ht="15.75" customHeight="1">
      <c r="A36" s="10"/>
      <c r="B36" s="10"/>
      <c r="C36" s="150" t="s">
        <v>101</v>
      </c>
      <c r="D36" s="151"/>
      <c r="E36" s="151"/>
      <c r="F36" s="151"/>
      <c r="G36" s="151"/>
      <c r="H36" s="151"/>
      <c r="I36" s="10"/>
      <c r="J36" s="10"/>
      <c r="K36" s="10"/>
      <c r="L36" s="10"/>
      <c r="M36" s="10"/>
      <c r="N36" s="10"/>
      <c r="O36" s="10"/>
      <c r="P36" s="10"/>
      <c r="Q36" s="10"/>
    </row>
    <row r="37" spans="1:26">
      <c r="A37" s="10"/>
      <c r="B37" s="10"/>
      <c r="C37" s="57" t="s">
        <v>440</v>
      </c>
      <c r="D37" s="57"/>
      <c r="E37" s="57"/>
      <c r="F37" s="57"/>
      <c r="G37" s="57"/>
      <c r="H37" s="57"/>
      <c r="I37" s="10"/>
      <c r="J37" s="10"/>
      <c r="K37" s="10"/>
      <c r="L37" s="10"/>
      <c r="M37" s="10"/>
      <c r="N37" s="10"/>
      <c r="O37" s="10"/>
      <c r="P37" s="10"/>
      <c r="Q37" s="10"/>
    </row>
    <row r="38" spans="1:26">
      <c r="A38" s="3"/>
      <c r="B38" s="3"/>
      <c r="C38" s="57"/>
      <c r="D38" s="57"/>
      <c r="E38" s="57"/>
      <c r="F38" s="57"/>
      <c r="G38" s="57"/>
      <c r="H38" s="57"/>
      <c r="I38" s="3"/>
      <c r="J38" s="3"/>
      <c r="K38" s="3"/>
      <c r="L38" s="3"/>
      <c r="M38" s="3"/>
      <c r="N38" s="3"/>
      <c r="O38" s="3"/>
      <c r="P38" s="3"/>
      <c r="Q38" s="3"/>
      <c r="R38" s="3"/>
      <c r="S38" s="3"/>
      <c r="T38" s="3"/>
      <c r="U38" s="3"/>
      <c r="V38" s="3"/>
      <c r="W38" s="3"/>
      <c r="X38" s="3"/>
      <c r="Y38" s="3"/>
      <c r="Z38" s="3"/>
    </row>
    <row r="39" spans="1:26">
      <c r="A39" s="3"/>
      <c r="B39" s="3"/>
      <c r="C39" s="57"/>
      <c r="D39" s="57"/>
      <c r="E39" s="57"/>
      <c r="F39" s="57"/>
      <c r="G39" s="57"/>
      <c r="H39" s="57"/>
      <c r="I39" s="3"/>
      <c r="J39" s="3"/>
      <c r="K39" s="3"/>
      <c r="L39" s="3"/>
      <c r="M39" s="3"/>
      <c r="N39" s="3"/>
      <c r="O39" s="3"/>
      <c r="P39" s="3"/>
      <c r="Q39" s="3"/>
      <c r="R39" s="3"/>
      <c r="S39" s="3"/>
      <c r="T39" s="3"/>
      <c r="U39" s="3"/>
      <c r="V39" s="3"/>
      <c r="W39" s="3"/>
      <c r="X39" s="3"/>
      <c r="Y39" s="3"/>
      <c r="Z39" s="3"/>
    </row>
    <row r="40" spans="1:26" ht="27.75" customHeight="1">
      <c r="A40" s="3"/>
      <c r="B40" s="3"/>
      <c r="C40" s="851" t="s">
        <v>441</v>
      </c>
      <c r="D40" s="825"/>
      <c r="E40" s="825"/>
      <c r="F40" s="825"/>
      <c r="G40" s="825"/>
      <c r="H40" s="825"/>
      <c r="I40" s="825"/>
      <c r="J40" s="825"/>
      <c r="K40" s="825"/>
      <c r="L40" s="825"/>
      <c r="M40" s="825"/>
      <c r="N40" s="3"/>
      <c r="O40" s="3"/>
      <c r="P40" s="3"/>
      <c r="Q40" s="3"/>
      <c r="R40" s="3"/>
      <c r="S40" s="3"/>
      <c r="T40" s="3"/>
      <c r="U40" s="3"/>
      <c r="V40" s="3"/>
      <c r="W40" s="3"/>
      <c r="X40" s="3"/>
      <c r="Y40" s="3"/>
      <c r="Z40" s="3"/>
    </row>
    <row r="41" spans="1:26" ht="3.75" customHeight="1">
      <c r="A41" s="3"/>
      <c r="B41" s="3"/>
      <c r="C41" s="57"/>
      <c r="D41" s="57"/>
      <c r="E41" s="57"/>
      <c r="F41" s="57"/>
      <c r="G41" s="57"/>
      <c r="H41" s="57"/>
      <c r="I41" s="3"/>
      <c r="J41" s="3"/>
      <c r="K41" s="3"/>
      <c r="L41" s="3"/>
      <c r="M41" s="3"/>
      <c r="N41" s="3"/>
      <c r="O41" s="3"/>
      <c r="P41" s="3"/>
      <c r="Q41" s="3"/>
      <c r="R41" s="3"/>
      <c r="S41" s="3"/>
      <c r="T41" s="3"/>
      <c r="U41" s="3"/>
      <c r="V41" s="3"/>
      <c r="W41" s="3"/>
      <c r="X41" s="3"/>
      <c r="Y41" s="3"/>
      <c r="Z41" s="3"/>
    </row>
    <row r="42" spans="1:26" ht="15.75" customHeight="1">
      <c r="A42" s="3"/>
      <c r="B42" s="3"/>
      <c r="C42" s="853" t="s">
        <v>87</v>
      </c>
      <c r="D42" s="880" t="s">
        <v>105</v>
      </c>
      <c r="E42" s="881"/>
      <c r="F42" s="884" t="s">
        <v>106</v>
      </c>
      <c r="G42" s="881"/>
      <c r="H42" s="876" t="s">
        <v>108</v>
      </c>
      <c r="I42" s="881"/>
      <c r="J42" s="876" t="s">
        <v>110</v>
      </c>
      <c r="K42" s="881"/>
      <c r="L42" s="876" t="s">
        <v>28</v>
      </c>
      <c r="M42" s="877"/>
      <c r="N42" s="3"/>
      <c r="O42" s="3"/>
      <c r="P42" s="160" t="str">
        <f>D42</f>
        <v>INTERIOR</v>
      </c>
      <c r="Q42" s="48" t="str">
        <f>F42</f>
        <v>CAPITAL</v>
      </c>
      <c r="R42" s="160" t="str">
        <f>H42</f>
        <v>RODOVIAS ESTADUAIS</v>
      </c>
      <c r="S42" s="160" t="str">
        <f>J42</f>
        <v>RODOVIAS FEDERAIS</v>
      </c>
      <c r="T42" s="3"/>
      <c r="U42" s="3"/>
      <c r="V42" s="3"/>
      <c r="W42" s="3"/>
      <c r="X42" s="3"/>
      <c r="Y42" s="3"/>
      <c r="Z42" s="3"/>
    </row>
    <row r="43" spans="1:26" ht="15.75" customHeight="1">
      <c r="A43" s="3"/>
      <c r="B43" s="3"/>
      <c r="C43" s="854"/>
      <c r="D43" s="882"/>
      <c r="E43" s="883"/>
      <c r="F43" s="885"/>
      <c r="G43" s="883"/>
      <c r="H43" s="878"/>
      <c r="I43" s="883"/>
      <c r="J43" s="878"/>
      <c r="K43" s="883"/>
      <c r="L43" s="878"/>
      <c r="M43" s="879"/>
      <c r="N43" s="3"/>
      <c r="O43" s="3"/>
      <c r="P43" s="47"/>
      <c r="Q43" s="47"/>
      <c r="R43" s="47"/>
      <c r="S43" s="47"/>
      <c r="T43" s="3"/>
      <c r="U43" s="3"/>
      <c r="V43" s="3"/>
      <c r="W43" s="3"/>
      <c r="X43" s="3"/>
      <c r="Y43" s="3"/>
      <c r="Z43" s="3"/>
    </row>
    <row r="44" spans="1:26">
      <c r="A44" s="3"/>
      <c r="B44" s="3"/>
      <c r="C44" s="352" t="s">
        <v>222</v>
      </c>
      <c r="D44" s="897">
        <v>6656</v>
      </c>
      <c r="E44" s="893"/>
      <c r="F44" s="894">
        <v>4425</v>
      </c>
      <c r="G44" s="893"/>
      <c r="H44" s="894">
        <v>980</v>
      </c>
      <c r="I44" s="893"/>
      <c r="J44" s="894">
        <v>2197</v>
      </c>
      <c r="K44" s="893"/>
      <c r="L44" s="894">
        <f t="shared" ref="L44:L46" si="3">SUM(D44:K44)</f>
        <v>14258</v>
      </c>
      <c r="M44" s="895"/>
      <c r="N44" s="3"/>
      <c r="O44" s="3"/>
      <c r="P44" s="47"/>
      <c r="Q44" s="47"/>
      <c r="R44" s="47"/>
      <c r="S44" s="47"/>
      <c r="T44" s="3"/>
      <c r="U44" s="3"/>
      <c r="V44" s="3"/>
      <c r="W44" s="3"/>
      <c r="X44" s="3"/>
      <c r="Y44" s="3"/>
      <c r="Z44" s="3"/>
    </row>
    <row r="45" spans="1:26">
      <c r="A45" s="3"/>
      <c r="B45" s="3"/>
      <c r="C45" s="156" t="s">
        <v>224</v>
      </c>
      <c r="D45" s="864">
        <v>2979</v>
      </c>
      <c r="E45" s="860"/>
      <c r="F45" s="870">
        <v>1931</v>
      </c>
      <c r="G45" s="860"/>
      <c r="H45" s="870">
        <v>368</v>
      </c>
      <c r="I45" s="860"/>
      <c r="J45" s="870">
        <v>974</v>
      </c>
      <c r="K45" s="860"/>
      <c r="L45" s="870">
        <f t="shared" si="3"/>
        <v>6252</v>
      </c>
      <c r="M45" s="891"/>
      <c r="N45" s="3"/>
      <c r="O45" s="3"/>
      <c r="P45" s="47"/>
      <c r="Q45" s="47"/>
      <c r="R45" s="47"/>
      <c r="S45" s="47"/>
      <c r="T45" s="3"/>
      <c r="U45" s="3"/>
      <c r="V45" s="3"/>
      <c r="W45" s="3"/>
      <c r="X45" s="3"/>
      <c r="Y45" s="3"/>
      <c r="Z45" s="3"/>
    </row>
    <row r="46" spans="1:26" ht="15.75" customHeight="1">
      <c r="A46" s="3"/>
      <c r="B46" s="3"/>
      <c r="C46" s="357" t="s">
        <v>114</v>
      </c>
      <c r="D46" s="865">
        <v>429</v>
      </c>
      <c r="E46" s="856"/>
      <c r="F46" s="873">
        <v>422</v>
      </c>
      <c r="G46" s="856"/>
      <c r="H46" s="873">
        <v>38</v>
      </c>
      <c r="I46" s="856"/>
      <c r="J46" s="873">
        <v>9</v>
      </c>
      <c r="K46" s="856"/>
      <c r="L46" s="873">
        <f t="shared" si="3"/>
        <v>898</v>
      </c>
      <c r="M46" s="874"/>
      <c r="N46" s="3"/>
      <c r="O46" s="3"/>
      <c r="P46" s="47"/>
      <c r="Q46" s="47"/>
      <c r="R46" s="47"/>
      <c r="S46" s="47"/>
      <c r="T46" s="3"/>
      <c r="U46" s="3"/>
      <c r="V46" s="3"/>
      <c r="W46" s="3"/>
      <c r="X46" s="3"/>
      <c r="Y46" s="3"/>
      <c r="Z46" s="3"/>
    </row>
    <row r="47" spans="1:26" ht="21" customHeight="1">
      <c r="A47" s="3"/>
      <c r="B47" s="3"/>
      <c r="C47" s="53" t="s">
        <v>28</v>
      </c>
      <c r="D47" s="868">
        <f>SUM(D44:D46)</f>
        <v>10064</v>
      </c>
      <c r="E47" s="858"/>
      <c r="F47" s="899">
        <f>SUM(F44:F46)</f>
        <v>6778</v>
      </c>
      <c r="G47" s="858"/>
      <c r="H47" s="899">
        <f>SUM(H44:H46)</f>
        <v>1386</v>
      </c>
      <c r="I47" s="858"/>
      <c r="J47" s="899">
        <f>SUM(J44:J46)</f>
        <v>3180</v>
      </c>
      <c r="K47" s="858"/>
      <c r="L47" s="899">
        <f>SUM(L44:L46)</f>
        <v>21408</v>
      </c>
      <c r="M47" s="850"/>
      <c r="N47" s="3"/>
      <c r="O47" s="3"/>
      <c r="P47" s="48">
        <f>D47</f>
        <v>10064</v>
      </c>
      <c r="Q47" s="48">
        <f>F47</f>
        <v>6778</v>
      </c>
      <c r="R47" s="48">
        <f>H47</f>
        <v>1386</v>
      </c>
      <c r="S47" s="48">
        <f>J47</f>
        <v>3180</v>
      </c>
      <c r="T47" s="3"/>
      <c r="U47" s="3"/>
      <c r="V47" s="3"/>
      <c r="W47" s="3"/>
      <c r="X47" s="3"/>
      <c r="Y47" s="3"/>
      <c r="Z47" s="3"/>
    </row>
    <row r="48" spans="1:26" ht="6" customHeight="1">
      <c r="A48" s="3"/>
      <c r="B48" s="3"/>
      <c r="C48" s="168"/>
      <c r="D48" s="388"/>
      <c r="E48" s="388"/>
      <c r="F48" s="388"/>
      <c r="G48" s="388"/>
      <c r="H48" s="388"/>
      <c r="I48" s="389"/>
      <c r="J48" s="389"/>
      <c r="K48" s="389"/>
      <c r="L48" s="389"/>
      <c r="M48" s="389"/>
      <c r="N48" s="3"/>
      <c r="O48" s="3"/>
      <c r="P48" s="3"/>
      <c r="Q48" s="3"/>
      <c r="R48" s="3"/>
      <c r="S48" s="3"/>
      <c r="T48" s="3"/>
      <c r="U48" s="3"/>
      <c r="V48" s="3"/>
      <c r="W48" s="3"/>
      <c r="X48" s="3"/>
      <c r="Y48" s="3"/>
      <c r="Z48" s="3"/>
    </row>
    <row r="49" spans="1:26" ht="15.75" customHeight="1">
      <c r="A49" s="3"/>
      <c r="B49" s="3"/>
      <c r="C49" s="364" t="s">
        <v>228</v>
      </c>
      <c r="D49" s="897">
        <v>341</v>
      </c>
      <c r="E49" s="893"/>
      <c r="F49" s="892">
        <v>149</v>
      </c>
      <c r="G49" s="893"/>
      <c r="H49" s="892">
        <v>38</v>
      </c>
      <c r="I49" s="893"/>
      <c r="J49" s="892">
        <v>64</v>
      </c>
      <c r="K49" s="893"/>
      <c r="L49" s="894">
        <f t="shared" ref="L49:L56" si="4">SUM(D49:K49)</f>
        <v>592</v>
      </c>
      <c r="M49" s="895"/>
      <c r="N49" s="3"/>
      <c r="O49" s="3"/>
      <c r="P49" s="3"/>
      <c r="Q49" s="3"/>
      <c r="R49" s="3"/>
      <c r="S49" s="3"/>
      <c r="T49" s="3"/>
      <c r="U49" s="3"/>
      <c r="V49" s="3"/>
      <c r="W49" s="3"/>
      <c r="X49" s="3"/>
      <c r="Y49" s="3"/>
      <c r="Z49" s="3"/>
    </row>
    <row r="50" spans="1:26">
      <c r="A50" s="3"/>
      <c r="B50" s="3"/>
      <c r="C50" s="156" t="s">
        <v>230</v>
      </c>
      <c r="D50" s="887">
        <v>128</v>
      </c>
      <c r="E50" s="860"/>
      <c r="F50" s="861">
        <v>93</v>
      </c>
      <c r="G50" s="860"/>
      <c r="H50" s="861">
        <v>14</v>
      </c>
      <c r="I50" s="860"/>
      <c r="J50" s="861">
        <v>30</v>
      </c>
      <c r="K50" s="860"/>
      <c r="L50" s="870">
        <f t="shared" si="4"/>
        <v>265</v>
      </c>
      <c r="M50" s="891"/>
      <c r="N50" s="3"/>
      <c r="O50" s="3"/>
      <c r="P50" s="3"/>
      <c r="Q50" s="3"/>
      <c r="R50" s="3"/>
      <c r="S50" s="3"/>
      <c r="T50" s="3"/>
      <c r="U50" s="3"/>
      <c r="V50" s="3"/>
      <c r="W50" s="3"/>
      <c r="X50" s="3"/>
      <c r="Y50" s="3"/>
      <c r="Z50" s="3"/>
    </row>
    <row r="51" spans="1:26">
      <c r="A51" s="3"/>
      <c r="B51" s="3"/>
      <c r="C51" s="157" t="s">
        <v>231</v>
      </c>
      <c r="D51" s="897">
        <v>548</v>
      </c>
      <c r="E51" s="893"/>
      <c r="F51" s="892">
        <v>265</v>
      </c>
      <c r="G51" s="893"/>
      <c r="H51" s="892">
        <v>68</v>
      </c>
      <c r="I51" s="893"/>
      <c r="J51" s="892">
        <v>135</v>
      </c>
      <c r="K51" s="893"/>
      <c r="L51" s="859">
        <f t="shared" si="4"/>
        <v>1016</v>
      </c>
      <c r="M51" s="891"/>
      <c r="N51" s="3"/>
      <c r="O51" s="3"/>
      <c r="P51" s="3"/>
      <c r="Q51" s="3"/>
      <c r="R51" s="3"/>
      <c r="S51" s="3"/>
      <c r="T51" s="3"/>
      <c r="U51" s="3"/>
      <c r="V51" s="3"/>
      <c r="W51" s="3"/>
      <c r="X51" s="3"/>
      <c r="Y51" s="3"/>
      <c r="Z51" s="3"/>
    </row>
    <row r="52" spans="1:26">
      <c r="A52" s="3"/>
      <c r="B52" s="3"/>
      <c r="C52" s="156" t="s">
        <v>232</v>
      </c>
      <c r="D52" s="887">
        <v>4021</v>
      </c>
      <c r="E52" s="860"/>
      <c r="F52" s="861">
        <v>2785</v>
      </c>
      <c r="G52" s="860"/>
      <c r="H52" s="861">
        <v>458</v>
      </c>
      <c r="I52" s="860"/>
      <c r="J52" s="861">
        <v>1035</v>
      </c>
      <c r="K52" s="860"/>
      <c r="L52" s="904">
        <f t="shared" si="4"/>
        <v>8299</v>
      </c>
      <c r="M52" s="895"/>
      <c r="N52" s="3"/>
      <c r="O52" s="3"/>
      <c r="P52" s="3"/>
      <c r="Q52" s="3"/>
      <c r="R52" s="3"/>
      <c r="S52" s="3"/>
      <c r="T52" s="3"/>
      <c r="U52" s="3"/>
      <c r="V52" s="3"/>
      <c r="W52" s="3"/>
      <c r="X52" s="3"/>
      <c r="Y52" s="3"/>
      <c r="Z52" s="3"/>
    </row>
    <row r="53" spans="1:26">
      <c r="A53" s="3"/>
      <c r="B53" s="3"/>
      <c r="C53" s="157" t="s">
        <v>233</v>
      </c>
      <c r="D53" s="886">
        <v>3651</v>
      </c>
      <c r="E53" s="860"/>
      <c r="F53" s="859">
        <v>2464</v>
      </c>
      <c r="G53" s="860"/>
      <c r="H53" s="859">
        <v>595</v>
      </c>
      <c r="I53" s="860"/>
      <c r="J53" s="859">
        <v>1256</v>
      </c>
      <c r="K53" s="860"/>
      <c r="L53" s="859">
        <f t="shared" si="4"/>
        <v>7966</v>
      </c>
      <c r="M53" s="891"/>
      <c r="N53" s="3"/>
      <c r="O53" s="3"/>
      <c r="P53" s="3"/>
      <c r="Q53" s="3"/>
      <c r="R53" s="3"/>
      <c r="S53" s="3"/>
      <c r="T53" s="3"/>
      <c r="U53" s="3"/>
      <c r="V53" s="3"/>
      <c r="W53" s="3"/>
      <c r="X53" s="3"/>
      <c r="Y53" s="3"/>
      <c r="Z53" s="3"/>
    </row>
    <row r="54" spans="1:26" ht="30">
      <c r="A54" s="3"/>
      <c r="B54" s="3"/>
      <c r="C54" s="156" t="s">
        <v>234</v>
      </c>
      <c r="D54" s="887">
        <v>412</v>
      </c>
      <c r="E54" s="860"/>
      <c r="F54" s="861">
        <v>155</v>
      </c>
      <c r="G54" s="860"/>
      <c r="H54" s="861">
        <v>66</v>
      </c>
      <c r="I54" s="860"/>
      <c r="J54" s="861">
        <v>105</v>
      </c>
      <c r="K54" s="860"/>
      <c r="L54" s="904">
        <f t="shared" si="4"/>
        <v>738</v>
      </c>
      <c r="M54" s="895"/>
      <c r="N54" s="3"/>
      <c r="O54" s="3"/>
      <c r="P54" s="3"/>
      <c r="Q54" s="3"/>
      <c r="R54" s="3"/>
      <c r="S54" s="3"/>
      <c r="T54" s="3"/>
      <c r="U54" s="3"/>
      <c r="V54" s="3"/>
      <c r="W54" s="3"/>
      <c r="X54" s="3"/>
      <c r="Y54" s="3"/>
      <c r="Z54" s="3"/>
    </row>
    <row r="55" spans="1:26">
      <c r="A55" s="3"/>
      <c r="B55" s="3"/>
      <c r="C55" s="157" t="s">
        <v>439</v>
      </c>
      <c r="D55" s="886">
        <v>82</v>
      </c>
      <c r="E55" s="860"/>
      <c r="F55" s="859">
        <v>67</v>
      </c>
      <c r="G55" s="860"/>
      <c r="H55" s="859">
        <v>5</v>
      </c>
      <c r="I55" s="860"/>
      <c r="J55" s="859">
        <v>6</v>
      </c>
      <c r="K55" s="860"/>
      <c r="L55" s="859">
        <f t="shared" si="4"/>
        <v>160</v>
      </c>
      <c r="M55" s="891"/>
      <c r="N55" s="3"/>
      <c r="O55" s="3"/>
      <c r="P55" s="3"/>
      <c r="Q55" s="3"/>
      <c r="R55" s="3"/>
      <c r="S55" s="3"/>
      <c r="T55" s="3"/>
      <c r="U55" s="3"/>
      <c r="V55" s="3"/>
      <c r="W55" s="3"/>
      <c r="X55" s="3"/>
      <c r="Y55" s="3"/>
      <c r="Z55" s="3"/>
    </row>
    <row r="56" spans="1:26" ht="15.75" customHeight="1">
      <c r="A56" s="3"/>
      <c r="B56" s="3"/>
      <c r="C56" s="159" t="s">
        <v>114</v>
      </c>
      <c r="D56" s="900">
        <v>881</v>
      </c>
      <c r="E56" s="856"/>
      <c r="F56" s="855">
        <v>800</v>
      </c>
      <c r="G56" s="856"/>
      <c r="H56" s="855">
        <v>142</v>
      </c>
      <c r="I56" s="856"/>
      <c r="J56" s="855">
        <v>549</v>
      </c>
      <c r="K56" s="856"/>
      <c r="L56" s="910">
        <f t="shared" si="4"/>
        <v>2372</v>
      </c>
      <c r="M56" s="879"/>
      <c r="N56" s="3"/>
      <c r="O56" s="3"/>
      <c r="P56" s="3"/>
      <c r="Q56" s="3"/>
      <c r="R56" s="3"/>
      <c r="S56" s="3"/>
      <c r="T56" s="3"/>
      <c r="U56" s="3"/>
      <c r="V56" s="3"/>
      <c r="W56" s="3"/>
      <c r="X56" s="3"/>
      <c r="Y56" s="3"/>
      <c r="Z56" s="3"/>
    </row>
    <row r="57" spans="1:26" ht="19.5" customHeight="1">
      <c r="A57" s="3"/>
      <c r="B57" s="3"/>
      <c r="C57" s="53" t="s">
        <v>28</v>
      </c>
      <c r="D57" s="909">
        <f>SUM(D49:D56)</f>
        <v>10064</v>
      </c>
      <c r="E57" s="908"/>
      <c r="F57" s="907">
        <f>SUM(F49:F56)</f>
        <v>6778</v>
      </c>
      <c r="G57" s="908"/>
      <c r="H57" s="907">
        <f>SUM(H49:H56)</f>
        <v>1386</v>
      </c>
      <c r="I57" s="908"/>
      <c r="J57" s="899">
        <f>SUM(J49:J56)</f>
        <v>3180</v>
      </c>
      <c r="K57" s="858"/>
      <c r="L57" s="899">
        <f>SUM(L49:L56)</f>
        <v>21408</v>
      </c>
      <c r="M57" s="850"/>
      <c r="N57" s="3"/>
      <c r="O57" s="3"/>
      <c r="P57" s="3"/>
      <c r="Q57" s="3"/>
      <c r="R57" s="3"/>
      <c r="S57" s="3"/>
      <c r="T57" s="3"/>
      <c r="U57" s="3"/>
      <c r="V57" s="3"/>
      <c r="W57" s="3"/>
      <c r="X57" s="3"/>
      <c r="Y57" s="3"/>
      <c r="Z57" s="3"/>
    </row>
    <row r="58" spans="1:26" ht="5.25" customHeight="1">
      <c r="A58" s="3"/>
      <c r="B58" s="3"/>
      <c r="C58" s="398"/>
      <c r="D58" s="388"/>
      <c r="E58" s="388"/>
      <c r="F58" s="388"/>
      <c r="G58" s="388"/>
      <c r="H58" s="388"/>
      <c r="I58" s="389"/>
      <c r="J58" s="389"/>
      <c r="K58" s="389"/>
      <c r="L58" s="389"/>
      <c r="M58" s="389"/>
      <c r="N58" s="3"/>
      <c r="O58" s="3"/>
      <c r="P58" s="3"/>
      <c r="Q58" s="3"/>
      <c r="R58" s="3"/>
      <c r="S58" s="3"/>
      <c r="T58" s="3"/>
      <c r="U58" s="3"/>
      <c r="V58" s="3"/>
      <c r="W58" s="3"/>
      <c r="X58" s="3"/>
      <c r="Y58" s="3"/>
      <c r="Z58" s="3"/>
    </row>
    <row r="59" spans="1:26" ht="15.75" customHeight="1">
      <c r="A59" s="3"/>
      <c r="B59" s="3"/>
      <c r="C59" s="165" t="s">
        <v>235</v>
      </c>
      <c r="D59" s="897">
        <v>785</v>
      </c>
      <c r="E59" s="893"/>
      <c r="F59" s="892">
        <v>823</v>
      </c>
      <c r="G59" s="893"/>
      <c r="H59" s="892">
        <v>216</v>
      </c>
      <c r="I59" s="893"/>
      <c r="J59" s="892">
        <v>1067</v>
      </c>
      <c r="K59" s="893"/>
      <c r="L59" s="894">
        <f t="shared" ref="L59:L65" si="5">SUM(D59:K59)</f>
        <v>2891</v>
      </c>
      <c r="M59" s="895"/>
      <c r="N59" s="3"/>
      <c r="O59" s="3"/>
      <c r="P59" s="3"/>
      <c r="Q59" s="3"/>
      <c r="R59" s="3"/>
      <c r="S59" s="3"/>
      <c r="T59" s="3"/>
      <c r="U59" s="3"/>
      <c r="V59" s="3"/>
      <c r="W59" s="3"/>
      <c r="X59" s="3"/>
      <c r="Y59" s="3"/>
      <c r="Z59" s="3"/>
    </row>
    <row r="60" spans="1:26">
      <c r="A60" s="3"/>
      <c r="B60" s="3"/>
      <c r="C60" s="136" t="s">
        <v>236</v>
      </c>
      <c r="D60" s="887">
        <v>1953</v>
      </c>
      <c r="E60" s="860"/>
      <c r="F60" s="861">
        <v>1315</v>
      </c>
      <c r="G60" s="860"/>
      <c r="H60" s="861">
        <v>438</v>
      </c>
      <c r="I60" s="860"/>
      <c r="J60" s="861">
        <v>1043</v>
      </c>
      <c r="K60" s="860"/>
      <c r="L60" s="870">
        <f t="shared" si="5"/>
        <v>4749</v>
      </c>
      <c r="M60" s="891"/>
      <c r="N60" s="3"/>
      <c r="O60" s="3"/>
      <c r="P60" s="3"/>
      <c r="Q60" s="3"/>
      <c r="R60" s="3"/>
      <c r="S60" s="3"/>
      <c r="T60" s="3"/>
      <c r="U60" s="3"/>
      <c r="V60" s="3"/>
      <c r="W60" s="3"/>
      <c r="X60" s="3"/>
      <c r="Y60" s="3"/>
      <c r="Z60" s="3"/>
    </row>
    <row r="61" spans="1:26">
      <c r="A61" s="3"/>
      <c r="B61" s="3"/>
      <c r="C61" s="157" t="s">
        <v>238</v>
      </c>
      <c r="D61" s="897">
        <v>444</v>
      </c>
      <c r="E61" s="893"/>
      <c r="F61" s="892">
        <v>327</v>
      </c>
      <c r="G61" s="893"/>
      <c r="H61" s="892">
        <v>33</v>
      </c>
      <c r="I61" s="893"/>
      <c r="J61" s="892">
        <v>71</v>
      </c>
      <c r="K61" s="893"/>
      <c r="L61" s="905">
        <f t="shared" si="5"/>
        <v>875</v>
      </c>
      <c r="M61" s="906"/>
      <c r="N61" s="3"/>
      <c r="O61" s="3"/>
      <c r="P61" s="3"/>
      <c r="Q61" s="3"/>
      <c r="R61" s="3"/>
      <c r="S61" s="3"/>
      <c r="T61" s="3"/>
      <c r="U61" s="3"/>
      <c r="V61" s="3"/>
      <c r="W61" s="3"/>
      <c r="X61" s="3"/>
      <c r="Y61" s="3"/>
      <c r="Z61" s="3"/>
    </row>
    <row r="62" spans="1:26">
      <c r="A62" s="3"/>
      <c r="B62" s="3"/>
      <c r="C62" s="136" t="s">
        <v>239</v>
      </c>
      <c r="D62" s="887">
        <v>6063</v>
      </c>
      <c r="E62" s="860"/>
      <c r="F62" s="861">
        <v>3741</v>
      </c>
      <c r="G62" s="860"/>
      <c r="H62" s="861">
        <v>646</v>
      </c>
      <c r="I62" s="860"/>
      <c r="J62" s="861">
        <v>882</v>
      </c>
      <c r="K62" s="860"/>
      <c r="L62" s="871">
        <f t="shared" si="5"/>
        <v>11332</v>
      </c>
      <c r="M62" s="891"/>
      <c r="N62" s="3"/>
      <c r="O62" s="3"/>
      <c r="P62" s="3"/>
      <c r="Q62" s="3"/>
      <c r="R62" s="3"/>
      <c r="S62" s="3"/>
      <c r="T62" s="3"/>
      <c r="U62" s="3"/>
      <c r="V62" s="3"/>
      <c r="W62" s="3"/>
      <c r="X62" s="3"/>
      <c r="Y62" s="3"/>
      <c r="Z62" s="3"/>
    </row>
    <row r="63" spans="1:26">
      <c r="A63" s="3"/>
      <c r="B63" s="3"/>
      <c r="C63" s="157" t="s">
        <v>240</v>
      </c>
      <c r="D63" s="886">
        <v>646</v>
      </c>
      <c r="E63" s="860"/>
      <c r="F63" s="859">
        <v>443</v>
      </c>
      <c r="G63" s="860"/>
      <c r="H63" s="859">
        <v>30</v>
      </c>
      <c r="I63" s="860"/>
      <c r="J63" s="859">
        <v>72</v>
      </c>
      <c r="K63" s="860"/>
      <c r="L63" s="905">
        <f t="shared" si="5"/>
        <v>1191</v>
      </c>
      <c r="M63" s="906"/>
      <c r="N63" s="3"/>
      <c r="O63" s="3"/>
      <c r="P63" s="3"/>
      <c r="Q63" s="3"/>
      <c r="R63" s="3"/>
      <c r="S63" s="3"/>
      <c r="T63" s="3"/>
      <c r="U63" s="3"/>
      <c r="V63" s="3"/>
      <c r="W63" s="3"/>
      <c r="X63" s="3"/>
      <c r="Y63" s="3"/>
      <c r="Z63" s="3"/>
    </row>
    <row r="64" spans="1:26">
      <c r="A64" s="3"/>
      <c r="B64" s="3"/>
      <c r="C64" s="136" t="s">
        <v>125</v>
      </c>
      <c r="D64" s="887">
        <v>19</v>
      </c>
      <c r="E64" s="860"/>
      <c r="F64" s="861">
        <v>16</v>
      </c>
      <c r="G64" s="860"/>
      <c r="H64" s="861">
        <v>5</v>
      </c>
      <c r="I64" s="860"/>
      <c r="J64" s="861">
        <v>7</v>
      </c>
      <c r="K64" s="860"/>
      <c r="L64" s="871">
        <f t="shared" si="5"/>
        <v>47</v>
      </c>
      <c r="M64" s="891"/>
      <c r="N64" s="3"/>
      <c r="O64" s="3"/>
      <c r="P64" s="3"/>
      <c r="Q64" s="3"/>
      <c r="R64" s="3"/>
      <c r="S64" s="3"/>
      <c r="T64" s="3"/>
      <c r="U64" s="3"/>
      <c r="V64" s="3"/>
      <c r="W64" s="3"/>
      <c r="X64" s="3"/>
      <c r="Y64" s="3"/>
      <c r="Z64" s="3"/>
    </row>
    <row r="65" spans="1:26" ht="15.75" customHeight="1">
      <c r="A65" s="3"/>
      <c r="B65" s="3"/>
      <c r="C65" s="377" t="s">
        <v>114</v>
      </c>
      <c r="D65" s="865">
        <v>154</v>
      </c>
      <c r="E65" s="856"/>
      <c r="F65" s="872">
        <v>113</v>
      </c>
      <c r="G65" s="856"/>
      <c r="H65" s="872">
        <v>18</v>
      </c>
      <c r="I65" s="856"/>
      <c r="J65" s="872">
        <v>38</v>
      </c>
      <c r="K65" s="856"/>
      <c r="L65" s="873">
        <f t="shared" si="5"/>
        <v>323</v>
      </c>
      <c r="M65" s="874"/>
      <c r="N65" s="3"/>
      <c r="O65" s="3"/>
      <c r="P65" s="3"/>
      <c r="Q65" s="3"/>
      <c r="R65" s="3"/>
      <c r="S65" s="3"/>
      <c r="T65" s="3"/>
      <c r="U65" s="3"/>
      <c r="V65" s="3"/>
      <c r="W65" s="3"/>
      <c r="X65" s="3"/>
      <c r="Y65" s="3"/>
      <c r="Z65" s="3"/>
    </row>
    <row r="66" spans="1:26" ht="19.5" customHeight="1">
      <c r="A66" s="10"/>
      <c r="B66" s="10"/>
      <c r="C66" s="53" t="s">
        <v>28</v>
      </c>
      <c r="D66" s="909">
        <f>SUM(D59:D65)</f>
        <v>10064</v>
      </c>
      <c r="E66" s="908"/>
      <c r="F66" s="907">
        <f>SUM(F59:F65)</f>
        <v>6778</v>
      </c>
      <c r="G66" s="908"/>
      <c r="H66" s="907">
        <f>SUM(H59:H65)</f>
        <v>1386</v>
      </c>
      <c r="I66" s="908"/>
      <c r="J66" s="899">
        <f>SUM(J59:J65)</f>
        <v>3180</v>
      </c>
      <c r="K66" s="858"/>
      <c r="L66" s="899">
        <f>SUM(L59:L65)</f>
        <v>21408</v>
      </c>
      <c r="M66" s="850"/>
      <c r="N66" s="10"/>
      <c r="O66" s="10"/>
      <c r="P66" s="10"/>
      <c r="Q66" s="10"/>
    </row>
    <row r="67" spans="1:26" ht="15" customHeight="1">
      <c r="A67" s="10"/>
      <c r="B67" s="10"/>
      <c r="C67" s="150" t="s">
        <v>101</v>
      </c>
      <c r="D67" s="10"/>
      <c r="E67" s="10"/>
      <c r="F67" s="10"/>
      <c r="G67" s="10"/>
      <c r="H67" s="10"/>
      <c r="I67" s="10"/>
      <c r="J67" s="10"/>
      <c r="K67" s="10"/>
      <c r="L67" s="10"/>
      <c r="M67" s="10"/>
      <c r="N67" s="10"/>
      <c r="O67" s="10"/>
      <c r="P67" s="10"/>
      <c r="Q67" s="10"/>
    </row>
    <row r="68" spans="1:26" ht="15" customHeight="1">
      <c r="A68" s="3"/>
      <c r="B68" s="3"/>
      <c r="C68" s="57" t="s">
        <v>440</v>
      </c>
      <c r="D68" s="3"/>
      <c r="E68" s="3"/>
      <c r="F68" s="3"/>
      <c r="G68" s="3"/>
      <c r="H68" s="3"/>
      <c r="I68" s="3"/>
      <c r="J68" s="3"/>
      <c r="K68" s="3"/>
      <c r="L68" s="3"/>
      <c r="M68" s="3"/>
      <c r="N68" s="3"/>
      <c r="O68" s="3"/>
      <c r="P68" s="3"/>
      <c r="Q68" s="3"/>
      <c r="R68" s="3"/>
      <c r="S68" s="3"/>
      <c r="T68" s="3"/>
      <c r="U68" s="3"/>
      <c r="V68" s="3"/>
      <c r="W68" s="3"/>
      <c r="X68" s="3"/>
      <c r="Y68" s="3"/>
      <c r="Z68" s="3"/>
    </row>
    <row r="69" spans="1:26" ht="1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21.75" customHeight="1">
      <c r="A82" s="10"/>
      <c r="B82" s="10"/>
      <c r="C82" s="408"/>
      <c r="D82" s="408"/>
      <c r="E82" s="408"/>
      <c r="F82" s="408"/>
      <c r="G82" s="408"/>
      <c r="H82" s="408"/>
      <c r="I82" s="408"/>
      <c r="J82" s="408"/>
      <c r="K82" s="408"/>
      <c r="L82" s="408"/>
      <c r="M82" s="408"/>
      <c r="N82" s="709"/>
      <c r="O82" s="10"/>
      <c r="P82" s="10"/>
      <c r="Q82" s="10"/>
    </row>
    <row r="83" spans="1:26" ht="15" customHeight="1">
      <c r="A83" s="10"/>
      <c r="B83" s="10"/>
      <c r="C83" s="3"/>
      <c r="D83" s="3"/>
      <c r="E83" s="3"/>
      <c r="F83" s="3"/>
      <c r="G83" s="3"/>
      <c r="H83" s="3"/>
      <c r="I83" s="3"/>
      <c r="J83" s="3"/>
      <c r="K83" s="3"/>
      <c r="L83" s="3"/>
      <c r="M83" s="3"/>
      <c r="N83" s="3"/>
      <c r="O83" s="10"/>
      <c r="P83" s="10"/>
      <c r="Q83" s="10"/>
    </row>
    <row r="84" spans="1:26" ht="15" customHeight="1">
      <c r="A84" s="10"/>
      <c r="B84" s="10"/>
      <c r="C84" s="409"/>
      <c r="D84" s="410"/>
      <c r="E84" s="410"/>
      <c r="F84" s="410"/>
      <c r="G84" s="410"/>
      <c r="H84" s="410"/>
      <c r="I84" s="410"/>
      <c r="J84" s="410"/>
      <c r="K84" s="410"/>
      <c r="L84" s="410"/>
      <c r="M84" s="410"/>
      <c r="N84" s="410"/>
      <c r="O84" s="10"/>
      <c r="P84" s="10"/>
      <c r="Q84" s="10"/>
    </row>
    <row r="85" spans="1:26" ht="15" customHeight="1">
      <c r="A85" s="10"/>
      <c r="B85" s="10"/>
      <c r="C85" s="151"/>
      <c r="D85" s="151"/>
      <c r="E85" s="151"/>
      <c r="F85" s="151"/>
      <c r="G85" s="151"/>
      <c r="H85" s="151"/>
      <c r="I85" s="3"/>
      <c r="J85" s="3"/>
      <c r="K85" s="3"/>
      <c r="L85" s="3"/>
      <c r="M85" s="3"/>
      <c r="N85" s="3"/>
      <c r="O85" s="10"/>
      <c r="P85" s="10"/>
      <c r="Q85" s="10"/>
    </row>
    <row r="86" spans="1:26" ht="15" customHeight="1">
      <c r="A86" s="10"/>
      <c r="B86" s="10"/>
      <c r="C86" s="10"/>
      <c r="D86" s="10"/>
      <c r="E86" s="10"/>
      <c r="F86" s="10"/>
      <c r="G86" s="10"/>
      <c r="H86" s="10"/>
      <c r="I86" s="10"/>
      <c r="J86" s="10"/>
      <c r="K86" s="10"/>
      <c r="L86" s="10"/>
      <c r="M86" s="10"/>
      <c r="N86" s="10"/>
      <c r="O86" s="10"/>
      <c r="P86" s="10"/>
      <c r="Q86" s="10"/>
    </row>
    <row r="87" spans="1:26" ht="19.5" customHeight="1">
      <c r="A87" s="10"/>
      <c r="B87" s="10"/>
      <c r="C87" s="862" t="s">
        <v>443</v>
      </c>
      <c r="D87" s="825"/>
      <c r="E87" s="825"/>
      <c r="F87" s="825"/>
      <c r="G87" s="825"/>
      <c r="H87" s="825"/>
      <c r="I87" s="825"/>
      <c r="J87" s="825"/>
      <c r="K87" s="825"/>
      <c r="L87" s="825"/>
      <c r="M87" s="825"/>
      <c r="N87" s="710"/>
      <c r="O87" s="10"/>
      <c r="P87" s="10"/>
      <c r="Q87" s="10"/>
    </row>
    <row r="88" spans="1:26" ht="15" customHeight="1">
      <c r="A88" s="10"/>
      <c r="B88" s="10"/>
      <c r="C88" s="10"/>
      <c r="D88" s="10"/>
      <c r="E88" s="10"/>
      <c r="F88" s="10"/>
      <c r="G88" s="10"/>
      <c r="H88" s="10"/>
      <c r="I88" s="10"/>
      <c r="J88" s="10"/>
      <c r="K88" s="10"/>
      <c r="L88" s="10"/>
      <c r="M88" s="10"/>
      <c r="N88" s="10"/>
      <c r="O88" s="10"/>
      <c r="P88" s="10"/>
      <c r="Q88" s="10"/>
    </row>
    <row r="89" spans="1:26" ht="15" customHeight="1">
      <c r="A89" s="10"/>
      <c r="B89" s="10"/>
      <c r="C89" s="10"/>
      <c r="D89" s="10"/>
      <c r="E89" s="10"/>
      <c r="F89" s="10"/>
      <c r="G89" s="10"/>
      <c r="H89" s="10"/>
      <c r="I89" s="10"/>
      <c r="J89" s="10"/>
      <c r="K89" s="10"/>
      <c r="L89" s="10"/>
      <c r="M89" s="10"/>
      <c r="N89" s="10"/>
      <c r="O89" s="10"/>
      <c r="P89" s="10"/>
      <c r="Q89" s="10"/>
    </row>
    <row r="90" spans="1:26" ht="15" customHeight="1">
      <c r="A90" s="10"/>
      <c r="B90" s="10"/>
      <c r="C90" s="10"/>
      <c r="D90" s="10"/>
      <c r="E90" s="10"/>
      <c r="F90" s="10"/>
      <c r="G90" s="10"/>
      <c r="H90" s="10"/>
      <c r="I90" s="10"/>
      <c r="J90" s="10"/>
      <c r="K90" s="10"/>
      <c r="L90" s="10"/>
      <c r="M90" s="10"/>
      <c r="N90" s="10"/>
      <c r="O90" s="10"/>
      <c r="P90" s="10"/>
      <c r="Q90" s="10"/>
    </row>
    <row r="91" spans="1:26" ht="15" customHeight="1">
      <c r="A91" s="10"/>
      <c r="B91" s="10"/>
      <c r="C91" s="10"/>
      <c r="D91" s="10"/>
      <c r="E91" s="10"/>
      <c r="F91" s="10"/>
      <c r="G91" s="10"/>
      <c r="H91" s="10"/>
      <c r="I91" s="10"/>
      <c r="J91" s="10"/>
      <c r="K91" s="10"/>
      <c r="L91" s="10"/>
      <c r="M91" s="10"/>
      <c r="N91" s="10"/>
      <c r="O91" s="10"/>
      <c r="P91" s="10"/>
      <c r="Q91" s="10"/>
    </row>
    <row r="92" spans="1:26" ht="15" customHeight="1">
      <c r="A92" s="10"/>
      <c r="B92" s="10"/>
      <c r="C92" s="10"/>
      <c r="D92" s="10"/>
      <c r="E92" s="10"/>
      <c r="F92" s="10"/>
      <c r="G92" s="10"/>
      <c r="H92" s="10"/>
      <c r="I92" s="10"/>
      <c r="J92" s="10"/>
      <c r="K92" s="10"/>
      <c r="L92" s="10"/>
      <c r="M92" s="10"/>
      <c r="N92" s="10"/>
      <c r="O92" s="10"/>
      <c r="P92" s="10"/>
      <c r="Q92" s="10"/>
    </row>
    <row r="93" spans="1:26" ht="15" customHeight="1">
      <c r="A93" s="10"/>
      <c r="B93" s="10"/>
      <c r="C93" s="10"/>
      <c r="D93" s="10"/>
      <c r="E93" s="10"/>
      <c r="F93" s="10"/>
      <c r="G93" s="10"/>
      <c r="H93" s="10"/>
      <c r="I93" s="10"/>
      <c r="J93" s="10"/>
      <c r="K93" s="10"/>
      <c r="L93" s="10"/>
      <c r="M93" s="10"/>
      <c r="N93" s="10"/>
      <c r="O93" s="10"/>
      <c r="P93" s="10"/>
      <c r="Q93" s="10"/>
    </row>
    <row r="94" spans="1:26" ht="15" customHeight="1">
      <c r="A94" s="10"/>
      <c r="B94" s="10"/>
      <c r="C94" s="10"/>
      <c r="D94" s="10"/>
      <c r="E94" s="10"/>
      <c r="F94" s="10"/>
      <c r="G94" s="10"/>
      <c r="H94" s="10"/>
      <c r="I94" s="10"/>
      <c r="J94" s="10"/>
      <c r="K94" s="10"/>
      <c r="L94" s="10"/>
      <c r="M94" s="10"/>
      <c r="N94" s="10"/>
      <c r="O94" s="10"/>
      <c r="P94" s="10"/>
      <c r="Q94" s="10"/>
    </row>
    <row r="95" spans="1:26" ht="15" customHeight="1">
      <c r="A95" s="10"/>
      <c r="B95" s="10"/>
      <c r="C95" s="10"/>
      <c r="D95" s="10"/>
      <c r="E95" s="10"/>
      <c r="F95" s="10"/>
      <c r="G95" s="10"/>
      <c r="H95" s="10"/>
      <c r="I95" s="10"/>
      <c r="J95" s="10"/>
      <c r="K95" s="10"/>
      <c r="L95" s="10"/>
      <c r="M95" s="10"/>
      <c r="N95" s="10"/>
      <c r="O95" s="10"/>
      <c r="P95" s="10"/>
      <c r="Q95" s="10"/>
    </row>
    <row r="96" spans="1:26" ht="15" customHeight="1">
      <c r="A96" s="10"/>
      <c r="B96" s="10"/>
      <c r="C96" s="10"/>
      <c r="D96" s="10"/>
      <c r="E96" s="10"/>
      <c r="F96" s="10"/>
      <c r="G96" s="10"/>
      <c r="H96" s="10"/>
      <c r="I96" s="10"/>
      <c r="J96" s="10"/>
      <c r="K96" s="10"/>
      <c r="L96" s="10"/>
      <c r="M96" s="10"/>
      <c r="N96" s="10"/>
      <c r="O96" s="10"/>
      <c r="P96" s="10"/>
      <c r="Q96" s="10"/>
    </row>
    <row r="97" spans="1:17" ht="15" customHeight="1">
      <c r="A97" s="10"/>
      <c r="B97" s="10"/>
      <c r="C97" s="10"/>
      <c r="D97" s="10"/>
      <c r="E97" s="10"/>
      <c r="F97" s="10"/>
      <c r="G97" s="10"/>
      <c r="H97" s="10"/>
      <c r="I97" s="10"/>
      <c r="J97" s="10"/>
      <c r="K97" s="10"/>
      <c r="L97" s="10"/>
      <c r="M97" s="10"/>
      <c r="N97" s="10"/>
      <c r="O97" s="10"/>
      <c r="P97" s="10"/>
      <c r="Q97" s="10"/>
    </row>
    <row r="98" spans="1:17" ht="15" customHeight="1">
      <c r="A98" s="10"/>
      <c r="B98" s="10"/>
      <c r="C98" s="10"/>
      <c r="D98" s="10"/>
      <c r="E98" s="10"/>
      <c r="F98" s="10"/>
      <c r="G98" s="10"/>
      <c r="H98" s="10"/>
      <c r="I98" s="10"/>
      <c r="J98" s="10"/>
      <c r="K98" s="10"/>
      <c r="L98" s="10"/>
      <c r="M98" s="10"/>
      <c r="N98" s="10"/>
      <c r="O98" s="10"/>
      <c r="P98" s="10"/>
      <c r="Q98" s="10"/>
    </row>
    <row r="99" spans="1:17" ht="7.5" customHeight="1">
      <c r="A99" s="10"/>
      <c r="B99" s="10"/>
      <c r="C99" s="10"/>
      <c r="D99" s="10"/>
      <c r="E99" s="10"/>
      <c r="F99" s="10"/>
      <c r="G99" s="10"/>
      <c r="H99" s="10"/>
      <c r="I99" s="10"/>
      <c r="J99" s="10"/>
      <c r="K99" s="10"/>
      <c r="L99" s="10"/>
      <c r="M99" s="10"/>
      <c r="N99" s="10"/>
      <c r="O99" s="10"/>
      <c r="P99" s="10"/>
      <c r="Q99" s="10"/>
    </row>
    <row r="100" spans="1:17" ht="15" customHeight="1">
      <c r="A100" s="10"/>
      <c r="B100" s="10"/>
      <c r="C100" s="10"/>
      <c r="D100" s="10"/>
      <c r="E100" s="10"/>
      <c r="F100" s="10"/>
      <c r="G100" s="10"/>
      <c r="H100" s="10"/>
      <c r="I100" s="10"/>
      <c r="J100" s="10"/>
      <c r="K100" s="10"/>
      <c r="L100" s="10"/>
      <c r="M100" s="10"/>
      <c r="N100" s="10"/>
      <c r="O100" s="10"/>
      <c r="P100" s="10"/>
      <c r="Q100" s="10"/>
    </row>
    <row r="101" spans="1:17" ht="20.25" customHeight="1">
      <c r="A101" s="10"/>
      <c r="B101" s="10"/>
      <c r="C101" s="862" t="s">
        <v>444</v>
      </c>
      <c r="D101" s="825"/>
      <c r="E101" s="825"/>
      <c r="F101" s="825"/>
      <c r="G101" s="825"/>
      <c r="H101" s="825"/>
      <c r="I101" s="825"/>
      <c r="J101" s="825"/>
      <c r="K101" s="825"/>
      <c r="L101" s="825"/>
      <c r="M101" s="825"/>
      <c r="N101" s="710"/>
      <c r="O101" s="10"/>
      <c r="P101" s="10"/>
      <c r="Q101" s="10"/>
    </row>
    <row r="102" spans="1:17" ht="6" customHeight="1">
      <c r="A102" s="10"/>
      <c r="B102" s="10"/>
      <c r="C102" s="10"/>
      <c r="D102" s="10"/>
      <c r="E102" s="10"/>
      <c r="F102" s="10"/>
      <c r="G102" s="10"/>
      <c r="H102" s="10"/>
      <c r="I102" s="10"/>
      <c r="J102" s="10"/>
      <c r="K102" s="10"/>
      <c r="L102" s="10"/>
      <c r="M102" s="10"/>
      <c r="N102" s="10"/>
      <c r="O102" s="10"/>
      <c r="P102" s="10"/>
      <c r="Q102" s="10"/>
    </row>
    <row r="103" spans="1:17" ht="15" customHeight="1">
      <c r="A103" s="10"/>
      <c r="B103" s="10"/>
      <c r="C103" s="853" t="s">
        <v>87</v>
      </c>
      <c r="D103" s="127" t="s">
        <v>88</v>
      </c>
      <c r="E103" s="127" t="s">
        <v>88</v>
      </c>
      <c r="F103" s="127" t="s">
        <v>88</v>
      </c>
      <c r="G103" s="127" t="s">
        <v>88</v>
      </c>
      <c r="H103" s="127" t="s">
        <v>88</v>
      </c>
      <c r="I103" s="127" t="s">
        <v>88</v>
      </c>
      <c r="J103" s="127" t="s">
        <v>88</v>
      </c>
      <c r="K103" s="127" t="s">
        <v>88</v>
      </c>
      <c r="L103" s="127" t="s">
        <v>88</v>
      </c>
      <c r="M103" s="127" t="s">
        <v>88</v>
      </c>
      <c r="N103" s="128" t="s">
        <v>88</v>
      </c>
      <c r="O103" s="10"/>
      <c r="P103" s="10"/>
      <c r="Q103" s="10"/>
    </row>
    <row r="104" spans="1:17" ht="15" customHeight="1">
      <c r="A104" s="10"/>
      <c r="B104" s="10"/>
      <c r="C104" s="854"/>
      <c r="D104" s="130">
        <v>2002</v>
      </c>
      <c r="E104" s="130">
        <v>2003</v>
      </c>
      <c r="F104" s="130">
        <v>2004</v>
      </c>
      <c r="G104" s="130">
        <v>2005</v>
      </c>
      <c r="H104" s="130">
        <v>2006</v>
      </c>
      <c r="I104" s="130">
        <v>2007</v>
      </c>
      <c r="J104" s="130">
        <v>2008</v>
      </c>
      <c r="K104" s="130">
        <v>2009</v>
      </c>
      <c r="L104" s="130">
        <v>2010</v>
      </c>
      <c r="M104" s="130">
        <v>2011</v>
      </c>
      <c r="N104" s="131">
        <v>2012</v>
      </c>
      <c r="O104" s="10"/>
      <c r="P104" s="10"/>
      <c r="Q104" s="10"/>
    </row>
    <row r="105" spans="1:17" ht="15" customHeight="1">
      <c r="A105" s="10"/>
      <c r="B105" s="10"/>
      <c r="C105" s="352" t="s">
        <v>222</v>
      </c>
      <c r="D105" s="133">
        <v>3087</v>
      </c>
      <c r="E105" s="133">
        <v>2900</v>
      </c>
      <c r="F105" s="133">
        <v>4372</v>
      </c>
      <c r="G105" s="133">
        <v>4538</v>
      </c>
      <c r="H105" s="133">
        <v>4717</v>
      </c>
      <c r="I105" s="133">
        <v>8059</v>
      </c>
      <c r="J105" s="133">
        <v>9996</v>
      </c>
      <c r="K105" s="133">
        <v>12023</v>
      </c>
      <c r="L105" s="133">
        <v>13585</v>
      </c>
      <c r="M105" s="133">
        <v>14361</v>
      </c>
      <c r="N105" s="134">
        <v>14258</v>
      </c>
      <c r="O105" s="10"/>
      <c r="P105" s="10"/>
      <c r="Q105" s="10"/>
    </row>
    <row r="106" spans="1:17" ht="15" customHeight="1">
      <c r="A106" s="10"/>
      <c r="B106" s="10"/>
      <c r="C106" s="156" t="s">
        <v>224</v>
      </c>
      <c r="D106" s="137">
        <v>1125</v>
      </c>
      <c r="E106" s="137">
        <v>1184</v>
      </c>
      <c r="F106" s="137">
        <v>1667</v>
      </c>
      <c r="G106" s="137">
        <v>1827</v>
      </c>
      <c r="H106" s="137">
        <v>1862</v>
      </c>
      <c r="I106" s="137">
        <v>3299</v>
      </c>
      <c r="J106" s="137">
        <v>3964</v>
      </c>
      <c r="K106" s="137">
        <v>4919</v>
      </c>
      <c r="L106" s="137">
        <v>5490</v>
      </c>
      <c r="M106" s="137">
        <v>6039</v>
      </c>
      <c r="N106" s="138">
        <v>6252</v>
      </c>
      <c r="O106" s="10"/>
      <c r="P106" s="10"/>
      <c r="Q106" s="10"/>
    </row>
    <row r="107" spans="1:17" ht="15" customHeight="1">
      <c r="A107" s="10"/>
      <c r="B107" s="10"/>
      <c r="C107" s="357" t="s">
        <v>114</v>
      </c>
      <c r="D107" s="359">
        <v>73</v>
      </c>
      <c r="E107" s="359">
        <v>62</v>
      </c>
      <c r="F107" s="359">
        <v>35</v>
      </c>
      <c r="G107" s="359">
        <v>81</v>
      </c>
      <c r="H107" s="359">
        <v>89</v>
      </c>
      <c r="I107" s="359">
        <v>151</v>
      </c>
      <c r="J107" s="359">
        <v>586</v>
      </c>
      <c r="K107" s="359">
        <v>1357</v>
      </c>
      <c r="L107" s="359">
        <v>1302</v>
      </c>
      <c r="M107" s="359">
        <v>1382</v>
      </c>
      <c r="N107" s="361">
        <v>898</v>
      </c>
      <c r="O107" s="10"/>
      <c r="P107" s="10"/>
      <c r="Q107" s="10"/>
    </row>
    <row r="108" spans="1:17" ht="21.75" customHeight="1">
      <c r="A108" s="10"/>
      <c r="B108" s="10"/>
      <c r="C108" s="53" t="s">
        <v>28</v>
      </c>
      <c r="D108" s="54">
        <f t="shared" ref="D108:K108" si="6">SUM(D105:D107)</f>
        <v>4285</v>
      </c>
      <c r="E108" s="54">
        <f t="shared" si="6"/>
        <v>4146</v>
      </c>
      <c r="F108" s="54">
        <f t="shared" si="6"/>
        <v>6074</v>
      </c>
      <c r="G108" s="54">
        <f t="shared" si="6"/>
        <v>6446</v>
      </c>
      <c r="H108" s="54">
        <f t="shared" si="6"/>
        <v>6668</v>
      </c>
      <c r="I108" s="148">
        <f t="shared" si="6"/>
        <v>11509</v>
      </c>
      <c r="J108" s="54">
        <f t="shared" si="6"/>
        <v>14546</v>
      </c>
      <c r="K108" s="54">
        <f t="shared" si="6"/>
        <v>18299</v>
      </c>
      <c r="L108" s="54">
        <v>20377</v>
      </c>
      <c r="M108" s="54">
        <v>21782</v>
      </c>
      <c r="N108" s="56">
        <f>SUM(N105:N107)</f>
        <v>21408</v>
      </c>
      <c r="O108" s="10"/>
      <c r="P108" s="10"/>
      <c r="Q108" s="10"/>
    </row>
    <row r="109" spans="1:17" ht="15" customHeight="1">
      <c r="A109" s="10"/>
      <c r="B109" s="10"/>
      <c r="C109" s="151" t="s">
        <v>101</v>
      </c>
      <c r="D109" s="10"/>
      <c r="E109" s="10"/>
      <c r="F109" s="10"/>
      <c r="G109" s="10"/>
      <c r="H109" s="10"/>
      <c r="I109" s="10"/>
      <c r="J109" s="10"/>
      <c r="K109" s="10"/>
      <c r="L109" s="10"/>
      <c r="M109" s="10"/>
      <c r="N109" s="10"/>
      <c r="O109" s="10"/>
      <c r="P109" s="10"/>
      <c r="Q109" s="10"/>
    </row>
    <row r="110" spans="1:17" ht="15" customHeight="1">
      <c r="A110" s="10"/>
      <c r="B110" s="10"/>
      <c r="C110" s="10"/>
      <c r="D110" s="10"/>
      <c r="E110" s="10"/>
      <c r="F110" s="10"/>
      <c r="G110" s="10"/>
      <c r="H110" s="10"/>
      <c r="I110" s="10"/>
      <c r="J110" s="10"/>
      <c r="K110" s="10"/>
      <c r="L110" s="10"/>
      <c r="M110" s="10"/>
      <c r="N110" s="10"/>
      <c r="O110" s="10"/>
      <c r="P110" s="10"/>
      <c r="Q110" s="10"/>
    </row>
    <row r="111" spans="1:17">
      <c r="A111" s="10"/>
      <c r="B111" s="10"/>
      <c r="C111" s="10"/>
      <c r="D111" s="10"/>
      <c r="E111" s="10"/>
      <c r="F111" s="10"/>
      <c r="G111" s="10"/>
      <c r="H111" s="10"/>
      <c r="I111" s="10"/>
      <c r="J111" s="10"/>
      <c r="K111" s="10"/>
      <c r="L111" s="10"/>
      <c r="M111" s="10"/>
      <c r="N111" s="10"/>
      <c r="O111" s="10"/>
      <c r="P111" s="10"/>
      <c r="Q111" s="10"/>
    </row>
    <row r="112" spans="1:17" ht="33" customHeight="1">
      <c r="A112" s="10"/>
      <c r="B112" s="10"/>
      <c r="C112" s="851" t="s">
        <v>445</v>
      </c>
      <c r="D112" s="825"/>
      <c r="E112" s="825"/>
      <c r="F112" s="825"/>
      <c r="G112" s="825"/>
      <c r="H112" s="825"/>
      <c r="I112" s="825"/>
      <c r="J112" s="825"/>
      <c r="K112" s="825"/>
      <c r="L112" s="825"/>
      <c r="M112" s="825"/>
      <c r="N112" s="710"/>
      <c r="O112" s="172"/>
      <c r="P112" s="172"/>
      <c r="Q112" s="10"/>
    </row>
    <row r="113" spans="1:17" ht="5.25" customHeight="1">
      <c r="A113" s="10"/>
      <c r="B113" s="10"/>
      <c r="C113" s="10"/>
      <c r="D113" s="10"/>
      <c r="E113" s="10"/>
      <c r="F113" s="10"/>
      <c r="G113" s="10"/>
      <c r="H113" s="10"/>
      <c r="I113" s="10"/>
      <c r="J113" s="10"/>
      <c r="K113" s="10"/>
      <c r="L113" s="10"/>
      <c r="M113" s="10"/>
      <c r="N113" s="10"/>
      <c r="O113" s="10"/>
      <c r="P113" s="10"/>
      <c r="Q113" s="10"/>
    </row>
    <row r="114" spans="1:17" ht="39.75" customHeight="1">
      <c r="A114" s="10"/>
      <c r="B114" s="10"/>
      <c r="C114" s="173" t="s">
        <v>121</v>
      </c>
      <c r="D114" s="84" t="s">
        <v>122</v>
      </c>
      <c r="E114" s="84" t="s">
        <v>33</v>
      </c>
      <c r="F114" s="84" t="s">
        <v>34</v>
      </c>
      <c r="G114" s="84" t="s">
        <v>35</v>
      </c>
      <c r="H114" s="85" t="s">
        <v>36</v>
      </c>
      <c r="I114" s="84" t="s">
        <v>37</v>
      </c>
      <c r="J114" s="84" t="s">
        <v>38</v>
      </c>
      <c r="K114" s="84" t="s">
        <v>39</v>
      </c>
      <c r="L114" s="84" t="s">
        <v>40</v>
      </c>
      <c r="M114" s="86" t="s">
        <v>41</v>
      </c>
      <c r="N114" s="174"/>
      <c r="O114" s="174"/>
      <c r="P114" s="174"/>
      <c r="Q114" s="10"/>
    </row>
    <row r="115" spans="1:17" ht="15.75" customHeight="1">
      <c r="A115" s="10"/>
      <c r="B115" s="10"/>
      <c r="C115" s="153" t="s">
        <v>222</v>
      </c>
      <c r="D115" s="417">
        <f t="shared" ref="D115:M115" si="7">(E13-D13)/D13</f>
        <v>-6.0576611597019762E-2</v>
      </c>
      <c r="E115" s="417">
        <f t="shared" si="7"/>
        <v>0.50758620689655176</v>
      </c>
      <c r="F115" s="419">
        <f t="shared" si="7"/>
        <v>3.796889295516926E-2</v>
      </c>
      <c r="G115" s="417">
        <f t="shared" si="7"/>
        <v>3.9444689290436319E-2</v>
      </c>
      <c r="H115" s="417">
        <f t="shared" si="7"/>
        <v>0.70850116599533597</v>
      </c>
      <c r="I115" s="417">
        <f t="shared" si="7"/>
        <v>0.24035240104231295</v>
      </c>
      <c r="J115" s="417">
        <f t="shared" si="7"/>
        <v>0.20278111244497798</v>
      </c>
      <c r="K115" s="417">
        <f t="shared" si="7"/>
        <v>0.12991765782250686</v>
      </c>
      <c r="L115" s="419">
        <f t="shared" si="7"/>
        <v>5.7121825542878174E-2</v>
      </c>
      <c r="M115" s="423">
        <f t="shared" si="7"/>
        <v>-7.1722024928626144E-3</v>
      </c>
      <c r="N115" s="424"/>
      <c r="O115" s="424"/>
      <c r="P115" s="424"/>
      <c r="Q115" s="129"/>
    </row>
    <row r="116" spans="1:17" ht="15.75" customHeight="1">
      <c r="A116" s="10"/>
      <c r="B116" s="10"/>
      <c r="C116" s="156" t="s">
        <v>224</v>
      </c>
      <c r="D116" s="177">
        <f t="shared" ref="D116:M116" si="8">(E14-D14)/D14</f>
        <v>5.2444444444444446E-2</v>
      </c>
      <c r="E116" s="177">
        <f t="shared" si="8"/>
        <v>0.4079391891891892</v>
      </c>
      <c r="F116" s="177">
        <f t="shared" si="8"/>
        <v>9.5980803839232159E-2</v>
      </c>
      <c r="G116" s="178">
        <f t="shared" si="8"/>
        <v>1.9157088122605363E-2</v>
      </c>
      <c r="H116" s="177">
        <f t="shared" si="8"/>
        <v>0.771750805585392</v>
      </c>
      <c r="I116" s="177">
        <f t="shared" si="8"/>
        <v>0.20157623522279478</v>
      </c>
      <c r="J116" s="177">
        <f t="shared" si="8"/>
        <v>0.24091826437941474</v>
      </c>
      <c r="K116" s="177">
        <f t="shared" si="8"/>
        <v>0.11608050416751373</v>
      </c>
      <c r="L116" s="177">
        <f t="shared" si="8"/>
        <v>0.1</v>
      </c>
      <c r="M116" s="179">
        <f t="shared" si="8"/>
        <v>3.5270740188772978E-2</v>
      </c>
      <c r="N116" s="424"/>
      <c r="O116" s="424"/>
      <c r="P116" s="424"/>
      <c r="Q116" s="129"/>
    </row>
    <row r="117" spans="1:17" ht="16.5" customHeight="1">
      <c r="A117" s="10"/>
      <c r="B117" s="10"/>
      <c r="C117" s="377" t="s">
        <v>114</v>
      </c>
      <c r="D117" s="426">
        <f t="shared" ref="D117:M117" si="9">(E15-D15)/D15</f>
        <v>-0.15068493150684931</v>
      </c>
      <c r="E117" s="428">
        <f t="shared" si="9"/>
        <v>-0.43548387096774194</v>
      </c>
      <c r="F117" s="428">
        <f t="shared" si="9"/>
        <v>1.3142857142857143</v>
      </c>
      <c r="G117" s="428">
        <f t="shared" si="9"/>
        <v>9.8765432098765427E-2</v>
      </c>
      <c r="H117" s="428">
        <f t="shared" si="9"/>
        <v>0.6966292134831461</v>
      </c>
      <c r="I117" s="428">
        <f t="shared" si="9"/>
        <v>2.8807947019867548</v>
      </c>
      <c r="J117" s="428">
        <f t="shared" si="9"/>
        <v>1.3156996587030716</v>
      </c>
      <c r="K117" s="428">
        <f t="shared" si="9"/>
        <v>-4.0530582166543844E-2</v>
      </c>
      <c r="L117" s="428">
        <f t="shared" si="9"/>
        <v>6.1443932411674347E-2</v>
      </c>
      <c r="M117" s="434">
        <f t="shared" si="9"/>
        <v>-0.35021707670043417</v>
      </c>
      <c r="N117" s="424"/>
      <c r="O117" s="424"/>
      <c r="P117" s="424"/>
      <c r="Q117" s="129"/>
    </row>
    <row r="118" spans="1:17" ht="21.75" customHeight="1">
      <c r="A118" s="10"/>
      <c r="B118" s="10"/>
      <c r="C118" s="186" t="s">
        <v>126</v>
      </c>
      <c r="D118" s="80">
        <f t="shared" ref="D118:M118" si="10">(E16-D16)/D16</f>
        <v>-3.2438739789964997E-2</v>
      </c>
      <c r="E118" s="188">
        <f t="shared" si="10"/>
        <v>0.46502653159671975</v>
      </c>
      <c r="F118" s="80">
        <f t="shared" si="10"/>
        <v>6.1244649324991768E-2</v>
      </c>
      <c r="G118" s="80">
        <f t="shared" si="10"/>
        <v>3.4439962767607822E-2</v>
      </c>
      <c r="H118" s="80">
        <f t="shared" si="10"/>
        <v>0.72600479904019199</v>
      </c>
      <c r="I118" s="80">
        <f t="shared" si="10"/>
        <v>0.26388044139369188</v>
      </c>
      <c r="J118" s="80">
        <f t="shared" si="10"/>
        <v>0.25800907465970024</v>
      </c>
      <c r="K118" s="80">
        <f t="shared" si="10"/>
        <v>0.11355811792994153</v>
      </c>
      <c r="L118" s="80">
        <f t="shared" si="10"/>
        <v>6.8950287088383966E-2</v>
      </c>
      <c r="M118" s="189">
        <f t="shared" si="10"/>
        <v>-1.7170140482967586E-2</v>
      </c>
      <c r="N118" s="194"/>
      <c r="O118" s="194"/>
      <c r="P118" s="194"/>
      <c r="Q118" s="161"/>
    </row>
    <row r="119" spans="1:17" ht="16.5" customHeight="1">
      <c r="A119" s="10"/>
      <c r="B119" s="10"/>
      <c r="C119" s="151" t="s">
        <v>101</v>
      </c>
      <c r="D119" s="151"/>
      <c r="E119" s="151"/>
      <c r="F119" s="151"/>
      <c r="G119" s="151"/>
      <c r="H119" s="151"/>
      <c r="I119" s="439"/>
      <c r="J119" s="439"/>
      <c r="K119" s="194"/>
      <c r="L119" s="194"/>
      <c r="M119" s="194"/>
      <c r="N119" s="194"/>
      <c r="O119" s="194"/>
      <c r="P119" s="194"/>
      <c r="Q119" s="161"/>
    </row>
    <row r="120" spans="1:17" ht="15.75" customHeight="1">
      <c r="A120" s="10"/>
      <c r="B120" s="10"/>
      <c r="C120" s="462"/>
      <c r="D120" s="439"/>
      <c r="E120" s="439"/>
      <c r="F120" s="439"/>
      <c r="G120" s="439"/>
      <c r="H120" s="439"/>
      <c r="I120" s="439"/>
      <c r="J120" s="439"/>
      <c r="K120" s="194"/>
      <c r="L120" s="194"/>
      <c r="M120" s="194"/>
      <c r="N120" s="194"/>
      <c r="O120" s="194"/>
      <c r="P120" s="194"/>
      <c r="Q120" s="161"/>
    </row>
    <row r="121" spans="1:17" ht="35.25" customHeight="1">
      <c r="A121" s="10"/>
      <c r="B121" s="10"/>
      <c r="C121" s="851" t="s">
        <v>447</v>
      </c>
      <c r="D121" s="825"/>
      <c r="E121" s="825"/>
      <c r="F121" s="825"/>
      <c r="G121" s="825"/>
      <c r="H121" s="825"/>
      <c r="I121" s="825"/>
      <c r="J121" s="825"/>
      <c r="K121" s="825"/>
      <c r="L121" s="825"/>
      <c r="M121" s="825"/>
      <c r="N121" s="715"/>
      <c r="O121" s="172"/>
      <c r="P121" s="172"/>
      <c r="Q121" s="10"/>
    </row>
    <row r="122" spans="1:17" ht="3.75" customHeight="1">
      <c r="A122" s="10"/>
      <c r="B122" s="10"/>
      <c r="C122" s="10"/>
      <c r="D122" s="10"/>
      <c r="E122" s="10"/>
      <c r="F122" s="10"/>
      <c r="G122" s="10"/>
      <c r="H122" s="10"/>
      <c r="I122" s="10"/>
      <c r="J122" s="10"/>
      <c r="K122" s="10"/>
      <c r="L122" s="10"/>
      <c r="M122" s="10"/>
      <c r="N122" s="10"/>
      <c r="O122" s="10"/>
      <c r="P122" s="10"/>
      <c r="Q122" s="10"/>
    </row>
    <row r="123" spans="1:17" ht="15" customHeight="1">
      <c r="A123" s="10"/>
      <c r="B123" s="10"/>
      <c r="C123" s="853" t="s">
        <v>87</v>
      </c>
      <c r="D123" s="127" t="s">
        <v>88</v>
      </c>
      <c r="E123" s="127" t="s">
        <v>88</v>
      </c>
      <c r="F123" s="127" t="s">
        <v>88</v>
      </c>
      <c r="G123" s="127" t="s">
        <v>88</v>
      </c>
      <c r="H123" s="127" t="s">
        <v>88</v>
      </c>
      <c r="I123" s="127" t="s">
        <v>88</v>
      </c>
      <c r="J123" s="127" t="s">
        <v>88</v>
      </c>
      <c r="K123" s="127" t="s">
        <v>88</v>
      </c>
      <c r="L123" s="127" t="s">
        <v>88</v>
      </c>
      <c r="M123" s="127" t="s">
        <v>88</v>
      </c>
      <c r="N123" s="128" t="s">
        <v>88</v>
      </c>
      <c r="O123" s="129"/>
      <c r="P123" s="129"/>
      <c r="Q123" s="129"/>
    </row>
    <row r="124" spans="1:17" ht="14.25" customHeight="1">
      <c r="A124" s="10"/>
      <c r="B124" s="10"/>
      <c r="C124" s="854"/>
      <c r="D124" s="130">
        <v>2002</v>
      </c>
      <c r="E124" s="130">
        <v>2003</v>
      </c>
      <c r="F124" s="130">
        <v>2004</v>
      </c>
      <c r="G124" s="130">
        <v>2005</v>
      </c>
      <c r="H124" s="130">
        <v>2006</v>
      </c>
      <c r="I124" s="130">
        <v>2007</v>
      </c>
      <c r="J124" s="130">
        <v>2008</v>
      </c>
      <c r="K124" s="130">
        <v>2009</v>
      </c>
      <c r="L124" s="130">
        <v>2010</v>
      </c>
      <c r="M124" s="130">
        <v>2011</v>
      </c>
      <c r="N124" s="131">
        <v>2012</v>
      </c>
      <c r="O124" s="129"/>
      <c r="P124" s="129"/>
      <c r="Q124" s="129"/>
    </row>
    <row r="125" spans="1:17">
      <c r="A125" s="10"/>
      <c r="B125" s="10"/>
      <c r="C125" s="153" t="s">
        <v>222</v>
      </c>
      <c r="D125" s="417">
        <f t="shared" ref="D125:D127" si="11">D13/$D$16</f>
        <v>0.72042007001166863</v>
      </c>
      <c r="E125" s="417">
        <f t="shared" ref="E125:E127" si="12">E13/$E$16</f>
        <v>0.69946936806560545</v>
      </c>
      <c r="F125" s="417">
        <f t="shared" ref="F125:F127" si="13">F13/$F$16</f>
        <v>0.7197892657227527</v>
      </c>
      <c r="G125" s="417">
        <f t="shared" ref="G125:G127" si="14">G13/$G$16</f>
        <v>0.70400248215947869</v>
      </c>
      <c r="H125" s="417">
        <f t="shared" ref="H125:H127" si="15">H13/$H$16</f>
        <v>0.70740851829634077</v>
      </c>
      <c r="I125" s="417">
        <f t="shared" ref="I125:I127" si="16">I13/$I$16</f>
        <v>0.70023459900947083</v>
      </c>
      <c r="J125" s="417">
        <f t="shared" ref="J125:J127" si="17">J13/$J$16</f>
        <v>0.68719923002887395</v>
      </c>
      <c r="K125" s="417">
        <f t="shared" ref="K125:K127" si="18">K13/$K$16</f>
        <v>0.65703043882179357</v>
      </c>
      <c r="L125" s="417">
        <f t="shared" ref="L125:L127" si="19">L13/$L$16</f>
        <v>0.66668302497914311</v>
      </c>
      <c r="M125" s="417">
        <f t="shared" ref="M125:M127" si="20">M13/$M$16</f>
        <v>0.65930584886603616</v>
      </c>
      <c r="N125" s="437">
        <f t="shared" ref="N125:N127" si="21">N13/$N$16</f>
        <v>0.66601270553064273</v>
      </c>
      <c r="O125" s="438"/>
      <c r="P125" s="438"/>
      <c r="Q125" s="438"/>
    </row>
    <row r="126" spans="1:17">
      <c r="A126" s="10"/>
      <c r="B126" s="10"/>
      <c r="C126" s="156" t="s">
        <v>224</v>
      </c>
      <c r="D126" s="177">
        <f t="shared" si="11"/>
        <v>0.26254375729288215</v>
      </c>
      <c r="E126" s="177">
        <f t="shared" si="12"/>
        <v>0.2855764592378196</v>
      </c>
      <c r="F126" s="177">
        <f t="shared" si="13"/>
        <v>0.27444846888376689</v>
      </c>
      <c r="G126" s="197">
        <f t="shared" si="14"/>
        <v>0.28343158547936703</v>
      </c>
      <c r="H126" s="177">
        <f t="shared" si="15"/>
        <v>0.27924415116976603</v>
      </c>
      <c r="I126" s="177">
        <f t="shared" si="16"/>
        <v>0.28664523416456689</v>
      </c>
      <c r="J126" s="177">
        <f t="shared" si="17"/>
        <v>0.27251478069572393</v>
      </c>
      <c r="K126" s="177">
        <f t="shared" si="18"/>
        <v>0.26881250341548718</v>
      </c>
      <c r="L126" s="177">
        <f t="shared" si="19"/>
        <v>0.26942140648770674</v>
      </c>
      <c r="M126" s="177">
        <f t="shared" si="20"/>
        <v>0.27724726838674135</v>
      </c>
      <c r="N126" s="179">
        <f t="shared" si="21"/>
        <v>0.2920403587443946</v>
      </c>
      <c r="O126" s="438"/>
      <c r="P126" s="438"/>
      <c r="Q126" s="438"/>
    </row>
    <row r="127" spans="1:17" ht="15.75" customHeight="1">
      <c r="A127" s="10"/>
      <c r="B127" s="10"/>
      <c r="C127" s="377" t="s">
        <v>114</v>
      </c>
      <c r="D127" s="428">
        <f t="shared" si="11"/>
        <v>1.7036172695449242E-2</v>
      </c>
      <c r="E127" s="426">
        <f t="shared" si="12"/>
        <v>1.4954172696575013E-2</v>
      </c>
      <c r="F127" s="426">
        <f t="shared" si="13"/>
        <v>5.7622653934804079E-3</v>
      </c>
      <c r="G127" s="426">
        <f t="shared" si="14"/>
        <v>1.2565932361154204E-2</v>
      </c>
      <c r="H127" s="426">
        <f t="shared" si="15"/>
        <v>1.3347330533893221E-2</v>
      </c>
      <c r="I127" s="428">
        <f t="shared" si="16"/>
        <v>1.3120166825962291E-2</v>
      </c>
      <c r="J127" s="428">
        <f t="shared" si="17"/>
        <v>4.0285989275402175E-2</v>
      </c>
      <c r="K127" s="428">
        <f t="shared" si="18"/>
        <v>7.4157057762719275E-2</v>
      </c>
      <c r="L127" s="428">
        <f t="shared" si="19"/>
        <v>6.3895568533150121E-2</v>
      </c>
      <c r="M127" s="426">
        <f t="shared" si="20"/>
        <v>6.3446882747222474E-2</v>
      </c>
      <c r="N127" s="434">
        <f t="shared" si="21"/>
        <v>4.1946935724962629E-2</v>
      </c>
      <c r="O127" s="438"/>
      <c r="P127" s="438"/>
      <c r="Q127" s="438"/>
    </row>
    <row r="128" spans="1:17" ht="21.75" customHeight="1">
      <c r="A128" s="10"/>
      <c r="B128" s="10"/>
      <c r="C128" s="186" t="s">
        <v>28</v>
      </c>
      <c r="D128" s="212">
        <f t="shared" ref="D128:N128" si="22">SUM(D125:D127)</f>
        <v>1</v>
      </c>
      <c r="E128" s="213">
        <f t="shared" si="22"/>
        <v>1</v>
      </c>
      <c r="F128" s="212">
        <f t="shared" si="22"/>
        <v>1</v>
      </c>
      <c r="G128" s="212">
        <f t="shared" si="22"/>
        <v>1</v>
      </c>
      <c r="H128" s="212">
        <f t="shared" si="22"/>
        <v>1</v>
      </c>
      <c r="I128" s="212">
        <f t="shared" si="22"/>
        <v>1</v>
      </c>
      <c r="J128" s="212">
        <f t="shared" si="22"/>
        <v>1</v>
      </c>
      <c r="K128" s="212">
        <f t="shared" si="22"/>
        <v>1</v>
      </c>
      <c r="L128" s="212">
        <f t="shared" si="22"/>
        <v>1</v>
      </c>
      <c r="M128" s="212">
        <f t="shared" si="22"/>
        <v>0.99999999999999989</v>
      </c>
      <c r="N128" s="214">
        <f t="shared" si="22"/>
        <v>1</v>
      </c>
      <c r="O128" s="439"/>
      <c r="P128" s="439"/>
      <c r="Q128" s="439"/>
    </row>
    <row r="129" spans="1:17" ht="15.75" customHeight="1">
      <c r="A129" s="10"/>
      <c r="B129" s="10"/>
      <c r="C129" s="151" t="s">
        <v>101</v>
      </c>
      <c r="D129" s="151"/>
      <c r="E129" s="151"/>
      <c r="F129" s="151"/>
      <c r="G129" s="151"/>
      <c r="H129" s="151"/>
      <c r="I129" s="439"/>
      <c r="J129" s="439"/>
      <c r="K129" s="439"/>
      <c r="L129" s="439"/>
      <c r="M129" s="439"/>
      <c r="N129" s="439"/>
      <c r="O129" s="439"/>
      <c r="P129" s="439"/>
      <c r="Q129" s="439"/>
    </row>
    <row r="130" spans="1:17" ht="15.75" customHeight="1">
      <c r="A130" s="10"/>
      <c r="B130" s="10"/>
      <c r="C130" s="462"/>
      <c r="D130" s="439"/>
      <c r="E130" s="439"/>
      <c r="F130" s="439"/>
      <c r="G130" s="439"/>
      <c r="H130" s="439"/>
      <c r="I130" s="439"/>
      <c r="J130" s="439"/>
      <c r="K130" s="439"/>
      <c r="L130" s="439"/>
      <c r="M130" s="439"/>
      <c r="N130" s="439"/>
      <c r="O130" s="439"/>
      <c r="P130" s="439"/>
      <c r="Q130" s="439"/>
    </row>
    <row r="131" spans="1:17" ht="15.75" customHeight="1">
      <c r="A131" s="10"/>
      <c r="B131" s="10"/>
      <c r="C131" s="462"/>
      <c r="D131" s="439"/>
      <c r="E131" s="439"/>
      <c r="F131" s="439"/>
      <c r="G131" s="439"/>
      <c r="H131" s="439"/>
      <c r="I131" s="439"/>
      <c r="J131" s="439"/>
      <c r="K131" s="194"/>
      <c r="L131" s="194"/>
      <c r="M131" s="194"/>
      <c r="N131" s="194"/>
      <c r="O131" s="194"/>
      <c r="P131" s="194"/>
      <c r="Q131" s="161"/>
    </row>
    <row r="132" spans="1:17" ht="19.5" customHeight="1">
      <c r="A132" s="10"/>
      <c r="B132" s="10"/>
      <c r="C132" s="851" t="s">
        <v>444</v>
      </c>
      <c r="D132" s="825"/>
      <c r="E132" s="825"/>
      <c r="F132" s="825"/>
      <c r="G132" s="825"/>
      <c r="H132" s="825"/>
      <c r="I132" s="825"/>
      <c r="J132" s="825"/>
      <c r="K132" s="825"/>
      <c r="L132" s="825"/>
      <c r="M132" s="825"/>
      <c r="N132" s="710"/>
      <c r="O132" s="172"/>
      <c r="P132" s="172"/>
      <c r="Q132" s="10"/>
    </row>
    <row r="133" spans="1:17" ht="5.25" customHeight="1">
      <c r="A133" s="10"/>
      <c r="B133" s="10"/>
      <c r="C133" s="10"/>
      <c r="D133" s="10"/>
      <c r="E133" s="10"/>
      <c r="F133" s="10"/>
      <c r="G133" s="10"/>
      <c r="H133" s="10"/>
      <c r="I133" s="10"/>
      <c r="J133" s="10"/>
      <c r="K133" s="10"/>
      <c r="L133" s="10"/>
      <c r="M133" s="10"/>
      <c r="N133" s="10"/>
      <c r="O133" s="10"/>
      <c r="P133" s="10"/>
      <c r="Q133" s="10"/>
    </row>
    <row r="134" spans="1:17">
      <c r="A134" s="10"/>
      <c r="B134" s="10"/>
      <c r="C134" s="10"/>
      <c r="D134" s="10"/>
      <c r="E134" s="10"/>
      <c r="F134" s="10"/>
      <c r="G134" s="10"/>
      <c r="H134" s="10"/>
      <c r="I134" s="10"/>
      <c r="J134" s="10"/>
      <c r="K134" s="10"/>
      <c r="L134" s="10"/>
      <c r="M134" s="10"/>
      <c r="N134" s="10"/>
      <c r="O134" s="10"/>
      <c r="P134" s="10"/>
      <c r="Q134" s="10"/>
    </row>
    <row r="135" spans="1:17">
      <c r="A135" s="10"/>
      <c r="B135" s="10"/>
      <c r="C135" s="10"/>
      <c r="D135" s="10"/>
      <c r="E135" s="10"/>
      <c r="F135" s="10"/>
      <c r="G135" s="10"/>
      <c r="H135" s="10"/>
      <c r="I135" s="10"/>
      <c r="J135" s="10"/>
      <c r="K135" s="10"/>
      <c r="L135" s="10"/>
      <c r="M135" s="10"/>
      <c r="N135" s="10"/>
      <c r="O135" s="10"/>
      <c r="P135" s="10"/>
      <c r="Q135" s="10"/>
    </row>
    <row r="136" spans="1:17">
      <c r="A136" s="10"/>
      <c r="B136" s="10"/>
      <c r="C136" s="10"/>
      <c r="D136" s="10"/>
      <c r="E136" s="10"/>
      <c r="F136" s="10"/>
      <c r="G136" s="10"/>
      <c r="H136" s="10"/>
      <c r="I136" s="10"/>
      <c r="J136" s="10"/>
      <c r="K136" s="10"/>
      <c r="L136" s="10"/>
      <c r="M136" s="10"/>
      <c r="N136" s="10"/>
      <c r="O136" s="10"/>
      <c r="P136" s="10"/>
      <c r="Q136" s="10"/>
    </row>
    <row r="137" spans="1:17">
      <c r="A137" s="10"/>
      <c r="B137" s="10"/>
      <c r="C137" s="10"/>
      <c r="D137" s="10"/>
      <c r="E137" s="10"/>
      <c r="F137" s="10"/>
      <c r="G137" s="10"/>
      <c r="H137" s="10"/>
      <c r="I137" s="10"/>
      <c r="J137" s="10"/>
      <c r="K137" s="10"/>
      <c r="L137" s="10"/>
      <c r="M137" s="10"/>
      <c r="N137" s="10"/>
      <c r="O137" s="10"/>
      <c r="P137" s="10"/>
      <c r="Q137" s="10"/>
    </row>
    <row r="138" spans="1:17">
      <c r="A138" s="10"/>
      <c r="B138" s="10"/>
      <c r="C138" s="10"/>
      <c r="D138" s="10"/>
      <c r="E138" s="10"/>
      <c r="F138" s="10"/>
      <c r="G138" s="10"/>
      <c r="H138" s="10"/>
      <c r="I138" s="10"/>
      <c r="J138" s="10"/>
      <c r="K138" s="10"/>
      <c r="L138" s="10"/>
      <c r="M138" s="10"/>
      <c r="N138" s="10"/>
      <c r="O138" s="10"/>
      <c r="P138" s="10"/>
      <c r="Q138" s="10"/>
    </row>
    <row r="139" spans="1:17">
      <c r="A139" s="10"/>
      <c r="B139" s="10"/>
      <c r="C139" s="10"/>
      <c r="D139" s="10"/>
      <c r="E139" s="10"/>
      <c r="F139" s="10"/>
      <c r="G139" s="10"/>
      <c r="H139" s="10"/>
      <c r="I139" s="10"/>
      <c r="J139" s="10"/>
      <c r="K139" s="10"/>
      <c r="L139" s="10"/>
      <c r="M139" s="10"/>
      <c r="N139" s="10"/>
      <c r="O139" s="10"/>
      <c r="P139" s="10"/>
      <c r="Q139" s="10"/>
    </row>
    <row r="140" spans="1:17">
      <c r="A140" s="10"/>
      <c r="B140" s="10"/>
      <c r="C140" s="10"/>
      <c r="D140" s="10"/>
      <c r="E140" s="10"/>
      <c r="F140" s="10"/>
      <c r="G140" s="10"/>
      <c r="H140" s="10"/>
      <c r="I140" s="10"/>
      <c r="J140" s="10"/>
      <c r="K140" s="10"/>
      <c r="L140" s="10"/>
      <c r="M140" s="10"/>
      <c r="N140" s="10"/>
      <c r="O140" s="10"/>
      <c r="P140" s="10"/>
      <c r="Q140" s="10"/>
    </row>
    <row r="141" spans="1:17">
      <c r="A141" s="10"/>
      <c r="B141" s="10"/>
      <c r="C141" s="10"/>
      <c r="D141" s="10"/>
      <c r="E141" s="10"/>
      <c r="F141" s="10"/>
      <c r="G141" s="10"/>
      <c r="H141" s="10"/>
      <c r="I141" s="10"/>
      <c r="J141" s="10"/>
      <c r="K141" s="10"/>
      <c r="L141" s="10"/>
      <c r="M141" s="10"/>
      <c r="N141" s="10"/>
      <c r="O141" s="10"/>
      <c r="P141" s="10"/>
      <c r="Q141" s="10"/>
    </row>
    <row r="142" spans="1:17">
      <c r="A142" s="10"/>
      <c r="B142" s="10"/>
      <c r="C142" s="10"/>
      <c r="D142" s="10"/>
      <c r="E142" s="10"/>
      <c r="F142" s="10"/>
      <c r="G142" s="10"/>
      <c r="H142" s="10"/>
      <c r="I142" s="10"/>
      <c r="J142" s="10"/>
      <c r="K142" s="10"/>
      <c r="L142" s="10"/>
      <c r="M142" s="10"/>
      <c r="N142" s="10"/>
      <c r="O142" s="10"/>
      <c r="P142" s="10"/>
      <c r="Q142" s="10"/>
    </row>
    <row r="143" spans="1:17">
      <c r="A143" s="10"/>
      <c r="B143" s="10"/>
      <c r="C143" s="10"/>
      <c r="D143" s="10"/>
      <c r="E143" s="10"/>
      <c r="F143" s="10"/>
      <c r="G143" s="10"/>
      <c r="H143" s="10"/>
      <c r="I143" s="10"/>
      <c r="J143" s="10"/>
      <c r="K143" s="10"/>
      <c r="L143" s="10"/>
      <c r="M143" s="10"/>
      <c r="N143" s="10"/>
      <c r="O143" s="10"/>
      <c r="P143" s="10"/>
      <c r="Q143" s="10"/>
    </row>
    <row r="144" spans="1:17" ht="39" customHeight="1">
      <c r="A144" s="10"/>
      <c r="B144" s="10"/>
      <c r="C144" s="10"/>
      <c r="D144" s="10"/>
      <c r="E144" s="10"/>
      <c r="F144" s="10"/>
      <c r="G144" s="10"/>
      <c r="H144" s="10"/>
      <c r="I144" s="10"/>
      <c r="J144" s="10"/>
      <c r="K144" s="10"/>
      <c r="L144" s="10"/>
      <c r="M144" s="10"/>
      <c r="N144" s="10"/>
      <c r="O144" s="10"/>
      <c r="P144" s="10"/>
      <c r="Q144" s="10"/>
    </row>
    <row r="145" spans="1:17">
      <c r="A145" s="10"/>
      <c r="B145" s="10"/>
      <c r="C145" s="10"/>
      <c r="D145" s="10"/>
      <c r="E145" s="10"/>
      <c r="F145" s="10"/>
      <c r="G145" s="10"/>
      <c r="H145" s="10"/>
      <c r="I145" s="10"/>
      <c r="J145" s="10"/>
      <c r="K145" s="10"/>
      <c r="L145" s="10"/>
      <c r="M145" s="10"/>
      <c r="N145" s="10"/>
      <c r="O145" s="10"/>
      <c r="P145" s="10"/>
      <c r="Q145" s="10"/>
    </row>
    <row r="146" spans="1:17" ht="21.75" customHeight="1">
      <c r="A146" s="10"/>
      <c r="B146" s="10"/>
      <c r="C146" s="851" t="s">
        <v>449</v>
      </c>
      <c r="D146" s="825"/>
      <c r="E146" s="825"/>
      <c r="F146" s="825"/>
      <c r="G146" s="825"/>
      <c r="H146" s="825"/>
      <c r="I146" s="825"/>
      <c r="J146" s="825"/>
      <c r="K146" s="825"/>
      <c r="L146" s="825"/>
      <c r="M146" s="825"/>
      <c r="N146" s="710"/>
      <c r="O146" s="10"/>
      <c r="P146" s="10"/>
      <c r="Q146" s="10"/>
    </row>
    <row r="147" spans="1:17" ht="3.75" customHeight="1">
      <c r="A147" s="10"/>
      <c r="B147" s="10"/>
      <c r="C147" s="10"/>
      <c r="D147" s="10"/>
      <c r="E147" s="10"/>
      <c r="F147" s="10"/>
      <c r="G147" s="10"/>
      <c r="H147" s="10"/>
      <c r="I147" s="10"/>
      <c r="J147" s="10"/>
      <c r="K147" s="10"/>
      <c r="L147" s="10"/>
      <c r="M147" s="10"/>
      <c r="N147" s="10"/>
      <c r="O147" s="10"/>
      <c r="P147" s="10"/>
      <c r="Q147" s="10"/>
    </row>
    <row r="148" spans="1:17" ht="15.75" customHeight="1">
      <c r="A148" s="10"/>
      <c r="B148" s="10"/>
      <c r="C148" s="853" t="s">
        <v>87</v>
      </c>
      <c r="D148" s="127" t="s">
        <v>88</v>
      </c>
      <c r="E148" s="127" t="s">
        <v>88</v>
      </c>
      <c r="F148" s="127" t="s">
        <v>88</v>
      </c>
      <c r="G148" s="127" t="s">
        <v>88</v>
      </c>
      <c r="H148" s="127" t="s">
        <v>88</v>
      </c>
      <c r="I148" s="127" t="s">
        <v>88</v>
      </c>
      <c r="J148" s="127" t="s">
        <v>88</v>
      </c>
      <c r="K148" s="127" t="s">
        <v>88</v>
      </c>
      <c r="L148" s="127" t="s">
        <v>88</v>
      </c>
      <c r="M148" s="127" t="s">
        <v>88</v>
      </c>
      <c r="N148" s="128" t="s">
        <v>88</v>
      </c>
      <c r="O148" s="10"/>
      <c r="P148" s="10"/>
      <c r="Q148" s="10"/>
    </row>
    <row r="149" spans="1:17" ht="15.75" customHeight="1">
      <c r="A149" s="10"/>
      <c r="B149" s="10"/>
      <c r="C149" s="854"/>
      <c r="D149" s="130">
        <v>2002</v>
      </c>
      <c r="E149" s="130">
        <v>2003</v>
      </c>
      <c r="F149" s="130">
        <v>2004</v>
      </c>
      <c r="G149" s="130">
        <v>2005</v>
      </c>
      <c r="H149" s="130">
        <v>2006</v>
      </c>
      <c r="I149" s="130">
        <v>2007</v>
      </c>
      <c r="J149" s="130">
        <v>2008</v>
      </c>
      <c r="K149" s="130">
        <v>2009</v>
      </c>
      <c r="L149" s="130">
        <v>2010</v>
      </c>
      <c r="M149" s="130">
        <v>2011</v>
      </c>
      <c r="N149" s="131">
        <v>2012</v>
      </c>
      <c r="O149" s="10"/>
      <c r="P149" s="10"/>
      <c r="Q149" s="10"/>
    </row>
    <row r="150" spans="1:17" ht="15" customHeight="1">
      <c r="A150" s="10"/>
      <c r="B150" s="10"/>
      <c r="C150" s="165" t="s">
        <v>228</v>
      </c>
      <c r="D150" s="442">
        <v>134</v>
      </c>
      <c r="E150" s="443">
        <v>127</v>
      </c>
      <c r="F150" s="442">
        <v>165</v>
      </c>
      <c r="G150" s="443">
        <v>189</v>
      </c>
      <c r="H150" s="442">
        <v>119</v>
      </c>
      <c r="I150" s="443">
        <v>191</v>
      </c>
      <c r="J150" s="442">
        <v>309</v>
      </c>
      <c r="K150" s="443">
        <v>551</v>
      </c>
      <c r="L150" s="443">
        <v>587</v>
      </c>
      <c r="M150" s="443">
        <v>622</v>
      </c>
      <c r="N150" s="444">
        <v>592</v>
      </c>
      <c r="O150" s="10"/>
      <c r="P150" s="10"/>
      <c r="Q150" s="10"/>
    </row>
    <row r="151" spans="1:17">
      <c r="A151" s="10"/>
      <c r="B151" s="10"/>
      <c r="C151" s="156" t="s">
        <v>230</v>
      </c>
      <c r="D151" s="368">
        <v>577</v>
      </c>
      <c r="E151" s="137">
        <v>551</v>
      </c>
      <c r="F151" s="137">
        <v>601</v>
      </c>
      <c r="G151" s="137">
        <v>598</v>
      </c>
      <c r="H151" s="137">
        <v>446</v>
      </c>
      <c r="I151" s="137">
        <v>653</v>
      </c>
      <c r="J151" s="137">
        <v>546</v>
      </c>
      <c r="K151" s="137">
        <v>217</v>
      </c>
      <c r="L151" s="137">
        <v>281</v>
      </c>
      <c r="M151" s="137">
        <v>250</v>
      </c>
      <c r="N151" s="138">
        <v>265</v>
      </c>
      <c r="O151" s="10"/>
      <c r="P151" s="10"/>
      <c r="Q151" s="10"/>
    </row>
    <row r="152" spans="1:17">
      <c r="A152" s="10"/>
      <c r="B152" s="10"/>
      <c r="C152" s="157" t="s">
        <v>231</v>
      </c>
      <c r="D152" s="45">
        <v>1002</v>
      </c>
      <c r="E152" s="44">
        <v>1053</v>
      </c>
      <c r="F152" s="45">
        <v>1575</v>
      </c>
      <c r="G152" s="44">
        <v>1628</v>
      </c>
      <c r="H152" s="45">
        <v>1573</v>
      </c>
      <c r="I152" s="44">
        <v>2754</v>
      </c>
      <c r="J152" s="45">
        <v>1887</v>
      </c>
      <c r="K152" s="44">
        <v>799</v>
      </c>
      <c r="L152" s="44">
        <v>891</v>
      </c>
      <c r="M152" s="44">
        <v>1030</v>
      </c>
      <c r="N152" s="46">
        <v>1016</v>
      </c>
      <c r="O152" s="10"/>
      <c r="P152" s="10"/>
      <c r="Q152" s="10"/>
    </row>
    <row r="153" spans="1:17">
      <c r="A153" s="10"/>
      <c r="B153" s="10"/>
      <c r="C153" s="156" t="s">
        <v>232</v>
      </c>
      <c r="D153" s="368">
        <v>952</v>
      </c>
      <c r="E153" s="137">
        <v>852</v>
      </c>
      <c r="F153" s="137">
        <v>1364</v>
      </c>
      <c r="G153" s="137">
        <v>1519</v>
      </c>
      <c r="H153" s="137">
        <v>1777</v>
      </c>
      <c r="I153" s="137">
        <v>2629</v>
      </c>
      <c r="J153" s="137">
        <v>4781</v>
      </c>
      <c r="K153" s="137">
        <v>6957</v>
      </c>
      <c r="L153" s="137">
        <v>7970</v>
      </c>
      <c r="M153" s="137">
        <v>8643</v>
      </c>
      <c r="N153" s="138">
        <v>8299</v>
      </c>
      <c r="O153" s="10"/>
      <c r="P153" s="10"/>
      <c r="Q153" s="10"/>
    </row>
    <row r="154" spans="1:17">
      <c r="A154" s="10"/>
      <c r="B154" s="10"/>
      <c r="C154" s="157" t="s">
        <v>233</v>
      </c>
      <c r="D154" s="370">
        <v>801</v>
      </c>
      <c r="E154" s="371">
        <v>762</v>
      </c>
      <c r="F154" s="45">
        <v>1361</v>
      </c>
      <c r="G154" s="44">
        <v>1438</v>
      </c>
      <c r="H154" s="45">
        <v>1592</v>
      </c>
      <c r="I154" s="44">
        <v>2366</v>
      </c>
      <c r="J154" s="45">
        <v>4468</v>
      </c>
      <c r="K154" s="44">
        <v>6362</v>
      </c>
      <c r="L154" s="44">
        <v>7233</v>
      </c>
      <c r="M154" s="44">
        <v>7793</v>
      </c>
      <c r="N154" s="46">
        <v>7966</v>
      </c>
      <c r="O154" s="10"/>
      <c r="P154" s="10"/>
      <c r="Q154" s="10"/>
    </row>
    <row r="155" spans="1:17" ht="30">
      <c r="A155" s="10"/>
      <c r="B155" s="10"/>
      <c r="C155" s="156" t="s">
        <v>234</v>
      </c>
      <c r="D155" s="368">
        <v>160</v>
      </c>
      <c r="E155" s="137">
        <v>162</v>
      </c>
      <c r="F155" s="137">
        <v>237</v>
      </c>
      <c r="G155" s="137">
        <v>267</v>
      </c>
      <c r="H155" s="137">
        <v>188</v>
      </c>
      <c r="I155" s="137">
        <v>368</v>
      </c>
      <c r="J155" s="137">
        <v>504</v>
      </c>
      <c r="K155" s="137">
        <v>603</v>
      </c>
      <c r="L155" s="137">
        <v>614</v>
      </c>
      <c r="M155" s="137">
        <v>621</v>
      </c>
      <c r="N155" s="138">
        <v>738</v>
      </c>
      <c r="O155" s="10"/>
      <c r="P155" s="10"/>
      <c r="Q155" s="10"/>
    </row>
    <row r="156" spans="1:17">
      <c r="A156" s="10"/>
      <c r="B156" s="10"/>
      <c r="C156" s="157" t="s">
        <v>439</v>
      </c>
      <c r="D156" s="370">
        <v>17</v>
      </c>
      <c r="E156" s="371">
        <v>20</v>
      </c>
      <c r="F156" s="370">
        <v>80</v>
      </c>
      <c r="G156" s="371">
        <v>67</v>
      </c>
      <c r="H156" s="370">
        <v>156</v>
      </c>
      <c r="I156" s="371">
        <v>84</v>
      </c>
      <c r="J156" s="370">
        <v>171</v>
      </c>
      <c r="K156" s="371">
        <v>226</v>
      </c>
      <c r="L156" s="371">
        <v>12</v>
      </c>
      <c r="M156" s="371">
        <v>318</v>
      </c>
      <c r="N156" s="373">
        <v>160</v>
      </c>
      <c r="O156" s="10"/>
      <c r="P156" s="10"/>
      <c r="Q156" s="10"/>
    </row>
    <row r="157" spans="1:17" ht="15.75" customHeight="1">
      <c r="A157" s="10"/>
      <c r="B157" s="10"/>
      <c r="C157" s="159" t="s">
        <v>114</v>
      </c>
      <c r="D157" s="549">
        <v>642</v>
      </c>
      <c r="E157" s="143">
        <v>619</v>
      </c>
      <c r="F157" s="143">
        <v>691</v>
      </c>
      <c r="G157" s="143">
        <v>740</v>
      </c>
      <c r="H157" s="143">
        <v>817</v>
      </c>
      <c r="I157" s="143">
        <v>2464</v>
      </c>
      <c r="J157" s="143">
        <v>1880</v>
      </c>
      <c r="K157" s="143">
        <v>2584</v>
      </c>
      <c r="L157" s="143">
        <v>2789</v>
      </c>
      <c r="M157" s="143">
        <v>2505</v>
      </c>
      <c r="N157" s="144">
        <v>2372</v>
      </c>
      <c r="O157" s="10"/>
      <c r="P157" s="10"/>
      <c r="Q157" s="10"/>
    </row>
    <row r="158" spans="1:17" ht="21.75" customHeight="1">
      <c r="A158" s="10"/>
      <c r="B158" s="10"/>
      <c r="C158" s="53" t="s">
        <v>28</v>
      </c>
      <c r="D158" s="148">
        <f t="shared" ref="D158:K158" si="23">SUM(D150:D157)</f>
        <v>4285</v>
      </c>
      <c r="E158" s="54">
        <f t="shared" si="23"/>
        <v>4146</v>
      </c>
      <c r="F158" s="54">
        <f t="shared" si="23"/>
        <v>6074</v>
      </c>
      <c r="G158" s="54">
        <f t="shared" si="23"/>
        <v>6446</v>
      </c>
      <c r="H158" s="54">
        <f t="shared" si="23"/>
        <v>6668</v>
      </c>
      <c r="I158" s="148">
        <f t="shared" si="23"/>
        <v>11509</v>
      </c>
      <c r="J158" s="54">
        <f t="shared" si="23"/>
        <v>14546</v>
      </c>
      <c r="K158" s="54">
        <f t="shared" si="23"/>
        <v>18299</v>
      </c>
      <c r="L158" s="54">
        <v>20377</v>
      </c>
      <c r="M158" s="54">
        <v>21782</v>
      </c>
      <c r="N158" s="56">
        <f>SUM(N150:N157)</f>
        <v>21408</v>
      </c>
      <c r="O158" s="10"/>
      <c r="P158" s="10"/>
      <c r="Q158" s="10"/>
    </row>
    <row r="159" spans="1:17" ht="15.75" customHeight="1">
      <c r="A159" s="10"/>
      <c r="B159" s="10"/>
      <c r="C159" s="151" t="s">
        <v>101</v>
      </c>
      <c r="D159" s="10"/>
      <c r="E159" s="10"/>
      <c r="F159" s="10"/>
      <c r="G159" s="10"/>
      <c r="H159" s="10"/>
      <c r="I159" s="10"/>
      <c r="J159" s="10"/>
      <c r="K159" s="10"/>
      <c r="L159" s="10"/>
      <c r="M159" s="10"/>
      <c r="N159" s="10"/>
      <c r="O159" s="10"/>
      <c r="P159" s="10"/>
      <c r="Q159" s="10"/>
    </row>
    <row r="160" spans="1:17">
      <c r="A160" s="10"/>
      <c r="B160" s="10"/>
      <c r="C160" s="10"/>
      <c r="D160" s="10"/>
      <c r="E160" s="10"/>
      <c r="F160" s="10"/>
      <c r="G160" s="10"/>
      <c r="H160" s="10"/>
      <c r="I160" s="10"/>
      <c r="J160" s="10"/>
      <c r="K160" s="10"/>
      <c r="L160" s="10"/>
      <c r="M160" s="10"/>
      <c r="N160" s="10"/>
      <c r="O160" s="10"/>
      <c r="P160" s="10"/>
      <c r="Q160" s="10"/>
    </row>
    <row r="161" spans="1:17">
      <c r="A161" s="10"/>
      <c r="B161" s="10"/>
      <c r="C161" s="10"/>
      <c r="D161" s="10"/>
      <c r="E161" s="10"/>
      <c r="F161" s="10"/>
      <c r="G161" s="10"/>
      <c r="H161" s="10"/>
      <c r="I161" s="10"/>
      <c r="J161" s="10"/>
      <c r="K161" s="10"/>
      <c r="L161" s="10"/>
      <c r="M161" s="10"/>
      <c r="N161" s="10"/>
      <c r="O161" s="10"/>
      <c r="P161" s="10"/>
      <c r="Q161" s="10"/>
    </row>
    <row r="162" spans="1:17" ht="30.75" customHeight="1">
      <c r="A162" s="10"/>
      <c r="B162" s="10"/>
      <c r="C162" s="851" t="s">
        <v>451</v>
      </c>
      <c r="D162" s="825"/>
      <c r="E162" s="825"/>
      <c r="F162" s="825"/>
      <c r="G162" s="825"/>
      <c r="H162" s="825"/>
      <c r="I162" s="825"/>
      <c r="J162" s="825"/>
      <c r="K162" s="825"/>
      <c r="L162" s="825"/>
      <c r="M162" s="825"/>
      <c r="N162" s="715"/>
      <c r="O162" s="172"/>
      <c r="P162" s="172"/>
      <c r="Q162" s="10"/>
    </row>
    <row r="163" spans="1:17" ht="5.25" customHeight="1">
      <c r="A163" s="10"/>
      <c r="B163" s="10"/>
      <c r="C163" s="10"/>
      <c r="D163" s="10"/>
      <c r="E163" s="10"/>
      <c r="F163" s="10"/>
      <c r="G163" s="10"/>
      <c r="H163" s="10"/>
      <c r="I163" s="10"/>
      <c r="J163" s="10"/>
      <c r="K163" s="10"/>
      <c r="L163" s="10"/>
      <c r="M163" s="10"/>
      <c r="N163" s="10"/>
      <c r="O163" s="10"/>
      <c r="P163" s="10"/>
      <c r="Q163" s="10"/>
    </row>
    <row r="164" spans="1:17" ht="39" customHeight="1">
      <c r="A164" s="10"/>
      <c r="B164" s="10"/>
      <c r="C164" s="173" t="s">
        <v>121</v>
      </c>
      <c r="D164" s="84" t="s">
        <v>122</v>
      </c>
      <c r="E164" s="84" t="s">
        <v>33</v>
      </c>
      <c r="F164" s="84" t="s">
        <v>34</v>
      </c>
      <c r="G164" s="84" t="s">
        <v>35</v>
      </c>
      <c r="H164" s="85" t="s">
        <v>36</v>
      </c>
      <c r="I164" s="84" t="s">
        <v>37</v>
      </c>
      <c r="J164" s="84" t="s">
        <v>38</v>
      </c>
      <c r="K164" s="84" t="s">
        <v>39</v>
      </c>
      <c r="L164" s="84" t="s">
        <v>40</v>
      </c>
      <c r="M164" s="86" t="s">
        <v>41</v>
      </c>
      <c r="N164" s="174"/>
      <c r="O164" s="174"/>
      <c r="P164" s="174"/>
      <c r="Q164" s="3"/>
    </row>
    <row r="165" spans="1:17" ht="15.75" customHeight="1">
      <c r="A165" s="10"/>
      <c r="B165" s="10"/>
      <c r="C165" s="153" t="s">
        <v>228</v>
      </c>
      <c r="D165" s="175">
        <f t="shared" ref="D165:M165" si="24">(E18-D18)/D18</f>
        <v>-5.2238805970149252E-2</v>
      </c>
      <c r="E165" s="175">
        <f t="shared" si="24"/>
        <v>0.29921259842519687</v>
      </c>
      <c r="F165" s="717">
        <f t="shared" si="24"/>
        <v>0.14545454545454545</v>
      </c>
      <c r="G165" s="175">
        <f t="shared" si="24"/>
        <v>-0.37037037037037035</v>
      </c>
      <c r="H165" s="175">
        <f t="shared" si="24"/>
        <v>0.60504201680672265</v>
      </c>
      <c r="I165" s="175">
        <f t="shared" si="24"/>
        <v>0.61780104712041883</v>
      </c>
      <c r="J165" s="175">
        <f t="shared" si="24"/>
        <v>0.78317152103559873</v>
      </c>
      <c r="K165" s="175">
        <f t="shared" si="24"/>
        <v>6.5335753176043551E-2</v>
      </c>
      <c r="L165" s="175">
        <f t="shared" si="24"/>
        <v>5.9625212947189095E-2</v>
      </c>
      <c r="M165" s="718">
        <f t="shared" si="24"/>
        <v>-4.8231511254019289E-2</v>
      </c>
      <c r="N165" s="424"/>
      <c r="O165" s="424"/>
      <c r="P165" s="424"/>
      <c r="Q165" s="3"/>
    </row>
    <row r="166" spans="1:17">
      <c r="A166" s="10"/>
      <c r="B166" s="10"/>
      <c r="C166" s="156" t="s">
        <v>452</v>
      </c>
      <c r="D166" s="177">
        <f t="shared" ref="D166:M166" si="25">(E19-D19)/D19</f>
        <v>-4.5060658578856154E-2</v>
      </c>
      <c r="E166" s="177">
        <f t="shared" si="25"/>
        <v>9.0744101633393831E-2</v>
      </c>
      <c r="F166" s="177">
        <f t="shared" si="25"/>
        <v>-4.9916805324459234E-3</v>
      </c>
      <c r="G166" s="178">
        <f t="shared" si="25"/>
        <v>-0.25418060200668896</v>
      </c>
      <c r="H166" s="177">
        <f t="shared" si="25"/>
        <v>0.4641255605381166</v>
      </c>
      <c r="I166" s="177">
        <f t="shared" si="25"/>
        <v>-0.16385911179173049</v>
      </c>
      <c r="J166" s="177">
        <f t="shared" si="25"/>
        <v>-0.60256410256410253</v>
      </c>
      <c r="K166" s="177">
        <f t="shared" si="25"/>
        <v>0.29493087557603687</v>
      </c>
      <c r="L166" s="177">
        <f t="shared" si="25"/>
        <v>-0.1103202846975089</v>
      </c>
      <c r="M166" s="179">
        <f t="shared" si="25"/>
        <v>0.06</v>
      </c>
      <c r="N166" s="424"/>
      <c r="O166" s="424"/>
      <c r="P166" s="424"/>
      <c r="Q166" s="3"/>
    </row>
    <row r="167" spans="1:17" ht="25.5">
      <c r="A167" s="10"/>
      <c r="B167" s="10"/>
      <c r="C167" s="719" t="s">
        <v>231</v>
      </c>
      <c r="D167" s="180">
        <f t="shared" ref="D167:M167" si="26">(E20-D20)/D20</f>
        <v>5.089820359281437E-2</v>
      </c>
      <c r="E167" s="180">
        <f t="shared" si="26"/>
        <v>0.49572649572649574</v>
      </c>
      <c r="F167" s="180">
        <f t="shared" si="26"/>
        <v>3.3650793650793653E-2</v>
      </c>
      <c r="G167" s="180">
        <f t="shared" si="26"/>
        <v>-3.3783783783783786E-2</v>
      </c>
      <c r="H167" s="180">
        <f t="shared" si="26"/>
        <v>0.75079465988556893</v>
      </c>
      <c r="I167" s="180">
        <f t="shared" si="26"/>
        <v>-0.31481481481481483</v>
      </c>
      <c r="J167" s="180">
        <f t="shared" si="26"/>
        <v>-0.57657657657657657</v>
      </c>
      <c r="K167" s="180">
        <f t="shared" si="26"/>
        <v>0.11514392991239049</v>
      </c>
      <c r="L167" s="180">
        <f t="shared" si="26"/>
        <v>0.15600448933782268</v>
      </c>
      <c r="M167" s="182">
        <f t="shared" si="26"/>
        <v>-1.3592233009708738E-2</v>
      </c>
      <c r="N167" s="424"/>
      <c r="O167" s="424"/>
      <c r="P167" s="424"/>
      <c r="Q167" s="3"/>
    </row>
    <row r="168" spans="1:17">
      <c r="A168" s="10"/>
      <c r="B168" s="10"/>
      <c r="C168" s="156" t="s">
        <v>232</v>
      </c>
      <c r="D168" s="177">
        <f t="shared" ref="D168:M168" si="27">(E21-D21)/D21</f>
        <v>-0.10504201680672269</v>
      </c>
      <c r="E168" s="177">
        <f t="shared" si="27"/>
        <v>0.60093896713615025</v>
      </c>
      <c r="F168" s="177">
        <f t="shared" si="27"/>
        <v>0.11363636363636363</v>
      </c>
      <c r="G168" s="178">
        <f t="shared" si="27"/>
        <v>0.16984858459512836</v>
      </c>
      <c r="H168" s="177">
        <f t="shared" si="27"/>
        <v>0.47945976364659537</v>
      </c>
      <c r="I168" s="177">
        <f t="shared" si="27"/>
        <v>0.81856219094712823</v>
      </c>
      <c r="J168" s="177">
        <f t="shared" si="27"/>
        <v>0.45513490901485043</v>
      </c>
      <c r="K168" s="177">
        <f t="shared" si="27"/>
        <v>0.1456087393991663</v>
      </c>
      <c r="L168" s="177">
        <f t="shared" si="27"/>
        <v>8.4441656210790458E-2</v>
      </c>
      <c r="M168" s="179">
        <f t="shared" si="27"/>
        <v>-3.9800995024875621E-2</v>
      </c>
      <c r="N168" s="424"/>
      <c r="O168" s="424"/>
      <c r="P168" s="424"/>
      <c r="Q168" s="3"/>
    </row>
    <row r="169" spans="1:17">
      <c r="A169" s="10"/>
      <c r="B169" s="10"/>
      <c r="C169" s="719" t="s">
        <v>233</v>
      </c>
      <c r="D169" s="180">
        <f t="shared" ref="D169:M169" si="28">(E22-D22)/D22</f>
        <v>-4.8689138576779027E-2</v>
      </c>
      <c r="E169" s="180">
        <f t="shared" si="28"/>
        <v>0.78608923884514437</v>
      </c>
      <c r="F169" s="180">
        <f t="shared" si="28"/>
        <v>5.657604702424688E-2</v>
      </c>
      <c r="G169" s="180">
        <f t="shared" si="28"/>
        <v>0.1070931849791377</v>
      </c>
      <c r="H169" s="180">
        <f t="shared" si="28"/>
        <v>0.48618090452261309</v>
      </c>
      <c r="I169" s="180">
        <f t="shared" si="28"/>
        <v>0.88841927303465762</v>
      </c>
      <c r="J169" s="180">
        <f t="shared" si="28"/>
        <v>0.42390331244404655</v>
      </c>
      <c r="K169" s="180">
        <f t="shared" si="28"/>
        <v>0.13690663313423451</v>
      </c>
      <c r="L169" s="180">
        <f t="shared" si="28"/>
        <v>7.7422922715332507E-2</v>
      </c>
      <c r="M169" s="182">
        <f t="shared" si="28"/>
        <v>2.2199409726677787E-2</v>
      </c>
      <c r="N169" s="424"/>
      <c r="O169" s="424"/>
      <c r="P169" s="424"/>
      <c r="Q169" s="3"/>
    </row>
    <row r="170" spans="1:17" ht="30">
      <c r="A170" s="10"/>
      <c r="B170" s="10"/>
      <c r="C170" s="156" t="s">
        <v>234</v>
      </c>
      <c r="D170" s="177">
        <f t="shared" ref="D170:M170" si="29">(E23-D23)/D23</f>
        <v>1.2500000000000001E-2</v>
      </c>
      <c r="E170" s="177">
        <f t="shared" si="29"/>
        <v>0.46296296296296297</v>
      </c>
      <c r="F170" s="177">
        <f t="shared" si="29"/>
        <v>0.12658227848101267</v>
      </c>
      <c r="G170" s="178">
        <f t="shared" si="29"/>
        <v>-0.29588014981273408</v>
      </c>
      <c r="H170" s="177">
        <f t="shared" si="29"/>
        <v>0.95744680851063835</v>
      </c>
      <c r="I170" s="177">
        <f t="shared" si="29"/>
        <v>0.36956521739130432</v>
      </c>
      <c r="J170" s="177">
        <f t="shared" si="29"/>
        <v>0.19642857142857142</v>
      </c>
      <c r="K170" s="177">
        <f t="shared" si="29"/>
        <v>1.824212271973466E-2</v>
      </c>
      <c r="L170" s="177">
        <f t="shared" si="29"/>
        <v>1.1400651465798045E-2</v>
      </c>
      <c r="M170" s="179">
        <f t="shared" si="29"/>
        <v>0.18840579710144928</v>
      </c>
      <c r="N170" s="424"/>
      <c r="O170" s="424"/>
      <c r="P170" s="424"/>
      <c r="Q170" s="3"/>
    </row>
    <row r="171" spans="1:17" ht="25.5">
      <c r="A171" s="10"/>
      <c r="B171" s="10"/>
      <c r="C171" s="719" t="s">
        <v>439</v>
      </c>
      <c r="D171" s="180">
        <f t="shared" ref="D171:M171" si="30">(E24-D24)/D24</f>
        <v>0.17647058823529413</v>
      </c>
      <c r="E171" s="180">
        <f t="shared" si="30"/>
        <v>3</v>
      </c>
      <c r="F171" s="180">
        <f t="shared" si="30"/>
        <v>-0.16250000000000001</v>
      </c>
      <c r="G171" s="180">
        <f t="shared" si="30"/>
        <v>1.3283582089552239</v>
      </c>
      <c r="H171" s="180">
        <f t="shared" si="30"/>
        <v>-0.46153846153846156</v>
      </c>
      <c r="I171" s="180">
        <f t="shared" si="30"/>
        <v>1.0357142857142858</v>
      </c>
      <c r="J171" s="180">
        <f t="shared" si="30"/>
        <v>0.32163742690058478</v>
      </c>
      <c r="K171" s="180">
        <f t="shared" si="30"/>
        <v>-0.94690265486725667</v>
      </c>
      <c r="L171" s="181">
        <f t="shared" si="30"/>
        <v>25.5</v>
      </c>
      <c r="M171" s="720">
        <f t="shared" si="30"/>
        <v>-0.49685534591194969</v>
      </c>
      <c r="N171" s="424"/>
      <c r="O171" s="424"/>
      <c r="P171" s="424"/>
      <c r="Q171" s="3"/>
    </row>
    <row r="172" spans="1:17" ht="15.75" customHeight="1">
      <c r="A172" s="10"/>
      <c r="B172" s="10"/>
      <c r="C172" s="159" t="s">
        <v>114</v>
      </c>
      <c r="D172" s="177">
        <f t="shared" ref="D172:M172" si="31">(E25-D25)/D25</f>
        <v>-3.5825545171339561E-2</v>
      </c>
      <c r="E172" s="177">
        <f t="shared" si="31"/>
        <v>0.11631663974151858</v>
      </c>
      <c r="F172" s="177">
        <f t="shared" si="31"/>
        <v>7.0911722141823438E-2</v>
      </c>
      <c r="G172" s="178">
        <f t="shared" si="31"/>
        <v>0.10405405405405406</v>
      </c>
      <c r="H172" s="177">
        <f t="shared" si="31"/>
        <v>2.0159118727050185</v>
      </c>
      <c r="I172" s="177">
        <f t="shared" si="31"/>
        <v>-0.23701298701298701</v>
      </c>
      <c r="J172" s="177">
        <f t="shared" si="31"/>
        <v>0.37446808510638296</v>
      </c>
      <c r="K172" s="177">
        <f t="shared" si="31"/>
        <v>7.9334365325077399E-2</v>
      </c>
      <c r="L172" s="177">
        <f t="shared" si="31"/>
        <v>-0.10182861240588024</v>
      </c>
      <c r="M172" s="209">
        <f t="shared" si="31"/>
        <v>-5.3093812375249502E-2</v>
      </c>
      <c r="N172" s="424"/>
      <c r="O172" s="424"/>
      <c r="P172" s="424"/>
      <c r="Q172" s="3"/>
    </row>
    <row r="173" spans="1:17" ht="21.75" customHeight="1">
      <c r="A173" s="10"/>
      <c r="B173" s="10"/>
      <c r="C173" s="186" t="s">
        <v>28</v>
      </c>
      <c r="D173" s="80">
        <f t="shared" ref="D173:M173" si="32">(E26-D26)/D26</f>
        <v>-3.2438739789964997E-2</v>
      </c>
      <c r="E173" s="188">
        <f t="shared" si="32"/>
        <v>0.46502653159671975</v>
      </c>
      <c r="F173" s="80">
        <f t="shared" si="32"/>
        <v>6.1244649324991768E-2</v>
      </c>
      <c r="G173" s="80">
        <f t="shared" si="32"/>
        <v>3.4439962767607822E-2</v>
      </c>
      <c r="H173" s="80">
        <f t="shared" si="32"/>
        <v>0.72600479904019199</v>
      </c>
      <c r="I173" s="80">
        <f t="shared" si="32"/>
        <v>0.26388044139369188</v>
      </c>
      <c r="J173" s="80">
        <f t="shared" si="32"/>
        <v>0.25800907465970024</v>
      </c>
      <c r="K173" s="80">
        <f t="shared" si="32"/>
        <v>0.11355811792994153</v>
      </c>
      <c r="L173" s="80">
        <f t="shared" si="32"/>
        <v>6.8950287088383966E-2</v>
      </c>
      <c r="M173" s="189">
        <f t="shared" si="32"/>
        <v>-1.7170140482967586E-2</v>
      </c>
      <c r="N173" s="194"/>
      <c r="O173" s="194"/>
      <c r="P173" s="194"/>
      <c r="Q173" s="3"/>
    </row>
    <row r="174" spans="1:17" ht="15.75" customHeight="1">
      <c r="A174" s="10"/>
      <c r="B174" s="10"/>
      <c r="C174" s="151" t="s">
        <v>101</v>
      </c>
      <c r="D174" s="151"/>
      <c r="E174" s="151"/>
      <c r="F174" s="151"/>
      <c r="G174" s="151"/>
      <c r="H174" s="151"/>
      <c r="I174" s="10"/>
      <c r="J174" s="10"/>
      <c r="K174" s="10"/>
      <c r="L174" s="10"/>
      <c r="M174" s="10"/>
      <c r="N174" s="10"/>
      <c r="O174" s="10"/>
      <c r="P174" s="10"/>
      <c r="Q174" s="10"/>
    </row>
    <row r="175" spans="1:17">
      <c r="A175" s="10"/>
      <c r="B175" s="10"/>
      <c r="C175" s="10"/>
      <c r="D175" s="10"/>
      <c r="E175" s="10"/>
      <c r="F175" s="10"/>
      <c r="G175" s="10"/>
      <c r="H175" s="10"/>
      <c r="I175" s="10"/>
      <c r="J175" s="10"/>
      <c r="K175" s="10"/>
      <c r="L175" s="10"/>
      <c r="M175" s="10"/>
      <c r="N175" s="10"/>
      <c r="O175" s="10"/>
      <c r="P175" s="10"/>
      <c r="Q175" s="10"/>
    </row>
    <row r="176" spans="1:17" ht="32.25" customHeight="1">
      <c r="A176" s="10"/>
      <c r="B176" s="10"/>
      <c r="C176" s="851" t="s">
        <v>453</v>
      </c>
      <c r="D176" s="825"/>
      <c r="E176" s="825"/>
      <c r="F176" s="825"/>
      <c r="G176" s="825"/>
      <c r="H176" s="825"/>
      <c r="I176" s="825"/>
      <c r="J176" s="825"/>
      <c r="K176" s="825"/>
      <c r="L176" s="825"/>
      <c r="M176" s="825"/>
      <c r="N176" s="715"/>
      <c r="O176" s="172"/>
      <c r="P176" s="172"/>
      <c r="Q176" s="10"/>
    </row>
    <row r="177" spans="1:17" ht="6" customHeight="1">
      <c r="A177" s="10"/>
      <c r="B177" s="10"/>
      <c r="C177" s="10"/>
      <c r="D177" s="10"/>
      <c r="E177" s="10"/>
      <c r="F177" s="10"/>
      <c r="G177" s="10"/>
      <c r="H177" s="10"/>
      <c r="I177" s="10"/>
      <c r="J177" s="10"/>
      <c r="K177" s="10"/>
      <c r="L177" s="10"/>
      <c r="M177" s="10"/>
      <c r="N177" s="10"/>
      <c r="O177" s="10"/>
      <c r="P177" s="10"/>
      <c r="Q177" s="10"/>
    </row>
    <row r="178" spans="1:17" ht="16.5" customHeight="1">
      <c r="A178" s="10"/>
      <c r="B178" s="10"/>
      <c r="C178" s="853" t="s">
        <v>87</v>
      </c>
      <c r="D178" s="127" t="s">
        <v>88</v>
      </c>
      <c r="E178" s="127" t="s">
        <v>88</v>
      </c>
      <c r="F178" s="127" t="s">
        <v>88</v>
      </c>
      <c r="G178" s="127" t="s">
        <v>88</v>
      </c>
      <c r="H178" s="127" t="s">
        <v>88</v>
      </c>
      <c r="I178" s="127" t="s">
        <v>88</v>
      </c>
      <c r="J178" s="127" t="s">
        <v>88</v>
      </c>
      <c r="K178" s="127" t="s">
        <v>88</v>
      </c>
      <c r="L178" s="127" t="s">
        <v>88</v>
      </c>
      <c r="M178" s="127" t="s">
        <v>88</v>
      </c>
      <c r="N178" s="128" t="s">
        <v>88</v>
      </c>
      <c r="O178" s="129"/>
      <c r="P178" s="129"/>
      <c r="Q178" s="129"/>
    </row>
    <row r="179" spans="1:17" ht="16.5" customHeight="1">
      <c r="A179" s="10"/>
      <c r="B179" s="10"/>
      <c r="C179" s="854"/>
      <c r="D179" s="130">
        <v>2002</v>
      </c>
      <c r="E179" s="130">
        <v>2003</v>
      </c>
      <c r="F179" s="130">
        <v>2004</v>
      </c>
      <c r="G179" s="130">
        <v>2005</v>
      </c>
      <c r="H179" s="130">
        <v>2006</v>
      </c>
      <c r="I179" s="130">
        <v>2007</v>
      </c>
      <c r="J179" s="130">
        <v>2008</v>
      </c>
      <c r="K179" s="130">
        <v>2009</v>
      </c>
      <c r="L179" s="130">
        <v>2010</v>
      </c>
      <c r="M179" s="130">
        <v>2011</v>
      </c>
      <c r="N179" s="131">
        <v>2012</v>
      </c>
      <c r="O179" s="129"/>
      <c r="P179" s="129"/>
      <c r="Q179" s="129"/>
    </row>
    <row r="180" spans="1:17" ht="15" customHeight="1">
      <c r="A180" s="10"/>
      <c r="B180" s="10"/>
      <c r="C180" s="153" t="s">
        <v>228</v>
      </c>
      <c r="D180" s="175">
        <f t="shared" ref="D180:D187" si="33">D18/$D$26</f>
        <v>3.127187864644107E-2</v>
      </c>
      <c r="E180" s="175">
        <f t="shared" ref="E180:E187" si="34">E18/$E$26</f>
        <v>3.0631934394597202E-2</v>
      </c>
      <c r="F180" s="175">
        <f t="shared" ref="F180:F187" si="35">F18/$F$26</f>
        <v>2.7164965426407638E-2</v>
      </c>
      <c r="G180" s="175">
        <f t="shared" ref="G180:G187" si="36">G18/$G$26</f>
        <v>2.9320508842693143E-2</v>
      </c>
      <c r="H180" s="175">
        <f t="shared" ref="H180:H187" si="37">H18/$H$26</f>
        <v>1.784643071385723E-2</v>
      </c>
      <c r="I180" s="725">
        <f t="shared" ref="I180:I187" si="38">I18/$I$26</f>
        <v>1.6595707707011905E-2</v>
      </c>
      <c r="J180" s="175">
        <f t="shared" ref="J180:J187" si="39">J18/$J$26</f>
        <v>2.1242953389247903E-2</v>
      </c>
      <c r="K180" s="725">
        <f t="shared" ref="K180:K187" si="40">K18/$K$26</f>
        <v>3.0110935023771792E-2</v>
      </c>
      <c r="L180" s="175">
        <f t="shared" ref="L180:L187" si="41">L18/$L$26</f>
        <v>2.8806988271089955E-2</v>
      </c>
      <c r="M180" s="175">
        <f t="shared" ref="M180:M187" si="42">M18/$M$26</f>
        <v>2.8555688182903313E-2</v>
      </c>
      <c r="N180" s="718">
        <f t="shared" ref="N180:N187" si="43">N18/$N$26</f>
        <v>2.7653213751868459E-2</v>
      </c>
      <c r="O180" s="424"/>
      <c r="P180" s="424"/>
      <c r="Q180" s="424"/>
    </row>
    <row r="181" spans="1:17">
      <c r="A181" s="10"/>
      <c r="B181" s="10"/>
      <c r="C181" s="156" t="s">
        <v>230</v>
      </c>
      <c r="D181" s="177">
        <f t="shared" si="33"/>
        <v>0.13465577596266046</v>
      </c>
      <c r="E181" s="177">
        <f t="shared" si="34"/>
        <v>0.13289917993246503</v>
      </c>
      <c r="F181" s="177">
        <f t="shared" si="35"/>
        <v>9.8946328613763582E-2</v>
      </c>
      <c r="G181" s="197">
        <f t="shared" si="36"/>
        <v>9.2770710518150792E-2</v>
      </c>
      <c r="H181" s="177">
        <f t="shared" si="37"/>
        <v>6.6886622675464913E-2</v>
      </c>
      <c r="I181" s="177">
        <f t="shared" si="38"/>
        <v>5.6738204883134941E-2</v>
      </c>
      <c r="J181" s="177">
        <f t="shared" si="39"/>
        <v>3.7536092396535131E-2</v>
      </c>
      <c r="K181" s="177">
        <f t="shared" si="40"/>
        <v>1.1858571506639708E-2</v>
      </c>
      <c r="L181" s="177">
        <f t="shared" si="41"/>
        <v>1.3790057417676792E-2</v>
      </c>
      <c r="M181" s="177">
        <f t="shared" si="42"/>
        <v>1.1477366632999725E-2</v>
      </c>
      <c r="N181" s="179">
        <f t="shared" si="43"/>
        <v>1.2378550074738415E-2</v>
      </c>
      <c r="O181" s="424"/>
      <c r="P181" s="424"/>
      <c r="Q181" s="424"/>
    </row>
    <row r="182" spans="1:17">
      <c r="A182" s="10"/>
      <c r="B182" s="10"/>
      <c r="C182" s="719" t="s">
        <v>231</v>
      </c>
      <c r="D182" s="180">
        <f t="shared" si="33"/>
        <v>0.23383897316219371</v>
      </c>
      <c r="E182" s="180">
        <f t="shared" si="34"/>
        <v>0.25397973950795949</v>
      </c>
      <c r="F182" s="180">
        <f t="shared" si="35"/>
        <v>0.25930194270661838</v>
      </c>
      <c r="G182" s="180">
        <f t="shared" si="36"/>
        <v>0.25255972696245732</v>
      </c>
      <c r="H182" s="180">
        <f t="shared" si="37"/>
        <v>0.23590281943611277</v>
      </c>
      <c r="I182" s="403">
        <f t="shared" si="38"/>
        <v>0.23929098966026588</v>
      </c>
      <c r="J182" s="180">
        <f t="shared" si="39"/>
        <v>0.12972638526055272</v>
      </c>
      <c r="K182" s="403">
        <f t="shared" si="40"/>
        <v>4.3663588174217172E-2</v>
      </c>
      <c r="L182" s="180">
        <f t="shared" si="41"/>
        <v>4.3725769249644206E-2</v>
      </c>
      <c r="M182" s="180">
        <f t="shared" si="42"/>
        <v>4.7286750527958867E-2</v>
      </c>
      <c r="N182" s="718">
        <f t="shared" si="43"/>
        <v>4.7458893871449928E-2</v>
      </c>
      <c r="O182" s="424"/>
      <c r="P182" s="424"/>
      <c r="Q182" s="424"/>
    </row>
    <row r="183" spans="1:17">
      <c r="A183" s="10"/>
      <c r="B183" s="10"/>
      <c r="C183" s="156" t="s">
        <v>232</v>
      </c>
      <c r="D183" s="177">
        <f t="shared" si="33"/>
        <v>0.22217036172695448</v>
      </c>
      <c r="E183" s="177">
        <f t="shared" si="34"/>
        <v>0.20549927641099855</v>
      </c>
      <c r="F183" s="177">
        <f t="shared" si="35"/>
        <v>0.22456371419163648</v>
      </c>
      <c r="G183" s="197">
        <f t="shared" si="36"/>
        <v>0.23565001551349674</v>
      </c>
      <c r="H183" s="177">
        <f t="shared" si="37"/>
        <v>0.26649670065986802</v>
      </c>
      <c r="I183" s="177">
        <f t="shared" si="38"/>
        <v>0.22842992440698584</v>
      </c>
      <c r="J183" s="177">
        <f t="shared" si="39"/>
        <v>0.32868142444658327</v>
      </c>
      <c r="K183" s="177">
        <f t="shared" si="40"/>
        <v>0.38018470954696976</v>
      </c>
      <c r="L183" s="177">
        <f t="shared" si="41"/>
        <v>0.39112725131275455</v>
      </c>
      <c r="M183" s="177">
        <f t="shared" si="42"/>
        <v>0.39679551923606649</v>
      </c>
      <c r="N183" s="179">
        <f t="shared" si="43"/>
        <v>0.3876588191330344</v>
      </c>
      <c r="O183" s="424"/>
      <c r="P183" s="424"/>
      <c r="Q183" s="424"/>
    </row>
    <row r="184" spans="1:17">
      <c r="A184" s="10"/>
      <c r="B184" s="10"/>
      <c r="C184" s="719" t="s">
        <v>233</v>
      </c>
      <c r="D184" s="180">
        <f t="shared" si="33"/>
        <v>0.18693115519253209</v>
      </c>
      <c r="E184" s="180">
        <f t="shared" si="34"/>
        <v>0.18379160636758321</v>
      </c>
      <c r="F184" s="180">
        <f t="shared" si="35"/>
        <v>0.22406980572933816</v>
      </c>
      <c r="G184" s="180">
        <f t="shared" si="36"/>
        <v>0.22308408315234254</v>
      </c>
      <c r="H184" s="180">
        <f t="shared" si="37"/>
        <v>0.23875224955008997</v>
      </c>
      <c r="I184" s="403">
        <f t="shared" si="38"/>
        <v>0.20557824311408462</v>
      </c>
      <c r="J184" s="180">
        <f t="shared" si="39"/>
        <v>0.30716348136944865</v>
      </c>
      <c r="K184" s="403">
        <f t="shared" si="40"/>
        <v>0.34766927154489319</v>
      </c>
      <c r="L184" s="180">
        <f t="shared" si="41"/>
        <v>0.35495902242724642</v>
      </c>
      <c r="M184" s="180">
        <f t="shared" si="42"/>
        <v>0.35777247268386742</v>
      </c>
      <c r="N184" s="718">
        <f t="shared" si="43"/>
        <v>0.37210388639760839</v>
      </c>
      <c r="O184" s="424"/>
      <c r="P184" s="424"/>
      <c r="Q184" s="424"/>
    </row>
    <row r="185" spans="1:17" ht="30">
      <c r="A185" s="10"/>
      <c r="B185" s="10"/>
      <c r="C185" s="156" t="s">
        <v>234</v>
      </c>
      <c r="D185" s="177">
        <f t="shared" si="33"/>
        <v>3.7339556592765458E-2</v>
      </c>
      <c r="E185" s="177">
        <f t="shared" si="34"/>
        <v>3.9073806078147609E-2</v>
      </c>
      <c r="F185" s="177">
        <f t="shared" si="35"/>
        <v>3.9018768521567333E-2</v>
      </c>
      <c r="G185" s="197">
        <f t="shared" si="36"/>
        <v>4.1421036301582378E-2</v>
      </c>
      <c r="H185" s="177">
        <f t="shared" si="37"/>
        <v>2.8194361127774445E-2</v>
      </c>
      <c r="I185" s="177">
        <f t="shared" si="38"/>
        <v>3.1974976105656444E-2</v>
      </c>
      <c r="J185" s="177">
        <f t="shared" si="39"/>
        <v>3.4648700673724733E-2</v>
      </c>
      <c r="K185" s="177">
        <f t="shared" si="40"/>
        <v>3.2952620361768402E-2</v>
      </c>
      <c r="L185" s="177">
        <f t="shared" si="41"/>
        <v>3.0132011581685235E-2</v>
      </c>
      <c r="M185" s="177">
        <f t="shared" si="42"/>
        <v>2.8509778716371316E-2</v>
      </c>
      <c r="N185" s="179">
        <f t="shared" si="43"/>
        <v>3.447309417040359E-2</v>
      </c>
      <c r="O185" s="424"/>
      <c r="P185" s="424"/>
      <c r="Q185" s="424"/>
    </row>
    <row r="186" spans="1:17">
      <c r="A186" s="10"/>
      <c r="B186" s="10"/>
      <c r="C186" s="719" t="s">
        <v>439</v>
      </c>
      <c r="D186" s="180">
        <f t="shared" si="33"/>
        <v>3.9673278879813305E-3</v>
      </c>
      <c r="E186" s="180">
        <f t="shared" si="34"/>
        <v>4.8239266763145201E-3</v>
      </c>
      <c r="F186" s="180">
        <f t="shared" si="35"/>
        <v>1.3170892327955219E-2</v>
      </c>
      <c r="G186" s="180">
        <f t="shared" si="36"/>
        <v>1.0394042817251009E-2</v>
      </c>
      <c r="H186" s="180">
        <f t="shared" si="37"/>
        <v>2.3395320935812838E-2</v>
      </c>
      <c r="I186" s="403">
        <f t="shared" si="38"/>
        <v>7.2986358502041878E-3</v>
      </c>
      <c r="J186" s="180">
        <f t="shared" si="39"/>
        <v>1.1755809157156606E-2</v>
      </c>
      <c r="K186" s="403">
        <f t="shared" si="40"/>
        <v>1.2350401661292967E-2</v>
      </c>
      <c r="L186" s="180">
        <f t="shared" si="41"/>
        <v>5.8889924915345735E-4</v>
      </c>
      <c r="M186" s="180">
        <f t="shared" si="42"/>
        <v>1.459921035717565E-2</v>
      </c>
      <c r="N186" s="718">
        <f t="shared" si="43"/>
        <v>7.4738415545590429E-3</v>
      </c>
      <c r="O186" s="424"/>
      <c r="P186" s="424"/>
      <c r="Q186" s="424"/>
    </row>
    <row r="187" spans="1:17" ht="15.75" customHeight="1">
      <c r="A187" s="10"/>
      <c r="B187" s="10"/>
      <c r="C187" s="159" t="s">
        <v>95</v>
      </c>
      <c r="D187" s="177">
        <f t="shared" si="33"/>
        <v>0.1498249708284714</v>
      </c>
      <c r="E187" s="177">
        <f t="shared" si="34"/>
        <v>0.14930053063193441</v>
      </c>
      <c r="F187" s="177">
        <f t="shared" si="35"/>
        <v>0.1137635824827132</v>
      </c>
      <c r="G187" s="197">
        <f t="shared" si="36"/>
        <v>0.11479987589202606</v>
      </c>
      <c r="H187" s="177">
        <f t="shared" si="37"/>
        <v>0.1225254949010198</v>
      </c>
      <c r="I187" s="177">
        <f t="shared" si="38"/>
        <v>0.21409331827265618</v>
      </c>
      <c r="J187" s="177">
        <f t="shared" si="39"/>
        <v>0.12924515330675099</v>
      </c>
      <c r="K187" s="177">
        <f t="shared" si="40"/>
        <v>0.14120990218044702</v>
      </c>
      <c r="L187" s="177">
        <f t="shared" si="41"/>
        <v>0.13687000049074938</v>
      </c>
      <c r="M187" s="177">
        <f t="shared" si="42"/>
        <v>0.11500321366265724</v>
      </c>
      <c r="N187" s="209">
        <f t="shared" si="43"/>
        <v>0.11079970104633782</v>
      </c>
      <c r="O187" s="424"/>
      <c r="P187" s="424"/>
      <c r="Q187" s="424"/>
    </row>
    <row r="188" spans="1:17" ht="21.75" customHeight="1">
      <c r="A188" s="10"/>
      <c r="B188" s="10"/>
      <c r="C188" s="186" t="s">
        <v>28</v>
      </c>
      <c r="D188" s="212">
        <f t="shared" ref="D188:N188" si="44">SUM(D180:D187)</f>
        <v>1</v>
      </c>
      <c r="E188" s="213">
        <f t="shared" si="44"/>
        <v>0.99999999999999989</v>
      </c>
      <c r="F188" s="212">
        <f t="shared" si="44"/>
        <v>1</v>
      </c>
      <c r="G188" s="212">
        <f t="shared" si="44"/>
        <v>1</v>
      </c>
      <c r="H188" s="212">
        <f t="shared" si="44"/>
        <v>1</v>
      </c>
      <c r="I188" s="212">
        <f t="shared" si="44"/>
        <v>1</v>
      </c>
      <c r="J188" s="212">
        <f t="shared" si="44"/>
        <v>1</v>
      </c>
      <c r="K188" s="212">
        <f t="shared" si="44"/>
        <v>1</v>
      </c>
      <c r="L188" s="212">
        <f t="shared" si="44"/>
        <v>1</v>
      </c>
      <c r="M188" s="212">
        <f t="shared" si="44"/>
        <v>0.99999999999999989</v>
      </c>
      <c r="N188" s="214">
        <f t="shared" si="44"/>
        <v>1</v>
      </c>
      <c r="O188" s="436"/>
      <c r="P188" s="436"/>
      <c r="Q188" s="436"/>
    </row>
    <row r="189" spans="1:17" ht="15.75" customHeight="1">
      <c r="A189" s="10"/>
      <c r="B189" s="10"/>
      <c r="C189" s="151" t="s">
        <v>101</v>
      </c>
      <c r="D189" s="151"/>
      <c r="E189" s="151"/>
      <c r="F189" s="151"/>
      <c r="G189" s="151"/>
      <c r="H189" s="151"/>
      <c r="I189" s="10"/>
      <c r="J189" s="10"/>
      <c r="K189" s="10"/>
      <c r="L189" s="10"/>
      <c r="M189" s="10"/>
      <c r="N189" s="10"/>
      <c r="O189" s="10"/>
      <c r="P189" s="10"/>
      <c r="Q189" s="10"/>
    </row>
    <row r="190" spans="1:17">
      <c r="A190" s="10"/>
      <c r="B190" s="10"/>
      <c r="C190" s="10"/>
      <c r="D190" s="10"/>
      <c r="E190" s="10"/>
      <c r="F190" s="10"/>
      <c r="G190" s="10"/>
      <c r="H190" s="10"/>
      <c r="I190" s="10"/>
      <c r="J190" s="10"/>
      <c r="K190" s="10"/>
      <c r="L190" s="10"/>
      <c r="M190" s="10"/>
      <c r="N190" s="10"/>
      <c r="O190" s="10"/>
      <c r="P190" s="10"/>
      <c r="Q190" s="10"/>
    </row>
    <row r="191" spans="1:17" ht="20.25" customHeight="1">
      <c r="A191" s="10"/>
      <c r="B191" s="10"/>
      <c r="C191" s="851" t="s">
        <v>449</v>
      </c>
      <c r="D191" s="825"/>
      <c r="E191" s="825"/>
      <c r="F191" s="825"/>
      <c r="G191" s="825"/>
      <c r="H191" s="825"/>
      <c r="I191" s="825"/>
      <c r="J191" s="825"/>
      <c r="K191" s="825"/>
      <c r="L191" s="825"/>
      <c r="M191" s="825"/>
      <c r="N191" s="710"/>
      <c r="O191" s="172"/>
      <c r="P191" s="172"/>
      <c r="Q191" s="10"/>
    </row>
    <row r="192" spans="1:17">
      <c r="A192" s="10"/>
      <c r="B192" s="10"/>
      <c r="C192" s="10"/>
      <c r="D192" s="10"/>
      <c r="E192" s="10"/>
      <c r="F192" s="10"/>
      <c r="G192" s="10"/>
      <c r="H192" s="10"/>
      <c r="I192" s="10"/>
      <c r="J192" s="10"/>
      <c r="K192" s="10"/>
      <c r="L192" s="10"/>
      <c r="M192" s="10"/>
      <c r="N192" s="10"/>
      <c r="O192" s="10"/>
      <c r="P192" s="10"/>
      <c r="Q192" s="10"/>
    </row>
    <row r="193" spans="1:17">
      <c r="A193" s="10"/>
      <c r="B193" s="10"/>
      <c r="C193" s="10"/>
      <c r="D193" s="10"/>
      <c r="E193" s="10"/>
      <c r="F193" s="10"/>
      <c r="G193" s="10"/>
      <c r="H193" s="10"/>
      <c r="I193" s="10"/>
      <c r="J193" s="10"/>
      <c r="K193" s="10"/>
      <c r="L193" s="10"/>
      <c r="M193" s="10"/>
      <c r="N193" s="10"/>
      <c r="O193" s="10"/>
      <c r="P193" s="10"/>
      <c r="Q193" s="10"/>
    </row>
    <row r="194" spans="1:17">
      <c r="A194" s="10"/>
      <c r="B194" s="10"/>
      <c r="C194" s="10"/>
      <c r="D194" s="10"/>
      <c r="E194" s="10"/>
      <c r="F194" s="10"/>
      <c r="G194" s="10"/>
      <c r="H194" s="10"/>
      <c r="I194" s="10"/>
      <c r="J194" s="10"/>
      <c r="K194" s="10"/>
      <c r="L194" s="10"/>
      <c r="M194" s="10"/>
      <c r="N194" s="10"/>
      <c r="O194" s="10"/>
      <c r="P194" s="10"/>
      <c r="Q194" s="10"/>
    </row>
    <row r="195" spans="1:17">
      <c r="A195" s="10"/>
      <c r="B195" s="10"/>
      <c r="C195" s="10"/>
      <c r="D195" s="10"/>
      <c r="E195" s="10"/>
      <c r="F195" s="10"/>
      <c r="G195" s="10"/>
      <c r="H195" s="10"/>
      <c r="I195" s="10"/>
      <c r="J195" s="10"/>
      <c r="K195" s="10"/>
      <c r="L195" s="10"/>
      <c r="M195" s="10"/>
      <c r="N195" s="10"/>
      <c r="O195" s="10"/>
      <c r="P195" s="10"/>
      <c r="Q195" s="10"/>
    </row>
    <row r="196" spans="1:17">
      <c r="A196" s="10"/>
      <c r="B196" s="10"/>
      <c r="C196" s="10"/>
      <c r="D196" s="10"/>
      <c r="E196" s="10"/>
      <c r="F196" s="10"/>
      <c r="G196" s="10"/>
      <c r="H196" s="10"/>
      <c r="I196" s="10"/>
      <c r="J196" s="10"/>
      <c r="K196" s="10"/>
      <c r="L196" s="10"/>
      <c r="M196" s="10"/>
      <c r="N196" s="10"/>
      <c r="O196" s="10"/>
      <c r="P196" s="10"/>
      <c r="Q196" s="10"/>
    </row>
    <row r="197" spans="1:17">
      <c r="A197" s="10"/>
      <c r="B197" s="10"/>
      <c r="C197" s="10"/>
      <c r="D197" s="10"/>
      <c r="E197" s="10"/>
      <c r="F197" s="10"/>
      <c r="G197" s="10"/>
      <c r="H197" s="10"/>
      <c r="I197" s="10"/>
      <c r="J197" s="10"/>
      <c r="K197" s="10"/>
      <c r="L197" s="10"/>
      <c r="M197" s="10"/>
      <c r="N197" s="10"/>
      <c r="O197" s="10"/>
      <c r="P197" s="10"/>
      <c r="Q197" s="10"/>
    </row>
    <row r="198" spans="1:17">
      <c r="A198" s="10"/>
      <c r="B198" s="10"/>
      <c r="C198" s="10"/>
      <c r="D198" s="10"/>
      <c r="E198" s="10"/>
      <c r="F198" s="10"/>
      <c r="G198" s="10"/>
      <c r="H198" s="10"/>
      <c r="I198" s="10"/>
      <c r="J198" s="10"/>
      <c r="K198" s="10"/>
      <c r="L198" s="10"/>
      <c r="M198" s="10"/>
      <c r="N198" s="10"/>
      <c r="O198" s="10"/>
      <c r="P198" s="10"/>
      <c r="Q198" s="10"/>
    </row>
    <row r="199" spans="1:17">
      <c r="A199" s="10"/>
      <c r="B199" s="10"/>
      <c r="C199" s="10"/>
      <c r="D199" s="10"/>
      <c r="E199" s="10"/>
      <c r="F199" s="10"/>
      <c r="G199" s="10"/>
      <c r="H199" s="10"/>
      <c r="I199" s="10"/>
      <c r="J199" s="10"/>
      <c r="K199" s="10"/>
      <c r="L199" s="10"/>
      <c r="M199" s="10"/>
      <c r="N199" s="10"/>
      <c r="O199" s="10"/>
      <c r="P199" s="10"/>
      <c r="Q199" s="10"/>
    </row>
    <row r="200" spans="1:17">
      <c r="A200" s="10"/>
      <c r="B200" s="10"/>
      <c r="C200" s="10"/>
      <c r="D200" s="10"/>
      <c r="E200" s="10"/>
      <c r="F200" s="10"/>
      <c r="G200" s="10"/>
      <c r="H200" s="10"/>
      <c r="I200" s="10"/>
      <c r="J200" s="10"/>
      <c r="K200" s="10"/>
      <c r="L200" s="10"/>
      <c r="M200" s="10"/>
      <c r="N200" s="10"/>
      <c r="O200" s="10"/>
      <c r="P200" s="10"/>
      <c r="Q200" s="10"/>
    </row>
    <row r="201" spans="1:17">
      <c r="A201" s="10"/>
      <c r="B201" s="10"/>
      <c r="C201" s="10"/>
      <c r="D201" s="10"/>
      <c r="E201" s="10"/>
      <c r="F201" s="10"/>
      <c r="G201" s="10"/>
      <c r="H201" s="10"/>
      <c r="I201" s="10"/>
      <c r="J201" s="10"/>
      <c r="K201" s="10"/>
      <c r="L201" s="10"/>
      <c r="M201" s="10"/>
      <c r="N201" s="10"/>
      <c r="O201" s="10"/>
      <c r="P201" s="10"/>
      <c r="Q201" s="10"/>
    </row>
    <row r="202" spans="1:17">
      <c r="A202" s="10"/>
      <c r="B202" s="10"/>
      <c r="C202" s="10"/>
      <c r="D202" s="10"/>
      <c r="E202" s="10"/>
      <c r="F202" s="10"/>
      <c r="G202" s="10"/>
      <c r="H202" s="10"/>
      <c r="I202" s="10"/>
      <c r="J202" s="10"/>
      <c r="K202" s="10"/>
      <c r="L202" s="10"/>
      <c r="M202" s="10"/>
      <c r="N202" s="10"/>
      <c r="O202" s="10"/>
      <c r="P202" s="10"/>
      <c r="Q202" s="10"/>
    </row>
    <row r="203" spans="1:17">
      <c r="A203" s="10"/>
      <c r="B203" s="10"/>
      <c r="C203" s="10"/>
      <c r="D203" s="10"/>
      <c r="E203" s="10"/>
      <c r="F203" s="10"/>
      <c r="G203" s="10"/>
      <c r="H203" s="10"/>
      <c r="I203" s="10"/>
      <c r="J203" s="10"/>
      <c r="K203" s="10"/>
      <c r="L203" s="10"/>
      <c r="M203" s="10"/>
      <c r="N203" s="10"/>
      <c r="O203" s="10"/>
      <c r="P203" s="10"/>
      <c r="Q203" s="10"/>
    </row>
    <row r="204" spans="1:17" ht="21.75" customHeight="1">
      <c r="A204" s="10"/>
      <c r="B204" s="10"/>
      <c r="C204" s="851" t="s">
        <v>449</v>
      </c>
      <c r="D204" s="825"/>
      <c r="E204" s="825"/>
      <c r="F204" s="825"/>
      <c r="G204" s="825"/>
      <c r="H204" s="825"/>
      <c r="I204" s="825"/>
      <c r="J204" s="825"/>
      <c r="K204" s="825"/>
      <c r="L204" s="825"/>
      <c r="M204" s="825"/>
      <c r="N204" s="710"/>
      <c r="O204" s="172"/>
      <c r="P204" s="172"/>
      <c r="Q204" s="10"/>
    </row>
    <row r="205" spans="1:17" ht="7.5" customHeight="1">
      <c r="A205" s="10"/>
      <c r="B205" s="10"/>
      <c r="C205" s="10"/>
      <c r="D205" s="10"/>
      <c r="E205" s="10"/>
      <c r="F205" s="10"/>
      <c r="G205" s="10"/>
      <c r="H205" s="10"/>
      <c r="I205" s="10"/>
      <c r="J205" s="10"/>
      <c r="K205" s="10"/>
      <c r="L205" s="10"/>
      <c r="M205" s="10"/>
      <c r="N205" s="10"/>
      <c r="O205" s="10"/>
      <c r="P205" s="10"/>
      <c r="Q205" s="10"/>
    </row>
    <row r="206" spans="1:17">
      <c r="A206" s="10"/>
      <c r="B206" s="10"/>
      <c r="C206" s="10"/>
      <c r="D206" s="10"/>
      <c r="E206" s="10"/>
      <c r="F206" s="10"/>
      <c r="G206" s="10"/>
      <c r="H206" s="10"/>
      <c r="I206" s="10"/>
      <c r="J206" s="10"/>
      <c r="K206" s="10"/>
      <c r="L206" s="10"/>
      <c r="M206" s="10"/>
      <c r="N206" s="10"/>
      <c r="O206" s="10"/>
      <c r="P206" s="10"/>
      <c r="Q206" s="10"/>
    </row>
    <row r="207" spans="1:17">
      <c r="A207" s="10"/>
      <c r="B207" s="10"/>
      <c r="C207" s="10"/>
      <c r="D207" s="10"/>
      <c r="E207" s="10"/>
      <c r="F207" s="10"/>
      <c r="G207" s="10"/>
      <c r="H207" s="10"/>
      <c r="I207" s="10"/>
      <c r="J207" s="10"/>
      <c r="K207" s="10"/>
      <c r="L207" s="10"/>
      <c r="M207" s="10"/>
      <c r="N207" s="10"/>
      <c r="O207" s="10"/>
      <c r="P207" s="10"/>
      <c r="Q207" s="10"/>
    </row>
    <row r="208" spans="1:17">
      <c r="A208" s="10"/>
      <c r="B208" s="10"/>
      <c r="C208" s="10"/>
      <c r="D208" s="10"/>
      <c r="E208" s="10"/>
      <c r="F208" s="10"/>
      <c r="G208" s="10"/>
      <c r="H208" s="10"/>
      <c r="I208" s="10"/>
      <c r="J208" s="10"/>
      <c r="K208" s="10"/>
      <c r="L208" s="10"/>
      <c r="M208" s="10"/>
      <c r="N208" s="10"/>
      <c r="O208" s="10"/>
      <c r="P208" s="10"/>
      <c r="Q208" s="10"/>
    </row>
    <row r="209" spans="1:17">
      <c r="A209" s="10"/>
      <c r="B209" s="10"/>
      <c r="C209" s="10"/>
      <c r="D209" s="10"/>
      <c r="E209" s="10"/>
      <c r="F209" s="10"/>
      <c r="G209" s="10"/>
      <c r="H209" s="10"/>
      <c r="I209" s="10"/>
      <c r="J209" s="10"/>
      <c r="K209" s="10"/>
      <c r="L209" s="10"/>
      <c r="M209" s="10"/>
      <c r="N209" s="10"/>
      <c r="O209" s="10"/>
      <c r="P209" s="10"/>
      <c r="Q209" s="10"/>
    </row>
    <row r="210" spans="1:17">
      <c r="A210" s="10"/>
      <c r="B210" s="10"/>
      <c r="C210" s="10"/>
      <c r="D210" s="10"/>
      <c r="E210" s="10"/>
      <c r="F210" s="10"/>
      <c r="G210" s="10"/>
      <c r="H210" s="10"/>
      <c r="I210" s="10"/>
      <c r="J210" s="10"/>
      <c r="K210" s="10"/>
      <c r="L210" s="10"/>
      <c r="M210" s="10"/>
      <c r="N210" s="10"/>
      <c r="O210" s="10"/>
      <c r="P210" s="10"/>
      <c r="Q210" s="10"/>
    </row>
    <row r="211" spans="1:17">
      <c r="A211" s="10"/>
      <c r="B211" s="10"/>
      <c r="C211" s="10"/>
      <c r="D211" s="10"/>
      <c r="E211" s="10"/>
      <c r="F211" s="10"/>
      <c r="G211" s="10"/>
      <c r="H211" s="10"/>
      <c r="I211" s="10"/>
      <c r="J211" s="10"/>
      <c r="K211" s="10"/>
      <c r="L211" s="10"/>
      <c r="M211" s="10"/>
      <c r="N211" s="10"/>
      <c r="O211" s="10"/>
      <c r="P211" s="10"/>
      <c r="Q211" s="10"/>
    </row>
    <row r="212" spans="1:17">
      <c r="A212" s="10"/>
      <c r="B212" s="10"/>
      <c r="C212" s="10"/>
      <c r="D212" s="10"/>
      <c r="E212" s="10"/>
      <c r="F212" s="10"/>
      <c r="G212" s="10"/>
      <c r="H212" s="10"/>
      <c r="I212" s="10"/>
      <c r="J212" s="10"/>
      <c r="K212" s="10"/>
      <c r="L212" s="10"/>
      <c r="M212" s="10"/>
      <c r="N212" s="10"/>
      <c r="O212" s="10"/>
      <c r="P212" s="10"/>
      <c r="Q212" s="10"/>
    </row>
    <row r="213" spans="1:17">
      <c r="A213" s="10"/>
      <c r="B213" s="10"/>
      <c r="C213" s="10"/>
      <c r="D213" s="10"/>
      <c r="E213" s="10"/>
      <c r="F213" s="10"/>
      <c r="G213" s="10"/>
      <c r="H213" s="10"/>
      <c r="I213" s="10"/>
      <c r="J213" s="10"/>
      <c r="K213" s="10"/>
      <c r="L213" s="10"/>
      <c r="M213" s="10"/>
      <c r="N213" s="10"/>
      <c r="O213" s="10"/>
      <c r="P213" s="10"/>
      <c r="Q213" s="10"/>
    </row>
    <row r="214" spans="1:17">
      <c r="A214" s="10"/>
      <c r="B214" s="10"/>
      <c r="C214" s="10"/>
      <c r="D214" s="10"/>
      <c r="E214" s="10"/>
      <c r="F214" s="10"/>
      <c r="G214" s="10"/>
      <c r="H214" s="10"/>
      <c r="I214" s="10"/>
      <c r="J214" s="10"/>
      <c r="K214" s="10"/>
      <c r="L214" s="10"/>
      <c r="M214" s="10"/>
      <c r="N214" s="10"/>
      <c r="O214" s="10"/>
      <c r="P214" s="10"/>
      <c r="Q214" s="10"/>
    </row>
    <row r="215" spans="1:17">
      <c r="A215" s="10"/>
      <c r="B215" s="10"/>
      <c r="C215" s="10"/>
      <c r="D215" s="10"/>
      <c r="E215" s="10"/>
      <c r="F215" s="10"/>
      <c r="G215" s="10"/>
      <c r="H215" s="10"/>
      <c r="I215" s="10"/>
      <c r="J215" s="10"/>
      <c r="K215" s="10"/>
      <c r="L215" s="10"/>
      <c r="M215" s="10"/>
      <c r="N215" s="10"/>
      <c r="O215" s="10"/>
      <c r="P215" s="10"/>
      <c r="Q215" s="10"/>
    </row>
    <row r="216" spans="1:17">
      <c r="A216" s="10"/>
      <c r="B216" s="10"/>
      <c r="C216" s="10"/>
      <c r="D216" s="10"/>
      <c r="E216" s="10"/>
      <c r="F216" s="10"/>
      <c r="G216" s="10"/>
      <c r="H216" s="10"/>
      <c r="I216" s="10"/>
      <c r="J216" s="10"/>
      <c r="K216" s="10"/>
      <c r="L216" s="10"/>
      <c r="M216" s="10"/>
      <c r="N216" s="10"/>
      <c r="O216" s="10"/>
      <c r="P216" s="10"/>
      <c r="Q216" s="10"/>
    </row>
    <row r="217" spans="1:17">
      <c r="A217" s="10"/>
      <c r="B217" s="10"/>
      <c r="C217" s="10"/>
      <c r="D217" s="10"/>
      <c r="E217" s="10"/>
      <c r="F217" s="10"/>
      <c r="G217" s="10"/>
      <c r="H217" s="10"/>
      <c r="I217" s="10"/>
      <c r="J217" s="10"/>
      <c r="K217" s="10"/>
      <c r="L217" s="10"/>
      <c r="M217" s="10"/>
      <c r="N217" s="10"/>
      <c r="O217" s="10"/>
      <c r="P217" s="10"/>
      <c r="Q217" s="10"/>
    </row>
    <row r="218" spans="1:17" ht="20.25" customHeight="1">
      <c r="A218" s="10"/>
      <c r="B218" s="10"/>
      <c r="C218" s="851" t="s">
        <v>449</v>
      </c>
      <c r="D218" s="825"/>
      <c r="E218" s="825"/>
      <c r="F218" s="825"/>
      <c r="G218" s="825"/>
      <c r="H218" s="825"/>
      <c r="I218" s="825"/>
      <c r="J218" s="825"/>
      <c r="K218" s="825"/>
      <c r="L218" s="825"/>
      <c r="M218" s="825"/>
      <c r="N218" s="710"/>
      <c r="O218" s="172"/>
      <c r="P218" s="172"/>
      <c r="Q218" s="10"/>
    </row>
    <row r="219" spans="1:17" ht="3.75" customHeight="1">
      <c r="A219" s="10"/>
      <c r="B219" s="10"/>
      <c r="C219" s="10"/>
      <c r="D219" s="10"/>
      <c r="E219" s="10"/>
      <c r="F219" s="10"/>
      <c r="G219" s="10"/>
      <c r="H219" s="10"/>
      <c r="I219" s="10"/>
      <c r="J219" s="10"/>
      <c r="K219" s="10"/>
      <c r="L219" s="10"/>
      <c r="M219" s="10"/>
      <c r="N219" s="10"/>
      <c r="O219" s="10"/>
      <c r="P219" s="10"/>
      <c r="Q219" s="10"/>
    </row>
    <row r="220" spans="1:17">
      <c r="A220" s="10"/>
      <c r="B220" s="10"/>
      <c r="C220" s="10"/>
      <c r="D220" s="10"/>
      <c r="E220" s="10"/>
      <c r="F220" s="10"/>
      <c r="G220" s="10"/>
      <c r="H220" s="10"/>
      <c r="I220" s="10"/>
      <c r="J220" s="10"/>
      <c r="K220" s="10"/>
      <c r="L220" s="10"/>
      <c r="M220" s="10"/>
      <c r="N220" s="10"/>
      <c r="O220" s="10"/>
      <c r="P220" s="10"/>
      <c r="Q220" s="10"/>
    </row>
    <row r="221" spans="1:17">
      <c r="A221" s="10"/>
      <c r="B221" s="10"/>
      <c r="C221" s="10"/>
      <c r="D221" s="10"/>
      <c r="E221" s="10"/>
      <c r="F221" s="10"/>
      <c r="G221" s="10"/>
      <c r="H221" s="10"/>
      <c r="I221" s="10"/>
      <c r="J221" s="10"/>
      <c r="K221" s="10"/>
      <c r="L221" s="10"/>
      <c r="M221" s="10"/>
      <c r="N221" s="10"/>
      <c r="O221" s="10"/>
      <c r="P221" s="10"/>
      <c r="Q221" s="10"/>
    </row>
    <row r="222" spans="1:17">
      <c r="A222" s="10"/>
      <c r="B222" s="10"/>
      <c r="C222" s="10"/>
      <c r="D222" s="10"/>
      <c r="E222" s="10"/>
      <c r="F222" s="10"/>
      <c r="G222" s="10"/>
      <c r="H222" s="10"/>
      <c r="I222" s="10"/>
      <c r="J222" s="10"/>
      <c r="K222" s="10"/>
      <c r="L222" s="10"/>
      <c r="M222" s="10"/>
      <c r="N222" s="10"/>
      <c r="O222" s="10"/>
      <c r="P222" s="10"/>
      <c r="Q222" s="10"/>
    </row>
    <row r="223" spans="1:17">
      <c r="A223" s="10"/>
      <c r="B223" s="10"/>
      <c r="C223" s="10"/>
      <c r="D223" s="10"/>
      <c r="E223" s="10"/>
      <c r="F223" s="10"/>
      <c r="G223" s="10"/>
      <c r="H223" s="10"/>
      <c r="I223" s="10"/>
      <c r="J223" s="10"/>
      <c r="K223" s="10"/>
      <c r="L223" s="10"/>
      <c r="M223" s="10"/>
      <c r="N223" s="10"/>
      <c r="O223" s="10"/>
      <c r="P223" s="10"/>
      <c r="Q223" s="10"/>
    </row>
    <row r="224" spans="1:17">
      <c r="A224" s="10"/>
      <c r="B224" s="10"/>
      <c r="C224" s="10"/>
      <c r="D224" s="10"/>
      <c r="E224" s="10"/>
      <c r="F224" s="10"/>
      <c r="G224" s="10"/>
      <c r="H224" s="10"/>
      <c r="I224" s="10"/>
      <c r="J224" s="10"/>
      <c r="K224" s="10"/>
      <c r="L224" s="10"/>
      <c r="M224" s="10"/>
      <c r="N224" s="10"/>
      <c r="O224" s="10"/>
      <c r="P224" s="10"/>
      <c r="Q224" s="10"/>
    </row>
    <row r="225" spans="1:17">
      <c r="A225" s="10"/>
      <c r="B225" s="10"/>
      <c r="C225" s="10"/>
      <c r="D225" s="10"/>
      <c r="E225" s="10"/>
      <c r="F225" s="10"/>
      <c r="G225" s="10"/>
      <c r="H225" s="10"/>
      <c r="I225" s="10"/>
      <c r="J225" s="10"/>
      <c r="K225" s="10"/>
      <c r="L225" s="10"/>
      <c r="M225" s="10"/>
      <c r="N225" s="10"/>
      <c r="O225" s="10"/>
      <c r="P225" s="10"/>
      <c r="Q225" s="10"/>
    </row>
    <row r="226" spans="1:17">
      <c r="A226" s="10"/>
      <c r="B226" s="10"/>
      <c r="C226" s="10"/>
      <c r="D226" s="10"/>
      <c r="E226" s="10"/>
      <c r="F226" s="10"/>
      <c r="G226" s="10"/>
      <c r="H226" s="10"/>
      <c r="I226" s="10"/>
      <c r="J226" s="10"/>
      <c r="K226" s="10"/>
      <c r="L226" s="10"/>
      <c r="M226" s="10"/>
      <c r="N226" s="10"/>
      <c r="O226" s="10"/>
      <c r="P226" s="10"/>
      <c r="Q226" s="10"/>
    </row>
    <row r="227" spans="1:17">
      <c r="A227" s="10"/>
      <c r="B227" s="10"/>
      <c r="C227" s="10"/>
      <c r="D227" s="10"/>
      <c r="E227" s="10"/>
      <c r="F227" s="10"/>
      <c r="G227" s="10"/>
      <c r="H227" s="10"/>
      <c r="I227" s="10"/>
      <c r="J227" s="10"/>
      <c r="K227" s="10"/>
      <c r="L227" s="10"/>
      <c r="M227" s="10"/>
      <c r="N227" s="10"/>
      <c r="O227" s="10"/>
      <c r="P227" s="10"/>
      <c r="Q227" s="10"/>
    </row>
    <row r="228" spans="1:17">
      <c r="A228" s="10"/>
      <c r="B228" s="10"/>
      <c r="C228" s="10"/>
      <c r="D228" s="10"/>
      <c r="E228" s="10"/>
      <c r="F228" s="10"/>
      <c r="G228" s="10"/>
      <c r="H228" s="10"/>
      <c r="I228" s="10"/>
      <c r="J228" s="10"/>
      <c r="K228" s="10"/>
      <c r="L228" s="10"/>
      <c r="M228" s="10"/>
      <c r="N228" s="10"/>
      <c r="O228" s="10"/>
      <c r="P228" s="10"/>
      <c r="Q228" s="10"/>
    </row>
    <row r="229" spans="1:17">
      <c r="A229" s="10"/>
      <c r="B229" s="10"/>
      <c r="C229" s="10"/>
      <c r="D229" s="10"/>
      <c r="E229" s="10"/>
      <c r="F229" s="10"/>
      <c r="G229" s="10"/>
      <c r="H229" s="10"/>
      <c r="I229" s="10"/>
      <c r="J229" s="10"/>
      <c r="K229" s="10"/>
      <c r="L229" s="10"/>
      <c r="M229" s="10"/>
      <c r="N229" s="10"/>
      <c r="O229" s="10"/>
      <c r="P229" s="10"/>
      <c r="Q229" s="10"/>
    </row>
    <row r="230" spans="1:17">
      <c r="A230" s="10"/>
      <c r="B230" s="10"/>
      <c r="C230" s="10"/>
      <c r="D230" s="10"/>
      <c r="E230" s="10"/>
      <c r="F230" s="10"/>
      <c r="G230" s="10"/>
      <c r="H230" s="10"/>
      <c r="I230" s="10"/>
      <c r="J230" s="10"/>
      <c r="K230" s="10"/>
      <c r="L230" s="10"/>
      <c r="M230" s="10"/>
      <c r="N230" s="10"/>
      <c r="O230" s="10"/>
      <c r="P230" s="10"/>
      <c r="Q230" s="10"/>
    </row>
    <row r="231" spans="1:17">
      <c r="A231" s="10"/>
      <c r="B231" s="10"/>
      <c r="C231" s="10"/>
      <c r="D231" s="10"/>
      <c r="E231" s="10"/>
      <c r="F231" s="10"/>
      <c r="G231" s="10"/>
      <c r="H231" s="10"/>
      <c r="I231" s="10"/>
      <c r="J231" s="10"/>
      <c r="K231" s="10"/>
      <c r="L231" s="10"/>
      <c r="M231" s="10"/>
      <c r="N231" s="10"/>
      <c r="O231" s="10"/>
      <c r="P231" s="10"/>
      <c r="Q231" s="10"/>
    </row>
    <row r="232" spans="1:17" ht="21.75" customHeight="1">
      <c r="A232" s="10"/>
      <c r="B232" s="10"/>
      <c r="C232" s="851" t="s">
        <v>449</v>
      </c>
      <c r="D232" s="825"/>
      <c r="E232" s="825"/>
      <c r="F232" s="825"/>
      <c r="G232" s="825"/>
      <c r="H232" s="825"/>
      <c r="I232" s="825"/>
      <c r="J232" s="825"/>
      <c r="K232" s="825"/>
      <c r="L232" s="825"/>
      <c r="M232" s="825"/>
      <c r="N232" s="710"/>
      <c r="O232" s="172"/>
      <c r="P232" s="172"/>
      <c r="Q232" s="10"/>
    </row>
    <row r="233" spans="1:17" ht="3" customHeight="1">
      <c r="A233" s="10"/>
      <c r="B233" s="10"/>
      <c r="C233" s="10"/>
      <c r="D233" s="10"/>
      <c r="E233" s="10"/>
      <c r="F233" s="10"/>
      <c r="G233" s="10"/>
      <c r="H233" s="10"/>
      <c r="I233" s="10"/>
      <c r="J233" s="10"/>
      <c r="K233" s="10"/>
      <c r="L233" s="10"/>
      <c r="M233" s="10"/>
      <c r="N233" s="10"/>
      <c r="O233" s="10"/>
      <c r="P233" s="10"/>
      <c r="Q233" s="10"/>
    </row>
    <row r="234" spans="1:17">
      <c r="A234" s="10"/>
      <c r="B234" s="10"/>
      <c r="C234" s="10"/>
      <c r="D234" s="10"/>
      <c r="E234" s="10"/>
      <c r="F234" s="10"/>
      <c r="G234" s="10"/>
      <c r="H234" s="10"/>
      <c r="I234" s="10"/>
      <c r="J234" s="10"/>
      <c r="K234" s="10"/>
      <c r="L234" s="10"/>
      <c r="M234" s="10"/>
      <c r="N234" s="10"/>
      <c r="O234" s="10"/>
      <c r="P234" s="10"/>
      <c r="Q234" s="10"/>
    </row>
    <row r="235" spans="1:17">
      <c r="A235" s="10"/>
      <c r="B235" s="10"/>
      <c r="C235" s="10"/>
      <c r="D235" s="10"/>
      <c r="E235" s="10"/>
      <c r="F235" s="10"/>
      <c r="G235" s="10"/>
      <c r="H235" s="10"/>
      <c r="I235" s="10"/>
      <c r="J235" s="10"/>
      <c r="K235" s="10"/>
      <c r="L235" s="10"/>
      <c r="M235" s="10"/>
      <c r="N235" s="10"/>
      <c r="O235" s="10"/>
      <c r="P235" s="10"/>
      <c r="Q235" s="10"/>
    </row>
    <row r="236" spans="1:17">
      <c r="A236" s="10"/>
      <c r="B236" s="10"/>
      <c r="C236" s="10"/>
      <c r="D236" s="10"/>
      <c r="E236" s="10"/>
      <c r="F236" s="10"/>
      <c r="G236" s="10"/>
      <c r="H236" s="10"/>
      <c r="I236" s="10"/>
      <c r="J236" s="10"/>
      <c r="K236" s="10"/>
      <c r="L236" s="10"/>
      <c r="M236" s="10"/>
      <c r="N236" s="10"/>
      <c r="O236" s="10"/>
      <c r="P236" s="10"/>
      <c r="Q236" s="10"/>
    </row>
    <row r="237" spans="1:17">
      <c r="A237" s="10"/>
      <c r="B237" s="10"/>
      <c r="C237" s="10"/>
      <c r="D237" s="10"/>
      <c r="E237" s="10"/>
      <c r="F237" s="10"/>
      <c r="G237" s="10"/>
      <c r="H237" s="10"/>
      <c r="I237" s="10"/>
      <c r="J237" s="10"/>
      <c r="K237" s="10"/>
      <c r="L237" s="10"/>
      <c r="M237" s="10"/>
      <c r="N237" s="10"/>
      <c r="O237" s="10"/>
      <c r="P237" s="10"/>
      <c r="Q237" s="10"/>
    </row>
    <row r="238" spans="1:17">
      <c r="A238" s="10"/>
      <c r="B238" s="10"/>
      <c r="C238" s="10"/>
      <c r="D238" s="10"/>
      <c r="E238" s="10"/>
      <c r="F238" s="10"/>
      <c r="G238" s="10"/>
      <c r="H238" s="10"/>
      <c r="I238" s="10"/>
      <c r="J238" s="10"/>
      <c r="K238" s="10"/>
      <c r="L238" s="10"/>
      <c r="M238" s="10"/>
      <c r="N238" s="10"/>
      <c r="O238" s="10"/>
      <c r="P238" s="10"/>
      <c r="Q238" s="10"/>
    </row>
    <row r="239" spans="1:17">
      <c r="A239" s="10"/>
      <c r="B239" s="10"/>
      <c r="C239" s="10"/>
      <c r="D239" s="10"/>
      <c r="E239" s="10"/>
      <c r="F239" s="10"/>
      <c r="G239" s="10"/>
      <c r="H239" s="10"/>
      <c r="I239" s="10"/>
      <c r="J239" s="10"/>
      <c r="K239" s="10"/>
      <c r="L239" s="10"/>
      <c r="M239" s="10"/>
      <c r="N239" s="10"/>
      <c r="O239" s="10"/>
      <c r="P239" s="10"/>
      <c r="Q239" s="10"/>
    </row>
    <row r="240" spans="1:17">
      <c r="A240" s="10"/>
      <c r="B240" s="10"/>
      <c r="C240" s="10"/>
      <c r="D240" s="10"/>
      <c r="E240" s="10"/>
      <c r="F240" s="10"/>
      <c r="G240" s="10"/>
      <c r="H240" s="10"/>
      <c r="I240" s="10"/>
      <c r="J240" s="10"/>
      <c r="K240" s="10"/>
      <c r="L240" s="10"/>
      <c r="M240" s="10"/>
      <c r="N240" s="10"/>
      <c r="O240" s="10"/>
      <c r="P240" s="10"/>
      <c r="Q240" s="10"/>
    </row>
    <row r="241" spans="1:17">
      <c r="A241" s="10"/>
      <c r="B241" s="10"/>
      <c r="C241" s="10"/>
      <c r="D241" s="10"/>
      <c r="E241" s="10"/>
      <c r="F241" s="10"/>
      <c r="G241" s="10"/>
      <c r="H241" s="10"/>
      <c r="I241" s="10"/>
      <c r="J241" s="10"/>
      <c r="K241" s="10"/>
      <c r="L241" s="10"/>
      <c r="M241" s="10"/>
      <c r="N241" s="10"/>
      <c r="O241" s="10"/>
      <c r="P241" s="10"/>
      <c r="Q241" s="10"/>
    </row>
    <row r="242" spans="1:17">
      <c r="A242" s="10"/>
      <c r="B242" s="10"/>
      <c r="C242" s="10"/>
      <c r="D242" s="10"/>
      <c r="E242" s="10"/>
      <c r="F242" s="10"/>
      <c r="G242" s="10"/>
      <c r="H242" s="10"/>
      <c r="I242" s="10"/>
      <c r="J242" s="10"/>
      <c r="K242" s="10"/>
      <c r="L242" s="10"/>
      <c r="M242" s="10"/>
      <c r="N242" s="10"/>
      <c r="O242" s="10"/>
      <c r="P242" s="10"/>
      <c r="Q242" s="10"/>
    </row>
    <row r="243" spans="1:17">
      <c r="A243" s="10"/>
      <c r="B243" s="10"/>
      <c r="C243" s="10"/>
      <c r="D243" s="10"/>
      <c r="E243" s="10"/>
      <c r="F243" s="10"/>
      <c r="G243" s="10"/>
      <c r="H243" s="10"/>
      <c r="I243" s="10"/>
      <c r="J243" s="10"/>
      <c r="K243" s="10"/>
      <c r="L243" s="10"/>
      <c r="M243" s="10"/>
      <c r="N243" s="10"/>
      <c r="O243" s="10"/>
      <c r="P243" s="10"/>
      <c r="Q243" s="10"/>
    </row>
    <row r="244" spans="1:17">
      <c r="A244" s="10"/>
      <c r="B244" s="10"/>
      <c r="C244" s="10"/>
      <c r="D244" s="10"/>
      <c r="E244" s="10"/>
      <c r="F244" s="10"/>
      <c r="G244" s="10"/>
      <c r="H244" s="10"/>
      <c r="I244" s="10"/>
      <c r="J244" s="10"/>
      <c r="K244" s="10"/>
      <c r="L244" s="10"/>
      <c r="M244" s="10"/>
      <c r="N244" s="10"/>
      <c r="O244" s="10"/>
      <c r="P244" s="10"/>
      <c r="Q244" s="10"/>
    </row>
    <row r="245" spans="1:17">
      <c r="A245" s="10"/>
      <c r="B245" s="10"/>
      <c r="C245" s="10"/>
      <c r="D245" s="10"/>
      <c r="E245" s="10"/>
      <c r="F245" s="10"/>
      <c r="G245" s="10"/>
      <c r="H245" s="10"/>
      <c r="I245" s="10"/>
      <c r="J245" s="10"/>
      <c r="K245" s="10"/>
      <c r="L245" s="10"/>
      <c r="M245" s="10"/>
      <c r="N245" s="10"/>
      <c r="O245" s="10"/>
      <c r="P245" s="10"/>
      <c r="Q245" s="10"/>
    </row>
    <row r="246" spans="1:17" ht="20.25" customHeight="1">
      <c r="A246" s="10"/>
      <c r="B246" s="10"/>
      <c r="C246" s="851" t="s">
        <v>449</v>
      </c>
      <c r="D246" s="825"/>
      <c r="E246" s="825"/>
      <c r="F246" s="825"/>
      <c r="G246" s="825"/>
      <c r="H246" s="825"/>
      <c r="I246" s="825"/>
      <c r="J246" s="825"/>
      <c r="K246" s="825"/>
      <c r="L246" s="825"/>
      <c r="M246" s="825"/>
      <c r="N246" s="710"/>
      <c r="O246" s="172"/>
      <c r="P246" s="172"/>
      <c r="Q246" s="10"/>
    </row>
    <row r="247" spans="1:17" ht="3" customHeight="1">
      <c r="A247" s="10"/>
      <c r="B247" s="10"/>
      <c r="C247" s="10"/>
      <c r="D247" s="10"/>
      <c r="E247" s="10"/>
      <c r="F247" s="10"/>
      <c r="G247" s="10"/>
      <c r="H247" s="10"/>
      <c r="I247" s="10"/>
      <c r="J247" s="10"/>
      <c r="K247" s="10"/>
      <c r="L247" s="10"/>
      <c r="M247" s="10"/>
      <c r="N247" s="10"/>
      <c r="O247" s="10"/>
      <c r="P247" s="10"/>
      <c r="Q247" s="10"/>
    </row>
    <row r="248" spans="1:17">
      <c r="A248" s="10"/>
      <c r="B248" s="10"/>
      <c r="C248" s="10"/>
      <c r="D248" s="10"/>
      <c r="E248" s="10"/>
      <c r="F248" s="10"/>
      <c r="G248" s="10"/>
      <c r="H248" s="10"/>
      <c r="I248" s="10"/>
      <c r="J248" s="10"/>
      <c r="K248" s="10"/>
      <c r="L248" s="10"/>
      <c r="M248" s="10"/>
      <c r="N248" s="10"/>
      <c r="O248" s="10"/>
      <c r="P248" s="10"/>
      <c r="Q248" s="10"/>
    </row>
    <row r="249" spans="1:17">
      <c r="A249" s="10"/>
      <c r="B249" s="10"/>
      <c r="C249" s="10"/>
      <c r="D249" s="10"/>
      <c r="E249" s="10"/>
      <c r="F249" s="10"/>
      <c r="G249" s="10"/>
      <c r="H249" s="10"/>
      <c r="I249" s="10"/>
      <c r="J249" s="10"/>
      <c r="K249" s="10"/>
      <c r="L249" s="10"/>
      <c r="M249" s="10"/>
      <c r="N249" s="10"/>
      <c r="O249" s="10"/>
      <c r="P249" s="10"/>
      <c r="Q249" s="10"/>
    </row>
    <row r="250" spans="1:17">
      <c r="A250" s="10"/>
      <c r="B250" s="10"/>
      <c r="C250" s="10"/>
      <c r="D250" s="10"/>
      <c r="E250" s="10"/>
      <c r="F250" s="10"/>
      <c r="G250" s="10"/>
      <c r="H250" s="10"/>
      <c r="I250" s="10"/>
      <c r="J250" s="10"/>
      <c r="K250" s="10"/>
      <c r="L250" s="10"/>
      <c r="M250" s="10"/>
      <c r="N250" s="10"/>
      <c r="O250" s="10"/>
      <c r="P250" s="10"/>
      <c r="Q250" s="10"/>
    </row>
    <row r="251" spans="1:17">
      <c r="A251" s="10"/>
      <c r="B251" s="10"/>
      <c r="C251" s="10"/>
      <c r="D251" s="10"/>
      <c r="E251" s="10"/>
      <c r="F251" s="10"/>
      <c r="G251" s="10"/>
      <c r="H251" s="10"/>
      <c r="I251" s="10"/>
      <c r="J251" s="10"/>
      <c r="K251" s="10"/>
      <c r="L251" s="10"/>
      <c r="M251" s="10"/>
      <c r="N251" s="10"/>
      <c r="O251" s="10"/>
      <c r="P251" s="10"/>
      <c r="Q251" s="10"/>
    </row>
    <row r="252" spans="1:17">
      <c r="A252" s="10"/>
      <c r="B252" s="10"/>
      <c r="C252" s="10"/>
      <c r="D252" s="10"/>
      <c r="E252" s="10"/>
      <c r="F252" s="10"/>
      <c r="G252" s="10"/>
      <c r="H252" s="10"/>
      <c r="I252" s="10"/>
      <c r="J252" s="10"/>
      <c r="K252" s="10"/>
      <c r="L252" s="10"/>
      <c r="M252" s="10"/>
      <c r="N252" s="10"/>
      <c r="O252" s="10"/>
      <c r="P252" s="10"/>
      <c r="Q252" s="10"/>
    </row>
    <row r="253" spans="1:17">
      <c r="A253" s="10"/>
      <c r="B253" s="10"/>
      <c r="C253" s="10"/>
      <c r="D253" s="10"/>
      <c r="E253" s="10"/>
      <c r="F253" s="10"/>
      <c r="G253" s="10"/>
      <c r="H253" s="10"/>
      <c r="I253" s="10"/>
      <c r="J253" s="10"/>
      <c r="K253" s="10"/>
      <c r="L253" s="10"/>
      <c r="M253" s="10"/>
      <c r="N253" s="10"/>
      <c r="O253" s="10"/>
      <c r="P253" s="10"/>
      <c r="Q253" s="10"/>
    </row>
    <row r="254" spans="1:17">
      <c r="A254" s="10"/>
      <c r="B254" s="10"/>
      <c r="C254" s="10"/>
      <c r="D254" s="10"/>
      <c r="E254" s="10"/>
      <c r="F254" s="10"/>
      <c r="G254" s="10"/>
      <c r="H254" s="10"/>
      <c r="I254" s="10"/>
      <c r="J254" s="10"/>
      <c r="K254" s="10"/>
      <c r="L254" s="10"/>
      <c r="M254" s="10"/>
      <c r="N254" s="10"/>
      <c r="O254" s="10"/>
      <c r="P254" s="10"/>
      <c r="Q254" s="10"/>
    </row>
    <row r="255" spans="1:17">
      <c r="A255" s="10"/>
      <c r="B255" s="10"/>
      <c r="C255" s="10"/>
      <c r="D255" s="10"/>
      <c r="E255" s="10"/>
      <c r="F255" s="10"/>
      <c r="G255" s="10"/>
      <c r="H255" s="10"/>
      <c r="I255" s="10"/>
      <c r="J255" s="10"/>
      <c r="K255" s="10"/>
      <c r="L255" s="10"/>
      <c r="M255" s="10"/>
      <c r="N255" s="10"/>
      <c r="O255" s="10"/>
      <c r="P255" s="10"/>
      <c r="Q255" s="10"/>
    </row>
    <row r="256" spans="1:17">
      <c r="A256" s="10"/>
      <c r="B256" s="10"/>
      <c r="C256" s="10"/>
      <c r="D256" s="10"/>
      <c r="E256" s="10"/>
      <c r="F256" s="10"/>
      <c r="G256" s="10"/>
      <c r="H256" s="10"/>
      <c r="I256" s="10"/>
      <c r="J256" s="10"/>
      <c r="K256" s="10"/>
      <c r="L256" s="10"/>
      <c r="M256" s="10"/>
      <c r="N256" s="10"/>
      <c r="O256" s="10"/>
      <c r="P256" s="10"/>
      <c r="Q256" s="10"/>
    </row>
    <row r="257" spans="1:17">
      <c r="A257" s="10"/>
      <c r="B257" s="10"/>
      <c r="C257" s="10"/>
      <c r="D257" s="10"/>
      <c r="E257" s="10"/>
      <c r="F257" s="10"/>
      <c r="G257" s="10"/>
      <c r="H257" s="10"/>
      <c r="I257" s="10"/>
      <c r="J257" s="10"/>
      <c r="K257" s="10"/>
      <c r="L257" s="10"/>
      <c r="M257" s="10"/>
      <c r="N257" s="10"/>
      <c r="O257" s="10"/>
      <c r="P257" s="10"/>
      <c r="Q257" s="10"/>
    </row>
    <row r="258" spans="1:17" ht="14.25" customHeight="1">
      <c r="A258" s="10"/>
      <c r="B258" s="10"/>
      <c r="C258" s="10"/>
      <c r="D258" s="10"/>
      <c r="E258" s="10"/>
      <c r="F258" s="10"/>
      <c r="G258" s="10"/>
      <c r="H258" s="10"/>
      <c r="I258" s="10"/>
      <c r="J258" s="10"/>
      <c r="K258" s="10"/>
      <c r="L258" s="10"/>
      <c r="M258" s="10"/>
      <c r="N258" s="10"/>
      <c r="O258" s="10"/>
      <c r="P258" s="10"/>
      <c r="Q258" s="10"/>
    </row>
    <row r="259" spans="1:17">
      <c r="A259" s="10"/>
      <c r="B259" s="10"/>
      <c r="C259" s="10"/>
      <c r="D259" s="10"/>
      <c r="E259" s="10"/>
      <c r="F259" s="10"/>
      <c r="G259" s="10"/>
      <c r="H259" s="10"/>
      <c r="I259" s="10"/>
      <c r="J259" s="10"/>
      <c r="K259" s="10"/>
      <c r="L259" s="10"/>
      <c r="M259" s="10"/>
      <c r="N259" s="10"/>
      <c r="O259" s="10"/>
      <c r="P259" s="10"/>
      <c r="Q259" s="10"/>
    </row>
    <row r="260" spans="1:17" ht="18" customHeight="1">
      <c r="A260" s="10"/>
      <c r="B260" s="10"/>
      <c r="C260" s="851" t="s">
        <v>449</v>
      </c>
      <c r="D260" s="825"/>
      <c r="E260" s="825"/>
      <c r="F260" s="825"/>
      <c r="G260" s="825"/>
      <c r="H260" s="825"/>
      <c r="I260" s="825"/>
      <c r="J260" s="825"/>
      <c r="K260" s="825"/>
      <c r="L260" s="825"/>
      <c r="M260" s="825"/>
      <c r="N260" s="710"/>
      <c r="O260" s="172"/>
      <c r="P260" s="172"/>
      <c r="Q260" s="10"/>
    </row>
    <row r="261" spans="1:17" ht="4.5" customHeight="1">
      <c r="A261" s="10"/>
      <c r="B261" s="10"/>
      <c r="C261" s="10"/>
      <c r="D261" s="10"/>
      <c r="E261" s="10"/>
      <c r="F261" s="10"/>
      <c r="G261" s="10"/>
      <c r="H261" s="10"/>
      <c r="I261" s="10"/>
      <c r="J261" s="10"/>
      <c r="K261" s="10"/>
      <c r="L261" s="10"/>
      <c r="M261" s="10"/>
      <c r="N261" s="10"/>
      <c r="O261" s="10"/>
      <c r="P261" s="10"/>
      <c r="Q261" s="10"/>
    </row>
    <row r="262" spans="1:17">
      <c r="A262" s="10"/>
      <c r="B262" s="10"/>
      <c r="C262" s="10"/>
      <c r="D262" s="10"/>
      <c r="E262" s="10"/>
      <c r="F262" s="10"/>
      <c r="G262" s="10"/>
      <c r="H262" s="10"/>
      <c r="I262" s="10"/>
      <c r="J262" s="10"/>
      <c r="K262" s="10"/>
      <c r="L262" s="10"/>
      <c r="M262" s="10"/>
      <c r="N262" s="10"/>
      <c r="O262" s="10"/>
      <c r="P262" s="10"/>
      <c r="Q262" s="10"/>
    </row>
    <row r="263" spans="1:17">
      <c r="A263" s="10"/>
      <c r="B263" s="10"/>
      <c r="C263" s="10"/>
      <c r="D263" s="10"/>
      <c r="E263" s="10"/>
      <c r="F263" s="10"/>
      <c r="G263" s="10"/>
      <c r="H263" s="10"/>
      <c r="I263" s="10"/>
      <c r="J263" s="10"/>
      <c r="K263" s="10"/>
      <c r="L263" s="10"/>
      <c r="M263" s="10"/>
      <c r="N263" s="10"/>
      <c r="O263" s="10"/>
      <c r="P263" s="10"/>
      <c r="Q263" s="10"/>
    </row>
    <row r="264" spans="1:17">
      <c r="A264" s="10"/>
      <c r="B264" s="10"/>
      <c r="C264" s="10"/>
      <c r="D264" s="10"/>
      <c r="E264" s="10"/>
      <c r="F264" s="10"/>
      <c r="G264" s="10"/>
      <c r="H264" s="10"/>
      <c r="I264" s="10"/>
      <c r="J264" s="10"/>
      <c r="K264" s="10"/>
      <c r="L264" s="10"/>
      <c r="M264" s="10"/>
      <c r="N264" s="10"/>
      <c r="O264" s="10"/>
      <c r="P264" s="10"/>
      <c r="Q264" s="10"/>
    </row>
    <row r="265" spans="1:17">
      <c r="A265" s="10"/>
      <c r="B265" s="10"/>
      <c r="C265" s="10"/>
      <c r="D265" s="10"/>
      <c r="E265" s="10"/>
      <c r="F265" s="10"/>
      <c r="G265" s="10"/>
      <c r="H265" s="10"/>
      <c r="I265" s="10"/>
      <c r="J265" s="10"/>
      <c r="K265" s="10"/>
      <c r="L265" s="10"/>
      <c r="M265" s="10"/>
      <c r="N265" s="10"/>
      <c r="O265" s="10"/>
      <c r="P265" s="10"/>
      <c r="Q265" s="10"/>
    </row>
    <row r="266" spans="1:17">
      <c r="A266" s="10"/>
      <c r="B266" s="10"/>
      <c r="C266" s="10"/>
      <c r="D266" s="10"/>
      <c r="E266" s="10"/>
      <c r="F266" s="10"/>
      <c r="G266" s="10"/>
      <c r="H266" s="10"/>
      <c r="I266" s="10"/>
      <c r="J266" s="10"/>
      <c r="K266" s="10"/>
      <c r="L266" s="10"/>
      <c r="M266" s="10"/>
      <c r="N266" s="10"/>
      <c r="O266" s="10"/>
      <c r="P266" s="10"/>
      <c r="Q266" s="10"/>
    </row>
    <row r="267" spans="1:17">
      <c r="A267" s="10"/>
      <c r="B267" s="10"/>
      <c r="C267" s="10"/>
      <c r="D267" s="10"/>
      <c r="E267" s="10"/>
      <c r="F267" s="10"/>
      <c r="G267" s="10"/>
      <c r="H267" s="10"/>
      <c r="I267" s="10"/>
      <c r="J267" s="10"/>
      <c r="K267" s="10"/>
      <c r="L267" s="10"/>
      <c r="M267" s="10"/>
      <c r="N267" s="10"/>
      <c r="O267" s="10"/>
      <c r="P267" s="10"/>
      <c r="Q267" s="10"/>
    </row>
    <row r="268" spans="1:17">
      <c r="A268" s="10"/>
      <c r="B268" s="10"/>
      <c r="C268" s="10"/>
      <c r="D268" s="10"/>
      <c r="E268" s="10"/>
      <c r="F268" s="10"/>
      <c r="G268" s="10"/>
      <c r="H268" s="10"/>
      <c r="I268" s="10"/>
      <c r="J268" s="10"/>
      <c r="K268" s="10"/>
      <c r="L268" s="10"/>
      <c r="M268" s="10"/>
      <c r="N268" s="10"/>
      <c r="O268" s="10"/>
      <c r="P268" s="10"/>
      <c r="Q268" s="10"/>
    </row>
    <row r="269" spans="1:17">
      <c r="A269" s="10"/>
      <c r="B269" s="10"/>
      <c r="C269" s="10"/>
      <c r="D269" s="10"/>
      <c r="E269" s="10"/>
      <c r="F269" s="10"/>
      <c r="G269" s="10"/>
      <c r="H269" s="10"/>
      <c r="I269" s="10"/>
      <c r="J269" s="10"/>
      <c r="K269" s="10"/>
      <c r="L269" s="10"/>
      <c r="M269" s="10"/>
      <c r="N269" s="10"/>
      <c r="O269" s="10"/>
      <c r="P269" s="10"/>
      <c r="Q269" s="10"/>
    </row>
    <row r="270" spans="1:17">
      <c r="A270" s="10"/>
      <c r="B270" s="10"/>
      <c r="C270" s="10"/>
      <c r="D270" s="10"/>
      <c r="E270" s="10"/>
      <c r="F270" s="10"/>
      <c r="G270" s="10"/>
      <c r="H270" s="10"/>
      <c r="I270" s="10"/>
      <c r="J270" s="10"/>
      <c r="K270" s="10"/>
      <c r="L270" s="10"/>
      <c r="M270" s="10"/>
      <c r="N270" s="10"/>
      <c r="O270" s="10"/>
      <c r="P270" s="10"/>
      <c r="Q270" s="10"/>
    </row>
    <row r="271" spans="1:17">
      <c r="A271" s="10"/>
      <c r="B271" s="10"/>
      <c r="C271" s="10"/>
      <c r="D271" s="10"/>
      <c r="E271" s="10"/>
      <c r="F271" s="10"/>
      <c r="G271" s="10"/>
      <c r="H271" s="10"/>
      <c r="I271" s="10"/>
      <c r="J271" s="10"/>
      <c r="K271" s="10"/>
      <c r="L271" s="10"/>
      <c r="M271" s="10"/>
      <c r="N271" s="10"/>
      <c r="O271" s="10"/>
      <c r="P271" s="10"/>
      <c r="Q271" s="10"/>
    </row>
    <row r="272" spans="1:17">
      <c r="A272" s="10"/>
      <c r="B272" s="10"/>
      <c r="C272" s="10"/>
      <c r="D272" s="10"/>
      <c r="E272" s="10"/>
      <c r="F272" s="10"/>
      <c r="G272" s="10"/>
      <c r="H272" s="10"/>
      <c r="I272" s="10"/>
      <c r="J272" s="10"/>
      <c r="K272" s="10"/>
      <c r="L272" s="10"/>
      <c r="M272" s="10"/>
      <c r="N272" s="10"/>
      <c r="O272" s="10"/>
      <c r="P272" s="10"/>
      <c r="Q272" s="10"/>
    </row>
    <row r="273" spans="1:17">
      <c r="A273" s="10"/>
      <c r="B273" s="10"/>
      <c r="C273" s="10"/>
      <c r="D273" s="10"/>
      <c r="E273" s="10"/>
      <c r="F273" s="10"/>
      <c r="G273" s="10"/>
      <c r="H273" s="10"/>
      <c r="I273" s="10"/>
      <c r="J273" s="10"/>
      <c r="K273" s="10"/>
      <c r="L273" s="10"/>
      <c r="M273" s="10"/>
      <c r="N273" s="10"/>
      <c r="O273" s="10"/>
      <c r="P273" s="10"/>
      <c r="Q273" s="10"/>
    </row>
    <row r="274" spans="1:17" ht="21.75" customHeight="1">
      <c r="A274" s="10"/>
      <c r="B274" s="10"/>
      <c r="C274" s="851" t="s">
        <v>449</v>
      </c>
      <c r="D274" s="825"/>
      <c r="E274" s="825"/>
      <c r="F274" s="825"/>
      <c r="G274" s="825"/>
      <c r="H274" s="825"/>
      <c r="I274" s="825"/>
      <c r="J274" s="825"/>
      <c r="K274" s="825"/>
      <c r="L274" s="825"/>
      <c r="M274" s="825"/>
      <c r="N274" s="710"/>
      <c r="O274" s="10"/>
      <c r="P274" s="10"/>
      <c r="Q274" s="10"/>
    </row>
    <row r="275" spans="1:17">
      <c r="A275" s="10"/>
      <c r="B275" s="10"/>
      <c r="C275" s="10"/>
      <c r="D275" s="10"/>
      <c r="E275" s="10"/>
      <c r="F275" s="10"/>
      <c r="G275" s="10"/>
      <c r="H275" s="10"/>
      <c r="I275" s="10"/>
      <c r="J275" s="10"/>
      <c r="K275" s="10"/>
      <c r="L275" s="10"/>
      <c r="M275" s="10"/>
      <c r="N275" s="10"/>
      <c r="O275" s="10"/>
      <c r="P275" s="10"/>
      <c r="Q275" s="10"/>
    </row>
    <row r="276" spans="1:17">
      <c r="A276" s="10"/>
      <c r="B276" s="10"/>
      <c r="C276" s="151"/>
      <c r="D276" s="151"/>
      <c r="E276" s="151"/>
      <c r="F276" s="151"/>
      <c r="G276" s="151"/>
      <c r="H276" s="151"/>
      <c r="I276" s="10"/>
      <c r="J276" s="10"/>
      <c r="K276" s="10"/>
      <c r="L276" s="10"/>
      <c r="M276" s="10"/>
      <c r="N276" s="10"/>
      <c r="O276" s="10"/>
      <c r="P276" s="10"/>
      <c r="Q276" s="10"/>
    </row>
    <row r="277" spans="1:17" ht="150" customHeight="1">
      <c r="A277" s="10"/>
      <c r="B277" s="10"/>
      <c r="C277" s="151"/>
      <c r="D277" s="151"/>
      <c r="E277" s="151"/>
      <c r="F277" s="151"/>
      <c r="G277" s="151"/>
      <c r="H277" s="151"/>
      <c r="I277" s="10"/>
      <c r="J277" s="10"/>
      <c r="K277" s="10"/>
      <c r="L277" s="10"/>
      <c r="M277" s="10"/>
      <c r="N277" s="10"/>
      <c r="O277" s="10"/>
      <c r="P277" s="10"/>
      <c r="Q277" s="10"/>
    </row>
    <row r="278" spans="1:17" ht="44.25" customHeight="1">
      <c r="A278" s="10"/>
      <c r="B278" s="10"/>
      <c r="C278" s="151"/>
      <c r="D278" s="151"/>
      <c r="E278" s="151"/>
      <c r="F278" s="151"/>
      <c r="G278" s="151"/>
      <c r="H278" s="151"/>
      <c r="I278" s="10"/>
      <c r="J278" s="10"/>
      <c r="K278" s="10"/>
      <c r="L278" s="10"/>
      <c r="M278" s="10"/>
      <c r="N278" s="10"/>
      <c r="O278" s="10"/>
      <c r="P278" s="10"/>
      <c r="Q278" s="10"/>
    </row>
    <row r="279" spans="1:17" ht="21" customHeight="1">
      <c r="A279" s="10"/>
      <c r="B279" s="10"/>
      <c r="C279" s="851" t="s">
        <v>457</v>
      </c>
      <c r="D279" s="825"/>
      <c r="E279" s="825"/>
      <c r="F279" s="825"/>
      <c r="G279" s="825"/>
      <c r="H279" s="825"/>
      <c r="I279" s="825"/>
      <c r="J279" s="825"/>
      <c r="K279" s="825"/>
      <c r="L279" s="825"/>
      <c r="M279" s="825"/>
      <c r="N279" s="710"/>
      <c r="O279" s="10"/>
      <c r="P279" s="10"/>
      <c r="Q279" s="10"/>
    </row>
    <row r="280" spans="1:17" ht="4.5" customHeight="1">
      <c r="A280" s="10"/>
      <c r="B280" s="10"/>
      <c r="C280" s="151"/>
      <c r="D280" s="151"/>
      <c r="E280" s="151"/>
      <c r="F280" s="151"/>
      <c r="G280" s="151"/>
      <c r="H280" s="151"/>
      <c r="I280" s="10"/>
      <c r="J280" s="10"/>
      <c r="K280" s="10"/>
      <c r="L280" s="10"/>
      <c r="M280" s="10"/>
      <c r="N280" s="10"/>
      <c r="O280" s="10"/>
      <c r="P280" s="10"/>
      <c r="Q280" s="10"/>
    </row>
    <row r="281" spans="1:17" ht="15.75" customHeight="1">
      <c r="A281" s="10"/>
      <c r="B281" s="10"/>
      <c r="C281" s="853" t="s">
        <v>87</v>
      </c>
      <c r="D281" s="127" t="s">
        <v>88</v>
      </c>
      <c r="E281" s="127" t="s">
        <v>88</v>
      </c>
      <c r="F281" s="127" t="s">
        <v>88</v>
      </c>
      <c r="G281" s="127" t="s">
        <v>88</v>
      </c>
      <c r="H281" s="127" t="s">
        <v>88</v>
      </c>
      <c r="I281" s="127" t="s">
        <v>88</v>
      </c>
      <c r="J281" s="127" t="s">
        <v>88</v>
      </c>
      <c r="K281" s="127" t="s">
        <v>88</v>
      </c>
      <c r="L281" s="127" t="s">
        <v>88</v>
      </c>
      <c r="M281" s="127" t="s">
        <v>88</v>
      </c>
      <c r="N281" s="128" t="s">
        <v>88</v>
      </c>
      <c r="O281" s="10"/>
      <c r="P281" s="10"/>
      <c r="Q281" s="10"/>
    </row>
    <row r="282" spans="1:17" ht="15.75" customHeight="1">
      <c r="A282" s="10"/>
      <c r="B282" s="10"/>
      <c r="C282" s="854"/>
      <c r="D282" s="130">
        <v>2002</v>
      </c>
      <c r="E282" s="130">
        <v>2003</v>
      </c>
      <c r="F282" s="130">
        <v>2004</v>
      </c>
      <c r="G282" s="130">
        <v>2005</v>
      </c>
      <c r="H282" s="130">
        <v>2006</v>
      </c>
      <c r="I282" s="130">
        <v>2007</v>
      </c>
      <c r="J282" s="130">
        <v>2008</v>
      </c>
      <c r="K282" s="130">
        <v>2009</v>
      </c>
      <c r="L282" s="130">
        <v>2010</v>
      </c>
      <c r="M282" s="130">
        <v>2011</v>
      </c>
      <c r="N282" s="131">
        <v>2012</v>
      </c>
      <c r="O282" s="10"/>
      <c r="P282" s="10"/>
      <c r="Q282" s="10"/>
    </row>
    <row r="283" spans="1:17" ht="15.75" customHeight="1">
      <c r="A283" s="10"/>
      <c r="B283" s="10"/>
      <c r="C283" s="364" t="s">
        <v>235</v>
      </c>
      <c r="D283" s="365">
        <v>2877</v>
      </c>
      <c r="E283" s="366">
        <v>2750</v>
      </c>
      <c r="F283" s="365">
        <v>3987</v>
      </c>
      <c r="G283" s="366">
        <v>4264</v>
      </c>
      <c r="H283" s="365">
        <v>4350</v>
      </c>
      <c r="I283" s="366">
        <v>7885</v>
      </c>
      <c r="J283" s="365">
        <v>9940</v>
      </c>
      <c r="K283" s="366">
        <v>3275</v>
      </c>
      <c r="L283" s="366">
        <v>3525</v>
      </c>
      <c r="M283" s="366">
        <v>3551</v>
      </c>
      <c r="N283" s="367">
        <v>2891</v>
      </c>
      <c r="O283" s="10"/>
      <c r="P283" s="10"/>
      <c r="Q283" s="10"/>
    </row>
    <row r="284" spans="1:17">
      <c r="A284" s="10"/>
      <c r="B284" s="10"/>
      <c r="C284" s="156" t="s">
        <v>236</v>
      </c>
      <c r="D284" s="368">
        <v>872</v>
      </c>
      <c r="E284" s="137">
        <v>1164</v>
      </c>
      <c r="F284" s="137">
        <v>1538</v>
      </c>
      <c r="G284" s="137">
        <v>1546</v>
      </c>
      <c r="H284" s="137">
        <v>1682</v>
      </c>
      <c r="I284" s="137">
        <v>2499</v>
      </c>
      <c r="J284" s="137">
        <v>3177</v>
      </c>
      <c r="K284" s="137">
        <v>3933</v>
      </c>
      <c r="L284" s="137">
        <v>4341</v>
      </c>
      <c r="M284" s="137">
        <v>4664</v>
      </c>
      <c r="N284" s="138">
        <v>4749</v>
      </c>
      <c r="O284" s="10"/>
      <c r="P284" s="10"/>
      <c r="Q284" s="10"/>
    </row>
    <row r="285" spans="1:17">
      <c r="A285" s="10"/>
      <c r="B285" s="10"/>
      <c r="C285" s="157" t="s">
        <v>238</v>
      </c>
      <c r="D285" s="45">
        <v>371</v>
      </c>
      <c r="E285" s="44">
        <v>170</v>
      </c>
      <c r="F285" s="45">
        <v>424</v>
      </c>
      <c r="G285" s="44">
        <v>441</v>
      </c>
      <c r="H285" s="45">
        <v>458</v>
      </c>
      <c r="I285" s="44">
        <v>668</v>
      </c>
      <c r="J285" s="45">
        <v>754</v>
      </c>
      <c r="K285" s="44">
        <v>897</v>
      </c>
      <c r="L285" s="44">
        <v>1087</v>
      </c>
      <c r="M285" s="44">
        <v>932</v>
      </c>
      <c r="N285" s="46">
        <v>875</v>
      </c>
      <c r="O285" s="10"/>
      <c r="P285" s="10"/>
      <c r="Q285" s="10"/>
    </row>
    <row r="286" spans="1:17">
      <c r="A286" s="10"/>
      <c r="B286" s="10"/>
      <c r="C286" s="156" t="s">
        <v>239</v>
      </c>
      <c r="D286" s="368">
        <v>0</v>
      </c>
      <c r="E286" s="137">
        <v>0</v>
      </c>
      <c r="F286" s="137">
        <v>0</v>
      </c>
      <c r="G286" s="137">
        <v>0</v>
      </c>
      <c r="H286" s="137">
        <v>0</v>
      </c>
      <c r="I286" s="137">
        <v>0</v>
      </c>
      <c r="J286" s="137">
        <v>0</v>
      </c>
      <c r="K286" s="137">
        <v>8214</v>
      </c>
      <c r="L286" s="137">
        <v>9747</v>
      </c>
      <c r="M286" s="137">
        <v>10417</v>
      </c>
      <c r="N286" s="138">
        <v>11332</v>
      </c>
      <c r="O286" s="10"/>
      <c r="P286" s="10"/>
      <c r="Q286" s="10"/>
    </row>
    <row r="287" spans="1:17">
      <c r="A287" s="10"/>
      <c r="B287" s="10"/>
      <c r="C287" s="157" t="s">
        <v>240</v>
      </c>
      <c r="D287" s="370">
        <v>0</v>
      </c>
      <c r="E287" s="371">
        <v>0</v>
      </c>
      <c r="F287" s="45">
        <v>0</v>
      </c>
      <c r="G287" s="44">
        <v>0</v>
      </c>
      <c r="H287" s="45">
        <v>0</v>
      </c>
      <c r="I287" s="44">
        <v>0</v>
      </c>
      <c r="J287" s="45">
        <v>0</v>
      </c>
      <c r="K287" s="44">
        <v>1510</v>
      </c>
      <c r="L287" s="44">
        <v>1352</v>
      </c>
      <c r="M287" s="44">
        <v>1299</v>
      </c>
      <c r="N287" s="46">
        <v>1191</v>
      </c>
      <c r="O287" s="10"/>
      <c r="P287" s="10"/>
      <c r="Q287" s="10"/>
    </row>
    <row r="288" spans="1:17">
      <c r="A288" s="10"/>
      <c r="B288" s="10"/>
      <c r="C288" s="156" t="s">
        <v>125</v>
      </c>
      <c r="D288" s="368">
        <v>0</v>
      </c>
      <c r="E288" s="137">
        <v>0</v>
      </c>
      <c r="F288" s="137">
        <v>0</v>
      </c>
      <c r="G288" s="137">
        <v>0</v>
      </c>
      <c r="H288" s="137">
        <v>0</v>
      </c>
      <c r="I288" s="137">
        <v>0</v>
      </c>
      <c r="J288" s="137">
        <v>43</v>
      </c>
      <c r="K288" s="137">
        <v>37</v>
      </c>
      <c r="L288" s="137">
        <v>19</v>
      </c>
      <c r="M288" s="137">
        <v>23</v>
      </c>
      <c r="N288" s="138">
        <v>47</v>
      </c>
      <c r="O288" s="10"/>
      <c r="P288" s="10"/>
      <c r="Q288" s="10"/>
    </row>
    <row r="289" spans="1:17" ht="15.75" customHeight="1">
      <c r="A289" s="10"/>
      <c r="B289" s="10"/>
      <c r="C289" s="377" t="s">
        <v>114</v>
      </c>
      <c r="D289" s="379">
        <v>165</v>
      </c>
      <c r="E289" s="380">
        <v>62</v>
      </c>
      <c r="F289" s="379">
        <v>125</v>
      </c>
      <c r="G289" s="380">
        <v>195</v>
      </c>
      <c r="H289" s="379">
        <v>178</v>
      </c>
      <c r="I289" s="380">
        <v>457</v>
      </c>
      <c r="J289" s="379">
        <v>632</v>
      </c>
      <c r="K289" s="380">
        <v>433</v>
      </c>
      <c r="L289" s="380">
        <v>306</v>
      </c>
      <c r="M289" s="380">
        <v>896</v>
      </c>
      <c r="N289" s="381">
        <v>323</v>
      </c>
      <c r="O289" s="10"/>
      <c r="P289" s="10"/>
      <c r="Q289" s="10"/>
    </row>
    <row r="290" spans="1:17" ht="21.75" customHeight="1">
      <c r="A290" s="10"/>
      <c r="B290" s="10"/>
      <c r="C290" s="53" t="s">
        <v>28</v>
      </c>
      <c r="D290" s="148">
        <f t="shared" ref="D290:K290" si="45">SUM(D283:D289)</f>
        <v>4285</v>
      </c>
      <c r="E290" s="54">
        <f t="shared" si="45"/>
        <v>4146</v>
      </c>
      <c r="F290" s="54">
        <f t="shared" si="45"/>
        <v>6074</v>
      </c>
      <c r="G290" s="54">
        <f t="shared" si="45"/>
        <v>6446</v>
      </c>
      <c r="H290" s="54">
        <f t="shared" si="45"/>
        <v>6668</v>
      </c>
      <c r="I290" s="148">
        <f t="shared" si="45"/>
        <v>11509</v>
      </c>
      <c r="J290" s="54">
        <f t="shared" si="45"/>
        <v>14546</v>
      </c>
      <c r="K290" s="54">
        <f t="shared" si="45"/>
        <v>18299</v>
      </c>
      <c r="L290" s="54">
        <v>20377</v>
      </c>
      <c r="M290" s="55">
        <v>21782</v>
      </c>
      <c r="N290" s="56">
        <f>SUM(N283:N289)</f>
        <v>21408</v>
      </c>
      <c r="O290" s="10"/>
      <c r="P290" s="10"/>
      <c r="Q290" s="10"/>
    </row>
    <row r="291" spans="1:17" ht="15.75" customHeight="1">
      <c r="A291" s="10"/>
      <c r="B291" s="10"/>
      <c r="C291" s="151" t="s">
        <v>101</v>
      </c>
      <c r="D291" s="151"/>
      <c r="E291" s="151"/>
      <c r="F291" s="151"/>
      <c r="G291" s="151"/>
      <c r="H291" s="151"/>
      <c r="I291" s="10"/>
      <c r="J291" s="10"/>
      <c r="K291" s="10"/>
      <c r="L291" s="10"/>
      <c r="M291" s="10"/>
      <c r="N291" s="10"/>
      <c r="O291" s="10"/>
      <c r="P291" s="10"/>
      <c r="Q291" s="10"/>
    </row>
    <row r="292" spans="1:17">
      <c r="A292" s="10"/>
      <c r="B292" s="10"/>
      <c r="C292" s="57" t="s">
        <v>440</v>
      </c>
      <c r="D292" s="151"/>
      <c r="E292" s="151"/>
      <c r="F292" s="151"/>
      <c r="G292" s="151"/>
      <c r="H292" s="151"/>
      <c r="I292" s="10"/>
      <c r="J292" s="10"/>
      <c r="K292" s="10"/>
      <c r="L292" s="10"/>
      <c r="M292" s="10"/>
      <c r="N292" s="10"/>
      <c r="O292" s="10"/>
      <c r="P292" s="10"/>
      <c r="Q292" s="10"/>
    </row>
    <row r="293" spans="1:17" ht="9" customHeight="1">
      <c r="A293" s="10"/>
      <c r="B293" s="10"/>
      <c r="C293" s="151"/>
      <c r="D293" s="10"/>
      <c r="E293" s="10"/>
      <c r="F293" s="10"/>
      <c r="G293" s="10"/>
      <c r="H293" s="10"/>
      <c r="I293" s="10"/>
      <c r="J293" s="10"/>
      <c r="K293" s="10"/>
      <c r="L293" s="10"/>
      <c r="M293" s="10"/>
      <c r="N293" s="10"/>
      <c r="O293" s="10"/>
      <c r="P293" s="10"/>
      <c r="Q293" s="10"/>
    </row>
    <row r="294" spans="1:17" ht="10.5" customHeight="1">
      <c r="A294" s="10"/>
      <c r="B294" s="10"/>
      <c r="C294" s="10"/>
      <c r="D294" s="10"/>
      <c r="E294" s="10"/>
      <c r="F294" s="10"/>
      <c r="G294" s="10"/>
      <c r="H294" s="10"/>
      <c r="I294" s="10"/>
      <c r="J294" s="10"/>
      <c r="K294" s="10"/>
      <c r="L294" s="10"/>
      <c r="M294" s="10"/>
      <c r="N294" s="10"/>
      <c r="O294" s="10"/>
      <c r="P294" s="10"/>
      <c r="Q294" s="10"/>
    </row>
    <row r="295" spans="1:17" ht="32.25" customHeight="1">
      <c r="A295" s="10"/>
      <c r="B295" s="10"/>
      <c r="C295" s="851" t="s">
        <v>459</v>
      </c>
      <c r="D295" s="825"/>
      <c r="E295" s="825"/>
      <c r="F295" s="825"/>
      <c r="G295" s="825"/>
      <c r="H295" s="825"/>
      <c r="I295" s="825"/>
      <c r="J295" s="825"/>
      <c r="K295" s="825"/>
      <c r="L295" s="825"/>
      <c r="M295" s="825"/>
      <c r="N295" s="715"/>
      <c r="O295" s="172"/>
      <c r="P295" s="172"/>
      <c r="Q295" s="10"/>
    </row>
    <row r="296" spans="1:17" ht="6.75" customHeight="1">
      <c r="A296" s="10"/>
      <c r="B296" s="10"/>
      <c r="C296" s="10"/>
      <c r="D296" s="10"/>
      <c r="E296" s="10"/>
      <c r="F296" s="10"/>
      <c r="G296" s="10"/>
      <c r="H296" s="10"/>
      <c r="I296" s="10"/>
      <c r="J296" s="10"/>
      <c r="K296" s="10"/>
      <c r="L296" s="10"/>
      <c r="M296" s="10"/>
      <c r="N296" s="10"/>
      <c r="O296" s="10"/>
      <c r="P296" s="10"/>
      <c r="Q296" s="10"/>
    </row>
    <row r="297" spans="1:17" ht="39" customHeight="1">
      <c r="A297" s="10"/>
      <c r="B297" s="10"/>
      <c r="C297" s="173" t="s">
        <v>121</v>
      </c>
      <c r="D297" s="84" t="s">
        <v>122</v>
      </c>
      <c r="E297" s="84" t="s">
        <v>33</v>
      </c>
      <c r="F297" s="84" t="s">
        <v>34</v>
      </c>
      <c r="G297" s="84" t="s">
        <v>35</v>
      </c>
      <c r="H297" s="85" t="s">
        <v>36</v>
      </c>
      <c r="I297" s="84" t="s">
        <v>37</v>
      </c>
      <c r="J297" s="84" t="s">
        <v>38</v>
      </c>
      <c r="K297" s="84" t="s">
        <v>39</v>
      </c>
      <c r="L297" s="84" t="s">
        <v>40</v>
      </c>
      <c r="M297" s="86" t="s">
        <v>41</v>
      </c>
      <c r="N297" s="174"/>
      <c r="O297" s="174"/>
      <c r="P297" s="174"/>
      <c r="Q297" s="3"/>
    </row>
    <row r="298" spans="1:17" ht="15.75" customHeight="1">
      <c r="A298" s="10"/>
      <c r="B298" s="10"/>
      <c r="C298" s="153" t="s">
        <v>235</v>
      </c>
      <c r="D298" s="746">
        <f t="shared" ref="D298:M298" si="46">(E28-D28)/D28</f>
        <v>-4.4143204727146335E-2</v>
      </c>
      <c r="E298" s="748">
        <f t="shared" si="46"/>
        <v>0.44981818181818184</v>
      </c>
      <c r="F298" s="746">
        <f t="shared" si="46"/>
        <v>6.9475796338098819E-2</v>
      </c>
      <c r="G298" s="748">
        <f t="shared" si="46"/>
        <v>2.0168855534709193E-2</v>
      </c>
      <c r="H298" s="748">
        <f t="shared" si="46"/>
        <v>0.81264367816091954</v>
      </c>
      <c r="I298" s="748">
        <f t="shared" si="46"/>
        <v>0.26062143310082436</v>
      </c>
      <c r="J298" s="748">
        <f t="shared" si="46"/>
        <v>-0.67052313883299797</v>
      </c>
      <c r="K298" s="748">
        <f t="shared" si="46"/>
        <v>7.6335877862595422E-2</v>
      </c>
      <c r="L298" s="748">
        <f t="shared" si="46"/>
        <v>7.3758865248226948E-3</v>
      </c>
      <c r="M298" s="749">
        <f t="shared" si="46"/>
        <v>-0.18586313714446634</v>
      </c>
      <c r="N298" s="424"/>
      <c r="O298" s="424"/>
      <c r="P298" s="424"/>
      <c r="Q298" s="3"/>
    </row>
    <row r="299" spans="1:17">
      <c r="A299" s="10"/>
      <c r="B299" s="10"/>
      <c r="C299" s="156" t="s">
        <v>236</v>
      </c>
      <c r="D299" s="177">
        <f t="shared" ref="D299:M299" si="47">(E29-D29)/D29</f>
        <v>0.33486238532110091</v>
      </c>
      <c r="E299" s="177">
        <f t="shared" si="47"/>
        <v>0.32130584192439865</v>
      </c>
      <c r="F299" s="177">
        <f t="shared" si="47"/>
        <v>5.2015604681404422E-3</v>
      </c>
      <c r="G299" s="178">
        <f t="shared" si="47"/>
        <v>8.7968952134540757E-2</v>
      </c>
      <c r="H299" s="177">
        <f t="shared" si="47"/>
        <v>0.48573127229488705</v>
      </c>
      <c r="I299" s="177">
        <f t="shared" si="47"/>
        <v>0.27130852340936373</v>
      </c>
      <c r="J299" s="177">
        <f t="shared" si="47"/>
        <v>0.23796033994334279</v>
      </c>
      <c r="K299" s="177">
        <f t="shared" si="47"/>
        <v>0.10373760488176964</v>
      </c>
      <c r="L299" s="177">
        <f t="shared" si="47"/>
        <v>7.4406818705367431E-2</v>
      </c>
      <c r="M299" s="179">
        <f t="shared" si="47"/>
        <v>1.8224699828473412E-2</v>
      </c>
      <c r="N299" s="424"/>
      <c r="O299" s="424"/>
      <c r="P299" s="424"/>
      <c r="Q299" s="3"/>
    </row>
    <row r="300" spans="1:17" ht="25.5">
      <c r="A300" s="10"/>
      <c r="B300" s="10"/>
      <c r="C300" s="157" t="s">
        <v>238</v>
      </c>
      <c r="D300" s="750">
        <f t="shared" ref="D300:M300" si="48">(E30-D30)/D30</f>
        <v>-0.5417789757412399</v>
      </c>
      <c r="E300" s="750">
        <f t="shared" si="48"/>
        <v>1.4941176470588236</v>
      </c>
      <c r="F300" s="750">
        <f t="shared" si="48"/>
        <v>4.0094339622641507E-2</v>
      </c>
      <c r="G300" s="750">
        <f t="shared" si="48"/>
        <v>3.8548752834467119E-2</v>
      </c>
      <c r="H300" s="750">
        <f t="shared" si="48"/>
        <v>0.45851528384279477</v>
      </c>
      <c r="I300" s="750">
        <f t="shared" si="48"/>
        <v>0.12874251497005987</v>
      </c>
      <c r="J300" s="750">
        <f t="shared" si="48"/>
        <v>0.18965517241379309</v>
      </c>
      <c r="K300" s="750">
        <f t="shared" si="48"/>
        <v>0.21181716833890746</v>
      </c>
      <c r="L300" s="750">
        <f t="shared" si="48"/>
        <v>-0.14259429622815087</v>
      </c>
      <c r="M300" s="751">
        <f t="shared" si="48"/>
        <v>-6.1158798283261803E-2</v>
      </c>
      <c r="N300" s="424"/>
      <c r="O300" s="424"/>
      <c r="P300" s="424"/>
      <c r="Q300" s="3"/>
    </row>
    <row r="301" spans="1:17">
      <c r="A301" s="10"/>
      <c r="B301" s="10"/>
      <c r="C301" s="156" t="s">
        <v>239</v>
      </c>
      <c r="D301" s="465" t="s">
        <v>76</v>
      </c>
      <c r="E301" s="465" t="s">
        <v>76</v>
      </c>
      <c r="F301" s="465" t="s">
        <v>76</v>
      </c>
      <c r="G301" s="466" t="s">
        <v>76</v>
      </c>
      <c r="H301" s="465" t="s">
        <v>76</v>
      </c>
      <c r="I301" s="465" t="s">
        <v>76</v>
      </c>
      <c r="J301" s="465" t="s">
        <v>76</v>
      </c>
      <c r="K301" s="177">
        <f t="shared" ref="K301:M301" si="49">(L31-K31)/K31</f>
        <v>0.1866325785244704</v>
      </c>
      <c r="L301" s="177">
        <f t="shared" si="49"/>
        <v>6.8739099210013338E-2</v>
      </c>
      <c r="M301" s="179">
        <f t="shared" si="49"/>
        <v>8.7837189209945279E-2</v>
      </c>
      <c r="N301" s="424"/>
      <c r="O301" s="424"/>
      <c r="P301" s="424"/>
      <c r="Q301" s="3"/>
    </row>
    <row r="302" spans="1:17" ht="25.5">
      <c r="A302" s="10"/>
      <c r="B302" s="10"/>
      <c r="C302" s="157" t="s">
        <v>240</v>
      </c>
      <c r="D302" s="750" t="s">
        <v>76</v>
      </c>
      <c r="E302" s="750" t="s">
        <v>76</v>
      </c>
      <c r="F302" s="750" t="s">
        <v>76</v>
      </c>
      <c r="G302" s="750" t="s">
        <v>76</v>
      </c>
      <c r="H302" s="750" t="s">
        <v>76</v>
      </c>
      <c r="I302" s="750" t="s">
        <v>76</v>
      </c>
      <c r="J302" s="750" t="s">
        <v>76</v>
      </c>
      <c r="K302" s="750">
        <f t="shared" ref="K302:M302" si="50">(L32-K32)/K32</f>
        <v>-0.10463576158940398</v>
      </c>
      <c r="L302" s="750">
        <f t="shared" si="50"/>
        <v>-3.9201183431952662E-2</v>
      </c>
      <c r="M302" s="751">
        <f t="shared" si="50"/>
        <v>-8.3140877598152418E-2</v>
      </c>
      <c r="N302" s="424"/>
      <c r="O302" s="424"/>
      <c r="P302" s="424"/>
      <c r="Q302" s="3"/>
    </row>
    <row r="303" spans="1:17">
      <c r="A303" s="10"/>
      <c r="B303" s="10"/>
      <c r="C303" s="156" t="s">
        <v>125</v>
      </c>
      <c r="D303" s="465" t="s">
        <v>76</v>
      </c>
      <c r="E303" s="465" t="s">
        <v>76</v>
      </c>
      <c r="F303" s="465" t="s">
        <v>76</v>
      </c>
      <c r="G303" s="466" t="s">
        <v>76</v>
      </c>
      <c r="H303" s="465" t="s">
        <v>76</v>
      </c>
      <c r="I303" s="465" t="s">
        <v>76</v>
      </c>
      <c r="J303" s="177">
        <f t="shared" ref="J303:M303" si="51">(K33-J33)/J33</f>
        <v>-0.13953488372093023</v>
      </c>
      <c r="K303" s="177">
        <f t="shared" si="51"/>
        <v>-0.48648648648648651</v>
      </c>
      <c r="L303" s="177">
        <f t="shared" si="51"/>
        <v>0.21052631578947367</v>
      </c>
      <c r="M303" s="179">
        <f t="shared" si="51"/>
        <v>1.0434782608695652</v>
      </c>
      <c r="N303" s="424"/>
      <c r="O303" s="424"/>
      <c r="P303" s="424"/>
      <c r="Q303" s="3"/>
    </row>
    <row r="304" spans="1:17" ht="15.75" customHeight="1">
      <c r="A304" s="10"/>
      <c r="B304" s="10"/>
      <c r="C304" s="752" t="s">
        <v>114</v>
      </c>
      <c r="D304" s="753">
        <f t="shared" ref="D304:M304" si="52">(E34-D34)/D34</f>
        <v>-0.62424242424242427</v>
      </c>
      <c r="E304" s="753">
        <f t="shared" si="52"/>
        <v>1.0161290322580645</v>
      </c>
      <c r="F304" s="753">
        <f t="shared" si="52"/>
        <v>0.56000000000000005</v>
      </c>
      <c r="G304" s="753">
        <f t="shared" si="52"/>
        <v>-8.7179487179487175E-2</v>
      </c>
      <c r="H304" s="753">
        <f t="shared" si="52"/>
        <v>1.5674157303370786</v>
      </c>
      <c r="I304" s="753">
        <f t="shared" si="52"/>
        <v>0.38293216630196936</v>
      </c>
      <c r="J304" s="753">
        <f t="shared" si="52"/>
        <v>-0.314873417721519</v>
      </c>
      <c r="K304" s="753">
        <f t="shared" si="52"/>
        <v>-0.29330254041570436</v>
      </c>
      <c r="L304" s="753">
        <f t="shared" si="52"/>
        <v>1.9281045751633987</v>
      </c>
      <c r="M304" s="754">
        <f t="shared" si="52"/>
        <v>-0.6395089285714286</v>
      </c>
      <c r="N304" s="424"/>
      <c r="O304" s="424"/>
      <c r="P304" s="424"/>
      <c r="Q304" s="3"/>
    </row>
    <row r="305" spans="1:17" ht="21.75" customHeight="1">
      <c r="A305" s="10"/>
      <c r="B305" s="10"/>
      <c r="C305" s="186" t="s">
        <v>28</v>
      </c>
      <c r="D305" s="80">
        <f t="shared" ref="D305:M305" si="53">(E35-D35)/D35</f>
        <v>-3.2438739789964997E-2</v>
      </c>
      <c r="E305" s="188">
        <f t="shared" si="53"/>
        <v>0.46502653159671975</v>
      </c>
      <c r="F305" s="80">
        <f t="shared" si="53"/>
        <v>6.1244649324991768E-2</v>
      </c>
      <c r="G305" s="80">
        <f t="shared" si="53"/>
        <v>3.4439962767607822E-2</v>
      </c>
      <c r="H305" s="80">
        <f t="shared" si="53"/>
        <v>0.72600479904019199</v>
      </c>
      <c r="I305" s="80">
        <f t="shared" si="53"/>
        <v>0.26388044139369188</v>
      </c>
      <c r="J305" s="80">
        <f t="shared" si="53"/>
        <v>0.25800907465970024</v>
      </c>
      <c r="K305" s="80">
        <f t="shared" si="53"/>
        <v>0.11355811792994153</v>
      </c>
      <c r="L305" s="80">
        <f t="shared" si="53"/>
        <v>6.8950287088383966E-2</v>
      </c>
      <c r="M305" s="189">
        <f t="shared" si="53"/>
        <v>-1.7170140482967586E-2</v>
      </c>
      <c r="N305" s="194"/>
      <c r="O305" s="194"/>
      <c r="P305" s="194"/>
      <c r="Q305" s="3"/>
    </row>
    <row r="306" spans="1:17" ht="15.75" customHeight="1">
      <c r="A306" s="10"/>
      <c r="B306" s="10"/>
      <c r="C306" s="150" t="s">
        <v>101</v>
      </c>
      <c r="D306" s="151"/>
      <c r="E306" s="151"/>
      <c r="F306" s="151"/>
      <c r="G306" s="151"/>
      <c r="H306" s="151"/>
      <c r="I306" s="10"/>
      <c r="J306" s="10"/>
      <c r="K306" s="10"/>
      <c r="L306" s="10"/>
      <c r="M306" s="10"/>
      <c r="N306" s="10"/>
      <c r="O306" s="10"/>
      <c r="P306" s="10"/>
      <c r="Q306" s="10"/>
    </row>
    <row r="307" spans="1:17">
      <c r="A307" s="10"/>
      <c r="B307" s="10"/>
      <c r="C307" s="57" t="s">
        <v>440</v>
      </c>
      <c r="D307" s="10"/>
      <c r="E307" s="10"/>
      <c r="F307" s="10"/>
      <c r="G307" s="10"/>
      <c r="H307" s="10"/>
      <c r="I307" s="10"/>
      <c r="J307" s="10"/>
      <c r="K307" s="10"/>
      <c r="L307" s="10"/>
      <c r="M307" s="10"/>
      <c r="N307" s="10"/>
      <c r="O307" s="10"/>
      <c r="P307" s="10"/>
      <c r="Q307" s="10"/>
    </row>
    <row r="308" spans="1:17">
      <c r="A308" s="10"/>
      <c r="B308" s="10"/>
      <c r="C308" s="10"/>
      <c r="D308" s="10"/>
      <c r="E308" s="10"/>
      <c r="F308" s="10"/>
      <c r="G308" s="10"/>
      <c r="H308" s="10"/>
      <c r="I308" s="10"/>
      <c r="J308" s="10"/>
      <c r="K308" s="10"/>
      <c r="L308" s="10"/>
      <c r="M308" s="10"/>
      <c r="N308" s="10"/>
      <c r="O308" s="10"/>
      <c r="P308" s="10"/>
      <c r="Q308" s="10"/>
    </row>
    <row r="309" spans="1:17" ht="36" customHeight="1">
      <c r="A309" s="10"/>
      <c r="B309" s="10"/>
      <c r="C309" s="851" t="s">
        <v>460</v>
      </c>
      <c r="D309" s="825"/>
      <c r="E309" s="825"/>
      <c r="F309" s="825"/>
      <c r="G309" s="825"/>
      <c r="H309" s="825"/>
      <c r="I309" s="825"/>
      <c r="J309" s="825"/>
      <c r="K309" s="825"/>
      <c r="L309" s="825"/>
      <c r="M309" s="825"/>
      <c r="N309" s="710"/>
      <c r="O309" s="172"/>
      <c r="P309" s="172"/>
      <c r="Q309" s="10"/>
    </row>
    <row r="310" spans="1:17" ht="4.5" customHeight="1">
      <c r="A310" s="10"/>
      <c r="B310" s="10"/>
      <c r="C310" s="471"/>
      <c r="D310" s="471"/>
      <c r="E310" s="471"/>
      <c r="F310" s="471"/>
      <c r="G310" s="471"/>
      <c r="H310" s="471"/>
      <c r="I310" s="471"/>
      <c r="J310" s="471"/>
      <c r="K310" s="471"/>
      <c r="L310" s="471"/>
      <c r="M310" s="471"/>
      <c r="N310" s="471"/>
      <c r="O310" s="471"/>
      <c r="P310" s="471"/>
      <c r="Q310" s="10"/>
    </row>
    <row r="311" spans="1:17" ht="16.5" customHeight="1">
      <c r="A311" s="10"/>
      <c r="B311" s="10"/>
      <c r="C311" s="853" t="s">
        <v>87</v>
      </c>
      <c r="D311" s="127" t="s">
        <v>88</v>
      </c>
      <c r="E311" s="127" t="s">
        <v>88</v>
      </c>
      <c r="F311" s="127" t="s">
        <v>88</v>
      </c>
      <c r="G311" s="127" t="s">
        <v>88</v>
      </c>
      <c r="H311" s="127" t="s">
        <v>88</v>
      </c>
      <c r="I311" s="127" t="s">
        <v>88</v>
      </c>
      <c r="J311" s="127" t="s">
        <v>88</v>
      </c>
      <c r="K311" s="127" t="s">
        <v>88</v>
      </c>
      <c r="L311" s="127" t="s">
        <v>88</v>
      </c>
      <c r="M311" s="127" t="s">
        <v>88</v>
      </c>
      <c r="N311" s="128" t="s">
        <v>88</v>
      </c>
      <c r="O311" s="129"/>
      <c r="P311" s="129"/>
      <c r="Q311" s="129"/>
    </row>
    <row r="312" spans="1:17" ht="16.5" customHeight="1">
      <c r="A312" s="10"/>
      <c r="B312" s="10"/>
      <c r="C312" s="854"/>
      <c r="D312" s="130">
        <v>2002</v>
      </c>
      <c r="E312" s="130">
        <v>2003</v>
      </c>
      <c r="F312" s="130">
        <v>2004</v>
      </c>
      <c r="G312" s="130">
        <v>2005</v>
      </c>
      <c r="H312" s="130">
        <v>2006</v>
      </c>
      <c r="I312" s="130">
        <v>2007</v>
      </c>
      <c r="J312" s="130">
        <v>2008</v>
      </c>
      <c r="K312" s="130">
        <v>2009</v>
      </c>
      <c r="L312" s="130">
        <v>2010</v>
      </c>
      <c r="M312" s="130">
        <v>2011</v>
      </c>
      <c r="N312" s="131">
        <v>2012</v>
      </c>
      <c r="O312" s="129"/>
      <c r="P312" s="129"/>
      <c r="Q312" s="129"/>
    </row>
    <row r="313" spans="1:17">
      <c r="A313" s="10"/>
      <c r="B313" s="10"/>
      <c r="C313" s="153" t="s">
        <v>235</v>
      </c>
      <c r="D313" s="175">
        <f t="shared" ref="D313:D319" si="54">D28/$D$35</f>
        <v>0.67141190198366396</v>
      </c>
      <c r="E313" s="175">
        <f t="shared" ref="E313:E315" si="55">E28/$E$35</f>
        <v>0.66328991799324655</v>
      </c>
      <c r="F313" s="175">
        <f t="shared" ref="F313:F315" si="56">F28/$F$35</f>
        <v>0.65640434639446821</v>
      </c>
      <c r="G313" s="755">
        <f t="shared" ref="G313:G315" si="57">G28/$G$35</f>
        <v>0.66149550108594479</v>
      </c>
      <c r="H313" s="175">
        <f t="shared" ref="H313:H315" si="58">H28/$H$35</f>
        <v>0.65236952609478105</v>
      </c>
      <c r="I313" s="755">
        <f t="shared" ref="I313:I315" si="59">I28/$I$35</f>
        <v>0.685115996176905</v>
      </c>
      <c r="J313" s="175">
        <f t="shared" ref="J313:J315" si="60">J28/$J$35</f>
        <v>0.68334937439846011</v>
      </c>
      <c r="K313" s="755">
        <f t="shared" ref="K313:K315" si="61">K28/$K$35</f>
        <v>0.17897152849882508</v>
      </c>
      <c r="L313" s="175">
        <f t="shared" ref="L313:L319" si="62">L28/$L$35</f>
        <v>0.17298915443882809</v>
      </c>
      <c r="M313" s="175">
        <f t="shared" ref="M313:M319" si="63">M28/$M$35</f>
        <v>0.1630245156551281</v>
      </c>
      <c r="N313" s="718">
        <f t="shared" ref="N313:N319" si="64">N28/$N$35</f>
        <v>0.13504297458893871</v>
      </c>
      <c r="O313" s="438"/>
      <c r="P313" s="438"/>
      <c r="Q313" s="438"/>
    </row>
    <row r="314" spans="1:17">
      <c r="A314" s="10"/>
      <c r="B314" s="10"/>
      <c r="C314" s="156" t="s">
        <v>236</v>
      </c>
      <c r="D314" s="177">
        <f t="shared" si="54"/>
        <v>0.20350058343057176</v>
      </c>
      <c r="E314" s="177">
        <f t="shared" si="55"/>
        <v>0.28075253256150506</v>
      </c>
      <c r="F314" s="177">
        <f t="shared" si="56"/>
        <v>0.25321040500493908</v>
      </c>
      <c r="G314" s="197">
        <f t="shared" si="57"/>
        <v>0.23983865963388148</v>
      </c>
      <c r="H314" s="177">
        <f t="shared" si="58"/>
        <v>0.25224955008998201</v>
      </c>
      <c r="I314" s="177">
        <f t="shared" si="59"/>
        <v>0.2171344165435746</v>
      </c>
      <c r="J314" s="177">
        <f t="shared" si="60"/>
        <v>0.21841055960401484</v>
      </c>
      <c r="K314" s="177">
        <f t="shared" si="61"/>
        <v>0.21492977758347451</v>
      </c>
      <c r="L314" s="177">
        <f t="shared" si="62"/>
        <v>0.2130343033812632</v>
      </c>
      <c r="M314" s="177">
        <f t="shared" si="63"/>
        <v>0.21412175190524285</v>
      </c>
      <c r="N314" s="179">
        <f t="shared" si="64"/>
        <v>0.2218329596412556</v>
      </c>
      <c r="O314" s="438"/>
      <c r="P314" s="438"/>
      <c r="Q314" s="438"/>
    </row>
    <row r="315" spans="1:17">
      <c r="A315" s="10"/>
      <c r="B315" s="10"/>
      <c r="C315" s="157" t="s">
        <v>238</v>
      </c>
      <c r="D315" s="180">
        <f t="shared" si="54"/>
        <v>8.6581096849474917E-2</v>
      </c>
      <c r="E315" s="180">
        <f t="shared" si="55"/>
        <v>4.1003376748673423E-2</v>
      </c>
      <c r="F315" s="180">
        <f t="shared" si="56"/>
        <v>6.9805729338162661E-2</v>
      </c>
      <c r="G315" s="403">
        <f t="shared" si="57"/>
        <v>6.8414520632950671E-2</v>
      </c>
      <c r="H315" s="180">
        <f t="shared" si="58"/>
        <v>6.8686262747450516E-2</v>
      </c>
      <c r="I315" s="403">
        <f t="shared" si="59"/>
        <v>5.8041532713528542E-2</v>
      </c>
      <c r="J315" s="180">
        <f t="shared" si="60"/>
        <v>5.1835556166643752E-2</v>
      </c>
      <c r="K315" s="403">
        <f t="shared" si="61"/>
        <v>4.9019072080441553E-2</v>
      </c>
      <c r="L315" s="180">
        <f t="shared" si="62"/>
        <v>5.3344456985817343E-2</v>
      </c>
      <c r="M315" s="180">
        <f t="shared" si="63"/>
        <v>4.2787622807822973E-2</v>
      </c>
      <c r="N315" s="718">
        <f t="shared" si="64"/>
        <v>4.0872571001494766E-2</v>
      </c>
      <c r="O315" s="438"/>
      <c r="P315" s="438"/>
      <c r="Q315" s="438"/>
    </row>
    <row r="316" spans="1:17">
      <c r="A316" s="10"/>
      <c r="B316" s="10"/>
      <c r="C316" s="156" t="s">
        <v>239</v>
      </c>
      <c r="D316" s="177">
        <f t="shared" si="54"/>
        <v>0</v>
      </c>
      <c r="E316" s="177">
        <f t="shared" ref="E316:K316" si="65">E31/$D$35</f>
        <v>0</v>
      </c>
      <c r="F316" s="177">
        <f t="shared" si="65"/>
        <v>0</v>
      </c>
      <c r="G316" s="197">
        <f t="shared" si="65"/>
        <v>0</v>
      </c>
      <c r="H316" s="177">
        <f t="shared" si="65"/>
        <v>0</v>
      </c>
      <c r="I316" s="177">
        <f t="shared" si="65"/>
        <v>0</v>
      </c>
      <c r="J316" s="177">
        <f t="shared" si="65"/>
        <v>0</v>
      </c>
      <c r="K316" s="177">
        <f t="shared" si="65"/>
        <v>1.9169194865810968</v>
      </c>
      <c r="L316" s="177">
        <f t="shared" si="62"/>
        <v>0.47833341512489569</v>
      </c>
      <c r="M316" s="177">
        <f t="shared" si="63"/>
        <v>0.47823891286383252</v>
      </c>
      <c r="N316" s="179">
        <f t="shared" si="64"/>
        <v>0.52933482810164423</v>
      </c>
      <c r="O316" s="438"/>
      <c r="P316" s="438"/>
      <c r="Q316" s="438"/>
    </row>
    <row r="317" spans="1:17">
      <c r="A317" s="10"/>
      <c r="B317" s="10"/>
      <c r="C317" s="157" t="s">
        <v>240</v>
      </c>
      <c r="D317" s="761">
        <f t="shared" si="54"/>
        <v>0</v>
      </c>
      <c r="E317" s="761">
        <f t="shared" ref="E317:K317" si="66">E32/$D$35</f>
        <v>0</v>
      </c>
      <c r="F317" s="761">
        <f t="shared" si="66"/>
        <v>0</v>
      </c>
      <c r="G317" s="763">
        <f t="shared" si="66"/>
        <v>0</v>
      </c>
      <c r="H317" s="761">
        <f t="shared" si="66"/>
        <v>0</v>
      </c>
      <c r="I317" s="763">
        <f t="shared" si="66"/>
        <v>0</v>
      </c>
      <c r="J317" s="761">
        <f t="shared" si="66"/>
        <v>0</v>
      </c>
      <c r="K317" s="763">
        <f t="shared" si="66"/>
        <v>0.35239206534422401</v>
      </c>
      <c r="L317" s="180">
        <f t="shared" si="62"/>
        <v>6.6349315404622855E-2</v>
      </c>
      <c r="M317" s="180">
        <f t="shared" si="63"/>
        <v>5.9636397025066568E-2</v>
      </c>
      <c r="N317" s="718">
        <f t="shared" si="64"/>
        <v>5.563340807174888E-2</v>
      </c>
      <c r="O317" s="438"/>
      <c r="P317" s="438"/>
      <c r="Q317" s="438"/>
    </row>
    <row r="318" spans="1:17">
      <c r="A318" s="10"/>
      <c r="B318" s="10"/>
      <c r="C318" s="156" t="s">
        <v>125</v>
      </c>
      <c r="D318" s="177">
        <f t="shared" si="54"/>
        <v>0</v>
      </c>
      <c r="E318" s="177">
        <f t="shared" ref="E318:E319" si="67">E33/$E$35</f>
        <v>0</v>
      </c>
      <c r="F318" s="177">
        <f t="shared" ref="F318:F319" si="68">F33/$F$35</f>
        <v>0</v>
      </c>
      <c r="G318" s="197">
        <f t="shared" ref="G318:G319" si="69">G33/$G$35</f>
        <v>0</v>
      </c>
      <c r="H318" s="177">
        <f t="shared" ref="H318:H319" si="70">H33/$H$35</f>
        <v>0</v>
      </c>
      <c r="I318" s="177">
        <f t="shared" ref="I318:I319" si="71">I33/$I$35</f>
        <v>0</v>
      </c>
      <c r="J318" s="177">
        <f t="shared" ref="J318:J319" si="72">J33/$J$35</f>
        <v>2.9561391447820709E-3</v>
      </c>
      <c r="K318" s="177">
        <f t="shared" ref="K318:K319" si="73">K33/$K$35</f>
        <v>2.0219684135745122E-3</v>
      </c>
      <c r="L318" s="177">
        <f t="shared" si="62"/>
        <v>9.324238111596408E-4</v>
      </c>
      <c r="M318" s="177">
        <f t="shared" si="63"/>
        <v>1.0559177302359747E-3</v>
      </c>
      <c r="N318" s="179">
        <f t="shared" si="64"/>
        <v>2.1954409566517191E-3</v>
      </c>
      <c r="O318" s="438"/>
      <c r="P318" s="438"/>
      <c r="Q318" s="438"/>
    </row>
    <row r="319" spans="1:17" ht="15.75" customHeight="1">
      <c r="A319" s="10"/>
      <c r="B319" s="10"/>
      <c r="C319" s="377" t="s">
        <v>114</v>
      </c>
      <c r="D319" s="767">
        <f t="shared" si="54"/>
        <v>3.8506417736289385E-2</v>
      </c>
      <c r="E319" s="768">
        <f t="shared" si="67"/>
        <v>1.4954172696575013E-2</v>
      </c>
      <c r="F319" s="767">
        <f t="shared" si="68"/>
        <v>2.057951926243003E-2</v>
      </c>
      <c r="G319" s="770">
        <f t="shared" si="69"/>
        <v>3.0251318647223083E-2</v>
      </c>
      <c r="H319" s="767">
        <f t="shared" si="70"/>
        <v>2.6694661067786441E-2</v>
      </c>
      <c r="I319" s="770">
        <f t="shared" si="71"/>
        <v>3.9708054565991829E-2</v>
      </c>
      <c r="J319" s="768">
        <f t="shared" si="72"/>
        <v>4.3448370686099275E-2</v>
      </c>
      <c r="K319" s="770">
        <f t="shared" si="73"/>
        <v>2.3662495218317942E-2</v>
      </c>
      <c r="L319" s="768">
        <f t="shared" si="62"/>
        <v>1.5016930853413163E-2</v>
      </c>
      <c r="M319" s="768">
        <f t="shared" si="63"/>
        <v>4.1134882012671015E-2</v>
      </c>
      <c r="N319" s="772">
        <f t="shared" si="64"/>
        <v>1.5087817638266068E-2</v>
      </c>
      <c r="O319" s="438"/>
      <c r="P319" s="438"/>
      <c r="Q319" s="438"/>
    </row>
    <row r="320" spans="1:17" ht="21.75" customHeight="1">
      <c r="A320" s="10"/>
      <c r="B320" s="10"/>
      <c r="C320" s="186" t="s">
        <v>28</v>
      </c>
      <c r="D320" s="212">
        <f t="shared" ref="D320:N320" si="74">SUM(D313:D319)</f>
        <v>1</v>
      </c>
      <c r="E320" s="213">
        <f t="shared" si="74"/>
        <v>1</v>
      </c>
      <c r="F320" s="212">
        <f t="shared" si="74"/>
        <v>1</v>
      </c>
      <c r="G320" s="212">
        <f t="shared" si="74"/>
        <v>1</v>
      </c>
      <c r="H320" s="212">
        <f t="shared" si="74"/>
        <v>0.99999999999999989</v>
      </c>
      <c r="I320" s="212">
        <f t="shared" si="74"/>
        <v>0.99999999999999989</v>
      </c>
      <c r="J320" s="212">
        <f t="shared" si="74"/>
        <v>1</v>
      </c>
      <c r="K320" s="212">
        <f t="shared" si="74"/>
        <v>2.7379163937199542</v>
      </c>
      <c r="L320" s="212">
        <f t="shared" si="74"/>
        <v>1</v>
      </c>
      <c r="M320" s="212">
        <f t="shared" si="74"/>
        <v>1</v>
      </c>
      <c r="N320" s="214">
        <f t="shared" si="74"/>
        <v>0.99999999999999989</v>
      </c>
      <c r="O320" s="439"/>
      <c r="P320" s="439"/>
      <c r="Q320" s="439"/>
    </row>
    <row r="321" spans="1:17" ht="15.75" customHeight="1">
      <c r="A321" s="10"/>
      <c r="B321" s="10"/>
      <c r="C321" s="151" t="s">
        <v>101</v>
      </c>
      <c r="D321" s="151"/>
      <c r="E321" s="151"/>
      <c r="F321" s="151"/>
      <c r="G321" s="151"/>
      <c r="H321" s="151"/>
      <c r="I321" s="10"/>
      <c r="J321" s="10"/>
      <c r="K321" s="10"/>
      <c r="L321" s="10"/>
      <c r="M321" s="10"/>
      <c r="N321" s="10"/>
      <c r="O321" s="10"/>
      <c r="P321" s="10"/>
      <c r="Q321" s="10"/>
    </row>
    <row r="322" spans="1:17">
      <c r="A322" s="10"/>
      <c r="B322" s="10"/>
      <c r="C322" s="57" t="s">
        <v>440</v>
      </c>
      <c r="D322" s="10"/>
      <c r="E322" s="10"/>
      <c r="F322" s="10"/>
      <c r="G322" s="10"/>
      <c r="H322" s="10"/>
      <c r="I322" s="10"/>
      <c r="J322" s="10"/>
      <c r="K322" s="10"/>
      <c r="L322" s="10"/>
      <c r="M322" s="10"/>
      <c r="N322" s="10"/>
      <c r="O322" s="10"/>
      <c r="P322" s="10"/>
      <c r="Q322" s="10"/>
    </row>
    <row r="323" spans="1:17">
      <c r="A323" s="10"/>
      <c r="B323" s="10"/>
      <c r="C323" s="10"/>
      <c r="D323" s="10"/>
      <c r="E323" s="10"/>
      <c r="F323" s="10"/>
      <c r="G323" s="10"/>
      <c r="H323" s="10"/>
      <c r="I323" s="10"/>
      <c r="J323" s="10"/>
      <c r="K323" s="10"/>
      <c r="L323" s="10"/>
      <c r="M323" s="10"/>
      <c r="N323" s="10"/>
      <c r="O323" s="10"/>
      <c r="P323" s="10"/>
      <c r="Q323" s="10"/>
    </row>
    <row r="324" spans="1:17" ht="22.5" customHeight="1">
      <c r="A324" s="10"/>
      <c r="B324" s="10"/>
      <c r="C324" s="851" t="s">
        <v>457</v>
      </c>
      <c r="D324" s="825"/>
      <c r="E324" s="825"/>
      <c r="F324" s="825"/>
      <c r="G324" s="825"/>
      <c r="H324" s="825"/>
      <c r="I324" s="825"/>
      <c r="J324" s="825"/>
      <c r="K324" s="825"/>
      <c r="L324" s="825"/>
      <c r="M324" s="825"/>
      <c r="N324" s="710"/>
      <c r="O324" s="172"/>
      <c r="P324" s="172"/>
      <c r="Q324" s="10"/>
    </row>
    <row r="325" spans="1:17" ht="4.5" customHeight="1">
      <c r="A325" s="10"/>
      <c r="B325" s="10"/>
      <c r="C325" s="10"/>
      <c r="D325" s="10"/>
      <c r="E325" s="10"/>
      <c r="F325" s="10"/>
      <c r="G325" s="10"/>
      <c r="H325" s="10"/>
      <c r="I325" s="10"/>
      <c r="J325" s="10"/>
      <c r="K325" s="10"/>
      <c r="L325" s="10"/>
      <c r="M325" s="10"/>
      <c r="N325" s="10"/>
      <c r="O325" s="10"/>
      <c r="P325" s="10"/>
      <c r="Q325" s="10"/>
    </row>
    <row r="326" spans="1:17">
      <c r="A326" s="10"/>
      <c r="B326" s="10"/>
      <c r="C326" s="10"/>
      <c r="D326" s="10"/>
      <c r="E326" s="10"/>
      <c r="F326" s="10"/>
      <c r="G326" s="10"/>
      <c r="H326" s="10"/>
      <c r="I326" s="10"/>
      <c r="J326" s="10"/>
      <c r="K326" s="10"/>
      <c r="L326" s="10"/>
      <c r="M326" s="10"/>
      <c r="N326" s="10"/>
      <c r="O326" s="10"/>
      <c r="P326" s="10"/>
      <c r="Q326" s="10"/>
    </row>
    <row r="327" spans="1:17">
      <c r="A327" s="10"/>
      <c r="B327" s="10"/>
      <c r="C327" s="10"/>
      <c r="D327" s="10"/>
      <c r="E327" s="10"/>
      <c r="F327" s="10"/>
      <c r="G327" s="10"/>
      <c r="H327" s="10"/>
      <c r="I327" s="10"/>
      <c r="J327" s="10"/>
      <c r="K327" s="10"/>
      <c r="L327" s="10"/>
      <c r="M327" s="10"/>
      <c r="N327" s="10"/>
      <c r="O327" s="10"/>
      <c r="P327" s="10"/>
      <c r="Q327" s="10"/>
    </row>
    <row r="328" spans="1:17">
      <c r="A328" s="10"/>
      <c r="B328" s="10"/>
      <c r="C328" s="10"/>
      <c r="D328" s="10"/>
      <c r="E328" s="10"/>
      <c r="F328" s="10"/>
      <c r="G328" s="10"/>
      <c r="H328" s="10"/>
      <c r="I328" s="10"/>
      <c r="J328" s="10"/>
      <c r="K328" s="10"/>
      <c r="L328" s="10"/>
      <c r="M328" s="10"/>
      <c r="N328" s="10"/>
      <c r="O328" s="10"/>
      <c r="P328" s="10"/>
      <c r="Q328" s="10"/>
    </row>
    <row r="329" spans="1:17">
      <c r="A329" s="10"/>
      <c r="B329" s="10"/>
      <c r="C329" s="10"/>
      <c r="D329" s="10"/>
      <c r="E329" s="10"/>
      <c r="F329" s="10"/>
      <c r="G329" s="10"/>
      <c r="H329" s="10"/>
      <c r="I329" s="10"/>
      <c r="J329" s="10"/>
      <c r="K329" s="10"/>
      <c r="L329" s="10"/>
      <c r="M329" s="10"/>
      <c r="N329" s="10"/>
      <c r="O329" s="10"/>
      <c r="P329" s="10"/>
      <c r="Q329" s="10"/>
    </row>
    <row r="330" spans="1:17">
      <c r="A330" s="10"/>
      <c r="B330" s="10"/>
      <c r="C330" s="10"/>
      <c r="D330" s="10"/>
      <c r="E330" s="10"/>
      <c r="F330" s="10"/>
      <c r="G330" s="10"/>
      <c r="H330" s="10"/>
      <c r="I330" s="10"/>
      <c r="J330" s="10"/>
      <c r="K330" s="10"/>
      <c r="L330" s="10"/>
      <c r="M330" s="10"/>
      <c r="N330" s="10"/>
      <c r="O330" s="10"/>
      <c r="P330" s="10"/>
      <c r="Q330" s="10"/>
    </row>
    <row r="331" spans="1:17">
      <c r="A331" s="10"/>
      <c r="B331" s="10"/>
      <c r="C331" s="10"/>
      <c r="D331" s="10"/>
      <c r="E331" s="10"/>
      <c r="F331" s="10"/>
      <c r="G331" s="10"/>
      <c r="H331" s="10"/>
      <c r="I331" s="10"/>
      <c r="J331" s="10"/>
      <c r="K331" s="10"/>
      <c r="L331" s="10"/>
      <c r="M331" s="10"/>
      <c r="N331" s="10"/>
      <c r="O331" s="10"/>
      <c r="P331" s="10"/>
      <c r="Q331" s="10"/>
    </row>
    <row r="332" spans="1:17">
      <c r="A332" s="10"/>
      <c r="B332" s="10"/>
      <c r="C332" s="10"/>
      <c r="D332" s="10"/>
      <c r="E332" s="10"/>
      <c r="F332" s="10"/>
      <c r="G332" s="10"/>
      <c r="H332" s="10"/>
      <c r="I332" s="10"/>
      <c r="J332" s="10"/>
      <c r="K332" s="10"/>
      <c r="L332" s="10"/>
      <c r="M332" s="10"/>
      <c r="N332" s="10"/>
      <c r="O332" s="10"/>
      <c r="P332" s="10"/>
      <c r="Q332" s="10"/>
    </row>
    <row r="333" spans="1:17">
      <c r="A333" s="10"/>
      <c r="B333" s="10"/>
      <c r="C333" s="10"/>
      <c r="D333" s="10"/>
      <c r="E333" s="10"/>
      <c r="F333" s="10"/>
      <c r="G333" s="10"/>
      <c r="H333" s="10"/>
      <c r="I333" s="10"/>
      <c r="J333" s="10"/>
      <c r="K333" s="10"/>
      <c r="L333" s="10"/>
      <c r="M333" s="10"/>
      <c r="N333" s="10"/>
      <c r="O333" s="10"/>
      <c r="P333" s="10"/>
      <c r="Q333" s="10"/>
    </row>
    <row r="334" spans="1:17">
      <c r="A334" s="10"/>
      <c r="B334" s="10"/>
      <c r="C334" s="10"/>
      <c r="D334" s="10"/>
      <c r="E334" s="10"/>
      <c r="F334" s="10"/>
      <c r="G334" s="10"/>
      <c r="H334" s="10"/>
      <c r="I334" s="10"/>
      <c r="J334" s="10"/>
      <c r="K334" s="10"/>
      <c r="L334" s="10"/>
      <c r="M334" s="10"/>
      <c r="N334" s="10"/>
      <c r="O334" s="10"/>
      <c r="P334" s="10"/>
      <c r="Q334" s="10"/>
    </row>
    <row r="335" spans="1:17">
      <c r="A335" s="10"/>
      <c r="B335" s="10"/>
      <c r="C335" s="10"/>
      <c r="D335" s="10"/>
      <c r="E335" s="10"/>
      <c r="F335" s="10"/>
      <c r="G335" s="10"/>
      <c r="H335" s="10"/>
      <c r="I335" s="10"/>
      <c r="J335" s="10"/>
      <c r="K335" s="10"/>
      <c r="L335" s="10"/>
      <c r="M335" s="10"/>
      <c r="N335" s="10"/>
      <c r="O335" s="10"/>
      <c r="P335" s="10"/>
      <c r="Q335" s="10"/>
    </row>
    <row r="336" spans="1:17">
      <c r="A336" s="10"/>
      <c r="B336" s="10"/>
      <c r="C336" s="10"/>
      <c r="D336" s="10"/>
      <c r="E336" s="10"/>
      <c r="F336" s="10"/>
      <c r="G336" s="10"/>
      <c r="H336" s="10"/>
      <c r="I336" s="10"/>
      <c r="J336" s="10"/>
      <c r="K336" s="10"/>
      <c r="L336" s="10"/>
      <c r="M336" s="10"/>
      <c r="N336" s="10"/>
      <c r="O336" s="10"/>
      <c r="P336" s="10"/>
      <c r="Q336" s="10"/>
    </row>
    <row r="337" spans="1:26">
      <c r="A337" s="10"/>
      <c r="B337" s="10"/>
      <c r="C337" s="835"/>
      <c r="D337" s="832"/>
      <c r="E337" s="832"/>
      <c r="F337" s="832"/>
      <c r="G337" s="832"/>
      <c r="H337" s="832"/>
      <c r="I337" s="832"/>
      <c r="J337" s="832"/>
      <c r="K337" s="832"/>
      <c r="L337" s="832"/>
      <c r="M337" s="6"/>
      <c r="N337" s="6"/>
      <c r="O337" s="10"/>
      <c r="P337" s="10"/>
      <c r="Q337" s="10"/>
    </row>
    <row r="338" spans="1:26">
      <c r="A338" s="3"/>
      <c r="B338" s="3"/>
      <c r="C338" s="58" t="s">
        <v>440</v>
      </c>
      <c r="D338" s="6"/>
      <c r="E338" s="6"/>
      <c r="F338" s="6"/>
      <c r="G338" s="6"/>
      <c r="H338" s="6"/>
      <c r="I338" s="6"/>
      <c r="J338" s="6"/>
      <c r="K338" s="6"/>
      <c r="L338" s="6"/>
      <c r="M338" s="6"/>
      <c r="N338" s="6"/>
      <c r="O338" s="3"/>
      <c r="P338" s="3"/>
      <c r="Q338" s="3"/>
      <c r="R338" s="3"/>
      <c r="S338" s="3"/>
      <c r="T338" s="3"/>
      <c r="U338" s="3"/>
      <c r="V338" s="3"/>
      <c r="W338" s="3"/>
      <c r="X338" s="3"/>
      <c r="Y338" s="3"/>
      <c r="Z338" s="3"/>
    </row>
    <row r="339" spans="1:26" ht="23.25" customHeight="1">
      <c r="A339" s="10"/>
      <c r="B339" s="10"/>
      <c r="C339" s="122"/>
      <c r="D339" s="122"/>
      <c r="E339" s="122"/>
      <c r="F339" s="122"/>
      <c r="G339" s="6" t="s">
        <v>0</v>
      </c>
      <c r="H339" s="122"/>
      <c r="I339" s="122"/>
      <c r="J339" s="122"/>
      <c r="K339" s="122"/>
      <c r="L339" s="122"/>
      <c r="M339" s="123"/>
      <c r="N339" s="123"/>
      <c r="O339" s="10"/>
      <c r="P339" s="10"/>
      <c r="Q339" s="10"/>
    </row>
    <row r="340" spans="1:26" ht="18" customHeight="1">
      <c r="A340" s="10"/>
      <c r="B340" s="10"/>
      <c r="C340" s="122"/>
      <c r="D340" s="122"/>
      <c r="E340" s="122"/>
      <c r="F340" s="122"/>
      <c r="G340" s="123" t="s">
        <v>5</v>
      </c>
      <c r="H340" s="122"/>
      <c r="I340" s="122"/>
      <c r="J340" s="122"/>
      <c r="K340" s="122"/>
      <c r="L340" s="122"/>
      <c r="M340" s="123"/>
      <c r="N340" s="123"/>
      <c r="O340" s="10"/>
      <c r="P340" s="10"/>
      <c r="Q340" s="10"/>
    </row>
    <row r="341" spans="1:26">
      <c r="A341" s="10"/>
      <c r="B341" s="10"/>
      <c r="C341" s="10"/>
      <c r="D341" s="10"/>
      <c r="E341" s="10"/>
      <c r="F341" s="10"/>
      <c r="G341" s="123" t="s">
        <v>6</v>
      </c>
      <c r="H341" s="10"/>
      <c r="I341" s="10"/>
      <c r="J341" s="10"/>
      <c r="K341" s="10"/>
      <c r="L341" s="10"/>
      <c r="M341" s="10"/>
      <c r="N341" s="10"/>
      <c r="O341" s="10"/>
      <c r="P341" s="10"/>
      <c r="Q341" s="10"/>
    </row>
    <row r="342" spans="1:26">
      <c r="A342" s="10"/>
      <c r="B342" s="10"/>
      <c r="C342" s="10"/>
      <c r="D342" s="10"/>
      <c r="E342" s="10"/>
      <c r="F342" s="10"/>
      <c r="G342" s="10"/>
      <c r="H342" s="10"/>
      <c r="I342" s="10"/>
      <c r="J342" s="10"/>
      <c r="K342" s="10"/>
      <c r="L342" s="10"/>
      <c r="M342" s="10"/>
      <c r="N342" s="10"/>
      <c r="O342" s="10"/>
      <c r="P342" s="10"/>
      <c r="Q342" s="10"/>
    </row>
    <row r="343" spans="1:26">
      <c r="A343" s="10"/>
      <c r="B343" s="10"/>
      <c r="C343" s="10"/>
      <c r="D343" s="10"/>
      <c r="E343" s="10"/>
      <c r="F343" s="10"/>
      <c r="G343" s="10"/>
      <c r="H343" s="10"/>
      <c r="I343" s="10"/>
      <c r="J343" s="10"/>
      <c r="K343" s="10"/>
      <c r="L343" s="10"/>
      <c r="M343" s="10"/>
      <c r="N343" s="10"/>
      <c r="O343" s="10"/>
      <c r="P343" s="10"/>
      <c r="Q343" s="10"/>
    </row>
    <row r="344" spans="1:26">
      <c r="A344" s="10"/>
      <c r="B344" s="10"/>
      <c r="C344" s="10"/>
      <c r="D344" s="10"/>
      <c r="E344" s="10"/>
      <c r="F344" s="10"/>
      <c r="G344" s="10"/>
      <c r="H344" s="10"/>
      <c r="I344" s="10"/>
      <c r="J344" s="10"/>
      <c r="K344" s="10"/>
      <c r="L344" s="10"/>
      <c r="M344" s="10"/>
      <c r="N344" s="10"/>
      <c r="O344" s="10"/>
      <c r="P344" s="10"/>
      <c r="Q344" s="10"/>
    </row>
    <row r="345" spans="1:26">
      <c r="A345" s="10"/>
      <c r="B345" s="10"/>
      <c r="C345" s="10"/>
      <c r="D345" s="10"/>
      <c r="E345" s="10"/>
      <c r="F345" s="10"/>
      <c r="G345" s="10"/>
      <c r="H345" s="10"/>
      <c r="I345" s="10"/>
      <c r="J345" s="10"/>
      <c r="K345" s="10"/>
      <c r="L345" s="10"/>
      <c r="M345" s="10"/>
      <c r="N345" s="10"/>
      <c r="O345" s="10"/>
      <c r="P345" s="10"/>
      <c r="Q345" s="10"/>
    </row>
    <row r="346" spans="1:26">
      <c r="A346" s="10"/>
      <c r="B346" s="10"/>
      <c r="C346" s="10"/>
      <c r="D346" s="10"/>
      <c r="E346" s="10"/>
      <c r="F346" s="10"/>
      <c r="G346" s="10"/>
      <c r="H346" s="10"/>
      <c r="I346" s="10"/>
      <c r="J346" s="10"/>
      <c r="K346" s="10"/>
      <c r="L346" s="10"/>
      <c r="M346" s="10"/>
      <c r="N346" s="10"/>
      <c r="O346" s="10"/>
      <c r="P346" s="10"/>
      <c r="Q346" s="10"/>
    </row>
    <row r="347" spans="1:26">
      <c r="A347" s="10"/>
      <c r="B347" s="10"/>
      <c r="C347" s="10"/>
      <c r="D347" s="10"/>
      <c r="E347" s="10"/>
      <c r="F347" s="10"/>
      <c r="G347" s="10"/>
      <c r="H347" s="10"/>
      <c r="I347" s="10"/>
      <c r="J347" s="10"/>
      <c r="K347" s="10"/>
      <c r="L347" s="10"/>
      <c r="M347" s="10"/>
      <c r="N347" s="10"/>
      <c r="O347" s="10"/>
      <c r="P347" s="10"/>
      <c r="Q347" s="10"/>
    </row>
    <row r="348" spans="1:26">
      <c r="A348" s="10"/>
      <c r="B348" s="10"/>
      <c r="C348" s="10"/>
      <c r="D348" s="10"/>
      <c r="E348" s="10"/>
      <c r="F348" s="10"/>
      <c r="G348" s="10"/>
      <c r="H348" s="10"/>
      <c r="I348" s="10"/>
      <c r="J348" s="10"/>
      <c r="K348" s="10"/>
      <c r="L348" s="10"/>
      <c r="M348" s="10"/>
      <c r="N348" s="10"/>
      <c r="O348" s="10"/>
      <c r="P348" s="10"/>
      <c r="Q348" s="10"/>
    </row>
    <row r="349" spans="1:26">
      <c r="A349" s="10"/>
      <c r="B349" s="10"/>
      <c r="C349" s="10"/>
      <c r="D349" s="10"/>
      <c r="E349" s="10"/>
      <c r="F349" s="10"/>
      <c r="G349" s="10"/>
      <c r="H349" s="10"/>
      <c r="I349" s="10"/>
      <c r="J349" s="10"/>
      <c r="K349" s="10"/>
      <c r="L349" s="10"/>
      <c r="M349" s="10"/>
      <c r="N349" s="10"/>
      <c r="O349" s="10"/>
      <c r="P349" s="10"/>
      <c r="Q349" s="10"/>
    </row>
    <row r="350" spans="1:26">
      <c r="A350" s="10"/>
      <c r="B350" s="10"/>
      <c r="C350" s="10"/>
      <c r="D350" s="10"/>
      <c r="E350" s="10"/>
      <c r="F350" s="10"/>
      <c r="G350" s="10"/>
      <c r="H350" s="10"/>
      <c r="I350" s="10"/>
      <c r="J350" s="10"/>
      <c r="K350" s="10"/>
      <c r="L350" s="10"/>
      <c r="M350" s="10"/>
      <c r="N350" s="10"/>
      <c r="O350" s="10"/>
      <c r="P350" s="10"/>
      <c r="Q350" s="10"/>
    </row>
    <row r="351" spans="1:26">
      <c r="A351" s="10"/>
      <c r="B351" s="10"/>
      <c r="C351" s="10"/>
      <c r="D351" s="10"/>
      <c r="E351" s="10"/>
      <c r="F351" s="10"/>
      <c r="G351" s="10"/>
      <c r="H351" s="10"/>
      <c r="I351" s="10"/>
      <c r="J351" s="10"/>
      <c r="K351" s="10"/>
      <c r="L351" s="10"/>
      <c r="M351" s="10"/>
      <c r="N351" s="10"/>
      <c r="O351" s="10"/>
      <c r="P351" s="10"/>
      <c r="Q351" s="10"/>
    </row>
    <row r="352" spans="1:26">
      <c r="A352" s="10"/>
      <c r="B352" s="10"/>
      <c r="C352" s="10"/>
      <c r="D352" s="10"/>
      <c r="E352" s="10"/>
      <c r="F352" s="10"/>
      <c r="G352" s="10"/>
      <c r="H352" s="10"/>
      <c r="I352" s="10"/>
      <c r="J352" s="10"/>
      <c r="K352" s="10"/>
      <c r="L352" s="10"/>
      <c r="M352" s="10"/>
      <c r="N352" s="10"/>
      <c r="O352" s="10"/>
      <c r="P352" s="10"/>
      <c r="Q352" s="10"/>
    </row>
    <row r="353" spans="1:17">
      <c r="A353" s="10"/>
      <c r="B353" s="10"/>
      <c r="C353" s="10"/>
      <c r="D353" s="10"/>
      <c r="E353" s="10"/>
      <c r="F353" s="10"/>
      <c r="G353" s="10"/>
      <c r="H353" s="10"/>
      <c r="I353" s="10"/>
      <c r="J353" s="10"/>
      <c r="K353" s="10"/>
      <c r="L353" s="10"/>
      <c r="M353" s="10"/>
      <c r="N353" s="10"/>
      <c r="O353" s="10"/>
      <c r="P353" s="10"/>
      <c r="Q353" s="10"/>
    </row>
    <row r="354" spans="1:17">
      <c r="A354" s="10"/>
      <c r="B354" s="10"/>
      <c r="C354" s="10"/>
      <c r="D354" s="10"/>
      <c r="E354" s="10"/>
      <c r="F354" s="10"/>
      <c r="G354" s="10"/>
      <c r="H354" s="10"/>
      <c r="I354" s="10"/>
      <c r="J354" s="10"/>
      <c r="K354" s="10"/>
      <c r="L354" s="10"/>
      <c r="M354" s="10"/>
      <c r="N354" s="10"/>
      <c r="O354" s="10"/>
      <c r="P354" s="10"/>
      <c r="Q354" s="10"/>
    </row>
    <row r="355" spans="1:17">
      <c r="A355" s="10"/>
      <c r="B355" s="10"/>
      <c r="C355" s="10"/>
      <c r="D355" s="10"/>
      <c r="E355" s="10"/>
      <c r="F355" s="10"/>
      <c r="G355" s="10"/>
      <c r="H355" s="10"/>
      <c r="I355" s="10"/>
      <c r="J355" s="10"/>
      <c r="K355" s="10"/>
      <c r="L355" s="10"/>
      <c r="M355" s="10"/>
      <c r="N355" s="10"/>
      <c r="O355" s="10"/>
      <c r="P355" s="10"/>
      <c r="Q355" s="10"/>
    </row>
    <row r="356" spans="1:17">
      <c r="A356" s="10"/>
      <c r="B356" s="10"/>
      <c r="C356" s="10"/>
      <c r="D356" s="10"/>
      <c r="E356" s="10"/>
      <c r="F356" s="10"/>
      <c r="G356" s="10"/>
      <c r="H356" s="10"/>
      <c r="I356" s="10"/>
      <c r="J356" s="10"/>
      <c r="K356" s="10"/>
      <c r="L356" s="10"/>
      <c r="M356" s="10"/>
      <c r="N356" s="10"/>
      <c r="O356" s="10"/>
      <c r="P356" s="10"/>
      <c r="Q356" s="10"/>
    </row>
    <row r="357" spans="1:17">
      <c r="A357" s="10"/>
      <c r="B357" s="10"/>
      <c r="C357" s="10"/>
      <c r="D357" s="10"/>
      <c r="E357" s="10"/>
      <c r="F357" s="10"/>
      <c r="G357" s="10"/>
      <c r="H357" s="10"/>
      <c r="I357" s="10"/>
      <c r="J357" s="10"/>
      <c r="K357" s="10"/>
      <c r="L357" s="10"/>
      <c r="M357" s="10"/>
      <c r="N357" s="10"/>
      <c r="O357" s="10"/>
      <c r="P357" s="10"/>
      <c r="Q357" s="10"/>
    </row>
    <row r="358" spans="1:17">
      <c r="A358" s="10"/>
      <c r="B358" s="10"/>
      <c r="C358" s="10"/>
      <c r="D358" s="10"/>
      <c r="E358" s="10"/>
      <c r="F358" s="10"/>
      <c r="G358" s="10"/>
      <c r="H358" s="10"/>
      <c r="I358" s="10"/>
      <c r="J358" s="10"/>
      <c r="K358" s="10"/>
      <c r="L358" s="10"/>
      <c r="M358" s="10"/>
      <c r="N358" s="10"/>
      <c r="O358" s="10"/>
      <c r="P358" s="10"/>
      <c r="Q358" s="10"/>
    </row>
    <row r="359" spans="1:17">
      <c r="A359" s="10"/>
      <c r="B359" s="10"/>
      <c r="C359" s="10"/>
      <c r="D359" s="10"/>
      <c r="E359" s="10"/>
      <c r="F359" s="10"/>
      <c r="G359" s="10"/>
      <c r="H359" s="10"/>
      <c r="I359" s="10"/>
      <c r="J359" s="10"/>
      <c r="K359" s="10"/>
      <c r="L359" s="10"/>
      <c r="M359" s="10"/>
      <c r="N359" s="10"/>
      <c r="O359" s="10"/>
      <c r="P359" s="10"/>
      <c r="Q359" s="10"/>
    </row>
    <row r="360" spans="1:17">
      <c r="A360" s="10"/>
      <c r="B360" s="10"/>
      <c r="C360" s="10"/>
      <c r="D360" s="10"/>
      <c r="E360" s="10"/>
      <c r="F360" s="10"/>
      <c r="G360" s="10"/>
      <c r="H360" s="10"/>
      <c r="I360" s="10"/>
      <c r="J360" s="10"/>
      <c r="K360" s="10"/>
      <c r="L360" s="10"/>
      <c r="M360" s="10"/>
      <c r="N360" s="10"/>
      <c r="O360" s="10"/>
      <c r="P360" s="10"/>
      <c r="Q360" s="10"/>
    </row>
    <row r="361" spans="1:17">
      <c r="A361" s="10"/>
      <c r="B361" s="10"/>
      <c r="C361" s="10"/>
      <c r="D361" s="10"/>
      <c r="E361" s="10"/>
      <c r="F361" s="10"/>
      <c r="G361" s="10"/>
      <c r="H361" s="10"/>
      <c r="I361" s="10"/>
      <c r="J361" s="10"/>
      <c r="K361" s="10"/>
      <c r="L361" s="10"/>
      <c r="M361" s="10"/>
      <c r="N361" s="10"/>
      <c r="O361" s="10"/>
      <c r="P361" s="10"/>
      <c r="Q361" s="10"/>
    </row>
    <row r="362" spans="1:17">
      <c r="A362" s="10"/>
      <c r="B362" s="10"/>
      <c r="C362" s="10"/>
      <c r="D362" s="10"/>
      <c r="E362" s="10"/>
      <c r="F362" s="10"/>
      <c r="G362" s="10"/>
      <c r="H362" s="10"/>
      <c r="I362" s="10"/>
      <c r="J362" s="10"/>
      <c r="K362" s="10"/>
      <c r="L362" s="10"/>
      <c r="M362" s="10"/>
      <c r="N362" s="10"/>
      <c r="O362" s="10"/>
      <c r="P362" s="10"/>
      <c r="Q362" s="10"/>
    </row>
    <row r="363" spans="1:17">
      <c r="A363" s="10"/>
      <c r="B363" s="10"/>
      <c r="C363" s="10"/>
      <c r="D363" s="10"/>
      <c r="E363" s="10"/>
      <c r="F363" s="10"/>
      <c r="G363" s="10"/>
      <c r="H363" s="10"/>
      <c r="I363" s="10"/>
      <c r="J363" s="10"/>
      <c r="K363" s="10"/>
      <c r="L363" s="10"/>
      <c r="M363" s="10"/>
      <c r="N363" s="10"/>
      <c r="O363" s="10"/>
      <c r="P363" s="10"/>
      <c r="Q363" s="10"/>
    </row>
    <row r="364" spans="1:17">
      <c r="A364" s="10"/>
      <c r="B364" s="10"/>
      <c r="C364" s="10"/>
      <c r="D364" s="10"/>
      <c r="E364" s="10"/>
      <c r="F364" s="10"/>
      <c r="G364" s="10"/>
      <c r="H364" s="10"/>
      <c r="I364" s="10"/>
      <c r="J364" s="10"/>
      <c r="K364" s="10"/>
      <c r="L364" s="10"/>
      <c r="M364" s="10"/>
      <c r="N364" s="10"/>
      <c r="O364" s="10"/>
      <c r="P364" s="10"/>
      <c r="Q364" s="10"/>
    </row>
    <row r="365" spans="1:17">
      <c r="A365" s="10"/>
      <c r="B365" s="10"/>
      <c r="C365" s="10"/>
      <c r="D365" s="10"/>
      <c r="E365" s="10"/>
      <c r="F365" s="10"/>
      <c r="G365" s="10"/>
      <c r="H365" s="10"/>
      <c r="I365" s="10"/>
      <c r="J365" s="10"/>
      <c r="K365" s="10"/>
      <c r="L365" s="10"/>
      <c r="M365" s="10"/>
      <c r="N365" s="10"/>
      <c r="O365" s="10"/>
      <c r="P365" s="10"/>
      <c r="Q365" s="10"/>
    </row>
    <row r="366" spans="1:17">
      <c r="A366" s="10"/>
      <c r="B366" s="10"/>
      <c r="C366" s="10"/>
      <c r="D366" s="10"/>
      <c r="E366" s="10"/>
      <c r="F366" s="10"/>
      <c r="G366" s="10"/>
      <c r="H366" s="10"/>
      <c r="I366" s="10"/>
      <c r="J366" s="10"/>
      <c r="K366" s="10"/>
      <c r="L366" s="10"/>
      <c r="M366" s="10"/>
      <c r="N366" s="10"/>
      <c r="O366" s="10"/>
      <c r="P366" s="10"/>
      <c r="Q366" s="10"/>
    </row>
    <row r="367" spans="1:17">
      <c r="A367" s="10"/>
      <c r="B367" s="10"/>
      <c r="C367" s="10"/>
      <c r="D367" s="10"/>
      <c r="E367" s="10"/>
      <c r="F367" s="10"/>
      <c r="G367" s="10"/>
      <c r="H367" s="10"/>
      <c r="I367" s="10"/>
      <c r="J367" s="10"/>
      <c r="K367" s="10"/>
      <c r="L367" s="10"/>
      <c r="M367" s="10"/>
      <c r="N367" s="10"/>
      <c r="O367" s="10"/>
      <c r="P367" s="10"/>
      <c r="Q367" s="10"/>
    </row>
    <row r="368" spans="1:17">
      <c r="A368" s="10"/>
      <c r="B368" s="10"/>
      <c r="C368" s="10"/>
      <c r="D368" s="10"/>
      <c r="E368" s="10"/>
      <c r="F368" s="10"/>
      <c r="G368" s="10"/>
      <c r="H368" s="10"/>
      <c r="I368" s="10"/>
      <c r="J368" s="10"/>
      <c r="K368" s="10"/>
      <c r="L368" s="10"/>
      <c r="M368" s="10"/>
      <c r="N368" s="10"/>
      <c r="O368" s="10"/>
      <c r="P368" s="10"/>
      <c r="Q368" s="10"/>
    </row>
    <row r="369" spans="1:17">
      <c r="A369" s="10"/>
      <c r="B369" s="10"/>
      <c r="C369" s="10"/>
      <c r="D369" s="10"/>
      <c r="E369" s="10"/>
      <c r="F369" s="10"/>
      <c r="G369" s="10"/>
      <c r="H369" s="10"/>
      <c r="I369" s="10"/>
      <c r="J369" s="10"/>
      <c r="K369" s="10"/>
      <c r="L369" s="10"/>
      <c r="M369" s="10"/>
      <c r="N369" s="10"/>
      <c r="O369" s="10"/>
      <c r="P369" s="10"/>
      <c r="Q369" s="10"/>
    </row>
    <row r="370" spans="1:17">
      <c r="A370" s="10"/>
      <c r="B370" s="10"/>
      <c r="C370" s="10"/>
      <c r="D370" s="10"/>
      <c r="E370" s="10"/>
      <c r="F370" s="10"/>
      <c r="G370" s="10"/>
      <c r="H370" s="10"/>
      <c r="I370" s="10"/>
      <c r="J370" s="10"/>
      <c r="K370" s="10"/>
      <c r="L370" s="10"/>
      <c r="M370" s="10"/>
      <c r="N370" s="10"/>
      <c r="O370" s="10"/>
      <c r="P370" s="10"/>
      <c r="Q370" s="10"/>
    </row>
    <row r="371" spans="1:17">
      <c r="A371" s="10"/>
      <c r="B371" s="10"/>
      <c r="C371" s="10"/>
      <c r="D371" s="10"/>
      <c r="E371" s="10"/>
      <c r="F371" s="10"/>
      <c r="G371" s="10"/>
      <c r="H371" s="10"/>
      <c r="I371" s="10"/>
      <c r="J371" s="10"/>
      <c r="K371" s="10"/>
      <c r="L371" s="10"/>
      <c r="M371" s="10"/>
      <c r="N371" s="10"/>
      <c r="O371" s="10"/>
      <c r="P371" s="10"/>
      <c r="Q371" s="10"/>
    </row>
    <row r="372" spans="1:17">
      <c r="A372" s="10"/>
      <c r="B372" s="10"/>
      <c r="C372" s="10"/>
      <c r="D372" s="10"/>
      <c r="E372" s="10"/>
      <c r="F372" s="10"/>
      <c r="G372" s="10"/>
      <c r="H372" s="10"/>
      <c r="I372" s="10"/>
      <c r="J372" s="10"/>
      <c r="K372" s="10"/>
      <c r="L372" s="10"/>
      <c r="M372" s="10"/>
      <c r="N372" s="10"/>
      <c r="O372" s="10"/>
      <c r="P372" s="10"/>
      <c r="Q372" s="10"/>
    </row>
    <row r="373" spans="1:17">
      <c r="A373" s="10"/>
      <c r="B373" s="10"/>
      <c r="C373" s="10"/>
      <c r="D373" s="10"/>
      <c r="E373" s="10"/>
      <c r="F373" s="10"/>
      <c r="G373" s="10"/>
      <c r="H373" s="10"/>
      <c r="I373" s="10"/>
      <c r="J373" s="10"/>
      <c r="K373" s="10"/>
      <c r="L373" s="10"/>
      <c r="M373" s="10"/>
      <c r="N373" s="10"/>
      <c r="O373" s="10"/>
      <c r="P373" s="10"/>
      <c r="Q373" s="10"/>
    </row>
    <row r="374" spans="1:17">
      <c r="A374" s="10"/>
      <c r="B374" s="10"/>
      <c r="C374" s="10"/>
      <c r="D374" s="10"/>
      <c r="E374" s="10"/>
      <c r="F374" s="10"/>
      <c r="G374" s="10"/>
      <c r="H374" s="10"/>
      <c r="I374" s="10"/>
      <c r="J374" s="10"/>
      <c r="K374" s="10"/>
      <c r="L374" s="10"/>
      <c r="M374" s="10"/>
      <c r="N374" s="10"/>
      <c r="O374" s="10"/>
      <c r="P374" s="10"/>
      <c r="Q374" s="10"/>
    </row>
    <row r="375" spans="1:17">
      <c r="A375" s="10"/>
      <c r="B375" s="10"/>
      <c r="C375" s="10"/>
      <c r="D375" s="10"/>
      <c r="E375" s="10"/>
      <c r="F375" s="10"/>
      <c r="G375" s="10"/>
      <c r="H375" s="10"/>
      <c r="I375" s="10"/>
      <c r="J375" s="10"/>
      <c r="K375" s="10"/>
      <c r="L375" s="10"/>
      <c r="M375" s="10"/>
      <c r="N375" s="10"/>
      <c r="O375" s="10"/>
      <c r="P375" s="10"/>
      <c r="Q375" s="10"/>
    </row>
    <row r="376" spans="1:17">
      <c r="A376" s="10"/>
      <c r="B376" s="10"/>
      <c r="C376" s="10"/>
      <c r="D376" s="10"/>
      <c r="E376" s="10"/>
      <c r="F376" s="10"/>
      <c r="G376" s="10"/>
      <c r="H376" s="10"/>
      <c r="I376" s="10"/>
      <c r="J376" s="10"/>
      <c r="K376" s="10"/>
      <c r="L376" s="10"/>
      <c r="M376" s="10"/>
      <c r="N376" s="10"/>
      <c r="O376" s="10"/>
      <c r="P376" s="10"/>
      <c r="Q376" s="10"/>
    </row>
    <row r="377" spans="1:17">
      <c r="A377" s="10"/>
      <c r="B377" s="10"/>
      <c r="C377" s="10"/>
      <c r="D377" s="10"/>
      <c r="E377" s="10"/>
      <c r="F377" s="10"/>
      <c r="G377" s="10"/>
      <c r="H377" s="10"/>
      <c r="I377" s="10"/>
      <c r="J377" s="10"/>
      <c r="K377" s="10"/>
      <c r="L377" s="10"/>
      <c r="M377" s="10"/>
      <c r="N377" s="10"/>
      <c r="O377" s="10"/>
      <c r="P377" s="10"/>
      <c r="Q377" s="10"/>
    </row>
    <row r="378" spans="1:17">
      <c r="A378" s="10"/>
      <c r="B378" s="10"/>
      <c r="C378" s="10"/>
      <c r="D378" s="10"/>
      <c r="E378" s="10"/>
      <c r="F378" s="10"/>
      <c r="G378" s="10"/>
      <c r="H378" s="10"/>
      <c r="I378" s="10"/>
      <c r="J378" s="10"/>
      <c r="K378" s="10"/>
      <c r="L378" s="10"/>
      <c r="M378" s="10"/>
      <c r="N378" s="10"/>
      <c r="O378" s="10"/>
      <c r="P378" s="10"/>
      <c r="Q378" s="10"/>
    </row>
    <row r="379" spans="1:17">
      <c r="A379" s="10"/>
      <c r="B379" s="10"/>
      <c r="C379" s="10"/>
      <c r="D379" s="10"/>
      <c r="E379" s="10"/>
      <c r="F379" s="10"/>
      <c r="G379" s="10"/>
      <c r="H379" s="10"/>
      <c r="I379" s="10"/>
      <c r="J379" s="10"/>
      <c r="K379" s="10"/>
      <c r="L379" s="10"/>
      <c r="M379" s="10"/>
      <c r="N379" s="10"/>
      <c r="O379" s="10"/>
      <c r="P379" s="10"/>
      <c r="Q379" s="10"/>
    </row>
    <row r="380" spans="1:17">
      <c r="A380" s="10"/>
      <c r="B380" s="10"/>
      <c r="C380" s="10"/>
      <c r="D380" s="10"/>
      <c r="E380" s="10"/>
      <c r="F380" s="10"/>
      <c r="G380" s="10"/>
      <c r="H380" s="10"/>
      <c r="I380" s="10"/>
      <c r="J380" s="10"/>
      <c r="K380" s="10"/>
      <c r="L380" s="10"/>
      <c r="M380" s="10"/>
      <c r="N380" s="10"/>
      <c r="O380" s="10"/>
      <c r="P380" s="10"/>
      <c r="Q380" s="10"/>
    </row>
    <row r="381" spans="1:17">
      <c r="A381" s="10"/>
      <c r="B381" s="10"/>
      <c r="C381" s="10"/>
      <c r="D381" s="10"/>
      <c r="E381" s="10"/>
      <c r="F381" s="10"/>
      <c r="G381" s="10"/>
      <c r="H381" s="10"/>
      <c r="I381" s="10"/>
      <c r="J381" s="10"/>
      <c r="K381" s="10"/>
      <c r="L381" s="10"/>
      <c r="M381" s="10"/>
      <c r="N381" s="10"/>
      <c r="O381" s="10"/>
      <c r="P381" s="10"/>
      <c r="Q381" s="10"/>
    </row>
    <row r="382" spans="1:17">
      <c r="A382" s="10"/>
      <c r="B382" s="10"/>
      <c r="C382" s="10"/>
      <c r="D382" s="10"/>
      <c r="E382" s="10"/>
      <c r="F382" s="10"/>
      <c r="G382" s="10"/>
      <c r="H382" s="10"/>
      <c r="I382" s="10"/>
      <c r="J382" s="10"/>
      <c r="K382" s="10"/>
      <c r="L382" s="10"/>
      <c r="M382" s="10"/>
      <c r="N382" s="10"/>
      <c r="O382" s="10"/>
      <c r="P382" s="10"/>
      <c r="Q382" s="10"/>
    </row>
    <row r="383" spans="1:17">
      <c r="A383" s="10"/>
      <c r="B383" s="10"/>
      <c r="C383" s="10"/>
      <c r="D383" s="10"/>
      <c r="E383" s="10"/>
      <c r="F383" s="10"/>
      <c r="G383" s="10"/>
      <c r="H383" s="10"/>
      <c r="I383" s="10"/>
      <c r="J383" s="10"/>
      <c r="K383" s="10"/>
      <c r="L383" s="10"/>
      <c r="M383" s="10"/>
      <c r="N383" s="10"/>
      <c r="O383" s="10"/>
      <c r="P383" s="10"/>
      <c r="Q383" s="10"/>
    </row>
    <row r="384" spans="1:17">
      <c r="A384" s="10"/>
      <c r="B384" s="10"/>
      <c r="C384" s="10"/>
      <c r="D384" s="10"/>
      <c r="E384" s="10"/>
      <c r="F384" s="10"/>
      <c r="G384" s="10"/>
      <c r="H384" s="10"/>
      <c r="I384" s="10"/>
      <c r="J384" s="10"/>
      <c r="K384" s="10"/>
      <c r="L384" s="10"/>
      <c r="M384" s="10"/>
      <c r="N384" s="10"/>
      <c r="O384" s="10"/>
      <c r="P384" s="10"/>
      <c r="Q384" s="10"/>
    </row>
    <row r="385" spans="1:17">
      <c r="A385" s="10"/>
      <c r="B385" s="10"/>
      <c r="C385" s="10"/>
      <c r="D385" s="10"/>
      <c r="E385" s="10"/>
      <c r="F385" s="10"/>
      <c r="G385" s="10"/>
      <c r="H385" s="10"/>
      <c r="I385" s="10"/>
      <c r="J385" s="10"/>
      <c r="K385" s="10"/>
      <c r="L385" s="10"/>
      <c r="M385" s="10"/>
      <c r="N385" s="10"/>
      <c r="O385" s="10"/>
      <c r="P385" s="10"/>
      <c r="Q385" s="10"/>
    </row>
    <row r="386" spans="1:17">
      <c r="A386" s="10"/>
      <c r="B386" s="10"/>
      <c r="C386" s="10"/>
      <c r="D386" s="10"/>
      <c r="E386" s="10"/>
      <c r="F386" s="10"/>
      <c r="G386" s="10"/>
      <c r="H386" s="10"/>
      <c r="I386" s="10"/>
      <c r="J386" s="10"/>
      <c r="K386" s="10"/>
      <c r="L386" s="10"/>
      <c r="M386" s="10"/>
      <c r="N386" s="10"/>
      <c r="O386" s="10"/>
      <c r="P386" s="10"/>
      <c r="Q386" s="10"/>
    </row>
    <row r="387" spans="1:17">
      <c r="A387" s="10"/>
      <c r="B387" s="10"/>
      <c r="C387" s="10"/>
      <c r="D387" s="10"/>
      <c r="E387" s="10"/>
      <c r="F387" s="10"/>
      <c r="G387" s="10"/>
      <c r="H387" s="10"/>
      <c r="I387" s="10"/>
      <c r="J387" s="10"/>
      <c r="K387" s="10"/>
      <c r="L387" s="10"/>
      <c r="M387" s="10"/>
      <c r="N387" s="10"/>
      <c r="O387" s="10"/>
      <c r="P387" s="10"/>
      <c r="Q387" s="10"/>
    </row>
    <row r="388" spans="1:17">
      <c r="A388" s="10"/>
      <c r="B388" s="10"/>
      <c r="C388" s="10"/>
      <c r="D388" s="10"/>
      <c r="E388" s="10"/>
      <c r="F388" s="10"/>
      <c r="G388" s="10"/>
      <c r="H388" s="10"/>
      <c r="I388" s="10"/>
      <c r="J388" s="10"/>
      <c r="K388" s="10"/>
      <c r="L388" s="10"/>
      <c r="M388" s="10"/>
      <c r="N388" s="10"/>
      <c r="O388" s="10"/>
      <c r="P388" s="10"/>
      <c r="Q388" s="10"/>
    </row>
    <row r="389" spans="1:17">
      <c r="A389" s="10"/>
      <c r="B389" s="10"/>
      <c r="C389" s="10"/>
      <c r="D389" s="10"/>
      <c r="E389" s="10"/>
      <c r="F389" s="10"/>
      <c r="G389" s="10"/>
      <c r="H389" s="10"/>
      <c r="I389" s="10"/>
      <c r="J389" s="10"/>
      <c r="K389" s="10"/>
      <c r="L389" s="10"/>
      <c r="M389" s="10"/>
      <c r="N389" s="10"/>
      <c r="O389" s="10"/>
      <c r="P389" s="10"/>
      <c r="Q389" s="10"/>
    </row>
    <row r="390" spans="1:17">
      <c r="A390" s="10"/>
      <c r="B390" s="10"/>
      <c r="C390" s="10"/>
      <c r="D390" s="10"/>
      <c r="E390" s="10"/>
      <c r="F390" s="10"/>
      <c r="G390" s="10"/>
      <c r="H390" s="10"/>
      <c r="I390" s="10"/>
      <c r="J390" s="10"/>
      <c r="K390" s="10"/>
      <c r="L390" s="10"/>
      <c r="M390" s="10"/>
      <c r="N390" s="10"/>
      <c r="O390" s="10"/>
      <c r="P390" s="10"/>
      <c r="Q390" s="10"/>
    </row>
    <row r="391" spans="1:17">
      <c r="A391" s="10"/>
      <c r="B391" s="10"/>
      <c r="C391" s="10"/>
      <c r="D391" s="10"/>
      <c r="E391" s="10"/>
      <c r="F391" s="10"/>
      <c r="G391" s="10"/>
      <c r="H391" s="10"/>
      <c r="I391" s="10"/>
      <c r="J391" s="10"/>
      <c r="K391" s="10"/>
      <c r="L391" s="10"/>
      <c r="M391" s="10"/>
      <c r="N391" s="10"/>
      <c r="O391" s="10"/>
      <c r="P391" s="10"/>
      <c r="Q391" s="10"/>
    </row>
    <row r="392" spans="1:17">
      <c r="A392" s="10"/>
      <c r="B392" s="10"/>
      <c r="C392" s="10"/>
      <c r="D392" s="10"/>
      <c r="E392" s="10"/>
      <c r="F392" s="10"/>
      <c r="G392" s="10"/>
      <c r="H392" s="10"/>
      <c r="I392" s="10"/>
      <c r="J392" s="10"/>
      <c r="K392" s="10"/>
      <c r="L392" s="10"/>
      <c r="M392" s="10"/>
      <c r="N392" s="10"/>
      <c r="O392" s="10"/>
      <c r="P392" s="10"/>
      <c r="Q392" s="10"/>
    </row>
    <row r="393" spans="1:17">
      <c r="A393" s="10"/>
      <c r="B393" s="10"/>
      <c r="C393" s="10"/>
      <c r="D393" s="10"/>
      <c r="E393" s="10"/>
      <c r="F393" s="10"/>
      <c r="G393" s="10"/>
      <c r="H393" s="10"/>
      <c r="I393" s="10"/>
      <c r="J393" s="10"/>
      <c r="K393" s="10"/>
      <c r="L393" s="10"/>
      <c r="M393" s="10"/>
      <c r="N393" s="10"/>
      <c r="O393" s="10"/>
      <c r="P393" s="10"/>
      <c r="Q393" s="10"/>
    </row>
    <row r="394" spans="1:17">
      <c r="A394" s="10"/>
      <c r="B394" s="10"/>
      <c r="C394" s="10"/>
      <c r="D394" s="10"/>
      <c r="E394" s="10"/>
      <c r="F394" s="10"/>
      <c r="G394" s="10"/>
      <c r="H394" s="10"/>
      <c r="I394" s="10"/>
      <c r="J394" s="10"/>
      <c r="K394" s="10"/>
      <c r="L394" s="10"/>
      <c r="M394" s="10"/>
      <c r="N394" s="10"/>
      <c r="O394" s="10"/>
      <c r="P394" s="10"/>
      <c r="Q394" s="10"/>
    </row>
    <row r="395" spans="1:17">
      <c r="A395" s="10"/>
      <c r="B395" s="10"/>
      <c r="C395" s="10"/>
      <c r="D395" s="10"/>
      <c r="E395" s="10"/>
      <c r="F395" s="10"/>
      <c r="G395" s="10"/>
      <c r="H395" s="10"/>
      <c r="I395" s="10"/>
      <c r="J395" s="10"/>
      <c r="K395" s="10"/>
      <c r="L395" s="10"/>
      <c r="M395" s="10"/>
      <c r="N395" s="10"/>
      <c r="O395" s="10"/>
      <c r="P395" s="10"/>
      <c r="Q395" s="10"/>
    </row>
    <row r="396" spans="1:17">
      <c r="A396" s="10"/>
      <c r="B396" s="10"/>
      <c r="C396" s="10"/>
      <c r="D396" s="10"/>
      <c r="E396" s="10"/>
      <c r="F396" s="10"/>
      <c r="G396" s="10"/>
      <c r="H396" s="10"/>
      <c r="I396" s="10"/>
      <c r="J396" s="10"/>
      <c r="K396" s="10"/>
      <c r="L396" s="10"/>
      <c r="M396" s="10"/>
      <c r="N396" s="10"/>
      <c r="O396" s="10"/>
      <c r="P396" s="10"/>
      <c r="Q396" s="10"/>
    </row>
    <row r="397" spans="1:17">
      <c r="A397" s="10"/>
      <c r="B397" s="10"/>
      <c r="C397" s="10"/>
      <c r="D397" s="10"/>
      <c r="E397" s="10"/>
      <c r="F397" s="10"/>
      <c r="G397" s="10"/>
      <c r="H397" s="10"/>
      <c r="I397" s="10"/>
      <c r="J397" s="10"/>
      <c r="K397" s="10"/>
      <c r="L397" s="10"/>
      <c r="M397" s="10"/>
      <c r="N397" s="10"/>
      <c r="O397" s="10"/>
      <c r="P397" s="10"/>
      <c r="Q397" s="10"/>
    </row>
    <row r="398" spans="1:17">
      <c r="A398" s="10"/>
      <c r="B398" s="10"/>
      <c r="C398" s="10"/>
      <c r="D398" s="10"/>
      <c r="E398" s="10"/>
      <c r="F398" s="10"/>
      <c r="G398" s="10"/>
      <c r="H398" s="10"/>
      <c r="I398" s="10"/>
      <c r="J398" s="10"/>
      <c r="K398" s="10"/>
      <c r="L398" s="10"/>
      <c r="M398" s="10"/>
      <c r="N398" s="10"/>
      <c r="O398" s="10"/>
      <c r="P398" s="10"/>
      <c r="Q398" s="10"/>
    </row>
    <row r="399" spans="1:17">
      <c r="A399" s="10"/>
      <c r="B399" s="10"/>
      <c r="C399" s="10"/>
      <c r="D399" s="10"/>
      <c r="E399" s="10"/>
      <c r="F399" s="10"/>
      <c r="G399" s="10"/>
      <c r="H399" s="10"/>
      <c r="I399" s="10"/>
      <c r="J399" s="10"/>
      <c r="K399" s="10"/>
      <c r="L399" s="10"/>
      <c r="M399" s="10"/>
      <c r="N399" s="10"/>
      <c r="O399" s="10"/>
      <c r="P399" s="10"/>
      <c r="Q399" s="10"/>
    </row>
    <row r="400" spans="1:17">
      <c r="A400" s="10"/>
      <c r="B400" s="10"/>
      <c r="C400" s="10"/>
      <c r="D400" s="10"/>
      <c r="E400" s="10"/>
      <c r="F400" s="10"/>
      <c r="G400" s="10"/>
      <c r="H400" s="10"/>
      <c r="I400" s="10"/>
      <c r="J400" s="10"/>
      <c r="K400" s="10"/>
      <c r="L400" s="10"/>
      <c r="M400" s="10"/>
      <c r="N400" s="10"/>
      <c r="O400" s="10"/>
      <c r="P400" s="10"/>
      <c r="Q400" s="10"/>
    </row>
    <row r="401" spans="1:17">
      <c r="A401" s="10"/>
      <c r="B401" s="10"/>
      <c r="C401" s="10"/>
      <c r="D401" s="10"/>
      <c r="E401" s="10"/>
      <c r="F401" s="10"/>
      <c r="G401" s="10"/>
      <c r="H401" s="10"/>
      <c r="I401" s="10"/>
      <c r="J401" s="10"/>
      <c r="K401" s="10"/>
      <c r="L401" s="10"/>
      <c r="M401" s="10"/>
      <c r="N401" s="10"/>
      <c r="O401" s="10"/>
      <c r="P401" s="10"/>
      <c r="Q401" s="10"/>
    </row>
    <row r="402" spans="1:17">
      <c r="A402" s="10"/>
      <c r="B402" s="10"/>
      <c r="C402" s="10"/>
      <c r="D402" s="10"/>
      <c r="E402" s="10"/>
      <c r="F402" s="10"/>
      <c r="G402" s="10"/>
      <c r="H402" s="10"/>
      <c r="I402" s="10"/>
      <c r="J402" s="10"/>
      <c r="K402" s="10"/>
      <c r="L402" s="10"/>
      <c r="M402" s="10"/>
      <c r="N402" s="10"/>
      <c r="O402" s="10"/>
      <c r="P402" s="10"/>
      <c r="Q402" s="10"/>
    </row>
    <row r="403" spans="1:17">
      <c r="A403" s="10"/>
      <c r="B403" s="10"/>
      <c r="C403" s="10"/>
      <c r="D403" s="10"/>
      <c r="E403" s="10"/>
      <c r="F403" s="10"/>
      <c r="G403" s="10"/>
      <c r="H403" s="10"/>
      <c r="I403" s="10"/>
      <c r="J403" s="10"/>
      <c r="K403" s="10"/>
      <c r="L403" s="10"/>
      <c r="M403" s="10"/>
      <c r="N403" s="10"/>
      <c r="O403" s="10"/>
      <c r="P403" s="10"/>
      <c r="Q403" s="10"/>
    </row>
    <row r="404" spans="1:17">
      <c r="A404" s="10"/>
      <c r="B404" s="10"/>
      <c r="C404" s="10"/>
      <c r="D404" s="10"/>
      <c r="E404" s="10"/>
      <c r="F404" s="10"/>
      <c r="G404" s="10"/>
      <c r="H404" s="10"/>
      <c r="I404" s="10"/>
      <c r="J404" s="10"/>
      <c r="K404" s="10"/>
      <c r="L404" s="10"/>
      <c r="M404" s="10"/>
      <c r="N404" s="10"/>
      <c r="O404" s="10"/>
      <c r="P404" s="10"/>
      <c r="Q404" s="10"/>
    </row>
    <row r="405" spans="1:17">
      <c r="A405" s="10"/>
      <c r="B405" s="10"/>
      <c r="C405" s="10"/>
      <c r="D405" s="10"/>
      <c r="E405" s="10"/>
      <c r="F405" s="10"/>
      <c r="G405" s="10"/>
      <c r="H405" s="10"/>
      <c r="I405" s="10"/>
      <c r="J405" s="10"/>
      <c r="K405" s="10"/>
      <c r="L405" s="10"/>
      <c r="M405" s="10"/>
      <c r="N405" s="10"/>
      <c r="O405" s="10"/>
      <c r="P405" s="10"/>
      <c r="Q405" s="10"/>
    </row>
    <row r="406" spans="1:17">
      <c r="A406" s="10"/>
      <c r="B406" s="10"/>
      <c r="C406" s="10"/>
      <c r="D406" s="10"/>
      <c r="E406" s="10"/>
      <c r="F406" s="10"/>
      <c r="G406" s="10"/>
      <c r="H406" s="10"/>
      <c r="I406" s="10"/>
      <c r="J406" s="10"/>
      <c r="K406" s="10"/>
      <c r="L406" s="10"/>
      <c r="M406" s="10"/>
      <c r="N406" s="10"/>
      <c r="O406" s="10"/>
      <c r="P406" s="10"/>
      <c r="Q406" s="10"/>
    </row>
    <row r="407" spans="1:17">
      <c r="A407" s="10"/>
      <c r="B407" s="10"/>
      <c r="C407" s="10"/>
      <c r="D407" s="10"/>
      <c r="E407" s="10"/>
      <c r="F407" s="10"/>
      <c r="G407" s="10"/>
      <c r="H407" s="10"/>
      <c r="I407" s="10"/>
      <c r="J407" s="10"/>
      <c r="K407" s="10"/>
      <c r="L407" s="10"/>
      <c r="M407" s="10"/>
      <c r="N407" s="10"/>
      <c r="O407" s="10"/>
      <c r="P407" s="10"/>
      <c r="Q407" s="10"/>
    </row>
    <row r="408" spans="1:17">
      <c r="A408" s="10"/>
      <c r="B408" s="10"/>
      <c r="C408" s="10"/>
      <c r="D408" s="10"/>
      <c r="E408" s="10"/>
      <c r="F408" s="10"/>
      <c r="G408" s="10"/>
      <c r="H408" s="10"/>
      <c r="I408" s="10"/>
      <c r="J408" s="10"/>
      <c r="K408" s="10"/>
      <c r="L408" s="10"/>
      <c r="M408" s="10"/>
      <c r="N408" s="10"/>
      <c r="O408" s="10"/>
      <c r="P408" s="10"/>
      <c r="Q408" s="10"/>
    </row>
    <row r="409" spans="1:17">
      <c r="A409" s="10"/>
      <c r="B409" s="10"/>
      <c r="C409" s="10"/>
      <c r="D409" s="10"/>
      <c r="E409" s="10"/>
      <c r="F409" s="10"/>
      <c r="G409" s="10"/>
      <c r="H409" s="10"/>
      <c r="I409" s="10"/>
      <c r="J409" s="10"/>
      <c r="K409" s="10"/>
      <c r="L409" s="10"/>
      <c r="M409" s="10"/>
      <c r="N409" s="10"/>
      <c r="O409" s="10"/>
      <c r="P409" s="10"/>
      <c r="Q409" s="10"/>
    </row>
    <row r="410" spans="1:17">
      <c r="A410" s="10"/>
      <c r="B410" s="10"/>
      <c r="C410" s="10"/>
      <c r="D410" s="10"/>
      <c r="E410" s="10"/>
      <c r="F410" s="10"/>
      <c r="G410" s="10"/>
      <c r="H410" s="10"/>
      <c r="I410" s="10"/>
      <c r="J410" s="10"/>
      <c r="K410" s="10"/>
      <c r="L410" s="10"/>
      <c r="M410" s="10"/>
      <c r="N410" s="10"/>
      <c r="O410" s="10"/>
      <c r="P410" s="10"/>
      <c r="Q410" s="10"/>
    </row>
    <row r="411" spans="1:17">
      <c r="A411" s="10"/>
      <c r="B411" s="10"/>
      <c r="C411" s="10"/>
      <c r="D411" s="10"/>
      <c r="E411" s="10"/>
      <c r="F411" s="10"/>
      <c r="G411" s="10"/>
      <c r="H411" s="10"/>
      <c r="I411" s="10"/>
      <c r="J411" s="10"/>
      <c r="K411" s="10"/>
      <c r="L411" s="10"/>
      <c r="M411" s="10"/>
      <c r="N411" s="10"/>
      <c r="O411" s="10"/>
      <c r="P411" s="10"/>
      <c r="Q411" s="10"/>
    </row>
    <row r="412" spans="1:17">
      <c r="A412" s="10"/>
      <c r="B412" s="10"/>
      <c r="C412" s="10"/>
      <c r="D412" s="10"/>
      <c r="E412" s="10"/>
      <c r="F412" s="10"/>
      <c r="G412" s="10"/>
      <c r="H412" s="10"/>
      <c r="I412" s="10"/>
      <c r="J412" s="10"/>
      <c r="K412" s="10"/>
      <c r="L412" s="10"/>
      <c r="M412" s="10"/>
      <c r="N412" s="10"/>
      <c r="O412" s="10"/>
      <c r="P412" s="10"/>
      <c r="Q412" s="10"/>
    </row>
    <row r="413" spans="1:17">
      <c r="A413" s="10"/>
      <c r="B413" s="10"/>
      <c r="C413" s="10"/>
      <c r="D413" s="10"/>
      <c r="E413" s="10"/>
      <c r="F413" s="10"/>
      <c r="G413" s="10"/>
      <c r="H413" s="10"/>
      <c r="I413" s="10"/>
      <c r="J413" s="10"/>
      <c r="K413" s="10"/>
      <c r="L413" s="10"/>
      <c r="M413" s="10"/>
      <c r="N413" s="10"/>
      <c r="O413" s="10"/>
      <c r="P413" s="10"/>
      <c r="Q413" s="10"/>
    </row>
    <row r="414" spans="1:17">
      <c r="A414" s="10"/>
      <c r="B414" s="10"/>
      <c r="C414" s="10"/>
      <c r="D414" s="10"/>
      <c r="E414" s="10"/>
      <c r="F414" s="10"/>
      <c r="G414" s="10"/>
      <c r="H414" s="10"/>
      <c r="I414" s="10"/>
      <c r="J414" s="10"/>
      <c r="K414" s="10"/>
      <c r="L414" s="10"/>
      <c r="M414" s="10"/>
      <c r="N414" s="10"/>
      <c r="O414" s="10"/>
      <c r="P414" s="10"/>
      <c r="Q414" s="10"/>
    </row>
    <row r="415" spans="1:17">
      <c r="A415" s="10"/>
      <c r="B415" s="10"/>
      <c r="C415" s="10"/>
      <c r="D415" s="10"/>
      <c r="E415" s="10"/>
      <c r="F415" s="10"/>
      <c r="G415" s="10"/>
      <c r="H415" s="10"/>
      <c r="I415" s="10"/>
      <c r="J415" s="10"/>
      <c r="K415" s="10"/>
      <c r="L415" s="10"/>
      <c r="M415" s="10"/>
      <c r="N415" s="10"/>
      <c r="O415" s="10"/>
      <c r="P415" s="10"/>
      <c r="Q415" s="10"/>
    </row>
    <row r="416" spans="1:17">
      <c r="A416" s="10"/>
      <c r="B416" s="10"/>
      <c r="C416" s="10"/>
      <c r="D416" s="10"/>
      <c r="E416" s="10"/>
      <c r="F416" s="10"/>
      <c r="G416" s="10"/>
      <c r="H416" s="10"/>
      <c r="I416" s="10"/>
      <c r="J416" s="10"/>
      <c r="K416" s="10"/>
      <c r="L416" s="10"/>
      <c r="M416" s="10"/>
      <c r="N416" s="10"/>
      <c r="O416" s="10"/>
      <c r="P416" s="10"/>
      <c r="Q416" s="10"/>
    </row>
    <row r="417" spans="1:17">
      <c r="A417" s="10"/>
      <c r="B417" s="10"/>
      <c r="C417" s="10"/>
      <c r="D417" s="10"/>
      <c r="E417" s="10"/>
      <c r="F417" s="10"/>
      <c r="G417" s="10"/>
      <c r="H417" s="10"/>
      <c r="I417" s="10"/>
      <c r="J417" s="10"/>
      <c r="K417" s="10"/>
      <c r="L417" s="10"/>
      <c r="M417" s="10"/>
      <c r="N417" s="10"/>
      <c r="O417" s="10"/>
      <c r="P417" s="10"/>
      <c r="Q417" s="10"/>
    </row>
    <row r="418" spans="1:17">
      <c r="A418" s="10"/>
      <c r="B418" s="10"/>
      <c r="C418" s="10"/>
      <c r="D418" s="10"/>
      <c r="E418" s="10"/>
      <c r="F418" s="10"/>
      <c r="G418" s="10"/>
      <c r="H418" s="10"/>
      <c r="I418" s="10"/>
      <c r="J418" s="10"/>
      <c r="K418" s="10"/>
      <c r="L418" s="10"/>
      <c r="M418" s="10"/>
      <c r="N418" s="10"/>
      <c r="O418" s="10"/>
      <c r="P418" s="10"/>
      <c r="Q418" s="10"/>
    </row>
    <row r="419" spans="1:17">
      <c r="A419" s="10"/>
      <c r="B419" s="10"/>
      <c r="C419" s="10"/>
      <c r="D419" s="10"/>
      <c r="E419" s="10"/>
      <c r="F419" s="10"/>
      <c r="G419" s="10"/>
      <c r="H419" s="10"/>
      <c r="I419" s="10"/>
      <c r="J419" s="10"/>
      <c r="K419" s="10"/>
      <c r="L419" s="10"/>
      <c r="M419" s="10"/>
      <c r="N419" s="10"/>
      <c r="O419" s="10"/>
      <c r="P419" s="10"/>
      <c r="Q419" s="10"/>
    </row>
    <row r="420" spans="1:17">
      <c r="A420" s="10"/>
      <c r="B420" s="10"/>
      <c r="C420" s="10"/>
      <c r="D420" s="10"/>
      <c r="E420" s="10"/>
      <c r="F420" s="10"/>
      <c r="G420" s="10"/>
      <c r="H420" s="10"/>
      <c r="I420" s="10"/>
      <c r="J420" s="10"/>
      <c r="K420" s="10"/>
      <c r="L420" s="10"/>
      <c r="M420" s="10"/>
      <c r="N420" s="10"/>
      <c r="O420" s="10"/>
      <c r="P420" s="10"/>
      <c r="Q420" s="10"/>
    </row>
    <row r="421" spans="1:17">
      <c r="A421" s="10"/>
      <c r="B421" s="10"/>
      <c r="C421" s="10"/>
      <c r="D421" s="10"/>
      <c r="E421" s="10"/>
      <c r="F421" s="10"/>
      <c r="G421" s="10"/>
      <c r="H421" s="10"/>
      <c r="I421" s="10"/>
      <c r="J421" s="10"/>
      <c r="K421" s="10"/>
      <c r="L421" s="10"/>
      <c r="M421" s="10"/>
      <c r="N421" s="10"/>
      <c r="O421" s="10"/>
      <c r="P421" s="10"/>
      <c r="Q421" s="10"/>
    </row>
    <row r="422" spans="1:17">
      <c r="A422" s="10"/>
      <c r="B422" s="10"/>
      <c r="C422" s="10"/>
      <c r="D422" s="10"/>
      <c r="E422" s="10"/>
      <c r="F422" s="10"/>
      <c r="G422" s="10"/>
      <c r="H422" s="10"/>
      <c r="I422" s="10"/>
      <c r="J422" s="10"/>
      <c r="K422" s="10"/>
      <c r="L422" s="10"/>
      <c r="M422" s="10"/>
      <c r="N422" s="10"/>
      <c r="O422" s="10"/>
      <c r="P422" s="10"/>
      <c r="Q422" s="10"/>
    </row>
    <row r="423" spans="1:17">
      <c r="A423" s="10"/>
      <c r="B423" s="10"/>
      <c r="C423" s="10"/>
      <c r="D423" s="10"/>
      <c r="E423" s="10"/>
      <c r="F423" s="10"/>
      <c r="G423" s="10"/>
      <c r="H423" s="10"/>
      <c r="I423" s="10"/>
      <c r="J423" s="10"/>
      <c r="K423" s="10"/>
      <c r="L423" s="10"/>
      <c r="M423" s="10"/>
      <c r="N423" s="10"/>
      <c r="O423" s="10"/>
      <c r="P423" s="10"/>
      <c r="Q423" s="10"/>
    </row>
    <row r="424" spans="1:17">
      <c r="A424" s="10"/>
      <c r="B424" s="10"/>
      <c r="C424" s="10"/>
      <c r="D424" s="10"/>
      <c r="E424" s="10"/>
      <c r="F424" s="10"/>
      <c r="G424" s="10"/>
      <c r="H424" s="10"/>
      <c r="I424" s="10"/>
      <c r="J424" s="10"/>
      <c r="K424" s="10"/>
      <c r="L424" s="10"/>
      <c r="M424" s="10"/>
      <c r="N424" s="10"/>
      <c r="O424" s="10"/>
      <c r="P424" s="10"/>
      <c r="Q424" s="10"/>
    </row>
    <row r="425" spans="1:17">
      <c r="A425" s="10"/>
      <c r="B425" s="10"/>
      <c r="C425" s="10"/>
      <c r="D425" s="10"/>
      <c r="E425" s="10"/>
      <c r="F425" s="10"/>
      <c r="G425" s="10"/>
      <c r="H425" s="10"/>
      <c r="I425" s="10"/>
      <c r="J425" s="10"/>
      <c r="K425" s="10"/>
      <c r="L425" s="10"/>
      <c r="M425" s="10"/>
      <c r="N425" s="10"/>
      <c r="O425" s="10"/>
      <c r="P425" s="10"/>
      <c r="Q425" s="10"/>
    </row>
    <row r="426" spans="1:17">
      <c r="A426" s="10"/>
      <c r="B426" s="10"/>
      <c r="C426" s="10"/>
      <c r="D426" s="10"/>
      <c r="E426" s="10"/>
      <c r="F426" s="10"/>
      <c r="G426" s="10"/>
      <c r="H426" s="10"/>
      <c r="I426" s="10"/>
      <c r="J426" s="10"/>
      <c r="K426" s="10"/>
      <c r="L426" s="10"/>
      <c r="M426" s="10"/>
      <c r="N426" s="10"/>
      <c r="O426" s="10"/>
      <c r="P426" s="10"/>
      <c r="Q426" s="10"/>
    </row>
    <row r="427" spans="1:17">
      <c r="A427" s="10"/>
      <c r="B427" s="10"/>
      <c r="C427" s="10"/>
      <c r="D427" s="10"/>
      <c r="E427" s="10"/>
      <c r="F427" s="10"/>
      <c r="G427" s="10"/>
      <c r="H427" s="10"/>
      <c r="I427" s="10"/>
      <c r="J427" s="10"/>
      <c r="K427" s="10"/>
      <c r="L427" s="10"/>
      <c r="M427" s="10"/>
      <c r="N427" s="10"/>
      <c r="O427" s="10"/>
      <c r="P427" s="10"/>
      <c r="Q427" s="10"/>
    </row>
    <row r="428" spans="1:17">
      <c r="A428" s="10"/>
      <c r="B428" s="10"/>
      <c r="C428" s="10"/>
      <c r="D428" s="10"/>
      <c r="E428" s="10"/>
      <c r="F428" s="10"/>
      <c r="G428" s="10"/>
      <c r="H428" s="10"/>
      <c r="I428" s="10"/>
      <c r="J428" s="10"/>
      <c r="K428" s="10"/>
      <c r="L428" s="10"/>
      <c r="M428" s="10"/>
      <c r="N428" s="10"/>
      <c r="O428" s="10"/>
      <c r="P428" s="10"/>
      <c r="Q428" s="10"/>
    </row>
    <row r="429" spans="1:17">
      <c r="A429" s="10"/>
      <c r="B429" s="10"/>
      <c r="C429" s="10"/>
      <c r="D429" s="10"/>
      <c r="E429" s="10"/>
      <c r="F429" s="10"/>
      <c r="G429" s="10"/>
      <c r="H429" s="10"/>
      <c r="I429" s="10"/>
      <c r="J429" s="10"/>
      <c r="K429" s="10"/>
      <c r="L429" s="10"/>
      <c r="M429" s="10"/>
      <c r="N429" s="10"/>
      <c r="O429" s="10"/>
      <c r="P429" s="10"/>
      <c r="Q429" s="10"/>
    </row>
    <row r="430" spans="1:17">
      <c r="A430" s="10"/>
      <c r="B430" s="10"/>
      <c r="C430" s="10"/>
      <c r="D430" s="10"/>
      <c r="E430" s="10"/>
      <c r="F430" s="10"/>
      <c r="G430" s="10"/>
      <c r="H430" s="10"/>
      <c r="I430" s="10"/>
      <c r="J430" s="10"/>
      <c r="K430" s="10"/>
      <c r="L430" s="10"/>
      <c r="M430" s="10"/>
      <c r="N430" s="10"/>
      <c r="O430" s="10"/>
      <c r="P430" s="10"/>
      <c r="Q430" s="10"/>
    </row>
    <row r="431" spans="1:17">
      <c r="A431" s="10"/>
      <c r="B431" s="10"/>
      <c r="C431" s="10"/>
      <c r="D431" s="10"/>
      <c r="E431" s="10"/>
      <c r="F431" s="10"/>
      <c r="G431" s="10"/>
      <c r="H431" s="10"/>
      <c r="I431" s="10"/>
      <c r="J431" s="10"/>
      <c r="K431" s="10"/>
      <c r="L431" s="10"/>
      <c r="M431" s="10"/>
      <c r="N431" s="10"/>
      <c r="O431" s="10"/>
      <c r="P431" s="10"/>
      <c r="Q431" s="10"/>
    </row>
    <row r="432" spans="1:17">
      <c r="A432" s="10"/>
      <c r="B432" s="10"/>
      <c r="C432" s="10"/>
      <c r="D432" s="10"/>
      <c r="E432" s="10"/>
      <c r="F432" s="10"/>
      <c r="G432" s="10"/>
      <c r="H432" s="10"/>
      <c r="I432" s="10"/>
      <c r="J432" s="10"/>
      <c r="K432" s="10"/>
      <c r="L432" s="10"/>
      <c r="M432" s="10"/>
      <c r="N432" s="10"/>
      <c r="O432" s="10"/>
      <c r="P432" s="10"/>
      <c r="Q432" s="10"/>
    </row>
    <row r="433" spans="1:17">
      <c r="A433" s="10"/>
      <c r="B433" s="10"/>
      <c r="C433" s="10"/>
      <c r="D433" s="10"/>
      <c r="E433" s="10"/>
      <c r="F433" s="10"/>
      <c r="G433" s="10"/>
      <c r="H433" s="10"/>
      <c r="I433" s="10"/>
      <c r="J433" s="10"/>
      <c r="K433" s="10"/>
      <c r="L433" s="10"/>
      <c r="M433" s="10"/>
      <c r="N433" s="10"/>
      <c r="O433" s="10"/>
      <c r="P433" s="10"/>
      <c r="Q433" s="10"/>
    </row>
    <row r="434" spans="1:17">
      <c r="A434" s="10"/>
      <c r="B434" s="10"/>
      <c r="C434" s="10"/>
      <c r="D434" s="10"/>
      <c r="E434" s="10"/>
      <c r="F434" s="10"/>
      <c r="G434" s="10"/>
      <c r="H434" s="10"/>
      <c r="I434" s="10"/>
      <c r="J434" s="10"/>
      <c r="K434" s="10"/>
      <c r="L434" s="10"/>
      <c r="M434" s="10"/>
      <c r="N434" s="10"/>
      <c r="O434" s="10"/>
      <c r="P434" s="10"/>
      <c r="Q434" s="10"/>
    </row>
    <row r="435" spans="1:17">
      <c r="A435" s="10"/>
      <c r="B435" s="10"/>
      <c r="C435" s="10"/>
      <c r="D435" s="10"/>
      <c r="E435" s="10"/>
      <c r="F435" s="10"/>
      <c r="G435" s="10"/>
      <c r="H435" s="10"/>
      <c r="I435" s="10"/>
      <c r="J435" s="10"/>
      <c r="K435" s="10"/>
      <c r="L435" s="10"/>
      <c r="M435" s="10"/>
      <c r="N435" s="10"/>
      <c r="O435" s="10"/>
      <c r="P435" s="10"/>
      <c r="Q435" s="10"/>
    </row>
    <row r="436" spans="1:17">
      <c r="A436" s="10"/>
      <c r="B436" s="10"/>
      <c r="C436" s="10"/>
      <c r="D436" s="10"/>
      <c r="E436" s="10"/>
      <c r="F436" s="10"/>
      <c r="G436" s="10"/>
      <c r="H436" s="10"/>
      <c r="I436" s="10"/>
      <c r="J436" s="10"/>
      <c r="K436" s="10"/>
      <c r="L436" s="10"/>
      <c r="M436" s="10"/>
      <c r="N436" s="10"/>
      <c r="O436" s="10"/>
      <c r="P436" s="10"/>
      <c r="Q436" s="10"/>
    </row>
    <row r="437" spans="1:17">
      <c r="A437" s="10"/>
      <c r="B437" s="10"/>
      <c r="C437" s="10"/>
      <c r="D437" s="10"/>
      <c r="E437" s="10"/>
      <c r="F437" s="10"/>
      <c r="G437" s="10"/>
      <c r="H437" s="10"/>
      <c r="I437" s="10"/>
      <c r="J437" s="10"/>
      <c r="K437" s="10"/>
      <c r="L437" s="10"/>
      <c r="M437" s="10"/>
      <c r="N437" s="10"/>
      <c r="O437" s="10"/>
      <c r="P437" s="10"/>
      <c r="Q437" s="10"/>
    </row>
    <row r="438" spans="1:17">
      <c r="A438" s="10"/>
      <c r="B438" s="10"/>
      <c r="C438" s="10"/>
      <c r="D438" s="10"/>
      <c r="E438" s="10"/>
      <c r="F438" s="10"/>
      <c r="G438" s="10"/>
      <c r="H438" s="10"/>
      <c r="I438" s="10"/>
      <c r="J438" s="10"/>
      <c r="K438" s="10"/>
      <c r="L438" s="10"/>
      <c r="M438" s="10"/>
      <c r="N438" s="10"/>
      <c r="O438" s="10"/>
      <c r="P438" s="10"/>
      <c r="Q438" s="10"/>
    </row>
    <row r="439" spans="1:17">
      <c r="A439" s="10"/>
      <c r="B439" s="10"/>
      <c r="C439" s="10"/>
      <c r="D439" s="10"/>
      <c r="E439" s="10"/>
      <c r="F439" s="10"/>
      <c r="G439" s="10"/>
      <c r="H439" s="10"/>
      <c r="I439" s="10"/>
      <c r="J439" s="10"/>
      <c r="K439" s="10"/>
      <c r="L439" s="10"/>
      <c r="M439" s="10"/>
      <c r="N439" s="10"/>
      <c r="O439" s="10"/>
      <c r="P439" s="10"/>
      <c r="Q439" s="10"/>
    </row>
    <row r="440" spans="1:17">
      <c r="A440" s="10"/>
      <c r="B440" s="10"/>
      <c r="C440" s="10"/>
      <c r="D440" s="10"/>
      <c r="E440" s="10"/>
      <c r="F440" s="10"/>
      <c r="G440" s="10"/>
      <c r="H440" s="10"/>
      <c r="I440" s="10"/>
      <c r="J440" s="10"/>
      <c r="K440" s="10"/>
      <c r="L440" s="10"/>
      <c r="M440" s="10"/>
      <c r="N440" s="10"/>
      <c r="O440" s="10"/>
      <c r="P440" s="10"/>
      <c r="Q440" s="10"/>
    </row>
    <row r="441" spans="1:17">
      <c r="A441" s="10"/>
      <c r="B441" s="10"/>
      <c r="C441" s="10"/>
      <c r="D441" s="10"/>
      <c r="E441" s="10"/>
      <c r="F441" s="10"/>
      <c r="G441" s="10"/>
      <c r="H441" s="10"/>
      <c r="I441" s="10"/>
      <c r="J441" s="10"/>
      <c r="K441" s="10"/>
      <c r="L441" s="10"/>
      <c r="M441" s="10"/>
      <c r="N441" s="10"/>
      <c r="O441" s="10"/>
      <c r="P441" s="10"/>
      <c r="Q441" s="10"/>
    </row>
    <row r="442" spans="1:17">
      <c r="A442" s="10"/>
      <c r="B442" s="10"/>
      <c r="C442" s="10"/>
      <c r="D442" s="10"/>
      <c r="E442" s="10"/>
      <c r="F442" s="10"/>
      <c r="G442" s="10"/>
      <c r="H442" s="10"/>
      <c r="I442" s="10"/>
      <c r="J442" s="10"/>
      <c r="K442" s="10"/>
      <c r="L442" s="10"/>
      <c r="M442" s="10"/>
      <c r="N442" s="10"/>
      <c r="O442" s="10"/>
      <c r="P442" s="10"/>
      <c r="Q442" s="10"/>
    </row>
    <row r="443" spans="1:17">
      <c r="A443" s="10"/>
      <c r="B443" s="10"/>
      <c r="C443" s="10"/>
      <c r="D443" s="10"/>
      <c r="E443" s="10"/>
      <c r="F443" s="10"/>
      <c r="G443" s="10"/>
      <c r="H443" s="10"/>
      <c r="I443" s="10"/>
      <c r="J443" s="10"/>
      <c r="K443" s="10"/>
      <c r="L443" s="10"/>
      <c r="M443" s="10"/>
      <c r="N443" s="10"/>
      <c r="O443" s="10"/>
      <c r="P443" s="10"/>
      <c r="Q443" s="10"/>
    </row>
    <row r="444" spans="1:17">
      <c r="A444" s="10"/>
      <c r="B444" s="10"/>
      <c r="C444" s="10"/>
      <c r="D444" s="10"/>
      <c r="E444" s="10"/>
      <c r="F444" s="10"/>
      <c r="G444" s="10"/>
      <c r="H444" s="10"/>
      <c r="I444" s="10"/>
      <c r="J444" s="10"/>
      <c r="K444" s="10"/>
      <c r="L444" s="10"/>
      <c r="M444" s="10"/>
      <c r="N444" s="10"/>
      <c r="O444" s="10"/>
      <c r="P444" s="10"/>
      <c r="Q444" s="10"/>
    </row>
    <row r="445" spans="1:17">
      <c r="A445" s="10"/>
      <c r="B445" s="10"/>
      <c r="C445" s="10"/>
      <c r="D445" s="10"/>
      <c r="E445" s="10"/>
      <c r="F445" s="10"/>
      <c r="G445" s="10"/>
      <c r="H445" s="10"/>
      <c r="I445" s="10"/>
      <c r="J445" s="10"/>
      <c r="K445" s="10"/>
      <c r="L445" s="10"/>
      <c r="M445" s="10"/>
      <c r="N445" s="10"/>
      <c r="O445" s="10"/>
      <c r="P445" s="10"/>
      <c r="Q445" s="10"/>
    </row>
    <row r="446" spans="1:17">
      <c r="A446" s="10"/>
      <c r="B446" s="10"/>
      <c r="C446" s="10"/>
      <c r="D446" s="10"/>
      <c r="E446" s="10"/>
      <c r="F446" s="10"/>
      <c r="G446" s="10"/>
      <c r="H446" s="10"/>
      <c r="I446" s="10"/>
      <c r="J446" s="10"/>
      <c r="K446" s="10"/>
      <c r="L446" s="10"/>
      <c r="M446" s="10"/>
      <c r="N446" s="10"/>
      <c r="O446" s="10"/>
      <c r="P446" s="10"/>
      <c r="Q446" s="10"/>
    </row>
    <row r="447" spans="1:17">
      <c r="A447" s="10"/>
      <c r="B447" s="10"/>
      <c r="C447" s="10"/>
      <c r="D447" s="10"/>
      <c r="E447" s="10"/>
      <c r="F447" s="10"/>
      <c r="G447" s="10"/>
      <c r="H447" s="10"/>
      <c r="I447" s="10"/>
      <c r="J447" s="10"/>
      <c r="K447" s="10"/>
      <c r="L447" s="10"/>
      <c r="M447" s="10"/>
      <c r="N447" s="10"/>
      <c r="O447" s="10"/>
      <c r="P447" s="10"/>
      <c r="Q447" s="10"/>
    </row>
    <row r="448" spans="1:17">
      <c r="A448" s="10"/>
      <c r="B448" s="10"/>
      <c r="C448" s="10"/>
      <c r="D448" s="10"/>
      <c r="E448" s="10"/>
      <c r="F448" s="10"/>
      <c r="G448" s="10"/>
      <c r="H448" s="10"/>
      <c r="I448" s="10"/>
      <c r="J448" s="10"/>
      <c r="K448" s="10"/>
      <c r="L448" s="10"/>
      <c r="M448" s="10"/>
      <c r="N448" s="10"/>
      <c r="O448" s="10"/>
      <c r="P448" s="10"/>
      <c r="Q448" s="10"/>
    </row>
    <row r="449" spans="1:17">
      <c r="A449" s="10"/>
      <c r="B449" s="10"/>
      <c r="C449" s="10"/>
      <c r="D449" s="10"/>
      <c r="E449" s="10"/>
      <c r="F449" s="10"/>
      <c r="G449" s="10"/>
      <c r="H449" s="10"/>
      <c r="I449" s="10"/>
      <c r="J449" s="10"/>
      <c r="K449" s="10"/>
      <c r="L449" s="10"/>
      <c r="M449" s="10"/>
      <c r="N449" s="10"/>
      <c r="O449" s="10"/>
      <c r="P449" s="10"/>
      <c r="Q449" s="10"/>
    </row>
    <row r="450" spans="1:17">
      <c r="A450" s="10"/>
      <c r="B450" s="10"/>
      <c r="C450" s="10"/>
      <c r="D450" s="10"/>
      <c r="E450" s="10"/>
      <c r="F450" s="10"/>
      <c r="G450" s="10"/>
      <c r="H450" s="10"/>
      <c r="I450" s="10"/>
      <c r="J450" s="10"/>
      <c r="K450" s="10"/>
      <c r="L450" s="10"/>
      <c r="M450" s="10"/>
      <c r="N450" s="10"/>
      <c r="O450" s="10"/>
      <c r="P450" s="10"/>
      <c r="Q450" s="10"/>
    </row>
    <row r="451" spans="1:17">
      <c r="A451" s="10"/>
      <c r="B451" s="10"/>
      <c r="C451" s="10"/>
      <c r="D451" s="10"/>
      <c r="E451" s="10"/>
      <c r="F451" s="10"/>
      <c r="G451" s="10"/>
      <c r="H451" s="10"/>
      <c r="I451" s="10"/>
      <c r="J451" s="10"/>
      <c r="K451" s="10"/>
      <c r="L451" s="10"/>
      <c r="M451" s="10"/>
      <c r="N451" s="10"/>
      <c r="O451" s="10"/>
      <c r="P451" s="10"/>
      <c r="Q451" s="10"/>
    </row>
    <row r="452" spans="1:17">
      <c r="A452" s="10"/>
      <c r="B452" s="10"/>
      <c r="C452" s="10"/>
      <c r="D452" s="10"/>
      <c r="E452" s="10"/>
      <c r="F452" s="10"/>
      <c r="G452" s="10"/>
      <c r="H452" s="10"/>
      <c r="I452" s="10"/>
      <c r="J452" s="10"/>
      <c r="K452" s="10"/>
      <c r="L452" s="10"/>
      <c r="M452" s="10"/>
      <c r="N452" s="10"/>
      <c r="O452" s="10"/>
      <c r="P452" s="10"/>
      <c r="Q452" s="10"/>
    </row>
    <row r="453" spans="1:17">
      <c r="A453" s="10"/>
      <c r="B453" s="10"/>
      <c r="C453" s="10"/>
      <c r="D453" s="10"/>
      <c r="E453" s="10"/>
      <c r="F453" s="10"/>
      <c r="G453" s="10"/>
      <c r="H453" s="10"/>
      <c r="I453" s="10"/>
      <c r="J453" s="10"/>
      <c r="K453" s="10"/>
      <c r="L453" s="10"/>
      <c r="M453" s="10"/>
      <c r="N453" s="10"/>
      <c r="O453" s="10"/>
      <c r="P453" s="10"/>
      <c r="Q453" s="10"/>
    </row>
    <row r="454" spans="1:17">
      <c r="A454" s="10"/>
      <c r="B454" s="10"/>
      <c r="C454" s="10"/>
      <c r="D454" s="10"/>
      <c r="E454" s="10"/>
      <c r="F454" s="10"/>
      <c r="G454" s="10"/>
      <c r="H454" s="10"/>
      <c r="I454" s="10"/>
      <c r="J454" s="10"/>
      <c r="K454" s="10"/>
      <c r="L454" s="10"/>
      <c r="M454" s="10"/>
      <c r="N454" s="10"/>
      <c r="O454" s="10"/>
      <c r="P454" s="10"/>
      <c r="Q454" s="10"/>
    </row>
    <row r="455" spans="1:17">
      <c r="A455" s="10"/>
      <c r="B455" s="10"/>
      <c r="C455" s="10"/>
      <c r="D455" s="10"/>
      <c r="E455" s="10"/>
      <c r="F455" s="10"/>
      <c r="G455" s="10"/>
      <c r="H455" s="10"/>
      <c r="I455" s="10"/>
      <c r="J455" s="10"/>
      <c r="K455" s="10"/>
      <c r="L455" s="10"/>
      <c r="M455" s="10"/>
      <c r="N455" s="10"/>
      <c r="O455" s="10"/>
      <c r="P455" s="10"/>
      <c r="Q455" s="10"/>
    </row>
    <row r="456" spans="1:17">
      <c r="A456" s="10"/>
      <c r="B456" s="10"/>
      <c r="C456" s="10"/>
      <c r="D456" s="10"/>
      <c r="E456" s="10"/>
      <c r="F456" s="10"/>
      <c r="G456" s="10"/>
      <c r="H456" s="10"/>
      <c r="I456" s="10"/>
      <c r="J456" s="10"/>
      <c r="K456" s="10"/>
      <c r="L456" s="10"/>
      <c r="M456" s="10"/>
      <c r="N456" s="10"/>
      <c r="O456" s="10"/>
      <c r="P456" s="10"/>
      <c r="Q456" s="10"/>
    </row>
    <row r="457" spans="1:17">
      <c r="A457" s="10"/>
      <c r="B457" s="10"/>
      <c r="C457" s="10"/>
      <c r="D457" s="10"/>
      <c r="E457" s="10"/>
      <c r="F457" s="10"/>
      <c r="G457" s="10"/>
      <c r="H457" s="10"/>
      <c r="I457" s="10"/>
      <c r="J457" s="10"/>
      <c r="K457" s="10"/>
      <c r="L457" s="10"/>
      <c r="M457" s="10"/>
      <c r="N457" s="10"/>
      <c r="O457" s="10"/>
      <c r="P457" s="10"/>
      <c r="Q457" s="10"/>
    </row>
    <row r="458" spans="1:17">
      <c r="A458" s="10"/>
      <c r="B458" s="10"/>
      <c r="C458" s="10"/>
      <c r="D458" s="10"/>
      <c r="E458" s="10"/>
      <c r="F458" s="10"/>
      <c r="G458" s="10"/>
      <c r="H458" s="10"/>
      <c r="I458" s="10"/>
      <c r="J458" s="10"/>
      <c r="K458" s="10"/>
      <c r="L458" s="10"/>
      <c r="M458" s="10"/>
      <c r="N458" s="10"/>
      <c r="O458" s="10"/>
      <c r="P458" s="10"/>
      <c r="Q458" s="10"/>
    </row>
    <row r="459" spans="1:17">
      <c r="A459" s="10"/>
      <c r="B459" s="10"/>
      <c r="C459" s="10"/>
      <c r="D459" s="10"/>
      <c r="E459" s="10"/>
      <c r="F459" s="10"/>
      <c r="G459" s="10"/>
      <c r="H459" s="10"/>
      <c r="I459" s="10"/>
      <c r="J459" s="10"/>
      <c r="K459" s="10"/>
      <c r="L459" s="10"/>
      <c r="M459" s="10"/>
      <c r="N459" s="10"/>
      <c r="O459" s="10"/>
      <c r="P459" s="10"/>
      <c r="Q459" s="10"/>
    </row>
    <row r="460" spans="1:17">
      <c r="A460" s="10"/>
      <c r="B460" s="10"/>
      <c r="C460" s="10"/>
      <c r="D460" s="10"/>
      <c r="E460" s="10"/>
      <c r="F460" s="10"/>
      <c r="G460" s="10"/>
      <c r="H460" s="10"/>
      <c r="I460" s="10"/>
      <c r="J460" s="10"/>
      <c r="K460" s="10"/>
      <c r="L460" s="10"/>
      <c r="M460" s="10"/>
      <c r="N460" s="10"/>
      <c r="O460" s="10"/>
      <c r="P460" s="10"/>
      <c r="Q460" s="10"/>
    </row>
    <row r="461" spans="1:17">
      <c r="A461" s="10"/>
      <c r="B461" s="10"/>
      <c r="C461" s="10"/>
      <c r="D461" s="10"/>
      <c r="E461" s="10"/>
      <c r="F461" s="10"/>
      <c r="G461" s="10"/>
      <c r="H461" s="10"/>
      <c r="I461" s="10"/>
      <c r="J461" s="10"/>
      <c r="K461" s="10"/>
      <c r="L461" s="10"/>
      <c r="M461" s="10"/>
      <c r="N461" s="10"/>
      <c r="O461" s="10"/>
      <c r="P461" s="10"/>
      <c r="Q461" s="10"/>
    </row>
    <row r="462" spans="1:17">
      <c r="A462" s="10"/>
      <c r="B462" s="10"/>
      <c r="C462" s="10"/>
      <c r="D462" s="10"/>
      <c r="E462" s="10"/>
      <c r="F462" s="10"/>
      <c r="G462" s="10"/>
      <c r="H462" s="10"/>
      <c r="I462" s="10"/>
      <c r="J462" s="10"/>
      <c r="K462" s="10"/>
      <c r="L462" s="10"/>
      <c r="M462" s="10"/>
      <c r="N462" s="10"/>
      <c r="O462" s="10"/>
      <c r="P462" s="10"/>
      <c r="Q462" s="10"/>
    </row>
    <row r="463" spans="1:17">
      <c r="A463" s="10"/>
      <c r="B463" s="10"/>
      <c r="C463" s="10"/>
      <c r="D463" s="10"/>
      <c r="E463" s="10"/>
      <c r="F463" s="10"/>
      <c r="G463" s="10"/>
      <c r="H463" s="10"/>
      <c r="I463" s="10"/>
      <c r="J463" s="10"/>
      <c r="K463" s="10"/>
      <c r="L463" s="10"/>
      <c r="M463" s="10"/>
      <c r="N463" s="10"/>
      <c r="O463" s="10"/>
      <c r="P463" s="10"/>
      <c r="Q463" s="10"/>
    </row>
    <row r="464" spans="1:17">
      <c r="A464" s="10"/>
      <c r="B464" s="10"/>
      <c r="C464" s="10"/>
      <c r="D464" s="10"/>
      <c r="E464" s="10"/>
      <c r="F464" s="10"/>
      <c r="G464" s="10"/>
      <c r="H464" s="10"/>
      <c r="I464" s="10"/>
      <c r="J464" s="10"/>
      <c r="K464" s="10"/>
      <c r="L464" s="10"/>
      <c r="M464" s="10"/>
      <c r="N464" s="10"/>
      <c r="O464" s="10"/>
      <c r="P464" s="10"/>
      <c r="Q464" s="10"/>
    </row>
    <row r="465" spans="1:17">
      <c r="A465" s="10"/>
      <c r="B465" s="10"/>
      <c r="C465" s="10"/>
      <c r="D465" s="10"/>
      <c r="E465" s="10"/>
      <c r="F465" s="10"/>
      <c r="G465" s="10"/>
      <c r="H465" s="10"/>
      <c r="I465" s="10"/>
      <c r="J465" s="10"/>
      <c r="K465" s="10"/>
      <c r="L465" s="10"/>
      <c r="M465" s="10"/>
      <c r="N465" s="10"/>
      <c r="O465" s="10"/>
      <c r="P465" s="10"/>
      <c r="Q465" s="10"/>
    </row>
    <row r="466" spans="1:17">
      <c r="A466" s="10"/>
      <c r="B466" s="10"/>
      <c r="C466" s="10"/>
      <c r="D466" s="10"/>
      <c r="E466" s="10"/>
      <c r="F466" s="10"/>
      <c r="G466" s="10"/>
      <c r="H466" s="10"/>
      <c r="I466" s="10"/>
      <c r="J466" s="10"/>
      <c r="K466" s="10"/>
      <c r="L466" s="10"/>
      <c r="M466" s="10"/>
      <c r="N466" s="10"/>
      <c r="O466" s="10"/>
      <c r="P466" s="10"/>
      <c r="Q466" s="10"/>
    </row>
    <row r="467" spans="1:17">
      <c r="A467" s="10"/>
      <c r="B467" s="10"/>
      <c r="C467" s="10"/>
      <c r="D467" s="10"/>
      <c r="E467" s="10"/>
      <c r="F467" s="10"/>
      <c r="G467" s="10"/>
      <c r="H467" s="10"/>
      <c r="I467" s="10"/>
      <c r="J467" s="10"/>
      <c r="K467" s="10"/>
      <c r="L467" s="10"/>
      <c r="M467" s="10"/>
      <c r="N467" s="10"/>
      <c r="O467" s="10"/>
      <c r="P467" s="10"/>
      <c r="Q467" s="10"/>
    </row>
    <row r="468" spans="1:17">
      <c r="A468" s="10"/>
      <c r="B468" s="10"/>
      <c r="C468" s="10"/>
      <c r="D468" s="10"/>
      <c r="E468" s="10"/>
      <c r="F468" s="10"/>
      <c r="G468" s="10"/>
      <c r="H468" s="10"/>
      <c r="I468" s="10"/>
      <c r="J468" s="10"/>
      <c r="K468" s="10"/>
      <c r="L468" s="10"/>
      <c r="M468" s="10"/>
      <c r="N468" s="10"/>
      <c r="O468" s="10"/>
      <c r="P468" s="10"/>
      <c r="Q468" s="10"/>
    </row>
    <row r="469" spans="1:17">
      <c r="A469" s="10"/>
      <c r="B469" s="10"/>
      <c r="C469" s="10"/>
      <c r="D469" s="10"/>
      <c r="E469" s="10"/>
      <c r="F469" s="10"/>
      <c r="G469" s="10"/>
      <c r="H469" s="10"/>
      <c r="I469" s="10"/>
      <c r="J469" s="10"/>
      <c r="K469" s="10"/>
      <c r="L469" s="10"/>
      <c r="M469" s="10"/>
      <c r="N469" s="10"/>
      <c r="O469" s="10"/>
      <c r="P469" s="10"/>
      <c r="Q469" s="10"/>
    </row>
    <row r="470" spans="1:17">
      <c r="A470" s="10"/>
      <c r="B470" s="10"/>
      <c r="C470" s="10"/>
      <c r="D470" s="10"/>
      <c r="E470" s="10"/>
      <c r="F470" s="10"/>
      <c r="G470" s="10"/>
      <c r="H470" s="10"/>
      <c r="I470" s="10"/>
      <c r="J470" s="10"/>
      <c r="K470" s="10"/>
      <c r="L470" s="10"/>
      <c r="M470" s="10"/>
      <c r="N470" s="10"/>
      <c r="O470" s="10"/>
      <c r="P470" s="10"/>
      <c r="Q470" s="10"/>
    </row>
    <row r="471" spans="1:17">
      <c r="A471" s="10"/>
      <c r="B471" s="10"/>
      <c r="C471" s="10"/>
      <c r="D471" s="10"/>
      <c r="E471" s="10"/>
      <c r="F471" s="10"/>
      <c r="G471" s="10"/>
      <c r="H471" s="10"/>
      <c r="I471" s="10"/>
      <c r="J471" s="10"/>
      <c r="K471" s="10"/>
      <c r="L471" s="10"/>
      <c r="M471" s="10"/>
      <c r="N471" s="10"/>
      <c r="O471" s="10"/>
      <c r="P471" s="10"/>
      <c r="Q471" s="10"/>
    </row>
    <row r="472" spans="1:17">
      <c r="A472" s="10"/>
      <c r="B472" s="10"/>
      <c r="C472" s="10"/>
      <c r="D472" s="10"/>
      <c r="E472" s="10"/>
      <c r="F472" s="10"/>
      <c r="G472" s="10"/>
      <c r="H472" s="10"/>
      <c r="I472" s="10"/>
      <c r="J472" s="10"/>
      <c r="K472" s="10"/>
      <c r="L472" s="10"/>
      <c r="M472" s="10"/>
      <c r="N472" s="10"/>
      <c r="O472" s="10"/>
      <c r="P472" s="10"/>
      <c r="Q472" s="10"/>
    </row>
    <row r="473" spans="1:17">
      <c r="A473" s="10"/>
      <c r="B473" s="10"/>
      <c r="C473" s="10"/>
      <c r="D473" s="10"/>
      <c r="E473" s="10"/>
      <c r="F473" s="10"/>
      <c r="G473" s="10"/>
      <c r="H473" s="10"/>
      <c r="I473" s="10"/>
      <c r="J473" s="10"/>
      <c r="K473" s="10"/>
      <c r="L473" s="10"/>
      <c r="M473" s="10"/>
      <c r="N473" s="10"/>
      <c r="O473" s="10"/>
      <c r="P473" s="10"/>
      <c r="Q473" s="10"/>
    </row>
    <row r="474" spans="1:17">
      <c r="A474" s="10"/>
      <c r="B474" s="10"/>
      <c r="C474" s="10"/>
      <c r="D474" s="10"/>
      <c r="E474" s="10"/>
      <c r="F474" s="10"/>
      <c r="G474" s="10"/>
      <c r="H474" s="10"/>
      <c r="I474" s="10"/>
      <c r="J474" s="10"/>
      <c r="K474" s="10"/>
      <c r="L474" s="10"/>
      <c r="M474" s="10"/>
      <c r="N474" s="10"/>
      <c r="O474" s="10"/>
      <c r="P474" s="10"/>
      <c r="Q474" s="10"/>
    </row>
    <row r="475" spans="1:17">
      <c r="A475" s="10"/>
      <c r="B475" s="10"/>
      <c r="C475" s="10"/>
      <c r="D475" s="10"/>
      <c r="E475" s="10"/>
      <c r="F475" s="10"/>
      <c r="G475" s="10"/>
      <c r="H475" s="10"/>
      <c r="I475" s="10"/>
      <c r="J475" s="10"/>
      <c r="K475" s="10"/>
      <c r="L475" s="10"/>
      <c r="M475" s="10"/>
      <c r="N475" s="10"/>
      <c r="O475" s="10"/>
      <c r="P475" s="10"/>
      <c r="Q475" s="10"/>
    </row>
    <row r="476" spans="1:17">
      <c r="A476" s="10"/>
      <c r="B476" s="10"/>
      <c r="C476" s="10"/>
      <c r="D476" s="10"/>
      <c r="E476" s="10"/>
      <c r="F476" s="10"/>
      <c r="G476" s="10"/>
      <c r="H476" s="10"/>
      <c r="I476" s="10"/>
      <c r="J476" s="10"/>
      <c r="K476" s="10"/>
      <c r="L476" s="10"/>
      <c r="M476" s="10"/>
      <c r="N476" s="10"/>
      <c r="O476" s="10"/>
      <c r="P476" s="10"/>
      <c r="Q476" s="10"/>
    </row>
    <row r="477" spans="1:17">
      <c r="A477" s="10"/>
      <c r="B477" s="10"/>
      <c r="C477" s="10"/>
      <c r="D477" s="10"/>
      <c r="E477" s="10"/>
      <c r="F477" s="10"/>
      <c r="G477" s="10"/>
      <c r="H477" s="10"/>
      <c r="I477" s="10"/>
      <c r="J477" s="10"/>
      <c r="K477" s="10"/>
      <c r="L477" s="10"/>
      <c r="M477" s="10"/>
      <c r="N477" s="10"/>
      <c r="O477" s="10"/>
      <c r="P477" s="10"/>
      <c r="Q477" s="10"/>
    </row>
    <row r="478" spans="1:17">
      <c r="A478" s="10"/>
      <c r="B478" s="10"/>
      <c r="C478" s="10"/>
      <c r="D478" s="10"/>
      <c r="E478" s="10"/>
      <c r="F478" s="10"/>
      <c r="G478" s="10"/>
      <c r="H478" s="10"/>
      <c r="I478" s="10"/>
      <c r="J478" s="10"/>
      <c r="K478" s="10"/>
      <c r="L478" s="10"/>
      <c r="M478" s="10"/>
      <c r="N478" s="10"/>
      <c r="O478" s="10"/>
      <c r="P478" s="10"/>
      <c r="Q478" s="10"/>
    </row>
    <row r="479" spans="1:17">
      <c r="A479" s="10"/>
      <c r="B479" s="10"/>
      <c r="C479" s="10"/>
      <c r="D479" s="10"/>
      <c r="E479" s="10"/>
      <c r="F479" s="10"/>
      <c r="G479" s="10"/>
      <c r="H479" s="10"/>
      <c r="I479" s="10"/>
      <c r="J479" s="10"/>
      <c r="K479" s="10"/>
      <c r="L479" s="10"/>
      <c r="M479" s="10"/>
      <c r="N479" s="10"/>
      <c r="O479" s="10"/>
      <c r="P479" s="10"/>
      <c r="Q479" s="10"/>
    </row>
    <row r="480" spans="1:17">
      <c r="A480" s="10"/>
      <c r="B480" s="10"/>
      <c r="C480" s="10"/>
      <c r="D480" s="10"/>
      <c r="E480" s="10"/>
      <c r="F480" s="10"/>
      <c r="G480" s="10"/>
      <c r="H480" s="10"/>
      <c r="I480" s="10"/>
      <c r="J480" s="10"/>
      <c r="K480" s="10"/>
      <c r="L480" s="10"/>
      <c r="M480" s="10"/>
      <c r="N480" s="10"/>
      <c r="O480" s="10"/>
      <c r="P480" s="10"/>
      <c r="Q480" s="10"/>
    </row>
    <row r="481" spans="1:17">
      <c r="A481" s="10"/>
      <c r="B481" s="10"/>
      <c r="C481" s="10"/>
      <c r="D481" s="10"/>
      <c r="E481" s="10"/>
      <c r="F481" s="10"/>
      <c r="G481" s="10"/>
      <c r="H481" s="10"/>
      <c r="I481" s="10"/>
      <c r="J481" s="10"/>
      <c r="K481" s="10"/>
      <c r="L481" s="10"/>
      <c r="M481" s="10"/>
      <c r="N481" s="10"/>
      <c r="O481" s="10"/>
      <c r="P481" s="10"/>
      <c r="Q481" s="10"/>
    </row>
    <row r="482" spans="1:17">
      <c r="A482" s="10"/>
      <c r="B482" s="10"/>
      <c r="C482" s="10"/>
      <c r="D482" s="10"/>
      <c r="E482" s="10"/>
      <c r="F482" s="10"/>
      <c r="G482" s="10"/>
      <c r="H482" s="10"/>
      <c r="I482" s="10"/>
      <c r="J482" s="10"/>
      <c r="K482" s="10"/>
      <c r="L482" s="10"/>
      <c r="M482" s="10"/>
      <c r="N482" s="10"/>
      <c r="O482" s="10"/>
      <c r="P482" s="10"/>
      <c r="Q482" s="10"/>
    </row>
    <row r="483" spans="1:17">
      <c r="A483" s="10"/>
      <c r="B483" s="10"/>
      <c r="C483" s="10"/>
      <c r="D483" s="10"/>
      <c r="E483" s="10"/>
      <c r="F483" s="10"/>
      <c r="G483" s="10"/>
      <c r="H483" s="10"/>
      <c r="I483" s="10"/>
      <c r="J483" s="10"/>
      <c r="K483" s="10"/>
      <c r="L483" s="10"/>
      <c r="M483" s="10"/>
      <c r="N483" s="10"/>
      <c r="O483" s="10"/>
      <c r="P483" s="10"/>
      <c r="Q483" s="10"/>
    </row>
    <row r="484" spans="1:17">
      <c r="A484" s="10"/>
      <c r="B484" s="10"/>
      <c r="C484" s="10"/>
      <c r="D484" s="10"/>
      <c r="E484" s="10"/>
      <c r="F484" s="10"/>
      <c r="G484" s="10"/>
      <c r="H484" s="10"/>
      <c r="I484" s="10"/>
      <c r="J484" s="10"/>
      <c r="K484" s="10"/>
      <c r="L484" s="10"/>
      <c r="M484" s="10"/>
      <c r="N484" s="10"/>
      <c r="O484" s="10"/>
      <c r="P484" s="10"/>
      <c r="Q484" s="10"/>
    </row>
    <row r="485" spans="1:17">
      <c r="A485" s="10"/>
      <c r="B485" s="10"/>
      <c r="C485" s="10"/>
      <c r="D485" s="10"/>
      <c r="E485" s="10"/>
      <c r="F485" s="10"/>
      <c r="G485" s="10"/>
      <c r="H485" s="10"/>
      <c r="I485" s="10"/>
      <c r="J485" s="10"/>
      <c r="K485" s="10"/>
      <c r="L485" s="10"/>
      <c r="M485" s="10"/>
      <c r="N485" s="10"/>
      <c r="O485" s="10"/>
      <c r="P485" s="10"/>
      <c r="Q485" s="10"/>
    </row>
    <row r="486" spans="1:17">
      <c r="A486" s="10"/>
      <c r="B486" s="10"/>
      <c r="C486" s="10"/>
      <c r="D486" s="10"/>
      <c r="E486" s="10"/>
      <c r="F486" s="10"/>
      <c r="G486" s="10"/>
      <c r="H486" s="10"/>
      <c r="I486" s="10"/>
      <c r="J486" s="10"/>
      <c r="K486" s="10"/>
      <c r="L486" s="10"/>
      <c r="M486" s="10"/>
      <c r="N486" s="10"/>
      <c r="O486" s="10"/>
      <c r="P486" s="10"/>
      <c r="Q486" s="10"/>
    </row>
    <row r="487" spans="1:17">
      <c r="A487" s="10"/>
      <c r="B487" s="10"/>
      <c r="C487" s="10"/>
      <c r="D487" s="10"/>
      <c r="E487" s="10"/>
      <c r="F487" s="10"/>
      <c r="G487" s="10"/>
      <c r="H487" s="10"/>
      <c r="I487" s="10"/>
      <c r="J487" s="10"/>
      <c r="K487" s="10"/>
      <c r="L487" s="10"/>
      <c r="M487" s="10"/>
      <c r="N487" s="10"/>
      <c r="O487" s="10"/>
      <c r="P487" s="10"/>
      <c r="Q487" s="10"/>
    </row>
    <row r="488" spans="1:17">
      <c r="A488" s="10"/>
      <c r="B488" s="10"/>
      <c r="C488" s="10"/>
      <c r="D488" s="10"/>
      <c r="E488" s="10"/>
      <c r="F488" s="10"/>
      <c r="G488" s="10"/>
      <c r="H488" s="10"/>
      <c r="I488" s="10"/>
      <c r="J488" s="10"/>
      <c r="K488" s="10"/>
      <c r="L488" s="10"/>
      <c r="M488" s="10"/>
      <c r="N488" s="10"/>
      <c r="O488" s="10"/>
      <c r="P488" s="10"/>
      <c r="Q488" s="10"/>
    </row>
    <row r="489" spans="1:17">
      <c r="A489" s="10"/>
      <c r="B489" s="10"/>
      <c r="C489" s="10"/>
      <c r="D489" s="10"/>
      <c r="E489" s="10"/>
      <c r="F489" s="10"/>
      <c r="G489" s="10"/>
      <c r="H489" s="10"/>
      <c r="I489" s="10"/>
      <c r="J489" s="10"/>
      <c r="K489" s="10"/>
      <c r="L489" s="10"/>
      <c r="M489" s="10"/>
      <c r="N489" s="10"/>
      <c r="O489" s="10"/>
      <c r="P489" s="10"/>
      <c r="Q489" s="10"/>
    </row>
    <row r="490" spans="1:17">
      <c r="A490" s="10"/>
      <c r="B490" s="10"/>
      <c r="C490" s="10"/>
      <c r="D490" s="10"/>
      <c r="E490" s="10"/>
      <c r="F490" s="10"/>
      <c r="G490" s="10"/>
      <c r="H490" s="10"/>
      <c r="I490" s="10"/>
      <c r="J490" s="10"/>
      <c r="K490" s="10"/>
      <c r="L490" s="10"/>
      <c r="M490" s="10"/>
      <c r="N490" s="10"/>
      <c r="O490" s="10"/>
      <c r="P490" s="10"/>
      <c r="Q490" s="10"/>
    </row>
    <row r="491" spans="1:17">
      <c r="A491" s="10"/>
      <c r="B491" s="10"/>
      <c r="C491" s="10"/>
      <c r="D491" s="10"/>
      <c r="E491" s="10"/>
      <c r="F491" s="10"/>
      <c r="G491" s="10"/>
      <c r="H491" s="10"/>
      <c r="I491" s="10"/>
      <c r="J491" s="10"/>
      <c r="K491" s="10"/>
      <c r="L491" s="10"/>
      <c r="M491" s="10"/>
      <c r="N491" s="10"/>
      <c r="O491" s="10"/>
      <c r="P491" s="10"/>
      <c r="Q491" s="10"/>
    </row>
    <row r="492" spans="1:17">
      <c r="A492" s="10"/>
      <c r="B492" s="10"/>
      <c r="C492" s="10"/>
      <c r="D492" s="10"/>
      <c r="E492" s="10"/>
      <c r="F492" s="10"/>
      <c r="G492" s="10"/>
      <c r="H492" s="10"/>
      <c r="I492" s="10"/>
      <c r="J492" s="10"/>
      <c r="K492" s="10"/>
      <c r="L492" s="10"/>
      <c r="M492" s="10"/>
      <c r="N492" s="10"/>
      <c r="O492" s="10"/>
      <c r="P492" s="10"/>
      <c r="Q492" s="10"/>
    </row>
    <row r="493" spans="1:17">
      <c r="A493" s="10"/>
      <c r="B493" s="10"/>
      <c r="C493" s="10"/>
      <c r="D493" s="10"/>
      <c r="E493" s="10"/>
      <c r="F493" s="10"/>
      <c r="G493" s="10"/>
      <c r="H493" s="10"/>
      <c r="I493" s="10"/>
      <c r="J493" s="10"/>
      <c r="K493" s="10"/>
      <c r="L493" s="10"/>
      <c r="M493" s="10"/>
      <c r="N493" s="10"/>
      <c r="O493" s="10"/>
      <c r="P493" s="10"/>
      <c r="Q493" s="10"/>
    </row>
    <row r="494" spans="1:17">
      <c r="A494" s="10"/>
      <c r="B494" s="10"/>
      <c r="C494" s="10"/>
      <c r="D494" s="10"/>
      <c r="E494" s="10"/>
      <c r="F494" s="10"/>
      <c r="G494" s="10"/>
      <c r="H494" s="10"/>
      <c r="I494" s="10"/>
      <c r="J494" s="10"/>
      <c r="K494" s="10"/>
      <c r="L494" s="10"/>
      <c r="M494" s="10"/>
      <c r="N494" s="10"/>
      <c r="O494" s="10"/>
      <c r="P494" s="10"/>
      <c r="Q494" s="10"/>
    </row>
    <row r="495" spans="1:17">
      <c r="A495" s="10"/>
      <c r="B495" s="10"/>
      <c r="C495" s="10"/>
      <c r="D495" s="10"/>
      <c r="E495" s="10"/>
      <c r="F495" s="10"/>
      <c r="G495" s="10"/>
      <c r="H495" s="10"/>
      <c r="I495" s="10"/>
      <c r="J495" s="10"/>
      <c r="K495" s="10"/>
      <c r="L495" s="10"/>
      <c r="M495" s="10"/>
      <c r="N495" s="10"/>
      <c r="O495" s="10"/>
      <c r="P495" s="10"/>
      <c r="Q495" s="10"/>
    </row>
    <row r="496" spans="1:17">
      <c r="A496" s="10"/>
      <c r="B496" s="10"/>
      <c r="C496" s="10"/>
      <c r="D496" s="10"/>
      <c r="E496" s="10"/>
      <c r="F496" s="10"/>
      <c r="G496" s="10"/>
      <c r="H496" s="10"/>
      <c r="I496" s="10"/>
      <c r="J496" s="10"/>
      <c r="K496" s="10"/>
      <c r="L496" s="10"/>
      <c r="M496" s="10"/>
      <c r="N496" s="10"/>
      <c r="O496" s="10"/>
      <c r="P496" s="10"/>
      <c r="Q496" s="10"/>
    </row>
    <row r="497" spans="1:17">
      <c r="A497" s="10"/>
      <c r="B497" s="10"/>
      <c r="C497" s="10"/>
      <c r="D497" s="10"/>
      <c r="E497" s="10"/>
      <c r="F497" s="10"/>
      <c r="G497" s="10"/>
      <c r="H497" s="10"/>
      <c r="I497" s="10"/>
      <c r="J497" s="10"/>
      <c r="K497" s="10"/>
      <c r="L497" s="10"/>
      <c r="M497" s="10"/>
      <c r="N497" s="10"/>
      <c r="O497" s="10"/>
      <c r="P497" s="10"/>
      <c r="Q497" s="10"/>
    </row>
    <row r="498" spans="1:17">
      <c r="A498" s="10"/>
      <c r="B498" s="10"/>
      <c r="C498" s="10"/>
      <c r="D498" s="10"/>
      <c r="E498" s="10"/>
      <c r="F498" s="10"/>
      <c r="G498" s="10"/>
      <c r="H498" s="10"/>
      <c r="I498" s="10"/>
      <c r="J498" s="10"/>
      <c r="K498" s="10"/>
      <c r="L498" s="10"/>
      <c r="M498" s="10"/>
      <c r="N498" s="10"/>
      <c r="O498" s="10"/>
      <c r="P498" s="10"/>
      <c r="Q498" s="10"/>
    </row>
    <row r="499" spans="1:17">
      <c r="A499" s="10"/>
      <c r="B499" s="10"/>
      <c r="C499" s="10"/>
      <c r="D499" s="10"/>
      <c r="E499" s="10"/>
      <c r="F499" s="10"/>
      <c r="G499" s="10"/>
      <c r="H499" s="10"/>
      <c r="I499" s="10"/>
      <c r="J499" s="10"/>
      <c r="K499" s="10"/>
      <c r="L499" s="10"/>
      <c r="M499" s="10"/>
      <c r="N499" s="10"/>
      <c r="O499" s="10"/>
      <c r="P499" s="10"/>
      <c r="Q499" s="10"/>
    </row>
    <row r="500" spans="1:17">
      <c r="A500" s="10"/>
      <c r="B500" s="10"/>
      <c r="C500" s="10"/>
      <c r="D500" s="10"/>
      <c r="E500" s="10"/>
      <c r="F500" s="10"/>
      <c r="G500" s="10"/>
      <c r="H500" s="10"/>
      <c r="I500" s="10"/>
      <c r="J500" s="10"/>
      <c r="K500" s="10"/>
      <c r="L500" s="10"/>
      <c r="M500" s="10"/>
      <c r="N500" s="10"/>
      <c r="O500" s="10"/>
      <c r="P500" s="10"/>
      <c r="Q500" s="10"/>
    </row>
    <row r="501" spans="1:17">
      <c r="A501" s="10"/>
      <c r="B501" s="10"/>
      <c r="C501" s="10"/>
      <c r="D501" s="10"/>
      <c r="E501" s="10"/>
      <c r="F501" s="10"/>
      <c r="G501" s="10"/>
      <c r="H501" s="10"/>
      <c r="I501" s="10"/>
      <c r="J501" s="10"/>
      <c r="K501" s="10"/>
      <c r="L501" s="10"/>
      <c r="M501" s="10"/>
      <c r="N501" s="10"/>
      <c r="O501" s="10"/>
      <c r="P501" s="10"/>
      <c r="Q501" s="10"/>
    </row>
    <row r="502" spans="1:17">
      <c r="A502" s="10"/>
      <c r="B502" s="10"/>
      <c r="C502" s="10"/>
      <c r="D502" s="10"/>
      <c r="E502" s="10"/>
      <c r="F502" s="10"/>
      <c r="G502" s="10"/>
      <c r="H502" s="10"/>
      <c r="I502" s="10"/>
      <c r="J502" s="10"/>
      <c r="K502" s="10"/>
      <c r="L502" s="10"/>
      <c r="M502" s="10"/>
      <c r="N502" s="10"/>
      <c r="O502" s="10"/>
      <c r="P502" s="10"/>
      <c r="Q502" s="10"/>
    </row>
    <row r="503" spans="1:17">
      <c r="A503" s="10"/>
      <c r="B503" s="10"/>
      <c r="C503" s="10"/>
      <c r="D503" s="10"/>
      <c r="E503" s="10"/>
      <c r="F503" s="10"/>
      <c r="G503" s="10"/>
      <c r="H503" s="10"/>
      <c r="I503" s="10"/>
      <c r="J503" s="10"/>
      <c r="K503" s="10"/>
      <c r="L503" s="10"/>
      <c r="M503" s="10"/>
      <c r="N503" s="10"/>
      <c r="O503" s="10"/>
      <c r="P503" s="10"/>
      <c r="Q503" s="10"/>
    </row>
    <row r="504" spans="1:17">
      <c r="A504" s="10"/>
      <c r="B504" s="10"/>
      <c r="C504" s="10"/>
      <c r="D504" s="10"/>
      <c r="E504" s="10"/>
      <c r="F504" s="10"/>
      <c r="G504" s="10"/>
      <c r="H504" s="10"/>
      <c r="I504" s="10"/>
      <c r="J504" s="10"/>
      <c r="K504" s="10"/>
      <c r="L504" s="10"/>
      <c r="M504" s="10"/>
      <c r="N504" s="10"/>
      <c r="O504" s="10"/>
      <c r="P504" s="10"/>
      <c r="Q504" s="10"/>
    </row>
    <row r="505" spans="1:17">
      <c r="A505" s="10"/>
      <c r="B505" s="10"/>
      <c r="C505" s="10"/>
      <c r="D505" s="10"/>
      <c r="E505" s="10"/>
      <c r="F505" s="10"/>
      <c r="G505" s="10"/>
      <c r="H505" s="10"/>
      <c r="I505" s="10"/>
      <c r="J505" s="10"/>
      <c r="K505" s="10"/>
      <c r="L505" s="10"/>
      <c r="M505" s="10"/>
      <c r="N505" s="10"/>
      <c r="O505" s="10"/>
      <c r="P505" s="10"/>
      <c r="Q505" s="10"/>
    </row>
    <row r="506" spans="1:17">
      <c r="A506" s="10"/>
      <c r="B506" s="10"/>
      <c r="C506" s="10"/>
      <c r="D506" s="10"/>
      <c r="E506" s="10"/>
      <c r="F506" s="10"/>
      <c r="G506" s="10"/>
      <c r="H506" s="10"/>
      <c r="I506" s="10"/>
      <c r="J506" s="10"/>
      <c r="K506" s="10"/>
      <c r="L506" s="10"/>
      <c r="M506" s="10"/>
      <c r="N506" s="10"/>
      <c r="O506" s="10"/>
      <c r="P506" s="10"/>
      <c r="Q506" s="10"/>
    </row>
    <row r="507" spans="1:17">
      <c r="A507" s="10"/>
      <c r="B507" s="10"/>
      <c r="C507" s="10"/>
      <c r="D507" s="10"/>
      <c r="E507" s="10"/>
      <c r="F507" s="10"/>
      <c r="G507" s="10"/>
      <c r="H507" s="10"/>
      <c r="I507" s="10"/>
      <c r="J507" s="10"/>
      <c r="K507" s="10"/>
      <c r="L507" s="10"/>
      <c r="M507" s="10"/>
      <c r="N507" s="10"/>
      <c r="O507" s="10"/>
      <c r="P507" s="10"/>
      <c r="Q507" s="10"/>
    </row>
    <row r="508" spans="1:17">
      <c r="A508" s="10"/>
      <c r="B508" s="10"/>
      <c r="C508" s="10"/>
      <c r="D508" s="10"/>
      <c r="E508" s="10"/>
      <c r="F508" s="10"/>
      <c r="G508" s="10"/>
      <c r="H508" s="10"/>
      <c r="I508" s="10"/>
      <c r="J508" s="10"/>
      <c r="K508" s="10"/>
      <c r="L508" s="10"/>
      <c r="M508" s="10"/>
      <c r="N508" s="10"/>
      <c r="O508" s="10"/>
      <c r="P508" s="10"/>
      <c r="Q508" s="10"/>
    </row>
    <row r="509" spans="1:17">
      <c r="A509" s="10"/>
      <c r="B509" s="10"/>
      <c r="C509" s="10"/>
      <c r="D509" s="10"/>
      <c r="E509" s="10"/>
      <c r="F509" s="10"/>
      <c r="G509" s="10"/>
      <c r="H509" s="10"/>
      <c r="I509" s="10"/>
      <c r="J509" s="10"/>
      <c r="K509" s="10"/>
      <c r="L509" s="10"/>
      <c r="M509" s="10"/>
      <c r="N509" s="10"/>
      <c r="O509" s="10"/>
      <c r="P509" s="10"/>
      <c r="Q509" s="10"/>
    </row>
    <row r="510" spans="1:17">
      <c r="A510" s="10"/>
      <c r="B510" s="10"/>
      <c r="C510" s="10"/>
      <c r="D510" s="10"/>
      <c r="E510" s="10"/>
      <c r="F510" s="10"/>
      <c r="G510" s="10"/>
      <c r="H510" s="10"/>
      <c r="I510" s="10"/>
      <c r="J510" s="10"/>
      <c r="K510" s="10"/>
      <c r="L510" s="10"/>
      <c r="M510" s="10"/>
      <c r="N510" s="10"/>
      <c r="O510" s="10"/>
      <c r="P510" s="10"/>
      <c r="Q510" s="10"/>
    </row>
    <row r="511" spans="1:17">
      <c r="A511" s="10"/>
      <c r="B511" s="10"/>
      <c r="C511" s="10"/>
      <c r="D511" s="10"/>
      <c r="E511" s="10"/>
      <c r="F511" s="10"/>
      <c r="G511" s="10"/>
      <c r="H511" s="10"/>
      <c r="I511" s="10"/>
      <c r="J511" s="10"/>
      <c r="K511" s="10"/>
      <c r="L511" s="10"/>
      <c r="M511" s="10"/>
      <c r="N511" s="10"/>
      <c r="O511" s="10"/>
      <c r="P511" s="10"/>
      <c r="Q511" s="10"/>
    </row>
    <row r="512" spans="1:17">
      <c r="A512" s="10"/>
      <c r="B512" s="10"/>
      <c r="C512" s="10"/>
      <c r="D512" s="10"/>
      <c r="E512" s="10"/>
      <c r="F512" s="10"/>
      <c r="G512" s="10"/>
      <c r="H512" s="10"/>
      <c r="I512" s="10"/>
      <c r="J512" s="10"/>
      <c r="K512" s="10"/>
      <c r="L512" s="10"/>
      <c r="M512" s="10"/>
      <c r="N512" s="10"/>
      <c r="O512" s="10"/>
      <c r="P512" s="10"/>
      <c r="Q512" s="10"/>
    </row>
    <row r="513" spans="1:17">
      <c r="A513" s="10"/>
      <c r="B513" s="10"/>
      <c r="C513" s="10"/>
      <c r="D513" s="10"/>
      <c r="E513" s="10"/>
      <c r="F513" s="10"/>
      <c r="G513" s="10"/>
      <c r="H513" s="10"/>
      <c r="I513" s="10"/>
      <c r="J513" s="10"/>
      <c r="K513" s="10"/>
      <c r="L513" s="10"/>
      <c r="M513" s="10"/>
      <c r="N513" s="10"/>
      <c r="O513" s="10"/>
      <c r="P513" s="10"/>
      <c r="Q513" s="10"/>
    </row>
    <row r="514" spans="1:17">
      <c r="A514" s="10"/>
      <c r="B514" s="10"/>
      <c r="C514" s="10"/>
      <c r="D514" s="10"/>
      <c r="E514" s="10"/>
      <c r="F514" s="10"/>
      <c r="G514" s="10"/>
      <c r="H514" s="10"/>
      <c r="I514" s="10"/>
      <c r="J514" s="10"/>
      <c r="K514" s="10"/>
      <c r="L514" s="10"/>
      <c r="M514" s="10"/>
      <c r="N514" s="10"/>
      <c r="O514" s="10"/>
      <c r="P514" s="10"/>
      <c r="Q514" s="10"/>
    </row>
    <row r="515" spans="1:17">
      <c r="A515" s="10"/>
      <c r="B515" s="10"/>
      <c r="C515" s="10"/>
      <c r="D515" s="10"/>
      <c r="E515" s="10"/>
      <c r="F515" s="10"/>
      <c r="G515" s="10"/>
      <c r="H515" s="10"/>
      <c r="I515" s="10"/>
      <c r="J515" s="10"/>
      <c r="K515" s="10"/>
      <c r="L515" s="10"/>
      <c r="M515" s="10"/>
      <c r="N515" s="10"/>
      <c r="O515" s="10"/>
      <c r="P515" s="10"/>
      <c r="Q515" s="10"/>
    </row>
    <row r="516" spans="1:17">
      <c r="A516" s="10"/>
      <c r="B516" s="10"/>
      <c r="C516" s="10"/>
      <c r="D516" s="10"/>
      <c r="E516" s="10"/>
      <c r="F516" s="10"/>
      <c r="G516" s="10"/>
      <c r="H516" s="10"/>
      <c r="I516" s="10"/>
      <c r="J516" s="10"/>
      <c r="K516" s="10"/>
      <c r="L516" s="10"/>
      <c r="M516" s="10"/>
      <c r="N516" s="10"/>
      <c r="O516" s="10"/>
      <c r="P516" s="10"/>
      <c r="Q516" s="10"/>
    </row>
    <row r="517" spans="1:17">
      <c r="A517" s="10"/>
      <c r="B517" s="10"/>
      <c r="C517" s="10"/>
      <c r="D517" s="10"/>
      <c r="E517" s="10"/>
      <c r="F517" s="10"/>
      <c r="G517" s="10"/>
      <c r="H517" s="10"/>
      <c r="I517" s="10"/>
      <c r="J517" s="10"/>
      <c r="K517" s="10"/>
      <c r="L517" s="10"/>
      <c r="M517" s="10"/>
      <c r="N517" s="10"/>
      <c r="O517" s="10"/>
      <c r="P517" s="10"/>
      <c r="Q517" s="10"/>
    </row>
    <row r="518" spans="1:17">
      <c r="A518" s="10"/>
      <c r="B518" s="10"/>
      <c r="C518" s="10"/>
      <c r="D518" s="10"/>
      <c r="E518" s="10"/>
      <c r="F518" s="10"/>
      <c r="G518" s="10"/>
      <c r="H518" s="10"/>
      <c r="I518" s="10"/>
      <c r="J518" s="10"/>
      <c r="K518" s="10"/>
      <c r="L518" s="10"/>
      <c r="M518" s="10"/>
      <c r="N518" s="10"/>
      <c r="O518" s="10"/>
      <c r="P518" s="10"/>
      <c r="Q518" s="10"/>
    </row>
    <row r="519" spans="1:17">
      <c r="A519" s="10"/>
      <c r="B519" s="10"/>
      <c r="C519" s="10"/>
      <c r="D519" s="10"/>
      <c r="E519" s="10"/>
      <c r="F519" s="10"/>
      <c r="G519" s="10"/>
      <c r="H519" s="10"/>
      <c r="I519" s="10"/>
      <c r="J519" s="10"/>
      <c r="K519" s="10"/>
      <c r="L519" s="10"/>
      <c r="M519" s="10"/>
      <c r="N519" s="10"/>
      <c r="O519" s="10"/>
      <c r="P519" s="10"/>
      <c r="Q519" s="10"/>
    </row>
    <row r="520" spans="1:17">
      <c r="A520" s="10"/>
      <c r="B520" s="10"/>
      <c r="C520" s="10"/>
      <c r="D520" s="10"/>
      <c r="E520" s="10"/>
      <c r="F520" s="10"/>
      <c r="G520" s="10"/>
      <c r="H520" s="10"/>
      <c r="I520" s="10"/>
      <c r="J520" s="10"/>
      <c r="K520" s="10"/>
      <c r="L520" s="10"/>
      <c r="M520" s="10"/>
      <c r="N520" s="10"/>
      <c r="O520" s="10"/>
      <c r="P520" s="10"/>
      <c r="Q520" s="10"/>
    </row>
    <row r="521" spans="1:17">
      <c r="A521" s="10"/>
      <c r="B521" s="10"/>
      <c r="C521" s="10"/>
      <c r="D521" s="10"/>
      <c r="E521" s="10"/>
      <c r="F521" s="10"/>
      <c r="G521" s="10"/>
      <c r="H521" s="10"/>
      <c r="I521" s="10"/>
      <c r="J521" s="10"/>
      <c r="K521" s="10"/>
      <c r="L521" s="10"/>
      <c r="M521" s="10"/>
      <c r="N521" s="10"/>
      <c r="O521" s="10"/>
      <c r="P521" s="10"/>
      <c r="Q521" s="10"/>
    </row>
    <row r="522" spans="1:17">
      <c r="A522" s="10"/>
      <c r="B522" s="10"/>
      <c r="C522" s="10"/>
      <c r="D522" s="10"/>
      <c r="E522" s="10"/>
      <c r="F522" s="10"/>
      <c r="G522" s="10"/>
      <c r="H522" s="10"/>
      <c r="I522" s="10"/>
      <c r="J522" s="10"/>
      <c r="K522" s="10"/>
      <c r="L522" s="10"/>
      <c r="M522" s="10"/>
      <c r="N522" s="10"/>
      <c r="O522" s="10"/>
      <c r="P522" s="10"/>
      <c r="Q522" s="10"/>
    </row>
    <row r="523" spans="1:17">
      <c r="A523" s="10"/>
      <c r="B523" s="10"/>
      <c r="C523" s="10"/>
      <c r="D523" s="10"/>
      <c r="E523" s="10"/>
      <c r="F523" s="10"/>
      <c r="G523" s="10"/>
      <c r="H523" s="10"/>
      <c r="I523" s="10"/>
      <c r="J523" s="10"/>
      <c r="K523" s="10"/>
      <c r="L523" s="10"/>
      <c r="M523" s="10"/>
      <c r="N523" s="10"/>
      <c r="O523" s="10"/>
      <c r="P523" s="10"/>
      <c r="Q523" s="10"/>
    </row>
    <row r="524" spans="1:17">
      <c r="A524" s="10"/>
      <c r="B524" s="10"/>
      <c r="C524" s="10"/>
      <c r="D524" s="10"/>
      <c r="E524" s="10"/>
      <c r="F524" s="10"/>
      <c r="G524" s="10"/>
      <c r="H524" s="10"/>
      <c r="I524" s="10"/>
      <c r="J524" s="10"/>
      <c r="K524" s="10"/>
      <c r="L524" s="10"/>
      <c r="M524" s="10"/>
      <c r="N524" s="10"/>
      <c r="O524" s="10"/>
      <c r="P524" s="10"/>
      <c r="Q524" s="10"/>
    </row>
    <row r="525" spans="1:17">
      <c r="A525" s="10"/>
      <c r="B525" s="10"/>
      <c r="C525" s="10"/>
      <c r="D525" s="10"/>
      <c r="E525" s="10"/>
      <c r="F525" s="10"/>
      <c r="G525" s="10"/>
      <c r="H525" s="10"/>
      <c r="I525" s="10"/>
      <c r="J525" s="10"/>
      <c r="K525" s="10"/>
      <c r="L525" s="10"/>
      <c r="M525" s="10"/>
      <c r="N525" s="10"/>
      <c r="O525" s="10"/>
      <c r="P525" s="10"/>
      <c r="Q525" s="10"/>
    </row>
    <row r="526" spans="1:17">
      <c r="A526" s="10"/>
      <c r="B526" s="10"/>
      <c r="C526" s="10"/>
      <c r="D526" s="10"/>
      <c r="E526" s="10"/>
      <c r="F526" s="10"/>
      <c r="G526" s="10"/>
      <c r="H526" s="10"/>
      <c r="I526" s="10"/>
      <c r="J526" s="10"/>
      <c r="K526" s="10"/>
      <c r="L526" s="10"/>
      <c r="M526" s="10"/>
      <c r="N526" s="10"/>
      <c r="O526" s="10"/>
      <c r="P526" s="10"/>
      <c r="Q526" s="10"/>
    </row>
    <row r="527" spans="1:17">
      <c r="A527" s="10"/>
      <c r="B527" s="10"/>
      <c r="C527" s="10"/>
      <c r="D527" s="10"/>
      <c r="E527" s="10"/>
      <c r="F527" s="10"/>
      <c r="G527" s="10"/>
      <c r="H527" s="10"/>
      <c r="I527" s="10"/>
      <c r="J527" s="10"/>
      <c r="K527" s="10"/>
      <c r="L527" s="10"/>
      <c r="M527" s="10"/>
      <c r="N527" s="10"/>
      <c r="O527" s="10"/>
      <c r="P527" s="10"/>
      <c r="Q527" s="10"/>
    </row>
    <row r="528" spans="1:17">
      <c r="A528" s="10"/>
      <c r="B528" s="10"/>
      <c r="C528" s="10"/>
      <c r="D528" s="10"/>
      <c r="E528" s="10"/>
      <c r="F528" s="10"/>
      <c r="G528" s="10"/>
      <c r="H528" s="10"/>
      <c r="I528" s="10"/>
      <c r="J528" s="10"/>
      <c r="K528" s="10"/>
      <c r="L528" s="10"/>
      <c r="M528" s="10"/>
      <c r="N528" s="10"/>
      <c r="O528" s="10"/>
      <c r="P528" s="10"/>
      <c r="Q528" s="10"/>
    </row>
    <row r="529" spans="1:17">
      <c r="A529" s="10"/>
      <c r="B529" s="10"/>
      <c r="C529" s="10"/>
      <c r="D529" s="10"/>
      <c r="E529" s="10"/>
      <c r="F529" s="10"/>
      <c r="G529" s="10"/>
      <c r="H529" s="10"/>
      <c r="I529" s="10"/>
      <c r="J529" s="10"/>
      <c r="K529" s="10"/>
      <c r="L529" s="10"/>
      <c r="M529" s="10"/>
      <c r="N529" s="10"/>
      <c r="O529" s="10"/>
      <c r="P529" s="10"/>
      <c r="Q529" s="10"/>
    </row>
    <row r="530" spans="1:17">
      <c r="A530" s="10"/>
      <c r="B530" s="10"/>
      <c r="C530" s="10"/>
      <c r="D530" s="10"/>
      <c r="E530" s="10"/>
      <c r="F530" s="10"/>
      <c r="G530" s="10"/>
      <c r="H530" s="10"/>
      <c r="I530" s="10"/>
      <c r="J530" s="10"/>
      <c r="K530" s="10"/>
      <c r="L530" s="10"/>
      <c r="M530" s="10"/>
      <c r="N530" s="10"/>
      <c r="O530" s="10"/>
      <c r="P530" s="10"/>
      <c r="Q530" s="10"/>
    </row>
    <row r="531" spans="1:17">
      <c r="A531" s="10"/>
      <c r="B531" s="10"/>
      <c r="C531" s="10"/>
      <c r="D531" s="10"/>
      <c r="E531" s="10"/>
      <c r="F531" s="10"/>
      <c r="G531" s="10"/>
      <c r="H531" s="10"/>
      <c r="I531" s="10"/>
      <c r="J531" s="10"/>
      <c r="K531" s="10"/>
      <c r="L531" s="10"/>
      <c r="M531" s="10"/>
      <c r="N531" s="10"/>
      <c r="O531" s="10"/>
      <c r="P531" s="10"/>
      <c r="Q531" s="10"/>
    </row>
    <row r="532" spans="1:17">
      <c r="A532" s="10"/>
      <c r="B532" s="10"/>
      <c r="C532" s="10"/>
      <c r="D532" s="10"/>
      <c r="E532" s="10"/>
      <c r="F532" s="10"/>
      <c r="G532" s="10"/>
      <c r="H532" s="10"/>
      <c r="I532" s="10"/>
      <c r="J532" s="10"/>
      <c r="K532" s="10"/>
      <c r="L532" s="10"/>
      <c r="M532" s="10"/>
      <c r="N532" s="10"/>
      <c r="O532" s="10"/>
      <c r="P532" s="10"/>
      <c r="Q532" s="10"/>
    </row>
    <row r="533" spans="1:17">
      <c r="A533" s="10"/>
      <c r="B533" s="10"/>
      <c r="C533" s="10"/>
      <c r="D533" s="10"/>
      <c r="E533" s="10"/>
      <c r="F533" s="10"/>
      <c r="G533" s="10"/>
      <c r="H533" s="10"/>
      <c r="I533" s="10"/>
      <c r="J533" s="10"/>
      <c r="K533" s="10"/>
      <c r="L533" s="10"/>
      <c r="M533" s="10"/>
      <c r="N533" s="10"/>
      <c r="O533" s="10"/>
      <c r="P533" s="10"/>
      <c r="Q533" s="10"/>
    </row>
    <row r="534" spans="1:17">
      <c r="A534" s="10"/>
      <c r="B534" s="10"/>
      <c r="C534" s="10"/>
      <c r="D534" s="10"/>
      <c r="E534" s="10"/>
      <c r="F534" s="10"/>
      <c r="G534" s="10"/>
      <c r="H534" s="10"/>
      <c r="I534" s="10"/>
      <c r="J534" s="10"/>
      <c r="K534" s="10"/>
      <c r="L534" s="10"/>
      <c r="M534" s="10"/>
      <c r="N534" s="10"/>
      <c r="O534" s="10"/>
      <c r="P534" s="10"/>
      <c r="Q534" s="10"/>
    </row>
    <row r="535" spans="1:17">
      <c r="A535" s="10"/>
      <c r="B535" s="10"/>
      <c r="C535" s="10"/>
      <c r="D535" s="10"/>
      <c r="E535" s="10"/>
      <c r="F535" s="10"/>
      <c r="G535" s="10"/>
      <c r="H535" s="10"/>
      <c r="I535" s="10"/>
      <c r="J535" s="10"/>
      <c r="K535" s="10"/>
      <c r="L535" s="10"/>
      <c r="M535" s="10"/>
      <c r="N535" s="10"/>
      <c r="O535" s="10"/>
      <c r="P535" s="10"/>
      <c r="Q535" s="10"/>
    </row>
    <row r="536" spans="1:17">
      <c r="A536" s="10"/>
      <c r="B536" s="10"/>
      <c r="C536" s="10"/>
      <c r="D536" s="10"/>
      <c r="E536" s="10"/>
      <c r="F536" s="10"/>
      <c r="G536" s="10"/>
      <c r="H536" s="10"/>
      <c r="I536" s="10"/>
      <c r="J536" s="10"/>
      <c r="K536" s="10"/>
      <c r="L536" s="10"/>
      <c r="M536" s="10"/>
      <c r="N536" s="10"/>
      <c r="O536" s="10"/>
      <c r="P536" s="10"/>
      <c r="Q536" s="10"/>
    </row>
    <row r="537" spans="1:17">
      <c r="A537" s="10"/>
      <c r="B537" s="10"/>
      <c r="C537" s="10"/>
      <c r="D537" s="10"/>
      <c r="E537" s="10"/>
      <c r="F537" s="10"/>
      <c r="G537" s="10"/>
      <c r="H537" s="10"/>
      <c r="I537" s="10"/>
      <c r="J537" s="10"/>
      <c r="K537" s="10"/>
      <c r="L537" s="10"/>
      <c r="M537" s="10"/>
      <c r="N537" s="10"/>
      <c r="O537" s="10"/>
      <c r="P537" s="10"/>
      <c r="Q537" s="10"/>
    </row>
    <row r="538" spans="1:17">
      <c r="A538" s="10"/>
      <c r="B538" s="10"/>
      <c r="C538" s="10"/>
      <c r="D538" s="10"/>
      <c r="E538" s="10"/>
      <c r="F538" s="10"/>
      <c r="G538" s="10"/>
      <c r="H538" s="10"/>
      <c r="I538" s="10"/>
      <c r="J538" s="10"/>
      <c r="K538" s="10"/>
      <c r="L538" s="10"/>
      <c r="M538" s="10"/>
      <c r="N538" s="10"/>
      <c r="O538" s="10"/>
      <c r="P538" s="10"/>
      <c r="Q538" s="10"/>
    </row>
    <row r="539" spans="1:17">
      <c r="A539" s="10"/>
      <c r="B539" s="10"/>
      <c r="C539" s="10"/>
      <c r="D539" s="10"/>
      <c r="E539" s="10"/>
      <c r="F539" s="10"/>
      <c r="G539" s="10"/>
      <c r="H539" s="10"/>
      <c r="I539" s="10"/>
      <c r="J539" s="10"/>
      <c r="K539" s="10"/>
      <c r="L539" s="10"/>
      <c r="M539" s="10"/>
      <c r="N539" s="10"/>
      <c r="O539" s="10"/>
      <c r="P539" s="10"/>
      <c r="Q539" s="10"/>
    </row>
    <row r="540" spans="1:17">
      <c r="A540" s="10"/>
      <c r="B540" s="10"/>
      <c r="C540" s="10"/>
      <c r="D540" s="10"/>
      <c r="E540" s="10"/>
      <c r="F540" s="10"/>
      <c r="G540" s="10"/>
      <c r="H540" s="10"/>
      <c r="I540" s="10"/>
      <c r="J540" s="10"/>
      <c r="K540" s="10"/>
      <c r="L540" s="10"/>
      <c r="M540" s="10"/>
      <c r="N540" s="10"/>
      <c r="O540" s="10"/>
      <c r="P540" s="10"/>
      <c r="Q540" s="10"/>
    </row>
    <row r="541" spans="1:17">
      <c r="A541" s="10"/>
      <c r="B541" s="10"/>
      <c r="C541" s="10"/>
      <c r="D541" s="10"/>
      <c r="E541" s="10"/>
      <c r="F541" s="10"/>
      <c r="G541" s="10"/>
      <c r="H541" s="10"/>
      <c r="I541" s="10"/>
      <c r="J541" s="10"/>
      <c r="K541" s="10"/>
      <c r="L541" s="10"/>
      <c r="M541" s="10"/>
      <c r="N541" s="10"/>
      <c r="O541" s="10"/>
      <c r="P541" s="10"/>
      <c r="Q541" s="10"/>
    </row>
    <row r="542" spans="1:17">
      <c r="A542" s="10"/>
      <c r="B542" s="10"/>
      <c r="C542" s="10"/>
      <c r="D542" s="10"/>
      <c r="E542" s="10"/>
      <c r="F542" s="10"/>
      <c r="G542" s="10"/>
      <c r="H542" s="10"/>
      <c r="I542" s="10"/>
      <c r="J542" s="10"/>
      <c r="K542" s="10"/>
      <c r="L542" s="10"/>
      <c r="M542" s="10"/>
      <c r="N542" s="10"/>
      <c r="O542" s="10"/>
      <c r="P542" s="10"/>
      <c r="Q542" s="10"/>
    </row>
    <row r="543" spans="1:17">
      <c r="A543" s="10"/>
      <c r="B543" s="10"/>
      <c r="C543" s="10"/>
      <c r="D543" s="10"/>
      <c r="E543" s="10"/>
      <c r="F543" s="10"/>
      <c r="G543" s="10"/>
      <c r="H543" s="10"/>
      <c r="I543" s="10"/>
      <c r="J543" s="10"/>
      <c r="K543" s="10"/>
      <c r="L543" s="10"/>
      <c r="M543" s="10"/>
      <c r="N543" s="10"/>
      <c r="O543" s="10"/>
      <c r="P543" s="10"/>
      <c r="Q543" s="10"/>
    </row>
    <row r="544" spans="1:17">
      <c r="A544" s="10"/>
      <c r="B544" s="10"/>
      <c r="C544" s="10"/>
      <c r="D544" s="10"/>
      <c r="E544" s="10"/>
      <c r="F544" s="10"/>
      <c r="G544" s="10"/>
      <c r="H544" s="10"/>
      <c r="I544" s="10"/>
      <c r="J544" s="10"/>
      <c r="K544" s="10"/>
      <c r="L544" s="10"/>
      <c r="M544" s="10"/>
      <c r="N544" s="10"/>
      <c r="O544" s="10"/>
      <c r="P544" s="10"/>
      <c r="Q544" s="10"/>
    </row>
    <row r="545" spans="1:17">
      <c r="A545" s="10"/>
      <c r="B545" s="10"/>
      <c r="C545" s="10"/>
      <c r="D545" s="10"/>
      <c r="E545" s="10"/>
      <c r="F545" s="10"/>
      <c r="G545" s="10"/>
      <c r="H545" s="10"/>
      <c r="I545" s="10"/>
      <c r="J545" s="10"/>
      <c r="K545" s="10"/>
      <c r="L545" s="10"/>
      <c r="M545" s="10"/>
      <c r="N545" s="10"/>
      <c r="O545" s="10"/>
      <c r="P545" s="10"/>
      <c r="Q545" s="10"/>
    </row>
    <row r="546" spans="1:17">
      <c r="A546" s="10"/>
      <c r="B546" s="10"/>
      <c r="C546" s="10"/>
      <c r="D546" s="10"/>
      <c r="E546" s="10"/>
      <c r="F546" s="10"/>
      <c r="G546" s="10"/>
      <c r="H546" s="10"/>
      <c r="I546" s="10"/>
      <c r="J546" s="10"/>
      <c r="K546" s="10"/>
      <c r="L546" s="10"/>
      <c r="M546" s="10"/>
      <c r="N546" s="10"/>
      <c r="O546" s="10"/>
      <c r="P546" s="10"/>
      <c r="Q546" s="10"/>
    </row>
    <row r="547" spans="1:17">
      <c r="A547" s="10"/>
      <c r="B547" s="10"/>
      <c r="C547" s="10"/>
      <c r="D547" s="10"/>
      <c r="E547" s="10"/>
      <c r="F547" s="10"/>
      <c r="G547" s="10"/>
      <c r="H547" s="10"/>
      <c r="I547" s="10"/>
      <c r="J547" s="10"/>
      <c r="K547" s="10"/>
      <c r="L547" s="10"/>
      <c r="M547" s="10"/>
      <c r="N547" s="10"/>
      <c r="O547" s="10"/>
      <c r="P547" s="10"/>
      <c r="Q547" s="10"/>
    </row>
    <row r="548" spans="1:17">
      <c r="A548" s="10"/>
      <c r="B548" s="10"/>
      <c r="C548" s="10"/>
      <c r="D548" s="10"/>
      <c r="E548" s="10"/>
      <c r="F548" s="10"/>
      <c r="G548" s="10"/>
      <c r="H548" s="10"/>
      <c r="I548" s="10"/>
      <c r="J548" s="10"/>
      <c r="K548" s="10"/>
      <c r="L548" s="10"/>
      <c r="M548" s="10"/>
      <c r="N548" s="10"/>
      <c r="O548" s="10"/>
      <c r="P548" s="10"/>
      <c r="Q548" s="10"/>
    </row>
    <row r="549" spans="1:17">
      <c r="A549" s="10"/>
      <c r="B549" s="10"/>
      <c r="C549" s="10"/>
      <c r="D549" s="10"/>
      <c r="E549" s="10"/>
      <c r="F549" s="10"/>
      <c r="G549" s="10"/>
      <c r="H549" s="10"/>
      <c r="I549" s="10"/>
      <c r="J549" s="10"/>
      <c r="K549" s="10"/>
      <c r="L549" s="10"/>
      <c r="M549" s="10"/>
      <c r="N549" s="10"/>
      <c r="O549" s="10"/>
      <c r="P549" s="10"/>
      <c r="Q549" s="10"/>
    </row>
    <row r="550" spans="1:17">
      <c r="A550" s="10"/>
      <c r="B550" s="10"/>
      <c r="C550" s="10"/>
      <c r="D550" s="10"/>
      <c r="E550" s="10"/>
      <c r="F550" s="10"/>
      <c r="G550" s="10"/>
      <c r="H550" s="10"/>
      <c r="I550" s="10"/>
      <c r="J550" s="10"/>
      <c r="K550" s="10"/>
      <c r="L550" s="10"/>
      <c r="M550" s="10"/>
      <c r="N550" s="10"/>
      <c r="O550" s="10"/>
      <c r="P550" s="10"/>
      <c r="Q550" s="10"/>
    </row>
    <row r="551" spans="1:17">
      <c r="A551" s="10"/>
      <c r="B551" s="10"/>
      <c r="C551" s="10"/>
      <c r="D551" s="10"/>
      <c r="E551" s="10"/>
      <c r="F551" s="10"/>
      <c r="G551" s="10"/>
      <c r="H551" s="10"/>
      <c r="I551" s="10"/>
      <c r="J551" s="10"/>
      <c r="K551" s="10"/>
      <c r="L551" s="10"/>
      <c r="M551" s="10"/>
      <c r="N551" s="10"/>
      <c r="O551" s="10"/>
      <c r="P551" s="10"/>
      <c r="Q551" s="10"/>
    </row>
    <row r="552" spans="1:17">
      <c r="A552" s="10"/>
      <c r="B552" s="10"/>
      <c r="C552" s="10"/>
      <c r="D552" s="10"/>
      <c r="E552" s="10"/>
      <c r="F552" s="10"/>
      <c r="G552" s="10"/>
      <c r="H552" s="10"/>
      <c r="I552" s="10"/>
      <c r="J552" s="10"/>
      <c r="K552" s="10"/>
      <c r="L552" s="10"/>
      <c r="M552" s="10"/>
      <c r="N552" s="10"/>
      <c r="O552" s="10"/>
      <c r="P552" s="10"/>
      <c r="Q552" s="10"/>
    </row>
    <row r="553" spans="1:17">
      <c r="A553" s="10"/>
      <c r="B553" s="10"/>
      <c r="C553" s="10"/>
      <c r="D553" s="10"/>
      <c r="E553" s="10"/>
      <c r="F553" s="10"/>
      <c r="G553" s="10"/>
      <c r="H553" s="10"/>
      <c r="I553" s="10"/>
      <c r="J553" s="10"/>
      <c r="K553" s="10"/>
      <c r="L553" s="10"/>
      <c r="M553" s="10"/>
      <c r="N553" s="10"/>
      <c r="O553" s="10"/>
      <c r="P553" s="10"/>
      <c r="Q553" s="10"/>
    </row>
    <row r="554" spans="1:17">
      <c r="A554" s="10"/>
      <c r="B554" s="10"/>
      <c r="C554" s="10"/>
      <c r="D554" s="10"/>
      <c r="E554" s="10"/>
      <c r="F554" s="10"/>
      <c r="G554" s="10"/>
      <c r="H554" s="10"/>
      <c r="I554" s="10"/>
      <c r="J554" s="10"/>
      <c r="K554" s="10"/>
      <c r="L554" s="10"/>
      <c r="M554" s="10"/>
      <c r="N554" s="10"/>
      <c r="O554" s="10"/>
      <c r="P554" s="10"/>
      <c r="Q554" s="10"/>
    </row>
    <row r="555" spans="1:17">
      <c r="A555" s="10"/>
      <c r="B555" s="10"/>
      <c r="C555" s="10"/>
      <c r="D555" s="10"/>
      <c r="E555" s="10"/>
      <c r="F555" s="10"/>
      <c r="G555" s="10"/>
      <c r="H555" s="10"/>
      <c r="I555" s="10"/>
      <c r="J555" s="10"/>
      <c r="K555" s="10"/>
      <c r="L555" s="10"/>
      <c r="M555" s="10"/>
      <c r="N555" s="10"/>
      <c r="O555" s="10"/>
      <c r="P555" s="10"/>
      <c r="Q555" s="10"/>
    </row>
    <row r="556" spans="1:17">
      <c r="A556" s="10"/>
      <c r="B556" s="10"/>
      <c r="C556" s="10"/>
      <c r="D556" s="10"/>
      <c r="E556" s="10"/>
      <c r="F556" s="10"/>
      <c r="G556" s="10"/>
      <c r="H556" s="10"/>
      <c r="I556" s="10"/>
      <c r="J556" s="10"/>
      <c r="K556" s="10"/>
      <c r="L556" s="10"/>
      <c r="M556" s="10"/>
      <c r="N556" s="10"/>
      <c r="O556" s="10"/>
      <c r="P556" s="10"/>
      <c r="Q556" s="10"/>
    </row>
    <row r="557" spans="1:17">
      <c r="A557" s="10"/>
      <c r="B557" s="10"/>
      <c r="C557" s="10"/>
      <c r="D557" s="10"/>
      <c r="E557" s="10"/>
      <c r="F557" s="10"/>
      <c r="G557" s="10"/>
      <c r="H557" s="10"/>
      <c r="I557" s="10"/>
      <c r="J557" s="10"/>
      <c r="K557" s="10"/>
      <c r="L557" s="10"/>
      <c r="M557" s="10"/>
      <c r="N557" s="10"/>
      <c r="O557" s="10"/>
      <c r="P557" s="10"/>
      <c r="Q557" s="10"/>
    </row>
    <row r="558" spans="1:17">
      <c r="A558" s="10"/>
      <c r="B558" s="10"/>
      <c r="C558" s="10"/>
      <c r="D558" s="10"/>
      <c r="E558" s="10"/>
      <c r="F558" s="10"/>
      <c r="G558" s="10"/>
      <c r="H558" s="10"/>
      <c r="I558" s="10"/>
      <c r="J558" s="10"/>
      <c r="K558" s="10"/>
      <c r="L558" s="10"/>
      <c r="M558" s="10"/>
      <c r="N558" s="10"/>
      <c r="O558" s="10"/>
      <c r="P558" s="10"/>
      <c r="Q558" s="10"/>
    </row>
    <row r="559" spans="1:17">
      <c r="A559" s="10"/>
      <c r="B559" s="10"/>
      <c r="C559" s="10"/>
      <c r="D559" s="10"/>
      <c r="E559" s="10"/>
      <c r="F559" s="10"/>
      <c r="G559" s="10"/>
      <c r="H559" s="10"/>
      <c r="I559" s="10"/>
      <c r="J559" s="10"/>
      <c r="K559" s="10"/>
      <c r="L559" s="10"/>
      <c r="M559" s="10"/>
      <c r="N559" s="10"/>
      <c r="O559" s="10"/>
      <c r="P559" s="10"/>
      <c r="Q559" s="10"/>
    </row>
    <row r="560" spans="1:17">
      <c r="A560" s="10"/>
      <c r="B560" s="10"/>
      <c r="C560" s="10"/>
      <c r="D560" s="10"/>
      <c r="E560" s="10"/>
      <c r="F560" s="10"/>
      <c r="G560" s="10"/>
      <c r="H560" s="10"/>
      <c r="I560" s="10"/>
      <c r="J560" s="10"/>
      <c r="K560" s="10"/>
      <c r="L560" s="10"/>
      <c r="M560" s="10"/>
      <c r="N560" s="10"/>
      <c r="O560" s="10"/>
      <c r="P560" s="10"/>
      <c r="Q560" s="10"/>
    </row>
    <row r="561" spans="1:17">
      <c r="A561" s="10"/>
      <c r="B561" s="10"/>
      <c r="C561" s="10"/>
      <c r="D561" s="10"/>
      <c r="E561" s="10"/>
      <c r="F561" s="10"/>
      <c r="G561" s="10"/>
      <c r="H561" s="10"/>
      <c r="I561" s="10"/>
      <c r="J561" s="10"/>
      <c r="K561" s="10"/>
      <c r="L561" s="10"/>
      <c r="M561" s="10"/>
      <c r="N561" s="10"/>
      <c r="O561" s="10"/>
      <c r="P561" s="10"/>
      <c r="Q561" s="10"/>
    </row>
    <row r="562" spans="1:17">
      <c r="A562" s="10"/>
      <c r="B562" s="10"/>
      <c r="C562" s="10"/>
      <c r="D562" s="10"/>
      <c r="E562" s="10"/>
      <c r="F562" s="10"/>
      <c r="G562" s="10"/>
      <c r="H562" s="10"/>
      <c r="I562" s="10"/>
      <c r="J562" s="10"/>
      <c r="K562" s="10"/>
      <c r="L562" s="10"/>
      <c r="M562" s="10"/>
      <c r="N562" s="10"/>
      <c r="O562" s="10"/>
      <c r="P562" s="10"/>
      <c r="Q562" s="10"/>
    </row>
    <row r="563" spans="1:17">
      <c r="A563" s="10"/>
      <c r="B563" s="10"/>
      <c r="C563" s="10"/>
      <c r="D563" s="10"/>
      <c r="E563" s="10"/>
      <c r="F563" s="10"/>
      <c r="G563" s="10"/>
      <c r="H563" s="10"/>
      <c r="I563" s="10"/>
      <c r="J563" s="10"/>
      <c r="K563" s="10"/>
      <c r="L563" s="10"/>
      <c r="M563" s="10"/>
      <c r="N563" s="10"/>
      <c r="O563" s="10"/>
      <c r="P563" s="10"/>
      <c r="Q563" s="10"/>
    </row>
    <row r="564" spans="1:17">
      <c r="A564" s="10"/>
      <c r="B564" s="10"/>
      <c r="C564" s="10"/>
      <c r="D564" s="10"/>
      <c r="E564" s="10"/>
      <c r="F564" s="10"/>
      <c r="G564" s="10"/>
      <c r="H564" s="10"/>
      <c r="I564" s="10"/>
      <c r="J564" s="10"/>
      <c r="K564" s="10"/>
      <c r="L564" s="10"/>
      <c r="M564" s="10"/>
      <c r="N564" s="10"/>
      <c r="O564" s="10"/>
      <c r="P564" s="10"/>
      <c r="Q564" s="10"/>
    </row>
    <row r="565" spans="1:17">
      <c r="A565" s="10"/>
      <c r="B565" s="10"/>
      <c r="C565" s="10"/>
      <c r="D565" s="10"/>
      <c r="E565" s="10"/>
      <c r="F565" s="10"/>
      <c r="G565" s="10"/>
      <c r="H565" s="10"/>
      <c r="I565" s="10"/>
      <c r="J565" s="10"/>
      <c r="K565" s="10"/>
      <c r="L565" s="10"/>
      <c r="M565" s="10"/>
      <c r="N565" s="10"/>
      <c r="O565" s="10"/>
      <c r="P565" s="10"/>
      <c r="Q565" s="10"/>
    </row>
    <row r="566" spans="1:17">
      <c r="A566" s="10"/>
      <c r="B566" s="10"/>
      <c r="C566" s="10"/>
      <c r="D566" s="10"/>
      <c r="E566" s="10"/>
      <c r="F566" s="10"/>
      <c r="G566" s="10"/>
      <c r="H566" s="10"/>
      <c r="I566" s="10"/>
      <c r="J566" s="10"/>
      <c r="K566" s="10"/>
      <c r="L566" s="10"/>
      <c r="M566" s="10"/>
      <c r="N566" s="10"/>
      <c r="O566" s="10"/>
      <c r="P566" s="10"/>
      <c r="Q566" s="10"/>
    </row>
    <row r="567" spans="1:17">
      <c r="A567" s="10"/>
      <c r="B567" s="10"/>
      <c r="C567" s="10"/>
      <c r="D567" s="10"/>
      <c r="E567" s="10"/>
      <c r="F567" s="10"/>
      <c r="G567" s="10"/>
      <c r="H567" s="10"/>
      <c r="I567" s="10"/>
      <c r="J567" s="10"/>
      <c r="K567" s="10"/>
      <c r="L567" s="10"/>
      <c r="M567" s="10"/>
      <c r="N567" s="10"/>
      <c r="O567" s="10"/>
      <c r="P567" s="10"/>
      <c r="Q567" s="10"/>
    </row>
    <row r="568" spans="1:17">
      <c r="A568" s="10"/>
      <c r="B568" s="10"/>
      <c r="C568" s="10"/>
      <c r="D568" s="10"/>
      <c r="E568" s="10"/>
      <c r="F568" s="10"/>
      <c r="G568" s="10"/>
      <c r="H568" s="10"/>
      <c r="I568" s="10"/>
      <c r="J568" s="10"/>
      <c r="K568" s="10"/>
      <c r="L568" s="10"/>
      <c r="M568" s="10"/>
      <c r="N568" s="10"/>
      <c r="O568" s="10"/>
      <c r="P568" s="10"/>
      <c r="Q568" s="10"/>
    </row>
    <row r="569" spans="1:17">
      <c r="A569" s="10"/>
      <c r="B569" s="10"/>
      <c r="C569" s="10"/>
      <c r="D569" s="10"/>
      <c r="E569" s="10"/>
      <c r="F569" s="10"/>
      <c r="G569" s="10"/>
      <c r="H569" s="10"/>
      <c r="I569" s="10"/>
      <c r="J569" s="10"/>
      <c r="K569" s="10"/>
      <c r="L569" s="10"/>
      <c r="M569" s="10"/>
      <c r="N569" s="10"/>
      <c r="O569" s="10"/>
      <c r="P569" s="10"/>
      <c r="Q569" s="10"/>
    </row>
    <row r="570" spans="1:17">
      <c r="A570" s="10"/>
      <c r="B570" s="10"/>
      <c r="C570" s="10"/>
      <c r="D570" s="10"/>
      <c r="E570" s="10"/>
      <c r="F570" s="10"/>
      <c r="G570" s="10"/>
      <c r="H570" s="10"/>
      <c r="I570" s="10"/>
      <c r="J570" s="10"/>
      <c r="K570" s="10"/>
      <c r="L570" s="10"/>
      <c r="M570" s="10"/>
      <c r="N570" s="10"/>
      <c r="O570" s="10"/>
      <c r="P570" s="10"/>
      <c r="Q570" s="10"/>
    </row>
    <row r="571" spans="1:17">
      <c r="A571" s="10"/>
      <c r="B571" s="10"/>
      <c r="C571" s="10"/>
      <c r="D571" s="10"/>
      <c r="E571" s="10"/>
      <c r="F571" s="10"/>
      <c r="G571" s="10"/>
      <c r="H571" s="10"/>
      <c r="I571" s="10"/>
      <c r="J571" s="10"/>
      <c r="K571" s="10"/>
      <c r="L571" s="10"/>
      <c r="M571" s="10"/>
      <c r="N571" s="10"/>
      <c r="O571" s="10"/>
      <c r="P571" s="10"/>
      <c r="Q571" s="10"/>
    </row>
    <row r="572" spans="1:17">
      <c r="A572" s="10"/>
      <c r="B572" s="10"/>
      <c r="C572" s="10"/>
      <c r="D572" s="10"/>
      <c r="E572" s="10"/>
      <c r="F572" s="10"/>
      <c r="G572" s="10"/>
      <c r="H572" s="10"/>
      <c r="I572" s="10"/>
      <c r="J572" s="10"/>
      <c r="K572" s="10"/>
      <c r="L572" s="10"/>
      <c r="M572" s="10"/>
      <c r="N572" s="10"/>
      <c r="O572" s="10"/>
      <c r="P572" s="10"/>
      <c r="Q572" s="10"/>
    </row>
    <row r="573" spans="1:17">
      <c r="A573" s="10"/>
      <c r="B573" s="10"/>
      <c r="C573" s="10"/>
      <c r="D573" s="10"/>
      <c r="E573" s="10"/>
      <c r="F573" s="10"/>
      <c r="G573" s="10"/>
      <c r="H573" s="10"/>
      <c r="I573" s="10"/>
      <c r="J573" s="10"/>
      <c r="K573" s="10"/>
      <c r="L573" s="10"/>
      <c r="M573" s="10"/>
      <c r="N573" s="10"/>
      <c r="O573" s="10"/>
      <c r="P573" s="10"/>
      <c r="Q573" s="10"/>
    </row>
    <row r="574" spans="1:17">
      <c r="A574" s="10"/>
      <c r="B574" s="10"/>
      <c r="C574" s="10"/>
      <c r="D574" s="10"/>
      <c r="E574" s="10"/>
      <c r="F574" s="10"/>
      <c r="G574" s="10"/>
      <c r="H574" s="10"/>
      <c r="I574" s="10"/>
      <c r="J574" s="10"/>
      <c r="K574" s="10"/>
      <c r="L574" s="10"/>
      <c r="M574" s="10"/>
      <c r="N574" s="10"/>
      <c r="O574" s="10"/>
      <c r="P574" s="10"/>
      <c r="Q574" s="10"/>
    </row>
    <row r="575" spans="1:17">
      <c r="A575" s="10"/>
      <c r="B575" s="10"/>
      <c r="C575" s="10"/>
      <c r="D575" s="10"/>
      <c r="E575" s="10"/>
      <c r="F575" s="10"/>
      <c r="G575" s="10"/>
      <c r="H575" s="10"/>
      <c r="I575" s="10"/>
      <c r="J575" s="10"/>
      <c r="K575" s="10"/>
      <c r="L575" s="10"/>
      <c r="M575" s="10"/>
      <c r="N575" s="10"/>
      <c r="O575" s="10"/>
      <c r="P575" s="10"/>
      <c r="Q575" s="10"/>
    </row>
    <row r="576" spans="1:17">
      <c r="A576" s="10"/>
      <c r="B576" s="10"/>
      <c r="C576" s="10"/>
      <c r="D576" s="10"/>
      <c r="E576" s="10"/>
      <c r="F576" s="10"/>
      <c r="G576" s="10"/>
      <c r="H576" s="10"/>
      <c r="I576" s="10"/>
      <c r="J576" s="10"/>
      <c r="K576" s="10"/>
      <c r="L576" s="10"/>
      <c r="M576" s="10"/>
      <c r="N576" s="10"/>
      <c r="O576" s="10"/>
      <c r="P576" s="10"/>
      <c r="Q576" s="10"/>
    </row>
    <row r="577" spans="1:17">
      <c r="A577" s="10"/>
      <c r="B577" s="10"/>
      <c r="C577" s="10"/>
      <c r="D577" s="10"/>
      <c r="E577" s="10"/>
      <c r="F577" s="10"/>
      <c r="G577" s="10"/>
      <c r="H577" s="10"/>
      <c r="I577" s="10"/>
      <c r="J577" s="10"/>
      <c r="K577" s="10"/>
      <c r="L577" s="10"/>
      <c r="M577" s="10"/>
      <c r="N577" s="10"/>
      <c r="O577" s="10"/>
      <c r="P577" s="10"/>
      <c r="Q577" s="10"/>
    </row>
    <row r="578" spans="1:17">
      <c r="A578" s="10"/>
      <c r="B578" s="10"/>
      <c r="C578" s="10"/>
      <c r="D578" s="10"/>
      <c r="E578" s="10"/>
      <c r="F578" s="10"/>
      <c r="G578" s="10"/>
      <c r="H578" s="10"/>
      <c r="I578" s="10"/>
      <c r="J578" s="10"/>
      <c r="K578" s="10"/>
      <c r="L578" s="10"/>
      <c r="M578" s="10"/>
      <c r="N578" s="10"/>
      <c r="O578" s="10"/>
      <c r="P578" s="10"/>
      <c r="Q578" s="10"/>
    </row>
    <row r="579" spans="1:17">
      <c r="A579" s="10"/>
      <c r="B579" s="10"/>
      <c r="C579" s="10"/>
      <c r="D579" s="10"/>
      <c r="E579" s="10"/>
      <c r="F579" s="10"/>
      <c r="G579" s="10"/>
      <c r="H579" s="10"/>
      <c r="I579" s="10"/>
      <c r="J579" s="10"/>
      <c r="K579" s="10"/>
      <c r="L579" s="10"/>
      <c r="M579" s="10"/>
      <c r="N579" s="10"/>
      <c r="O579" s="10"/>
      <c r="P579" s="10"/>
      <c r="Q579" s="10"/>
    </row>
    <row r="580" spans="1:17">
      <c r="A580" s="10"/>
      <c r="B580" s="10"/>
      <c r="C580" s="10"/>
      <c r="D580" s="10"/>
      <c r="E580" s="10"/>
      <c r="F580" s="10"/>
      <c r="G580" s="10"/>
      <c r="H580" s="10"/>
      <c r="I580" s="10"/>
      <c r="J580" s="10"/>
      <c r="K580" s="10"/>
      <c r="L580" s="10"/>
      <c r="M580" s="10"/>
      <c r="N580" s="10"/>
      <c r="O580" s="10"/>
      <c r="P580" s="10"/>
      <c r="Q580" s="10"/>
    </row>
    <row r="581" spans="1:17">
      <c r="A581" s="10"/>
      <c r="B581" s="10"/>
      <c r="C581" s="10"/>
      <c r="D581" s="10"/>
      <c r="E581" s="10"/>
      <c r="F581" s="10"/>
      <c r="G581" s="10"/>
      <c r="H581" s="10"/>
      <c r="I581" s="10"/>
      <c r="J581" s="10"/>
      <c r="K581" s="10"/>
      <c r="L581" s="10"/>
      <c r="M581" s="10"/>
      <c r="N581" s="10"/>
      <c r="O581" s="10"/>
      <c r="P581" s="10"/>
      <c r="Q581" s="10"/>
    </row>
    <row r="582" spans="1:17">
      <c r="A582" s="10"/>
      <c r="B582" s="10"/>
      <c r="C582" s="10"/>
      <c r="D582" s="10"/>
      <c r="E582" s="10"/>
      <c r="F582" s="10"/>
      <c r="G582" s="10"/>
      <c r="H582" s="10"/>
      <c r="I582" s="10"/>
      <c r="J582" s="10"/>
      <c r="K582" s="10"/>
      <c r="L582" s="10"/>
      <c r="M582" s="10"/>
      <c r="N582" s="10"/>
      <c r="O582" s="10"/>
      <c r="P582" s="10"/>
      <c r="Q582" s="10"/>
    </row>
    <row r="583" spans="1:17">
      <c r="A583" s="10"/>
      <c r="B583" s="10"/>
      <c r="C583" s="10"/>
      <c r="D583" s="10"/>
      <c r="E583" s="10"/>
      <c r="F583" s="10"/>
      <c r="G583" s="10"/>
      <c r="H583" s="10"/>
      <c r="I583" s="10"/>
      <c r="J583" s="10"/>
      <c r="K583" s="10"/>
      <c r="L583" s="10"/>
      <c r="M583" s="10"/>
      <c r="N583" s="10"/>
      <c r="O583" s="10"/>
      <c r="P583" s="10"/>
      <c r="Q583" s="10"/>
    </row>
    <row r="584" spans="1:17">
      <c r="A584" s="10"/>
      <c r="B584" s="10"/>
      <c r="C584" s="10"/>
      <c r="D584" s="10"/>
      <c r="E584" s="10"/>
      <c r="F584" s="10"/>
      <c r="G584" s="10"/>
      <c r="H584" s="10"/>
      <c r="I584" s="10"/>
      <c r="J584" s="10"/>
      <c r="K584" s="10"/>
      <c r="L584" s="10"/>
      <c r="M584" s="10"/>
      <c r="N584" s="10"/>
      <c r="O584" s="10"/>
      <c r="P584" s="10"/>
      <c r="Q584" s="10"/>
    </row>
    <row r="585" spans="1:17">
      <c r="A585" s="10"/>
      <c r="B585" s="10"/>
      <c r="C585" s="10"/>
      <c r="D585" s="10"/>
      <c r="E585" s="10"/>
      <c r="F585" s="10"/>
      <c r="G585" s="10"/>
      <c r="H585" s="10"/>
      <c r="I585" s="10"/>
      <c r="J585" s="10"/>
      <c r="K585" s="10"/>
      <c r="L585" s="10"/>
      <c r="M585" s="10"/>
      <c r="N585" s="10"/>
      <c r="O585" s="10"/>
      <c r="P585" s="10"/>
      <c r="Q585" s="10"/>
    </row>
    <row r="586" spans="1:17">
      <c r="A586" s="10"/>
      <c r="B586" s="10"/>
      <c r="C586" s="10"/>
      <c r="D586" s="10"/>
      <c r="E586" s="10"/>
      <c r="F586" s="10"/>
      <c r="G586" s="10"/>
      <c r="H586" s="10"/>
      <c r="I586" s="10"/>
      <c r="J586" s="10"/>
      <c r="K586" s="10"/>
      <c r="L586" s="10"/>
      <c r="M586" s="10"/>
      <c r="N586" s="10"/>
      <c r="O586" s="10"/>
      <c r="P586" s="10"/>
      <c r="Q586" s="10"/>
    </row>
    <row r="587" spans="1:17">
      <c r="A587" s="10"/>
      <c r="B587" s="10"/>
      <c r="C587" s="10"/>
      <c r="D587" s="10"/>
      <c r="E587" s="10"/>
      <c r="F587" s="10"/>
      <c r="G587" s="10"/>
      <c r="H587" s="10"/>
      <c r="I587" s="10"/>
      <c r="J587" s="10"/>
      <c r="K587" s="10"/>
      <c r="L587" s="10"/>
      <c r="M587" s="10"/>
      <c r="N587" s="10"/>
      <c r="O587" s="10"/>
      <c r="P587" s="10"/>
      <c r="Q587" s="10"/>
    </row>
    <row r="588" spans="1:17">
      <c r="A588" s="10"/>
      <c r="B588" s="10"/>
      <c r="C588" s="10"/>
      <c r="D588" s="10"/>
      <c r="E588" s="10"/>
      <c r="F588" s="10"/>
      <c r="G588" s="10"/>
      <c r="H588" s="10"/>
      <c r="I588" s="10"/>
      <c r="J588" s="10"/>
      <c r="K588" s="10"/>
      <c r="L588" s="10"/>
      <c r="M588" s="10"/>
      <c r="N588" s="10"/>
      <c r="O588" s="10"/>
      <c r="P588" s="10"/>
      <c r="Q588" s="10"/>
    </row>
    <row r="589" spans="1:17">
      <c r="A589" s="10"/>
      <c r="B589" s="10"/>
      <c r="C589" s="10"/>
      <c r="D589" s="10"/>
      <c r="E589" s="10"/>
      <c r="F589" s="10"/>
      <c r="G589" s="10"/>
      <c r="H589" s="10"/>
      <c r="I589" s="10"/>
      <c r="J589" s="10"/>
      <c r="K589" s="10"/>
      <c r="L589" s="10"/>
      <c r="M589" s="10"/>
      <c r="N589" s="10"/>
      <c r="O589" s="10"/>
      <c r="P589" s="10"/>
      <c r="Q589" s="10"/>
    </row>
    <row r="590" spans="1:17">
      <c r="A590" s="10"/>
      <c r="B590" s="10"/>
      <c r="C590" s="10"/>
      <c r="D590" s="10"/>
      <c r="E590" s="10"/>
      <c r="F590" s="10"/>
      <c r="G590" s="10"/>
      <c r="H590" s="10"/>
      <c r="I590" s="10"/>
      <c r="J590" s="10"/>
      <c r="K590" s="10"/>
      <c r="L590" s="10"/>
      <c r="M590" s="10"/>
      <c r="N590" s="10"/>
      <c r="O590" s="10"/>
      <c r="P590" s="10"/>
      <c r="Q590" s="10"/>
    </row>
    <row r="591" spans="1:17">
      <c r="A591" s="10"/>
      <c r="B591" s="10"/>
      <c r="C591" s="10"/>
      <c r="D591" s="10"/>
      <c r="E591" s="10"/>
      <c r="F591" s="10"/>
      <c r="G591" s="10"/>
      <c r="H591" s="10"/>
      <c r="I591" s="10"/>
      <c r="J591" s="10"/>
      <c r="K591" s="10"/>
      <c r="L591" s="10"/>
      <c r="M591" s="10"/>
      <c r="N591" s="10"/>
      <c r="O591" s="10"/>
      <c r="P591" s="10"/>
      <c r="Q591" s="10"/>
    </row>
    <row r="592" spans="1:17">
      <c r="A592" s="10"/>
      <c r="B592" s="10"/>
      <c r="C592" s="10"/>
      <c r="D592" s="10"/>
      <c r="E592" s="10"/>
      <c r="F592" s="10"/>
      <c r="G592" s="10"/>
      <c r="H592" s="10"/>
      <c r="I592" s="10"/>
      <c r="J592" s="10"/>
      <c r="K592" s="10"/>
      <c r="L592" s="10"/>
      <c r="M592" s="10"/>
      <c r="N592" s="10"/>
      <c r="O592" s="10"/>
      <c r="P592" s="10"/>
      <c r="Q592" s="10"/>
    </row>
    <row r="593" spans="1:17">
      <c r="A593" s="10"/>
      <c r="B593" s="10"/>
      <c r="C593" s="10"/>
      <c r="D593" s="10"/>
      <c r="E593" s="10"/>
      <c r="F593" s="10"/>
      <c r="G593" s="10"/>
      <c r="H593" s="10"/>
      <c r="I593" s="10"/>
      <c r="J593" s="10"/>
      <c r="K593" s="10"/>
      <c r="L593" s="10"/>
      <c r="M593" s="10"/>
      <c r="N593" s="10"/>
      <c r="O593" s="10"/>
      <c r="P593" s="10"/>
      <c r="Q593" s="10"/>
    </row>
    <row r="594" spans="1:17">
      <c r="A594" s="10"/>
      <c r="B594" s="10"/>
      <c r="C594" s="10"/>
      <c r="D594" s="10"/>
      <c r="E594" s="10"/>
      <c r="F594" s="10"/>
      <c r="G594" s="10"/>
      <c r="H594" s="10"/>
      <c r="I594" s="10"/>
      <c r="J594" s="10"/>
      <c r="K594" s="10"/>
      <c r="L594" s="10"/>
      <c r="M594" s="10"/>
      <c r="N594" s="10"/>
      <c r="O594" s="10"/>
      <c r="P594" s="10"/>
      <c r="Q594" s="10"/>
    </row>
    <row r="595" spans="1:17">
      <c r="A595" s="10"/>
      <c r="B595" s="10"/>
      <c r="C595" s="10"/>
      <c r="D595" s="10"/>
      <c r="E595" s="10"/>
      <c r="F595" s="10"/>
      <c r="G595" s="10"/>
      <c r="H595" s="10"/>
      <c r="I595" s="10"/>
      <c r="J595" s="10"/>
      <c r="K595" s="10"/>
      <c r="L595" s="10"/>
      <c r="M595" s="10"/>
      <c r="N595" s="10"/>
      <c r="O595" s="10"/>
      <c r="P595" s="10"/>
      <c r="Q595" s="10"/>
    </row>
    <row r="596" spans="1:17">
      <c r="A596" s="10"/>
      <c r="B596" s="10"/>
      <c r="C596" s="10"/>
      <c r="D596" s="10"/>
      <c r="E596" s="10"/>
      <c r="F596" s="10"/>
      <c r="G596" s="10"/>
      <c r="H596" s="10"/>
      <c r="I596" s="10"/>
      <c r="J596" s="10"/>
      <c r="K596" s="10"/>
      <c r="L596" s="10"/>
      <c r="M596" s="10"/>
      <c r="N596" s="10"/>
      <c r="O596" s="10"/>
      <c r="P596" s="10"/>
      <c r="Q596" s="10"/>
    </row>
    <row r="597" spans="1:17">
      <c r="A597" s="10"/>
      <c r="B597" s="10"/>
      <c r="C597" s="10"/>
      <c r="D597" s="10"/>
      <c r="E597" s="10"/>
      <c r="F597" s="10"/>
      <c r="G597" s="10"/>
      <c r="H597" s="10"/>
      <c r="I597" s="10"/>
      <c r="J597" s="10"/>
      <c r="K597" s="10"/>
      <c r="L597" s="10"/>
      <c r="M597" s="10"/>
      <c r="N597" s="10"/>
      <c r="O597" s="10"/>
      <c r="P597" s="10"/>
      <c r="Q597" s="10"/>
    </row>
    <row r="598" spans="1:17">
      <c r="A598" s="10"/>
      <c r="B598" s="10"/>
      <c r="C598" s="10"/>
      <c r="D598" s="10"/>
      <c r="E598" s="10"/>
      <c r="F598" s="10"/>
      <c r="G598" s="10"/>
      <c r="H598" s="10"/>
      <c r="I598" s="10"/>
      <c r="J598" s="10"/>
      <c r="K598" s="10"/>
      <c r="L598" s="10"/>
      <c r="M598" s="10"/>
      <c r="N598" s="10"/>
      <c r="O598" s="10"/>
      <c r="P598" s="10"/>
      <c r="Q598" s="10"/>
    </row>
    <row r="599" spans="1:17">
      <c r="A599" s="10"/>
      <c r="B599" s="10"/>
      <c r="C599" s="10"/>
      <c r="D599" s="10"/>
      <c r="E599" s="10"/>
      <c r="F599" s="10"/>
      <c r="G599" s="10"/>
      <c r="H599" s="10"/>
      <c r="I599" s="10"/>
      <c r="J599" s="10"/>
      <c r="K599" s="10"/>
      <c r="L599" s="10"/>
      <c r="M599" s="10"/>
      <c r="N599" s="10"/>
      <c r="O599" s="10"/>
      <c r="P599" s="10"/>
      <c r="Q599" s="10"/>
    </row>
    <row r="600" spans="1:17">
      <c r="A600" s="10"/>
      <c r="B600" s="10"/>
      <c r="C600" s="10"/>
      <c r="D600" s="10"/>
      <c r="E600" s="10"/>
      <c r="F600" s="10"/>
      <c r="G600" s="10"/>
      <c r="H600" s="10"/>
      <c r="I600" s="10"/>
      <c r="J600" s="10"/>
      <c r="K600" s="10"/>
      <c r="L600" s="10"/>
      <c r="M600" s="10"/>
      <c r="N600" s="10"/>
      <c r="O600" s="10"/>
      <c r="P600" s="10"/>
      <c r="Q600" s="10"/>
    </row>
    <row r="601" spans="1:17">
      <c r="A601" s="10"/>
      <c r="B601" s="10"/>
      <c r="C601" s="10"/>
      <c r="D601" s="10"/>
      <c r="E601" s="10"/>
      <c r="F601" s="10"/>
      <c r="G601" s="10"/>
      <c r="H601" s="10"/>
      <c r="I601" s="10"/>
      <c r="J601" s="10"/>
      <c r="K601" s="10"/>
      <c r="L601" s="10"/>
      <c r="M601" s="10"/>
      <c r="N601" s="10"/>
      <c r="O601" s="10"/>
      <c r="P601" s="10"/>
      <c r="Q601" s="10"/>
    </row>
    <row r="602" spans="1:17">
      <c r="A602" s="10"/>
      <c r="B602" s="10"/>
      <c r="C602" s="10"/>
      <c r="D602" s="10"/>
      <c r="E602" s="10"/>
      <c r="F602" s="10"/>
      <c r="G602" s="10"/>
      <c r="H602" s="10"/>
      <c r="I602" s="10"/>
      <c r="J602" s="10"/>
      <c r="K602" s="10"/>
      <c r="L602" s="10"/>
      <c r="M602" s="10"/>
      <c r="N602" s="10"/>
      <c r="O602" s="10"/>
      <c r="P602" s="10"/>
      <c r="Q602" s="10"/>
    </row>
    <row r="603" spans="1:17">
      <c r="A603" s="10"/>
      <c r="B603" s="10"/>
      <c r="C603" s="10"/>
      <c r="D603" s="10"/>
      <c r="E603" s="10"/>
      <c r="F603" s="10"/>
      <c r="G603" s="10"/>
      <c r="H603" s="10"/>
      <c r="I603" s="10"/>
      <c r="J603" s="10"/>
      <c r="K603" s="10"/>
      <c r="L603" s="10"/>
      <c r="M603" s="10"/>
      <c r="N603" s="10"/>
      <c r="O603" s="10"/>
      <c r="P603" s="10"/>
      <c r="Q603" s="10"/>
    </row>
    <row r="604" spans="1:17">
      <c r="A604" s="10"/>
      <c r="B604" s="10"/>
      <c r="C604" s="10"/>
      <c r="D604" s="10"/>
      <c r="E604" s="10"/>
      <c r="F604" s="10"/>
      <c r="G604" s="10"/>
      <c r="H604" s="10"/>
      <c r="I604" s="10"/>
      <c r="J604" s="10"/>
      <c r="K604" s="10"/>
      <c r="L604" s="10"/>
      <c r="M604" s="10"/>
      <c r="N604" s="10"/>
      <c r="O604" s="10"/>
      <c r="P604" s="10"/>
      <c r="Q604" s="10"/>
    </row>
    <row r="605" spans="1:17">
      <c r="A605" s="10"/>
      <c r="B605" s="10"/>
      <c r="C605" s="10"/>
      <c r="D605" s="10"/>
      <c r="E605" s="10"/>
      <c r="F605" s="10"/>
      <c r="G605" s="10"/>
      <c r="H605" s="10"/>
      <c r="I605" s="10"/>
      <c r="J605" s="10"/>
      <c r="K605" s="10"/>
      <c r="L605" s="10"/>
      <c r="M605" s="10"/>
      <c r="N605" s="10"/>
      <c r="O605" s="10"/>
      <c r="P605" s="10"/>
      <c r="Q605" s="10"/>
    </row>
    <row r="606" spans="1:17">
      <c r="A606" s="10"/>
      <c r="B606" s="10"/>
      <c r="C606" s="10"/>
      <c r="D606" s="10"/>
      <c r="E606" s="10"/>
      <c r="F606" s="10"/>
      <c r="G606" s="10"/>
      <c r="H606" s="10"/>
      <c r="I606" s="10"/>
      <c r="J606" s="10"/>
      <c r="K606" s="10"/>
      <c r="L606" s="10"/>
      <c r="M606" s="10"/>
      <c r="N606" s="10"/>
      <c r="O606" s="10"/>
      <c r="P606" s="10"/>
      <c r="Q606" s="10"/>
    </row>
    <row r="607" spans="1:17">
      <c r="A607" s="10"/>
      <c r="B607" s="10"/>
      <c r="C607" s="10"/>
      <c r="D607" s="10"/>
      <c r="E607" s="10"/>
      <c r="F607" s="10"/>
      <c r="G607" s="10"/>
      <c r="H607" s="10"/>
      <c r="I607" s="10"/>
      <c r="J607" s="10"/>
      <c r="K607" s="10"/>
      <c r="L607" s="10"/>
      <c r="M607" s="10"/>
      <c r="N607" s="10"/>
      <c r="O607" s="10"/>
      <c r="P607" s="10"/>
      <c r="Q607" s="10"/>
    </row>
    <row r="608" spans="1:17">
      <c r="A608" s="10"/>
      <c r="B608" s="10"/>
      <c r="C608" s="10"/>
      <c r="D608" s="10"/>
      <c r="E608" s="10"/>
      <c r="F608" s="10"/>
      <c r="G608" s="10"/>
      <c r="H608" s="10"/>
      <c r="I608" s="10"/>
      <c r="J608" s="10"/>
      <c r="K608" s="10"/>
      <c r="L608" s="10"/>
      <c r="M608" s="10"/>
      <c r="N608" s="10"/>
      <c r="O608" s="10"/>
      <c r="P608" s="10"/>
      <c r="Q608" s="10"/>
    </row>
    <row r="609" spans="1:17">
      <c r="A609" s="10"/>
      <c r="B609" s="10"/>
      <c r="C609" s="10"/>
      <c r="D609" s="10"/>
      <c r="E609" s="10"/>
      <c r="F609" s="10"/>
      <c r="G609" s="10"/>
      <c r="H609" s="10"/>
      <c r="I609" s="10"/>
      <c r="J609" s="10"/>
      <c r="K609" s="10"/>
      <c r="L609" s="10"/>
      <c r="M609" s="10"/>
      <c r="N609" s="10"/>
      <c r="O609" s="10"/>
      <c r="P609" s="10"/>
      <c r="Q609" s="10"/>
    </row>
    <row r="610" spans="1:17">
      <c r="A610" s="10"/>
      <c r="B610" s="10"/>
      <c r="C610" s="10"/>
      <c r="D610" s="10"/>
      <c r="E610" s="10"/>
      <c r="F610" s="10"/>
      <c r="G610" s="10"/>
      <c r="H610" s="10"/>
      <c r="I610" s="10"/>
      <c r="J610" s="10"/>
      <c r="K610" s="10"/>
      <c r="L610" s="10"/>
      <c r="M610" s="10"/>
      <c r="N610" s="10"/>
      <c r="O610" s="10"/>
      <c r="P610" s="10"/>
      <c r="Q610" s="10"/>
    </row>
    <row r="611" spans="1:17">
      <c r="A611" s="10"/>
      <c r="B611" s="10"/>
      <c r="C611" s="10"/>
      <c r="D611" s="10"/>
      <c r="E611" s="10"/>
      <c r="F611" s="10"/>
      <c r="G611" s="10"/>
      <c r="H611" s="10"/>
      <c r="I611" s="10"/>
      <c r="J611" s="10"/>
      <c r="K611" s="10"/>
      <c r="L611" s="10"/>
      <c r="M611" s="10"/>
      <c r="N611" s="10"/>
      <c r="O611" s="10"/>
      <c r="P611" s="10"/>
      <c r="Q611" s="10"/>
    </row>
    <row r="612" spans="1:17">
      <c r="A612" s="10"/>
      <c r="B612" s="10"/>
      <c r="C612" s="10"/>
      <c r="D612" s="10"/>
      <c r="E612" s="10"/>
      <c r="F612" s="10"/>
      <c r="G612" s="10"/>
      <c r="H612" s="10"/>
      <c r="I612" s="10"/>
      <c r="J612" s="10"/>
      <c r="K612" s="10"/>
      <c r="L612" s="10"/>
      <c r="M612" s="10"/>
      <c r="N612" s="10"/>
      <c r="O612" s="10"/>
      <c r="P612" s="10"/>
      <c r="Q612" s="10"/>
    </row>
    <row r="613" spans="1:17">
      <c r="A613" s="10"/>
      <c r="B613" s="10"/>
      <c r="C613" s="10"/>
      <c r="D613" s="10"/>
      <c r="E613" s="10"/>
      <c r="F613" s="10"/>
      <c r="G613" s="10"/>
      <c r="H613" s="10"/>
      <c r="I613" s="10"/>
      <c r="J613" s="10"/>
      <c r="K613" s="10"/>
      <c r="L613" s="10"/>
      <c r="M613" s="10"/>
      <c r="N613" s="10"/>
      <c r="O613" s="10"/>
      <c r="P613" s="10"/>
      <c r="Q613" s="10"/>
    </row>
    <row r="614" spans="1:17">
      <c r="A614" s="10"/>
      <c r="B614" s="10"/>
      <c r="C614" s="10"/>
      <c r="D614" s="10"/>
      <c r="E614" s="10"/>
      <c r="F614" s="10"/>
      <c r="G614" s="10"/>
      <c r="H614" s="10"/>
      <c r="I614" s="10"/>
      <c r="J614" s="10"/>
      <c r="K614" s="10"/>
      <c r="L614" s="10"/>
      <c r="M614" s="10"/>
      <c r="N614" s="10"/>
      <c r="O614" s="10"/>
      <c r="P614" s="10"/>
      <c r="Q614" s="10"/>
    </row>
    <row r="615" spans="1:17">
      <c r="A615" s="10"/>
      <c r="B615" s="10"/>
      <c r="C615" s="10"/>
      <c r="D615" s="10"/>
      <c r="E615" s="10"/>
      <c r="F615" s="10"/>
      <c r="G615" s="10"/>
      <c r="H615" s="10"/>
      <c r="I615" s="10"/>
      <c r="J615" s="10"/>
      <c r="K615" s="10"/>
      <c r="L615" s="10"/>
      <c r="M615" s="10"/>
      <c r="N615" s="10"/>
      <c r="O615" s="10"/>
      <c r="P615" s="10"/>
      <c r="Q615" s="10"/>
    </row>
    <row r="616" spans="1:17">
      <c r="A616" s="10"/>
      <c r="B616" s="10"/>
      <c r="C616" s="10"/>
      <c r="D616" s="10"/>
      <c r="E616" s="10"/>
      <c r="F616" s="10"/>
      <c r="G616" s="10"/>
      <c r="H616" s="10"/>
      <c r="I616" s="10"/>
      <c r="J616" s="10"/>
      <c r="K616" s="10"/>
      <c r="L616" s="10"/>
      <c r="M616" s="10"/>
      <c r="N616" s="10"/>
      <c r="O616" s="10"/>
      <c r="P616" s="10"/>
      <c r="Q616" s="10"/>
    </row>
    <row r="617" spans="1:17">
      <c r="A617" s="10"/>
      <c r="B617" s="10"/>
      <c r="C617" s="10"/>
      <c r="D617" s="10"/>
      <c r="E617" s="10"/>
      <c r="F617" s="10"/>
      <c r="G617" s="10"/>
      <c r="H617" s="10"/>
      <c r="I617" s="10"/>
      <c r="J617" s="10"/>
      <c r="K617" s="10"/>
      <c r="L617" s="10"/>
      <c r="M617" s="10"/>
      <c r="N617" s="10"/>
      <c r="O617" s="10"/>
      <c r="P617" s="10"/>
      <c r="Q617" s="10"/>
    </row>
    <row r="618" spans="1:17">
      <c r="A618" s="10"/>
      <c r="B618" s="10"/>
      <c r="C618" s="10"/>
      <c r="D618" s="10"/>
      <c r="E618" s="10"/>
      <c r="F618" s="10"/>
      <c r="G618" s="10"/>
      <c r="H618" s="10"/>
      <c r="I618" s="10"/>
      <c r="J618" s="10"/>
      <c r="K618" s="10"/>
      <c r="L618" s="10"/>
      <c r="M618" s="10"/>
      <c r="N618" s="10"/>
      <c r="O618" s="10"/>
      <c r="P618" s="10"/>
      <c r="Q618" s="10"/>
    </row>
    <row r="619" spans="1:17">
      <c r="A619" s="10"/>
      <c r="B619" s="10"/>
      <c r="C619" s="10"/>
      <c r="D619" s="10"/>
      <c r="E619" s="10"/>
      <c r="F619" s="10"/>
      <c r="G619" s="10"/>
      <c r="H619" s="10"/>
      <c r="I619" s="10"/>
      <c r="J619" s="10"/>
      <c r="K619" s="10"/>
      <c r="L619" s="10"/>
      <c r="M619" s="10"/>
      <c r="N619" s="10"/>
      <c r="O619" s="10"/>
      <c r="P619" s="10"/>
      <c r="Q619" s="10"/>
    </row>
    <row r="620" spans="1:17">
      <c r="A620" s="10"/>
      <c r="B620" s="10"/>
      <c r="C620" s="10"/>
      <c r="D620" s="10"/>
      <c r="E620" s="10"/>
      <c r="F620" s="10"/>
      <c r="G620" s="10"/>
      <c r="H620" s="10"/>
      <c r="I620" s="10"/>
      <c r="J620" s="10"/>
      <c r="K620" s="10"/>
      <c r="L620" s="10"/>
      <c r="M620" s="10"/>
      <c r="N620" s="10"/>
      <c r="O620" s="10"/>
      <c r="P620" s="10"/>
      <c r="Q620" s="10"/>
    </row>
    <row r="621" spans="1:17">
      <c r="A621" s="10"/>
      <c r="B621" s="10"/>
      <c r="C621" s="10"/>
      <c r="D621" s="10"/>
      <c r="E621" s="10"/>
      <c r="F621" s="10"/>
      <c r="G621" s="10"/>
      <c r="H621" s="10"/>
      <c r="I621" s="10"/>
      <c r="J621" s="10"/>
      <c r="K621" s="10"/>
      <c r="L621" s="10"/>
      <c r="M621" s="10"/>
      <c r="N621" s="10"/>
      <c r="O621" s="10"/>
      <c r="P621" s="10"/>
      <c r="Q621" s="10"/>
    </row>
    <row r="622" spans="1:17">
      <c r="A622" s="10"/>
      <c r="B622" s="10"/>
      <c r="C622" s="10"/>
      <c r="D622" s="10"/>
      <c r="E622" s="10"/>
      <c r="F622" s="10"/>
      <c r="G622" s="10"/>
      <c r="H622" s="10"/>
      <c r="I622" s="10"/>
      <c r="J622" s="10"/>
      <c r="K622" s="10"/>
      <c r="L622" s="10"/>
      <c r="M622" s="10"/>
      <c r="N622" s="10"/>
      <c r="O622" s="10"/>
      <c r="P622" s="10"/>
      <c r="Q622" s="10"/>
    </row>
    <row r="623" spans="1:17">
      <c r="A623" s="10"/>
      <c r="B623" s="10"/>
      <c r="C623" s="10"/>
      <c r="D623" s="10"/>
      <c r="E623" s="10"/>
      <c r="F623" s="10"/>
      <c r="G623" s="10"/>
      <c r="H623" s="10"/>
      <c r="I623" s="10"/>
      <c r="J623" s="10"/>
      <c r="K623" s="10"/>
      <c r="L623" s="10"/>
      <c r="M623" s="10"/>
      <c r="N623" s="10"/>
      <c r="O623" s="10"/>
      <c r="P623" s="10"/>
      <c r="Q623" s="10"/>
    </row>
    <row r="624" spans="1:17">
      <c r="A624" s="10"/>
      <c r="B624" s="10"/>
      <c r="C624" s="10"/>
      <c r="D624" s="10"/>
      <c r="E624" s="10"/>
      <c r="F624" s="10"/>
      <c r="G624" s="10"/>
      <c r="H624" s="10"/>
      <c r="I624" s="10"/>
      <c r="J624" s="10"/>
      <c r="K624" s="10"/>
      <c r="L624" s="10"/>
      <c r="M624" s="10"/>
      <c r="N624" s="10"/>
      <c r="O624" s="10"/>
      <c r="P624" s="10"/>
      <c r="Q624" s="10"/>
    </row>
    <row r="625" spans="1:17">
      <c r="A625" s="10"/>
      <c r="B625" s="10"/>
      <c r="C625" s="10"/>
      <c r="D625" s="10"/>
      <c r="E625" s="10"/>
      <c r="F625" s="10"/>
      <c r="G625" s="10"/>
      <c r="H625" s="10"/>
      <c r="I625" s="10"/>
      <c r="J625" s="10"/>
      <c r="K625" s="10"/>
      <c r="L625" s="10"/>
      <c r="M625" s="10"/>
      <c r="N625" s="10"/>
      <c r="O625" s="10"/>
      <c r="P625" s="10"/>
      <c r="Q625" s="10"/>
    </row>
    <row r="626" spans="1:17">
      <c r="A626" s="10"/>
      <c r="B626" s="10"/>
      <c r="C626" s="10"/>
      <c r="D626" s="10"/>
      <c r="E626" s="10"/>
      <c r="F626" s="10"/>
      <c r="G626" s="10"/>
      <c r="H626" s="10"/>
      <c r="I626" s="10"/>
      <c r="J626" s="10"/>
      <c r="K626" s="10"/>
      <c r="L626" s="10"/>
      <c r="M626" s="10"/>
      <c r="N626" s="10"/>
      <c r="O626" s="10"/>
      <c r="P626" s="10"/>
      <c r="Q626" s="10"/>
    </row>
    <row r="627" spans="1:17">
      <c r="A627" s="10"/>
      <c r="B627" s="10"/>
      <c r="C627" s="10"/>
      <c r="D627" s="10"/>
      <c r="E627" s="10"/>
      <c r="F627" s="10"/>
      <c r="G627" s="10"/>
      <c r="H627" s="10"/>
      <c r="I627" s="10"/>
      <c r="J627" s="10"/>
      <c r="K627" s="10"/>
      <c r="L627" s="10"/>
      <c r="M627" s="10"/>
      <c r="N627" s="10"/>
      <c r="O627" s="10"/>
      <c r="P627" s="10"/>
      <c r="Q627" s="10"/>
    </row>
    <row r="628" spans="1:17">
      <c r="A628" s="10"/>
      <c r="B628" s="10"/>
      <c r="C628" s="10"/>
      <c r="D628" s="10"/>
      <c r="E628" s="10"/>
      <c r="F628" s="10"/>
      <c r="G628" s="10"/>
      <c r="H628" s="10"/>
      <c r="I628" s="10"/>
      <c r="J628" s="10"/>
      <c r="K628" s="10"/>
      <c r="L628" s="10"/>
      <c r="M628" s="10"/>
      <c r="N628" s="10"/>
      <c r="O628" s="10"/>
      <c r="P628" s="10"/>
      <c r="Q628" s="10"/>
    </row>
    <row r="629" spans="1:17">
      <c r="A629" s="10"/>
      <c r="B629" s="10"/>
      <c r="C629" s="10"/>
      <c r="D629" s="10"/>
      <c r="E629" s="10"/>
      <c r="F629" s="10"/>
      <c r="G629" s="10"/>
      <c r="H629" s="10"/>
      <c r="I629" s="10"/>
      <c r="J629" s="10"/>
      <c r="K629" s="10"/>
      <c r="L629" s="10"/>
      <c r="M629" s="10"/>
      <c r="N629" s="10"/>
      <c r="O629" s="10"/>
      <c r="P629" s="10"/>
      <c r="Q629" s="10"/>
    </row>
    <row r="630" spans="1:17">
      <c r="A630" s="10"/>
      <c r="B630" s="10"/>
      <c r="C630" s="10"/>
      <c r="D630" s="10"/>
      <c r="E630" s="10"/>
      <c r="F630" s="10"/>
      <c r="G630" s="10"/>
      <c r="H630" s="10"/>
      <c r="I630" s="10"/>
      <c r="J630" s="10"/>
      <c r="K630" s="10"/>
      <c r="L630" s="10"/>
      <c r="M630" s="10"/>
      <c r="N630" s="10"/>
      <c r="O630" s="10"/>
      <c r="P630" s="10"/>
      <c r="Q630" s="10"/>
    </row>
    <row r="631" spans="1:17">
      <c r="A631" s="10"/>
      <c r="B631" s="10"/>
      <c r="C631" s="10"/>
      <c r="D631" s="10"/>
      <c r="E631" s="10"/>
      <c r="F631" s="10"/>
      <c r="G631" s="10"/>
      <c r="H631" s="10"/>
      <c r="I631" s="10"/>
      <c r="J631" s="10"/>
      <c r="K631" s="10"/>
      <c r="L631" s="10"/>
      <c r="M631" s="10"/>
      <c r="N631" s="10"/>
      <c r="O631" s="10"/>
      <c r="P631" s="10"/>
      <c r="Q631" s="10"/>
    </row>
    <row r="632" spans="1:17">
      <c r="A632" s="10"/>
      <c r="B632" s="10"/>
      <c r="C632" s="10"/>
      <c r="D632" s="10"/>
      <c r="E632" s="10"/>
      <c r="F632" s="10"/>
      <c r="G632" s="10"/>
      <c r="H632" s="10"/>
      <c r="I632" s="10"/>
      <c r="J632" s="10"/>
      <c r="K632" s="10"/>
      <c r="L632" s="10"/>
      <c r="M632" s="10"/>
      <c r="N632" s="10"/>
      <c r="O632" s="10"/>
      <c r="P632" s="10"/>
      <c r="Q632" s="10"/>
    </row>
    <row r="633" spans="1:17">
      <c r="A633" s="10"/>
      <c r="B633" s="10"/>
      <c r="C633" s="10"/>
      <c r="D633" s="10"/>
      <c r="E633" s="10"/>
      <c r="F633" s="10"/>
      <c r="G633" s="10"/>
      <c r="H633" s="10"/>
      <c r="I633" s="10"/>
      <c r="J633" s="10"/>
      <c r="K633" s="10"/>
      <c r="L633" s="10"/>
      <c r="M633" s="10"/>
      <c r="N633" s="10"/>
      <c r="O633" s="10"/>
      <c r="P633" s="10"/>
      <c r="Q633" s="10"/>
    </row>
    <row r="634" spans="1:17">
      <c r="A634" s="10"/>
      <c r="B634" s="10"/>
      <c r="C634" s="10"/>
      <c r="D634" s="10"/>
      <c r="E634" s="10"/>
      <c r="F634" s="10"/>
      <c r="G634" s="10"/>
      <c r="H634" s="10"/>
      <c r="I634" s="10"/>
      <c r="J634" s="10"/>
      <c r="K634" s="10"/>
      <c r="L634" s="10"/>
      <c r="M634" s="10"/>
      <c r="N634" s="10"/>
      <c r="O634" s="10"/>
      <c r="P634" s="10"/>
      <c r="Q634" s="10"/>
    </row>
    <row r="635" spans="1:17">
      <c r="A635" s="10"/>
      <c r="B635" s="10"/>
      <c r="C635" s="10"/>
      <c r="D635" s="10"/>
      <c r="E635" s="10"/>
      <c r="F635" s="10"/>
      <c r="G635" s="10"/>
      <c r="H635" s="10"/>
      <c r="I635" s="10"/>
      <c r="J635" s="10"/>
      <c r="K635" s="10"/>
      <c r="L635" s="10"/>
      <c r="M635" s="10"/>
      <c r="N635" s="10"/>
      <c r="O635" s="10"/>
      <c r="P635" s="10"/>
      <c r="Q635" s="10"/>
    </row>
    <row r="636" spans="1:17">
      <c r="A636" s="10"/>
      <c r="B636" s="10"/>
      <c r="C636" s="10"/>
      <c r="D636" s="10"/>
      <c r="E636" s="10"/>
      <c r="F636" s="10"/>
      <c r="G636" s="10"/>
      <c r="H636" s="10"/>
      <c r="I636" s="10"/>
      <c r="J636" s="10"/>
      <c r="K636" s="10"/>
      <c r="L636" s="10"/>
      <c r="M636" s="10"/>
      <c r="N636" s="10"/>
      <c r="O636" s="10"/>
      <c r="P636" s="10"/>
      <c r="Q636" s="10"/>
    </row>
    <row r="637" spans="1:17">
      <c r="A637" s="10"/>
      <c r="B637" s="10"/>
      <c r="C637" s="10"/>
      <c r="D637" s="10"/>
      <c r="E637" s="10"/>
      <c r="F637" s="10"/>
      <c r="G637" s="10"/>
      <c r="H637" s="10"/>
      <c r="I637" s="10"/>
      <c r="J637" s="10"/>
      <c r="K637" s="10"/>
      <c r="L637" s="10"/>
      <c r="M637" s="10"/>
      <c r="N637" s="10"/>
      <c r="O637" s="10"/>
      <c r="P637" s="10"/>
      <c r="Q637" s="10"/>
    </row>
    <row r="638" spans="1:17">
      <c r="A638" s="10"/>
      <c r="B638" s="10"/>
      <c r="C638" s="10"/>
      <c r="D638" s="10"/>
      <c r="E638" s="10"/>
      <c r="F638" s="10"/>
      <c r="G638" s="10"/>
      <c r="H638" s="10"/>
      <c r="I638" s="10"/>
      <c r="J638" s="10"/>
      <c r="K638" s="10"/>
      <c r="L638" s="10"/>
      <c r="M638" s="10"/>
      <c r="N638" s="10"/>
      <c r="O638" s="10"/>
      <c r="P638" s="10"/>
      <c r="Q638" s="10"/>
    </row>
    <row r="639" spans="1:17">
      <c r="A639" s="10"/>
      <c r="B639" s="10"/>
      <c r="C639" s="10"/>
      <c r="D639" s="10"/>
      <c r="E639" s="10"/>
      <c r="F639" s="10"/>
      <c r="G639" s="10"/>
      <c r="H639" s="10"/>
      <c r="I639" s="10"/>
      <c r="J639" s="10"/>
      <c r="K639" s="10"/>
      <c r="L639" s="10"/>
      <c r="M639" s="10"/>
      <c r="N639" s="10"/>
      <c r="O639" s="10"/>
      <c r="P639" s="10"/>
      <c r="Q639" s="10"/>
    </row>
    <row r="640" spans="1:17">
      <c r="A640" s="10"/>
      <c r="B640" s="10"/>
      <c r="C640" s="10"/>
      <c r="D640" s="10"/>
      <c r="E640" s="10"/>
      <c r="F640" s="10"/>
      <c r="G640" s="10"/>
      <c r="H640" s="10"/>
      <c r="I640" s="10"/>
      <c r="J640" s="10"/>
      <c r="K640" s="10"/>
      <c r="L640" s="10"/>
      <c r="M640" s="10"/>
      <c r="N640" s="10"/>
      <c r="O640" s="10"/>
      <c r="P640" s="10"/>
      <c r="Q640" s="10"/>
    </row>
    <row r="641" spans="1:17">
      <c r="A641" s="10"/>
      <c r="B641" s="10"/>
      <c r="C641" s="10"/>
      <c r="D641" s="10"/>
      <c r="E641" s="10"/>
      <c r="F641" s="10"/>
      <c r="G641" s="10"/>
      <c r="H641" s="10"/>
      <c r="I641" s="10"/>
      <c r="J641" s="10"/>
      <c r="K641" s="10"/>
      <c r="L641" s="10"/>
      <c r="M641" s="10"/>
      <c r="N641" s="10"/>
      <c r="O641" s="10"/>
      <c r="P641" s="10"/>
      <c r="Q641" s="10"/>
    </row>
    <row r="642" spans="1:17">
      <c r="A642" s="10"/>
      <c r="B642" s="10"/>
      <c r="C642" s="10"/>
      <c r="D642" s="10"/>
      <c r="E642" s="10"/>
      <c r="F642" s="10"/>
      <c r="G642" s="10"/>
      <c r="H642" s="10"/>
      <c r="I642" s="10"/>
      <c r="J642" s="10"/>
      <c r="K642" s="10"/>
      <c r="L642" s="10"/>
      <c r="M642" s="10"/>
      <c r="N642" s="10"/>
      <c r="O642" s="10"/>
      <c r="P642" s="10"/>
      <c r="Q642" s="10"/>
    </row>
    <row r="643" spans="1:17">
      <c r="A643" s="10"/>
      <c r="B643" s="10"/>
      <c r="C643" s="10"/>
      <c r="D643" s="10"/>
      <c r="E643" s="10"/>
      <c r="F643" s="10"/>
      <c r="G643" s="10"/>
      <c r="H643" s="10"/>
      <c r="I643" s="10"/>
      <c r="J643" s="10"/>
      <c r="K643" s="10"/>
      <c r="L643" s="10"/>
      <c r="M643" s="10"/>
      <c r="N643" s="10"/>
      <c r="O643" s="10"/>
      <c r="P643" s="10"/>
      <c r="Q643" s="10"/>
    </row>
    <row r="644" spans="1:17">
      <c r="A644" s="10"/>
      <c r="B644" s="10"/>
      <c r="C644" s="10"/>
      <c r="D644" s="10"/>
      <c r="E644" s="10"/>
      <c r="F644" s="10"/>
      <c r="G644" s="10"/>
      <c r="H644" s="10"/>
      <c r="I644" s="10"/>
      <c r="J644" s="10"/>
      <c r="K644" s="10"/>
      <c r="L644" s="10"/>
      <c r="M644" s="10"/>
      <c r="N644" s="10"/>
      <c r="O644" s="10"/>
      <c r="P644" s="10"/>
      <c r="Q644" s="10"/>
    </row>
    <row r="645" spans="1:17">
      <c r="A645" s="10"/>
      <c r="B645" s="10"/>
      <c r="C645" s="10"/>
      <c r="D645" s="10"/>
      <c r="E645" s="10"/>
      <c r="F645" s="10"/>
      <c r="G645" s="10"/>
      <c r="H645" s="10"/>
      <c r="I645" s="10"/>
      <c r="J645" s="10"/>
      <c r="K645" s="10"/>
      <c r="L645" s="10"/>
      <c r="M645" s="10"/>
      <c r="N645" s="10"/>
      <c r="O645" s="10"/>
      <c r="P645" s="10"/>
      <c r="Q645" s="10"/>
    </row>
    <row r="646" spans="1:17">
      <c r="A646" s="10"/>
      <c r="B646" s="10"/>
      <c r="C646" s="10"/>
      <c r="D646" s="10"/>
      <c r="E646" s="10"/>
      <c r="F646" s="10"/>
      <c r="G646" s="10"/>
      <c r="H646" s="10"/>
      <c r="I646" s="10"/>
      <c r="J646" s="10"/>
      <c r="K646" s="10"/>
      <c r="L646" s="10"/>
      <c r="M646" s="10"/>
      <c r="N646" s="10"/>
      <c r="O646" s="10"/>
      <c r="P646" s="10"/>
      <c r="Q646" s="10"/>
    </row>
    <row r="647" spans="1:17">
      <c r="A647" s="10"/>
      <c r="B647" s="10"/>
      <c r="C647" s="10"/>
      <c r="D647" s="10"/>
      <c r="E647" s="10"/>
      <c r="F647" s="10"/>
      <c r="G647" s="10"/>
      <c r="H647" s="10"/>
      <c r="I647" s="10"/>
      <c r="J647" s="10"/>
      <c r="K647" s="10"/>
      <c r="L647" s="10"/>
      <c r="M647" s="10"/>
      <c r="N647" s="10"/>
      <c r="O647" s="10"/>
      <c r="P647" s="10"/>
      <c r="Q647" s="10"/>
    </row>
    <row r="648" spans="1:17">
      <c r="A648" s="10"/>
      <c r="B648" s="10"/>
      <c r="C648" s="10"/>
      <c r="D648" s="10"/>
      <c r="E648" s="10"/>
      <c r="F648" s="10"/>
      <c r="G648" s="10"/>
      <c r="H648" s="10"/>
      <c r="I648" s="10"/>
      <c r="J648" s="10"/>
      <c r="K648" s="10"/>
      <c r="L648" s="10"/>
      <c r="M648" s="10"/>
      <c r="N648" s="10"/>
      <c r="O648" s="10"/>
      <c r="P648" s="10"/>
      <c r="Q648" s="10"/>
    </row>
    <row r="649" spans="1:17">
      <c r="A649" s="10"/>
      <c r="B649" s="10"/>
      <c r="C649" s="10"/>
      <c r="D649" s="10"/>
      <c r="E649" s="10"/>
      <c r="F649" s="10"/>
      <c r="G649" s="10"/>
      <c r="H649" s="10"/>
      <c r="I649" s="10"/>
      <c r="J649" s="10"/>
      <c r="K649" s="10"/>
      <c r="L649" s="10"/>
      <c r="M649" s="10"/>
      <c r="N649" s="10"/>
      <c r="O649" s="10"/>
      <c r="P649" s="10"/>
      <c r="Q649" s="10"/>
    </row>
    <row r="650" spans="1:17">
      <c r="A650" s="10"/>
      <c r="B650" s="10"/>
      <c r="C650" s="10"/>
      <c r="D650" s="10"/>
      <c r="E650" s="10"/>
      <c r="F650" s="10"/>
      <c r="G650" s="10"/>
      <c r="H650" s="10"/>
      <c r="I650" s="10"/>
      <c r="J650" s="10"/>
      <c r="K650" s="10"/>
      <c r="L650" s="10"/>
      <c r="M650" s="10"/>
      <c r="N650" s="10"/>
      <c r="O650" s="10"/>
      <c r="P650" s="10"/>
      <c r="Q650" s="10"/>
    </row>
    <row r="651" spans="1:17">
      <c r="A651" s="10"/>
      <c r="B651" s="10"/>
      <c r="C651" s="10"/>
      <c r="D651" s="10"/>
      <c r="E651" s="10"/>
      <c r="F651" s="10"/>
      <c r="G651" s="10"/>
      <c r="H651" s="10"/>
      <c r="I651" s="10"/>
      <c r="J651" s="10"/>
      <c r="K651" s="10"/>
      <c r="L651" s="10"/>
      <c r="M651" s="10"/>
      <c r="N651" s="10"/>
      <c r="O651" s="10"/>
      <c r="P651" s="10"/>
      <c r="Q651" s="10"/>
    </row>
    <row r="652" spans="1:17">
      <c r="A652" s="10"/>
      <c r="B652" s="10"/>
      <c r="C652" s="10"/>
      <c r="D652" s="10"/>
      <c r="E652" s="10"/>
      <c r="F652" s="10"/>
      <c r="G652" s="10"/>
      <c r="H652" s="10"/>
      <c r="I652" s="10"/>
      <c r="J652" s="10"/>
      <c r="K652" s="10"/>
      <c r="L652" s="10"/>
      <c r="M652" s="10"/>
      <c r="N652" s="10"/>
      <c r="O652" s="10"/>
      <c r="P652" s="10"/>
      <c r="Q652" s="10"/>
    </row>
    <row r="653" spans="1:17">
      <c r="A653" s="10"/>
      <c r="B653" s="10"/>
      <c r="C653" s="10"/>
      <c r="D653" s="10"/>
      <c r="E653" s="10"/>
      <c r="F653" s="10"/>
      <c r="G653" s="10"/>
      <c r="H653" s="10"/>
      <c r="I653" s="10"/>
      <c r="J653" s="10"/>
      <c r="K653" s="10"/>
      <c r="L653" s="10"/>
      <c r="M653" s="10"/>
      <c r="N653" s="10"/>
      <c r="O653" s="10"/>
      <c r="P653" s="10"/>
      <c r="Q653" s="10"/>
    </row>
    <row r="654" spans="1:17">
      <c r="A654" s="10"/>
      <c r="B654" s="10"/>
      <c r="C654" s="10"/>
      <c r="D654" s="10"/>
      <c r="E654" s="10"/>
      <c r="F654" s="10"/>
      <c r="G654" s="10"/>
      <c r="H654" s="10"/>
      <c r="I654" s="10"/>
      <c r="J654" s="10"/>
      <c r="K654" s="10"/>
      <c r="L654" s="10"/>
      <c r="M654" s="10"/>
      <c r="N654" s="10"/>
      <c r="O654" s="10"/>
      <c r="P654" s="10"/>
      <c r="Q654" s="10"/>
    </row>
    <row r="655" spans="1:17">
      <c r="A655" s="10"/>
      <c r="B655" s="10"/>
      <c r="C655" s="10"/>
      <c r="D655" s="10"/>
      <c r="E655" s="10"/>
      <c r="F655" s="10"/>
      <c r="G655" s="10"/>
      <c r="H655" s="10"/>
      <c r="I655" s="10"/>
      <c r="J655" s="10"/>
      <c r="K655" s="10"/>
      <c r="L655" s="10"/>
      <c r="M655" s="10"/>
      <c r="N655" s="10"/>
      <c r="O655" s="10"/>
      <c r="P655" s="10"/>
      <c r="Q655" s="10"/>
    </row>
    <row r="656" spans="1:17">
      <c r="A656" s="10"/>
      <c r="B656" s="10"/>
      <c r="C656" s="10"/>
      <c r="D656" s="10"/>
      <c r="E656" s="10"/>
      <c r="F656" s="10"/>
      <c r="G656" s="10"/>
      <c r="H656" s="10"/>
      <c r="I656" s="10"/>
      <c r="J656" s="10"/>
      <c r="K656" s="10"/>
      <c r="L656" s="10"/>
      <c r="M656" s="10"/>
      <c r="N656" s="10"/>
      <c r="O656" s="10"/>
      <c r="P656" s="10"/>
      <c r="Q656" s="10"/>
    </row>
    <row r="657" spans="1:17">
      <c r="A657" s="10"/>
      <c r="B657" s="10"/>
      <c r="C657" s="10"/>
      <c r="D657" s="10"/>
      <c r="E657" s="10"/>
      <c r="F657" s="10"/>
      <c r="G657" s="10"/>
      <c r="H657" s="10"/>
      <c r="I657" s="10"/>
      <c r="J657" s="10"/>
      <c r="K657" s="10"/>
      <c r="L657" s="10"/>
      <c r="M657" s="10"/>
      <c r="N657" s="10"/>
      <c r="O657" s="10"/>
      <c r="P657" s="10"/>
      <c r="Q657" s="10"/>
    </row>
    <row r="658" spans="1:17">
      <c r="A658" s="10"/>
      <c r="B658" s="10"/>
      <c r="C658" s="10"/>
      <c r="D658" s="10"/>
      <c r="E658" s="10"/>
      <c r="F658" s="10"/>
      <c r="G658" s="10"/>
      <c r="H658" s="10"/>
      <c r="I658" s="10"/>
      <c r="J658" s="10"/>
      <c r="K658" s="10"/>
      <c r="L658" s="10"/>
      <c r="M658" s="10"/>
      <c r="N658" s="10"/>
      <c r="O658" s="10"/>
      <c r="P658" s="10"/>
      <c r="Q658" s="10"/>
    </row>
    <row r="659" spans="1:17">
      <c r="A659" s="10"/>
      <c r="B659" s="10"/>
      <c r="C659" s="10"/>
      <c r="D659" s="10"/>
      <c r="E659" s="10"/>
      <c r="F659" s="10"/>
      <c r="G659" s="10"/>
      <c r="H659" s="10"/>
      <c r="I659" s="10"/>
      <c r="J659" s="10"/>
      <c r="K659" s="10"/>
      <c r="L659" s="10"/>
      <c r="M659" s="10"/>
      <c r="N659" s="10"/>
      <c r="O659" s="10"/>
      <c r="P659" s="10"/>
      <c r="Q659" s="10"/>
    </row>
    <row r="660" spans="1:17">
      <c r="A660" s="10"/>
      <c r="B660" s="10"/>
      <c r="C660" s="10"/>
      <c r="D660" s="10"/>
      <c r="E660" s="10"/>
      <c r="F660" s="10"/>
      <c r="G660" s="10"/>
      <c r="H660" s="10"/>
      <c r="I660" s="10"/>
      <c r="J660" s="10"/>
      <c r="K660" s="10"/>
      <c r="L660" s="10"/>
      <c r="M660" s="10"/>
      <c r="N660" s="10"/>
      <c r="O660" s="10"/>
      <c r="P660" s="10"/>
      <c r="Q660" s="10"/>
    </row>
    <row r="661" spans="1:17">
      <c r="A661" s="10"/>
      <c r="B661" s="10"/>
      <c r="C661" s="10"/>
      <c r="D661" s="10"/>
      <c r="E661" s="10"/>
      <c r="F661" s="10"/>
      <c r="G661" s="10"/>
      <c r="H661" s="10"/>
      <c r="I661" s="10"/>
      <c r="J661" s="10"/>
      <c r="K661" s="10"/>
      <c r="L661" s="10"/>
      <c r="M661" s="10"/>
      <c r="N661" s="10"/>
      <c r="O661" s="10"/>
      <c r="P661" s="10"/>
      <c r="Q661" s="10"/>
    </row>
    <row r="662" spans="1:17">
      <c r="A662" s="10"/>
      <c r="B662" s="10"/>
      <c r="C662" s="10"/>
      <c r="D662" s="10"/>
      <c r="E662" s="10"/>
      <c r="F662" s="10"/>
      <c r="G662" s="10"/>
      <c r="H662" s="10"/>
      <c r="I662" s="10"/>
      <c r="J662" s="10"/>
      <c r="K662" s="10"/>
      <c r="L662" s="10"/>
      <c r="M662" s="10"/>
      <c r="N662" s="10"/>
      <c r="O662" s="10"/>
      <c r="P662" s="10"/>
      <c r="Q662" s="10"/>
    </row>
    <row r="663" spans="1:17">
      <c r="A663" s="10"/>
      <c r="B663" s="10"/>
      <c r="C663" s="10"/>
      <c r="D663" s="10"/>
      <c r="E663" s="10"/>
      <c r="F663" s="10"/>
      <c r="G663" s="10"/>
      <c r="H663" s="10"/>
      <c r="I663" s="10"/>
      <c r="J663" s="10"/>
      <c r="K663" s="10"/>
      <c r="L663" s="10"/>
      <c r="M663" s="10"/>
      <c r="N663" s="10"/>
      <c r="O663" s="10"/>
      <c r="P663" s="10"/>
      <c r="Q663" s="10"/>
    </row>
    <row r="664" spans="1:17">
      <c r="A664" s="10"/>
      <c r="B664" s="10"/>
      <c r="C664" s="10"/>
      <c r="D664" s="10"/>
      <c r="E664" s="10"/>
      <c r="F664" s="10"/>
      <c r="G664" s="10"/>
      <c r="H664" s="10"/>
      <c r="I664" s="10"/>
      <c r="J664" s="10"/>
      <c r="K664" s="10"/>
      <c r="L664" s="10"/>
      <c r="M664" s="10"/>
      <c r="N664" s="10"/>
      <c r="O664" s="10"/>
      <c r="P664" s="10"/>
      <c r="Q664" s="10"/>
    </row>
    <row r="665" spans="1:17">
      <c r="A665" s="10"/>
      <c r="B665" s="10"/>
      <c r="C665" s="10"/>
      <c r="D665" s="10"/>
      <c r="E665" s="10"/>
      <c r="F665" s="10"/>
      <c r="G665" s="10"/>
      <c r="H665" s="10"/>
      <c r="I665" s="10"/>
      <c r="J665" s="10"/>
      <c r="K665" s="10"/>
      <c r="L665" s="10"/>
      <c r="M665" s="10"/>
      <c r="N665" s="10"/>
      <c r="O665" s="10"/>
      <c r="P665" s="10"/>
      <c r="Q665" s="10"/>
    </row>
    <row r="666" spans="1:17">
      <c r="A666" s="10"/>
      <c r="B666" s="10"/>
      <c r="C666" s="10"/>
      <c r="D666" s="10"/>
      <c r="E666" s="10"/>
      <c r="F666" s="10"/>
      <c r="G666" s="10"/>
      <c r="H666" s="10"/>
      <c r="I666" s="10"/>
      <c r="J666" s="10"/>
      <c r="K666" s="10"/>
      <c r="L666" s="10"/>
      <c r="M666" s="10"/>
      <c r="N666" s="10"/>
      <c r="O666" s="10"/>
      <c r="P666" s="10"/>
      <c r="Q666" s="10"/>
    </row>
    <row r="667" spans="1:17">
      <c r="A667" s="10"/>
      <c r="B667" s="10"/>
      <c r="C667" s="10"/>
      <c r="D667" s="10"/>
      <c r="E667" s="10"/>
      <c r="F667" s="10"/>
      <c r="G667" s="10"/>
      <c r="H667" s="10"/>
      <c r="I667" s="10"/>
      <c r="J667" s="10"/>
      <c r="K667" s="10"/>
      <c r="L667" s="10"/>
      <c r="M667" s="10"/>
      <c r="N667" s="10"/>
      <c r="O667" s="10"/>
      <c r="P667" s="10"/>
      <c r="Q667" s="10"/>
    </row>
    <row r="668" spans="1:17">
      <c r="A668" s="10"/>
      <c r="B668" s="10"/>
      <c r="C668" s="10"/>
      <c r="D668" s="10"/>
      <c r="E668" s="10"/>
      <c r="F668" s="10"/>
      <c r="G668" s="10"/>
      <c r="H668" s="10"/>
      <c r="I668" s="10"/>
      <c r="J668" s="10"/>
      <c r="K668" s="10"/>
      <c r="L668" s="10"/>
      <c r="M668" s="10"/>
      <c r="N668" s="10"/>
      <c r="O668" s="10"/>
      <c r="P668" s="10"/>
      <c r="Q668" s="10"/>
    </row>
    <row r="669" spans="1:17">
      <c r="A669" s="10"/>
      <c r="B669" s="10"/>
      <c r="C669" s="10"/>
      <c r="D669" s="10"/>
      <c r="E669" s="10"/>
      <c r="F669" s="10"/>
      <c r="G669" s="10"/>
      <c r="H669" s="10"/>
      <c r="I669" s="10"/>
      <c r="J669" s="10"/>
      <c r="K669" s="10"/>
      <c r="L669" s="10"/>
      <c r="M669" s="10"/>
      <c r="N669" s="10"/>
      <c r="O669" s="10"/>
      <c r="P669" s="10"/>
      <c r="Q669" s="10"/>
    </row>
    <row r="670" spans="1:17">
      <c r="A670" s="10"/>
      <c r="B670" s="10"/>
      <c r="C670" s="10"/>
      <c r="D670" s="10"/>
      <c r="E670" s="10"/>
      <c r="F670" s="10"/>
      <c r="G670" s="10"/>
      <c r="H670" s="10"/>
      <c r="I670" s="10"/>
      <c r="J670" s="10"/>
      <c r="K670" s="10"/>
      <c r="L670" s="10"/>
      <c r="M670" s="10"/>
      <c r="N670" s="10"/>
      <c r="O670" s="10"/>
      <c r="P670" s="10"/>
      <c r="Q670" s="10"/>
    </row>
    <row r="671" spans="1:17">
      <c r="A671" s="10"/>
      <c r="B671" s="10"/>
      <c r="C671" s="10"/>
      <c r="D671" s="10"/>
      <c r="E671" s="10"/>
      <c r="F671" s="10"/>
      <c r="G671" s="10"/>
      <c r="H671" s="10"/>
      <c r="I671" s="10"/>
      <c r="J671" s="10"/>
      <c r="K671" s="10"/>
      <c r="L671" s="10"/>
      <c r="M671" s="10"/>
      <c r="N671" s="10"/>
      <c r="O671" s="10"/>
      <c r="P671" s="10"/>
      <c r="Q671" s="10"/>
    </row>
    <row r="672" spans="1:17">
      <c r="A672" s="10"/>
      <c r="B672" s="10"/>
      <c r="C672" s="10"/>
      <c r="D672" s="10"/>
      <c r="E672" s="10"/>
      <c r="F672" s="10"/>
      <c r="G672" s="10"/>
      <c r="H672" s="10"/>
      <c r="I672" s="10"/>
      <c r="J672" s="10"/>
      <c r="K672" s="10"/>
      <c r="L672" s="10"/>
      <c r="M672" s="10"/>
      <c r="N672" s="10"/>
      <c r="O672" s="10"/>
      <c r="P672" s="10"/>
      <c r="Q672" s="10"/>
    </row>
    <row r="673" spans="1:17">
      <c r="A673" s="10"/>
      <c r="B673" s="10"/>
      <c r="C673" s="10"/>
      <c r="D673" s="10"/>
      <c r="E673" s="10"/>
      <c r="F673" s="10"/>
      <c r="G673" s="10"/>
      <c r="H673" s="10"/>
      <c r="I673" s="10"/>
      <c r="J673" s="10"/>
      <c r="K673" s="10"/>
      <c r="L673" s="10"/>
      <c r="M673" s="10"/>
      <c r="N673" s="10"/>
      <c r="O673" s="10"/>
      <c r="P673" s="10"/>
      <c r="Q673" s="10"/>
    </row>
    <row r="674" spans="1:17">
      <c r="A674" s="10"/>
      <c r="B674" s="10"/>
      <c r="C674" s="10"/>
      <c r="D674" s="10"/>
      <c r="E674" s="10"/>
      <c r="F674" s="10"/>
      <c r="G674" s="10"/>
      <c r="H674" s="10"/>
      <c r="I674" s="10"/>
      <c r="J674" s="10"/>
      <c r="K674" s="10"/>
      <c r="L674" s="10"/>
      <c r="M674" s="10"/>
      <c r="N674" s="10"/>
      <c r="O674" s="10"/>
      <c r="P674" s="10"/>
      <c r="Q674" s="10"/>
    </row>
    <row r="675" spans="1:17">
      <c r="A675" s="10"/>
      <c r="B675" s="10"/>
      <c r="C675" s="10"/>
      <c r="D675" s="10"/>
      <c r="E675" s="10"/>
      <c r="F675" s="10"/>
      <c r="G675" s="10"/>
      <c r="H675" s="10"/>
      <c r="I675" s="10"/>
      <c r="J675" s="10"/>
      <c r="K675" s="10"/>
      <c r="L675" s="10"/>
      <c r="M675" s="10"/>
      <c r="N675" s="10"/>
      <c r="O675" s="10"/>
      <c r="P675" s="10"/>
      <c r="Q675" s="10"/>
    </row>
    <row r="676" spans="1:17">
      <c r="A676" s="10"/>
      <c r="B676" s="10"/>
      <c r="C676" s="10"/>
      <c r="D676" s="10"/>
      <c r="E676" s="10"/>
      <c r="F676" s="10"/>
      <c r="G676" s="10"/>
      <c r="H676" s="10"/>
      <c r="I676" s="10"/>
      <c r="J676" s="10"/>
      <c r="K676" s="10"/>
      <c r="L676" s="10"/>
      <c r="M676" s="10"/>
      <c r="N676" s="10"/>
      <c r="O676" s="10"/>
      <c r="P676" s="10"/>
      <c r="Q676" s="10"/>
    </row>
    <row r="677" spans="1:17">
      <c r="A677" s="10"/>
      <c r="B677" s="10"/>
      <c r="C677" s="10"/>
      <c r="D677" s="10"/>
      <c r="E677" s="10"/>
      <c r="F677" s="10"/>
      <c r="G677" s="10"/>
      <c r="H677" s="10"/>
      <c r="I677" s="10"/>
      <c r="J677" s="10"/>
      <c r="K677" s="10"/>
      <c r="L677" s="10"/>
      <c r="M677" s="10"/>
      <c r="N677" s="10"/>
      <c r="O677" s="10"/>
      <c r="P677" s="10"/>
      <c r="Q677" s="10"/>
    </row>
    <row r="678" spans="1:17">
      <c r="A678" s="10"/>
      <c r="B678" s="10"/>
      <c r="C678" s="10"/>
      <c r="D678" s="10"/>
      <c r="E678" s="10"/>
      <c r="F678" s="10"/>
      <c r="G678" s="10"/>
      <c r="H678" s="10"/>
      <c r="I678" s="10"/>
      <c r="J678" s="10"/>
      <c r="K678" s="10"/>
      <c r="L678" s="10"/>
      <c r="M678" s="10"/>
      <c r="N678" s="10"/>
      <c r="O678" s="10"/>
      <c r="P678" s="10"/>
      <c r="Q678" s="10"/>
    </row>
    <row r="679" spans="1:17">
      <c r="A679" s="10"/>
      <c r="B679" s="10"/>
      <c r="C679" s="10"/>
      <c r="D679" s="10"/>
      <c r="E679" s="10"/>
      <c r="F679" s="10"/>
      <c r="G679" s="10"/>
      <c r="H679" s="10"/>
      <c r="I679" s="10"/>
      <c r="J679" s="10"/>
      <c r="K679" s="10"/>
      <c r="L679" s="10"/>
      <c r="M679" s="10"/>
      <c r="N679" s="10"/>
      <c r="O679" s="10"/>
      <c r="P679" s="10"/>
      <c r="Q679" s="10"/>
    </row>
    <row r="680" spans="1:17">
      <c r="A680" s="10"/>
      <c r="B680" s="10"/>
      <c r="C680" s="10"/>
      <c r="D680" s="10"/>
      <c r="E680" s="10"/>
      <c r="F680" s="10"/>
      <c r="G680" s="10"/>
      <c r="H680" s="10"/>
      <c r="I680" s="10"/>
      <c r="J680" s="10"/>
      <c r="K680" s="10"/>
      <c r="L680" s="10"/>
      <c r="M680" s="10"/>
      <c r="N680" s="10"/>
      <c r="O680" s="10"/>
      <c r="P680" s="10"/>
      <c r="Q680" s="10"/>
    </row>
    <row r="681" spans="1:17">
      <c r="A681" s="10"/>
      <c r="B681" s="10"/>
      <c r="C681" s="10"/>
      <c r="D681" s="10"/>
      <c r="E681" s="10"/>
      <c r="F681" s="10"/>
      <c r="G681" s="10"/>
      <c r="H681" s="10"/>
      <c r="I681" s="10"/>
      <c r="J681" s="10"/>
      <c r="K681" s="10"/>
      <c r="L681" s="10"/>
      <c r="M681" s="10"/>
      <c r="N681" s="10"/>
      <c r="O681" s="10"/>
      <c r="P681" s="10"/>
      <c r="Q681" s="10"/>
    </row>
    <row r="682" spans="1:17">
      <c r="A682" s="10"/>
      <c r="B682" s="10"/>
      <c r="C682" s="10"/>
      <c r="D682" s="10"/>
      <c r="E682" s="10"/>
      <c r="F682" s="10"/>
      <c r="G682" s="10"/>
      <c r="H682" s="10"/>
      <c r="I682" s="10"/>
      <c r="J682" s="10"/>
      <c r="K682" s="10"/>
      <c r="L682" s="10"/>
      <c r="M682" s="10"/>
      <c r="N682" s="10"/>
      <c r="O682" s="10"/>
      <c r="P682" s="10"/>
      <c r="Q682" s="10"/>
    </row>
    <row r="683" spans="1:17">
      <c r="A683" s="10"/>
      <c r="B683" s="10"/>
      <c r="C683" s="10"/>
      <c r="D683" s="10"/>
      <c r="E683" s="10"/>
      <c r="F683" s="10"/>
      <c r="G683" s="10"/>
      <c r="H683" s="10"/>
      <c r="I683" s="10"/>
      <c r="J683" s="10"/>
      <c r="K683" s="10"/>
      <c r="L683" s="10"/>
      <c r="M683" s="10"/>
      <c r="N683" s="10"/>
      <c r="O683" s="10"/>
      <c r="P683" s="10"/>
      <c r="Q683" s="10"/>
    </row>
    <row r="684" spans="1:17">
      <c r="A684" s="10"/>
      <c r="B684" s="10"/>
      <c r="C684" s="10"/>
      <c r="D684" s="10"/>
      <c r="E684" s="10"/>
      <c r="F684" s="10"/>
      <c r="G684" s="10"/>
      <c r="H684" s="10"/>
      <c r="I684" s="10"/>
      <c r="J684" s="10"/>
      <c r="K684" s="10"/>
      <c r="L684" s="10"/>
      <c r="M684" s="10"/>
      <c r="N684" s="10"/>
      <c r="O684" s="10"/>
      <c r="P684" s="10"/>
      <c r="Q684" s="10"/>
    </row>
    <row r="685" spans="1:17">
      <c r="A685" s="10"/>
      <c r="B685" s="10"/>
      <c r="C685" s="10"/>
      <c r="D685" s="10"/>
      <c r="E685" s="10"/>
      <c r="F685" s="10"/>
      <c r="G685" s="10"/>
      <c r="H685" s="10"/>
      <c r="I685" s="10"/>
      <c r="J685" s="10"/>
      <c r="K685" s="10"/>
      <c r="L685" s="10"/>
      <c r="M685" s="10"/>
      <c r="N685" s="10"/>
      <c r="O685" s="10"/>
      <c r="P685" s="10"/>
      <c r="Q685" s="10"/>
    </row>
    <row r="686" spans="1:17">
      <c r="A686" s="10"/>
      <c r="B686" s="10"/>
      <c r="C686" s="10"/>
      <c r="D686" s="10"/>
      <c r="E686" s="10"/>
      <c r="F686" s="10"/>
      <c r="G686" s="10"/>
      <c r="H686" s="10"/>
      <c r="I686" s="10"/>
      <c r="J686" s="10"/>
      <c r="K686" s="10"/>
      <c r="L686" s="10"/>
      <c r="M686" s="10"/>
      <c r="N686" s="10"/>
      <c r="O686" s="10"/>
      <c r="P686" s="10"/>
      <c r="Q686" s="10"/>
    </row>
    <row r="687" spans="1:17">
      <c r="A687" s="10"/>
      <c r="B687" s="10"/>
      <c r="C687" s="10"/>
      <c r="D687" s="10"/>
      <c r="E687" s="10"/>
      <c r="F687" s="10"/>
      <c r="G687" s="10"/>
      <c r="H687" s="10"/>
      <c r="I687" s="10"/>
      <c r="J687" s="10"/>
      <c r="K687" s="10"/>
      <c r="L687" s="10"/>
      <c r="M687" s="10"/>
      <c r="N687" s="10"/>
      <c r="O687" s="10"/>
      <c r="P687" s="10"/>
      <c r="Q687" s="10"/>
    </row>
    <row r="688" spans="1:17">
      <c r="A688" s="10"/>
      <c r="B688" s="10"/>
      <c r="C688" s="10"/>
      <c r="D688" s="10"/>
      <c r="E688" s="10"/>
      <c r="F688" s="10"/>
      <c r="G688" s="10"/>
      <c r="H688" s="10"/>
      <c r="I688" s="10"/>
      <c r="J688" s="10"/>
      <c r="K688" s="10"/>
      <c r="L688" s="10"/>
      <c r="M688" s="10"/>
      <c r="N688" s="10"/>
      <c r="O688" s="10"/>
      <c r="P688" s="10"/>
      <c r="Q688" s="10"/>
    </row>
    <row r="689" spans="1:17">
      <c r="A689" s="10"/>
      <c r="B689" s="10"/>
      <c r="C689" s="10"/>
      <c r="D689" s="10"/>
      <c r="E689" s="10"/>
      <c r="F689" s="10"/>
      <c r="G689" s="10"/>
      <c r="H689" s="10"/>
      <c r="I689" s="10"/>
      <c r="J689" s="10"/>
      <c r="K689" s="10"/>
      <c r="L689" s="10"/>
      <c r="M689" s="10"/>
      <c r="N689" s="10"/>
      <c r="O689" s="10"/>
      <c r="P689" s="10"/>
      <c r="Q689" s="10"/>
    </row>
    <row r="690" spans="1:17">
      <c r="A690" s="10"/>
      <c r="B690" s="10"/>
      <c r="C690" s="10"/>
      <c r="D690" s="10"/>
      <c r="E690" s="10"/>
      <c r="F690" s="10"/>
      <c r="G690" s="10"/>
      <c r="H690" s="10"/>
      <c r="I690" s="10"/>
      <c r="J690" s="10"/>
      <c r="K690" s="10"/>
      <c r="L690" s="10"/>
      <c r="M690" s="10"/>
      <c r="N690" s="10"/>
      <c r="O690" s="10"/>
      <c r="P690" s="10"/>
      <c r="Q690" s="10"/>
    </row>
    <row r="691" spans="1:17">
      <c r="A691" s="10"/>
      <c r="B691" s="10"/>
      <c r="C691" s="10"/>
      <c r="D691" s="10"/>
      <c r="E691" s="10"/>
      <c r="F691" s="10"/>
      <c r="G691" s="10"/>
      <c r="H691" s="10"/>
      <c r="I691" s="10"/>
      <c r="J691" s="10"/>
      <c r="K691" s="10"/>
      <c r="L691" s="10"/>
      <c r="M691" s="10"/>
      <c r="N691" s="10"/>
      <c r="O691" s="10"/>
      <c r="P691" s="10"/>
      <c r="Q691" s="10"/>
    </row>
    <row r="692" spans="1:17">
      <c r="A692" s="10"/>
      <c r="B692" s="10"/>
      <c r="C692" s="10"/>
      <c r="D692" s="10"/>
      <c r="E692" s="10"/>
      <c r="F692" s="10"/>
      <c r="G692" s="10"/>
      <c r="H692" s="10"/>
      <c r="I692" s="10"/>
      <c r="J692" s="10"/>
      <c r="K692" s="10"/>
      <c r="L692" s="10"/>
      <c r="M692" s="10"/>
      <c r="N692" s="10"/>
      <c r="O692" s="10"/>
      <c r="P692" s="10"/>
      <c r="Q692" s="10"/>
    </row>
    <row r="693" spans="1:17">
      <c r="A693" s="10"/>
      <c r="B693" s="10"/>
      <c r="C693" s="10"/>
      <c r="D693" s="10"/>
      <c r="E693" s="10"/>
      <c r="F693" s="10"/>
      <c r="G693" s="10"/>
      <c r="H693" s="10"/>
      <c r="I693" s="10"/>
      <c r="J693" s="10"/>
      <c r="K693" s="10"/>
      <c r="L693" s="10"/>
      <c r="M693" s="10"/>
      <c r="N693" s="10"/>
      <c r="O693" s="10"/>
      <c r="P693" s="10"/>
      <c r="Q693" s="10"/>
    </row>
    <row r="694" spans="1:17">
      <c r="A694" s="10"/>
      <c r="B694" s="10"/>
      <c r="C694" s="10"/>
      <c r="D694" s="10"/>
      <c r="E694" s="10"/>
      <c r="F694" s="10"/>
      <c r="G694" s="10"/>
      <c r="H694" s="10"/>
      <c r="I694" s="10"/>
      <c r="J694" s="10"/>
      <c r="K694" s="10"/>
      <c r="L694" s="10"/>
      <c r="M694" s="10"/>
      <c r="N694" s="10"/>
      <c r="O694" s="10"/>
      <c r="P694" s="10"/>
      <c r="Q694" s="10"/>
    </row>
    <row r="695" spans="1:17">
      <c r="A695" s="10"/>
      <c r="B695" s="10"/>
      <c r="C695" s="10"/>
      <c r="D695" s="10"/>
      <c r="E695" s="10"/>
      <c r="F695" s="10"/>
      <c r="G695" s="10"/>
      <c r="H695" s="10"/>
      <c r="I695" s="10"/>
      <c r="J695" s="10"/>
      <c r="K695" s="10"/>
      <c r="L695" s="10"/>
      <c r="M695" s="10"/>
      <c r="N695" s="10"/>
      <c r="O695" s="10"/>
      <c r="P695" s="10"/>
      <c r="Q695" s="10"/>
    </row>
    <row r="696" spans="1:17">
      <c r="A696" s="10"/>
      <c r="B696" s="10"/>
      <c r="C696" s="10"/>
      <c r="D696" s="10"/>
      <c r="E696" s="10"/>
      <c r="F696" s="10"/>
      <c r="G696" s="10"/>
      <c r="H696" s="10"/>
      <c r="I696" s="10"/>
      <c r="J696" s="10"/>
      <c r="K696" s="10"/>
      <c r="L696" s="10"/>
      <c r="M696" s="10"/>
      <c r="N696" s="10"/>
      <c r="O696" s="10"/>
      <c r="P696" s="10"/>
      <c r="Q696" s="10"/>
    </row>
    <row r="697" spans="1:17">
      <c r="A697" s="10"/>
      <c r="B697" s="10"/>
      <c r="C697" s="10"/>
      <c r="D697" s="10"/>
      <c r="E697" s="10"/>
      <c r="F697" s="10"/>
      <c r="G697" s="10"/>
      <c r="H697" s="10"/>
      <c r="I697" s="10"/>
      <c r="J697" s="10"/>
      <c r="K697" s="10"/>
      <c r="L697" s="10"/>
      <c r="M697" s="10"/>
      <c r="N697" s="10"/>
      <c r="O697" s="10"/>
      <c r="P697" s="10"/>
      <c r="Q697" s="10"/>
    </row>
    <row r="698" spans="1:17">
      <c r="A698" s="10"/>
      <c r="B698" s="10"/>
      <c r="C698" s="10"/>
      <c r="D698" s="10"/>
      <c r="E698" s="10"/>
      <c r="F698" s="10"/>
      <c r="G698" s="10"/>
      <c r="H698" s="10"/>
      <c r="I698" s="10"/>
      <c r="J698" s="10"/>
      <c r="K698" s="10"/>
      <c r="L698" s="10"/>
      <c r="M698" s="10"/>
      <c r="N698" s="10"/>
      <c r="O698" s="10"/>
      <c r="P698" s="10"/>
      <c r="Q698" s="10"/>
    </row>
    <row r="699" spans="1:17">
      <c r="A699" s="10"/>
      <c r="B699" s="10"/>
      <c r="C699" s="10"/>
      <c r="D699" s="10"/>
      <c r="E699" s="10"/>
      <c r="F699" s="10"/>
      <c r="G699" s="10"/>
      <c r="H699" s="10"/>
      <c r="I699" s="10"/>
      <c r="J699" s="10"/>
      <c r="K699" s="10"/>
      <c r="L699" s="10"/>
      <c r="M699" s="10"/>
      <c r="N699" s="10"/>
      <c r="O699" s="10"/>
      <c r="P699" s="10"/>
      <c r="Q699" s="10"/>
    </row>
    <row r="700" spans="1:17">
      <c r="A700" s="10"/>
      <c r="B700" s="10"/>
      <c r="C700" s="10"/>
      <c r="D700" s="10"/>
      <c r="E700" s="10"/>
      <c r="F700" s="10"/>
      <c r="G700" s="10"/>
      <c r="H700" s="10"/>
      <c r="I700" s="10"/>
      <c r="J700" s="10"/>
      <c r="K700" s="10"/>
      <c r="L700" s="10"/>
      <c r="M700" s="10"/>
      <c r="N700" s="10"/>
      <c r="O700" s="10"/>
      <c r="P700" s="10"/>
      <c r="Q700" s="10"/>
    </row>
    <row r="701" spans="1:17">
      <c r="A701" s="10"/>
      <c r="B701" s="10"/>
      <c r="C701" s="10"/>
      <c r="D701" s="10"/>
      <c r="E701" s="10"/>
      <c r="F701" s="10"/>
      <c r="G701" s="10"/>
      <c r="H701" s="10"/>
      <c r="I701" s="10"/>
      <c r="J701" s="10"/>
      <c r="K701" s="10"/>
      <c r="L701" s="10"/>
      <c r="M701" s="10"/>
      <c r="N701" s="10"/>
      <c r="O701" s="10"/>
      <c r="P701" s="10"/>
      <c r="Q701" s="10"/>
    </row>
    <row r="702" spans="1:17">
      <c r="A702" s="10"/>
      <c r="B702" s="10"/>
      <c r="C702" s="10"/>
      <c r="D702" s="10"/>
      <c r="E702" s="10"/>
      <c r="F702" s="10"/>
      <c r="G702" s="10"/>
      <c r="H702" s="10"/>
      <c r="I702" s="10"/>
      <c r="J702" s="10"/>
      <c r="K702" s="10"/>
      <c r="L702" s="10"/>
      <c r="M702" s="10"/>
      <c r="N702" s="10"/>
      <c r="O702" s="10"/>
      <c r="P702" s="10"/>
      <c r="Q702" s="10"/>
    </row>
    <row r="703" spans="1:17">
      <c r="A703" s="10"/>
      <c r="B703" s="10"/>
      <c r="C703" s="10"/>
      <c r="D703" s="10"/>
      <c r="E703" s="10"/>
      <c r="F703" s="10"/>
      <c r="G703" s="10"/>
      <c r="H703" s="10"/>
      <c r="I703" s="10"/>
      <c r="J703" s="10"/>
      <c r="K703" s="10"/>
      <c r="L703" s="10"/>
      <c r="M703" s="10"/>
      <c r="N703" s="10"/>
      <c r="O703" s="10"/>
      <c r="P703" s="10"/>
      <c r="Q703" s="10"/>
    </row>
    <row r="704" spans="1:17">
      <c r="A704" s="10"/>
      <c r="B704" s="10"/>
      <c r="C704" s="10"/>
      <c r="D704" s="10"/>
      <c r="E704" s="10"/>
      <c r="F704" s="10"/>
      <c r="G704" s="10"/>
      <c r="H704" s="10"/>
      <c r="I704" s="10"/>
      <c r="J704" s="10"/>
      <c r="K704" s="10"/>
      <c r="L704" s="10"/>
      <c r="M704" s="10"/>
      <c r="N704" s="10"/>
      <c r="O704" s="10"/>
      <c r="P704" s="10"/>
      <c r="Q704" s="10"/>
    </row>
    <row r="705" spans="1:17">
      <c r="A705" s="10"/>
      <c r="B705" s="10"/>
      <c r="C705" s="10"/>
      <c r="D705" s="10"/>
      <c r="E705" s="10"/>
      <c r="F705" s="10"/>
      <c r="G705" s="10"/>
      <c r="H705" s="10"/>
      <c r="I705" s="10"/>
      <c r="J705" s="10"/>
      <c r="K705" s="10"/>
      <c r="L705" s="10"/>
      <c r="M705" s="10"/>
      <c r="N705" s="10"/>
      <c r="O705" s="10"/>
      <c r="P705" s="10"/>
      <c r="Q705" s="10"/>
    </row>
    <row r="706" spans="1:17">
      <c r="A706" s="10"/>
      <c r="B706" s="10"/>
      <c r="C706" s="10"/>
      <c r="D706" s="10"/>
      <c r="E706" s="10"/>
      <c r="F706" s="10"/>
      <c r="G706" s="10"/>
      <c r="H706" s="10"/>
      <c r="I706" s="10"/>
      <c r="J706" s="10"/>
      <c r="K706" s="10"/>
      <c r="L706" s="10"/>
      <c r="M706" s="10"/>
      <c r="N706" s="10"/>
      <c r="O706" s="10"/>
      <c r="P706" s="10"/>
      <c r="Q706" s="10"/>
    </row>
    <row r="707" spans="1:17">
      <c r="A707" s="10"/>
      <c r="B707" s="10"/>
      <c r="C707" s="10"/>
      <c r="D707" s="10"/>
      <c r="E707" s="10"/>
      <c r="F707" s="10"/>
      <c r="G707" s="10"/>
      <c r="H707" s="10"/>
      <c r="I707" s="10"/>
      <c r="J707" s="10"/>
      <c r="K707" s="10"/>
      <c r="L707" s="10"/>
      <c r="M707" s="10"/>
      <c r="N707" s="10"/>
      <c r="O707" s="10"/>
      <c r="P707" s="10"/>
      <c r="Q707" s="10"/>
    </row>
    <row r="708" spans="1:17">
      <c r="A708" s="10"/>
      <c r="B708" s="10"/>
      <c r="C708" s="10"/>
      <c r="D708" s="10"/>
      <c r="E708" s="10"/>
      <c r="F708" s="10"/>
      <c r="G708" s="10"/>
      <c r="H708" s="10"/>
      <c r="I708" s="10"/>
      <c r="J708" s="10"/>
      <c r="K708" s="10"/>
      <c r="L708" s="10"/>
      <c r="M708" s="10"/>
      <c r="N708" s="10"/>
      <c r="O708" s="10"/>
      <c r="P708" s="10"/>
      <c r="Q708" s="10"/>
    </row>
    <row r="709" spans="1:17">
      <c r="A709" s="10"/>
      <c r="B709" s="10"/>
      <c r="C709" s="10"/>
      <c r="D709" s="10"/>
      <c r="E709" s="10"/>
      <c r="F709" s="10"/>
      <c r="G709" s="10"/>
      <c r="H709" s="10"/>
      <c r="I709" s="10"/>
      <c r="J709" s="10"/>
      <c r="K709" s="10"/>
      <c r="L709" s="10"/>
      <c r="M709" s="10"/>
      <c r="N709" s="10"/>
      <c r="O709" s="10"/>
      <c r="P709" s="10"/>
      <c r="Q709" s="10"/>
    </row>
    <row r="710" spans="1:17">
      <c r="A710" s="10"/>
      <c r="B710" s="10"/>
      <c r="C710" s="10"/>
      <c r="D710" s="10"/>
      <c r="E710" s="10"/>
      <c r="F710" s="10"/>
      <c r="G710" s="10"/>
      <c r="H710" s="10"/>
      <c r="I710" s="10"/>
      <c r="J710" s="10"/>
      <c r="K710" s="10"/>
      <c r="L710" s="10"/>
      <c r="M710" s="10"/>
      <c r="N710" s="10"/>
      <c r="O710" s="10"/>
      <c r="P710" s="10"/>
      <c r="Q710" s="10"/>
    </row>
    <row r="711" spans="1:17">
      <c r="A711" s="10"/>
      <c r="B711" s="10"/>
      <c r="C711" s="10"/>
      <c r="D711" s="10"/>
      <c r="E711" s="10"/>
      <c r="F711" s="10"/>
      <c r="G711" s="10"/>
      <c r="H711" s="10"/>
      <c r="I711" s="10"/>
      <c r="J711" s="10"/>
      <c r="K711" s="10"/>
      <c r="L711" s="10"/>
      <c r="M711" s="10"/>
      <c r="N711" s="10"/>
      <c r="O711" s="10"/>
      <c r="P711" s="10"/>
      <c r="Q711" s="10"/>
    </row>
    <row r="712" spans="1:17">
      <c r="A712" s="10"/>
      <c r="B712" s="10"/>
      <c r="C712" s="10"/>
      <c r="D712" s="10"/>
      <c r="E712" s="10"/>
      <c r="F712" s="10"/>
      <c r="G712" s="10"/>
      <c r="H712" s="10"/>
      <c r="I712" s="10"/>
      <c r="J712" s="10"/>
      <c r="K712" s="10"/>
      <c r="L712" s="10"/>
      <c r="M712" s="10"/>
      <c r="N712" s="10"/>
      <c r="O712" s="10"/>
      <c r="P712" s="10"/>
      <c r="Q712" s="10"/>
    </row>
    <row r="713" spans="1:17">
      <c r="A713" s="10"/>
      <c r="B713" s="10"/>
      <c r="C713" s="10"/>
      <c r="D713" s="10"/>
      <c r="E713" s="10"/>
      <c r="F713" s="10"/>
      <c r="G713" s="10"/>
      <c r="H713" s="10"/>
      <c r="I713" s="10"/>
      <c r="J713" s="10"/>
      <c r="K713" s="10"/>
      <c r="L713" s="10"/>
      <c r="M713" s="10"/>
      <c r="N713" s="10"/>
      <c r="O713" s="10"/>
      <c r="P713" s="10"/>
      <c r="Q713" s="10"/>
    </row>
    <row r="714" spans="1:17">
      <c r="A714" s="10"/>
      <c r="B714" s="10"/>
      <c r="C714" s="10"/>
      <c r="D714" s="10"/>
      <c r="E714" s="10"/>
      <c r="F714" s="10"/>
      <c r="G714" s="10"/>
      <c r="H714" s="10"/>
      <c r="I714" s="10"/>
      <c r="J714" s="10"/>
      <c r="K714" s="10"/>
      <c r="L714" s="10"/>
      <c r="M714" s="10"/>
      <c r="N714" s="10"/>
      <c r="O714" s="10"/>
      <c r="P714" s="10"/>
      <c r="Q714" s="10"/>
    </row>
    <row r="715" spans="1:17">
      <c r="A715" s="10"/>
      <c r="B715" s="10"/>
      <c r="C715" s="10"/>
      <c r="D715" s="10"/>
      <c r="E715" s="10"/>
      <c r="F715" s="10"/>
      <c r="G715" s="10"/>
      <c r="H715" s="10"/>
      <c r="I715" s="10"/>
      <c r="J715" s="10"/>
      <c r="K715" s="10"/>
      <c r="L715" s="10"/>
      <c r="M715" s="10"/>
      <c r="N715" s="10"/>
      <c r="O715" s="10"/>
      <c r="P715" s="10"/>
      <c r="Q715" s="10"/>
    </row>
    <row r="716" spans="1:17">
      <c r="A716" s="10"/>
      <c r="B716" s="10"/>
      <c r="C716" s="10"/>
      <c r="D716" s="10"/>
      <c r="E716" s="10"/>
      <c r="F716" s="10"/>
      <c r="G716" s="10"/>
      <c r="H716" s="10"/>
      <c r="I716" s="10"/>
      <c r="J716" s="10"/>
      <c r="K716" s="10"/>
      <c r="L716" s="10"/>
      <c r="M716" s="10"/>
      <c r="N716" s="10"/>
      <c r="O716" s="10"/>
      <c r="P716" s="10"/>
      <c r="Q716" s="10"/>
    </row>
    <row r="717" spans="1:17">
      <c r="A717" s="10"/>
      <c r="B717" s="10"/>
      <c r="C717" s="10"/>
      <c r="D717" s="10"/>
      <c r="E717" s="10"/>
      <c r="F717" s="10"/>
      <c r="G717" s="10"/>
      <c r="H717" s="10"/>
      <c r="I717" s="10"/>
      <c r="J717" s="10"/>
      <c r="K717" s="10"/>
      <c r="L717" s="10"/>
      <c r="M717" s="10"/>
      <c r="N717" s="10"/>
      <c r="O717" s="10"/>
      <c r="P717" s="10"/>
      <c r="Q717" s="10"/>
    </row>
    <row r="718" spans="1:17">
      <c r="A718" s="10"/>
      <c r="B718" s="10"/>
      <c r="C718" s="10"/>
      <c r="D718" s="10"/>
      <c r="E718" s="10"/>
      <c r="F718" s="10"/>
      <c r="G718" s="10"/>
      <c r="H718" s="10"/>
      <c r="I718" s="10"/>
      <c r="J718" s="10"/>
      <c r="K718" s="10"/>
      <c r="L718" s="10"/>
      <c r="M718" s="10"/>
      <c r="N718" s="10"/>
      <c r="O718" s="10"/>
      <c r="P718" s="10"/>
      <c r="Q718" s="10"/>
    </row>
    <row r="719" spans="1:17">
      <c r="A719" s="10"/>
      <c r="B719" s="10"/>
      <c r="C719" s="10"/>
      <c r="D719" s="10"/>
      <c r="E719" s="10"/>
      <c r="F719" s="10"/>
      <c r="G719" s="10"/>
      <c r="H719" s="10"/>
      <c r="I719" s="10"/>
      <c r="J719" s="10"/>
      <c r="K719" s="10"/>
      <c r="L719" s="10"/>
      <c r="M719" s="10"/>
      <c r="N719" s="10"/>
      <c r="O719" s="10"/>
      <c r="P719" s="10"/>
      <c r="Q719" s="10"/>
    </row>
    <row r="720" spans="1:17">
      <c r="A720" s="10"/>
      <c r="B720" s="10"/>
      <c r="C720" s="10"/>
      <c r="D720" s="10"/>
      <c r="E720" s="10"/>
      <c r="F720" s="10"/>
      <c r="G720" s="10"/>
      <c r="H720" s="10"/>
      <c r="I720" s="10"/>
      <c r="J720" s="10"/>
      <c r="K720" s="10"/>
      <c r="L720" s="10"/>
      <c r="M720" s="10"/>
      <c r="N720" s="10"/>
      <c r="O720" s="10"/>
      <c r="P720" s="10"/>
      <c r="Q720" s="10"/>
    </row>
    <row r="721" spans="1:17">
      <c r="A721" s="10"/>
      <c r="B721" s="10"/>
      <c r="C721" s="10"/>
      <c r="D721" s="10"/>
      <c r="E721" s="10"/>
      <c r="F721" s="10"/>
      <c r="G721" s="10"/>
      <c r="H721" s="10"/>
      <c r="I721" s="10"/>
      <c r="J721" s="10"/>
      <c r="K721" s="10"/>
      <c r="L721" s="10"/>
      <c r="M721" s="10"/>
      <c r="N721" s="10"/>
      <c r="O721" s="10"/>
      <c r="P721" s="10"/>
      <c r="Q721" s="10"/>
    </row>
    <row r="722" spans="1:17">
      <c r="A722" s="10"/>
      <c r="B722" s="10"/>
      <c r="C722" s="10"/>
      <c r="D722" s="10"/>
      <c r="E722" s="10"/>
      <c r="F722" s="10"/>
      <c r="G722" s="10"/>
      <c r="H722" s="10"/>
      <c r="I722" s="10"/>
      <c r="J722" s="10"/>
      <c r="K722" s="10"/>
      <c r="L722" s="10"/>
      <c r="M722" s="10"/>
      <c r="N722" s="10"/>
      <c r="O722" s="10"/>
      <c r="P722" s="10"/>
      <c r="Q722" s="10"/>
    </row>
    <row r="723" spans="1:17">
      <c r="A723" s="10"/>
      <c r="B723" s="10"/>
      <c r="C723" s="10"/>
      <c r="D723" s="10"/>
      <c r="E723" s="10"/>
      <c r="F723" s="10"/>
      <c r="G723" s="10"/>
      <c r="H723" s="10"/>
      <c r="I723" s="10"/>
      <c r="J723" s="10"/>
      <c r="K723" s="10"/>
      <c r="L723" s="10"/>
      <c r="M723" s="10"/>
      <c r="N723" s="10"/>
      <c r="O723" s="10"/>
      <c r="P723" s="10"/>
      <c r="Q723" s="10"/>
    </row>
    <row r="724" spans="1:17">
      <c r="A724" s="10"/>
      <c r="B724" s="10"/>
      <c r="C724" s="10"/>
      <c r="D724" s="10"/>
      <c r="E724" s="10"/>
      <c r="F724" s="10"/>
      <c r="G724" s="10"/>
      <c r="H724" s="10"/>
      <c r="I724" s="10"/>
      <c r="J724" s="10"/>
      <c r="K724" s="10"/>
      <c r="L724" s="10"/>
      <c r="M724" s="10"/>
      <c r="N724" s="10"/>
      <c r="O724" s="10"/>
      <c r="P724" s="10"/>
      <c r="Q724" s="10"/>
    </row>
    <row r="725" spans="1:17">
      <c r="A725" s="10"/>
      <c r="B725" s="10"/>
      <c r="C725" s="10"/>
      <c r="D725" s="10"/>
      <c r="E725" s="10"/>
      <c r="F725" s="10"/>
      <c r="G725" s="10"/>
      <c r="H725" s="10"/>
      <c r="I725" s="10"/>
      <c r="J725" s="10"/>
      <c r="K725" s="10"/>
      <c r="L725" s="10"/>
      <c r="M725" s="10"/>
      <c r="N725" s="10"/>
      <c r="O725" s="10"/>
      <c r="P725" s="10"/>
      <c r="Q725" s="10"/>
    </row>
    <row r="726" spans="1:17">
      <c r="A726" s="10"/>
      <c r="B726" s="10"/>
      <c r="C726" s="10"/>
      <c r="D726" s="10"/>
      <c r="E726" s="10"/>
      <c r="F726" s="10"/>
      <c r="G726" s="10"/>
      <c r="H726" s="10"/>
      <c r="I726" s="10"/>
      <c r="J726" s="10"/>
      <c r="K726" s="10"/>
      <c r="L726" s="10"/>
      <c r="M726" s="10"/>
      <c r="N726" s="10"/>
      <c r="O726" s="10"/>
      <c r="P726" s="10"/>
      <c r="Q726" s="10"/>
    </row>
    <row r="727" spans="1:17">
      <c r="A727" s="10"/>
      <c r="B727" s="10"/>
      <c r="C727" s="10"/>
      <c r="D727" s="10"/>
      <c r="E727" s="10"/>
      <c r="F727" s="10"/>
      <c r="G727" s="10"/>
      <c r="H727" s="10"/>
      <c r="I727" s="10"/>
      <c r="J727" s="10"/>
      <c r="K727" s="10"/>
      <c r="L727" s="10"/>
      <c r="M727" s="10"/>
      <c r="N727" s="10"/>
      <c r="O727" s="10"/>
      <c r="P727" s="10"/>
      <c r="Q727" s="10"/>
    </row>
    <row r="728" spans="1:17">
      <c r="A728" s="10"/>
      <c r="B728" s="10"/>
      <c r="C728" s="10"/>
      <c r="D728" s="10"/>
      <c r="E728" s="10"/>
      <c r="F728" s="10"/>
      <c r="G728" s="10"/>
      <c r="H728" s="10"/>
      <c r="I728" s="10"/>
      <c r="J728" s="10"/>
      <c r="K728" s="10"/>
      <c r="L728" s="10"/>
      <c r="M728" s="10"/>
      <c r="N728" s="10"/>
      <c r="O728" s="10"/>
      <c r="P728" s="10"/>
      <c r="Q728" s="10"/>
    </row>
    <row r="729" spans="1:17">
      <c r="A729" s="10"/>
      <c r="B729" s="10"/>
      <c r="C729" s="10"/>
      <c r="D729" s="10"/>
      <c r="E729" s="10"/>
      <c r="F729" s="10"/>
      <c r="G729" s="10"/>
      <c r="H729" s="10"/>
      <c r="I729" s="10"/>
      <c r="J729" s="10"/>
      <c r="K729" s="10"/>
      <c r="L729" s="10"/>
      <c r="M729" s="10"/>
      <c r="N729" s="10"/>
      <c r="O729" s="10"/>
      <c r="P729" s="10"/>
      <c r="Q729" s="10"/>
    </row>
    <row r="730" spans="1:17">
      <c r="A730" s="10"/>
      <c r="B730" s="10"/>
      <c r="C730" s="10"/>
      <c r="D730" s="10"/>
      <c r="E730" s="10"/>
      <c r="F730" s="10"/>
      <c r="G730" s="10"/>
      <c r="H730" s="10"/>
      <c r="I730" s="10"/>
      <c r="J730" s="10"/>
      <c r="K730" s="10"/>
      <c r="L730" s="10"/>
      <c r="M730" s="10"/>
      <c r="N730" s="10"/>
      <c r="O730" s="10"/>
      <c r="P730" s="10"/>
      <c r="Q730" s="10"/>
    </row>
    <row r="731" spans="1:17">
      <c r="A731" s="10"/>
      <c r="B731" s="10"/>
      <c r="C731" s="10"/>
      <c r="D731" s="10"/>
      <c r="E731" s="10"/>
      <c r="F731" s="10"/>
      <c r="G731" s="10"/>
      <c r="H731" s="10"/>
      <c r="I731" s="10"/>
      <c r="J731" s="10"/>
      <c r="K731" s="10"/>
      <c r="L731" s="10"/>
      <c r="M731" s="10"/>
      <c r="N731" s="10"/>
      <c r="O731" s="10"/>
      <c r="P731" s="10"/>
      <c r="Q731" s="10"/>
    </row>
    <row r="732" spans="1:17">
      <c r="A732" s="10"/>
      <c r="B732" s="10"/>
      <c r="C732" s="10"/>
      <c r="D732" s="10"/>
      <c r="E732" s="10"/>
      <c r="F732" s="10"/>
      <c r="G732" s="10"/>
      <c r="H732" s="10"/>
      <c r="I732" s="10"/>
      <c r="J732" s="10"/>
      <c r="K732" s="10"/>
      <c r="L732" s="10"/>
      <c r="M732" s="10"/>
      <c r="N732" s="10"/>
      <c r="O732" s="10"/>
      <c r="P732" s="10"/>
      <c r="Q732" s="10"/>
    </row>
    <row r="733" spans="1:17">
      <c r="A733" s="10"/>
      <c r="B733" s="10"/>
      <c r="C733" s="10"/>
      <c r="D733" s="10"/>
      <c r="E733" s="10"/>
      <c r="F733" s="10"/>
      <c r="G733" s="10"/>
      <c r="H733" s="10"/>
      <c r="I733" s="10"/>
      <c r="J733" s="10"/>
      <c r="K733" s="10"/>
      <c r="L733" s="10"/>
      <c r="M733" s="10"/>
      <c r="N733" s="10"/>
      <c r="O733" s="10"/>
      <c r="P733" s="10"/>
      <c r="Q733" s="10"/>
    </row>
    <row r="734" spans="1:17">
      <c r="A734" s="10"/>
      <c r="B734" s="10"/>
      <c r="C734" s="10"/>
      <c r="D734" s="10"/>
      <c r="E734" s="10"/>
      <c r="F734" s="10"/>
      <c r="G734" s="10"/>
      <c r="H734" s="10"/>
      <c r="I734" s="10"/>
      <c r="J734" s="10"/>
      <c r="K734" s="10"/>
      <c r="L734" s="10"/>
      <c r="M734" s="10"/>
      <c r="N734" s="10"/>
      <c r="O734" s="10"/>
      <c r="P734" s="10"/>
      <c r="Q734" s="10"/>
    </row>
    <row r="735" spans="1:17">
      <c r="A735" s="10"/>
      <c r="B735" s="10"/>
      <c r="C735" s="10"/>
      <c r="D735" s="10"/>
      <c r="E735" s="10"/>
      <c r="F735" s="10"/>
      <c r="G735" s="10"/>
      <c r="H735" s="10"/>
      <c r="I735" s="10"/>
      <c r="J735" s="10"/>
      <c r="K735" s="10"/>
      <c r="L735" s="10"/>
      <c r="M735" s="10"/>
      <c r="N735" s="10"/>
      <c r="O735" s="10"/>
      <c r="P735" s="10"/>
      <c r="Q735" s="10"/>
    </row>
    <row r="736" spans="1:17">
      <c r="A736" s="10"/>
      <c r="B736" s="10"/>
      <c r="C736" s="10"/>
      <c r="D736" s="10"/>
      <c r="E736" s="10"/>
      <c r="F736" s="10"/>
      <c r="G736" s="10"/>
      <c r="H736" s="10"/>
      <c r="I736" s="10"/>
      <c r="J736" s="10"/>
      <c r="K736" s="10"/>
      <c r="L736" s="10"/>
      <c r="M736" s="10"/>
      <c r="N736" s="10"/>
      <c r="O736" s="10"/>
      <c r="P736" s="10"/>
      <c r="Q736" s="10"/>
    </row>
    <row r="737" spans="1:17">
      <c r="A737" s="10"/>
      <c r="B737" s="10"/>
      <c r="C737" s="10"/>
      <c r="D737" s="10"/>
      <c r="E737" s="10"/>
      <c r="F737" s="10"/>
      <c r="G737" s="10"/>
      <c r="H737" s="10"/>
      <c r="I737" s="10"/>
      <c r="J737" s="10"/>
      <c r="K737" s="10"/>
      <c r="L737" s="10"/>
      <c r="M737" s="10"/>
      <c r="N737" s="10"/>
      <c r="O737" s="10"/>
      <c r="P737" s="10"/>
      <c r="Q737" s="10"/>
    </row>
    <row r="738" spans="1:17">
      <c r="A738" s="10"/>
      <c r="B738" s="10"/>
      <c r="C738" s="10"/>
      <c r="D738" s="10"/>
      <c r="E738" s="10"/>
      <c r="F738" s="10"/>
      <c r="G738" s="10"/>
      <c r="H738" s="10"/>
      <c r="I738" s="10"/>
      <c r="J738" s="10"/>
      <c r="K738" s="10"/>
      <c r="L738" s="10"/>
      <c r="M738" s="10"/>
      <c r="N738" s="10"/>
      <c r="O738" s="10"/>
      <c r="P738" s="10"/>
      <c r="Q738" s="10"/>
    </row>
    <row r="739" spans="1:17">
      <c r="A739" s="10"/>
      <c r="B739" s="10"/>
      <c r="C739" s="10"/>
      <c r="D739" s="10"/>
      <c r="E739" s="10"/>
      <c r="F739" s="10"/>
      <c r="G739" s="10"/>
      <c r="H739" s="10"/>
      <c r="I739" s="10"/>
      <c r="J739" s="10"/>
      <c r="K739" s="10"/>
      <c r="L739" s="10"/>
      <c r="M739" s="10"/>
      <c r="N739" s="10"/>
      <c r="O739" s="10"/>
      <c r="P739" s="10"/>
      <c r="Q739" s="10"/>
    </row>
    <row r="740" spans="1:17">
      <c r="A740" s="10"/>
      <c r="B740" s="10"/>
      <c r="C740" s="10"/>
      <c r="D740" s="10"/>
      <c r="E740" s="10"/>
      <c r="F740" s="10"/>
      <c r="G740" s="10"/>
      <c r="H740" s="10"/>
      <c r="I740" s="10"/>
      <c r="J740" s="10"/>
      <c r="K740" s="10"/>
      <c r="L740" s="10"/>
      <c r="M740" s="10"/>
      <c r="N740" s="10"/>
      <c r="O740" s="10"/>
      <c r="P740" s="10"/>
      <c r="Q740" s="10"/>
    </row>
    <row r="741" spans="1:17">
      <c r="A741" s="10"/>
      <c r="B741" s="10"/>
      <c r="C741" s="10"/>
      <c r="D741" s="10"/>
      <c r="E741" s="10"/>
      <c r="F741" s="10"/>
      <c r="G741" s="10"/>
      <c r="H741" s="10"/>
      <c r="I741" s="10"/>
      <c r="J741" s="10"/>
      <c r="K741" s="10"/>
      <c r="L741" s="10"/>
      <c r="M741" s="10"/>
      <c r="N741" s="10"/>
      <c r="O741" s="10"/>
      <c r="P741" s="10"/>
      <c r="Q741" s="10"/>
    </row>
    <row r="742" spans="1:17">
      <c r="A742" s="10"/>
      <c r="B742" s="10"/>
      <c r="C742" s="10"/>
      <c r="D742" s="10"/>
      <c r="E742" s="10"/>
      <c r="F742" s="10"/>
      <c r="G742" s="10"/>
      <c r="H742" s="10"/>
      <c r="I742" s="10"/>
      <c r="J742" s="10"/>
      <c r="K742" s="10"/>
      <c r="L742" s="10"/>
      <c r="M742" s="10"/>
      <c r="N742" s="10"/>
      <c r="O742" s="10"/>
      <c r="P742" s="10"/>
      <c r="Q742" s="10"/>
    </row>
    <row r="743" spans="1:17">
      <c r="A743" s="10"/>
      <c r="B743" s="10"/>
      <c r="C743" s="10"/>
      <c r="D743" s="10"/>
      <c r="E743" s="10"/>
      <c r="F743" s="10"/>
      <c r="G743" s="10"/>
      <c r="H743" s="10"/>
      <c r="I743" s="10"/>
      <c r="J743" s="10"/>
      <c r="K743" s="10"/>
      <c r="L743" s="10"/>
      <c r="M743" s="10"/>
      <c r="N743" s="10"/>
      <c r="O743" s="10"/>
      <c r="P743" s="10"/>
      <c r="Q743" s="10"/>
    </row>
    <row r="744" spans="1:17">
      <c r="A744" s="10"/>
      <c r="B744" s="10"/>
      <c r="C744" s="10"/>
      <c r="D744" s="10"/>
      <c r="E744" s="10"/>
      <c r="F744" s="10"/>
      <c r="G744" s="10"/>
      <c r="H744" s="10"/>
      <c r="I744" s="10"/>
      <c r="J744" s="10"/>
      <c r="K744" s="10"/>
      <c r="L744" s="10"/>
      <c r="M744" s="10"/>
      <c r="N744" s="10"/>
      <c r="O744" s="10"/>
      <c r="P744" s="10"/>
      <c r="Q744" s="10"/>
    </row>
    <row r="745" spans="1:17">
      <c r="A745" s="10"/>
      <c r="B745" s="10"/>
      <c r="C745" s="10"/>
      <c r="D745" s="10"/>
      <c r="E745" s="10"/>
      <c r="F745" s="10"/>
      <c r="G745" s="10"/>
      <c r="H745" s="10"/>
      <c r="I745" s="10"/>
      <c r="J745" s="10"/>
      <c r="K745" s="10"/>
      <c r="L745" s="10"/>
      <c r="M745" s="10"/>
      <c r="N745" s="10"/>
      <c r="O745" s="10"/>
      <c r="P745" s="10"/>
      <c r="Q745" s="10"/>
    </row>
    <row r="746" spans="1:17">
      <c r="A746" s="10"/>
      <c r="B746" s="10"/>
      <c r="C746" s="10"/>
      <c r="D746" s="10"/>
      <c r="E746" s="10"/>
      <c r="F746" s="10"/>
      <c r="G746" s="10"/>
      <c r="H746" s="10"/>
      <c r="I746" s="10"/>
      <c r="J746" s="10"/>
      <c r="K746" s="10"/>
      <c r="L746" s="10"/>
      <c r="M746" s="10"/>
      <c r="N746" s="10"/>
      <c r="O746" s="10"/>
      <c r="P746" s="10"/>
      <c r="Q746" s="10"/>
    </row>
    <row r="747" spans="1:17">
      <c r="A747" s="10"/>
      <c r="B747" s="10"/>
      <c r="C747" s="10"/>
      <c r="D747" s="10"/>
      <c r="E747" s="10"/>
      <c r="F747" s="10"/>
      <c r="G747" s="10"/>
      <c r="H747" s="10"/>
      <c r="I747" s="10"/>
      <c r="J747" s="10"/>
      <c r="K747" s="10"/>
      <c r="L747" s="10"/>
      <c r="M747" s="10"/>
      <c r="N747" s="10"/>
      <c r="O747" s="10"/>
      <c r="P747" s="10"/>
      <c r="Q747" s="10"/>
    </row>
    <row r="748" spans="1:17">
      <c r="A748" s="10"/>
      <c r="B748" s="10"/>
      <c r="C748" s="10"/>
      <c r="D748" s="10"/>
      <c r="E748" s="10"/>
      <c r="F748" s="10"/>
      <c r="G748" s="10"/>
      <c r="H748" s="10"/>
      <c r="I748" s="10"/>
      <c r="J748" s="10"/>
      <c r="K748" s="10"/>
      <c r="L748" s="10"/>
      <c r="M748" s="10"/>
      <c r="N748" s="10"/>
      <c r="O748" s="10"/>
      <c r="P748" s="10"/>
      <c r="Q748" s="10"/>
    </row>
    <row r="749" spans="1:17">
      <c r="A749" s="10"/>
      <c r="B749" s="10"/>
      <c r="C749" s="10"/>
      <c r="D749" s="10"/>
      <c r="E749" s="10"/>
      <c r="F749" s="10"/>
      <c r="G749" s="10"/>
      <c r="H749" s="10"/>
      <c r="I749" s="10"/>
      <c r="J749" s="10"/>
      <c r="K749" s="10"/>
      <c r="L749" s="10"/>
      <c r="M749" s="10"/>
      <c r="N749" s="10"/>
      <c r="O749" s="10"/>
      <c r="P749" s="10"/>
      <c r="Q749" s="10"/>
    </row>
    <row r="750" spans="1:17">
      <c r="A750" s="10"/>
      <c r="B750" s="10"/>
      <c r="C750" s="10"/>
      <c r="D750" s="10"/>
      <c r="E750" s="10"/>
      <c r="F750" s="10"/>
      <c r="G750" s="10"/>
      <c r="H750" s="10"/>
      <c r="I750" s="10"/>
      <c r="J750" s="10"/>
      <c r="K750" s="10"/>
      <c r="L750" s="10"/>
      <c r="M750" s="10"/>
      <c r="N750" s="10"/>
      <c r="O750" s="10"/>
      <c r="P750" s="10"/>
      <c r="Q750" s="10"/>
    </row>
    <row r="751" spans="1:17">
      <c r="A751" s="10"/>
      <c r="B751" s="10"/>
      <c r="C751" s="10"/>
      <c r="D751" s="10"/>
      <c r="E751" s="10"/>
      <c r="F751" s="10"/>
      <c r="G751" s="10"/>
      <c r="H751" s="10"/>
      <c r="I751" s="10"/>
      <c r="J751" s="10"/>
      <c r="K751" s="10"/>
      <c r="L751" s="10"/>
      <c r="M751" s="10"/>
      <c r="N751" s="10"/>
      <c r="O751" s="10"/>
      <c r="P751" s="10"/>
      <c r="Q751" s="10"/>
    </row>
    <row r="752" spans="1:17">
      <c r="A752" s="10"/>
      <c r="B752" s="10"/>
      <c r="C752" s="10"/>
      <c r="D752" s="10"/>
      <c r="E752" s="10"/>
      <c r="F752" s="10"/>
      <c r="G752" s="10"/>
      <c r="H752" s="10"/>
      <c r="I752" s="10"/>
      <c r="J752" s="10"/>
      <c r="K752" s="10"/>
      <c r="L752" s="10"/>
      <c r="M752" s="10"/>
      <c r="N752" s="10"/>
      <c r="O752" s="10"/>
      <c r="P752" s="10"/>
      <c r="Q752" s="10"/>
    </row>
    <row r="753" spans="1:17">
      <c r="A753" s="10"/>
      <c r="B753" s="10"/>
      <c r="C753" s="10"/>
      <c r="D753" s="10"/>
      <c r="E753" s="10"/>
      <c r="F753" s="10"/>
      <c r="G753" s="10"/>
      <c r="H753" s="10"/>
      <c r="I753" s="10"/>
      <c r="J753" s="10"/>
      <c r="K753" s="10"/>
      <c r="L753" s="10"/>
      <c r="M753" s="10"/>
      <c r="N753" s="10"/>
      <c r="O753" s="10"/>
      <c r="P753" s="10"/>
      <c r="Q753" s="10"/>
    </row>
    <row r="754" spans="1:17">
      <c r="A754" s="10"/>
      <c r="B754" s="10"/>
      <c r="C754" s="10"/>
      <c r="D754" s="10"/>
      <c r="E754" s="10"/>
      <c r="F754" s="10"/>
      <c r="G754" s="10"/>
      <c r="H754" s="10"/>
      <c r="I754" s="10"/>
      <c r="J754" s="10"/>
      <c r="K754" s="10"/>
      <c r="L754" s="10"/>
      <c r="M754" s="10"/>
      <c r="N754" s="10"/>
      <c r="O754" s="10"/>
      <c r="P754" s="10"/>
      <c r="Q754" s="10"/>
    </row>
    <row r="755" spans="1:17">
      <c r="A755" s="10"/>
      <c r="B755" s="10"/>
      <c r="C755" s="10"/>
      <c r="D755" s="10"/>
      <c r="E755" s="10"/>
      <c r="F755" s="10"/>
      <c r="G755" s="10"/>
      <c r="H755" s="10"/>
      <c r="I755" s="10"/>
      <c r="J755" s="10"/>
      <c r="K755" s="10"/>
      <c r="L755" s="10"/>
      <c r="M755" s="10"/>
      <c r="N755" s="10"/>
      <c r="O755" s="10"/>
      <c r="P755" s="10"/>
      <c r="Q755" s="10"/>
    </row>
    <row r="756" spans="1:17">
      <c r="A756" s="10"/>
      <c r="B756" s="10"/>
      <c r="C756" s="10"/>
      <c r="D756" s="10"/>
      <c r="E756" s="10"/>
      <c r="F756" s="10"/>
      <c r="G756" s="10"/>
      <c r="H756" s="10"/>
      <c r="I756" s="10"/>
      <c r="J756" s="10"/>
      <c r="K756" s="10"/>
      <c r="L756" s="10"/>
      <c r="M756" s="10"/>
      <c r="N756" s="10"/>
      <c r="O756" s="10"/>
      <c r="P756" s="10"/>
      <c r="Q756" s="10"/>
    </row>
    <row r="757" spans="1:17">
      <c r="A757" s="10"/>
      <c r="B757" s="10"/>
      <c r="C757" s="10"/>
      <c r="D757" s="10"/>
      <c r="E757" s="10"/>
      <c r="F757" s="10"/>
      <c r="G757" s="10"/>
      <c r="H757" s="10"/>
      <c r="I757" s="10"/>
      <c r="J757" s="10"/>
      <c r="K757" s="10"/>
      <c r="L757" s="10"/>
      <c r="M757" s="10"/>
      <c r="N757" s="10"/>
      <c r="O757" s="10"/>
      <c r="P757" s="10"/>
      <c r="Q757" s="10"/>
    </row>
    <row r="758" spans="1:17">
      <c r="A758" s="10"/>
      <c r="B758" s="10"/>
      <c r="C758" s="10"/>
      <c r="D758" s="10"/>
      <c r="E758" s="10"/>
      <c r="F758" s="10"/>
      <c r="G758" s="10"/>
      <c r="H758" s="10"/>
      <c r="I758" s="10"/>
      <c r="J758" s="10"/>
      <c r="K758" s="10"/>
      <c r="L758" s="10"/>
      <c r="M758" s="10"/>
      <c r="N758" s="10"/>
      <c r="O758" s="10"/>
      <c r="P758" s="10"/>
      <c r="Q758" s="10"/>
    </row>
    <row r="759" spans="1:17">
      <c r="A759" s="10"/>
      <c r="B759" s="10"/>
      <c r="C759" s="10"/>
      <c r="D759" s="10"/>
      <c r="E759" s="10"/>
      <c r="F759" s="10"/>
      <c r="G759" s="10"/>
      <c r="H759" s="10"/>
      <c r="I759" s="10"/>
      <c r="J759" s="10"/>
      <c r="K759" s="10"/>
      <c r="L759" s="10"/>
      <c r="M759" s="10"/>
      <c r="N759" s="10"/>
      <c r="O759" s="10"/>
      <c r="P759" s="10"/>
      <c r="Q759" s="10"/>
    </row>
    <row r="760" spans="1:17">
      <c r="A760" s="10"/>
      <c r="B760" s="10"/>
      <c r="C760" s="10"/>
      <c r="D760" s="10"/>
      <c r="E760" s="10"/>
      <c r="F760" s="10"/>
      <c r="G760" s="10"/>
      <c r="H760" s="10"/>
      <c r="I760" s="10"/>
      <c r="J760" s="10"/>
      <c r="K760" s="10"/>
      <c r="L760" s="10"/>
      <c r="M760" s="10"/>
      <c r="N760" s="10"/>
      <c r="O760" s="10"/>
      <c r="P760" s="10"/>
      <c r="Q760" s="10"/>
    </row>
    <row r="761" spans="1:17">
      <c r="A761" s="10"/>
      <c r="B761" s="10"/>
      <c r="C761" s="10"/>
      <c r="D761" s="10"/>
      <c r="E761" s="10"/>
      <c r="F761" s="10"/>
      <c r="G761" s="10"/>
      <c r="H761" s="10"/>
      <c r="I761" s="10"/>
      <c r="J761" s="10"/>
      <c r="K761" s="10"/>
      <c r="L761" s="10"/>
      <c r="M761" s="10"/>
      <c r="N761" s="10"/>
      <c r="O761" s="10"/>
      <c r="P761" s="10"/>
      <c r="Q761" s="10"/>
    </row>
    <row r="762" spans="1:17">
      <c r="A762" s="10"/>
      <c r="B762" s="10"/>
      <c r="C762" s="10"/>
      <c r="D762" s="10"/>
      <c r="E762" s="10"/>
      <c r="F762" s="10"/>
      <c r="G762" s="10"/>
      <c r="H762" s="10"/>
      <c r="I762" s="10"/>
      <c r="J762" s="10"/>
      <c r="K762" s="10"/>
      <c r="L762" s="10"/>
      <c r="M762" s="10"/>
      <c r="N762" s="10"/>
      <c r="O762" s="10"/>
      <c r="P762" s="10"/>
      <c r="Q762" s="10"/>
    </row>
    <row r="763" spans="1:17">
      <c r="A763" s="10"/>
      <c r="B763" s="10"/>
      <c r="C763" s="10"/>
      <c r="D763" s="10"/>
      <c r="E763" s="10"/>
      <c r="F763" s="10"/>
      <c r="G763" s="10"/>
      <c r="H763" s="10"/>
      <c r="I763" s="10"/>
      <c r="J763" s="10"/>
      <c r="K763" s="10"/>
      <c r="L763" s="10"/>
      <c r="M763" s="10"/>
      <c r="N763" s="10"/>
      <c r="O763" s="10"/>
      <c r="P763" s="10"/>
      <c r="Q763" s="10"/>
    </row>
    <row r="764" spans="1:17">
      <c r="A764" s="10"/>
      <c r="B764" s="10"/>
      <c r="C764" s="10"/>
      <c r="D764" s="10"/>
      <c r="E764" s="10"/>
      <c r="F764" s="10"/>
      <c r="G764" s="10"/>
      <c r="H764" s="10"/>
      <c r="I764" s="10"/>
      <c r="J764" s="10"/>
      <c r="K764" s="10"/>
      <c r="L764" s="10"/>
      <c r="M764" s="10"/>
      <c r="N764" s="10"/>
      <c r="O764" s="10"/>
      <c r="P764" s="10"/>
      <c r="Q764" s="10"/>
    </row>
    <row r="765" spans="1:17">
      <c r="A765" s="10"/>
      <c r="B765" s="10"/>
      <c r="C765" s="10"/>
      <c r="D765" s="10"/>
      <c r="E765" s="10"/>
      <c r="F765" s="10"/>
      <c r="G765" s="10"/>
      <c r="H765" s="10"/>
      <c r="I765" s="10"/>
      <c r="J765" s="10"/>
      <c r="K765" s="10"/>
      <c r="L765" s="10"/>
      <c r="M765" s="10"/>
      <c r="N765" s="10"/>
      <c r="O765" s="10"/>
      <c r="P765" s="10"/>
      <c r="Q765" s="10"/>
    </row>
    <row r="766" spans="1:17">
      <c r="A766" s="10"/>
      <c r="B766" s="10"/>
      <c r="C766" s="10"/>
      <c r="D766" s="10"/>
      <c r="E766" s="10"/>
      <c r="F766" s="10"/>
      <c r="G766" s="10"/>
      <c r="H766" s="10"/>
      <c r="I766" s="10"/>
      <c r="J766" s="10"/>
      <c r="K766" s="10"/>
      <c r="L766" s="10"/>
      <c r="M766" s="10"/>
      <c r="N766" s="10"/>
      <c r="O766" s="10"/>
      <c r="P766" s="10"/>
      <c r="Q766" s="10"/>
    </row>
    <row r="767" spans="1:17">
      <c r="A767" s="10"/>
      <c r="B767" s="10"/>
      <c r="C767" s="10"/>
      <c r="D767" s="10"/>
      <c r="E767" s="10"/>
      <c r="F767" s="10"/>
      <c r="G767" s="10"/>
      <c r="H767" s="10"/>
      <c r="I767" s="10"/>
      <c r="J767" s="10"/>
      <c r="K767" s="10"/>
      <c r="L767" s="10"/>
      <c r="M767" s="10"/>
      <c r="N767" s="10"/>
      <c r="O767" s="10"/>
      <c r="P767" s="10"/>
      <c r="Q767" s="10"/>
    </row>
    <row r="768" spans="1:17">
      <c r="A768" s="10"/>
      <c r="B768" s="10"/>
      <c r="C768" s="10"/>
      <c r="D768" s="10"/>
      <c r="E768" s="10"/>
      <c r="F768" s="10"/>
      <c r="G768" s="10"/>
      <c r="H768" s="10"/>
      <c r="I768" s="10"/>
      <c r="J768" s="10"/>
      <c r="K768" s="10"/>
      <c r="L768" s="10"/>
      <c r="M768" s="10"/>
      <c r="N768" s="10"/>
      <c r="O768" s="10"/>
      <c r="P768" s="10"/>
      <c r="Q768" s="10"/>
    </row>
    <row r="769" spans="1:17">
      <c r="A769" s="10"/>
      <c r="B769" s="10"/>
      <c r="C769" s="10"/>
      <c r="D769" s="10"/>
      <c r="E769" s="10"/>
      <c r="F769" s="10"/>
      <c r="G769" s="10"/>
      <c r="H769" s="10"/>
      <c r="I769" s="10"/>
      <c r="J769" s="10"/>
      <c r="K769" s="10"/>
      <c r="L769" s="10"/>
      <c r="M769" s="10"/>
      <c r="N769" s="10"/>
      <c r="O769" s="10"/>
      <c r="P769" s="10"/>
      <c r="Q769" s="10"/>
    </row>
    <row r="770" spans="1:17">
      <c r="A770" s="10"/>
      <c r="B770" s="10"/>
      <c r="C770" s="10"/>
      <c r="D770" s="10"/>
      <c r="E770" s="10"/>
      <c r="F770" s="10"/>
      <c r="G770" s="10"/>
      <c r="H770" s="10"/>
      <c r="I770" s="10"/>
      <c r="J770" s="10"/>
      <c r="K770" s="10"/>
      <c r="L770" s="10"/>
      <c r="M770" s="10"/>
      <c r="N770" s="10"/>
      <c r="O770" s="10"/>
      <c r="P770" s="10"/>
      <c r="Q770" s="10"/>
    </row>
    <row r="771" spans="1:17">
      <c r="A771" s="10"/>
      <c r="B771" s="10"/>
      <c r="C771" s="10"/>
      <c r="D771" s="10"/>
      <c r="E771" s="10"/>
      <c r="F771" s="10"/>
      <c r="G771" s="10"/>
      <c r="H771" s="10"/>
      <c r="I771" s="10"/>
      <c r="J771" s="10"/>
      <c r="K771" s="10"/>
      <c r="L771" s="10"/>
      <c r="M771" s="10"/>
      <c r="N771" s="10"/>
      <c r="O771" s="10"/>
      <c r="P771" s="10"/>
      <c r="Q771" s="10"/>
    </row>
    <row r="772" spans="1:17">
      <c r="A772" s="10"/>
      <c r="B772" s="10"/>
      <c r="C772" s="10"/>
      <c r="D772" s="10"/>
      <c r="E772" s="10"/>
      <c r="F772" s="10"/>
      <c r="G772" s="10"/>
      <c r="H772" s="10"/>
      <c r="I772" s="10"/>
      <c r="J772" s="10"/>
      <c r="K772" s="10"/>
      <c r="L772" s="10"/>
      <c r="M772" s="10"/>
      <c r="N772" s="10"/>
      <c r="O772" s="10"/>
      <c r="P772" s="10"/>
      <c r="Q772" s="10"/>
    </row>
    <row r="773" spans="1:17">
      <c r="A773" s="10"/>
      <c r="B773" s="10"/>
      <c r="C773" s="10"/>
      <c r="D773" s="10"/>
      <c r="E773" s="10"/>
      <c r="F773" s="10"/>
      <c r="G773" s="10"/>
      <c r="H773" s="10"/>
      <c r="I773" s="10"/>
      <c r="J773" s="10"/>
      <c r="K773" s="10"/>
      <c r="L773" s="10"/>
      <c r="M773" s="10"/>
      <c r="N773" s="10"/>
      <c r="O773" s="10"/>
      <c r="P773" s="10"/>
      <c r="Q773" s="10"/>
    </row>
    <row r="774" spans="1:17">
      <c r="A774" s="10"/>
      <c r="B774" s="10"/>
      <c r="C774" s="10"/>
      <c r="D774" s="10"/>
      <c r="E774" s="10"/>
      <c r="F774" s="10"/>
      <c r="G774" s="10"/>
      <c r="H774" s="10"/>
      <c r="I774" s="10"/>
      <c r="J774" s="10"/>
      <c r="K774" s="10"/>
      <c r="L774" s="10"/>
      <c r="M774" s="10"/>
      <c r="N774" s="10"/>
      <c r="O774" s="10"/>
      <c r="P774" s="10"/>
      <c r="Q774" s="10"/>
    </row>
    <row r="775" spans="1:17">
      <c r="A775" s="10"/>
      <c r="B775" s="10"/>
      <c r="C775" s="10"/>
      <c r="D775" s="10"/>
      <c r="E775" s="10"/>
      <c r="F775" s="10"/>
      <c r="G775" s="10"/>
      <c r="H775" s="10"/>
      <c r="I775" s="10"/>
      <c r="J775" s="10"/>
      <c r="K775" s="10"/>
      <c r="L775" s="10"/>
      <c r="M775" s="10"/>
      <c r="N775" s="10"/>
      <c r="O775" s="10"/>
      <c r="P775" s="10"/>
      <c r="Q775" s="10"/>
    </row>
    <row r="776" spans="1:17">
      <c r="A776" s="10"/>
      <c r="B776" s="10"/>
      <c r="C776" s="10"/>
      <c r="D776" s="10"/>
      <c r="E776" s="10"/>
      <c r="F776" s="10"/>
      <c r="G776" s="10"/>
      <c r="H776" s="10"/>
      <c r="I776" s="10"/>
      <c r="J776" s="10"/>
      <c r="K776" s="10"/>
      <c r="L776" s="10"/>
      <c r="M776" s="10"/>
      <c r="N776" s="10"/>
      <c r="O776" s="10"/>
      <c r="P776" s="10"/>
      <c r="Q776" s="10"/>
    </row>
    <row r="777" spans="1:17">
      <c r="A777" s="10"/>
      <c r="B777" s="10"/>
      <c r="C777" s="10"/>
      <c r="D777" s="10"/>
      <c r="E777" s="10"/>
      <c r="F777" s="10"/>
      <c r="G777" s="10"/>
      <c r="H777" s="10"/>
      <c r="I777" s="10"/>
      <c r="J777" s="10"/>
      <c r="K777" s="10"/>
      <c r="L777" s="10"/>
      <c r="M777" s="10"/>
      <c r="N777" s="10"/>
      <c r="O777" s="10"/>
      <c r="P777" s="10"/>
      <c r="Q777" s="10"/>
    </row>
    <row r="778" spans="1:17">
      <c r="A778" s="10"/>
      <c r="B778" s="10"/>
      <c r="C778" s="10"/>
      <c r="D778" s="10"/>
      <c r="E778" s="10"/>
      <c r="F778" s="10"/>
      <c r="G778" s="10"/>
      <c r="H778" s="10"/>
      <c r="I778" s="10"/>
      <c r="J778" s="10"/>
      <c r="K778" s="10"/>
      <c r="L778" s="10"/>
      <c r="M778" s="10"/>
      <c r="N778" s="10"/>
      <c r="O778" s="10"/>
      <c r="P778" s="10"/>
      <c r="Q778" s="10"/>
    </row>
    <row r="779" spans="1:17">
      <c r="A779" s="10"/>
      <c r="B779" s="10"/>
      <c r="C779" s="10"/>
      <c r="D779" s="10"/>
      <c r="E779" s="10"/>
      <c r="F779" s="10"/>
      <c r="G779" s="10"/>
      <c r="H779" s="10"/>
      <c r="I779" s="10"/>
      <c r="J779" s="10"/>
      <c r="K779" s="10"/>
      <c r="L779" s="10"/>
      <c r="M779" s="10"/>
      <c r="N779" s="10"/>
      <c r="O779" s="10"/>
      <c r="P779" s="10"/>
      <c r="Q779" s="10"/>
    </row>
    <row r="780" spans="1:17">
      <c r="A780" s="10"/>
      <c r="B780" s="10"/>
      <c r="C780" s="10"/>
      <c r="D780" s="10"/>
      <c r="E780" s="10"/>
      <c r="F780" s="10"/>
      <c r="G780" s="10"/>
      <c r="H780" s="10"/>
      <c r="I780" s="10"/>
      <c r="J780" s="10"/>
      <c r="K780" s="10"/>
      <c r="L780" s="10"/>
      <c r="M780" s="10"/>
      <c r="N780" s="10"/>
      <c r="O780" s="10"/>
      <c r="P780" s="10"/>
      <c r="Q780" s="10"/>
    </row>
    <row r="781" spans="1:17">
      <c r="A781" s="10"/>
      <c r="B781" s="10"/>
      <c r="C781" s="10"/>
      <c r="D781" s="10"/>
      <c r="E781" s="10"/>
      <c r="F781" s="10"/>
      <c r="G781" s="10"/>
      <c r="H781" s="10"/>
      <c r="I781" s="10"/>
      <c r="J781" s="10"/>
      <c r="K781" s="10"/>
      <c r="L781" s="10"/>
      <c r="M781" s="10"/>
      <c r="N781" s="10"/>
      <c r="O781" s="10"/>
      <c r="P781" s="10"/>
      <c r="Q781" s="10"/>
    </row>
    <row r="782" spans="1:17">
      <c r="A782" s="10"/>
      <c r="B782" s="10"/>
      <c r="C782" s="10"/>
      <c r="D782" s="10"/>
      <c r="E782" s="10"/>
      <c r="F782" s="10"/>
      <c r="G782" s="10"/>
      <c r="H782" s="10"/>
      <c r="I782" s="10"/>
      <c r="J782" s="10"/>
      <c r="K782" s="10"/>
      <c r="L782" s="10"/>
      <c r="M782" s="10"/>
      <c r="N782" s="10"/>
      <c r="O782" s="10"/>
      <c r="P782" s="10"/>
      <c r="Q782" s="10"/>
    </row>
    <row r="783" spans="1:17">
      <c r="A783" s="10"/>
      <c r="B783" s="10"/>
      <c r="C783" s="10"/>
      <c r="D783" s="10"/>
      <c r="E783" s="10"/>
      <c r="F783" s="10"/>
      <c r="G783" s="10"/>
      <c r="H783" s="10"/>
      <c r="I783" s="10"/>
      <c r="J783" s="10"/>
      <c r="K783" s="10"/>
      <c r="L783" s="10"/>
      <c r="M783" s="10"/>
      <c r="N783" s="10"/>
      <c r="O783" s="10"/>
      <c r="P783" s="10"/>
      <c r="Q783" s="10"/>
    </row>
    <row r="784" spans="1:17">
      <c r="A784" s="10"/>
      <c r="B784" s="10"/>
      <c r="C784" s="10"/>
      <c r="D784" s="10"/>
      <c r="E784" s="10"/>
      <c r="F784" s="10"/>
      <c r="G784" s="10"/>
      <c r="H784" s="10"/>
      <c r="I784" s="10"/>
      <c r="J784" s="10"/>
      <c r="K784" s="10"/>
      <c r="L784" s="10"/>
      <c r="M784" s="10"/>
      <c r="N784" s="10"/>
      <c r="O784" s="10"/>
      <c r="P784" s="10"/>
      <c r="Q784" s="10"/>
    </row>
    <row r="785" spans="1:17">
      <c r="A785" s="10"/>
      <c r="B785" s="10"/>
      <c r="C785" s="10"/>
      <c r="D785" s="10"/>
      <c r="E785" s="10"/>
      <c r="F785" s="10"/>
      <c r="G785" s="10"/>
      <c r="H785" s="10"/>
      <c r="I785" s="10"/>
      <c r="J785" s="10"/>
      <c r="K785" s="10"/>
      <c r="L785" s="10"/>
      <c r="M785" s="10"/>
      <c r="N785" s="10"/>
      <c r="O785" s="10"/>
      <c r="P785" s="10"/>
      <c r="Q785" s="10"/>
    </row>
    <row r="786" spans="1:17">
      <c r="A786" s="10"/>
      <c r="B786" s="10"/>
      <c r="C786" s="10"/>
      <c r="D786" s="10"/>
      <c r="E786" s="10"/>
      <c r="F786" s="10"/>
      <c r="G786" s="10"/>
      <c r="H786" s="10"/>
      <c r="I786" s="10"/>
      <c r="J786" s="10"/>
      <c r="K786" s="10"/>
      <c r="L786" s="10"/>
      <c r="M786" s="10"/>
      <c r="N786" s="10"/>
      <c r="O786" s="10"/>
      <c r="P786" s="10"/>
      <c r="Q786" s="10"/>
    </row>
    <row r="787" spans="1:17">
      <c r="A787" s="10"/>
      <c r="B787" s="10"/>
      <c r="C787" s="10"/>
      <c r="D787" s="10"/>
      <c r="E787" s="10"/>
      <c r="F787" s="10"/>
      <c r="G787" s="10"/>
      <c r="H787" s="10"/>
      <c r="I787" s="10"/>
      <c r="J787" s="10"/>
      <c r="K787" s="10"/>
      <c r="L787" s="10"/>
      <c r="M787" s="10"/>
      <c r="N787" s="10"/>
      <c r="O787" s="10"/>
      <c r="P787" s="10"/>
      <c r="Q787" s="10"/>
    </row>
    <row r="788" spans="1:17">
      <c r="A788" s="10"/>
      <c r="B788" s="10"/>
      <c r="C788" s="10"/>
      <c r="D788" s="10"/>
      <c r="E788" s="10"/>
      <c r="F788" s="10"/>
      <c r="G788" s="10"/>
      <c r="H788" s="10"/>
      <c r="I788" s="10"/>
      <c r="J788" s="10"/>
      <c r="K788" s="10"/>
      <c r="L788" s="10"/>
      <c r="M788" s="10"/>
      <c r="N788" s="10"/>
      <c r="O788" s="10"/>
      <c r="P788" s="10"/>
      <c r="Q788" s="10"/>
    </row>
    <row r="789" spans="1:17">
      <c r="A789" s="10"/>
      <c r="B789" s="10"/>
      <c r="C789" s="10"/>
      <c r="D789" s="10"/>
      <c r="E789" s="10"/>
      <c r="F789" s="10"/>
      <c r="G789" s="10"/>
      <c r="H789" s="10"/>
      <c r="I789" s="10"/>
      <c r="J789" s="10"/>
      <c r="K789" s="10"/>
      <c r="L789" s="10"/>
      <c r="M789" s="10"/>
      <c r="N789" s="10"/>
      <c r="O789" s="10"/>
      <c r="P789" s="10"/>
      <c r="Q789" s="10"/>
    </row>
    <row r="790" spans="1:17">
      <c r="A790" s="10"/>
      <c r="B790" s="10"/>
      <c r="C790" s="10"/>
      <c r="D790" s="10"/>
      <c r="E790" s="10"/>
      <c r="F790" s="10"/>
      <c r="G790" s="10"/>
      <c r="H790" s="10"/>
      <c r="I790" s="10"/>
      <c r="J790" s="10"/>
      <c r="K790" s="10"/>
      <c r="L790" s="10"/>
      <c r="M790" s="10"/>
      <c r="N790" s="10"/>
      <c r="O790" s="10"/>
      <c r="P790" s="10"/>
      <c r="Q790" s="10"/>
    </row>
    <row r="791" spans="1:17">
      <c r="A791" s="10"/>
      <c r="B791" s="10"/>
      <c r="C791" s="10"/>
      <c r="D791" s="10"/>
      <c r="E791" s="10"/>
      <c r="F791" s="10"/>
      <c r="G791" s="10"/>
      <c r="H791" s="10"/>
      <c r="I791" s="10"/>
      <c r="J791" s="10"/>
      <c r="K791" s="10"/>
      <c r="L791" s="10"/>
      <c r="M791" s="10"/>
      <c r="N791" s="10"/>
      <c r="O791" s="10"/>
      <c r="P791" s="10"/>
      <c r="Q791" s="10"/>
    </row>
    <row r="792" spans="1:17">
      <c r="A792" s="10"/>
      <c r="B792" s="10"/>
      <c r="C792" s="10"/>
      <c r="D792" s="10"/>
      <c r="E792" s="10"/>
      <c r="F792" s="10"/>
      <c r="G792" s="10"/>
      <c r="H792" s="10"/>
      <c r="I792" s="10"/>
      <c r="J792" s="10"/>
      <c r="K792" s="10"/>
      <c r="L792" s="10"/>
      <c r="M792" s="10"/>
      <c r="N792" s="10"/>
      <c r="O792" s="10"/>
      <c r="P792" s="10"/>
      <c r="Q792" s="10"/>
    </row>
    <row r="793" spans="1:17">
      <c r="A793" s="10"/>
      <c r="B793" s="10"/>
      <c r="C793" s="10"/>
      <c r="D793" s="10"/>
      <c r="E793" s="10"/>
      <c r="F793" s="10"/>
      <c r="G793" s="10"/>
      <c r="H793" s="10"/>
      <c r="I793" s="10"/>
      <c r="J793" s="10"/>
      <c r="K793" s="10"/>
      <c r="L793" s="10"/>
      <c r="M793" s="10"/>
      <c r="N793" s="10"/>
      <c r="O793" s="10"/>
      <c r="P793" s="10"/>
      <c r="Q793" s="10"/>
    </row>
    <row r="794" spans="1:17">
      <c r="A794" s="10"/>
      <c r="B794" s="10"/>
      <c r="C794" s="10"/>
      <c r="D794" s="10"/>
      <c r="E794" s="10"/>
      <c r="F794" s="10"/>
      <c r="G794" s="10"/>
      <c r="H794" s="10"/>
      <c r="I794" s="10"/>
      <c r="J794" s="10"/>
      <c r="K794" s="10"/>
      <c r="L794" s="10"/>
      <c r="M794" s="10"/>
      <c r="N794" s="10"/>
      <c r="O794" s="10"/>
      <c r="P794" s="10"/>
      <c r="Q794" s="10"/>
    </row>
    <row r="795" spans="1:17">
      <c r="A795" s="10"/>
      <c r="B795" s="10"/>
      <c r="C795" s="10"/>
      <c r="D795" s="10"/>
      <c r="E795" s="10"/>
      <c r="F795" s="10"/>
      <c r="G795" s="10"/>
      <c r="H795" s="10"/>
      <c r="I795" s="10"/>
      <c r="J795" s="10"/>
      <c r="K795" s="10"/>
      <c r="L795" s="10"/>
      <c r="M795" s="10"/>
      <c r="N795" s="10"/>
      <c r="O795" s="10"/>
      <c r="P795" s="10"/>
      <c r="Q795" s="10"/>
    </row>
    <row r="796" spans="1:17">
      <c r="A796" s="10"/>
      <c r="B796" s="10"/>
      <c r="C796" s="10"/>
      <c r="D796" s="10"/>
      <c r="E796" s="10"/>
      <c r="F796" s="10"/>
      <c r="G796" s="10"/>
      <c r="H796" s="10"/>
      <c r="I796" s="10"/>
      <c r="J796" s="10"/>
      <c r="K796" s="10"/>
      <c r="L796" s="10"/>
      <c r="M796" s="10"/>
      <c r="N796" s="10"/>
      <c r="O796" s="10"/>
      <c r="P796" s="10"/>
      <c r="Q796" s="10"/>
    </row>
    <row r="797" spans="1:17">
      <c r="A797" s="10"/>
      <c r="B797" s="10"/>
      <c r="C797" s="10"/>
      <c r="D797" s="10"/>
      <c r="E797" s="10"/>
      <c r="F797" s="10"/>
      <c r="G797" s="10"/>
      <c r="H797" s="10"/>
      <c r="I797" s="10"/>
      <c r="J797" s="10"/>
      <c r="K797" s="10"/>
      <c r="L797" s="10"/>
      <c r="M797" s="10"/>
      <c r="N797" s="10"/>
      <c r="O797" s="10"/>
      <c r="P797" s="10"/>
      <c r="Q797" s="10"/>
    </row>
    <row r="798" spans="1:17">
      <c r="A798" s="10"/>
      <c r="B798" s="10"/>
      <c r="C798" s="10"/>
      <c r="D798" s="10"/>
      <c r="E798" s="10"/>
      <c r="F798" s="10"/>
      <c r="G798" s="10"/>
      <c r="H798" s="10"/>
      <c r="I798" s="10"/>
      <c r="J798" s="10"/>
      <c r="K798" s="10"/>
      <c r="L798" s="10"/>
      <c r="M798" s="10"/>
      <c r="N798" s="10"/>
      <c r="O798" s="10"/>
      <c r="P798" s="10"/>
      <c r="Q798" s="10"/>
    </row>
    <row r="799" spans="1:17">
      <c r="A799" s="10"/>
      <c r="B799" s="10"/>
      <c r="C799" s="10"/>
      <c r="D799" s="10"/>
      <c r="E799" s="10"/>
      <c r="F799" s="10"/>
      <c r="G799" s="10"/>
      <c r="H799" s="10"/>
      <c r="I799" s="10"/>
      <c r="J799" s="10"/>
      <c r="K799" s="10"/>
      <c r="L799" s="10"/>
      <c r="M799" s="10"/>
      <c r="N799" s="10"/>
      <c r="O799" s="10"/>
      <c r="P799" s="10"/>
      <c r="Q799" s="10"/>
    </row>
    <row r="800" spans="1:17">
      <c r="A800" s="10"/>
      <c r="B800" s="10"/>
      <c r="C800" s="10"/>
      <c r="D800" s="10"/>
      <c r="E800" s="10"/>
      <c r="F800" s="10"/>
      <c r="G800" s="10"/>
      <c r="H800" s="10"/>
      <c r="I800" s="10"/>
      <c r="J800" s="10"/>
      <c r="K800" s="10"/>
      <c r="L800" s="10"/>
      <c r="M800" s="10"/>
      <c r="N800" s="10"/>
      <c r="O800" s="10"/>
      <c r="P800" s="10"/>
      <c r="Q800" s="10"/>
    </row>
    <row r="801" spans="1:17">
      <c r="A801" s="10"/>
      <c r="B801" s="10"/>
      <c r="C801" s="10"/>
      <c r="D801" s="10"/>
      <c r="E801" s="10"/>
      <c r="F801" s="10"/>
      <c r="G801" s="10"/>
      <c r="H801" s="10"/>
      <c r="I801" s="10"/>
      <c r="J801" s="10"/>
      <c r="K801" s="10"/>
      <c r="L801" s="10"/>
      <c r="M801" s="10"/>
      <c r="N801" s="10"/>
      <c r="O801" s="10"/>
      <c r="P801" s="10"/>
      <c r="Q801" s="10"/>
    </row>
    <row r="802" spans="1:17">
      <c r="A802" s="10"/>
      <c r="B802" s="10"/>
      <c r="C802" s="10"/>
      <c r="D802" s="10"/>
      <c r="E802" s="10"/>
      <c r="F802" s="10"/>
      <c r="G802" s="10"/>
      <c r="H802" s="10"/>
      <c r="I802" s="10"/>
      <c r="J802" s="10"/>
      <c r="K802" s="10"/>
      <c r="L802" s="10"/>
      <c r="M802" s="10"/>
      <c r="N802" s="10"/>
      <c r="O802" s="10"/>
      <c r="P802" s="10"/>
      <c r="Q802" s="10"/>
    </row>
    <row r="803" spans="1:17">
      <c r="A803" s="10"/>
      <c r="B803" s="10"/>
      <c r="C803" s="10"/>
      <c r="D803" s="10"/>
      <c r="E803" s="10"/>
      <c r="F803" s="10"/>
      <c r="G803" s="10"/>
      <c r="H803" s="10"/>
      <c r="I803" s="10"/>
      <c r="J803" s="10"/>
      <c r="K803" s="10"/>
      <c r="L803" s="10"/>
      <c r="M803" s="10"/>
      <c r="N803" s="10"/>
      <c r="O803" s="10"/>
      <c r="P803" s="10"/>
      <c r="Q803" s="10"/>
    </row>
    <row r="804" spans="1:17">
      <c r="A804" s="10"/>
      <c r="B804" s="10"/>
      <c r="C804" s="10"/>
      <c r="D804" s="10"/>
      <c r="E804" s="10"/>
      <c r="F804" s="10"/>
      <c r="G804" s="10"/>
      <c r="H804" s="10"/>
      <c r="I804" s="10"/>
      <c r="J804" s="10"/>
      <c r="K804" s="10"/>
      <c r="L804" s="10"/>
      <c r="M804" s="10"/>
      <c r="N804" s="10"/>
      <c r="O804" s="10"/>
      <c r="P804" s="10"/>
      <c r="Q804" s="10"/>
    </row>
    <row r="805" spans="1:17">
      <c r="A805" s="10"/>
      <c r="B805" s="10"/>
      <c r="C805" s="10"/>
      <c r="D805" s="10"/>
      <c r="E805" s="10"/>
      <c r="F805" s="10"/>
      <c r="G805" s="10"/>
      <c r="H805" s="10"/>
      <c r="I805" s="10"/>
      <c r="J805" s="10"/>
      <c r="K805" s="10"/>
      <c r="L805" s="10"/>
      <c r="M805" s="10"/>
      <c r="N805" s="10"/>
      <c r="O805" s="10"/>
      <c r="P805" s="10"/>
      <c r="Q805" s="10"/>
    </row>
    <row r="806" spans="1:17">
      <c r="A806" s="10"/>
      <c r="B806" s="10"/>
      <c r="C806" s="10"/>
      <c r="D806" s="10"/>
      <c r="E806" s="10"/>
      <c r="F806" s="10"/>
      <c r="G806" s="10"/>
      <c r="H806" s="10"/>
      <c r="I806" s="10"/>
      <c r="J806" s="10"/>
      <c r="K806" s="10"/>
      <c r="L806" s="10"/>
      <c r="M806" s="10"/>
      <c r="N806" s="10"/>
      <c r="O806" s="10"/>
      <c r="P806" s="10"/>
      <c r="Q806" s="10"/>
    </row>
    <row r="807" spans="1:17">
      <c r="A807" s="10"/>
      <c r="B807" s="10"/>
      <c r="C807" s="10"/>
      <c r="D807" s="10"/>
      <c r="E807" s="10"/>
      <c r="F807" s="10"/>
      <c r="G807" s="10"/>
      <c r="H807" s="10"/>
      <c r="I807" s="10"/>
      <c r="J807" s="10"/>
      <c r="K807" s="10"/>
      <c r="L807" s="10"/>
      <c r="M807" s="10"/>
      <c r="N807" s="10"/>
      <c r="O807" s="10"/>
      <c r="P807" s="10"/>
      <c r="Q807" s="10"/>
    </row>
    <row r="808" spans="1:17">
      <c r="A808" s="10"/>
      <c r="B808" s="10"/>
      <c r="C808" s="10"/>
      <c r="D808" s="10"/>
      <c r="E808" s="10"/>
      <c r="F808" s="10"/>
      <c r="G808" s="10"/>
      <c r="H808" s="10"/>
      <c r="I808" s="10"/>
      <c r="J808" s="10"/>
      <c r="K808" s="10"/>
      <c r="L808" s="10"/>
      <c r="M808" s="10"/>
      <c r="N808" s="10"/>
      <c r="O808" s="10"/>
      <c r="P808" s="10"/>
      <c r="Q808" s="10"/>
    </row>
    <row r="809" spans="1:17">
      <c r="A809" s="10"/>
      <c r="B809" s="10"/>
      <c r="C809" s="10"/>
      <c r="D809" s="10"/>
      <c r="E809" s="10"/>
      <c r="F809" s="10"/>
      <c r="G809" s="10"/>
      <c r="H809" s="10"/>
      <c r="I809" s="10"/>
      <c r="J809" s="10"/>
      <c r="K809" s="10"/>
      <c r="L809" s="10"/>
      <c r="M809" s="10"/>
      <c r="N809" s="10"/>
      <c r="O809" s="10"/>
      <c r="P809" s="10"/>
      <c r="Q809" s="10"/>
    </row>
    <row r="810" spans="1:17">
      <c r="A810" s="10"/>
      <c r="B810" s="10"/>
      <c r="C810" s="10"/>
      <c r="D810" s="10"/>
      <c r="E810" s="10"/>
      <c r="F810" s="10"/>
      <c r="G810" s="10"/>
      <c r="H810" s="10"/>
      <c r="I810" s="10"/>
      <c r="J810" s="10"/>
      <c r="K810" s="10"/>
      <c r="L810" s="10"/>
      <c r="M810" s="10"/>
      <c r="N810" s="10"/>
      <c r="O810" s="10"/>
      <c r="P810" s="10"/>
      <c r="Q810" s="10"/>
    </row>
    <row r="811" spans="1:17">
      <c r="A811" s="10"/>
      <c r="B811" s="10"/>
      <c r="C811" s="10"/>
      <c r="D811" s="10"/>
      <c r="E811" s="10"/>
      <c r="F811" s="10"/>
      <c r="G811" s="10"/>
      <c r="H811" s="10"/>
      <c r="I811" s="10"/>
      <c r="J811" s="10"/>
      <c r="K811" s="10"/>
      <c r="L811" s="10"/>
      <c r="M811" s="10"/>
      <c r="N811" s="10"/>
      <c r="O811" s="10"/>
      <c r="P811" s="10"/>
      <c r="Q811" s="10"/>
    </row>
    <row r="812" spans="1:17">
      <c r="A812" s="10"/>
      <c r="B812" s="10"/>
      <c r="C812" s="10"/>
      <c r="D812" s="10"/>
      <c r="E812" s="10"/>
      <c r="F812" s="10"/>
      <c r="G812" s="10"/>
      <c r="H812" s="10"/>
      <c r="I812" s="10"/>
      <c r="J812" s="10"/>
      <c r="K812" s="10"/>
      <c r="L812" s="10"/>
      <c r="M812" s="10"/>
      <c r="N812" s="10"/>
      <c r="O812" s="10"/>
      <c r="P812" s="10"/>
      <c r="Q812" s="10"/>
    </row>
    <row r="813" spans="1:17">
      <c r="A813" s="10"/>
      <c r="B813" s="10"/>
      <c r="C813" s="10"/>
      <c r="D813" s="10"/>
      <c r="E813" s="10"/>
      <c r="F813" s="10"/>
      <c r="G813" s="10"/>
      <c r="H813" s="10"/>
      <c r="I813" s="10"/>
      <c r="J813" s="10"/>
      <c r="K813" s="10"/>
      <c r="L813" s="10"/>
      <c r="M813" s="10"/>
      <c r="N813" s="10"/>
      <c r="O813" s="10"/>
      <c r="P813" s="10"/>
      <c r="Q813" s="10"/>
    </row>
    <row r="814" spans="1:17">
      <c r="A814" s="10"/>
      <c r="B814" s="10"/>
      <c r="C814" s="10"/>
      <c r="D814" s="10"/>
      <c r="E814" s="10"/>
      <c r="F814" s="10"/>
      <c r="G814" s="10"/>
      <c r="H814" s="10"/>
      <c r="I814" s="10"/>
      <c r="J814" s="10"/>
      <c r="K814" s="10"/>
      <c r="L814" s="10"/>
      <c r="M814" s="10"/>
      <c r="N814" s="10"/>
      <c r="O814" s="10"/>
      <c r="P814" s="10"/>
      <c r="Q814" s="10"/>
    </row>
    <row r="815" spans="1:17">
      <c r="A815" s="10"/>
      <c r="B815" s="10"/>
      <c r="C815" s="10"/>
      <c r="D815" s="10"/>
      <c r="E815" s="10"/>
      <c r="F815" s="10"/>
      <c r="G815" s="10"/>
      <c r="H815" s="10"/>
      <c r="I815" s="10"/>
      <c r="J815" s="10"/>
      <c r="K815" s="10"/>
      <c r="L815" s="10"/>
      <c r="M815" s="10"/>
      <c r="N815" s="10"/>
      <c r="O815" s="10"/>
      <c r="P815" s="10"/>
      <c r="Q815" s="10"/>
    </row>
    <row r="816" spans="1:17">
      <c r="A816" s="10"/>
      <c r="B816" s="10"/>
      <c r="C816" s="10"/>
      <c r="D816" s="10"/>
      <c r="E816" s="10"/>
      <c r="F816" s="10"/>
      <c r="G816" s="10"/>
      <c r="H816" s="10"/>
      <c r="I816" s="10"/>
      <c r="J816" s="10"/>
      <c r="K816" s="10"/>
      <c r="L816" s="10"/>
      <c r="M816" s="10"/>
      <c r="N816" s="10"/>
      <c r="O816" s="10"/>
      <c r="P816" s="10"/>
      <c r="Q816" s="10"/>
    </row>
    <row r="817" spans="1:17">
      <c r="A817" s="10"/>
      <c r="B817" s="10"/>
      <c r="C817" s="10"/>
      <c r="D817" s="10"/>
      <c r="E817" s="10"/>
      <c r="F817" s="10"/>
      <c r="G817" s="10"/>
      <c r="H817" s="10"/>
      <c r="I817" s="10"/>
      <c r="J817" s="10"/>
      <c r="K817" s="10"/>
      <c r="L817" s="10"/>
      <c r="M817" s="10"/>
      <c r="N817" s="10"/>
      <c r="O817" s="10"/>
      <c r="P817" s="10"/>
      <c r="Q817" s="10"/>
    </row>
    <row r="818" spans="1:17">
      <c r="A818" s="10"/>
      <c r="B818" s="10"/>
      <c r="C818" s="10"/>
      <c r="D818" s="10"/>
      <c r="E818" s="10"/>
      <c r="F818" s="10"/>
      <c r="G818" s="10"/>
      <c r="H818" s="10"/>
      <c r="I818" s="10"/>
      <c r="J818" s="10"/>
      <c r="K818" s="10"/>
      <c r="L818" s="10"/>
      <c r="M818" s="10"/>
      <c r="N818" s="10"/>
      <c r="O818" s="10"/>
      <c r="P818" s="10"/>
      <c r="Q818" s="10"/>
    </row>
    <row r="819" spans="1:17">
      <c r="A819" s="10"/>
      <c r="B819" s="10"/>
      <c r="C819" s="10"/>
      <c r="D819" s="10"/>
      <c r="E819" s="10"/>
      <c r="F819" s="10"/>
      <c r="G819" s="10"/>
      <c r="H819" s="10"/>
      <c r="I819" s="10"/>
      <c r="J819" s="10"/>
      <c r="K819" s="10"/>
      <c r="L819" s="10"/>
      <c r="M819" s="10"/>
      <c r="N819" s="10"/>
      <c r="O819" s="10"/>
      <c r="P819" s="10"/>
      <c r="Q819" s="10"/>
    </row>
    <row r="820" spans="1:17">
      <c r="A820" s="10"/>
      <c r="B820" s="10"/>
      <c r="C820" s="10"/>
      <c r="D820" s="10"/>
      <c r="E820" s="10"/>
      <c r="F820" s="10"/>
      <c r="G820" s="10"/>
      <c r="H820" s="10"/>
      <c r="I820" s="10"/>
      <c r="J820" s="10"/>
      <c r="K820" s="10"/>
      <c r="L820" s="10"/>
      <c r="M820" s="10"/>
      <c r="N820" s="10"/>
      <c r="O820" s="10"/>
      <c r="P820" s="10"/>
      <c r="Q820" s="10"/>
    </row>
    <row r="821" spans="1:17">
      <c r="A821" s="10"/>
      <c r="B821" s="10"/>
      <c r="C821" s="10"/>
      <c r="D821" s="10"/>
      <c r="E821" s="10"/>
      <c r="F821" s="10"/>
      <c r="G821" s="10"/>
      <c r="H821" s="10"/>
      <c r="I821" s="10"/>
      <c r="J821" s="10"/>
      <c r="K821" s="10"/>
      <c r="L821" s="10"/>
      <c r="M821" s="10"/>
      <c r="N821" s="10"/>
      <c r="O821" s="10"/>
      <c r="P821" s="10"/>
      <c r="Q821" s="10"/>
    </row>
    <row r="822" spans="1:17">
      <c r="A822" s="10"/>
      <c r="B822" s="10"/>
      <c r="C822" s="10"/>
      <c r="D822" s="10"/>
      <c r="E822" s="10"/>
      <c r="F822" s="10"/>
      <c r="G822" s="10"/>
      <c r="H822" s="10"/>
      <c r="I822" s="10"/>
      <c r="J822" s="10"/>
      <c r="K822" s="10"/>
      <c r="L822" s="10"/>
      <c r="M822" s="10"/>
      <c r="N822" s="10"/>
      <c r="O822" s="10"/>
      <c r="P822" s="10"/>
      <c r="Q822" s="10"/>
    </row>
    <row r="823" spans="1:17">
      <c r="A823" s="10"/>
      <c r="B823" s="10"/>
      <c r="C823" s="10"/>
      <c r="D823" s="10"/>
      <c r="E823" s="10"/>
      <c r="F823" s="10"/>
      <c r="G823" s="10"/>
      <c r="H823" s="10"/>
      <c r="I823" s="10"/>
      <c r="J823" s="10"/>
      <c r="K823" s="10"/>
      <c r="L823" s="10"/>
      <c r="M823" s="10"/>
      <c r="N823" s="10"/>
      <c r="O823" s="10"/>
      <c r="P823" s="10"/>
      <c r="Q823" s="10"/>
    </row>
    <row r="824" spans="1:17">
      <c r="A824" s="10"/>
      <c r="B824" s="10"/>
      <c r="C824" s="10"/>
      <c r="D824" s="10"/>
      <c r="E824" s="10"/>
      <c r="F824" s="10"/>
      <c r="G824" s="10"/>
      <c r="H824" s="10"/>
      <c r="I824" s="10"/>
      <c r="J824" s="10"/>
      <c r="K824" s="10"/>
      <c r="L824" s="10"/>
      <c r="M824" s="10"/>
      <c r="N824" s="10"/>
      <c r="O824" s="10"/>
      <c r="P824" s="10"/>
      <c r="Q824" s="10"/>
    </row>
    <row r="825" spans="1:17">
      <c r="A825" s="10"/>
      <c r="B825" s="10"/>
      <c r="C825" s="10"/>
      <c r="D825" s="10"/>
      <c r="E825" s="10"/>
      <c r="F825" s="10"/>
      <c r="G825" s="10"/>
      <c r="H825" s="10"/>
      <c r="I825" s="10"/>
      <c r="J825" s="10"/>
      <c r="K825" s="10"/>
      <c r="L825" s="10"/>
      <c r="M825" s="10"/>
      <c r="N825" s="10"/>
      <c r="O825" s="10"/>
      <c r="P825" s="10"/>
      <c r="Q825" s="10"/>
    </row>
    <row r="826" spans="1:17">
      <c r="A826" s="10"/>
      <c r="B826" s="10"/>
      <c r="C826" s="10"/>
      <c r="D826" s="10"/>
      <c r="E826" s="10"/>
      <c r="F826" s="10"/>
      <c r="G826" s="10"/>
      <c r="H826" s="10"/>
      <c r="I826" s="10"/>
      <c r="J826" s="10"/>
      <c r="K826" s="10"/>
      <c r="L826" s="10"/>
      <c r="M826" s="10"/>
      <c r="N826" s="10"/>
      <c r="O826" s="10"/>
      <c r="P826" s="10"/>
      <c r="Q826" s="10"/>
    </row>
    <row r="827" spans="1:17">
      <c r="A827" s="10"/>
      <c r="B827" s="10"/>
      <c r="C827" s="10"/>
      <c r="D827" s="10"/>
      <c r="E827" s="10"/>
      <c r="F827" s="10"/>
      <c r="G827" s="10"/>
      <c r="H827" s="10"/>
      <c r="I827" s="10"/>
      <c r="J827" s="10"/>
      <c r="K827" s="10"/>
      <c r="L827" s="10"/>
      <c r="M827" s="10"/>
      <c r="N827" s="10"/>
      <c r="O827" s="10"/>
      <c r="P827" s="10"/>
      <c r="Q827" s="10"/>
    </row>
    <row r="828" spans="1:17">
      <c r="A828" s="10"/>
      <c r="B828" s="10"/>
      <c r="C828" s="10"/>
      <c r="D828" s="10"/>
      <c r="E828" s="10"/>
      <c r="F828" s="10"/>
      <c r="G828" s="10"/>
      <c r="H828" s="10"/>
      <c r="I828" s="10"/>
      <c r="J828" s="10"/>
      <c r="K828" s="10"/>
      <c r="L828" s="10"/>
      <c r="M828" s="10"/>
      <c r="N828" s="10"/>
      <c r="O828" s="10"/>
      <c r="P828" s="10"/>
      <c r="Q828" s="10"/>
    </row>
    <row r="829" spans="1:17">
      <c r="A829" s="10"/>
      <c r="B829" s="10"/>
      <c r="C829" s="10"/>
      <c r="D829" s="10"/>
      <c r="E829" s="10"/>
      <c r="F829" s="10"/>
      <c r="G829" s="10"/>
      <c r="H829" s="10"/>
      <c r="I829" s="10"/>
      <c r="J829" s="10"/>
      <c r="K829" s="10"/>
      <c r="L829" s="10"/>
      <c r="M829" s="10"/>
      <c r="N829" s="10"/>
      <c r="O829" s="10"/>
      <c r="P829" s="10"/>
      <c r="Q829" s="10"/>
    </row>
    <row r="830" spans="1:17">
      <c r="A830" s="10"/>
      <c r="B830" s="10"/>
      <c r="C830" s="10"/>
      <c r="D830" s="10"/>
      <c r="E830" s="10"/>
      <c r="F830" s="10"/>
      <c r="G830" s="10"/>
      <c r="H830" s="10"/>
      <c r="I830" s="10"/>
      <c r="J830" s="10"/>
      <c r="K830" s="10"/>
      <c r="L830" s="10"/>
      <c r="M830" s="10"/>
      <c r="N830" s="10"/>
      <c r="O830" s="10"/>
      <c r="P830" s="10"/>
      <c r="Q830" s="10"/>
    </row>
    <row r="831" spans="1:17">
      <c r="A831" s="10"/>
      <c r="B831" s="10"/>
      <c r="C831" s="10"/>
      <c r="D831" s="10"/>
      <c r="E831" s="10"/>
      <c r="F831" s="10"/>
      <c r="G831" s="10"/>
      <c r="H831" s="10"/>
      <c r="I831" s="10"/>
      <c r="J831" s="10"/>
      <c r="K831" s="10"/>
      <c r="L831" s="10"/>
      <c r="M831" s="10"/>
      <c r="N831" s="10"/>
      <c r="O831" s="10"/>
      <c r="P831" s="10"/>
      <c r="Q831" s="10"/>
    </row>
    <row r="832" spans="1:17">
      <c r="A832" s="10"/>
      <c r="B832" s="10"/>
      <c r="C832" s="10"/>
      <c r="D832" s="10"/>
      <c r="E832" s="10"/>
      <c r="F832" s="10"/>
      <c r="G832" s="10"/>
      <c r="H832" s="10"/>
      <c r="I832" s="10"/>
      <c r="J832" s="10"/>
      <c r="K832" s="10"/>
      <c r="L832" s="10"/>
      <c r="M832" s="10"/>
      <c r="N832" s="10"/>
      <c r="O832" s="10"/>
      <c r="P832" s="10"/>
      <c r="Q832" s="10"/>
    </row>
    <row r="833" spans="1:17">
      <c r="A833" s="10"/>
      <c r="B833" s="10"/>
      <c r="C833" s="10"/>
      <c r="D833" s="10"/>
      <c r="E833" s="10"/>
      <c r="F833" s="10"/>
      <c r="G833" s="10"/>
      <c r="H833" s="10"/>
      <c r="I833" s="10"/>
      <c r="J833" s="10"/>
      <c r="K833" s="10"/>
      <c r="L833" s="10"/>
      <c r="M833" s="10"/>
      <c r="N833" s="10"/>
      <c r="O833" s="10"/>
      <c r="P833" s="10"/>
      <c r="Q833" s="10"/>
    </row>
    <row r="834" spans="1:17">
      <c r="A834" s="10"/>
      <c r="B834" s="10"/>
      <c r="C834" s="10"/>
      <c r="D834" s="10"/>
      <c r="E834" s="10"/>
      <c r="F834" s="10"/>
      <c r="G834" s="10"/>
      <c r="H834" s="10"/>
      <c r="I834" s="10"/>
      <c r="J834" s="10"/>
      <c r="K834" s="10"/>
      <c r="L834" s="10"/>
      <c r="M834" s="10"/>
      <c r="N834" s="10"/>
      <c r="O834" s="10"/>
      <c r="P834" s="10"/>
      <c r="Q834" s="10"/>
    </row>
    <row r="835" spans="1:17">
      <c r="A835" s="10"/>
      <c r="B835" s="10"/>
      <c r="C835" s="10"/>
      <c r="D835" s="10"/>
      <c r="E835" s="10"/>
      <c r="F835" s="10"/>
      <c r="G835" s="10"/>
      <c r="H835" s="10"/>
      <c r="I835" s="10"/>
      <c r="J835" s="10"/>
      <c r="K835" s="10"/>
      <c r="L835" s="10"/>
      <c r="M835" s="10"/>
      <c r="N835" s="10"/>
      <c r="O835" s="10"/>
      <c r="P835" s="10"/>
      <c r="Q835" s="10"/>
    </row>
    <row r="836" spans="1:17">
      <c r="A836" s="10"/>
      <c r="B836" s="10"/>
      <c r="C836" s="10"/>
      <c r="D836" s="10"/>
      <c r="E836" s="10"/>
      <c r="F836" s="10"/>
      <c r="G836" s="10"/>
      <c r="H836" s="10"/>
      <c r="I836" s="10"/>
      <c r="J836" s="10"/>
      <c r="K836" s="10"/>
      <c r="L836" s="10"/>
      <c r="M836" s="10"/>
      <c r="N836" s="10"/>
      <c r="O836" s="10"/>
      <c r="P836" s="10"/>
      <c r="Q836" s="10"/>
    </row>
    <row r="837" spans="1:17">
      <c r="A837" s="10"/>
      <c r="B837" s="10"/>
      <c r="C837" s="10"/>
      <c r="D837" s="10"/>
      <c r="E837" s="10"/>
      <c r="F837" s="10"/>
      <c r="G837" s="10"/>
      <c r="H837" s="10"/>
      <c r="I837" s="10"/>
      <c r="J837" s="10"/>
      <c r="K837" s="10"/>
      <c r="L837" s="10"/>
      <c r="M837" s="10"/>
      <c r="N837" s="10"/>
      <c r="O837" s="10"/>
      <c r="P837" s="10"/>
      <c r="Q837" s="10"/>
    </row>
    <row r="838" spans="1:17">
      <c r="A838" s="10"/>
      <c r="B838" s="10"/>
      <c r="C838" s="10"/>
      <c r="D838" s="10"/>
      <c r="E838" s="10"/>
      <c r="F838" s="10"/>
      <c r="G838" s="10"/>
      <c r="H838" s="10"/>
      <c r="I838" s="10"/>
      <c r="J838" s="10"/>
      <c r="K838" s="10"/>
      <c r="L838" s="10"/>
      <c r="M838" s="10"/>
      <c r="N838" s="10"/>
      <c r="O838" s="10"/>
      <c r="P838" s="10"/>
      <c r="Q838" s="10"/>
    </row>
    <row r="839" spans="1:17">
      <c r="A839" s="10"/>
      <c r="B839" s="10"/>
      <c r="C839" s="10"/>
      <c r="D839" s="10"/>
      <c r="E839" s="10"/>
      <c r="F839" s="10"/>
      <c r="G839" s="10"/>
      <c r="H839" s="10"/>
      <c r="I839" s="10"/>
      <c r="J839" s="10"/>
      <c r="K839" s="10"/>
      <c r="L839" s="10"/>
      <c r="M839" s="10"/>
      <c r="N839" s="10"/>
      <c r="O839" s="10"/>
      <c r="P839" s="10"/>
      <c r="Q839" s="10"/>
    </row>
    <row r="840" spans="1:17">
      <c r="A840" s="10"/>
      <c r="B840" s="10"/>
      <c r="C840" s="10"/>
      <c r="D840" s="10"/>
      <c r="E840" s="10"/>
      <c r="F840" s="10"/>
      <c r="G840" s="10"/>
      <c r="H840" s="10"/>
      <c r="I840" s="10"/>
      <c r="J840" s="10"/>
      <c r="K840" s="10"/>
      <c r="L840" s="10"/>
      <c r="M840" s="10"/>
      <c r="N840" s="10"/>
      <c r="O840" s="10"/>
      <c r="P840" s="10"/>
      <c r="Q840" s="10"/>
    </row>
    <row r="841" spans="1:17">
      <c r="A841" s="10"/>
      <c r="B841" s="10"/>
      <c r="C841" s="10"/>
      <c r="D841" s="10"/>
      <c r="E841" s="10"/>
      <c r="F841" s="10"/>
      <c r="G841" s="10"/>
      <c r="H841" s="10"/>
      <c r="I841" s="10"/>
      <c r="J841" s="10"/>
      <c r="K841" s="10"/>
      <c r="L841" s="10"/>
      <c r="M841" s="10"/>
      <c r="N841" s="10"/>
      <c r="O841" s="10"/>
      <c r="P841" s="10"/>
      <c r="Q841" s="10"/>
    </row>
    <row r="842" spans="1:17">
      <c r="A842" s="10"/>
      <c r="B842" s="10"/>
      <c r="C842" s="10"/>
      <c r="D842" s="10"/>
      <c r="E842" s="10"/>
      <c r="F842" s="10"/>
      <c r="G842" s="10"/>
      <c r="H842" s="10"/>
      <c r="I842" s="10"/>
      <c r="J842" s="10"/>
      <c r="K842" s="10"/>
      <c r="L842" s="10"/>
      <c r="M842" s="10"/>
      <c r="N842" s="10"/>
      <c r="O842" s="10"/>
      <c r="P842" s="10"/>
      <c r="Q842" s="10"/>
    </row>
    <row r="843" spans="1:17">
      <c r="A843" s="10"/>
      <c r="B843" s="10"/>
      <c r="C843" s="10"/>
      <c r="D843" s="10"/>
      <c r="E843" s="10"/>
      <c r="F843" s="10"/>
      <c r="G843" s="10"/>
      <c r="H843" s="10"/>
      <c r="I843" s="10"/>
      <c r="J843" s="10"/>
      <c r="K843" s="10"/>
      <c r="L843" s="10"/>
      <c r="M843" s="10"/>
      <c r="N843" s="10"/>
      <c r="O843" s="10"/>
      <c r="P843" s="10"/>
      <c r="Q843" s="10"/>
    </row>
    <row r="844" spans="1:17">
      <c r="A844" s="10"/>
      <c r="B844" s="10"/>
      <c r="C844" s="10"/>
      <c r="D844" s="10"/>
      <c r="E844" s="10"/>
      <c r="F844" s="10"/>
      <c r="G844" s="10"/>
      <c r="H844" s="10"/>
      <c r="I844" s="10"/>
      <c r="J844" s="10"/>
      <c r="K844" s="10"/>
      <c r="L844" s="10"/>
      <c r="M844" s="10"/>
      <c r="N844" s="10"/>
      <c r="O844" s="10"/>
      <c r="P844" s="10"/>
      <c r="Q844" s="10"/>
    </row>
    <row r="845" spans="1:17">
      <c r="A845" s="10"/>
      <c r="B845" s="10"/>
      <c r="C845" s="10"/>
      <c r="D845" s="10"/>
      <c r="E845" s="10"/>
      <c r="F845" s="10"/>
      <c r="G845" s="10"/>
      <c r="H845" s="10"/>
      <c r="I845" s="10"/>
      <c r="J845" s="10"/>
      <c r="K845" s="10"/>
      <c r="L845" s="10"/>
      <c r="M845" s="10"/>
      <c r="N845" s="10"/>
      <c r="O845" s="10"/>
      <c r="P845" s="10"/>
      <c r="Q845" s="10"/>
    </row>
    <row r="846" spans="1:17">
      <c r="A846" s="10"/>
      <c r="B846" s="10"/>
      <c r="C846" s="10"/>
      <c r="D846" s="10"/>
      <c r="E846" s="10"/>
      <c r="F846" s="10"/>
      <c r="G846" s="10"/>
      <c r="H846" s="10"/>
      <c r="I846" s="10"/>
      <c r="J846" s="10"/>
      <c r="K846" s="10"/>
      <c r="L846" s="10"/>
      <c r="M846" s="10"/>
      <c r="N846" s="10"/>
      <c r="O846" s="10"/>
      <c r="P846" s="10"/>
      <c r="Q846" s="10"/>
    </row>
    <row r="847" spans="1:17">
      <c r="A847" s="10"/>
      <c r="B847" s="10"/>
      <c r="C847" s="10"/>
      <c r="D847" s="10"/>
      <c r="E847" s="10"/>
      <c r="F847" s="10"/>
      <c r="G847" s="10"/>
      <c r="H847" s="10"/>
      <c r="I847" s="10"/>
      <c r="J847" s="10"/>
      <c r="K847" s="10"/>
      <c r="L847" s="10"/>
      <c r="M847" s="10"/>
      <c r="N847" s="10"/>
      <c r="O847" s="10"/>
      <c r="P847" s="10"/>
      <c r="Q847" s="10"/>
    </row>
    <row r="848" spans="1:17">
      <c r="A848" s="10"/>
      <c r="B848" s="10"/>
      <c r="C848" s="10"/>
      <c r="D848" s="10"/>
      <c r="E848" s="10"/>
      <c r="F848" s="10"/>
      <c r="G848" s="10"/>
      <c r="H848" s="10"/>
      <c r="I848" s="10"/>
      <c r="J848" s="10"/>
      <c r="K848" s="10"/>
      <c r="L848" s="10"/>
      <c r="M848" s="10"/>
      <c r="N848" s="10"/>
      <c r="O848" s="10"/>
      <c r="P848" s="10"/>
      <c r="Q848" s="10"/>
    </row>
    <row r="849" spans="1:17">
      <c r="A849" s="10"/>
      <c r="B849" s="10"/>
      <c r="C849" s="10"/>
      <c r="D849" s="10"/>
      <c r="E849" s="10"/>
      <c r="F849" s="10"/>
      <c r="G849" s="10"/>
      <c r="H849" s="10"/>
      <c r="I849" s="10"/>
      <c r="J849" s="10"/>
      <c r="K849" s="10"/>
      <c r="L849" s="10"/>
      <c r="M849" s="10"/>
      <c r="N849" s="10"/>
      <c r="O849" s="10"/>
      <c r="P849" s="10"/>
      <c r="Q849" s="10"/>
    </row>
    <row r="850" spans="1:17">
      <c r="A850" s="10"/>
      <c r="B850" s="10"/>
      <c r="C850" s="10"/>
      <c r="D850" s="10"/>
      <c r="E850" s="10"/>
      <c r="F850" s="10"/>
      <c r="G850" s="10"/>
      <c r="H850" s="10"/>
      <c r="I850" s="10"/>
      <c r="J850" s="10"/>
      <c r="K850" s="10"/>
      <c r="L850" s="10"/>
      <c r="M850" s="10"/>
      <c r="N850" s="10"/>
      <c r="O850" s="10"/>
      <c r="P850" s="10"/>
      <c r="Q850" s="10"/>
    </row>
    <row r="851" spans="1:17">
      <c r="A851" s="10"/>
      <c r="B851" s="10"/>
      <c r="C851" s="10"/>
      <c r="D851" s="10"/>
      <c r="E851" s="10"/>
      <c r="F851" s="10"/>
      <c r="G851" s="10"/>
      <c r="H851" s="10"/>
      <c r="I851" s="10"/>
      <c r="J851" s="10"/>
      <c r="K851" s="10"/>
      <c r="L851" s="10"/>
      <c r="M851" s="10"/>
      <c r="N851" s="10"/>
      <c r="O851" s="10"/>
      <c r="P851" s="10"/>
      <c r="Q851" s="10"/>
    </row>
    <row r="852" spans="1:17">
      <c r="A852" s="10"/>
      <c r="B852" s="10"/>
      <c r="C852" s="10"/>
      <c r="D852" s="10"/>
      <c r="E852" s="10"/>
      <c r="F852" s="10"/>
      <c r="G852" s="10"/>
      <c r="H852" s="10"/>
      <c r="I852" s="10"/>
      <c r="J852" s="10"/>
      <c r="K852" s="10"/>
      <c r="L852" s="10"/>
      <c r="M852" s="10"/>
      <c r="N852" s="10"/>
      <c r="O852" s="10"/>
      <c r="P852" s="10"/>
      <c r="Q852" s="10"/>
    </row>
    <row r="853" spans="1:17">
      <c r="A853" s="10"/>
      <c r="B853" s="10"/>
      <c r="C853" s="10"/>
      <c r="D853" s="10"/>
      <c r="E853" s="10"/>
      <c r="F853" s="10"/>
      <c r="G853" s="10"/>
      <c r="H853" s="10"/>
      <c r="I853" s="10"/>
      <c r="J853" s="10"/>
      <c r="K853" s="10"/>
      <c r="L853" s="10"/>
      <c r="M853" s="10"/>
      <c r="N853" s="10"/>
      <c r="O853" s="10"/>
      <c r="P853" s="10"/>
      <c r="Q853" s="10"/>
    </row>
    <row r="854" spans="1:17">
      <c r="A854" s="10"/>
      <c r="B854" s="10"/>
      <c r="C854" s="10"/>
      <c r="D854" s="10"/>
      <c r="E854" s="10"/>
      <c r="F854" s="10"/>
      <c r="G854" s="10"/>
      <c r="H854" s="10"/>
      <c r="I854" s="10"/>
      <c r="J854" s="10"/>
      <c r="K854" s="10"/>
      <c r="L854" s="10"/>
      <c r="M854" s="10"/>
      <c r="N854" s="10"/>
      <c r="O854" s="10"/>
      <c r="P854" s="10"/>
      <c r="Q854" s="10"/>
    </row>
    <row r="855" spans="1:17">
      <c r="A855" s="10"/>
      <c r="B855" s="10"/>
      <c r="C855" s="10"/>
      <c r="D855" s="10"/>
      <c r="E855" s="10"/>
      <c r="F855" s="10"/>
      <c r="G855" s="10"/>
      <c r="H855" s="10"/>
      <c r="I855" s="10"/>
      <c r="J855" s="10"/>
      <c r="K855" s="10"/>
      <c r="L855" s="10"/>
      <c r="M855" s="10"/>
      <c r="N855" s="10"/>
      <c r="O855" s="10"/>
      <c r="P855" s="10"/>
      <c r="Q855" s="10"/>
    </row>
    <row r="856" spans="1:17">
      <c r="A856" s="10"/>
      <c r="B856" s="10"/>
      <c r="C856" s="10"/>
      <c r="D856" s="10"/>
      <c r="E856" s="10"/>
      <c r="F856" s="10"/>
      <c r="G856" s="10"/>
      <c r="H856" s="10"/>
      <c r="I856" s="10"/>
      <c r="J856" s="10"/>
      <c r="K856" s="10"/>
      <c r="L856" s="10"/>
      <c r="M856" s="10"/>
      <c r="N856" s="10"/>
      <c r="O856" s="10"/>
      <c r="P856" s="10"/>
      <c r="Q856" s="10"/>
    </row>
    <row r="857" spans="1:17">
      <c r="A857" s="10"/>
      <c r="B857" s="10"/>
      <c r="C857" s="10"/>
      <c r="D857" s="10"/>
      <c r="E857" s="10"/>
      <c r="F857" s="10"/>
      <c r="G857" s="10"/>
      <c r="H857" s="10"/>
      <c r="I857" s="10"/>
      <c r="J857" s="10"/>
      <c r="K857" s="10"/>
      <c r="L857" s="10"/>
      <c r="M857" s="10"/>
      <c r="N857" s="10"/>
      <c r="O857" s="10"/>
      <c r="P857" s="10"/>
      <c r="Q857" s="10"/>
    </row>
    <row r="858" spans="1:17">
      <c r="A858" s="10"/>
      <c r="B858" s="10"/>
      <c r="C858" s="10"/>
      <c r="D858" s="10"/>
      <c r="E858" s="10"/>
      <c r="F858" s="10"/>
      <c r="G858" s="10"/>
      <c r="H858" s="10"/>
      <c r="I858" s="10"/>
      <c r="J858" s="10"/>
      <c r="K858" s="10"/>
      <c r="L858" s="10"/>
      <c r="M858" s="10"/>
      <c r="N858" s="10"/>
      <c r="O858" s="10"/>
      <c r="P858" s="10"/>
      <c r="Q858" s="10"/>
    </row>
    <row r="859" spans="1:17">
      <c r="A859" s="10"/>
      <c r="B859" s="10"/>
      <c r="C859" s="10"/>
      <c r="D859" s="10"/>
      <c r="E859" s="10"/>
      <c r="F859" s="10"/>
      <c r="G859" s="10"/>
      <c r="H859" s="10"/>
      <c r="I859" s="10"/>
      <c r="J859" s="10"/>
      <c r="K859" s="10"/>
      <c r="L859" s="10"/>
      <c r="M859" s="10"/>
      <c r="N859" s="10"/>
      <c r="O859" s="10"/>
      <c r="P859" s="10"/>
      <c r="Q859" s="10"/>
    </row>
    <row r="860" spans="1:17">
      <c r="A860" s="10"/>
      <c r="B860" s="10"/>
      <c r="C860" s="10"/>
      <c r="D860" s="10"/>
      <c r="E860" s="10"/>
      <c r="F860" s="10"/>
      <c r="G860" s="10"/>
      <c r="H860" s="10"/>
      <c r="I860" s="10"/>
      <c r="J860" s="10"/>
      <c r="K860" s="10"/>
      <c r="L860" s="10"/>
      <c r="M860" s="10"/>
      <c r="N860" s="10"/>
      <c r="O860" s="10"/>
      <c r="P860" s="10"/>
      <c r="Q860" s="10"/>
    </row>
    <row r="861" spans="1:17">
      <c r="A861" s="10"/>
      <c r="B861" s="10"/>
      <c r="C861" s="10"/>
      <c r="D861" s="10"/>
      <c r="E861" s="10"/>
      <c r="F861" s="10"/>
      <c r="G861" s="10"/>
      <c r="H861" s="10"/>
      <c r="I861" s="10"/>
      <c r="J861" s="10"/>
      <c r="K861" s="10"/>
      <c r="L861" s="10"/>
      <c r="M861" s="10"/>
      <c r="N861" s="10"/>
      <c r="O861" s="10"/>
      <c r="P861" s="10"/>
      <c r="Q861" s="10"/>
    </row>
    <row r="862" spans="1:17">
      <c r="A862" s="10"/>
      <c r="B862" s="10"/>
      <c r="C862" s="10"/>
      <c r="D862" s="10"/>
      <c r="E862" s="10"/>
      <c r="F862" s="10"/>
      <c r="G862" s="10"/>
      <c r="H862" s="10"/>
      <c r="I862" s="10"/>
      <c r="J862" s="10"/>
      <c r="K862" s="10"/>
      <c r="L862" s="10"/>
      <c r="M862" s="10"/>
      <c r="N862" s="10"/>
      <c r="O862" s="10"/>
      <c r="P862" s="10"/>
      <c r="Q862" s="10"/>
    </row>
    <row r="863" spans="1:17">
      <c r="A863" s="10"/>
      <c r="B863" s="10"/>
      <c r="C863" s="10"/>
      <c r="D863" s="10"/>
      <c r="E863" s="10"/>
      <c r="F863" s="10"/>
      <c r="G863" s="10"/>
      <c r="H863" s="10"/>
      <c r="I863" s="10"/>
      <c r="J863" s="10"/>
      <c r="K863" s="10"/>
      <c r="L863" s="10"/>
      <c r="M863" s="10"/>
      <c r="N863" s="10"/>
      <c r="O863" s="10"/>
      <c r="P863" s="10"/>
      <c r="Q863" s="10"/>
    </row>
    <row r="864" spans="1:17">
      <c r="A864" s="10"/>
      <c r="B864" s="10"/>
      <c r="C864" s="10"/>
      <c r="D864" s="10"/>
      <c r="E864" s="10"/>
      <c r="F864" s="10"/>
      <c r="G864" s="10"/>
      <c r="H864" s="10"/>
      <c r="I864" s="10"/>
      <c r="J864" s="10"/>
      <c r="K864" s="10"/>
      <c r="L864" s="10"/>
      <c r="M864" s="10"/>
      <c r="N864" s="10"/>
      <c r="O864" s="10"/>
      <c r="P864" s="10"/>
      <c r="Q864" s="10"/>
    </row>
    <row r="865" spans="1:17">
      <c r="A865" s="10"/>
      <c r="B865" s="10"/>
      <c r="C865" s="10"/>
      <c r="D865" s="10"/>
      <c r="E865" s="10"/>
      <c r="F865" s="10"/>
      <c r="G865" s="10"/>
      <c r="H865" s="10"/>
      <c r="I865" s="10"/>
      <c r="J865" s="10"/>
      <c r="K865" s="10"/>
      <c r="L865" s="10"/>
      <c r="M865" s="10"/>
      <c r="N865" s="10"/>
      <c r="O865" s="10"/>
      <c r="P865" s="10"/>
      <c r="Q865" s="10"/>
    </row>
    <row r="866" spans="1:17">
      <c r="A866" s="10"/>
      <c r="B866" s="10"/>
      <c r="C866" s="10"/>
      <c r="D866" s="10"/>
      <c r="E866" s="10"/>
      <c r="F866" s="10"/>
      <c r="G866" s="10"/>
      <c r="H866" s="10"/>
      <c r="I866" s="10"/>
      <c r="J866" s="10"/>
      <c r="K866" s="10"/>
      <c r="L866" s="10"/>
      <c r="M866" s="10"/>
      <c r="N866" s="10"/>
      <c r="O866" s="10"/>
      <c r="P866" s="10"/>
      <c r="Q866" s="10"/>
    </row>
    <row r="867" spans="1:17">
      <c r="A867" s="10"/>
      <c r="B867" s="10"/>
      <c r="C867" s="10"/>
      <c r="D867" s="10"/>
      <c r="E867" s="10"/>
      <c r="F867" s="10"/>
      <c r="G867" s="10"/>
      <c r="H867" s="10"/>
      <c r="I867" s="10"/>
      <c r="J867" s="10"/>
      <c r="K867" s="10"/>
      <c r="L867" s="10"/>
      <c r="M867" s="10"/>
      <c r="N867" s="10"/>
      <c r="O867" s="10"/>
      <c r="P867" s="10"/>
      <c r="Q867" s="10"/>
    </row>
    <row r="868" spans="1:17">
      <c r="A868" s="10"/>
      <c r="B868" s="10"/>
      <c r="C868" s="10"/>
      <c r="D868" s="10"/>
      <c r="E868" s="10"/>
      <c r="F868" s="10"/>
      <c r="G868" s="10"/>
      <c r="H868" s="10"/>
      <c r="I868" s="10"/>
      <c r="J868" s="10"/>
      <c r="K868" s="10"/>
      <c r="L868" s="10"/>
      <c r="M868" s="10"/>
      <c r="N868" s="10"/>
      <c r="O868" s="10"/>
      <c r="P868" s="10"/>
      <c r="Q868" s="10"/>
    </row>
    <row r="869" spans="1:17">
      <c r="A869" s="10"/>
      <c r="B869" s="10"/>
      <c r="C869" s="10"/>
      <c r="D869" s="10"/>
      <c r="E869" s="10"/>
      <c r="F869" s="10"/>
      <c r="G869" s="10"/>
      <c r="H869" s="10"/>
      <c r="I869" s="10"/>
      <c r="J869" s="10"/>
      <c r="K869" s="10"/>
      <c r="L869" s="10"/>
      <c r="M869" s="10"/>
      <c r="N869" s="10"/>
      <c r="O869" s="10"/>
      <c r="P869" s="10"/>
      <c r="Q869" s="10"/>
    </row>
    <row r="870" spans="1:17">
      <c r="A870" s="10"/>
      <c r="B870" s="10"/>
      <c r="C870" s="10"/>
      <c r="D870" s="10"/>
      <c r="E870" s="10"/>
      <c r="F870" s="10"/>
      <c r="G870" s="10"/>
      <c r="H870" s="10"/>
      <c r="I870" s="10"/>
      <c r="J870" s="10"/>
      <c r="K870" s="10"/>
      <c r="L870" s="10"/>
      <c r="M870" s="10"/>
      <c r="N870" s="10"/>
      <c r="O870" s="10"/>
      <c r="P870" s="10"/>
      <c r="Q870" s="10"/>
    </row>
    <row r="871" spans="1:17">
      <c r="A871" s="10"/>
      <c r="B871" s="10"/>
      <c r="C871" s="10"/>
      <c r="D871" s="10"/>
      <c r="E871" s="10"/>
      <c r="F871" s="10"/>
      <c r="G871" s="10"/>
      <c r="H871" s="10"/>
      <c r="I871" s="10"/>
      <c r="J871" s="10"/>
      <c r="K871" s="10"/>
      <c r="L871" s="10"/>
      <c r="M871" s="10"/>
      <c r="N871" s="10"/>
      <c r="O871" s="10"/>
      <c r="P871" s="10"/>
      <c r="Q871" s="10"/>
    </row>
    <row r="872" spans="1:17">
      <c r="A872" s="10"/>
      <c r="B872" s="10"/>
      <c r="C872" s="10"/>
      <c r="D872" s="10"/>
      <c r="E872" s="10"/>
      <c r="F872" s="10"/>
      <c r="G872" s="10"/>
      <c r="H872" s="10"/>
      <c r="I872" s="10"/>
      <c r="J872" s="10"/>
      <c r="K872" s="10"/>
      <c r="L872" s="10"/>
      <c r="M872" s="10"/>
      <c r="N872" s="10"/>
      <c r="O872" s="10"/>
      <c r="P872" s="10"/>
      <c r="Q872" s="10"/>
    </row>
    <row r="873" spans="1:17">
      <c r="A873" s="10"/>
      <c r="B873" s="10"/>
      <c r="C873" s="10"/>
      <c r="D873" s="10"/>
      <c r="E873" s="10"/>
      <c r="F873" s="10"/>
      <c r="G873" s="10"/>
      <c r="H873" s="10"/>
      <c r="I873" s="10"/>
      <c r="J873" s="10"/>
      <c r="K873" s="10"/>
      <c r="L873" s="10"/>
      <c r="M873" s="10"/>
      <c r="N873" s="10"/>
      <c r="O873" s="10"/>
      <c r="P873" s="10"/>
      <c r="Q873" s="10"/>
    </row>
    <row r="874" spans="1:17">
      <c r="A874" s="10"/>
      <c r="B874" s="10"/>
      <c r="C874" s="10"/>
      <c r="D874" s="10"/>
      <c r="E874" s="10"/>
      <c r="F874" s="10"/>
      <c r="G874" s="10"/>
      <c r="H874" s="10"/>
      <c r="I874" s="10"/>
      <c r="J874" s="10"/>
      <c r="K874" s="10"/>
      <c r="L874" s="10"/>
      <c r="M874" s="10"/>
      <c r="N874" s="10"/>
      <c r="O874" s="10"/>
      <c r="P874" s="10"/>
      <c r="Q874" s="10"/>
    </row>
    <row r="875" spans="1:17">
      <c r="A875" s="10"/>
      <c r="B875" s="10"/>
      <c r="C875" s="10"/>
      <c r="D875" s="10"/>
      <c r="E875" s="10"/>
      <c r="F875" s="10"/>
      <c r="G875" s="10"/>
      <c r="H875" s="10"/>
      <c r="I875" s="10"/>
      <c r="J875" s="10"/>
      <c r="K875" s="10"/>
      <c r="L875" s="10"/>
      <c r="M875" s="10"/>
      <c r="N875" s="10"/>
      <c r="O875" s="10"/>
      <c r="P875" s="10"/>
      <c r="Q875" s="10"/>
    </row>
    <row r="876" spans="1:17">
      <c r="A876" s="10"/>
      <c r="B876" s="10"/>
      <c r="C876" s="10"/>
      <c r="D876" s="10"/>
      <c r="E876" s="10"/>
      <c r="F876" s="10"/>
      <c r="G876" s="10"/>
      <c r="H876" s="10"/>
      <c r="I876" s="10"/>
      <c r="J876" s="10"/>
      <c r="K876" s="10"/>
      <c r="L876" s="10"/>
      <c r="M876" s="10"/>
      <c r="N876" s="10"/>
      <c r="O876" s="10"/>
      <c r="P876" s="10"/>
      <c r="Q876" s="10"/>
    </row>
    <row r="877" spans="1:17">
      <c r="A877" s="10"/>
      <c r="B877" s="10"/>
      <c r="C877" s="10"/>
      <c r="D877" s="10"/>
      <c r="E877" s="10"/>
      <c r="F877" s="10"/>
      <c r="G877" s="10"/>
      <c r="H877" s="10"/>
      <c r="I877" s="10"/>
      <c r="J877" s="10"/>
      <c r="K877" s="10"/>
      <c r="L877" s="10"/>
      <c r="M877" s="10"/>
      <c r="N877" s="10"/>
      <c r="O877" s="10"/>
      <c r="P877" s="10"/>
      <c r="Q877" s="10"/>
    </row>
    <row r="878" spans="1:17">
      <c r="A878" s="10"/>
      <c r="B878" s="10"/>
      <c r="C878" s="10"/>
      <c r="D878" s="10"/>
      <c r="E878" s="10"/>
      <c r="F878" s="10"/>
      <c r="G878" s="10"/>
      <c r="H878" s="10"/>
      <c r="I878" s="10"/>
      <c r="J878" s="10"/>
      <c r="K878" s="10"/>
      <c r="L878" s="10"/>
      <c r="M878" s="10"/>
      <c r="N878" s="10"/>
      <c r="O878" s="10"/>
      <c r="P878" s="10"/>
      <c r="Q878" s="10"/>
    </row>
    <row r="879" spans="1:17">
      <c r="A879" s="10"/>
      <c r="B879" s="10"/>
      <c r="C879" s="10"/>
      <c r="D879" s="10"/>
      <c r="E879" s="10"/>
      <c r="F879" s="10"/>
      <c r="G879" s="10"/>
      <c r="H879" s="10"/>
      <c r="I879" s="10"/>
      <c r="J879" s="10"/>
      <c r="K879" s="10"/>
      <c r="L879" s="10"/>
      <c r="M879" s="10"/>
      <c r="N879" s="10"/>
      <c r="O879" s="10"/>
      <c r="P879" s="10"/>
      <c r="Q879" s="10"/>
    </row>
    <row r="880" spans="1:17">
      <c r="A880" s="10"/>
      <c r="B880" s="10"/>
      <c r="C880" s="10"/>
      <c r="D880" s="10"/>
      <c r="E880" s="10"/>
      <c r="F880" s="10"/>
      <c r="G880" s="10"/>
      <c r="H880" s="10"/>
      <c r="I880" s="10"/>
      <c r="J880" s="10"/>
      <c r="K880" s="10"/>
      <c r="L880" s="10"/>
      <c r="M880" s="10"/>
      <c r="N880" s="10"/>
      <c r="O880" s="10"/>
      <c r="P880" s="10"/>
      <c r="Q880" s="10"/>
    </row>
    <row r="881" spans="1:17">
      <c r="A881" s="10"/>
      <c r="B881" s="10"/>
      <c r="C881" s="10"/>
      <c r="D881" s="10"/>
      <c r="E881" s="10"/>
      <c r="F881" s="10"/>
      <c r="G881" s="10"/>
      <c r="H881" s="10"/>
      <c r="I881" s="10"/>
      <c r="J881" s="10"/>
      <c r="K881" s="10"/>
      <c r="L881" s="10"/>
      <c r="M881" s="10"/>
      <c r="N881" s="10"/>
      <c r="O881" s="10"/>
      <c r="P881" s="10"/>
      <c r="Q881" s="10"/>
    </row>
    <row r="882" spans="1:17">
      <c r="A882" s="10"/>
      <c r="B882" s="10"/>
      <c r="C882" s="10"/>
      <c r="D882" s="10"/>
      <c r="E882" s="10"/>
      <c r="F882" s="10"/>
      <c r="G882" s="10"/>
      <c r="H882" s="10"/>
      <c r="I882" s="10"/>
      <c r="J882" s="10"/>
      <c r="K882" s="10"/>
      <c r="L882" s="10"/>
      <c r="M882" s="10"/>
      <c r="N882" s="10"/>
      <c r="O882" s="10"/>
      <c r="P882" s="10"/>
      <c r="Q882" s="10"/>
    </row>
    <row r="883" spans="1:17">
      <c r="A883" s="10"/>
      <c r="B883" s="10"/>
      <c r="C883" s="10"/>
      <c r="D883" s="10"/>
      <c r="E883" s="10"/>
      <c r="F883" s="10"/>
      <c r="G883" s="10"/>
      <c r="H883" s="10"/>
      <c r="I883" s="10"/>
      <c r="J883" s="10"/>
      <c r="K883" s="10"/>
      <c r="L883" s="10"/>
      <c r="M883" s="10"/>
      <c r="N883" s="10"/>
      <c r="O883" s="10"/>
      <c r="P883" s="10"/>
      <c r="Q883" s="10"/>
    </row>
    <row r="884" spans="1:17">
      <c r="A884" s="10"/>
      <c r="B884" s="10"/>
      <c r="C884" s="10"/>
      <c r="D884" s="10"/>
      <c r="E884" s="10"/>
      <c r="F884" s="10"/>
      <c r="G884" s="10"/>
      <c r="H884" s="10"/>
      <c r="I884" s="10"/>
      <c r="J884" s="10"/>
      <c r="K884" s="10"/>
      <c r="L884" s="10"/>
      <c r="M884" s="10"/>
      <c r="N884" s="10"/>
      <c r="O884" s="10"/>
      <c r="P884" s="10"/>
      <c r="Q884" s="10"/>
    </row>
    <row r="885" spans="1:17">
      <c r="A885" s="10"/>
      <c r="B885" s="10"/>
      <c r="C885" s="10"/>
      <c r="D885" s="10"/>
      <c r="E885" s="10"/>
      <c r="F885" s="10"/>
      <c r="G885" s="10"/>
      <c r="H885" s="10"/>
      <c r="I885" s="10"/>
      <c r="J885" s="10"/>
      <c r="K885" s="10"/>
      <c r="L885" s="10"/>
      <c r="M885" s="10"/>
      <c r="N885" s="10"/>
      <c r="O885" s="10"/>
      <c r="P885" s="10"/>
      <c r="Q885" s="10"/>
    </row>
    <row r="886" spans="1:17">
      <c r="A886" s="10"/>
      <c r="B886" s="10"/>
      <c r="C886" s="10"/>
      <c r="D886" s="10"/>
      <c r="E886" s="10"/>
      <c r="F886" s="10"/>
      <c r="G886" s="10"/>
      <c r="H886" s="10"/>
      <c r="I886" s="10"/>
      <c r="J886" s="10"/>
      <c r="K886" s="10"/>
      <c r="L886" s="10"/>
      <c r="M886" s="10"/>
      <c r="N886" s="10"/>
      <c r="O886" s="10"/>
      <c r="P886" s="10"/>
      <c r="Q886" s="10"/>
    </row>
    <row r="887" spans="1:17">
      <c r="A887" s="10"/>
      <c r="B887" s="10"/>
      <c r="C887" s="10"/>
      <c r="D887" s="10"/>
      <c r="E887" s="10"/>
      <c r="F887" s="10"/>
      <c r="G887" s="10"/>
      <c r="H887" s="10"/>
      <c r="I887" s="10"/>
      <c r="J887" s="10"/>
      <c r="K887" s="10"/>
      <c r="L887" s="10"/>
      <c r="M887" s="10"/>
      <c r="N887" s="10"/>
      <c r="O887" s="10"/>
      <c r="P887" s="10"/>
      <c r="Q887" s="10"/>
    </row>
    <row r="888" spans="1:17">
      <c r="A888" s="10"/>
      <c r="B888" s="10"/>
      <c r="C888" s="10"/>
      <c r="D888" s="10"/>
      <c r="E888" s="10"/>
      <c r="F888" s="10"/>
      <c r="G888" s="10"/>
      <c r="H888" s="10"/>
      <c r="I888" s="10"/>
      <c r="J888" s="10"/>
      <c r="K888" s="10"/>
      <c r="L888" s="10"/>
      <c r="M888" s="10"/>
      <c r="N888" s="10"/>
      <c r="O888" s="10"/>
      <c r="P888" s="10"/>
      <c r="Q888" s="10"/>
    </row>
    <row r="889" spans="1:17">
      <c r="A889" s="10"/>
      <c r="B889" s="10"/>
      <c r="C889" s="10"/>
      <c r="D889" s="10"/>
      <c r="E889" s="10"/>
      <c r="F889" s="10"/>
      <c r="G889" s="10"/>
      <c r="H889" s="10"/>
      <c r="I889" s="10"/>
      <c r="J889" s="10"/>
      <c r="K889" s="10"/>
      <c r="L889" s="10"/>
      <c r="M889" s="10"/>
      <c r="N889" s="10"/>
      <c r="O889" s="10"/>
      <c r="P889" s="10"/>
      <c r="Q889" s="10"/>
    </row>
    <row r="890" spans="1:17">
      <c r="A890" s="10"/>
      <c r="B890" s="10"/>
      <c r="C890" s="10"/>
      <c r="D890" s="10"/>
      <c r="E890" s="10"/>
      <c r="F890" s="10"/>
      <c r="G890" s="10"/>
      <c r="H890" s="10"/>
      <c r="I890" s="10"/>
      <c r="J890" s="10"/>
      <c r="K890" s="10"/>
      <c r="L890" s="10"/>
      <c r="M890" s="10"/>
      <c r="N890" s="10"/>
      <c r="O890" s="10"/>
      <c r="P890" s="10"/>
      <c r="Q890" s="10"/>
    </row>
    <row r="891" spans="1:17">
      <c r="A891" s="10"/>
      <c r="B891" s="10"/>
      <c r="C891" s="10"/>
      <c r="D891" s="10"/>
      <c r="E891" s="10"/>
      <c r="F891" s="10"/>
      <c r="G891" s="10"/>
      <c r="H891" s="10"/>
      <c r="I891" s="10"/>
      <c r="J891" s="10"/>
      <c r="K891" s="10"/>
      <c r="L891" s="10"/>
      <c r="M891" s="10"/>
      <c r="N891" s="10"/>
      <c r="O891" s="10"/>
      <c r="P891" s="10"/>
      <c r="Q891" s="10"/>
    </row>
    <row r="892" spans="1:17">
      <c r="A892" s="10"/>
      <c r="B892" s="10"/>
      <c r="C892" s="10"/>
      <c r="D892" s="10"/>
      <c r="E892" s="10"/>
      <c r="F892" s="10"/>
      <c r="G892" s="10"/>
      <c r="H892" s="10"/>
      <c r="I892" s="10"/>
      <c r="J892" s="10"/>
      <c r="K892" s="10"/>
      <c r="L892" s="10"/>
      <c r="M892" s="10"/>
      <c r="N892" s="10"/>
      <c r="O892" s="10"/>
      <c r="P892" s="10"/>
      <c r="Q892" s="10"/>
    </row>
    <row r="893" spans="1:17">
      <c r="A893" s="10"/>
      <c r="B893" s="10"/>
      <c r="C893" s="10"/>
      <c r="D893" s="10"/>
      <c r="E893" s="10"/>
      <c r="F893" s="10"/>
      <c r="G893" s="10"/>
      <c r="H893" s="10"/>
      <c r="I893" s="10"/>
      <c r="J893" s="10"/>
      <c r="K893" s="10"/>
      <c r="L893" s="10"/>
      <c r="M893" s="10"/>
      <c r="N893" s="10"/>
      <c r="O893" s="10"/>
      <c r="P893" s="10"/>
      <c r="Q893" s="10"/>
    </row>
    <row r="894" spans="1:17">
      <c r="A894" s="10"/>
      <c r="B894" s="10"/>
      <c r="C894" s="10"/>
      <c r="D894" s="10"/>
      <c r="E894" s="10"/>
      <c r="F894" s="10"/>
      <c r="G894" s="10"/>
      <c r="H894" s="10"/>
      <c r="I894" s="10"/>
      <c r="J894" s="10"/>
      <c r="K894" s="10"/>
      <c r="L894" s="10"/>
      <c r="M894" s="10"/>
      <c r="N894" s="10"/>
      <c r="O894" s="10"/>
      <c r="P894" s="10"/>
      <c r="Q894" s="10"/>
    </row>
    <row r="895" spans="1:17">
      <c r="A895" s="10"/>
      <c r="B895" s="10"/>
      <c r="C895" s="10"/>
      <c r="D895" s="10"/>
      <c r="E895" s="10"/>
      <c r="F895" s="10"/>
      <c r="G895" s="10"/>
      <c r="H895" s="10"/>
      <c r="I895" s="10"/>
      <c r="J895" s="10"/>
      <c r="K895" s="10"/>
      <c r="L895" s="10"/>
      <c r="M895" s="10"/>
      <c r="N895" s="10"/>
      <c r="O895" s="10"/>
      <c r="P895" s="10"/>
      <c r="Q895" s="10"/>
    </row>
    <row r="896" spans="1:17">
      <c r="A896" s="10"/>
      <c r="B896" s="10"/>
      <c r="C896" s="10"/>
      <c r="D896" s="10"/>
      <c r="E896" s="10"/>
      <c r="F896" s="10"/>
      <c r="G896" s="10"/>
      <c r="H896" s="10"/>
      <c r="I896" s="10"/>
      <c r="J896" s="10"/>
      <c r="K896" s="10"/>
      <c r="L896" s="10"/>
      <c r="M896" s="10"/>
      <c r="N896" s="10"/>
      <c r="O896" s="10"/>
      <c r="P896" s="10"/>
      <c r="Q896" s="10"/>
    </row>
    <row r="897" spans="1:17">
      <c r="A897" s="10"/>
      <c r="B897" s="10"/>
      <c r="C897" s="10"/>
      <c r="D897" s="10"/>
      <c r="E897" s="10"/>
      <c r="F897" s="10"/>
      <c r="G897" s="10"/>
      <c r="H897" s="10"/>
      <c r="I897" s="10"/>
      <c r="J897" s="10"/>
      <c r="K897" s="10"/>
      <c r="L897" s="10"/>
      <c r="M897" s="10"/>
      <c r="N897" s="10"/>
      <c r="O897" s="10"/>
      <c r="P897" s="10"/>
      <c r="Q897" s="10"/>
    </row>
    <row r="898" spans="1:17">
      <c r="A898" s="10"/>
      <c r="B898" s="10"/>
      <c r="C898" s="10"/>
      <c r="D898" s="10"/>
      <c r="E898" s="10"/>
      <c r="F898" s="10"/>
      <c r="G898" s="10"/>
      <c r="H898" s="10"/>
      <c r="I898" s="10"/>
      <c r="J898" s="10"/>
      <c r="K898" s="10"/>
      <c r="L898" s="10"/>
      <c r="M898" s="10"/>
      <c r="N898" s="10"/>
      <c r="O898" s="10"/>
      <c r="P898" s="10"/>
      <c r="Q898" s="10"/>
    </row>
    <row r="899" spans="1:17">
      <c r="A899" s="10"/>
      <c r="B899" s="10"/>
      <c r="C899" s="10"/>
      <c r="D899" s="10"/>
      <c r="E899" s="10"/>
      <c r="F899" s="10"/>
      <c r="G899" s="10"/>
      <c r="H899" s="10"/>
      <c r="I899" s="10"/>
      <c r="J899" s="10"/>
      <c r="K899" s="10"/>
      <c r="L899" s="10"/>
      <c r="M899" s="10"/>
      <c r="N899" s="10"/>
      <c r="O899" s="10"/>
      <c r="P899" s="10"/>
      <c r="Q899" s="10"/>
    </row>
    <row r="900" spans="1:17">
      <c r="A900" s="10"/>
      <c r="B900" s="10"/>
      <c r="C900" s="10"/>
      <c r="D900" s="10"/>
      <c r="E900" s="10"/>
      <c r="F900" s="10"/>
      <c r="G900" s="10"/>
      <c r="H900" s="10"/>
      <c r="I900" s="10"/>
      <c r="J900" s="10"/>
      <c r="K900" s="10"/>
      <c r="L900" s="10"/>
      <c r="M900" s="10"/>
      <c r="N900" s="10"/>
      <c r="O900" s="10"/>
      <c r="P900" s="10"/>
      <c r="Q900" s="10"/>
    </row>
    <row r="901" spans="1:17">
      <c r="A901" s="10"/>
      <c r="B901" s="10"/>
      <c r="C901" s="10"/>
      <c r="D901" s="10"/>
      <c r="E901" s="10"/>
      <c r="F901" s="10"/>
      <c r="G901" s="10"/>
      <c r="H901" s="10"/>
      <c r="I901" s="10"/>
      <c r="J901" s="10"/>
      <c r="K901" s="10"/>
      <c r="L901" s="10"/>
      <c r="M901" s="10"/>
      <c r="N901" s="10"/>
      <c r="O901" s="10"/>
      <c r="P901" s="10"/>
      <c r="Q901" s="10"/>
    </row>
    <row r="902" spans="1:17">
      <c r="A902" s="10"/>
      <c r="B902" s="10"/>
      <c r="C902" s="10"/>
      <c r="D902" s="10"/>
      <c r="E902" s="10"/>
      <c r="F902" s="10"/>
      <c r="G902" s="10"/>
      <c r="H902" s="10"/>
      <c r="I902" s="10"/>
      <c r="J902" s="10"/>
      <c r="K902" s="10"/>
      <c r="L902" s="10"/>
      <c r="M902" s="10"/>
      <c r="N902" s="10"/>
      <c r="O902" s="10"/>
      <c r="P902" s="10"/>
      <c r="Q902" s="10"/>
    </row>
    <row r="903" spans="1:17">
      <c r="A903" s="10"/>
      <c r="B903" s="10"/>
      <c r="C903" s="10"/>
      <c r="D903" s="10"/>
      <c r="E903" s="10"/>
      <c r="F903" s="10"/>
      <c r="G903" s="10"/>
      <c r="H903" s="10"/>
      <c r="I903" s="10"/>
      <c r="J903" s="10"/>
      <c r="K903" s="10"/>
      <c r="L903" s="10"/>
      <c r="M903" s="10"/>
      <c r="N903" s="10"/>
      <c r="O903" s="10"/>
      <c r="P903" s="10"/>
      <c r="Q903" s="10"/>
    </row>
    <row r="904" spans="1:17">
      <c r="A904" s="10"/>
      <c r="B904" s="10"/>
      <c r="C904" s="10"/>
      <c r="D904" s="10"/>
      <c r="E904" s="10"/>
      <c r="F904" s="10"/>
      <c r="G904" s="10"/>
      <c r="H904" s="10"/>
      <c r="I904" s="10"/>
      <c r="J904" s="10"/>
      <c r="K904" s="10"/>
      <c r="L904" s="10"/>
      <c r="M904" s="10"/>
      <c r="N904" s="10"/>
      <c r="O904" s="10"/>
      <c r="P904" s="10"/>
      <c r="Q904" s="10"/>
    </row>
    <row r="905" spans="1:17">
      <c r="A905" s="10"/>
      <c r="B905" s="10"/>
      <c r="C905" s="10"/>
      <c r="D905" s="10"/>
      <c r="E905" s="10"/>
      <c r="F905" s="10"/>
      <c r="G905" s="10"/>
      <c r="H905" s="10"/>
      <c r="I905" s="10"/>
      <c r="J905" s="10"/>
      <c r="K905" s="10"/>
      <c r="L905" s="10"/>
      <c r="M905" s="10"/>
      <c r="N905" s="10"/>
      <c r="O905" s="10"/>
      <c r="P905" s="10"/>
      <c r="Q905" s="10"/>
    </row>
    <row r="906" spans="1:17">
      <c r="A906" s="10"/>
      <c r="B906" s="10"/>
      <c r="C906" s="10"/>
      <c r="D906" s="10"/>
      <c r="E906" s="10"/>
      <c r="F906" s="10"/>
      <c r="G906" s="10"/>
      <c r="H906" s="10"/>
      <c r="I906" s="10"/>
      <c r="J906" s="10"/>
      <c r="K906" s="10"/>
      <c r="L906" s="10"/>
      <c r="M906" s="10"/>
      <c r="N906" s="10"/>
      <c r="O906" s="10"/>
      <c r="P906" s="10"/>
      <c r="Q906" s="10"/>
    </row>
    <row r="907" spans="1:17">
      <c r="A907" s="10"/>
      <c r="B907" s="10"/>
      <c r="C907" s="10"/>
      <c r="D907" s="10"/>
      <c r="E907" s="10"/>
      <c r="F907" s="10"/>
      <c r="G907" s="10"/>
      <c r="H907" s="10"/>
      <c r="I907" s="10"/>
      <c r="J907" s="10"/>
      <c r="K907" s="10"/>
      <c r="L907" s="10"/>
      <c r="M907" s="10"/>
      <c r="N907" s="10"/>
      <c r="O907" s="10"/>
      <c r="P907" s="10"/>
      <c r="Q907" s="10"/>
    </row>
    <row r="908" spans="1:17">
      <c r="A908" s="10"/>
      <c r="B908" s="10"/>
      <c r="C908" s="10"/>
      <c r="D908" s="10"/>
      <c r="E908" s="10"/>
      <c r="F908" s="10"/>
      <c r="G908" s="10"/>
      <c r="H908" s="10"/>
      <c r="I908" s="10"/>
      <c r="J908" s="10"/>
      <c r="K908" s="10"/>
      <c r="L908" s="10"/>
      <c r="M908" s="10"/>
      <c r="N908" s="10"/>
      <c r="O908" s="10"/>
      <c r="P908" s="10"/>
      <c r="Q908" s="10"/>
    </row>
    <row r="909" spans="1:17">
      <c r="A909" s="10"/>
      <c r="B909" s="10"/>
      <c r="C909" s="10"/>
      <c r="D909" s="10"/>
      <c r="E909" s="10"/>
      <c r="F909" s="10"/>
      <c r="G909" s="10"/>
      <c r="H909" s="10"/>
      <c r="I909" s="10"/>
      <c r="J909" s="10"/>
      <c r="K909" s="10"/>
      <c r="L909" s="10"/>
      <c r="M909" s="10"/>
      <c r="N909" s="10"/>
      <c r="O909" s="10"/>
      <c r="P909" s="10"/>
      <c r="Q909" s="10"/>
    </row>
    <row r="910" spans="1:17">
      <c r="A910" s="10"/>
      <c r="B910" s="10"/>
      <c r="C910" s="10"/>
      <c r="D910" s="10"/>
      <c r="E910" s="10"/>
      <c r="F910" s="10"/>
      <c r="G910" s="10"/>
      <c r="H910" s="10"/>
      <c r="I910" s="10"/>
      <c r="J910" s="10"/>
      <c r="K910" s="10"/>
      <c r="L910" s="10"/>
      <c r="M910" s="10"/>
      <c r="N910" s="10"/>
      <c r="O910" s="10"/>
      <c r="P910" s="10"/>
      <c r="Q910" s="10"/>
    </row>
    <row r="911" spans="1:17">
      <c r="A911" s="10"/>
      <c r="B911" s="10"/>
      <c r="C911" s="10"/>
      <c r="D911" s="10"/>
      <c r="E911" s="10"/>
      <c r="F911" s="10"/>
      <c r="G911" s="10"/>
      <c r="H911" s="10"/>
      <c r="I911" s="10"/>
      <c r="J911" s="10"/>
      <c r="K911" s="10"/>
      <c r="L911" s="10"/>
      <c r="M911" s="10"/>
      <c r="N911" s="10"/>
      <c r="O911" s="10"/>
      <c r="P911" s="10"/>
      <c r="Q911" s="10"/>
    </row>
    <row r="912" spans="1:17">
      <c r="A912" s="10"/>
      <c r="B912" s="10"/>
      <c r="C912" s="10"/>
      <c r="D912" s="10"/>
      <c r="E912" s="10"/>
      <c r="F912" s="10"/>
      <c r="G912" s="10"/>
      <c r="H912" s="10"/>
      <c r="I912" s="10"/>
      <c r="J912" s="10"/>
      <c r="K912" s="10"/>
      <c r="L912" s="10"/>
      <c r="M912" s="10"/>
      <c r="N912" s="10"/>
      <c r="O912" s="10"/>
      <c r="P912" s="10"/>
      <c r="Q912" s="10"/>
    </row>
    <row r="913" spans="1:17">
      <c r="A913" s="10"/>
      <c r="B913" s="10"/>
      <c r="C913" s="10"/>
      <c r="D913" s="10"/>
      <c r="E913" s="10"/>
      <c r="F913" s="10"/>
      <c r="G913" s="10"/>
      <c r="H913" s="10"/>
      <c r="I913" s="10"/>
      <c r="J913" s="10"/>
      <c r="K913" s="10"/>
      <c r="L913" s="10"/>
      <c r="M913" s="10"/>
      <c r="N913" s="10"/>
      <c r="O913" s="10"/>
      <c r="P913" s="10"/>
      <c r="Q913" s="10"/>
    </row>
    <row r="914" spans="1:17">
      <c r="A914" s="10"/>
      <c r="B914" s="10"/>
      <c r="C914" s="10"/>
      <c r="D914" s="10"/>
      <c r="E914" s="10"/>
      <c r="F914" s="10"/>
      <c r="G914" s="10"/>
      <c r="H914" s="10"/>
      <c r="I914" s="10"/>
      <c r="J914" s="10"/>
      <c r="K914" s="10"/>
      <c r="L914" s="10"/>
      <c r="M914" s="10"/>
      <c r="N914" s="10"/>
      <c r="O914" s="10"/>
      <c r="P914" s="10"/>
      <c r="Q914" s="10"/>
    </row>
    <row r="915" spans="1:17">
      <c r="A915" s="10"/>
      <c r="B915" s="10"/>
      <c r="C915" s="10"/>
      <c r="D915" s="10"/>
      <c r="E915" s="10"/>
      <c r="F915" s="10"/>
      <c r="G915" s="10"/>
      <c r="H915" s="10"/>
      <c r="I915" s="10"/>
      <c r="J915" s="10"/>
      <c r="K915" s="10"/>
      <c r="L915" s="10"/>
      <c r="M915" s="10"/>
      <c r="N915" s="10"/>
      <c r="O915" s="10"/>
      <c r="P915" s="10"/>
      <c r="Q915" s="10"/>
    </row>
    <row r="916" spans="1:17">
      <c r="A916" s="10"/>
      <c r="B916" s="10"/>
      <c r="C916" s="10"/>
      <c r="D916" s="10"/>
      <c r="E916" s="10"/>
      <c r="F916" s="10"/>
      <c r="G916" s="10"/>
      <c r="H916" s="10"/>
      <c r="I916" s="10"/>
      <c r="J916" s="10"/>
      <c r="K916" s="10"/>
      <c r="L916" s="10"/>
      <c r="M916" s="10"/>
      <c r="N916" s="10"/>
      <c r="O916" s="10"/>
      <c r="P916" s="10"/>
      <c r="Q916" s="10"/>
    </row>
    <row r="917" spans="1:17">
      <c r="A917" s="10"/>
      <c r="B917" s="10"/>
      <c r="C917" s="10"/>
      <c r="D917" s="10"/>
      <c r="E917" s="10"/>
      <c r="F917" s="10"/>
      <c r="G917" s="10"/>
      <c r="H917" s="10"/>
      <c r="I917" s="10"/>
      <c r="J917" s="10"/>
      <c r="K917" s="10"/>
      <c r="L917" s="10"/>
      <c r="M917" s="10"/>
      <c r="N917" s="10"/>
      <c r="O917" s="10"/>
      <c r="P917" s="10"/>
      <c r="Q917" s="10"/>
    </row>
    <row r="918" spans="1:17">
      <c r="A918" s="10"/>
      <c r="B918" s="10"/>
      <c r="C918" s="10"/>
      <c r="D918" s="10"/>
      <c r="E918" s="10"/>
      <c r="F918" s="10"/>
      <c r="G918" s="10"/>
      <c r="H918" s="10"/>
      <c r="I918" s="10"/>
      <c r="J918" s="10"/>
      <c r="K918" s="10"/>
      <c r="L918" s="10"/>
      <c r="M918" s="10"/>
      <c r="N918" s="10"/>
      <c r="O918" s="10"/>
      <c r="P918" s="10"/>
      <c r="Q918" s="10"/>
    </row>
    <row r="919" spans="1:17">
      <c r="A919" s="10"/>
      <c r="B919" s="10"/>
      <c r="C919" s="10"/>
      <c r="D919" s="10"/>
      <c r="E919" s="10"/>
      <c r="F919" s="10"/>
      <c r="G919" s="10"/>
      <c r="H919" s="10"/>
      <c r="I919" s="10"/>
      <c r="J919" s="10"/>
      <c r="K919" s="10"/>
      <c r="L919" s="10"/>
      <c r="M919" s="10"/>
      <c r="N919" s="10"/>
      <c r="O919" s="10"/>
      <c r="P919" s="10"/>
      <c r="Q919" s="10"/>
    </row>
    <row r="920" spans="1:17">
      <c r="A920" s="10"/>
      <c r="B920" s="10"/>
      <c r="C920" s="10"/>
      <c r="D920" s="10"/>
      <c r="E920" s="10"/>
      <c r="F920" s="10"/>
      <c r="G920" s="10"/>
      <c r="H920" s="10"/>
      <c r="I920" s="10"/>
      <c r="J920" s="10"/>
      <c r="K920" s="10"/>
      <c r="L920" s="10"/>
      <c r="M920" s="10"/>
      <c r="N920" s="10"/>
      <c r="O920" s="10"/>
      <c r="P920" s="10"/>
      <c r="Q920" s="10"/>
    </row>
    <row r="921" spans="1:17">
      <c r="A921" s="10"/>
      <c r="B921" s="10"/>
      <c r="C921" s="10"/>
      <c r="D921" s="10"/>
      <c r="E921" s="10"/>
      <c r="F921" s="10"/>
      <c r="G921" s="10"/>
      <c r="H921" s="10"/>
      <c r="I921" s="10"/>
      <c r="J921" s="10"/>
      <c r="K921" s="10"/>
      <c r="L921" s="10"/>
      <c r="M921" s="10"/>
      <c r="N921" s="10"/>
      <c r="O921" s="10"/>
      <c r="P921" s="10"/>
      <c r="Q921" s="10"/>
    </row>
    <row r="922" spans="1:17">
      <c r="A922" s="10"/>
      <c r="B922" s="10"/>
      <c r="C922" s="10"/>
      <c r="D922" s="10"/>
      <c r="E922" s="10"/>
      <c r="F922" s="10"/>
      <c r="G922" s="10"/>
      <c r="H922" s="10"/>
      <c r="I922" s="10"/>
      <c r="J922" s="10"/>
      <c r="K922" s="10"/>
      <c r="L922" s="10"/>
      <c r="M922" s="10"/>
      <c r="N922" s="10"/>
      <c r="O922" s="10"/>
      <c r="P922" s="10"/>
      <c r="Q922" s="10"/>
    </row>
    <row r="923" spans="1:17">
      <c r="A923" s="10"/>
      <c r="B923" s="10"/>
      <c r="C923" s="10"/>
      <c r="D923" s="10"/>
      <c r="E923" s="10"/>
      <c r="F923" s="10"/>
      <c r="G923" s="10"/>
      <c r="H923" s="10"/>
      <c r="I923" s="10"/>
      <c r="J923" s="10"/>
      <c r="K923" s="10"/>
      <c r="L923" s="10"/>
      <c r="M923" s="10"/>
      <c r="N923" s="10"/>
      <c r="O923" s="10"/>
      <c r="P923" s="10"/>
      <c r="Q923" s="10"/>
    </row>
    <row r="924" spans="1:17">
      <c r="A924" s="10"/>
      <c r="B924" s="10"/>
      <c r="C924" s="10"/>
      <c r="D924" s="10"/>
      <c r="E924" s="10"/>
      <c r="F924" s="10"/>
      <c r="G924" s="10"/>
      <c r="H924" s="10"/>
      <c r="I924" s="10"/>
      <c r="J924" s="10"/>
      <c r="K924" s="10"/>
      <c r="L924" s="10"/>
      <c r="M924" s="10"/>
      <c r="N924" s="10"/>
      <c r="O924" s="10"/>
      <c r="P924" s="10"/>
      <c r="Q924" s="10"/>
    </row>
    <row r="925" spans="1:17">
      <c r="A925" s="10"/>
      <c r="B925" s="10"/>
      <c r="C925" s="10"/>
      <c r="D925" s="10"/>
      <c r="E925" s="10"/>
      <c r="F925" s="10"/>
      <c r="G925" s="10"/>
      <c r="H925" s="10"/>
      <c r="I925" s="10"/>
      <c r="J925" s="10"/>
      <c r="K925" s="10"/>
      <c r="L925" s="10"/>
      <c r="M925" s="10"/>
      <c r="N925" s="10"/>
      <c r="O925" s="10"/>
      <c r="P925" s="10"/>
      <c r="Q925" s="10"/>
    </row>
    <row r="926" spans="1:17">
      <c r="A926" s="10"/>
      <c r="B926" s="10"/>
      <c r="C926" s="10"/>
      <c r="D926" s="10"/>
      <c r="E926" s="10"/>
      <c r="F926" s="10"/>
      <c r="G926" s="10"/>
      <c r="H926" s="10"/>
      <c r="I926" s="10"/>
      <c r="J926" s="10"/>
      <c r="K926" s="10"/>
      <c r="L926" s="10"/>
      <c r="M926" s="10"/>
      <c r="N926" s="10"/>
      <c r="O926" s="10"/>
      <c r="P926" s="10"/>
      <c r="Q926" s="10"/>
    </row>
    <row r="927" spans="1:17">
      <c r="A927" s="10"/>
      <c r="B927" s="10"/>
      <c r="C927" s="10"/>
      <c r="D927" s="10"/>
      <c r="E927" s="10"/>
      <c r="F927" s="10"/>
      <c r="G927" s="10"/>
      <c r="H927" s="10"/>
      <c r="I927" s="10"/>
      <c r="J927" s="10"/>
      <c r="K927" s="10"/>
      <c r="L927" s="10"/>
      <c r="M927" s="10"/>
      <c r="N927" s="10"/>
      <c r="O927" s="10"/>
      <c r="P927" s="10"/>
      <c r="Q927" s="10"/>
    </row>
    <row r="928" spans="1:17">
      <c r="A928" s="10"/>
      <c r="B928" s="10"/>
      <c r="C928" s="10"/>
      <c r="D928" s="10"/>
      <c r="E928" s="10"/>
      <c r="F928" s="10"/>
      <c r="G928" s="10"/>
      <c r="H928" s="10"/>
      <c r="I928" s="10"/>
      <c r="J928" s="10"/>
      <c r="K928" s="10"/>
      <c r="L928" s="10"/>
      <c r="M928" s="10"/>
      <c r="N928" s="10"/>
      <c r="O928" s="10"/>
      <c r="P928" s="10"/>
      <c r="Q928" s="10"/>
    </row>
    <row r="929" spans="1:17">
      <c r="A929" s="10"/>
      <c r="B929" s="10"/>
      <c r="C929" s="10"/>
      <c r="D929" s="10"/>
      <c r="E929" s="10"/>
      <c r="F929" s="10"/>
      <c r="G929" s="10"/>
      <c r="H929" s="10"/>
      <c r="I929" s="10"/>
      <c r="J929" s="10"/>
      <c r="K929" s="10"/>
      <c r="L929" s="10"/>
      <c r="M929" s="10"/>
      <c r="N929" s="10"/>
      <c r="O929" s="10"/>
      <c r="P929" s="10"/>
      <c r="Q929" s="10"/>
    </row>
    <row r="930" spans="1:17">
      <c r="A930" s="10"/>
      <c r="B930" s="10"/>
      <c r="C930" s="10"/>
      <c r="D930" s="10"/>
      <c r="E930" s="10"/>
      <c r="F930" s="10"/>
      <c r="G930" s="10"/>
      <c r="H930" s="10"/>
      <c r="I930" s="10"/>
      <c r="J930" s="10"/>
      <c r="K930" s="10"/>
      <c r="L930" s="10"/>
      <c r="M930" s="10"/>
      <c r="N930" s="10"/>
      <c r="O930" s="10"/>
      <c r="P930" s="10"/>
      <c r="Q930" s="10"/>
    </row>
    <row r="931" spans="1:17">
      <c r="A931" s="10"/>
      <c r="B931" s="10"/>
      <c r="C931" s="10"/>
      <c r="D931" s="10"/>
      <c r="E931" s="10"/>
      <c r="F931" s="10"/>
      <c r="G931" s="10"/>
      <c r="H931" s="10"/>
      <c r="I931" s="10"/>
      <c r="J931" s="10"/>
      <c r="K931" s="10"/>
      <c r="L931" s="10"/>
      <c r="M931" s="10"/>
      <c r="N931" s="10"/>
      <c r="O931" s="10"/>
      <c r="P931" s="10"/>
      <c r="Q931" s="10"/>
    </row>
    <row r="932" spans="1:17">
      <c r="A932" s="10"/>
      <c r="B932" s="10"/>
      <c r="C932" s="10"/>
      <c r="D932" s="10"/>
      <c r="E932" s="10"/>
      <c r="F932" s="10"/>
      <c r="G932" s="10"/>
      <c r="H932" s="10"/>
      <c r="I932" s="10"/>
      <c r="J932" s="10"/>
      <c r="K932" s="10"/>
      <c r="L932" s="10"/>
      <c r="M932" s="10"/>
      <c r="N932" s="10"/>
      <c r="O932" s="10"/>
      <c r="P932" s="10"/>
      <c r="Q932" s="10"/>
    </row>
    <row r="933" spans="1:17">
      <c r="A933" s="10"/>
      <c r="B933" s="10"/>
      <c r="C933" s="10"/>
      <c r="D933" s="10"/>
      <c r="E933" s="10"/>
      <c r="F933" s="10"/>
      <c r="G933" s="10"/>
      <c r="H933" s="10"/>
      <c r="I933" s="10"/>
      <c r="J933" s="10"/>
      <c r="K933" s="10"/>
      <c r="L933" s="10"/>
      <c r="M933" s="10"/>
      <c r="N933" s="10"/>
      <c r="O933" s="10"/>
      <c r="P933" s="10"/>
      <c r="Q933" s="10"/>
    </row>
    <row r="934" spans="1:17">
      <c r="A934" s="10"/>
      <c r="B934" s="10"/>
      <c r="C934" s="10"/>
      <c r="D934" s="10"/>
      <c r="E934" s="10"/>
      <c r="F934" s="10"/>
      <c r="G934" s="10"/>
      <c r="H934" s="10"/>
      <c r="I934" s="10"/>
      <c r="J934" s="10"/>
      <c r="K934" s="10"/>
      <c r="L934" s="10"/>
      <c r="M934" s="10"/>
      <c r="N934" s="10"/>
      <c r="O934" s="10"/>
      <c r="P934" s="10"/>
      <c r="Q934" s="10"/>
    </row>
    <row r="935" spans="1:17">
      <c r="A935" s="10"/>
      <c r="B935" s="10"/>
      <c r="C935" s="10"/>
      <c r="D935" s="10"/>
      <c r="E935" s="10"/>
      <c r="F935" s="10"/>
      <c r="G935" s="10"/>
      <c r="H935" s="10"/>
      <c r="I935" s="10"/>
      <c r="J935" s="10"/>
      <c r="K935" s="10"/>
      <c r="L935" s="10"/>
      <c r="M935" s="10"/>
      <c r="N935" s="10"/>
      <c r="O935" s="10"/>
      <c r="P935" s="10"/>
      <c r="Q935" s="10"/>
    </row>
    <row r="936" spans="1:17">
      <c r="A936" s="10"/>
      <c r="B936" s="10"/>
      <c r="C936" s="10"/>
      <c r="D936" s="10"/>
      <c r="E936" s="10"/>
      <c r="F936" s="10"/>
      <c r="G936" s="10"/>
      <c r="H936" s="10"/>
      <c r="I936" s="10"/>
      <c r="J936" s="10"/>
      <c r="K936" s="10"/>
      <c r="L936" s="10"/>
      <c r="M936" s="10"/>
      <c r="N936" s="10"/>
      <c r="O936" s="10"/>
      <c r="P936" s="10"/>
      <c r="Q936" s="10"/>
    </row>
    <row r="937" spans="1:17">
      <c r="A937" s="10"/>
      <c r="B937" s="10"/>
      <c r="C937" s="10"/>
      <c r="D937" s="10"/>
      <c r="E937" s="10"/>
      <c r="F937" s="10"/>
      <c r="G937" s="10"/>
      <c r="H937" s="10"/>
      <c r="I937" s="10"/>
      <c r="J937" s="10"/>
      <c r="K937" s="10"/>
      <c r="L937" s="10"/>
      <c r="M937" s="10"/>
      <c r="N937" s="10"/>
      <c r="O937" s="10"/>
      <c r="P937" s="10"/>
      <c r="Q937" s="10"/>
    </row>
    <row r="938" spans="1:17">
      <c r="A938" s="10"/>
      <c r="B938" s="10"/>
      <c r="C938" s="10"/>
      <c r="D938" s="10"/>
      <c r="E938" s="10"/>
      <c r="F938" s="10"/>
      <c r="G938" s="10"/>
      <c r="H938" s="10"/>
      <c r="I938" s="10"/>
      <c r="J938" s="10"/>
      <c r="K938" s="10"/>
      <c r="L938" s="10"/>
      <c r="M938" s="10"/>
      <c r="N938" s="10"/>
      <c r="O938" s="10"/>
      <c r="P938" s="10"/>
      <c r="Q938" s="10"/>
    </row>
    <row r="939" spans="1:17">
      <c r="A939" s="10"/>
      <c r="B939" s="10"/>
      <c r="C939" s="10"/>
      <c r="D939" s="10"/>
      <c r="E939" s="10"/>
      <c r="F939" s="10"/>
      <c r="G939" s="10"/>
      <c r="H939" s="10"/>
      <c r="I939" s="10"/>
      <c r="J939" s="10"/>
      <c r="K939" s="10"/>
      <c r="L939" s="10"/>
      <c r="M939" s="10"/>
      <c r="N939" s="10"/>
      <c r="O939" s="10"/>
      <c r="P939" s="10"/>
      <c r="Q939" s="10"/>
    </row>
    <row r="940" spans="1:17">
      <c r="A940" s="10"/>
      <c r="B940" s="10"/>
      <c r="C940" s="10"/>
      <c r="D940" s="10"/>
      <c r="E940" s="10"/>
      <c r="F940" s="10"/>
      <c r="G940" s="10"/>
      <c r="H940" s="10"/>
      <c r="I940" s="10"/>
      <c r="J940" s="10"/>
      <c r="K940" s="10"/>
      <c r="L940" s="10"/>
      <c r="M940" s="10"/>
      <c r="N940" s="10"/>
      <c r="O940" s="10"/>
      <c r="P940" s="10"/>
      <c r="Q940" s="10"/>
    </row>
    <row r="941" spans="1:17">
      <c r="A941" s="10"/>
      <c r="B941" s="10"/>
      <c r="C941" s="10"/>
      <c r="D941" s="10"/>
      <c r="E941" s="10"/>
      <c r="F941" s="10"/>
      <c r="G941" s="10"/>
      <c r="H941" s="10"/>
      <c r="I941" s="10"/>
      <c r="J941" s="10"/>
      <c r="K941" s="10"/>
      <c r="L941" s="10"/>
      <c r="M941" s="10"/>
      <c r="N941" s="10"/>
      <c r="O941" s="10"/>
      <c r="P941" s="10"/>
      <c r="Q941" s="10"/>
    </row>
    <row r="942" spans="1:17">
      <c r="A942" s="10"/>
      <c r="B942" s="10"/>
      <c r="C942" s="10"/>
      <c r="D942" s="10"/>
      <c r="E942" s="10"/>
      <c r="F942" s="10"/>
      <c r="G942" s="10"/>
      <c r="H942" s="10"/>
      <c r="I942" s="10"/>
      <c r="J942" s="10"/>
      <c r="K942" s="10"/>
      <c r="L942" s="10"/>
      <c r="M942" s="10"/>
      <c r="N942" s="10"/>
      <c r="O942" s="10"/>
      <c r="P942" s="10"/>
      <c r="Q942" s="10"/>
    </row>
    <row r="943" spans="1:17">
      <c r="A943" s="10"/>
      <c r="B943" s="10"/>
      <c r="C943" s="10"/>
      <c r="D943" s="10"/>
      <c r="E943" s="10"/>
      <c r="F943" s="10"/>
      <c r="G943" s="10"/>
      <c r="H943" s="10"/>
      <c r="I943" s="10"/>
      <c r="J943" s="10"/>
      <c r="K943" s="10"/>
      <c r="L943" s="10"/>
      <c r="M943" s="10"/>
      <c r="N943" s="10"/>
      <c r="O943" s="10"/>
      <c r="P943" s="10"/>
      <c r="Q943" s="10"/>
    </row>
    <row r="944" spans="1:17">
      <c r="A944" s="10"/>
      <c r="B944" s="10"/>
      <c r="C944" s="10"/>
      <c r="D944" s="10"/>
      <c r="E944" s="10"/>
      <c r="F944" s="10"/>
      <c r="G944" s="10"/>
      <c r="H944" s="10"/>
      <c r="I944" s="10"/>
      <c r="J944" s="10"/>
      <c r="K944" s="10"/>
      <c r="L944" s="10"/>
      <c r="M944" s="10"/>
      <c r="N944" s="10"/>
      <c r="O944" s="10"/>
      <c r="P944" s="10"/>
      <c r="Q944" s="10"/>
    </row>
    <row r="945" spans="1:17">
      <c r="A945" s="10"/>
      <c r="B945" s="10"/>
      <c r="C945" s="10"/>
      <c r="D945" s="10"/>
      <c r="E945" s="10"/>
      <c r="F945" s="10"/>
      <c r="G945" s="10"/>
      <c r="H945" s="10"/>
      <c r="I945" s="10"/>
      <c r="J945" s="10"/>
      <c r="K945" s="10"/>
      <c r="L945" s="10"/>
      <c r="M945" s="10"/>
      <c r="N945" s="10"/>
      <c r="O945" s="10"/>
      <c r="P945" s="10"/>
      <c r="Q945" s="10"/>
    </row>
    <row r="946" spans="1:17">
      <c r="A946" s="10"/>
      <c r="B946" s="10"/>
      <c r="C946" s="10"/>
      <c r="D946" s="10"/>
      <c r="E946" s="10"/>
      <c r="F946" s="10"/>
      <c r="G946" s="10"/>
      <c r="H946" s="10"/>
      <c r="I946" s="10"/>
      <c r="J946" s="10"/>
      <c r="K946" s="10"/>
      <c r="L946" s="10"/>
      <c r="M946" s="10"/>
      <c r="N946" s="10"/>
      <c r="O946" s="10"/>
      <c r="P946" s="10"/>
      <c r="Q946" s="10"/>
    </row>
    <row r="947" spans="1:17">
      <c r="A947" s="10"/>
      <c r="B947" s="10"/>
      <c r="C947" s="10"/>
      <c r="D947" s="10"/>
      <c r="E947" s="10"/>
      <c r="F947" s="10"/>
      <c r="G947" s="10"/>
      <c r="H947" s="10"/>
      <c r="I947" s="10"/>
      <c r="J947" s="10"/>
      <c r="K947" s="10"/>
      <c r="L947" s="10"/>
      <c r="M947" s="10"/>
      <c r="N947" s="10"/>
      <c r="O947" s="10"/>
      <c r="P947" s="10"/>
      <c r="Q947" s="10"/>
    </row>
    <row r="948" spans="1:17">
      <c r="A948" s="10"/>
      <c r="B948" s="10"/>
      <c r="C948" s="10"/>
      <c r="D948" s="10"/>
      <c r="E948" s="10"/>
      <c r="F948" s="10"/>
      <c r="G948" s="10"/>
      <c r="H948" s="10"/>
      <c r="I948" s="10"/>
      <c r="J948" s="10"/>
      <c r="K948" s="10"/>
      <c r="L948" s="10"/>
      <c r="M948" s="10"/>
      <c r="N948" s="10"/>
      <c r="O948" s="10"/>
      <c r="P948" s="10"/>
      <c r="Q948" s="10"/>
    </row>
    <row r="949" spans="1:17">
      <c r="A949" s="10"/>
      <c r="B949" s="10"/>
      <c r="C949" s="10"/>
      <c r="D949" s="10"/>
      <c r="E949" s="10"/>
      <c r="F949" s="10"/>
      <c r="G949" s="10"/>
      <c r="H949" s="10"/>
      <c r="I949" s="10"/>
      <c r="J949" s="10"/>
      <c r="K949" s="10"/>
      <c r="L949" s="10"/>
      <c r="M949" s="10"/>
      <c r="N949" s="10"/>
      <c r="O949" s="10"/>
      <c r="P949" s="10"/>
      <c r="Q949" s="10"/>
    </row>
    <row r="950" spans="1:17">
      <c r="A950" s="10"/>
      <c r="B950" s="10"/>
      <c r="C950" s="10"/>
      <c r="D950" s="10"/>
      <c r="E950" s="10"/>
      <c r="F950" s="10"/>
      <c r="G950" s="10"/>
      <c r="H950" s="10"/>
      <c r="I950" s="10"/>
      <c r="J950" s="10"/>
      <c r="K950" s="10"/>
      <c r="L950" s="10"/>
      <c r="M950" s="10"/>
      <c r="N950" s="10"/>
      <c r="O950" s="10"/>
      <c r="P950" s="10"/>
      <c r="Q950" s="10"/>
    </row>
    <row r="951" spans="1:17">
      <c r="A951" s="10"/>
      <c r="B951" s="10"/>
      <c r="C951" s="10"/>
      <c r="D951" s="10"/>
      <c r="E951" s="10"/>
      <c r="F951" s="10"/>
      <c r="G951" s="10"/>
      <c r="H951" s="10"/>
      <c r="I951" s="10"/>
      <c r="J951" s="10"/>
      <c r="K951" s="10"/>
      <c r="L951" s="10"/>
      <c r="M951" s="10"/>
      <c r="N951" s="10"/>
      <c r="O951" s="10"/>
      <c r="P951" s="10"/>
      <c r="Q951" s="10"/>
    </row>
    <row r="952" spans="1:17">
      <c r="A952" s="10"/>
      <c r="B952" s="10"/>
      <c r="C952" s="10"/>
      <c r="D952" s="10"/>
      <c r="E952" s="10"/>
      <c r="F952" s="10"/>
      <c r="G952" s="10"/>
      <c r="H952" s="10"/>
      <c r="I952" s="10"/>
      <c r="J952" s="10"/>
      <c r="K952" s="10"/>
      <c r="L952" s="10"/>
      <c r="M952" s="10"/>
      <c r="N952" s="10"/>
      <c r="O952" s="10"/>
      <c r="P952" s="10"/>
      <c r="Q952" s="10"/>
    </row>
    <row r="953" spans="1:17">
      <c r="A953" s="10"/>
      <c r="B953" s="10"/>
      <c r="C953" s="10"/>
      <c r="D953" s="10"/>
      <c r="E953" s="10"/>
      <c r="F953" s="10"/>
      <c r="G953" s="10"/>
      <c r="H953" s="10"/>
      <c r="I953" s="10"/>
      <c r="J953" s="10"/>
      <c r="K953" s="10"/>
      <c r="L953" s="10"/>
      <c r="M953" s="10"/>
      <c r="N953" s="10"/>
      <c r="O953" s="10"/>
      <c r="P953" s="10"/>
      <c r="Q953" s="10"/>
    </row>
    <row r="954" spans="1:17">
      <c r="A954" s="10"/>
      <c r="B954" s="10"/>
      <c r="C954" s="10"/>
      <c r="D954" s="10"/>
      <c r="E954" s="10"/>
      <c r="F954" s="10"/>
      <c r="G954" s="10"/>
      <c r="H954" s="10"/>
      <c r="I954" s="10"/>
      <c r="J954" s="10"/>
      <c r="K954" s="10"/>
      <c r="L954" s="10"/>
      <c r="M954" s="10"/>
      <c r="N954" s="10"/>
      <c r="O954" s="10"/>
      <c r="P954" s="10"/>
      <c r="Q954" s="10"/>
    </row>
    <row r="955" spans="1:17">
      <c r="A955" s="10"/>
      <c r="B955" s="10"/>
      <c r="C955" s="10"/>
      <c r="D955" s="10"/>
      <c r="E955" s="10"/>
      <c r="F955" s="10"/>
      <c r="G955" s="10"/>
      <c r="H955" s="10"/>
      <c r="I955" s="10"/>
      <c r="J955" s="10"/>
      <c r="K955" s="10"/>
      <c r="L955" s="10"/>
      <c r="M955" s="10"/>
      <c r="N955" s="10"/>
      <c r="O955" s="10"/>
      <c r="P955" s="10"/>
      <c r="Q955" s="10"/>
    </row>
    <row r="956" spans="1:17">
      <c r="A956" s="10"/>
      <c r="B956" s="10"/>
      <c r="C956" s="10"/>
      <c r="D956" s="10"/>
      <c r="E956" s="10"/>
      <c r="F956" s="10"/>
      <c r="G956" s="10"/>
      <c r="H956" s="10"/>
      <c r="I956" s="10"/>
      <c r="J956" s="10"/>
      <c r="K956" s="10"/>
      <c r="L956" s="10"/>
      <c r="M956" s="10"/>
      <c r="N956" s="10"/>
      <c r="O956" s="10"/>
      <c r="P956" s="10"/>
      <c r="Q956" s="10"/>
    </row>
    <row r="957" spans="1:17">
      <c r="A957" s="10"/>
      <c r="B957" s="10"/>
      <c r="C957" s="10"/>
      <c r="D957" s="10"/>
      <c r="E957" s="10"/>
      <c r="F957" s="10"/>
      <c r="G957" s="10"/>
      <c r="H957" s="10"/>
      <c r="I957" s="10"/>
      <c r="J957" s="10"/>
      <c r="K957" s="10"/>
      <c r="L957" s="10"/>
      <c r="M957" s="10"/>
      <c r="N957" s="10"/>
      <c r="O957" s="10"/>
      <c r="P957" s="10"/>
      <c r="Q957" s="10"/>
    </row>
    <row r="958" spans="1:17">
      <c r="A958" s="10"/>
      <c r="B958" s="10"/>
      <c r="C958" s="10"/>
      <c r="D958" s="10"/>
      <c r="E958" s="10"/>
      <c r="F958" s="10"/>
      <c r="G958" s="10"/>
      <c r="H958" s="10"/>
      <c r="I958" s="10"/>
      <c r="J958" s="10"/>
      <c r="K958" s="10"/>
      <c r="L958" s="10"/>
      <c r="M958" s="10"/>
      <c r="N958" s="10"/>
      <c r="O958" s="10"/>
      <c r="P958" s="10"/>
      <c r="Q958" s="10"/>
    </row>
    <row r="959" spans="1:17">
      <c r="A959" s="10"/>
      <c r="B959" s="10"/>
      <c r="C959" s="10"/>
      <c r="D959" s="10"/>
      <c r="E959" s="10"/>
      <c r="F959" s="10"/>
      <c r="G959" s="10"/>
      <c r="H959" s="10"/>
      <c r="I959" s="10"/>
      <c r="J959" s="10"/>
      <c r="K959" s="10"/>
      <c r="L959" s="10"/>
      <c r="M959" s="10"/>
      <c r="N959" s="10"/>
      <c r="O959" s="10"/>
      <c r="P959" s="10"/>
      <c r="Q959" s="10"/>
    </row>
    <row r="960" spans="1:17">
      <c r="A960" s="10"/>
      <c r="B960" s="10"/>
      <c r="C960" s="10"/>
      <c r="D960" s="10"/>
      <c r="E960" s="10"/>
      <c r="F960" s="10"/>
      <c r="G960" s="10"/>
      <c r="H960" s="10"/>
      <c r="I960" s="10"/>
      <c r="J960" s="10"/>
      <c r="K960" s="10"/>
      <c r="L960" s="10"/>
      <c r="M960" s="10"/>
      <c r="N960" s="10"/>
      <c r="O960" s="10"/>
      <c r="P960" s="10"/>
      <c r="Q960" s="10"/>
    </row>
    <row r="961" spans="1:17">
      <c r="A961" s="10"/>
      <c r="B961" s="10"/>
      <c r="C961" s="10"/>
      <c r="D961" s="10"/>
      <c r="E961" s="10"/>
      <c r="F961" s="10"/>
      <c r="G961" s="10"/>
      <c r="H961" s="10"/>
      <c r="I961" s="10"/>
      <c r="J961" s="10"/>
      <c r="K961" s="10"/>
      <c r="L961" s="10"/>
      <c r="M961" s="10"/>
      <c r="N961" s="10"/>
      <c r="O961" s="10"/>
      <c r="P961" s="10"/>
      <c r="Q961" s="10"/>
    </row>
    <row r="962" spans="1:17">
      <c r="A962" s="10"/>
      <c r="B962" s="10"/>
      <c r="C962" s="10"/>
      <c r="D962" s="10"/>
      <c r="E962" s="10"/>
      <c r="F962" s="10"/>
      <c r="G962" s="10"/>
      <c r="H962" s="10"/>
      <c r="I962" s="10"/>
      <c r="J962" s="10"/>
      <c r="K962" s="10"/>
      <c r="L962" s="10"/>
      <c r="M962" s="10"/>
      <c r="N962" s="10"/>
      <c r="O962" s="10"/>
      <c r="P962" s="10"/>
      <c r="Q962" s="10"/>
    </row>
    <row r="963" spans="1:17">
      <c r="A963" s="10"/>
      <c r="B963" s="10"/>
      <c r="C963" s="10"/>
      <c r="D963" s="10"/>
      <c r="E963" s="10"/>
      <c r="F963" s="10"/>
      <c r="G963" s="10"/>
      <c r="H963" s="10"/>
      <c r="I963" s="10"/>
      <c r="J963" s="10"/>
      <c r="K963" s="10"/>
      <c r="L963" s="10"/>
      <c r="M963" s="10"/>
      <c r="N963" s="10"/>
      <c r="O963" s="10"/>
      <c r="P963" s="10"/>
      <c r="Q963" s="10"/>
    </row>
    <row r="964" spans="1:17">
      <c r="A964" s="10"/>
      <c r="B964" s="10"/>
      <c r="C964" s="10"/>
      <c r="D964" s="10"/>
      <c r="E964" s="10"/>
      <c r="F964" s="10"/>
      <c r="G964" s="10"/>
      <c r="H964" s="10"/>
      <c r="I964" s="10"/>
      <c r="J964" s="10"/>
      <c r="K964" s="10"/>
      <c r="L964" s="10"/>
      <c r="M964" s="10"/>
      <c r="N964" s="10"/>
      <c r="O964" s="10"/>
      <c r="P964" s="10"/>
      <c r="Q964" s="10"/>
    </row>
    <row r="965" spans="1:17">
      <c r="A965" s="10"/>
      <c r="B965" s="10"/>
      <c r="C965" s="10"/>
      <c r="D965" s="10"/>
      <c r="E965" s="10"/>
      <c r="F965" s="10"/>
      <c r="G965" s="10"/>
      <c r="H965" s="10"/>
      <c r="I965" s="10"/>
      <c r="J965" s="10"/>
      <c r="K965" s="10"/>
      <c r="L965" s="10"/>
      <c r="M965" s="10"/>
      <c r="N965" s="10"/>
      <c r="O965" s="10"/>
      <c r="P965" s="10"/>
      <c r="Q965" s="10"/>
    </row>
    <row r="966" spans="1:17">
      <c r="A966" s="10"/>
      <c r="B966" s="10"/>
      <c r="C966" s="10"/>
      <c r="D966" s="10"/>
      <c r="E966" s="10"/>
      <c r="F966" s="10"/>
      <c r="G966" s="10"/>
      <c r="H966" s="10"/>
      <c r="I966" s="10"/>
      <c r="J966" s="10"/>
      <c r="K966" s="10"/>
      <c r="L966" s="10"/>
      <c r="M966" s="10"/>
      <c r="N966" s="10"/>
      <c r="O966" s="10"/>
      <c r="P966" s="10"/>
      <c r="Q966" s="10"/>
    </row>
    <row r="967" spans="1:17">
      <c r="A967" s="10"/>
      <c r="B967" s="10"/>
      <c r="C967" s="10"/>
      <c r="D967" s="10"/>
      <c r="E967" s="10"/>
      <c r="F967" s="10"/>
      <c r="G967" s="10"/>
      <c r="H967" s="10"/>
      <c r="I967" s="10"/>
      <c r="J967" s="10"/>
      <c r="K967" s="10"/>
      <c r="L967" s="10"/>
      <c r="M967" s="10"/>
      <c r="N967" s="10"/>
      <c r="O967" s="10"/>
      <c r="P967" s="10"/>
      <c r="Q967" s="10"/>
    </row>
    <row r="968" spans="1:17">
      <c r="A968" s="10"/>
      <c r="B968" s="10"/>
      <c r="C968" s="10"/>
      <c r="D968" s="10"/>
      <c r="E968" s="10"/>
      <c r="F968" s="10"/>
      <c r="G968" s="10"/>
      <c r="H968" s="10"/>
      <c r="I968" s="10"/>
      <c r="J968" s="10"/>
      <c r="K968" s="10"/>
      <c r="L968" s="10"/>
      <c r="M968" s="10"/>
      <c r="N968" s="10"/>
      <c r="O968" s="10"/>
      <c r="P968" s="10"/>
      <c r="Q968" s="10"/>
    </row>
    <row r="969" spans="1:17">
      <c r="A969" s="10"/>
      <c r="B969" s="10"/>
      <c r="C969" s="10"/>
      <c r="D969" s="10"/>
      <c r="E969" s="10"/>
      <c r="F969" s="10"/>
      <c r="G969" s="10"/>
      <c r="H969" s="10"/>
      <c r="I969" s="10"/>
      <c r="J969" s="10"/>
      <c r="K969" s="10"/>
      <c r="L969" s="10"/>
      <c r="M969" s="10"/>
      <c r="N969" s="10"/>
      <c r="O969" s="10"/>
      <c r="P969" s="10"/>
      <c r="Q969" s="10"/>
    </row>
    <row r="970" spans="1:17">
      <c r="A970" s="10"/>
      <c r="B970" s="10"/>
      <c r="C970" s="10"/>
      <c r="D970" s="10"/>
      <c r="E970" s="10"/>
      <c r="F970" s="10"/>
      <c r="G970" s="10"/>
      <c r="H970" s="10"/>
      <c r="I970" s="10"/>
      <c r="J970" s="10"/>
      <c r="K970" s="10"/>
      <c r="L970" s="10"/>
      <c r="M970" s="10"/>
      <c r="N970" s="10"/>
      <c r="O970" s="10"/>
      <c r="P970" s="10"/>
      <c r="Q970" s="10"/>
    </row>
    <row r="971" spans="1:17">
      <c r="A971" s="10"/>
      <c r="B971" s="10"/>
      <c r="C971" s="10"/>
      <c r="D971" s="10"/>
      <c r="E971" s="10"/>
      <c r="F971" s="10"/>
      <c r="G971" s="10"/>
      <c r="H971" s="10"/>
      <c r="I971" s="10"/>
      <c r="J971" s="10"/>
      <c r="K971" s="10"/>
      <c r="L971" s="10"/>
      <c r="M971" s="10"/>
      <c r="N971" s="10"/>
      <c r="O971" s="10"/>
      <c r="P971" s="10"/>
      <c r="Q971" s="10"/>
    </row>
    <row r="972" spans="1:17">
      <c r="A972" s="10"/>
      <c r="B972" s="10"/>
      <c r="C972" s="10"/>
      <c r="D972" s="10"/>
      <c r="E972" s="10"/>
      <c r="F972" s="10"/>
      <c r="G972" s="10"/>
      <c r="H972" s="10"/>
      <c r="I972" s="10"/>
      <c r="J972" s="10"/>
      <c r="K972" s="10"/>
      <c r="L972" s="10"/>
      <c r="M972" s="10"/>
      <c r="N972" s="10"/>
      <c r="O972" s="10"/>
      <c r="P972" s="10"/>
      <c r="Q972" s="10"/>
    </row>
    <row r="973" spans="1:17">
      <c r="A973" s="10"/>
      <c r="B973" s="10"/>
      <c r="C973" s="10"/>
      <c r="D973" s="10"/>
      <c r="E973" s="10"/>
      <c r="F973" s="10"/>
      <c r="G973" s="10"/>
      <c r="H973" s="10"/>
      <c r="I973" s="10"/>
      <c r="J973" s="10"/>
      <c r="K973" s="10"/>
      <c r="L973" s="10"/>
      <c r="M973" s="10"/>
      <c r="N973" s="10"/>
      <c r="O973" s="10"/>
      <c r="P973" s="10"/>
      <c r="Q973" s="10"/>
    </row>
    <row r="974" spans="1:17">
      <c r="A974" s="10"/>
      <c r="B974" s="10"/>
      <c r="C974" s="10"/>
      <c r="D974" s="10"/>
      <c r="E974" s="10"/>
      <c r="F974" s="10"/>
      <c r="G974" s="10"/>
      <c r="H974" s="10"/>
      <c r="I974" s="10"/>
      <c r="J974" s="10"/>
      <c r="K974" s="10"/>
      <c r="L974" s="10"/>
      <c r="M974" s="10"/>
      <c r="N974" s="10"/>
      <c r="O974" s="10"/>
      <c r="P974" s="10"/>
      <c r="Q974" s="10"/>
    </row>
    <row r="975" spans="1:17">
      <c r="A975" s="10"/>
      <c r="B975" s="10"/>
      <c r="C975" s="10"/>
      <c r="D975" s="10"/>
      <c r="E975" s="10"/>
      <c r="F975" s="10"/>
      <c r="G975" s="10"/>
      <c r="H975" s="10"/>
      <c r="I975" s="10"/>
      <c r="J975" s="10"/>
      <c r="K975" s="10"/>
      <c r="L975" s="10"/>
      <c r="M975" s="10"/>
      <c r="N975" s="10"/>
      <c r="O975" s="10"/>
      <c r="P975" s="10"/>
      <c r="Q975" s="10"/>
    </row>
    <row r="976" spans="1:17">
      <c r="A976" s="10"/>
      <c r="B976" s="10"/>
      <c r="C976" s="10"/>
      <c r="D976" s="10"/>
      <c r="E976" s="10"/>
      <c r="F976" s="10"/>
      <c r="G976" s="10"/>
      <c r="H976" s="10"/>
      <c r="I976" s="10"/>
      <c r="J976" s="10"/>
      <c r="K976" s="10"/>
      <c r="L976" s="10"/>
      <c r="M976" s="10"/>
      <c r="N976" s="10"/>
      <c r="O976" s="10"/>
      <c r="P976" s="10"/>
      <c r="Q976" s="10"/>
    </row>
    <row r="977" spans="1:17">
      <c r="A977" s="10"/>
      <c r="B977" s="10"/>
      <c r="C977" s="10"/>
      <c r="D977" s="10"/>
      <c r="E977" s="10"/>
      <c r="F977" s="10"/>
      <c r="G977" s="10"/>
      <c r="H977" s="10"/>
      <c r="I977" s="10"/>
      <c r="J977" s="10"/>
      <c r="K977" s="10"/>
      <c r="L977" s="10"/>
      <c r="M977" s="10"/>
      <c r="N977" s="10"/>
      <c r="O977" s="10"/>
      <c r="P977" s="10"/>
      <c r="Q977" s="10"/>
    </row>
    <row r="978" spans="1:17">
      <c r="A978" s="10"/>
      <c r="B978" s="10"/>
      <c r="C978" s="10"/>
      <c r="D978" s="10"/>
      <c r="E978" s="10"/>
      <c r="F978" s="10"/>
      <c r="G978" s="10"/>
      <c r="H978" s="10"/>
      <c r="I978" s="10"/>
      <c r="J978" s="10"/>
      <c r="K978" s="10"/>
      <c r="L978" s="10"/>
      <c r="M978" s="10"/>
      <c r="N978" s="10"/>
      <c r="O978" s="10"/>
      <c r="P978" s="10"/>
      <c r="Q978" s="10"/>
    </row>
    <row r="979" spans="1:17">
      <c r="A979" s="10"/>
      <c r="B979" s="10"/>
      <c r="C979" s="10"/>
      <c r="D979" s="10"/>
      <c r="E979" s="10"/>
      <c r="F979" s="10"/>
      <c r="G979" s="10"/>
      <c r="H979" s="10"/>
      <c r="I979" s="10"/>
      <c r="J979" s="10"/>
      <c r="K979" s="10"/>
      <c r="L979" s="10"/>
      <c r="M979" s="10"/>
      <c r="N979" s="10"/>
      <c r="O979" s="10"/>
      <c r="P979" s="10"/>
      <c r="Q979" s="10"/>
    </row>
    <row r="980" spans="1:17">
      <c r="A980" s="10"/>
      <c r="B980" s="10"/>
      <c r="C980" s="10"/>
      <c r="D980" s="10"/>
      <c r="E980" s="10"/>
      <c r="F980" s="10"/>
      <c r="G980" s="10"/>
      <c r="H980" s="10"/>
      <c r="I980" s="10"/>
      <c r="J980" s="10"/>
      <c r="K980" s="10"/>
      <c r="L980" s="10"/>
      <c r="M980" s="10"/>
      <c r="N980" s="10"/>
      <c r="O980" s="10"/>
      <c r="P980" s="10"/>
      <c r="Q980" s="10"/>
    </row>
    <row r="981" spans="1:17">
      <c r="A981" s="10"/>
      <c r="B981" s="10"/>
      <c r="C981" s="10"/>
      <c r="D981" s="10"/>
      <c r="E981" s="10"/>
      <c r="F981" s="10"/>
      <c r="G981" s="10"/>
      <c r="H981" s="10"/>
      <c r="I981" s="10"/>
      <c r="J981" s="10"/>
      <c r="K981" s="10"/>
      <c r="L981" s="10"/>
      <c r="M981" s="10"/>
      <c r="N981" s="10"/>
      <c r="O981" s="10"/>
      <c r="P981" s="10"/>
      <c r="Q981" s="10"/>
    </row>
    <row r="982" spans="1:17">
      <c r="A982" s="10"/>
      <c r="B982" s="10"/>
      <c r="C982" s="10"/>
      <c r="D982" s="10"/>
      <c r="E982" s="10"/>
      <c r="F982" s="10"/>
      <c r="G982" s="10"/>
      <c r="H982" s="10"/>
      <c r="I982" s="10"/>
      <c r="J982" s="10"/>
      <c r="K982" s="10"/>
      <c r="L982" s="10"/>
      <c r="M982" s="10"/>
      <c r="N982" s="10"/>
      <c r="O982" s="10"/>
      <c r="P982" s="10"/>
      <c r="Q982" s="10"/>
    </row>
    <row r="983" spans="1:17">
      <c r="A983" s="10"/>
      <c r="B983" s="10"/>
      <c r="C983" s="10"/>
      <c r="D983" s="10"/>
      <c r="E983" s="10"/>
      <c r="F983" s="10"/>
      <c r="G983" s="10"/>
      <c r="H983" s="10"/>
      <c r="I983" s="10"/>
      <c r="J983" s="10"/>
      <c r="K983" s="10"/>
      <c r="L983" s="10"/>
      <c r="M983" s="10"/>
      <c r="N983" s="10"/>
      <c r="O983" s="10"/>
      <c r="P983" s="10"/>
      <c r="Q983" s="10"/>
    </row>
    <row r="984" spans="1:17">
      <c r="A984" s="10"/>
      <c r="B984" s="10"/>
      <c r="C984" s="10"/>
      <c r="D984" s="10"/>
      <c r="E984" s="10"/>
      <c r="F984" s="10"/>
      <c r="G984" s="10"/>
      <c r="H984" s="10"/>
      <c r="I984" s="10"/>
      <c r="J984" s="10"/>
      <c r="K984" s="10"/>
      <c r="L984" s="10"/>
      <c r="M984" s="10"/>
      <c r="N984" s="10"/>
      <c r="O984" s="10"/>
      <c r="P984" s="10"/>
      <c r="Q984" s="10"/>
    </row>
    <row r="985" spans="1:17">
      <c r="A985" s="10"/>
      <c r="B985" s="10"/>
      <c r="C985" s="10"/>
      <c r="D985" s="10"/>
      <c r="E985" s="10"/>
      <c r="F985" s="10"/>
      <c r="G985" s="10"/>
      <c r="H985" s="10"/>
      <c r="I985" s="10"/>
      <c r="J985" s="10"/>
      <c r="K985" s="10"/>
      <c r="L985" s="10"/>
      <c r="M985" s="10"/>
      <c r="N985" s="10"/>
      <c r="O985" s="10"/>
      <c r="P985" s="10"/>
      <c r="Q985" s="10"/>
    </row>
    <row r="986" spans="1:17">
      <c r="A986" s="10"/>
      <c r="B986" s="10"/>
      <c r="C986" s="10"/>
      <c r="D986" s="10"/>
      <c r="E986" s="10"/>
      <c r="F986" s="10"/>
      <c r="G986" s="10"/>
      <c r="H986" s="10"/>
      <c r="I986" s="10"/>
      <c r="J986" s="10"/>
      <c r="K986" s="10"/>
      <c r="L986" s="10"/>
      <c r="M986" s="10"/>
      <c r="N986" s="10"/>
      <c r="O986" s="10"/>
      <c r="P986" s="10"/>
      <c r="Q986" s="10"/>
    </row>
    <row r="987" spans="1:17">
      <c r="A987" s="10"/>
      <c r="B987" s="10"/>
      <c r="C987" s="10"/>
      <c r="D987" s="10"/>
      <c r="E987" s="10"/>
      <c r="F987" s="10"/>
      <c r="G987" s="10"/>
      <c r="H987" s="10"/>
      <c r="I987" s="10"/>
      <c r="J987" s="10"/>
      <c r="K987" s="10"/>
      <c r="L987" s="10"/>
      <c r="M987" s="10"/>
      <c r="N987" s="10"/>
      <c r="O987" s="10"/>
      <c r="P987" s="10"/>
      <c r="Q987" s="10"/>
    </row>
    <row r="988" spans="1:17">
      <c r="A988" s="10"/>
      <c r="B988" s="10"/>
      <c r="C988" s="10"/>
      <c r="D988" s="10"/>
      <c r="E988" s="10"/>
      <c r="F988" s="10"/>
      <c r="G988" s="10"/>
      <c r="H988" s="10"/>
      <c r="I988" s="10"/>
      <c r="J988" s="10"/>
      <c r="K988" s="10"/>
      <c r="L988" s="10"/>
      <c r="M988" s="10"/>
      <c r="N988" s="10"/>
      <c r="O988" s="10"/>
      <c r="P988" s="10"/>
      <c r="Q988" s="10"/>
    </row>
    <row r="989" spans="1:17">
      <c r="A989" s="10"/>
      <c r="B989" s="10"/>
      <c r="C989" s="10"/>
      <c r="D989" s="10"/>
      <c r="E989" s="10"/>
      <c r="F989" s="10"/>
      <c r="G989" s="10"/>
      <c r="H989" s="10"/>
      <c r="I989" s="10"/>
      <c r="J989" s="10"/>
      <c r="K989" s="10"/>
      <c r="L989" s="10"/>
      <c r="M989" s="10"/>
      <c r="N989" s="10"/>
      <c r="O989" s="10"/>
      <c r="P989" s="10"/>
      <c r="Q989" s="10"/>
    </row>
    <row r="990" spans="1:17">
      <c r="A990" s="10"/>
      <c r="B990" s="10"/>
      <c r="C990" s="10"/>
      <c r="D990" s="10"/>
      <c r="E990" s="10"/>
      <c r="F990" s="10"/>
      <c r="G990" s="10"/>
      <c r="H990" s="10"/>
      <c r="I990" s="10"/>
      <c r="J990" s="10"/>
      <c r="K990" s="10"/>
      <c r="L990" s="10"/>
      <c r="M990" s="10"/>
      <c r="N990" s="10"/>
      <c r="O990" s="10"/>
      <c r="P990" s="10"/>
      <c r="Q990" s="10"/>
    </row>
    <row r="991" spans="1:17">
      <c r="A991" s="10"/>
      <c r="B991" s="10"/>
      <c r="C991" s="10"/>
      <c r="D991" s="10"/>
      <c r="E991" s="10"/>
      <c r="F991" s="10"/>
      <c r="G991" s="10"/>
      <c r="H991" s="10"/>
      <c r="I991" s="10"/>
      <c r="J991" s="10"/>
      <c r="K991" s="10"/>
      <c r="L991" s="10"/>
      <c r="M991" s="10"/>
      <c r="N991" s="10"/>
      <c r="O991" s="10"/>
      <c r="P991" s="10"/>
      <c r="Q991" s="10"/>
    </row>
    <row r="992" spans="1:17">
      <c r="A992" s="10"/>
      <c r="B992" s="10"/>
      <c r="C992" s="10"/>
      <c r="D992" s="10"/>
      <c r="E992" s="10"/>
      <c r="F992" s="10"/>
      <c r="G992" s="10"/>
      <c r="H992" s="10"/>
      <c r="I992" s="10"/>
      <c r="J992" s="10"/>
      <c r="K992" s="10"/>
      <c r="L992" s="10"/>
      <c r="M992" s="10"/>
      <c r="N992" s="10"/>
      <c r="O992" s="10"/>
      <c r="P992" s="10"/>
      <c r="Q992" s="10"/>
    </row>
    <row r="993" spans="1:17">
      <c r="A993" s="10"/>
      <c r="B993" s="10"/>
      <c r="C993" s="10"/>
      <c r="D993" s="10"/>
      <c r="E993" s="10"/>
      <c r="F993" s="10"/>
      <c r="G993" s="10"/>
      <c r="H993" s="10"/>
      <c r="I993" s="10"/>
      <c r="J993" s="10"/>
      <c r="K993" s="10"/>
      <c r="L993" s="10"/>
      <c r="M993" s="10"/>
      <c r="N993" s="10"/>
      <c r="O993" s="10"/>
      <c r="P993" s="10"/>
      <c r="Q993" s="10"/>
    </row>
    <row r="994" spans="1:17">
      <c r="A994" s="10"/>
      <c r="B994" s="10"/>
      <c r="C994" s="10"/>
      <c r="D994" s="10"/>
      <c r="E994" s="10"/>
      <c r="F994" s="10"/>
      <c r="G994" s="10"/>
      <c r="H994" s="10"/>
      <c r="I994" s="10"/>
      <c r="J994" s="10"/>
      <c r="K994" s="10"/>
      <c r="L994" s="10"/>
      <c r="M994" s="10"/>
      <c r="N994" s="10"/>
      <c r="O994" s="10"/>
      <c r="P994" s="10"/>
      <c r="Q994" s="10"/>
    </row>
    <row r="995" spans="1:17">
      <c r="A995" s="10"/>
      <c r="B995" s="10"/>
      <c r="C995" s="10"/>
      <c r="D995" s="10"/>
      <c r="E995" s="10"/>
      <c r="F995" s="10"/>
      <c r="G995" s="10"/>
      <c r="H995" s="10"/>
      <c r="I995" s="10"/>
      <c r="J995" s="10"/>
      <c r="K995" s="10"/>
      <c r="L995" s="10"/>
      <c r="M995" s="10"/>
      <c r="N995" s="10"/>
      <c r="O995" s="10"/>
      <c r="P995" s="10"/>
      <c r="Q995" s="10"/>
    </row>
    <row r="996" spans="1:17">
      <c r="A996" s="10"/>
      <c r="B996" s="10"/>
      <c r="C996" s="10"/>
      <c r="D996" s="10"/>
      <c r="E996" s="10"/>
      <c r="F996" s="10"/>
      <c r="G996" s="10"/>
      <c r="H996" s="10"/>
      <c r="I996" s="10"/>
      <c r="J996" s="10"/>
      <c r="K996" s="10"/>
      <c r="L996" s="10"/>
      <c r="M996" s="10"/>
      <c r="N996" s="10"/>
      <c r="O996" s="10"/>
      <c r="P996" s="10"/>
      <c r="Q996" s="10"/>
    </row>
    <row r="997" spans="1:17">
      <c r="A997" s="10"/>
      <c r="B997" s="10"/>
      <c r="C997" s="10"/>
      <c r="D997" s="10"/>
      <c r="E997" s="10"/>
      <c r="F997" s="10"/>
      <c r="G997" s="10"/>
      <c r="H997" s="10"/>
      <c r="I997" s="10"/>
      <c r="J997" s="10"/>
      <c r="K997" s="10"/>
      <c r="L997" s="10"/>
      <c r="M997" s="10"/>
      <c r="N997" s="10"/>
      <c r="O997" s="10"/>
      <c r="P997" s="10"/>
      <c r="Q997" s="10"/>
    </row>
    <row r="998" spans="1:17">
      <c r="A998" s="10"/>
      <c r="B998" s="10"/>
      <c r="C998" s="10"/>
      <c r="D998" s="10"/>
      <c r="E998" s="10"/>
      <c r="F998" s="10"/>
      <c r="G998" s="10"/>
      <c r="H998" s="10"/>
      <c r="I998" s="10"/>
      <c r="J998" s="10"/>
      <c r="K998" s="10"/>
      <c r="L998" s="10"/>
      <c r="M998" s="10"/>
      <c r="N998" s="10"/>
      <c r="O998" s="10"/>
      <c r="P998" s="10"/>
      <c r="Q998" s="10"/>
    </row>
    <row r="999" spans="1:17">
      <c r="A999" s="10"/>
      <c r="B999" s="10"/>
      <c r="C999" s="10"/>
      <c r="D999" s="10"/>
      <c r="E999" s="10"/>
      <c r="F999" s="10"/>
      <c r="G999" s="10"/>
      <c r="H999" s="10"/>
      <c r="I999" s="10"/>
      <c r="J999" s="10"/>
      <c r="K999" s="10"/>
      <c r="L999" s="10"/>
      <c r="M999" s="10"/>
      <c r="N999" s="10"/>
      <c r="O999" s="10"/>
      <c r="P999" s="10"/>
      <c r="Q999" s="10"/>
    </row>
    <row r="1000" spans="1:17">
      <c r="A1000" s="10"/>
      <c r="B1000" s="10"/>
      <c r="C1000" s="10"/>
      <c r="D1000" s="10"/>
      <c r="E1000" s="10"/>
      <c r="F1000" s="10"/>
      <c r="G1000" s="10"/>
      <c r="H1000" s="10"/>
      <c r="I1000" s="10"/>
      <c r="J1000" s="10"/>
      <c r="K1000" s="10"/>
      <c r="L1000" s="10"/>
      <c r="M1000" s="10"/>
      <c r="N1000" s="10"/>
      <c r="O1000" s="10"/>
      <c r="P1000" s="10"/>
      <c r="Q1000" s="10"/>
    </row>
  </sheetData>
  <mergeCells count="145">
    <mergeCell ref="C123:C124"/>
    <mergeCell ref="D52:E52"/>
    <mergeCell ref="F64:G64"/>
    <mergeCell ref="D64:E64"/>
    <mergeCell ref="J59:K59"/>
    <mergeCell ref="L59:M59"/>
    <mergeCell ref="C40:M40"/>
    <mergeCell ref="C42:C43"/>
    <mergeCell ref="D56:E56"/>
    <mergeCell ref="D55:E55"/>
    <mergeCell ref="F55:G55"/>
    <mergeCell ref="D61:E61"/>
    <mergeCell ref="D60:E60"/>
    <mergeCell ref="D59:E59"/>
    <mergeCell ref="D57:E57"/>
    <mergeCell ref="D46:E46"/>
    <mergeCell ref="D63:E63"/>
    <mergeCell ref="D62:E62"/>
    <mergeCell ref="F63:G63"/>
    <mergeCell ref="H63:I63"/>
    <mergeCell ref="J63:K63"/>
    <mergeCell ref="F62:G62"/>
    <mergeCell ref="L65:M65"/>
    <mergeCell ref="L63:M63"/>
    <mergeCell ref="H61:I61"/>
    <mergeCell ref="J61:K61"/>
    <mergeCell ref="C191:M191"/>
    <mergeCell ref="C178:C179"/>
    <mergeCell ref="C162:M162"/>
    <mergeCell ref="C176:M176"/>
    <mergeCell ref="C112:M112"/>
    <mergeCell ref="C101:M101"/>
    <mergeCell ref="C103:C104"/>
    <mergeCell ref="C311:C312"/>
    <mergeCell ref="C337:L337"/>
    <mergeCell ref="C324:M324"/>
    <mergeCell ref="C204:M204"/>
    <mergeCell ref="C232:M232"/>
    <mergeCell ref="C218:M218"/>
    <mergeCell ref="C246:M246"/>
    <mergeCell ref="C260:M260"/>
    <mergeCell ref="C121:M121"/>
    <mergeCell ref="C146:M146"/>
    <mergeCell ref="C132:M132"/>
    <mergeCell ref="C309:M309"/>
    <mergeCell ref="C295:M295"/>
    <mergeCell ref="C281:C282"/>
    <mergeCell ref="C279:M279"/>
    <mergeCell ref="C274:M274"/>
    <mergeCell ref="C148:C149"/>
    <mergeCell ref="H65:I65"/>
    <mergeCell ref="J65:K65"/>
    <mergeCell ref="L64:M64"/>
    <mergeCell ref="C87:M87"/>
    <mergeCell ref="F66:G66"/>
    <mergeCell ref="H66:I66"/>
    <mergeCell ref="J66:K66"/>
    <mergeCell ref="L66:M66"/>
    <mergeCell ref="F65:G65"/>
    <mergeCell ref="D65:E65"/>
    <mergeCell ref="D66:E66"/>
    <mergeCell ref="H64:I64"/>
    <mergeCell ref="J64:K64"/>
    <mergeCell ref="F50:G50"/>
    <mergeCell ref="H50:I50"/>
    <mergeCell ref="H55:I55"/>
    <mergeCell ref="J55:K55"/>
    <mergeCell ref="F53:G53"/>
    <mergeCell ref="F52:G52"/>
    <mergeCell ref="H53:I53"/>
    <mergeCell ref="J53:K53"/>
    <mergeCell ref="D54:E54"/>
    <mergeCell ref="F54:G54"/>
    <mergeCell ref="H54:I54"/>
    <mergeCell ref="J54:K54"/>
    <mergeCell ref="D53:E53"/>
    <mergeCell ref="L47:M47"/>
    <mergeCell ref="L46:M46"/>
    <mergeCell ref="H45:I45"/>
    <mergeCell ref="J45:K45"/>
    <mergeCell ref="L45:M45"/>
    <mergeCell ref="L44:M44"/>
    <mergeCell ref="H44:I44"/>
    <mergeCell ref="J44:K44"/>
    <mergeCell ref="L53:M53"/>
    <mergeCell ref="L51:M51"/>
    <mergeCell ref="L50:M50"/>
    <mergeCell ref="L49:M49"/>
    <mergeCell ref="L54:M54"/>
    <mergeCell ref="H62:I62"/>
    <mergeCell ref="J62:K62"/>
    <mergeCell ref="F61:G61"/>
    <mergeCell ref="L61:M61"/>
    <mergeCell ref="F60:G60"/>
    <mergeCell ref="L60:M60"/>
    <mergeCell ref="L62:M62"/>
    <mergeCell ref="H52:I52"/>
    <mergeCell ref="J52:K52"/>
    <mergeCell ref="L52:M52"/>
    <mergeCell ref="F57:G57"/>
    <mergeCell ref="H57:I57"/>
    <mergeCell ref="J57:K57"/>
    <mergeCell ref="L57:M57"/>
    <mergeCell ref="F56:G56"/>
    <mergeCell ref="H56:I56"/>
    <mergeCell ref="J56:K56"/>
    <mergeCell ref="L56:M56"/>
    <mergeCell ref="L55:M55"/>
    <mergeCell ref="H60:I60"/>
    <mergeCell ref="J60:K60"/>
    <mergeCell ref="F59:G59"/>
    <mergeCell ref="H59:I59"/>
    <mergeCell ref="D49:E49"/>
    <mergeCell ref="D50:E50"/>
    <mergeCell ref="F51:G51"/>
    <mergeCell ref="D51:E51"/>
    <mergeCell ref="H51:I51"/>
    <mergeCell ref="C4:N4"/>
    <mergeCell ref="C5:N5"/>
    <mergeCell ref="C6:N6"/>
    <mergeCell ref="C8:N8"/>
    <mergeCell ref="C7:N7"/>
    <mergeCell ref="D47:E47"/>
    <mergeCell ref="J51:K51"/>
    <mergeCell ref="J47:K47"/>
    <mergeCell ref="H46:I46"/>
    <mergeCell ref="J46:K46"/>
    <mergeCell ref="J49:K49"/>
    <mergeCell ref="J50:K50"/>
    <mergeCell ref="F49:G49"/>
    <mergeCell ref="H49:I49"/>
    <mergeCell ref="F46:G46"/>
    <mergeCell ref="F44:G44"/>
    <mergeCell ref="F45:G45"/>
    <mergeCell ref="H47:I47"/>
    <mergeCell ref="F47:G47"/>
    <mergeCell ref="C9:N9"/>
    <mergeCell ref="C11:C12"/>
    <mergeCell ref="D42:E43"/>
    <mergeCell ref="F42:G43"/>
    <mergeCell ref="H42:I43"/>
    <mergeCell ref="J42:K43"/>
    <mergeCell ref="D45:E45"/>
    <mergeCell ref="L42:M43"/>
    <mergeCell ref="D44:E4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showGridLines="0" tabSelected="1" workbookViewId="0"/>
  </sheetViews>
  <sheetFormatPr baseColWidth="10" defaultColWidth="15.140625" defaultRowHeight="15" customHeight="1"/>
  <cols>
    <col min="1" max="1" width="18.140625" customWidth="1"/>
    <col min="2" max="2" width="13.5703125" customWidth="1"/>
    <col min="3" max="3" width="16.5703125" customWidth="1"/>
    <col min="4" max="4" width="5.5703125" customWidth="1"/>
    <col min="5" max="5" width="6.140625" customWidth="1"/>
    <col min="6" max="6" width="5.5703125" customWidth="1"/>
    <col min="7" max="7" width="5.7109375" customWidth="1"/>
    <col min="8" max="8" width="5.42578125" customWidth="1"/>
    <col min="9" max="9" width="5.7109375" customWidth="1"/>
    <col min="10" max="10" width="6.42578125" customWidth="1"/>
    <col min="11" max="11" width="6.28515625" customWidth="1"/>
    <col min="12" max="12" width="6" customWidth="1"/>
    <col min="13" max="13" width="6.42578125" customWidth="1"/>
    <col min="14" max="14" width="6.28515625" customWidth="1"/>
    <col min="15" max="15" width="5" customWidth="1"/>
    <col min="16" max="18" width="8.5703125" customWidth="1"/>
    <col min="19" max="26" width="7.5703125" customWidth="1"/>
  </cols>
  <sheetData>
    <row r="1" spans="1:19">
      <c r="A1" s="10"/>
      <c r="B1" s="10"/>
      <c r="C1" s="10"/>
      <c r="D1" s="10"/>
      <c r="E1" s="10"/>
      <c r="F1" s="10"/>
      <c r="G1" s="10"/>
      <c r="H1" s="10"/>
      <c r="I1" s="10"/>
      <c r="J1" s="10"/>
      <c r="K1" s="10"/>
      <c r="L1" s="10"/>
      <c r="M1" s="10"/>
      <c r="N1" s="10"/>
      <c r="O1" s="10"/>
      <c r="P1" s="10"/>
      <c r="Q1" s="10"/>
      <c r="R1" s="10"/>
    </row>
    <row r="2" spans="1:19" ht="15.75" customHeight="1">
      <c r="A2" s="10"/>
      <c r="B2" s="10"/>
      <c r="C2" s="10"/>
      <c r="D2" s="10"/>
      <c r="E2" s="10"/>
      <c r="F2" s="10"/>
      <c r="G2" s="10"/>
      <c r="H2" s="10"/>
      <c r="I2" s="10"/>
      <c r="J2" s="10"/>
      <c r="K2" s="10"/>
      <c r="L2" s="10"/>
      <c r="M2" s="10"/>
      <c r="N2" s="10"/>
      <c r="O2" s="10"/>
      <c r="P2" s="10"/>
      <c r="Q2" s="10"/>
      <c r="R2" s="10"/>
    </row>
    <row r="3" spans="1:19" ht="16.5" customHeight="1">
      <c r="A3" s="10"/>
      <c r="B3" s="10"/>
      <c r="C3" s="124"/>
      <c r="D3" s="125"/>
      <c r="E3" s="125"/>
      <c r="F3" s="125"/>
      <c r="G3" s="125"/>
      <c r="H3" s="125"/>
      <c r="I3" s="125"/>
      <c r="J3" s="125"/>
      <c r="K3" s="125"/>
      <c r="L3" s="125"/>
      <c r="M3" s="125"/>
      <c r="N3" s="126"/>
      <c r="O3" s="10"/>
      <c r="P3" s="10"/>
      <c r="Q3" s="10"/>
      <c r="R3" s="10"/>
    </row>
    <row r="4" spans="1:19" ht="15.75" customHeight="1">
      <c r="A4" s="10"/>
      <c r="B4" s="10"/>
      <c r="C4" s="888" t="s">
        <v>2</v>
      </c>
      <c r="D4" s="825"/>
      <c r="E4" s="825"/>
      <c r="F4" s="825"/>
      <c r="G4" s="825"/>
      <c r="H4" s="825"/>
      <c r="I4" s="825"/>
      <c r="J4" s="825"/>
      <c r="K4" s="825"/>
      <c r="L4" s="825"/>
      <c r="M4" s="825"/>
      <c r="N4" s="844"/>
      <c r="O4" s="10"/>
      <c r="P4" s="10"/>
      <c r="Q4" s="10"/>
      <c r="R4" s="10"/>
    </row>
    <row r="5" spans="1:19" ht="15.75" customHeight="1">
      <c r="A5" s="10"/>
      <c r="B5" s="10"/>
      <c r="C5" s="888" t="s">
        <v>3</v>
      </c>
      <c r="D5" s="825"/>
      <c r="E5" s="825"/>
      <c r="F5" s="825"/>
      <c r="G5" s="825"/>
      <c r="H5" s="825"/>
      <c r="I5" s="825"/>
      <c r="J5" s="825"/>
      <c r="K5" s="825"/>
      <c r="L5" s="825"/>
      <c r="M5" s="825"/>
      <c r="N5" s="844"/>
      <c r="O5" s="10"/>
      <c r="P5" s="10"/>
      <c r="Q5" s="10"/>
      <c r="R5" s="10"/>
    </row>
    <row r="6" spans="1:19" ht="15.75" customHeight="1">
      <c r="A6" s="10"/>
      <c r="B6" s="6"/>
      <c r="C6" s="888" t="s">
        <v>4</v>
      </c>
      <c r="D6" s="825"/>
      <c r="E6" s="825"/>
      <c r="F6" s="825"/>
      <c r="G6" s="825"/>
      <c r="H6" s="825"/>
      <c r="I6" s="825"/>
      <c r="J6" s="825"/>
      <c r="K6" s="825"/>
      <c r="L6" s="825"/>
      <c r="M6" s="825"/>
      <c r="N6" s="844"/>
      <c r="O6" s="10"/>
      <c r="P6" s="10"/>
      <c r="Q6" s="10"/>
      <c r="R6" s="10"/>
    </row>
    <row r="7" spans="1:19" ht="14.25" customHeight="1">
      <c r="A7" s="10"/>
      <c r="B7" s="123"/>
      <c r="C7" s="901"/>
      <c r="D7" s="825"/>
      <c r="E7" s="825"/>
      <c r="F7" s="825"/>
      <c r="G7" s="825"/>
      <c r="H7" s="825"/>
      <c r="I7" s="825"/>
      <c r="J7" s="825"/>
      <c r="K7" s="825"/>
      <c r="L7" s="825"/>
      <c r="M7" s="825"/>
      <c r="N7" s="844"/>
      <c r="O7" s="10"/>
      <c r="P7" s="10"/>
      <c r="Q7" s="10"/>
      <c r="R7" s="10"/>
    </row>
    <row r="8" spans="1:19" ht="15" customHeight="1">
      <c r="A8" s="10"/>
      <c r="B8" s="123"/>
      <c r="C8" s="888" t="s">
        <v>134</v>
      </c>
      <c r="D8" s="825"/>
      <c r="E8" s="825"/>
      <c r="F8" s="825"/>
      <c r="G8" s="825"/>
      <c r="H8" s="825"/>
      <c r="I8" s="825"/>
      <c r="J8" s="825"/>
      <c r="K8" s="825"/>
      <c r="L8" s="825"/>
      <c r="M8" s="825"/>
      <c r="N8" s="844"/>
      <c r="O8" s="10"/>
      <c r="P8" s="10"/>
      <c r="Q8" s="10"/>
      <c r="R8" s="10"/>
    </row>
    <row r="9" spans="1:19" ht="16.5" customHeight="1">
      <c r="A9" s="10"/>
      <c r="B9" s="10"/>
      <c r="C9" s="889" t="s">
        <v>216</v>
      </c>
      <c r="D9" s="849"/>
      <c r="E9" s="849"/>
      <c r="F9" s="849"/>
      <c r="G9" s="849"/>
      <c r="H9" s="849"/>
      <c r="I9" s="849"/>
      <c r="J9" s="849"/>
      <c r="K9" s="849"/>
      <c r="L9" s="849"/>
      <c r="M9" s="849"/>
      <c r="N9" s="850"/>
      <c r="O9" s="10"/>
      <c r="P9" s="10"/>
      <c r="Q9" s="10"/>
      <c r="R9" s="10"/>
    </row>
    <row r="10" spans="1:19" ht="8.25" customHeight="1">
      <c r="A10" s="10"/>
      <c r="B10" s="10"/>
      <c r="C10" s="10"/>
      <c r="D10" s="10"/>
      <c r="E10" s="10"/>
      <c r="F10" s="10"/>
      <c r="G10" s="10"/>
      <c r="H10" s="10"/>
      <c r="I10" s="10"/>
      <c r="J10" s="10"/>
      <c r="K10" s="10"/>
      <c r="L10" s="10"/>
      <c r="M10" s="10"/>
      <c r="N10" s="10"/>
      <c r="O10" s="10"/>
      <c r="P10" s="10"/>
      <c r="Q10" s="10"/>
      <c r="R10" s="10"/>
    </row>
    <row r="11" spans="1:19" ht="15.75" customHeight="1">
      <c r="A11" s="10"/>
      <c r="B11" s="10"/>
      <c r="C11" s="853" t="s">
        <v>87</v>
      </c>
      <c r="D11" s="127" t="s">
        <v>88</v>
      </c>
      <c r="E11" s="127" t="s">
        <v>88</v>
      </c>
      <c r="F11" s="127" t="s">
        <v>88</v>
      </c>
      <c r="G11" s="127" t="s">
        <v>88</v>
      </c>
      <c r="H11" s="127" t="s">
        <v>88</v>
      </c>
      <c r="I11" s="127" t="s">
        <v>88</v>
      </c>
      <c r="J11" s="127" t="s">
        <v>88</v>
      </c>
      <c r="K11" s="127" t="s">
        <v>88</v>
      </c>
      <c r="L11" s="127" t="s">
        <v>88</v>
      </c>
      <c r="M11" s="127" t="s">
        <v>88</v>
      </c>
      <c r="N11" s="128" t="s">
        <v>88</v>
      </c>
      <c r="O11" s="349"/>
      <c r="P11" s="349"/>
      <c r="Q11" s="349"/>
      <c r="R11" s="349"/>
      <c r="S11" s="350"/>
    </row>
    <row r="12" spans="1:19" ht="15.75" customHeight="1">
      <c r="A12" s="10"/>
      <c r="B12" s="6" t="s">
        <v>0</v>
      </c>
      <c r="C12" s="854"/>
      <c r="D12" s="130">
        <v>2002</v>
      </c>
      <c r="E12" s="130">
        <v>2003</v>
      </c>
      <c r="F12" s="130">
        <v>2004</v>
      </c>
      <c r="G12" s="130">
        <v>2005</v>
      </c>
      <c r="H12" s="130">
        <v>2006</v>
      </c>
      <c r="I12" s="130">
        <v>2007</v>
      </c>
      <c r="J12" s="130">
        <v>2008</v>
      </c>
      <c r="K12" s="130">
        <v>2009</v>
      </c>
      <c r="L12" s="130">
        <v>2010</v>
      </c>
      <c r="M12" s="130">
        <v>2011</v>
      </c>
      <c r="N12" s="131">
        <v>2012</v>
      </c>
      <c r="O12" s="349"/>
      <c r="P12" s="349"/>
      <c r="Q12" s="349"/>
      <c r="R12" s="349"/>
      <c r="S12" s="350"/>
    </row>
    <row r="13" spans="1:19" ht="15.75" customHeight="1">
      <c r="A13" s="10"/>
      <c r="B13" s="123" t="s">
        <v>5</v>
      </c>
      <c r="C13" s="352" t="s">
        <v>222</v>
      </c>
      <c r="D13" s="133">
        <v>135</v>
      </c>
      <c r="E13" s="133">
        <v>144</v>
      </c>
      <c r="F13" s="133">
        <v>244</v>
      </c>
      <c r="G13" s="133">
        <v>256</v>
      </c>
      <c r="H13" s="133">
        <v>219</v>
      </c>
      <c r="I13" s="133">
        <v>256</v>
      </c>
      <c r="J13" s="133">
        <v>369</v>
      </c>
      <c r="K13" s="133">
        <v>347</v>
      </c>
      <c r="L13" s="133">
        <v>393</v>
      </c>
      <c r="M13" s="133">
        <v>399</v>
      </c>
      <c r="N13" s="134">
        <v>501</v>
      </c>
      <c r="O13" s="129"/>
      <c r="P13" s="129"/>
      <c r="Q13" s="129"/>
      <c r="R13" s="129"/>
      <c r="S13" s="355"/>
    </row>
    <row r="14" spans="1:19" ht="15.75" customHeight="1">
      <c r="A14" s="10"/>
      <c r="B14" s="123" t="s">
        <v>6</v>
      </c>
      <c r="C14" s="156" t="s">
        <v>224</v>
      </c>
      <c r="D14" s="137">
        <v>49</v>
      </c>
      <c r="E14" s="137">
        <v>41</v>
      </c>
      <c r="F14" s="137">
        <v>111</v>
      </c>
      <c r="G14" s="137">
        <v>64</v>
      </c>
      <c r="H14" s="137">
        <v>89</v>
      </c>
      <c r="I14" s="137">
        <v>98</v>
      </c>
      <c r="J14" s="137">
        <v>98</v>
      </c>
      <c r="K14" s="137">
        <v>72</v>
      </c>
      <c r="L14" s="137">
        <v>90</v>
      </c>
      <c r="M14" s="137">
        <v>100</v>
      </c>
      <c r="N14" s="138">
        <v>108</v>
      </c>
      <c r="O14" s="129"/>
      <c r="P14" s="129"/>
      <c r="Q14" s="129"/>
      <c r="R14" s="129"/>
      <c r="S14" s="355"/>
    </row>
    <row r="15" spans="1:19" ht="16.5" customHeight="1">
      <c r="A15" s="10"/>
      <c r="B15" s="10"/>
      <c r="C15" s="357" t="s">
        <v>114</v>
      </c>
      <c r="D15" s="359">
        <v>10</v>
      </c>
      <c r="E15" s="359">
        <v>5</v>
      </c>
      <c r="F15" s="359">
        <v>3</v>
      </c>
      <c r="G15" s="359">
        <v>7</v>
      </c>
      <c r="H15" s="359">
        <v>5</v>
      </c>
      <c r="I15" s="359">
        <v>10</v>
      </c>
      <c r="J15" s="359">
        <v>5</v>
      </c>
      <c r="K15" s="359">
        <v>1</v>
      </c>
      <c r="L15" s="359">
        <v>1</v>
      </c>
      <c r="M15" s="359">
        <v>2</v>
      </c>
      <c r="N15" s="361">
        <v>2</v>
      </c>
      <c r="O15" s="129"/>
      <c r="P15" s="129"/>
      <c r="Q15" s="129"/>
      <c r="R15" s="129"/>
      <c r="S15" s="355"/>
    </row>
    <row r="16" spans="1:19" ht="21.75" customHeight="1">
      <c r="A16" s="10"/>
      <c r="B16" s="10"/>
      <c r="C16" s="53" t="s">
        <v>28</v>
      </c>
      <c r="D16" s="54">
        <f t="shared" ref="D16:L16" si="0">SUM(D13:D15)</f>
        <v>194</v>
      </c>
      <c r="E16" s="54">
        <f t="shared" si="0"/>
        <v>190</v>
      </c>
      <c r="F16" s="54">
        <f t="shared" si="0"/>
        <v>358</v>
      </c>
      <c r="G16" s="54">
        <f t="shared" si="0"/>
        <v>327</v>
      </c>
      <c r="H16" s="54">
        <f t="shared" si="0"/>
        <v>313</v>
      </c>
      <c r="I16" s="148">
        <f t="shared" si="0"/>
        <v>364</v>
      </c>
      <c r="J16" s="54">
        <f t="shared" si="0"/>
        <v>472</v>
      </c>
      <c r="K16" s="54">
        <f t="shared" si="0"/>
        <v>420</v>
      </c>
      <c r="L16" s="54">
        <f t="shared" si="0"/>
        <v>484</v>
      </c>
      <c r="M16" s="54">
        <v>501</v>
      </c>
      <c r="N16" s="56">
        <v>611</v>
      </c>
      <c r="O16" s="349"/>
      <c r="P16" s="349"/>
      <c r="Q16" s="349"/>
      <c r="R16" s="349"/>
      <c r="S16" s="362"/>
    </row>
    <row r="17" spans="1:26" ht="9" customHeight="1">
      <c r="A17" s="10"/>
      <c r="B17" s="10"/>
      <c r="C17" s="168"/>
      <c r="D17" s="363"/>
      <c r="E17" s="363"/>
      <c r="F17" s="363"/>
      <c r="G17" s="363"/>
      <c r="H17" s="363"/>
      <c r="I17" s="363"/>
      <c r="J17" s="363"/>
      <c r="K17" s="363"/>
      <c r="L17" s="363"/>
      <c r="M17" s="363"/>
      <c r="N17" s="363"/>
      <c r="O17" s="349"/>
      <c r="P17" s="349"/>
      <c r="Q17" s="349"/>
      <c r="R17" s="349"/>
      <c r="S17" s="362"/>
    </row>
    <row r="18" spans="1:26" ht="15.75" customHeight="1">
      <c r="A18" s="10"/>
      <c r="B18" s="10"/>
      <c r="C18" s="364" t="s">
        <v>228</v>
      </c>
      <c r="D18" s="365">
        <v>9</v>
      </c>
      <c r="E18" s="366">
        <v>6</v>
      </c>
      <c r="F18" s="365">
        <v>15</v>
      </c>
      <c r="G18" s="366">
        <v>14</v>
      </c>
      <c r="H18" s="365">
        <v>11</v>
      </c>
      <c r="I18" s="366">
        <v>2</v>
      </c>
      <c r="J18" s="365">
        <v>15</v>
      </c>
      <c r="K18" s="366">
        <v>10</v>
      </c>
      <c r="L18" s="366">
        <v>18</v>
      </c>
      <c r="M18" s="366">
        <v>22</v>
      </c>
      <c r="N18" s="367">
        <v>20</v>
      </c>
      <c r="O18" s="129"/>
      <c r="P18" s="129"/>
      <c r="Q18" s="129"/>
      <c r="R18" s="129"/>
      <c r="S18" s="355"/>
    </row>
    <row r="19" spans="1:26" ht="15.75" customHeight="1">
      <c r="A19" s="10"/>
      <c r="B19" s="10"/>
      <c r="C19" s="156" t="s">
        <v>230</v>
      </c>
      <c r="D19" s="368">
        <v>15</v>
      </c>
      <c r="E19" s="137">
        <v>19</v>
      </c>
      <c r="F19" s="137">
        <v>39</v>
      </c>
      <c r="G19" s="137">
        <v>15</v>
      </c>
      <c r="H19" s="137">
        <v>13</v>
      </c>
      <c r="I19" s="137">
        <v>14</v>
      </c>
      <c r="J19" s="137">
        <v>11</v>
      </c>
      <c r="K19" s="137">
        <v>8</v>
      </c>
      <c r="L19" s="137">
        <v>3</v>
      </c>
      <c r="M19" s="137">
        <v>3</v>
      </c>
      <c r="N19" s="138">
        <v>7</v>
      </c>
      <c r="O19" s="129"/>
      <c r="P19" s="129"/>
      <c r="Q19" s="129"/>
      <c r="R19" s="129"/>
      <c r="S19" s="355"/>
    </row>
    <row r="20" spans="1:26" ht="15.75" customHeight="1">
      <c r="A20" s="10"/>
      <c r="B20" s="10"/>
      <c r="C20" s="157" t="s">
        <v>231</v>
      </c>
      <c r="D20" s="45">
        <v>38</v>
      </c>
      <c r="E20" s="44">
        <v>33</v>
      </c>
      <c r="F20" s="45">
        <v>59</v>
      </c>
      <c r="G20" s="44">
        <v>55</v>
      </c>
      <c r="H20" s="45">
        <v>53</v>
      </c>
      <c r="I20" s="44">
        <v>50</v>
      </c>
      <c r="J20" s="45">
        <v>23</v>
      </c>
      <c r="K20" s="44">
        <v>21</v>
      </c>
      <c r="L20" s="44">
        <v>21</v>
      </c>
      <c r="M20" s="44">
        <v>15</v>
      </c>
      <c r="N20" s="46">
        <v>32</v>
      </c>
      <c r="O20" s="129"/>
      <c r="P20" s="129"/>
      <c r="Q20" s="129"/>
      <c r="R20" s="129"/>
      <c r="S20" s="355"/>
    </row>
    <row r="21" spans="1:26" ht="15.75" customHeight="1">
      <c r="A21" s="10"/>
      <c r="B21" s="10"/>
      <c r="C21" s="156" t="s">
        <v>232</v>
      </c>
      <c r="D21" s="368">
        <v>32</v>
      </c>
      <c r="E21" s="137">
        <v>32</v>
      </c>
      <c r="F21" s="137">
        <v>72</v>
      </c>
      <c r="G21" s="137">
        <v>89</v>
      </c>
      <c r="H21" s="137">
        <v>77</v>
      </c>
      <c r="I21" s="137">
        <v>64</v>
      </c>
      <c r="J21" s="137">
        <v>117</v>
      </c>
      <c r="K21" s="137">
        <v>121</v>
      </c>
      <c r="L21" s="137">
        <v>132</v>
      </c>
      <c r="M21" s="137">
        <v>136</v>
      </c>
      <c r="N21" s="138">
        <v>162</v>
      </c>
      <c r="O21" s="129"/>
      <c r="P21" s="129"/>
      <c r="Q21" s="129"/>
      <c r="R21" s="129"/>
      <c r="S21" s="355"/>
    </row>
    <row r="22" spans="1:26" ht="15.75" customHeight="1">
      <c r="A22" s="10"/>
      <c r="B22" s="10"/>
      <c r="C22" s="157" t="s">
        <v>233</v>
      </c>
      <c r="D22" s="370">
        <v>29</v>
      </c>
      <c r="E22" s="371">
        <v>36</v>
      </c>
      <c r="F22" s="45">
        <v>86</v>
      </c>
      <c r="G22" s="44">
        <v>87</v>
      </c>
      <c r="H22" s="45">
        <v>82</v>
      </c>
      <c r="I22" s="44">
        <v>88</v>
      </c>
      <c r="J22" s="45">
        <v>157</v>
      </c>
      <c r="K22" s="44">
        <v>176</v>
      </c>
      <c r="L22" s="44">
        <v>218</v>
      </c>
      <c r="M22" s="44">
        <v>229</v>
      </c>
      <c r="N22" s="46">
        <v>267</v>
      </c>
      <c r="O22" s="129"/>
      <c r="P22" s="129"/>
      <c r="Q22" s="129"/>
      <c r="R22" s="129"/>
      <c r="S22" s="355"/>
    </row>
    <row r="23" spans="1:26" ht="15.75" customHeight="1">
      <c r="A23" s="10"/>
      <c r="B23" s="10"/>
      <c r="C23" s="156" t="s">
        <v>234</v>
      </c>
      <c r="D23" s="368">
        <v>10</v>
      </c>
      <c r="E23" s="137">
        <v>16</v>
      </c>
      <c r="F23" s="137">
        <v>29</v>
      </c>
      <c r="G23" s="137">
        <v>28</v>
      </c>
      <c r="H23" s="137">
        <v>28</v>
      </c>
      <c r="I23" s="137">
        <v>48</v>
      </c>
      <c r="J23" s="137">
        <v>43</v>
      </c>
      <c r="K23" s="137">
        <v>40</v>
      </c>
      <c r="L23" s="137">
        <v>44</v>
      </c>
      <c r="M23" s="137">
        <v>43</v>
      </c>
      <c r="N23" s="138">
        <v>74</v>
      </c>
      <c r="O23" s="129"/>
      <c r="P23" s="129"/>
      <c r="Q23" s="129"/>
      <c r="R23" s="129"/>
      <c r="S23" s="355"/>
    </row>
    <row r="24" spans="1:26" ht="15.75" customHeight="1">
      <c r="A24" s="10"/>
      <c r="B24" s="10"/>
      <c r="C24" s="157" t="s">
        <v>95</v>
      </c>
      <c r="D24" s="370">
        <v>61</v>
      </c>
      <c r="E24" s="371">
        <v>48</v>
      </c>
      <c r="F24" s="370">
        <v>58</v>
      </c>
      <c r="G24" s="371">
        <v>39</v>
      </c>
      <c r="H24" s="370">
        <v>49</v>
      </c>
      <c r="I24" s="371">
        <v>98</v>
      </c>
      <c r="J24" s="370">
        <v>106</v>
      </c>
      <c r="K24" s="371">
        <v>44</v>
      </c>
      <c r="L24" s="371">
        <v>48</v>
      </c>
      <c r="M24" s="371">
        <v>53</v>
      </c>
      <c r="N24" s="373">
        <v>49</v>
      </c>
      <c r="O24" s="129"/>
      <c r="P24" s="129"/>
      <c r="Q24" s="129"/>
      <c r="R24" s="129"/>
      <c r="S24" s="355"/>
    </row>
    <row r="25" spans="1:26" ht="21.75" customHeight="1">
      <c r="A25" s="10"/>
      <c r="B25" s="10"/>
      <c r="C25" s="53" t="s">
        <v>28</v>
      </c>
      <c r="D25" s="148">
        <f t="shared" ref="D25:L25" si="1">SUM(D18:D24)</f>
        <v>194</v>
      </c>
      <c r="E25" s="54">
        <f t="shared" si="1"/>
        <v>190</v>
      </c>
      <c r="F25" s="54">
        <f t="shared" si="1"/>
        <v>358</v>
      </c>
      <c r="G25" s="54">
        <f t="shared" si="1"/>
        <v>327</v>
      </c>
      <c r="H25" s="54">
        <f t="shared" si="1"/>
        <v>313</v>
      </c>
      <c r="I25" s="148">
        <f t="shared" si="1"/>
        <v>364</v>
      </c>
      <c r="J25" s="54">
        <f t="shared" si="1"/>
        <v>472</v>
      </c>
      <c r="K25" s="54">
        <f t="shared" si="1"/>
        <v>420</v>
      </c>
      <c r="L25" s="54">
        <f t="shared" si="1"/>
        <v>484</v>
      </c>
      <c r="M25" s="54">
        <v>501</v>
      </c>
      <c r="N25" s="56">
        <v>611</v>
      </c>
      <c r="O25" s="349"/>
      <c r="P25" s="349"/>
      <c r="Q25" s="349"/>
      <c r="R25" s="349"/>
      <c r="S25" s="362"/>
    </row>
    <row r="26" spans="1:26" ht="9" customHeight="1">
      <c r="A26" s="3"/>
      <c r="B26" s="3"/>
      <c r="C26" s="168"/>
      <c r="D26" s="363"/>
      <c r="E26" s="363"/>
      <c r="F26" s="363"/>
      <c r="G26" s="363"/>
      <c r="H26" s="363"/>
      <c r="I26" s="363"/>
      <c r="J26" s="363"/>
      <c r="K26" s="363"/>
      <c r="L26" s="363"/>
      <c r="M26" s="363"/>
      <c r="N26" s="363"/>
      <c r="O26" s="349"/>
      <c r="P26" s="349"/>
      <c r="Q26" s="349"/>
      <c r="R26" s="349"/>
      <c r="S26" s="362"/>
      <c r="T26" s="3"/>
      <c r="U26" s="3"/>
      <c r="V26" s="3"/>
      <c r="W26" s="3"/>
      <c r="X26" s="3"/>
      <c r="Y26" s="3"/>
      <c r="Z26" s="3"/>
    </row>
    <row r="27" spans="1:26" ht="16.5" customHeight="1">
      <c r="A27" s="10"/>
      <c r="B27" s="10"/>
      <c r="C27" s="364" t="s">
        <v>235</v>
      </c>
      <c r="D27" s="365">
        <v>126</v>
      </c>
      <c r="E27" s="366">
        <v>115</v>
      </c>
      <c r="F27" s="365">
        <v>178</v>
      </c>
      <c r="G27" s="366">
        <v>206</v>
      </c>
      <c r="H27" s="365">
        <v>170</v>
      </c>
      <c r="I27" s="366">
        <v>198</v>
      </c>
      <c r="J27" s="365">
        <v>232</v>
      </c>
      <c r="K27" s="366">
        <v>90</v>
      </c>
      <c r="L27" s="366">
        <v>109</v>
      </c>
      <c r="M27" s="366">
        <v>124</v>
      </c>
      <c r="N27" s="367">
        <v>103</v>
      </c>
      <c r="O27" s="129"/>
      <c r="P27" s="129"/>
      <c r="Q27" s="129"/>
      <c r="R27" s="129"/>
      <c r="S27" s="355"/>
    </row>
    <row r="28" spans="1:26" ht="15.75" customHeight="1">
      <c r="A28" s="10"/>
      <c r="B28" s="10"/>
      <c r="C28" s="156" t="s">
        <v>236</v>
      </c>
      <c r="D28" s="368">
        <v>36</v>
      </c>
      <c r="E28" s="137">
        <v>39</v>
      </c>
      <c r="F28" s="137">
        <v>100</v>
      </c>
      <c r="G28" s="137">
        <v>74</v>
      </c>
      <c r="H28" s="137">
        <v>100</v>
      </c>
      <c r="I28" s="137">
        <v>67</v>
      </c>
      <c r="J28" s="137">
        <v>101</v>
      </c>
      <c r="K28" s="137">
        <v>90</v>
      </c>
      <c r="L28" s="137">
        <v>102</v>
      </c>
      <c r="M28" s="137">
        <v>120</v>
      </c>
      <c r="N28" s="138">
        <v>149</v>
      </c>
      <c r="O28" s="129"/>
      <c r="P28" s="129"/>
      <c r="Q28" s="129"/>
      <c r="R28" s="129"/>
      <c r="S28" s="355"/>
    </row>
    <row r="29" spans="1:26" ht="15.75" customHeight="1">
      <c r="A29" s="10"/>
      <c r="B29" s="10"/>
      <c r="C29" s="157" t="s">
        <v>238</v>
      </c>
      <c r="D29" s="45">
        <v>22</v>
      </c>
      <c r="E29" s="44">
        <v>28</v>
      </c>
      <c r="F29" s="45">
        <v>61</v>
      </c>
      <c r="G29" s="44">
        <v>29</v>
      </c>
      <c r="H29" s="45">
        <v>34</v>
      </c>
      <c r="I29" s="44">
        <v>39</v>
      </c>
      <c r="J29" s="45">
        <v>35</v>
      </c>
      <c r="K29" s="44">
        <v>56</v>
      </c>
      <c r="L29" s="44">
        <v>68</v>
      </c>
      <c r="M29" s="44">
        <v>67</v>
      </c>
      <c r="N29" s="46">
        <v>64</v>
      </c>
      <c r="O29" s="129"/>
      <c r="P29" s="129"/>
      <c r="Q29" s="129"/>
      <c r="R29" s="129"/>
      <c r="S29" s="355"/>
    </row>
    <row r="30" spans="1:26" ht="15.75" customHeight="1">
      <c r="A30" s="10"/>
      <c r="B30" s="10"/>
      <c r="C30" s="156" t="s">
        <v>239</v>
      </c>
      <c r="D30" s="368">
        <v>0</v>
      </c>
      <c r="E30" s="137">
        <v>0</v>
      </c>
      <c r="F30" s="137">
        <v>0</v>
      </c>
      <c r="G30" s="137">
        <v>0</v>
      </c>
      <c r="H30" s="137">
        <v>0</v>
      </c>
      <c r="I30" s="137">
        <v>0</v>
      </c>
      <c r="J30" s="137">
        <v>0</v>
      </c>
      <c r="K30" s="137">
        <v>137</v>
      </c>
      <c r="L30" s="137">
        <v>163</v>
      </c>
      <c r="M30" s="137">
        <v>159</v>
      </c>
      <c r="N30" s="138">
        <v>246</v>
      </c>
      <c r="O30" s="129"/>
      <c r="P30" s="129"/>
      <c r="Q30" s="129"/>
      <c r="R30" s="129"/>
      <c r="S30" s="355"/>
    </row>
    <row r="31" spans="1:26" ht="15.75" customHeight="1">
      <c r="A31" s="10"/>
      <c r="B31" s="10"/>
      <c r="C31" s="157" t="s">
        <v>240</v>
      </c>
      <c r="D31" s="370">
        <v>0</v>
      </c>
      <c r="E31" s="371">
        <v>0</v>
      </c>
      <c r="F31" s="45">
        <v>0</v>
      </c>
      <c r="G31" s="44">
        <v>0</v>
      </c>
      <c r="H31" s="45">
        <v>0</v>
      </c>
      <c r="I31" s="44">
        <v>0</v>
      </c>
      <c r="J31" s="45">
        <v>0</v>
      </c>
      <c r="K31" s="44">
        <v>32</v>
      </c>
      <c r="L31" s="44">
        <v>33</v>
      </c>
      <c r="M31" s="44">
        <v>26</v>
      </c>
      <c r="N31" s="46">
        <v>44</v>
      </c>
      <c r="O31" s="129"/>
      <c r="P31" s="129"/>
      <c r="Q31" s="129"/>
      <c r="R31" s="129"/>
      <c r="S31" s="355"/>
    </row>
    <row r="32" spans="1:26" ht="15.75" customHeight="1">
      <c r="A32" s="10"/>
      <c r="B32" s="10"/>
      <c r="C32" s="156" t="s">
        <v>125</v>
      </c>
      <c r="D32" s="368">
        <v>0</v>
      </c>
      <c r="E32" s="137">
        <v>0</v>
      </c>
      <c r="F32" s="137">
        <v>0</v>
      </c>
      <c r="G32" s="137">
        <v>0</v>
      </c>
      <c r="H32" s="137">
        <v>0</v>
      </c>
      <c r="I32" s="137">
        <v>0</v>
      </c>
      <c r="J32" s="137">
        <v>4</v>
      </c>
      <c r="K32" s="137">
        <v>1</v>
      </c>
      <c r="L32" s="137">
        <v>2</v>
      </c>
      <c r="M32" s="137">
        <v>1</v>
      </c>
      <c r="N32" s="138">
        <v>1</v>
      </c>
      <c r="O32" s="129"/>
      <c r="P32" s="129"/>
      <c r="Q32" s="129"/>
      <c r="R32" s="129"/>
      <c r="S32" s="355"/>
    </row>
    <row r="33" spans="1:26" ht="15.75" customHeight="1">
      <c r="A33" s="10"/>
      <c r="B33" s="10"/>
      <c r="C33" s="377" t="s">
        <v>114</v>
      </c>
      <c r="D33" s="379">
        <v>10</v>
      </c>
      <c r="E33" s="380">
        <v>8</v>
      </c>
      <c r="F33" s="379">
        <v>19</v>
      </c>
      <c r="G33" s="380">
        <v>18</v>
      </c>
      <c r="H33" s="379">
        <v>9</v>
      </c>
      <c r="I33" s="380">
        <v>60</v>
      </c>
      <c r="J33" s="379">
        <v>100</v>
      </c>
      <c r="K33" s="380">
        <v>14</v>
      </c>
      <c r="L33" s="380">
        <v>7</v>
      </c>
      <c r="M33" s="380">
        <v>4</v>
      </c>
      <c r="N33" s="381">
        <v>4</v>
      </c>
      <c r="O33" s="129"/>
      <c r="P33" s="129"/>
      <c r="Q33" s="129"/>
      <c r="R33" s="129"/>
      <c r="S33" s="355"/>
    </row>
    <row r="34" spans="1:26" ht="21.75" customHeight="1">
      <c r="A34" s="10"/>
      <c r="B34" s="10"/>
      <c r="C34" s="53" t="s">
        <v>28</v>
      </c>
      <c r="D34" s="148">
        <f t="shared" ref="D34:L34" si="2">SUM(D27:D33)</f>
        <v>194</v>
      </c>
      <c r="E34" s="54">
        <f t="shared" si="2"/>
        <v>190</v>
      </c>
      <c r="F34" s="54">
        <f t="shared" si="2"/>
        <v>358</v>
      </c>
      <c r="G34" s="54">
        <f t="shared" si="2"/>
        <v>327</v>
      </c>
      <c r="H34" s="54">
        <f t="shared" si="2"/>
        <v>313</v>
      </c>
      <c r="I34" s="148">
        <f t="shared" si="2"/>
        <v>364</v>
      </c>
      <c r="J34" s="54">
        <f t="shared" si="2"/>
        <v>472</v>
      </c>
      <c r="K34" s="54">
        <f t="shared" si="2"/>
        <v>420</v>
      </c>
      <c r="L34" s="54">
        <f t="shared" si="2"/>
        <v>484</v>
      </c>
      <c r="M34" s="55">
        <v>501</v>
      </c>
      <c r="N34" s="56">
        <v>611</v>
      </c>
      <c r="O34" s="349"/>
      <c r="P34" s="349"/>
      <c r="Q34" s="349"/>
      <c r="R34" s="349"/>
      <c r="S34" s="362"/>
    </row>
    <row r="35" spans="1:26" ht="26.25" customHeight="1">
      <c r="A35" s="10"/>
      <c r="B35" s="10"/>
      <c r="C35" s="911" t="s">
        <v>241</v>
      </c>
      <c r="D35" s="912"/>
      <c r="E35" s="912"/>
      <c r="F35" s="912"/>
      <c r="G35" s="912"/>
      <c r="H35" s="912"/>
      <c r="I35" s="912"/>
      <c r="J35" s="912"/>
      <c r="K35" s="912"/>
      <c r="L35" s="912"/>
      <c r="M35" s="912"/>
      <c r="N35" s="912"/>
      <c r="O35" s="10"/>
      <c r="P35" s="10"/>
      <c r="Q35" s="10"/>
      <c r="R35" s="10"/>
    </row>
    <row r="36" spans="1:26" ht="12.75" customHeight="1">
      <c r="A36" s="10"/>
      <c r="B36" s="10"/>
      <c r="C36" s="58" t="s">
        <v>243</v>
      </c>
      <c r="D36" s="151"/>
      <c r="E36" s="151"/>
      <c r="F36" s="151"/>
      <c r="G36" s="151"/>
      <c r="H36" s="151"/>
      <c r="I36" s="10"/>
      <c r="J36" s="10"/>
      <c r="K36" s="10"/>
      <c r="L36" s="10"/>
      <c r="M36" s="10"/>
      <c r="N36" s="10"/>
      <c r="O36" s="10"/>
      <c r="P36" s="383"/>
      <c r="Q36" s="10"/>
      <c r="R36" s="10"/>
    </row>
    <row r="37" spans="1:26" ht="18" customHeight="1">
      <c r="A37" s="10"/>
      <c r="B37" s="10"/>
      <c r="C37" s="58" t="s">
        <v>244</v>
      </c>
      <c r="D37" s="151"/>
      <c r="E37" s="151"/>
      <c r="F37" s="151"/>
      <c r="G37" s="151"/>
      <c r="H37" s="151"/>
      <c r="I37" s="10"/>
      <c r="J37" s="10"/>
      <c r="K37" s="10"/>
      <c r="L37" s="10"/>
      <c r="M37" s="10"/>
      <c r="N37" s="10"/>
      <c r="O37" s="10"/>
      <c r="P37" s="10"/>
      <c r="Q37" s="10"/>
      <c r="R37" s="10"/>
    </row>
    <row r="38" spans="1:26" ht="16.5" customHeight="1">
      <c r="A38" s="3"/>
      <c r="B38" s="3"/>
      <c r="C38" s="58"/>
      <c r="D38" s="151"/>
      <c r="E38" s="151"/>
      <c r="F38" s="151"/>
      <c r="G38" s="151"/>
      <c r="H38" s="151"/>
      <c r="I38" s="3"/>
      <c r="J38" s="3"/>
      <c r="K38" s="3"/>
      <c r="L38" s="3"/>
      <c r="M38" s="3"/>
      <c r="N38" s="3"/>
      <c r="O38" s="3"/>
      <c r="P38" s="3"/>
      <c r="Q38" s="3"/>
      <c r="R38" s="3"/>
      <c r="S38" s="3"/>
      <c r="T38" s="3"/>
      <c r="U38" s="3"/>
      <c r="V38" s="3"/>
      <c r="W38" s="3"/>
      <c r="X38" s="3"/>
      <c r="Y38" s="3"/>
      <c r="Z38" s="3"/>
    </row>
    <row r="39" spans="1:26" ht="16.5" customHeight="1">
      <c r="A39" s="3"/>
      <c r="B39" s="3"/>
      <c r="C39" s="58"/>
      <c r="D39" s="151"/>
      <c r="E39" s="151"/>
      <c r="F39" s="151"/>
      <c r="G39" s="151"/>
      <c r="H39" s="151"/>
      <c r="I39" s="3"/>
      <c r="J39" s="3"/>
      <c r="K39" s="3"/>
      <c r="L39" s="3"/>
      <c r="M39" s="3"/>
      <c r="N39" s="3"/>
      <c r="O39" s="3"/>
      <c r="P39" s="3"/>
      <c r="Q39" s="3"/>
      <c r="R39" s="3"/>
      <c r="S39" s="3"/>
      <c r="T39" s="3"/>
      <c r="U39" s="3"/>
      <c r="V39" s="3"/>
      <c r="W39" s="3"/>
      <c r="X39" s="3"/>
      <c r="Y39" s="3"/>
      <c r="Z39" s="3"/>
    </row>
    <row r="40" spans="1:26" ht="25.5" customHeight="1">
      <c r="A40" s="3"/>
      <c r="B40" s="3"/>
      <c r="C40" s="851" t="s">
        <v>245</v>
      </c>
      <c r="D40" s="825"/>
      <c r="E40" s="825"/>
      <c r="F40" s="825"/>
      <c r="G40" s="825"/>
      <c r="H40" s="825"/>
      <c r="I40" s="825"/>
      <c r="J40" s="825"/>
      <c r="K40" s="825"/>
      <c r="L40" s="825"/>
      <c r="M40" s="825"/>
      <c r="N40" s="3"/>
      <c r="O40" s="3"/>
      <c r="P40" s="3"/>
      <c r="Q40" s="3"/>
      <c r="R40" s="3"/>
      <c r="S40" s="3"/>
      <c r="T40" s="3"/>
      <c r="U40" s="3"/>
      <c r="V40" s="3"/>
      <c r="W40" s="3"/>
      <c r="X40" s="3"/>
      <c r="Y40" s="3"/>
      <c r="Z40" s="3"/>
    </row>
    <row r="41" spans="1:26" ht="3.75" customHeight="1">
      <c r="A41" s="3"/>
      <c r="B41" s="3"/>
      <c r="C41" s="57"/>
      <c r="D41" s="57"/>
      <c r="E41" s="57"/>
      <c r="F41" s="57"/>
      <c r="G41" s="57"/>
      <c r="H41" s="57"/>
      <c r="I41" s="3"/>
      <c r="J41" s="3"/>
      <c r="K41" s="3"/>
      <c r="L41" s="3"/>
      <c r="M41" s="3"/>
      <c r="N41" s="3"/>
      <c r="O41" s="3"/>
      <c r="P41" s="3"/>
      <c r="Q41" s="3"/>
      <c r="R41" s="3"/>
      <c r="S41" s="3"/>
      <c r="T41" s="3"/>
      <c r="U41" s="3"/>
      <c r="V41" s="3"/>
      <c r="W41" s="3"/>
      <c r="X41" s="3"/>
      <c r="Y41" s="3"/>
      <c r="Z41" s="3"/>
    </row>
    <row r="42" spans="1:26" ht="16.5" customHeight="1">
      <c r="A42" s="3"/>
      <c r="B42" s="3"/>
      <c r="C42" s="853" t="s">
        <v>87</v>
      </c>
      <c r="D42" s="880" t="s">
        <v>105</v>
      </c>
      <c r="E42" s="881"/>
      <c r="F42" s="884" t="s">
        <v>106</v>
      </c>
      <c r="G42" s="881"/>
      <c r="H42" s="876" t="s">
        <v>108</v>
      </c>
      <c r="I42" s="881"/>
      <c r="J42" s="876" t="s">
        <v>110</v>
      </c>
      <c r="K42" s="881"/>
      <c r="L42" s="876" t="s">
        <v>28</v>
      </c>
      <c r="M42" s="877"/>
      <c r="N42" s="3"/>
      <c r="O42" s="3"/>
      <c r="P42" s="3"/>
      <c r="Q42" s="3"/>
      <c r="R42" s="3"/>
      <c r="S42" s="3"/>
      <c r="T42" s="3"/>
      <c r="U42" s="3"/>
      <c r="V42" s="3"/>
      <c r="W42" s="3"/>
      <c r="X42" s="3"/>
      <c r="Y42" s="3"/>
      <c r="Z42" s="3"/>
    </row>
    <row r="43" spans="1:26" ht="16.5" customHeight="1">
      <c r="A43" s="3"/>
      <c r="B43" s="3"/>
      <c r="C43" s="854"/>
      <c r="D43" s="882"/>
      <c r="E43" s="883"/>
      <c r="F43" s="885"/>
      <c r="G43" s="883"/>
      <c r="H43" s="878"/>
      <c r="I43" s="883"/>
      <c r="J43" s="878"/>
      <c r="K43" s="883"/>
      <c r="L43" s="878"/>
      <c r="M43" s="879"/>
      <c r="N43" s="3"/>
      <c r="O43" s="3"/>
      <c r="P43" s="160" t="str">
        <f>D42</f>
        <v>INTERIOR</v>
      </c>
      <c r="Q43" s="160" t="str">
        <f>F42</f>
        <v>CAPITAL</v>
      </c>
      <c r="R43" s="160" t="str">
        <f>H42</f>
        <v>RODOVIAS ESTADUAIS</v>
      </c>
      <c r="S43" s="160" t="str">
        <f>J42</f>
        <v>RODOVIAS FEDERAIS</v>
      </c>
      <c r="T43" s="3"/>
      <c r="U43" s="3"/>
      <c r="V43" s="3"/>
      <c r="W43" s="3"/>
      <c r="X43" s="3"/>
      <c r="Y43" s="3"/>
      <c r="Z43" s="3"/>
    </row>
    <row r="44" spans="1:26" ht="16.5" customHeight="1">
      <c r="A44" s="3"/>
      <c r="B44" s="3"/>
      <c r="C44" s="352" t="s">
        <v>222</v>
      </c>
      <c r="D44" s="897">
        <v>164</v>
      </c>
      <c r="E44" s="893"/>
      <c r="F44" s="894">
        <v>71</v>
      </c>
      <c r="G44" s="893"/>
      <c r="H44" s="894">
        <v>67</v>
      </c>
      <c r="I44" s="893"/>
      <c r="J44" s="894">
        <v>199</v>
      </c>
      <c r="K44" s="893"/>
      <c r="L44" s="894">
        <f t="shared" ref="L44:L46" si="3">SUM(D44:K44)</f>
        <v>501</v>
      </c>
      <c r="M44" s="895"/>
      <c r="N44" s="3"/>
      <c r="O44" s="3"/>
      <c r="P44" s="47"/>
      <c r="Q44" s="47"/>
      <c r="R44" s="47"/>
      <c r="S44" s="47"/>
      <c r="T44" s="3"/>
      <c r="U44" s="3"/>
      <c r="V44" s="3"/>
      <c r="W44" s="3"/>
      <c r="X44" s="3"/>
      <c r="Y44" s="3"/>
      <c r="Z44" s="3"/>
    </row>
    <row r="45" spans="1:26" ht="16.5" customHeight="1">
      <c r="A45" s="3"/>
      <c r="B45" s="3"/>
      <c r="C45" s="156" t="s">
        <v>224</v>
      </c>
      <c r="D45" s="864">
        <v>34</v>
      </c>
      <c r="E45" s="860"/>
      <c r="F45" s="870">
        <v>19</v>
      </c>
      <c r="G45" s="860"/>
      <c r="H45" s="870">
        <v>17</v>
      </c>
      <c r="I45" s="860"/>
      <c r="J45" s="870">
        <v>38</v>
      </c>
      <c r="K45" s="860"/>
      <c r="L45" s="870">
        <f t="shared" si="3"/>
        <v>108</v>
      </c>
      <c r="M45" s="891"/>
      <c r="N45" s="3"/>
      <c r="O45" s="3"/>
      <c r="P45" s="47"/>
      <c r="Q45" s="47"/>
      <c r="R45" s="47"/>
      <c r="S45" s="47"/>
      <c r="T45" s="3"/>
      <c r="U45" s="3"/>
      <c r="V45" s="3"/>
      <c r="W45" s="3"/>
      <c r="X45" s="3"/>
      <c r="Y45" s="3"/>
      <c r="Z45" s="3"/>
    </row>
    <row r="46" spans="1:26" ht="16.5" customHeight="1">
      <c r="A46" s="3"/>
      <c r="B46" s="3"/>
      <c r="C46" s="357" t="s">
        <v>114</v>
      </c>
      <c r="D46" s="865">
        <v>0</v>
      </c>
      <c r="E46" s="856"/>
      <c r="F46" s="873">
        <v>2</v>
      </c>
      <c r="G46" s="856"/>
      <c r="H46" s="873">
        <v>0</v>
      </c>
      <c r="I46" s="856"/>
      <c r="J46" s="873">
        <v>0</v>
      </c>
      <c r="K46" s="856"/>
      <c r="L46" s="873">
        <f t="shared" si="3"/>
        <v>2</v>
      </c>
      <c r="M46" s="874"/>
      <c r="N46" s="3"/>
      <c r="O46" s="3"/>
      <c r="P46" s="47"/>
      <c r="Q46" s="47"/>
      <c r="R46" s="47"/>
      <c r="S46" s="47"/>
      <c r="T46" s="3"/>
      <c r="U46" s="3"/>
      <c r="V46" s="3"/>
      <c r="W46" s="3"/>
      <c r="X46" s="3"/>
      <c r="Y46" s="3"/>
      <c r="Z46" s="3"/>
    </row>
    <row r="47" spans="1:26" ht="16.5" customHeight="1">
      <c r="A47" s="3"/>
      <c r="B47" s="3"/>
      <c r="C47" s="53" t="s">
        <v>28</v>
      </c>
      <c r="D47" s="868">
        <f>SUM(D44:D46)</f>
        <v>198</v>
      </c>
      <c r="E47" s="858"/>
      <c r="F47" s="899">
        <f>SUM(F44:F46)</f>
        <v>92</v>
      </c>
      <c r="G47" s="858"/>
      <c r="H47" s="899">
        <f>SUM(H44:H46)</f>
        <v>84</v>
      </c>
      <c r="I47" s="858"/>
      <c r="J47" s="899">
        <f>SUM(J44:J46)</f>
        <v>237</v>
      </c>
      <c r="K47" s="858"/>
      <c r="L47" s="899">
        <f>SUM(L44:L46)</f>
        <v>611</v>
      </c>
      <c r="M47" s="850"/>
      <c r="N47" s="3"/>
      <c r="O47" s="3"/>
      <c r="P47" s="48">
        <f>D47</f>
        <v>198</v>
      </c>
      <c r="Q47" s="48">
        <f>F47</f>
        <v>92</v>
      </c>
      <c r="R47" s="48">
        <f>H47</f>
        <v>84</v>
      </c>
      <c r="S47" s="48">
        <f>J47</f>
        <v>237</v>
      </c>
      <c r="T47" s="3"/>
      <c r="U47" s="3"/>
      <c r="V47" s="3"/>
      <c r="W47" s="3"/>
      <c r="X47" s="3"/>
      <c r="Y47" s="3"/>
      <c r="Z47" s="3"/>
    </row>
    <row r="48" spans="1:26" ht="6" customHeight="1">
      <c r="A48" s="3"/>
      <c r="B48" s="3"/>
      <c r="C48" s="168"/>
      <c r="D48" s="388"/>
      <c r="E48" s="388"/>
      <c r="F48" s="388"/>
      <c r="G48" s="388"/>
      <c r="H48" s="388"/>
      <c r="I48" s="389"/>
      <c r="J48" s="389"/>
      <c r="K48" s="389"/>
      <c r="L48" s="389"/>
      <c r="M48" s="389"/>
      <c r="N48" s="3"/>
      <c r="O48" s="3"/>
      <c r="P48" s="3"/>
      <c r="Q48" s="3"/>
      <c r="R48" s="3"/>
      <c r="S48" s="3"/>
      <c r="T48" s="3"/>
      <c r="U48" s="3"/>
      <c r="V48" s="3"/>
      <c r="W48" s="3"/>
      <c r="X48" s="3"/>
      <c r="Y48" s="3"/>
      <c r="Z48" s="3"/>
    </row>
    <row r="49" spans="1:26" ht="16.5" customHeight="1">
      <c r="A49" s="3"/>
      <c r="B49" s="3"/>
      <c r="C49" s="364" t="s">
        <v>228</v>
      </c>
      <c r="D49" s="897">
        <v>6</v>
      </c>
      <c r="E49" s="893"/>
      <c r="F49" s="892">
        <v>3</v>
      </c>
      <c r="G49" s="893"/>
      <c r="H49" s="892">
        <v>2</v>
      </c>
      <c r="I49" s="893"/>
      <c r="J49" s="892">
        <v>9</v>
      </c>
      <c r="K49" s="893"/>
      <c r="L49" s="894">
        <f t="shared" ref="L49:L55" si="4">SUM(D49:K49)</f>
        <v>20</v>
      </c>
      <c r="M49" s="895"/>
      <c r="N49" s="3"/>
      <c r="O49" s="3"/>
      <c r="P49" s="3"/>
      <c r="Q49" s="3"/>
      <c r="R49" s="3"/>
      <c r="S49" s="3"/>
      <c r="T49" s="3"/>
      <c r="U49" s="3"/>
      <c r="V49" s="3"/>
      <c r="W49" s="3"/>
      <c r="X49" s="3"/>
      <c r="Y49" s="3"/>
      <c r="Z49" s="3"/>
    </row>
    <row r="50" spans="1:26" ht="16.5" customHeight="1">
      <c r="A50" s="3"/>
      <c r="B50" s="3"/>
      <c r="C50" s="156" t="s">
        <v>230</v>
      </c>
      <c r="D50" s="887">
        <v>2</v>
      </c>
      <c r="E50" s="860"/>
      <c r="F50" s="861">
        <v>1</v>
      </c>
      <c r="G50" s="860"/>
      <c r="H50" s="861">
        <v>1</v>
      </c>
      <c r="I50" s="860"/>
      <c r="J50" s="861">
        <v>3</v>
      </c>
      <c r="K50" s="860"/>
      <c r="L50" s="870">
        <f t="shared" si="4"/>
        <v>7</v>
      </c>
      <c r="M50" s="891"/>
      <c r="N50" s="3"/>
      <c r="O50" s="3"/>
      <c r="P50" s="3"/>
      <c r="Q50" s="3"/>
      <c r="R50" s="3"/>
      <c r="S50" s="3"/>
      <c r="T50" s="3"/>
      <c r="U50" s="3"/>
      <c r="V50" s="3"/>
      <c r="W50" s="3"/>
      <c r="X50" s="3"/>
      <c r="Y50" s="3"/>
      <c r="Z50" s="3"/>
    </row>
    <row r="51" spans="1:26" ht="16.5" customHeight="1">
      <c r="A51" s="3"/>
      <c r="B51" s="3"/>
      <c r="C51" s="157" t="s">
        <v>231</v>
      </c>
      <c r="D51" s="897">
        <v>14</v>
      </c>
      <c r="E51" s="893"/>
      <c r="F51" s="892">
        <v>5</v>
      </c>
      <c r="G51" s="893"/>
      <c r="H51" s="892">
        <v>5</v>
      </c>
      <c r="I51" s="893"/>
      <c r="J51" s="892">
        <v>8</v>
      </c>
      <c r="K51" s="893"/>
      <c r="L51" s="859">
        <f t="shared" si="4"/>
        <v>32</v>
      </c>
      <c r="M51" s="891"/>
      <c r="N51" s="3"/>
      <c r="O51" s="3"/>
      <c r="P51" s="3"/>
      <c r="Q51" s="3"/>
      <c r="R51" s="3"/>
      <c r="S51" s="3"/>
      <c r="T51" s="3"/>
      <c r="U51" s="3"/>
      <c r="V51" s="3"/>
      <c r="W51" s="3"/>
      <c r="X51" s="3"/>
      <c r="Y51" s="3"/>
      <c r="Z51" s="3"/>
    </row>
    <row r="52" spans="1:26" ht="16.5" customHeight="1">
      <c r="A52" s="3"/>
      <c r="B52" s="3"/>
      <c r="C52" s="156" t="s">
        <v>232</v>
      </c>
      <c r="D52" s="887">
        <v>53</v>
      </c>
      <c r="E52" s="860"/>
      <c r="F52" s="861">
        <v>24</v>
      </c>
      <c r="G52" s="860"/>
      <c r="H52" s="861">
        <v>17</v>
      </c>
      <c r="I52" s="860"/>
      <c r="J52" s="861">
        <v>68</v>
      </c>
      <c r="K52" s="860"/>
      <c r="L52" s="904">
        <f t="shared" si="4"/>
        <v>162</v>
      </c>
      <c r="M52" s="895"/>
      <c r="N52" s="3"/>
      <c r="O52" s="3"/>
      <c r="P52" s="3"/>
      <c r="Q52" s="3"/>
      <c r="R52" s="3"/>
      <c r="S52" s="3"/>
      <c r="T52" s="3"/>
      <c r="U52" s="3"/>
      <c r="V52" s="3"/>
      <c r="W52" s="3"/>
      <c r="X52" s="3"/>
      <c r="Y52" s="3"/>
      <c r="Z52" s="3"/>
    </row>
    <row r="53" spans="1:26" ht="16.5" customHeight="1">
      <c r="A53" s="3"/>
      <c r="B53" s="3"/>
      <c r="C53" s="157" t="s">
        <v>233</v>
      </c>
      <c r="D53" s="886">
        <v>78</v>
      </c>
      <c r="E53" s="860"/>
      <c r="F53" s="859">
        <v>40</v>
      </c>
      <c r="G53" s="860"/>
      <c r="H53" s="859">
        <v>39</v>
      </c>
      <c r="I53" s="860"/>
      <c r="J53" s="859">
        <v>110</v>
      </c>
      <c r="K53" s="860"/>
      <c r="L53" s="859">
        <f t="shared" si="4"/>
        <v>267</v>
      </c>
      <c r="M53" s="891"/>
      <c r="N53" s="3"/>
      <c r="O53" s="3"/>
      <c r="P53" s="3"/>
      <c r="Q53" s="3"/>
      <c r="R53" s="3"/>
      <c r="S53" s="3"/>
      <c r="T53" s="3"/>
      <c r="U53" s="3"/>
      <c r="V53" s="3"/>
      <c r="W53" s="3"/>
      <c r="X53" s="3"/>
      <c r="Y53" s="3"/>
      <c r="Z53" s="3"/>
    </row>
    <row r="54" spans="1:26" ht="16.5" customHeight="1">
      <c r="A54" s="3"/>
      <c r="B54" s="3"/>
      <c r="C54" s="156" t="s">
        <v>234</v>
      </c>
      <c r="D54" s="887">
        <v>27</v>
      </c>
      <c r="E54" s="860"/>
      <c r="F54" s="861">
        <v>12</v>
      </c>
      <c r="G54" s="860"/>
      <c r="H54" s="861">
        <v>10</v>
      </c>
      <c r="I54" s="860"/>
      <c r="J54" s="861">
        <v>25</v>
      </c>
      <c r="K54" s="860"/>
      <c r="L54" s="904">
        <f t="shared" si="4"/>
        <v>74</v>
      </c>
      <c r="M54" s="895"/>
      <c r="N54" s="3"/>
      <c r="O54" s="3"/>
      <c r="P54" s="3"/>
      <c r="Q54" s="3"/>
      <c r="R54" s="3"/>
      <c r="S54" s="3"/>
      <c r="T54" s="3"/>
      <c r="U54" s="3"/>
      <c r="V54" s="3"/>
      <c r="W54" s="3"/>
      <c r="X54" s="3"/>
      <c r="Y54" s="3"/>
      <c r="Z54" s="3"/>
    </row>
    <row r="55" spans="1:26" ht="16.5" customHeight="1">
      <c r="A55" s="3"/>
      <c r="B55" s="3"/>
      <c r="C55" s="377" t="s">
        <v>114</v>
      </c>
      <c r="D55" s="913">
        <v>18</v>
      </c>
      <c r="E55" s="856"/>
      <c r="F55" s="914">
        <v>7</v>
      </c>
      <c r="G55" s="856"/>
      <c r="H55" s="914">
        <v>10</v>
      </c>
      <c r="I55" s="856"/>
      <c r="J55" s="914">
        <v>14</v>
      </c>
      <c r="K55" s="856"/>
      <c r="L55" s="915">
        <f t="shared" si="4"/>
        <v>49</v>
      </c>
      <c r="M55" s="879"/>
      <c r="N55" s="3"/>
      <c r="O55" s="3"/>
      <c r="P55" s="3"/>
      <c r="Q55" s="3"/>
      <c r="R55" s="3"/>
      <c r="S55" s="3"/>
      <c r="T55" s="3"/>
      <c r="U55" s="3"/>
      <c r="V55" s="3"/>
      <c r="W55" s="3"/>
      <c r="X55" s="3"/>
      <c r="Y55" s="3"/>
      <c r="Z55" s="3"/>
    </row>
    <row r="56" spans="1:26" ht="16.5" customHeight="1">
      <c r="A56" s="3"/>
      <c r="B56" s="3"/>
      <c r="C56" s="53" t="s">
        <v>28</v>
      </c>
      <c r="D56" s="909">
        <f>SUM(D49:D55)</f>
        <v>198</v>
      </c>
      <c r="E56" s="908"/>
      <c r="F56" s="907">
        <f>SUM(F49:F55)</f>
        <v>92</v>
      </c>
      <c r="G56" s="908"/>
      <c r="H56" s="907">
        <f>SUM(H49:H55)</f>
        <v>84</v>
      </c>
      <c r="I56" s="908"/>
      <c r="J56" s="899">
        <f>SUM(J49:J55)</f>
        <v>237</v>
      </c>
      <c r="K56" s="858"/>
      <c r="L56" s="899">
        <f>SUM(L49:L55)</f>
        <v>611</v>
      </c>
      <c r="M56" s="850"/>
      <c r="N56" s="3"/>
      <c r="O56" s="3"/>
      <c r="P56" s="3"/>
      <c r="Q56" s="3"/>
      <c r="R56" s="3"/>
      <c r="S56" s="3"/>
      <c r="T56" s="3"/>
      <c r="U56" s="3"/>
      <c r="V56" s="3"/>
      <c r="W56" s="3"/>
      <c r="X56" s="3"/>
      <c r="Y56" s="3"/>
      <c r="Z56" s="3"/>
    </row>
    <row r="57" spans="1:26" ht="6" customHeight="1">
      <c r="A57" s="3"/>
      <c r="B57" s="3"/>
      <c r="C57" s="398"/>
      <c r="D57" s="388"/>
      <c r="E57" s="388"/>
      <c r="F57" s="388"/>
      <c r="G57" s="388"/>
      <c r="H57" s="388"/>
      <c r="I57" s="389"/>
      <c r="J57" s="389"/>
      <c r="K57" s="389"/>
      <c r="L57" s="389"/>
      <c r="M57" s="389"/>
      <c r="N57" s="3"/>
      <c r="O57" s="3"/>
      <c r="P57" s="3"/>
      <c r="Q57" s="3"/>
      <c r="R57" s="3"/>
      <c r="S57" s="3"/>
      <c r="T57" s="3"/>
      <c r="U57" s="3"/>
      <c r="V57" s="3"/>
      <c r="W57" s="3"/>
      <c r="X57" s="3"/>
      <c r="Y57" s="3"/>
      <c r="Z57" s="3"/>
    </row>
    <row r="58" spans="1:26" ht="16.5" customHeight="1">
      <c r="A58" s="3"/>
      <c r="B58" s="3"/>
      <c r="C58" s="165" t="s">
        <v>235</v>
      </c>
      <c r="D58" s="897">
        <v>18</v>
      </c>
      <c r="E58" s="893"/>
      <c r="F58" s="892">
        <v>1</v>
      </c>
      <c r="G58" s="893"/>
      <c r="H58" s="892">
        <v>13</v>
      </c>
      <c r="I58" s="893"/>
      <c r="J58" s="892">
        <v>71</v>
      </c>
      <c r="K58" s="893"/>
      <c r="L58" s="894">
        <f t="shared" ref="L58:L64" si="5">SUM(D58:K58)</f>
        <v>103</v>
      </c>
      <c r="M58" s="895"/>
      <c r="N58" s="3"/>
      <c r="O58" s="3"/>
      <c r="P58" s="3"/>
      <c r="Q58" s="3"/>
      <c r="R58" s="3"/>
      <c r="S58" s="3"/>
      <c r="T58" s="3"/>
      <c r="U58" s="3"/>
      <c r="V58" s="3"/>
      <c r="W58" s="3"/>
      <c r="X58" s="3"/>
      <c r="Y58" s="3"/>
      <c r="Z58" s="3"/>
    </row>
    <row r="59" spans="1:26" ht="16.5" customHeight="1">
      <c r="A59" s="3"/>
      <c r="B59" s="3"/>
      <c r="C59" s="156" t="s">
        <v>236</v>
      </c>
      <c r="D59" s="887">
        <v>35</v>
      </c>
      <c r="E59" s="860"/>
      <c r="F59" s="861">
        <v>19</v>
      </c>
      <c r="G59" s="860"/>
      <c r="H59" s="861">
        <v>24</v>
      </c>
      <c r="I59" s="860"/>
      <c r="J59" s="861">
        <v>71</v>
      </c>
      <c r="K59" s="860"/>
      <c r="L59" s="870">
        <f t="shared" si="5"/>
        <v>149</v>
      </c>
      <c r="M59" s="891"/>
      <c r="N59" s="3"/>
      <c r="O59" s="3"/>
      <c r="P59" s="3"/>
      <c r="Q59" s="3"/>
      <c r="R59" s="3"/>
      <c r="S59" s="3"/>
      <c r="T59" s="3"/>
      <c r="U59" s="3"/>
      <c r="V59" s="3"/>
      <c r="W59" s="3"/>
      <c r="X59" s="3"/>
      <c r="Y59" s="3"/>
      <c r="Z59" s="3"/>
    </row>
    <row r="60" spans="1:26" ht="16.5" customHeight="1">
      <c r="A60" s="3"/>
      <c r="B60" s="3"/>
      <c r="C60" s="157" t="s">
        <v>238</v>
      </c>
      <c r="D60" s="897">
        <v>23</v>
      </c>
      <c r="E60" s="893"/>
      <c r="F60" s="892">
        <v>17</v>
      </c>
      <c r="G60" s="893"/>
      <c r="H60" s="892">
        <v>7</v>
      </c>
      <c r="I60" s="893"/>
      <c r="J60" s="892">
        <v>17</v>
      </c>
      <c r="K60" s="893"/>
      <c r="L60" s="905">
        <f t="shared" si="5"/>
        <v>64</v>
      </c>
      <c r="M60" s="906"/>
      <c r="N60" s="3"/>
      <c r="O60" s="3"/>
      <c r="P60" s="3"/>
      <c r="Q60" s="3"/>
      <c r="R60" s="3"/>
      <c r="S60" s="3"/>
      <c r="T60" s="3"/>
      <c r="U60" s="3"/>
      <c r="V60" s="3"/>
      <c r="W60" s="3"/>
      <c r="X60" s="3"/>
      <c r="Y60" s="3"/>
      <c r="Z60" s="3"/>
    </row>
    <row r="61" spans="1:26" ht="16.5" customHeight="1">
      <c r="A61" s="3"/>
      <c r="B61" s="3"/>
      <c r="C61" s="156" t="s">
        <v>239</v>
      </c>
      <c r="D61" s="887">
        <v>106</v>
      </c>
      <c r="E61" s="860"/>
      <c r="F61" s="861">
        <v>41</v>
      </c>
      <c r="G61" s="860"/>
      <c r="H61" s="861">
        <v>34</v>
      </c>
      <c r="I61" s="860"/>
      <c r="J61" s="861">
        <v>65</v>
      </c>
      <c r="K61" s="860"/>
      <c r="L61" s="871">
        <f t="shared" si="5"/>
        <v>246</v>
      </c>
      <c r="M61" s="891"/>
      <c r="N61" s="3"/>
      <c r="O61" s="3"/>
      <c r="P61" s="3"/>
      <c r="Q61" s="3"/>
      <c r="R61" s="3"/>
      <c r="S61" s="3"/>
      <c r="T61" s="3"/>
      <c r="U61" s="3"/>
      <c r="V61" s="3"/>
      <c r="W61" s="3"/>
      <c r="X61" s="3"/>
      <c r="Y61" s="3"/>
      <c r="Z61" s="3"/>
    </row>
    <row r="62" spans="1:26" ht="16.5" customHeight="1">
      <c r="A62" s="3"/>
      <c r="B62" s="3"/>
      <c r="C62" s="157" t="s">
        <v>240</v>
      </c>
      <c r="D62" s="886">
        <v>14</v>
      </c>
      <c r="E62" s="860"/>
      <c r="F62" s="859">
        <v>12</v>
      </c>
      <c r="G62" s="860"/>
      <c r="H62" s="859">
        <v>6</v>
      </c>
      <c r="I62" s="860"/>
      <c r="J62" s="859">
        <v>12</v>
      </c>
      <c r="K62" s="860"/>
      <c r="L62" s="905">
        <f t="shared" si="5"/>
        <v>44</v>
      </c>
      <c r="M62" s="906"/>
      <c r="N62" s="3"/>
      <c r="O62" s="3"/>
      <c r="P62" s="3"/>
      <c r="Q62" s="3"/>
      <c r="R62" s="3"/>
      <c r="S62" s="3"/>
      <c r="T62" s="3"/>
      <c r="U62" s="3"/>
      <c r="V62" s="3"/>
      <c r="W62" s="3"/>
      <c r="X62" s="3"/>
      <c r="Y62" s="3"/>
      <c r="Z62" s="3"/>
    </row>
    <row r="63" spans="1:26" ht="16.5" customHeight="1">
      <c r="A63" s="3"/>
      <c r="B63" s="3"/>
      <c r="C63" s="156" t="s">
        <v>125</v>
      </c>
      <c r="D63" s="887">
        <v>1</v>
      </c>
      <c r="E63" s="860"/>
      <c r="F63" s="861">
        <v>0</v>
      </c>
      <c r="G63" s="860"/>
      <c r="H63" s="861">
        <v>0</v>
      </c>
      <c r="I63" s="860"/>
      <c r="J63" s="861">
        <v>0</v>
      </c>
      <c r="K63" s="860"/>
      <c r="L63" s="871">
        <f t="shared" si="5"/>
        <v>1</v>
      </c>
      <c r="M63" s="891"/>
      <c r="N63" s="3"/>
      <c r="O63" s="3"/>
      <c r="P63" s="3"/>
      <c r="Q63" s="3"/>
      <c r="R63" s="3"/>
      <c r="S63" s="3"/>
      <c r="T63" s="3"/>
      <c r="U63" s="3"/>
      <c r="V63" s="3"/>
      <c r="W63" s="3"/>
      <c r="X63" s="3"/>
      <c r="Y63" s="3"/>
      <c r="Z63" s="3"/>
    </row>
    <row r="64" spans="1:26" ht="16.5" customHeight="1">
      <c r="A64" s="3"/>
      <c r="B64" s="3"/>
      <c r="C64" s="377" t="s">
        <v>114</v>
      </c>
      <c r="D64" s="865">
        <v>1</v>
      </c>
      <c r="E64" s="856"/>
      <c r="F64" s="872">
        <v>2</v>
      </c>
      <c r="G64" s="856"/>
      <c r="H64" s="872">
        <v>0</v>
      </c>
      <c r="I64" s="856"/>
      <c r="J64" s="872">
        <v>1</v>
      </c>
      <c r="K64" s="856"/>
      <c r="L64" s="873">
        <f t="shared" si="5"/>
        <v>4</v>
      </c>
      <c r="M64" s="874"/>
      <c r="N64" s="3"/>
      <c r="O64" s="3"/>
      <c r="P64" s="3"/>
      <c r="Q64" s="3"/>
      <c r="R64" s="3"/>
      <c r="S64" s="3"/>
      <c r="T64" s="3"/>
      <c r="U64" s="3"/>
      <c r="V64" s="3"/>
      <c r="W64" s="3"/>
      <c r="X64" s="3"/>
      <c r="Y64" s="3"/>
      <c r="Z64" s="3"/>
    </row>
    <row r="65" spans="1:26" ht="16.5" customHeight="1">
      <c r="A65" s="3"/>
      <c r="B65" s="3"/>
      <c r="C65" s="53" t="s">
        <v>28</v>
      </c>
      <c r="D65" s="909">
        <f>SUM(D58:D64)</f>
        <v>198</v>
      </c>
      <c r="E65" s="908"/>
      <c r="F65" s="907">
        <f>SUM(F58:F64)</f>
        <v>92</v>
      </c>
      <c r="G65" s="908"/>
      <c r="H65" s="907">
        <f>SUM(H58:H64)</f>
        <v>84</v>
      </c>
      <c r="I65" s="908"/>
      <c r="J65" s="899">
        <f>SUM(J58:J64)</f>
        <v>237</v>
      </c>
      <c r="K65" s="858"/>
      <c r="L65" s="899">
        <f>SUM(L58:L64)</f>
        <v>611</v>
      </c>
      <c r="M65" s="850"/>
      <c r="N65" s="3"/>
      <c r="O65" s="3"/>
      <c r="P65" s="3"/>
      <c r="Q65" s="3"/>
      <c r="R65" s="3"/>
      <c r="S65" s="3"/>
      <c r="T65" s="3"/>
      <c r="U65" s="3"/>
      <c r="V65" s="3"/>
      <c r="W65" s="3"/>
      <c r="X65" s="3"/>
      <c r="Y65" s="3"/>
      <c r="Z65" s="3"/>
    </row>
    <row r="66" spans="1:26" ht="28.5" customHeight="1">
      <c r="A66" s="3"/>
      <c r="B66" s="3"/>
      <c r="C66" s="918" t="s">
        <v>241</v>
      </c>
      <c r="D66" s="912"/>
      <c r="E66" s="912"/>
      <c r="F66" s="912"/>
      <c r="G66" s="912"/>
      <c r="H66" s="912"/>
      <c r="I66" s="912"/>
      <c r="J66" s="912"/>
      <c r="K66" s="912"/>
      <c r="L66" s="912"/>
      <c r="M66" s="912"/>
      <c r="N66" s="3"/>
      <c r="O66" s="3"/>
      <c r="P66" s="3"/>
      <c r="Q66" s="3"/>
      <c r="R66" s="3"/>
      <c r="S66" s="3"/>
      <c r="T66" s="3"/>
      <c r="U66" s="3"/>
      <c r="V66" s="3"/>
      <c r="W66" s="3"/>
      <c r="X66" s="3"/>
      <c r="Y66" s="3"/>
      <c r="Z66" s="3"/>
    </row>
    <row r="67" spans="1:26" ht="16.5" customHeight="1">
      <c r="A67" s="3"/>
      <c r="B67" s="3"/>
      <c r="C67" s="58"/>
      <c r="D67" s="151"/>
      <c r="E67" s="151"/>
      <c r="F67" s="151"/>
      <c r="G67" s="151"/>
      <c r="H67" s="151"/>
      <c r="I67" s="3"/>
      <c r="J67" s="3"/>
      <c r="K67" s="3"/>
      <c r="L67" s="3"/>
      <c r="M67" s="3"/>
      <c r="N67" s="3"/>
      <c r="O67" s="3"/>
      <c r="P67" s="3"/>
      <c r="Q67" s="3"/>
      <c r="R67" s="3"/>
      <c r="S67" s="3"/>
      <c r="T67" s="3"/>
      <c r="U67" s="3"/>
      <c r="V67" s="3"/>
      <c r="W67" s="3"/>
      <c r="X67" s="3"/>
      <c r="Y67" s="3"/>
      <c r="Z67" s="3"/>
    </row>
    <row r="68" spans="1:26" ht="15.75" customHeight="1">
      <c r="A68" s="3"/>
      <c r="B68" s="3"/>
      <c r="C68" s="58"/>
      <c r="D68" s="151"/>
      <c r="E68" s="151"/>
      <c r="F68" s="151"/>
      <c r="G68" s="151"/>
      <c r="H68" s="151"/>
      <c r="I68" s="3"/>
      <c r="J68" s="3"/>
      <c r="K68" s="3"/>
      <c r="L68" s="3"/>
      <c r="M68" s="3"/>
      <c r="N68" s="3"/>
      <c r="O68" s="3"/>
      <c r="P68" s="3"/>
      <c r="Q68" s="3"/>
      <c r="R68" s="3"/>
      <c r="S68" s="3"/>
      <c r="T68" s="3"/>
      <c r="U68" s="3"/>
      <c r="V68" s="3"/>
      <c r="W68" s="3"/>
      <c r="X68" s="3"/>
      <c r="Y68" s="3"/>
      <c r="Z68" s="3"/>
    </row>
    <row r="69" spans="1:26">
      <c r="A69" s="10"/>
      <c r="B69" s="10"/>
      <c r="C69" s="151"/>
      <c r="D69" s="151"/>
      <c r="E69" s="151"/>
      <c r="F69" s="151"/>
      <c r="G69" s="151"/>
      <c r="H69" s="151"/>
      <c r="I69" s="10"/>
      <c r="J69" s="10"/>
      <c r="K69" s="10"/>
      <c r="L69" s="10"/>
      <c r="M69" s="10"/>
      <c r="N69" s="10"/>
      <c r="O69" s="10"/>
      <c r="P69" s="10"/>
      <c r="Q69" s="10"/>
      <c r="R69" s="10"/>
    </row>
    <row r="70" spans="1:26">
      <c r="A70" s="3"/>
      <c r="B70" s="3"/>
      <c r="C70" s="151"/>
      <c r="D70" s="151"/>
      <c r="E70" s="151"/>
      <c r="F70" s="151"/>
      <c r="G70" s="151"/>
      <c r="H70" s="151"/>
      <c r="I70" s="3"/>
      <c r="J70" s="3"/>
      <c r="K70" s="3"/>
      <c r="L70" s="3"/>
      <c r="M70" s="3"/>
      <c r="N70" s="3"/>
      <c r="O70" s="3"/>
      <c r="P70" s="3"/>
      <c r="Q70" s="3"/>
      <c r="R70" s="3"/>
      <c r="S70" s="3"/>
      <c r="T70" s="3"/>
      <c r="U70" s="3"/>
      <c r="V70" s="3"/>
      <c r="W70" s="3"/>
      <c r="X70" s="3"/>
      <c r="Y70" s="3"/>
      <c r="Z70" s="3"/>
    </row>
    <row r="71" spans="1:26">
      <c r="A71" s="3"/>
      <c r="B71" s="3"/>
      <c r="C71" s="151"/>
      <c r="D71" s="151"/>
      <c r="E71" s="151"/>
      <c r="F71" s="151"/>
      <c r="G71" s="151"/>
      <c r="H71" s="151"/>
      <c r="I71" s="3"/>
      <c r="J71" s="3"/>
      <c r="K71" s="3"/>
      <c r="L71" s="3"/>
      <c r="M71" s="3"/>
      <c r="N71" s="3"/>
      <c r="O71" s="3"/>
      <c r="P71" s="3"/>
      <c r="Q71" s="3"/>
      <c r="R71" s="3"/>
      <c r="S71" s="3"/>
      <c r="T71" s="3"/>
      <c r="U71" s="3"/>
      <c r="V71" s="3"/>
      <c r="W71" s="3"/>
      <c r="X71" s="3"/>
      <c r="Y71" s="3"/>
      <c r="Z71" s="3"/>
    </row>
    <row r="72" spans="1:26">
      <c r="A72" s="3"/>
      <c r="B72" s="3"/>
      <c r="C72" s="151"/>
      <c r="D72" s="151"/>
      <c r="E72" s="151"/>
      <c r="F72" s="151"/>
      <c r="G72" s="151"/>
      <c r="H72" s="151"/>
      <c r="I72" s="3"/>
      <c r="J72" s="3"/>
      <c r="K72" s="3"/>
      <c r="L72" s="3"/>
      <c r="M72" s="3"/>
      <c r="N72" s="3"/>
      <c r="O72" s="3"/>
      <c r="P72" s="3"/>
      <c r="Q72" s="3"/>
      <c r="R72" s="3"/>
      <c r="S72" s="3"/>
      <c r="T72" s="3"/>
      <c r="U72" s="3"/>
      <c r="V72" s="3"/>
      <c r="W72" s="3"/>
      <c r="X72" s="3"/>
      <c r="Y72" s="3"/>
      <c r="Z72" s="3"/>
    </row>
    <row r="73" spans="1:26">
      <c r="A73" s="3"/>
      <c r="B73" s="3"/>
      <c r="C73" s="151"/>
      <c r="D73" s="151"/>
      <c r="E73" s="151"/>
      <c r="F73" s="151"/>
      <c r="G73" s="151"/>
      <c r="H73" s="151"/>
      <c r="I73" s="3"/>
      <c r="J73" s="3"/>
      <c r="K73" s="3"/>
      <c r="L73" s="3"/>
      <c r="M73" s="3"/>
      <c r="N73" s="3"/>
      <c r="O73" s="3"/>
      <c r="P73" s="3"/>
      <c r="Q73" s="3"/>
      <c r="R73" s="3"/>
      <c r="S73" s="3"/>
      <c r="T73" s="3"/>
      <c r="U73" s="3"/>
      <c r="V73" s="3"/>
      <c r="W73" s="3"/>
      <c r="X73" s="3"/>
      <c r="Y73" s="3"/>
      <c r="Z73" s="3"/>
    </row>
    <row r="74" spans="1:26">
      <c r="A74" s="3"/>
      <c r="B74" s="3"/>
      <c r="C74" s="151"/>
      <c r="D74" s="151"/>
      <c r="E74" s="151"/>
      <c r="F74" s="151"/>
      <c r="G74" s="151"/>
      <c r="H74" s="151"/>
      <c r="I74" s="3"/>
      <c r="J74" s="3"/>
      <c r="K74" s="3"/>
      <c r="L74" s="3"/>
      <c r="M74" s="3"/>
      <c r="N74" s="3"/>
      <c r="O74" s="3"/>
      <c r="P74" s="3"/>
      <c r="Q74" s="3"/>
      <c r="R74" s="3"/>
      <c r="S74" s="3"/>
      <c r="T74" s="3"/>
      <c r="U74" s="3"/>
      <c r="V74" s="3"/>
      <c r="W74" s="3"/>
      <c r="X74" s="3"/>
      <c r="Y74" s="3"/>
      <c r="Z74" s="3"/>
    </row>
    <row r="75" spans="1:26" ht="18.75" customHeight="1">
      <c r="A75" s="10"/>
      <c r="B75" s="10"/>
      <c r="C75" s="408"/>
      <c r="D75" s="408"/>
      <c r="E75" s="408"/>
      <c r="F75" s="408"/>
      <c r="G75" s="408"/>
      <c r="H75" s="408"/>
      <c r="I75" s="408"/>
      <c r="J75" s="408"/>
      <c r="K75" s="408"/>
      <c r="L75" s="408"/>
      <c r="M75" s="408"/>
      <c r="N75" s="408"/>
      <c r="O75" s="10"/>
      <c r="P75" s="10"/>
      <c r="Q75" s="10"/>
      <c r="R75" s="10"/>
    </row>
    <row r="76" spans="1:26" ht="19.5" customHeight="1">
      <c r="A76" s="10"/>
      <c r="B76" s="10"/>
      <c r="C76" s="151"/>
      <c r="D76" s="151"/>
      <c r="E76" s="151"/>
      <c r="F76" s="151"/>
      <c r="G76" s="151"/>
      <c r="H76" s="151"/>
      <c r="I76" s="3"/>
      <c r="J76" s="3"/>
      <c r="K76" s="3"/>
      <c r="L76" s="3"/>
      <c r="M76" s="3"/>
      <c r="N76" s="3"/>
      <c r="O76" s="10"/>
      <c r="P76" s="10"/>
      <c r="Q76" s="10"/>
      <c r="R76" s="10"/>
    </row>
    <row r="77" spans="1:26" ht="15.75" customHeight="1">
      <c r="A77" s="10"/>
      <c r="B77" s="10"/>
      <c r="C77" s="409"/>
      <c r="D77" s="410"/>
      <c r="E77" s="410"/>
      <c r="F77" s="410"/>
      <c r="G77" s="410"/>
      <c r="H77" s="410"/>
      <c r="I77" s="410"/>
      <c r="J77" s="410"/>
      <c r="K77" s="410"/>
      <c r="L77" s="410"/>
      <c r="M77" s="410"/>
      <c r="N77" s="410"/>
      <c r="O77" s="10"/>
      <c r="P77" s="10"/>
      <c r="Q77" s="10"/>
      <c r="R77" s="10"/>
    </row>
    <row r="78" spans="1:26" ht="15" customHeight="1">
      <c r="A78" s="10"/>
      <c r="B78" s="10"/>
      <c r="C78" s="409"/>
      <c r="D78" s="410"/>
      <c r="E78" s="410"/>
      <c r="F78" s="410"/>
      <c r="G78" s="410"/>
      <c r="H78" s="410"/>
      <c r="I78" s="410"/>
      <c r="J78" s="410"/>
      <c r="K78" s="410"/>
      <c r="L78" s="410"/>
      <c r="M78" s="410"/>
      <c r="N78" s="410"/>
      <c r="O78" s="10"/>
      <c r="P78" s="10"/>
      <c r="Q78" s="10"/>
      <c r="R78" s="10"/>
    </row>
    <row r="79" spans="1:26" ht="21.75" customHeight="1">
      <c r="A79" s="10"/>
      <c r="B79" s="10"/>
      <c r="C79" s="411"/>
      <c r="D79" s="120"/>
      <c r="E79" s="120"/>
      <c r="F79" s="120"/>
      <c r="G79" s="120"/>
      <c r="H79" s="120"/>
      <c r="I79" s="120"/>
      <c r="J79" s="120"/>
      <c r="K79" s="120"/>
      <c r="L79" s="120"/>
      <c r="M79" s="120"/>
      <c r="N79" s="120"/>
      <c r="O79" s="10"/>
      <c r="P79" s="10"/>
      <c r="Q79" s="10"/>
      <c r="R79" s="10"/>
    </row>
    <row r="80" spans="1:26" ht="26.25" customHeight="1">
      <c r="A80" s="10"/>
      <c r="B80" s="10"/>
      <c r="C80" s="412"/>
      <c r="D80" s="412"/>
      <c r="E80" s="412"/>
      <c r="F80" s="412"/>
      <c r="G80" s="412"/>
      <c r="H80" s="412"/>
      <c r="I80" s="412"/>
      <c r="J80" s="412"/>
      <c r="K80" s="412"/>
      <c r="L80" s="412"/>
      <c r="M80" s="412"/>
      <c r="N80" s="413"/>
      <c r="O80" s="10"/>
      <c r="P80" s="10"/>
      <c r="Q80" s="10"/>
      <c r="R80" s="10"/>
    </row>
    <row r="81" spans="1:18">
      <c r="A81" s="10"/>
      <c r="B81" s="10"/>
      <c r="C81" s="151"/>
      <c r="D81" s="151"/>
      <c r="E81" s="151"/>
      <c r="F81" s="151"/>
      <c r="G81" s="151"/>
      <c r="H81" s="151"/>
      <c r="I81" s="10"/>
      <c r="J81" s="10"/>
      <c r="K81" s="10"/>
      <c r="L81" s="10"/>
      <c r="M81" s="10"/>
      <c r="N81" s="10"/>
      <c r="O81" s="10"/>
      <c r="P81" s="10"/>
      <c r="Q81" s="10"/>
      <c r="R81" s="10"/>
    </row>
    <row r="82" spans="1:18">
      <c r="A82" s="10"/>
      <c r="B82" s="10"/>
      <c r="C82" s="151"/>
      <c r="D82" s="151"/>
      <c r="E82" s="151"/>
      <c r="F82" s="151"/>
      <c r="G82" s="151"/>
      <c r="H82" s="151"/>
      <c r="I82" s="10"/>
      <c r="J82" s="10"/>
      <c r="K82" s="10"/>
      <c r="L82" s="10"/>
      <c r="M82" s="10"/>
      <c r="N82" s="10"/>
      <c r="O82" s="10"/>
      <c r="P82" s="10"/>
      <c r="Q82" s="10"/>
      <c r="R82" s="10"/>
    </row>
    <row r="83" spans="1:18" ht="22.5" customHeight="1">
      <c r="A83" s="10"/>
      <c r="B83" s="10"/>
      <c r="C83" s="862" t="s">
        <v>259</v>
      </c>
      <c r="D83" s="825"/>
      <c r="E83" s="825"/>
      <c r="F83" s="825"/>
      <c r="G83" s="825"/>
      <c r="H83" s="825"/>
      <c r="I83" s="825"/>
      <c r="J83" s="825"/>
      <c r="K83" s="825"/>
      <c r="L83" s="825"/>
      <c r="M83" s="825"/>
      <c r="N83" s="825"/>
      <c r="O83" s="10"/>
      <c r="P83" s="10"/>
      <c r="Q83" s="10"/>
      <c r="R83" s="10"/>
    </row>
    <row r="84" spans="1:18" ht="1.5" customHeight="1">
      <c r="A84" s="10"/>
      <c r="B84" s="10"/>
      <c r="C84" s="151"/>
      <c r="D84" s="151"/>
      <c r="E84" s="151"/>
      <c r="F84" s="151"/>
      <c r="G84" s="151"/>
      <c r="H84" s="151"/>
      <c r="I84" s="10"/>
      <c r="J84" s="10"/>
      <c r="K84" s="10"/>
      <c r="L84" s="10"/>
      <c r="M84" s="10"/>
      <c r="N84" s="10"/>
      <c r="O84" s="10"/>
      <c r="P84" s="10"/>
      <c r="Q84" s="10"/>
      <c r="R84" s="10"/>
    </row>
    <row r="85" spans="1:18">
      <c r="A85" s="10"/>
      <c r="B85" s="10"/>
      <c r="C85" s="151"/>
      <c r="D85" s="151"/>
      <c r="E85" s="151"/>
      <c r="F85" s="151"/>
      <c r="G85" s="151"/>
      <c r="H85" s="151"/>
      <c r="I85" s="10"/>
      <c r="J85" s="10"/>
      <c r="K85" s="10"/>
      <c r="L85" s="10"/>
      <c r="M85" s="10"/>
      <c r="N85" s="10"/>
      <c r="O85" s="10"/>
      <c r="P85" s="10"/>
      <c r="Q85" s="10"/>
      <c r="R85" s="10"/>
    </row>
    <row r="86" spans="1:18">
      <c r="A86" s="10"/>
      <c r="B86" s="10"/>
      <c r="C86" s="151"/>
      <c r="D86" s="151"/>
      <c r="E86" s="151"/>
      <c r="F86" s="151"/>
      <c r="G86" s="151"/>
      <c r="H86" s="151"/>
      <c r="I86" s="10"/>
      <c r="J86" s="10"/>
      <c r="K86" s="10"/>
      <c r="L86" s="10"/>
      <c r="M86" s="10"/>
      <c r="N86" s="10"/>
      <c r="O86" s="10"/>
      <c r="P86" s="10"/>
      <c r="Q86" s="10"/>
      <c r="R86" s="10"/>
    </row>
    <row r="87" spans="1:18">
      <c r="A87" s="10"/>
      <c r="B87" s="10"/>
      <c r="C87" s="151"/>
      <c r="D87" s="151"/>
      <c r="E87" s="151"/>
      <c r="F87" s="151"/>
      <c r="G87" s="151"/>
      <c r="H87" s="151"/>
      <c r="I87" s="10"/>
      <c r="J87" s="10"/>
      <c r="K87" s="10"/>
      <c r="L87" s="10"/>
      <c r="M87" s="10"/>
      <c r="N87" s="10"/>
      <c r="O87" s="10"/>
      <c r="P87" s="10"/>
      <c r="Q87" s="10"/>
      <c r="R87" s="10"/>
    </row>
    <row r="88" spans="1:18">
      <c r="A88" s="10"/>
      <c r="B88" s="10"/>
      <c r="C88" s="151"/>
      <c r="D88" s="151"/>
      <c r="E88" s="151"/>
      <c r="F88" s="151"/>
      <c r="G88" s="151"/>
      <c r="H88" s="151"/>
      <c r="I88" s="10"/>
      <c r="J88" s="10"/>
      <c r="K88" s="10"/>
      <c r="L88" s="10"/>
      <c r="M88" s="10"/>
      <c r="N88" s="10"/>
      <c r="O88" s="10"/>
      <c r="P88" s="10"/>
      <c r="Q88" s="10"/>
      <c r="R88" s="10"/>
    </row>
    <row r="89" spans="1:18">
      <c r="A89" s="10"/>
      <c r="B89" s="10"/>
      <c r="C89" s="151"/>
      <c r="D89" s="151"/>
      <c r="E89" s="151"/>
      <c r="F89" s="151"/>
      <c r="G89" s="151"/>
      <c r="H89" s="151"/>
      <c r="I89" s="10"/>
      <c r="J89" s="10"/>
      <c r="K89" s="10"/>
      <c r="L89" s="10"/>
      <c r="M89" s="10"/>
      <c r="N89" s="10"/>
      <c r="O89" s="10"/>
      <c r="P89" s="10"/>
      <c r="Q89" s="10"/>
      <c r="R89" s="10"/>
    </row>
    <row r="90" spans="1:18">
      <c r="A90" s="10"/>
      <c r="B90" s="10"/>
      <c r="C90" s="151"/>
      <c r="D90" s="151"/>
      <c r="E90" s="151"/>
      <c r="F90" s="151"/>
      <c r="G90" s="151"/>
      <c r="H90" s="151"/>
      <c r="I90" s="10"/>
      <c r="J90" s="10"/>
      <c r="K90" s="10"/>
      <c r="L90" s="10"/>
      <c r="M90" s="10"/>
      <c r="N90" s="10"/>
      <c r="O90" s="10"/>
      <c r="P90" s="10"/>
      <c r="Q90" s="10"/>
      <c r="R90" s="10"/>
    </row>
    <row r="91" spans="1:18">
      <c r="A91" s="10"/>
      <c r="B91" s="10"/>
      <c r="C91" s="151"/>
      <c r="D91" s="151"/>
      <c r="E91" s="151"/>
      <c r="F91" s="151"/>
      <c r="G91" s="151"/>
      <c r="H91" s="151"/>
      <c r="I91" s="10"/>
      <c r="J91" s="10"/>
      <c r="K91" s="10"/>
      <c r="L91" s="10"/>
      <c r="M91" s="10"/>
      <c r="N91" s="10"/>
      <c r="O91" s="10"/>
      <c r="P91" s="10"/>
      <c r="Q91" s="10"/>
      <c r="R91" s="10"/>
    </row>
    <row r="92" spans="1:18">
      <c r="A92" s="10"/>
      <c r="B92" s="10"/>
      <c r="C92" s="151"/>
      <c r="D92" s="151"/>
      <c r="E92" s="151"/>
      <c r="F92" s="151"/>
      <c r="G92" s="151"/>
      <c r="H92" s="151"/>
      <c r="I92" s="10"/>
      <c r="J92" s="10"/>
      <c r="K92" s="10"/>
      <c r="L92" s="10"/>
      <c r="M92" s="10"/>
      <c r="N92" s="10"/>
      <c r="O92" s="10"/>
      <c r="P92" s="10"/>
      <c r="Q92" s="10"/>
      <c r="R92" s="10"/>
    </row>
    <row r="93" spans="1:18" ht="44.25" customHeight="1">
      <c r="A93" s="10"/>
      <c r="B93" s="10"/>
      <c r="C93" s="151"/>
      <c r="D93" s="151"/>
      <c r="E93" s="151"/>
      <c r="F93" s="151"/>
      <c r="G93" s="151"/>
      <c r="H93" s="151"/>
      <c r="I93" s="10"/>
      <c r="J93" s="10"/>
      <c r="K93" s="10"/>
      <c r="L93" s="10"/>
      <c r="M93" s="10"/>
      <c r="N93" s="10"/>
      <c r="O93" s="10"/>
      <c r="P93" s="10"/>
      <c r="Q93" s="10"/>
      <c r="R93" s="10"/>
    </row>
    <row r="94" spans="1:18">
      <c r="A94" s="10"/>
      <c r="B94" s="10"/>
      <c r="C94" s="151"/>
      <c r="D94" s="151"/>
      <c r="E94" s="151"/>
      <c r="F94" s="151"/>
      <c r="G94" s="151"/>
      <c r="H94" s="151"/>
      <c r="I94" s="10"/>
      <c r="J94" s="10"/>
      <c r="K94" s="10"/>
      <c r="L94" s="10"/>
      <c r="M94" s="10"/>
      <c r="N94" s="10"/>
      <c r="O94" s="10"/>
      <c r="P94" s="10"/>
      <c r="Q94" s="10"/>
      <c r="R94" s="10"/>
    </row>
    <row r="95" spans="1:18" ht="21.75" customHeight="1">
      <c r="A95" s="10"/>
      <c r="B95" s="10"/>
      <c r="C95" s="862" t="s">
        <v>261</v>
      </c>
      <c r="D95" s="825"/>
      <c r="E95" s="825"/>
      <c r="F95" s="825"/>
      <c r="G95" s="825"/>
      <c r="H95" s="825"/>
      <c r="I95" s="825"/>
      <c r="J95" s="825"/>
      <c r="K95" s="825"/>
      <c r="L95" s="825"/>
      <c r="M95" s="825"/>
      <c r="N95" s="825"/>
      <c r="O95" s="10"/>
      <c r="P95" s="10"/>
      <c r="Q95" s="10"/>
      <c r="R95" s="10"/>
    </row>
    <row r="96" spans="1:18" ht="6" customHeight="1">
      <c r="A96" s="10"/>
      <c r="B96" s="10"/>
      <c r="C96" s="151"/>
      <c r="D96" s="151"/>
      <c r="E96" s="151"/>
      <c r="F96" s="151"/>
      <c r="G96" s="151"/>
      <c r="H96" s="151"/>
      <c r="I96" s="10"/>
      <c r="J96" s="10"/>
      <c r="K96" s="10"/>
      <c r="L96" s="10"/>
      <c r="M96" s="10"/>
      <c r="N96" s="10"/>
      <c r="O96" s="10"/>
      <c r="P96" s="10"/>
      <c r="Q96" s="10"/>
      <c r="R96" s="10"/>
    </row>
    <row r="97" spans="1:18" ht="18.75" customHeight="1">
      <c r="A97" s="10"/>
      <c r="B97" s="10"/>
      <c r="C97" s="853" t="s">
        <v>87</v>
      </c>
      <c r="D97" s="127" t="s">
        <v>88</v>
      </c>
      <c r="E97" s="127" t="s">
        <v>88</v>
      </c>
      <c r="F97" s="127" t="s">
        <v>88</v>
      </c>
      <c r="G97" s="127" t="s">
        <v>88</v>
      </c>
      <c r="H97" s="127" t="s">
        <v>88</v>
      </c>
      <c r="I97" s="127" t="s">
        <v>88</v>
      </c>
      <c r="J97" s="127" t="s">
        <v>88</v>
      </c>
      <c r="K97" s="127" t="s">
        <v>88</v>
      </c>
      <c r="L97" s="127" t="s">
        <v>88</v>
      </c>
      <c r="M97" s="127" t="s">
        <v>88</v>
      </c>
      <c r="N97" s="128" t="s">
        <v>88</v>
      </c>
      <c r="O97" s="10"/>
      <c r="P97" s="10"/>
      <c r="Q97" s="10"/>
      <c r="R97" s="10"/>
    </row>
    <row r="98" spans="1:18" ht="15.75" customHeight="1">
      <c r="A98" s="10"/>
      <c r="B98" s="10"/>
      <c r="C98" s="854"/>
      <c r="D98" s="130">
        <v>2002</v>
      </c>
      <c r="E98" s="130">
        <v>2003</v>
      </c>
      <c r="F98" s="130">
        <v>2004</v>
      </c>
      <c r="G98" s="130">
        <v>2005</v>
      </c>
      <c r="H98" s="130">
        <v>2006</v>
      </c>
      <c r="I98" s="130">
        <v>2007</v>
      </c>
      <c r="J98" s="130">
        <v>2008</v>
      </c>
      <c r="K98" s="130">
        <v>2009</v>
      </c>
      <c r="L98" s="130">
        <v>2010</v>
      </c>
      <c r="M98" s="130">
        <v>2011</v>
      </c>
      <c r="N98" s="131">
        <v>2012</v>
      </c>
      <c r="O98" s="10"/>
      <c r="P98" s="10"/>
      <c r="Q98" s="10"/>
      <c r="R98" s="10"/>
    </row>
    <row r="99" spans="1:18">
      <c r="A99" s="10"/>
      <c r="B99" s="10"/>
      <c r="C99" s="352" t="s">
        <v>222</v>
      </c>
      <c r="D99" s="133">
        <v>135</v>
      </c>
      <c r="E99" s="133">
        <v>144</v>
      </c>
      <c r="F99" s="133">
        <v>244</v>
      </c>
      <c r="G99" s="133">
        <v>256</v>
      </c>
      <c r="H99" s="133">
        <v>219</v>
      </c>
      <c r="I99" s="133">
        <v>256</v>
      </c>
      <c r="J99" s="133">
        <v>369</v>
      </c>
      <c r="K99" s="133">
        <v>347</v>
      </c>
      <c r="L99" s="133">
        <v>393</v>
      </c>
      <c r="M99" s="133">
        <v>399</v>
      </c>
      <c r="N99" s="134">
        <v>501</v>
      </c>
      <c r="O99" s="10"/>
      <c r="P99" s="10"/>
      <c r="Q99" s="10"/>
      <c r="R99" s="10"/>
    </row>
    <row r="100" spans="1:18" ht="15.75" customHeight="1">
      <c r="A100" s="10"/>
      <c r="B100" s="10"/>
      <c r="C100" s="156" t="s">
        <v>224</v>
      </c>
      <c r="D100" s="137">
        <v>49</v>
      </c>
      <c r="E100" s="137">
        <v>41</v>
      </c>
      <c r="F100" s="137">
        <v>111</v>
      </c>
      <c r="G100" s="137">
        <v>64</v>
      </c>
      <c r="H100" s="137">
        <v>89</v>
      </c>
      <c r="I100" s="137">
        <v>98</v>
      </c>
      <c r="J100" s="137">
        <v>98</v>
      </c>
      <c r="K100" s="137">
        <v>72</v>
      </c>
      <c r="L100" s="137">
        <v>90</v>
      </c>
      <c r="M100" s="137">
        <v>100</v>
      </c>
      <c r="N100" s="138">
        <v>108</v>
      </c>
      <c r="O100" s="10"/>
      <c r="P100" s="10"/>
      <c r="Q100" s="10"/>
      <c r="R100" s="10"/>
    </row>
    <row r="101" spans="1:18" ht="18" customHeight="1">
      <c r="A101" s="10"/>
      <c r="B101" s="10"/>
      <c r="C101" s="357" t="s">
        <v>114</v>
      </c>
      <c r="D101" s="359">
        <v>10</v>
      </c>
      <c r="E101" s="359">
        <v>5</v>
      </c>
      <c r="F101" s="359">
        <v>3</v>
      </c>
      <c r="G101" s="359">
        <v>7</v>
      </c>
      <c r="H101" s="359">
        <v>5</v>
      </c>
      <c r="I101" s="359">
        <v>10</v>
      </c>
      <c r="J101" s="359">
        <v>5</v>
      </c>
      <c r="K101" s="359">
        <v>1</v>
      </c>
      <c r="L101" s="359">
        <v>1</v>
      </c>
      <c r="M101" s="359">
        <v>2</v>
      </c>
      <c r="N101" s="361">
        <v>2</v>
      </c>
      <c r="O101" s="10"/>
      <c r="P101" s="10"/>
      <c r="Q101" s="10"/>
      <c r="R101" s="10"/>
    </row>
    <row r="102" spans="1:18" ht="21.75" customHeight="1">
      <c r="A102" s="10"/>
      <c r="B102" s="10"/>
      <c r="C102" s="53" t="s">
        <v>28</v>
      </c>
      <c r="D102" s="54">
        <f t="shared" ref="D102:L102" si="6">SUM(D99:D101)</f>
        <v>194</v>
      </c>
      <c r="E102" s="54">
        <f t="shared" si="6"/>
        <v>190</v>
      </c>
      <c r="F102" s="54">
        <f t="shared" si="6"/>
        <v>358</v>
      </c>
      <c r="G102" s="54">
        <f t="shared" si="6"/>
        <v>327</v>
      </c>
      <c r="H102" s="54">
        <f t="shared" si="6"/>
        <v>313</v>
      </c>
      <c r="I102" s="148">
        <f t="shared" si="6"/>
        <v>364</v>
      </c>
      <c r="J102" s="54">
        <f t="shared" si="6"/>
        <v>472</v>
      </c>
      <c r="K102" s="54">
        <f t="shared" si="6"/>
        <v>420</v>
      </c>
      <c r="L102" s="54">
        <f t="shared" si="6"/>
        <v>484</v>
      </c>
      <c r="M102" s="54">
        <v>501</v>
      </c>
      <c r="N102" s="56">
        <v>611</v>
      </c>
      <c r="O102" s="10"/>
      <c r="P102" s="10"/>
      <c r="Q102" s="10"/>
      <c r="R102" s="10"/>
    </row>
    <row r="103" spans="1:18" ht="26.25" customHeight="1">
      <c r="A103" s="10"/>
      <c r="B103" s="10"/>
      <c r="C103" s="917" t="s">
        <v>241</v>
      </c>
      <c r="D103" s="912"/>
      <c r="E103" s="912"/>
      <c r="F103" s="912"/>
      <c r="G103" s="912"/>
      <c r="H103" s="912"/>
      <c r="I103" s="912"/>
      <c r="J103" s="912"/>
      <c r="K103" s="912"/>
      <c r="L103" s="912"/>
      <c r="M103" s="912"/>
      <c r="N103" s="912"/>
      <c r="O103" s="10"/>
      <c r="P103" s="10"/>
      <c r="Q103" s="10"/>
      <c r="R103" s="10"/>
    </row>
    <row r="104" spans="1:18">
      <c r="A104" s="10"/>
      <c r="B104" s="10"/>
      <c r="C104" s="10"/>
      <c r="D104" s="10"/>
      <c r="E104" s="10"/>
      <c r="F104" s="10"/>
      <c r="G104" s="10"/>
      <c r="H104" s="10"/>
      <c r="I104" s="10"/>
      <c r="J104" s="10"/>
      <c r="K104" s="10"/>
      <c r="L104" s="10"/>
      <c r="M104" s="10"/>
      <c r="N104" s="10"/>
      <c r="O104" s="10"/>
      <c r="P104" s="10"/>
      <c r="Q104" s="10"/>
      <c r="R104" s="10"/>
    </row>
    <row r="105" spans="1:18">
      <c r="A105" s="10"/>
      <c r="B105" s="10"/>
      <c r="C105" s="10"/>
      <c r="D105" s="10"/>
      <c r="E105" s="10"/>
      <c r="F105" s="10"/>
      <c r="G105" s="10"/>
      <c r="H105" s="10"/>
      <c r="I105" s="10"/>
      <c r="J105" s="10"/>
      <c r="K105" s="10"/>
      <c r="L105" s="10"/>
      <c r="M105" s="10"/>
      <c r="N105" s="10"/>
      <c r="O105" s="10"/>
      <c r="P105" s="10"/>
      <c r="Q105" s="10"/>
      <c r="R105" s="10"/>
    </row>
    <row r="106" spans="1:18" ht="24" customHeight="1">
      <c r="A106" s="10"/>
      <c r="B106" s="10"/>
      <c r="C106" s="851" t="s">
        <v>264</v>
      </c>
      <c r="D106" s="825"/>
      <c r="E106" s="825"/>
      <c r="F106" s="825"/>
      <c r="G106" s="825"/>
      <c r="H106" s="825"/>
      <c r="I106" s="825"/>
      <c r="J106" s="825"/>
      <c r="K106" s="825"/>
      <c r="L106" s="825"/>
      <c r="M106" s="825"/>
      <c r="N106" s="825"/>
      <c r="O106" s="172"/>
      <c r="P106" s="172"/>
      <c r="Q106" s="172"/>
      <c r="R106" s="10"/>
    </row>
    <row r="107" spans="1:18" ht="5.25" customHeight="1">
      <c r="A107" s="10"/>
      <c r="B107" s="10"/>
      <c r="C107" s="10"/>
      <c r="D107" s="10"/>
      <c r="E107" s="10"/>
      <c r="F107" s="10"/>
      <c r="G107" s="10"/>
      <c r="H107" s="10"/>
      <c r="I107" s="10"/>
      <c r="J107" s="10"/>
      <c r="K107" s="10"/>
      <c r="L107" s="10"/>
      <c r="M107" s="10"/>
      <c r="N107" s="10"/>
      <c r="O107" s="10"/>
      <c r="P107" s="10"/>
      <c r="Q107" s="10"/>
      <c r="R107" s="10"/>
    </row>
    <row r="108" spans="1:18" ht="38.25" customHeight="1">
      <c r="A108" s="10"/>
      <c r="B108" s="10"/>
      <c r="C108" s="173" t="s">
        <v>121</v>
      </c>
      <c r="D108" s="84" t="s">
        <v>122</v>
      </c>
      <c r="E108" s="84" t="s">
        <v>33</v>
      </c>
      <c r="F108" s="84" t="s">
        <v>34</v>
      </c>
      <c r="G108" s="84" t="s">
        <v>35</v>
      </c>
      <c r="H108" s="85" t="s">
        <v>36</v>
      </c>
      <c r="I108" s="84" t="s">
        <v>37</v>
      </c>
      <c r="J108" s="84" t="s">
        <v>38</v>
      </c>
      <c r="K108" s="84" t="s">
        <v>39</v>
      </c>
      <c r="L108" s="84" t="s">
        <v>40</v>
      </c>
      <c r="M108" s="86" t="s">
        <v>41</v>
      </c>
      <c r="N108" s="174"/>
      <c r="O108" s="174"/>
      <c r="P108" s="174"/>
      <c r="Q108" s="174"/>
      <c r="R108" s="10"/>
    </row>
    <row r="109" spans="1:18" ht="15.75" customHeight="1">
      <c r="A109" s="10"/>
      <c r="B109" s="10"/>
      <c r="C109" s="153" t="s">
        <v>222</v>
      </c>
      <c r="D109" s="417">
        <f t="shared" ref="D109:M109" si="7">(E13-D13)/D13</f>
        <v>6.6666666666666666E-2</v>
      </c>
      <c r="E109" s="417">
        <f t="shared" si="7"/>
        <v>0.69444444444444442</v>
      </c>
      <c r="F109" s="419">
        <f t="shared" si="7"/>
        <v>4.9180327868852458E-2</v>
      </c>
      <c r="G109" s="417">
        <f t="shared" si="7"/>
        <v>-0.14453125</v>
      </c>
      <c r="H109" s="417">
        <f t="shared" si="7"/>
        <v>0.16894977168949771</v>
      </c>
      <c r="I109" s="417">
        <f t="shared" si="7"/>
        <v>0.44140625</v>
      </c>
      <c r="J109" s="417">
        <f t="shared" si="7"/>
        <v>-5.9620596205962058E-2</v>
      </c>
      <c r="K109" s="417">
        <f t="shared" si="7"/>
        <v>0.13256484149855907</v>
      </c>
      <c r="L109" s="419">
        <f t="shared" si="7"/>
        <v>1.5267175572519083E-2</v>
      </c>
      <c r="M109" s="423">
        <f t="shared" si="7"/>
        <v>0.25563909774436089</v>
      </c>
      <c r="N109" s="424"/>
      <c r="O109" s="424"/>
      <c r="P109" s="424"/>
      <c r="Q109" s="424"/>
      <c r="R109" s="10"/>
    </row>
    <row r="110" spans="1:18">
      <c r="A110" s="10"/>
      <c r="B110" s="10"/>
      <c r="C110" s="156" t="s">
        <v>224</v>
      </c>
      <c r="D110" s="177">
        <f t="shared" ref="D110:M110" si="8">(E14-D14)/D14</f>
        <v>-0.16326530612244897</v>
      </c>
      <c r="E110" s="177">
        <f t="shared" si="8"/>
        <v>1.7073170731707317</v>
      </c>
      <c r="F110" s="177">
        <f t="shared" si="8"/>
        <v>-0.42342342342342343</v>
      </c>
      <c r="G110" s="178">
        <f t="shared" si="8"/>
        <v>0.390625</v>
      </c>
      <c r="H110" s="177">
        <f t="shared" si="8"/>
        <v>0.10112359550561797</v>
      </c>
      <c r="I110" s="177">
        <f t="shared" si="8"/>
        <v>0</v>
      </c>
      <c r="J110" s="177">
        <f t="shared" si="8"/>
        <v>-0.26530612244897961</v>
      </c>
      <c r="K110" s="177">
        <f t="shared" si="8"/>
        <v>0.25</v>
      </c>
      <c r="L110" s="177">
        <f t="shared" si="8"/>
        <v>0.1111111111111111</v>
      </c>
      <c r="M110" s="179">
        <f t="shared" si="8"/>
        <v>0.08</v>
      </c>
      <c r="N110" s="424"/>
      <c r="O110" s="424"/>
      <c r="P110" s="424"/>
      <c r="Q110" s="424"/>
      <c r="R110" s="10"/>
    </row>
    <row r="111" spans="1:18" ht="16.5" customHeight="1">
      <c r="A111" s="10"/>
      <c r="B111" s="10"/>
      <c r="C111" s="377" t="s">
        <v>114</v>
      </c>
      <c r="D111" s="426">
        <f t="shared" ref="D111:M111" si="9">(E15-D15)/D15</f>
        <v>-0.5</v>
      </c>
      <c r="E111" s="428">
        <f t="shared" si="9"/>
        <v>-0.4</v>
      </c>
      <c r="F111" s="428">
        <f t="shared" si="9"/>
        <v>1.3333333333333333</v>
      </c>
      <c r="G111" s="428">
        <f t="shared" si="9"/>
        <v>-0.2857142857142857</v>
      </c>
      <c r="H111" s="431">
        <f t="shared" si="9"/>
        <v>1</v>
      </c>
      <c r="I111" s="428">
        <f t="shared" si="9"/>
        <v>-0.5</v>
      </c>
      <c r="J111" s="428">
        <f t="shared" si="9"/>
        <v>-0.8</v>
      </c>
      <c r="K111" s="428">
        <f t="shared" si="9"/>
        <v>0</v>
      </c>
      <c r="L111" s="428">
        <f t="shared" si="9"/>
        <v>1</v>
      </c>
      <c r="M111" s="434">
        <f t="shared" si="9"/>
        <v>0</v>
      </c>
      <c r="N111" s="424"/>
      <c r="O111" s="424"/>
      <c r="P111" s="424"/>
      <c r="Q111" s="424"/>
      <c r="R111" s="10"/>
    </row>
    <row r="112" spans="1:18" ht="21.75" customHeight="1">
      <c r="A112" s="10"/>
      <c r="B112" s="10"/>
      <c r="C112" s="186" t="s">
        <v>126</v>
      </c>
      <c r="D112" s="80">
        <f t="shared" ref="D112:M112" si="10">(E16-D16)/D16</f>
        <v>-2.0618556701030927E-2</v>
      </c>
      <c r="E112" s="188">
        <f t="shared" si="10"/>
        <v>0.88421052631578945</v>
      </c>
      <c r="F112" s="80">
        <f t="shared" si="10"/>
        <v>-8.6592178770949726E-2</v>
      </c>
      <c r="G112" s="80">
        <f t="shared" si="10"/>
        <v>-4.2813455657492352E-2</v>
      </c>
      <c r="H112" s="80">
        <f t="shared" si="10"/>
        <v>0.16293929712460065</v>
      </c>
      <c r="I112" s="80">
        <f t="shared" si="10"/>
        <v>0.2967032967032967</v>
      </c>
      <c r="J112" s="80">
        <f t="shared" si="10"/>
        <v>-0.11016949152542373</v>
      </c>
      <c r="K112" s="80">
        <f t="shared" si="10"/>
        <v>0.15238095238095239</v>
      </c>
      <c r="L112" s="80">
        <f t="shared" si="10"/>
        <v>3.5123966942148761E-2</v>
      </c>
      <c r="M112" s="189">
        <f t="shared" si="10"/>
        <v>0.21956087824351297</v>
      </c>
      <c r="N112" s="436"/>
      <c r="O112" s="436"/>
      <c r="P112" s="436"/>
      <c r="Q112" s="436"/>
      <c r="R112" s="10"/>
    </row>
    <row r="113" spans="1:18" ht="25.5" customHeight="1">
      <c r="A113" s="10"/>
      <c r="B113" s="10"/>
      <c r="C113" s="916" t="s">
        <v>241</v>
      </c>
      <c r="D113" s="832"/>
      <c r="E113" s="832"/>
      <c r="F113" s="832"/>
      <c r="G113" s="832"/>
      <c r="H113" s="832"/>
      <c r="I113" s="832"/>
      <c r="J113" s="832"/>
      <c r="K113" s="832"/>
      <c r="L113" s="832"/>
      <c r="M113" s="832"/>
      <c r="N113" s="413"/>
      <c r="O113" s="10"/>
      <c r="P113" s="10"/>
      <c r="Q113" s="10"/>
      <c r="R113" s="10"/>
    </row>
    <row r="114" spans="1:18">
      <c r="A114" s="10"/>
      <c r="B114" s="10"/>
      <c r="C114" s="10"/>
      <c r="D114" s="10"/>
      <c r="E114" s="10"/>
      <c r="F114" s="10"/>
      <c r="G114" s="10"/>
      <c r="H114" s="10"/>
      <c r="I114" s="10"/>
      <c r="J114" s="10"/>
      <c r="K114" s="10"/>
      <c r="L114" s="10"/>
      <c r="M114" s="10"/>
      <c r="N114" s="10"/>
      <c r="O114" s="10"/>
      <c r="P114" s="10"/>
      <c r="Q114" s="10"/>
      <c r="R114" s="10"/>
    </row>
    <row r="115" spans="1:18">
      <c r="A115" s="10"/>
      <c r="B115" s="10"/>
      <c r="C115" s="10"/>
      <c r="D115" s="10"/>
      <c r="E115" s="10"/>
      <c r="F115" s="10"/>
      <c r="G115" s="10"/>
      <c r="H115" s="10"/>
      <c r="I115" s="10"/>
      <c r="J115" s="10"/>
      <c r="K115" s="10"/>
      <c r="L115" s="10"/>
      <c r="M115" s="10"/>
      <c r="N115" s="10"/>
      <c r="O115" s="10"/>
      <c r="P115" s="10"/>
      <c r="Q115" s="10"/>
      <c r="R115" s="10"/>
    </row>
    <row r="116" spans="1:18" ht="21.75" customHeight="1">
      <c r="A116" s="10"/>
      <c r="B116" s="10"/>
      <c r="C116" s="851" t="s">
        <v>267</v>
      </c>
      <c r="D116" s="825"/>
      <c r="E116" s="825"/>
      <c r="F116" s="825"/>
      <c r="G116" s="825"/>
      <c r="H116" s="825"/>
      <c r="I116" s="825"/>
      <c r="J116" s="825"/>
      <c r="K116" s="825"/>
      <c r="L116" s="825"/>
      <c r="M116" s="825"/>
      <c r="N116" s="825"/>
      <c r="O116" s="172"/>
      <c r="P116" s="172"/>
      <c r="Q116" s="172"/>
      <c r="R116" s="10"/>
    </row>
    <row r="117" spans="1:18" ht="3.75" customHeight="1">
      <c r="A117" s="10"/>
      <c r="B117" s="10"/>
      <c r="C117" s="10"/>
      <c r="D117" s="10"/>
      <c r="E117" s="10"/>
      <c r="F117" s="10"/>
      <c r="G117" s="10"/>
      <c r="H117" s="10"/>
      <c r="I117" s="10"/>
      <c r="J117" s="10"/>
      <c r="K117" s="10"/>
      <c r="L117" s="10"/>
      <c r="M117" s="10"/>
      <c r="N117" s="10"/>
      <c r="O117" s="10"/>
      <c r="P117" s="10"/>
      <c r="Q117" s="10"/>
      <c r="R117" s="10"/>
    </row>
    <row r="118" spans="1:18" ht="15.75" customHeight="1">
      <c r="A118" s="10"/>
      <c r="B118" s="10"/>
      <c r="C118" s="853" t="s">
        <v>87</v>
      </c>
      <c r="D118" s="127" t="s">
        <v>88</v>
      </c>
      <c r="E118" s="127" t="s">
        <v>88</v>
      </c>
      <c r="F118" s="127" t="s">
        <v>88</v>
      </c>
      <c r="G118" s="127" t="s">
        <v>88</v>
      </c>
      <c r="H118" s="127" t="s">
        <v>88</v>
      </c>
      <c r="I118" s="127" t="s">
        <v>88</v>
      </c>
      <c r="J118" s="127" t="s">
        <v>88</v>
      </c>
      <c r="K118" s="127" t="s">
        <v>88</v>
      </c>
      <c r="L118" s="127" t="s">
        <v>88</v>
      </c>
      <c r="M118" s="127" t="s">
        <v>88</v>
      </c>
      <c r="N118" s="128" t="s">
        <v>88</v>
      </c>
      <c r="O118" s="129"/>
      <c r="P118" s="129"/>
      <c r="Q118" s="129"/>
      <c r="R118" s="129"/>
    </row>
    <row r="119" spans="1:18" ht="16.5" customHeight="1">
      <c r="A119" s="10"/>
      <c r="B119" s="10"/>
      <c r="C119" s="854"/>
      <c r="D119" s="130">
        <v>2002</v>
      </c>
      <c r="E119" s="130">
        <v>2003</v>
      </c>
      <c r="F119" s="130">
        <v>2004</v>
      </c>
      <c r="G119" s="130">
        <v>2005</v>
      </c>
      <c r="H119" s="130">
        <v>2006</v>
      </c>
      <c r="I119" s="130">
        <v>2007</v>
      </c>
      <c r="J119" s="130">
        <v>2008</v>
      </c>
      <c r="K119" s="130">
        <v>2009</v>
      </c>
      <c r="L119" s="130">
        <v>2010</v>
      </c>
      <c r="M119" s="130">
        <v>2011</v>
      </c>
      <c r="N119" s="131">
        <v>2012</v>
      </c>
      <c r="O119" s="129"/>
      <c r="P119" s="129"/>
      <c r="Q119" s="129"/>
      <c r="R119" s="129"/>
    </row>
    <row r="120" spans="1:18" ht="26.25">
      <c r="A120" s="10"/>
      <c r="B120" s="10"/>
      <c r="C120" s="153" t="s">
        <v>222</v>
      </c>
      <c r="D120" s="417">
        <f t="shared" ref="D120:D122" si="11">D13/$D$16</f>
        <v>0.69587628865979378</v>
      </c>
      <c r="E120" s="417">
        <f t="shared" ref="E120:E122" si="12">E13/$E$16</f>
        <v>0.75789473684210529</v>
      </c>
      <c r="F120" s="417">
        <f t="shared" ref="F120:F122" si="13">F13/$F$16</f>
        <v>0.68156424581005581</v>
      </c>
      <c r="G120" s="417">
        <f t="shared" ref="G120:G122" si="14">G13/$G$16</f>
        <v>0.78287461773700306</v>
      </c>
      <c r="H120" s="417">
        <f t="shared" ref="H120:H122" si="15">H13/$H$16</f>
        <v>0.69968051118210861</v>
      </c>
      <c r="I120" s="417">
        <f t="shared" ref="I120:I122" si="16">I13/$I$16</f>
        <v>0.70329670329670335</v>
      </c>
      <c r="J120" s="417">
        <f t="shared" ref="J120:J122" si="17">J13/$J$16</f>
        <v>0.78177966101694918</v>
      </c>
      <c r="K120" s="417">
        <f t="shared" ref="K120:K122" si="18">K13/$K$16</f>
        <v>0.82619047619047614</v>
      </c>
      <c r="L120" s="417">
        <f t="shared" ref="L120:L122" si="19">L13/$L$16</f>
        <v>0.81198347107438018</v>
      </c>
      <c r="M120" s="417">
        <f t="shared" ref="M120:M122" si="20">M13/$M$16</f>
        <v>0.79640718562874246</v>
      </c>
      <c r="N120" s="437">
        <f t="shared" ref="N120:N122" si="21">N13/$N$16</f>
        <v>0.81996726677577736</v>
      </c>
      <c r="O120" s="438"/>
      <c r="P120" s="438"/>
      <c r="Q120" s="438"/>
      <c r="R120" s="438"/>
    </row>
    <row r="121" spans="1:18">
      <c r="A121" s="10"/>
      <c r="B121" s="10"/>
      <c r="C121" s="156" t="s">
        <v>224</v>
      </c>
      <c r="D121" s="177">
        <f t="shared" si="11"/>
        <v>0.25257731958762886</v>
      </c>
      <c r="E121" s="177">
        <f t="shared" si="12"/>
        <v>0.21578947368421053</v>
      </c>
      <c r="F121" s="177">
        <f t="shared" si="13"/>
        <v>0.31005586592178769</v>
      </c>
      <c r="G121" s="197">
        <f t="shared" si="14"/>
        <v>0.19571865443425077</v>
      </c>
      <c r="H121" s="177">
        <f t="shared" si="15"/>
        <v>0.28434504792332266</v>
      </c>
      <c r="I121" s="177">
        <f t="shared" si="16"/>
        <v>0.26923076923076922</v>
      </c>
      <c r="J121" s="177">
        <f t="shared" si="17"/>
        <v>0.2076271186440678</v>
      </c>
      <c r="K121" s="177">
        <f t="shared" si="18"/>
        <v>0.17142857142857143</v>
      </c>
      <c r="L121" s="177">
        <f t="shared" si="19"/>
        <v>0.18595041322314049</v>
      </c>
      <c r="M121" s="177">
        <f t="shared" si="20"/>
        <v>0.19960079840319361</v>
      </c>
      <c r="N121" s="179">
        <f t="shared" si="21"/>
        <v>0.176759410801964</v>
      </c>
      <c r="O121" s="438"/>
      <c r="P121" s="438"/>
      <c r="Q121" s="438"/>
      <c r="R121" s="438"/>
    </row>
    <row r="122" spans="1:18" ht="16.5" customHeight="1">
      <c r="A122" s="10"/>
      <c r="B122" s="10"/>
      <c r="C122" s="377" t="s">
        <v>114</v>
      </c>
      <c r="D122" s="428">
        <f t="shared" si="11"/>
        <v>5.1546391752577317E-2</v>
      </c>
      <c r="E122" s="426">
        <f t="shared" si="12"/>
        <v>2.6315789473684209E-2</v>
      </c>
      <c r="F122" s="426">
        <f t="shared" si="13"/>
        <v>8.3798882681564244E-3</v>
      </c>
      <c r="G122" s="426">
        <f t="shared" si="14"/>
        <v>2.1406727828746176E-2</v>
      </c>
      <c r="H122" s="426">
        <f t="shared" si="15"/>
        <v>1.5974440894568689E-2</v>
      </c>
      <c r="I122" s="428">
        <f t="shared" si="16"/>
        <v>2.7472527472527472E-2</v>
      </c>
      <c r="J122" s="428">
        <f t="shared" si="17"/>
        <v>1.059322033898305E-2</v>
      </c>
      <c r="K122" s="428">
        <f t="shared" si="18"/>
        <v>2.3809523809523812E-3</v>
      </c>
      <c r="L122" s="428">
        <f t="shared" si="19"/>
        <v>2.0661157024793389E-3</v>
      </c>
      <c r="M122" s="426">
        <f t="shared" si="20"/>
        <v>3.9920159680638719E-3</v>
      </c>
      <c r="N122" s="434">
        <f t="shared" si="21"/>
        <v>3.2733224222585926E-3</v>
      </c>
      <c r="O122" s="438"/>
      <c r="P122" s="438"/>
      <c r="Q122" s="438"/>
      <c r="R122" s="438"/>
    </row>
    <row r="123" spans="1:18" ht="21.75" customHeight="1">
      <c r="A123" s="10"/>
      <c r="B123" s="10"/>
      <c r="C123" s="186" t="s">
        <v>28</v>
      </c>
      <c r="D123" s="212">
        <f t="shared" ref="D123:N123" si="22">SUM(D120:D122)</f>
        <v>1</v>
      </c>
      <c r="E123" s="213">
        <f t="shared" si="22"/>
        <v>1</v>
      </c>
      <c r="F123" s="212">
        <f t="shared" si="22"/>
        <v>0.99999999999999989</v>
      </c>
      <c r="G123" s="212">
        <f t="shared" si="22"/>
        <v>1</v>
      </c>
      <c r="H123" s="212">
        <f t="shared" si="22"/>
        <v>0.99999999999999989</v>
      </c>
      <c r="I123" s="212">
        <f t="shared" si="22"/>
        <v>1</v>
      </c>
      <c r="J123" s="212">
        <f t="shared" si="22"/>
        <v>1</v>
      </c>
      <c r="K123" s="212">
        <f t="shared" si="22"/>
        <v>1</v>
      </c>
      <c r="L123" s="212">
        <f t="shared" si="22"/>
        <v>1</v>
      </c>
      <c r="M123" s="212">
        <f t="shared" si="22"/>
        <v>0.99999999999999989</v>
      </c>
      <c r="N123" s="214">
        <f t="shared" si="22"/>
        <v>1</v>
      </c>
      <c r="O123" s="439"/>
      <c r="P123" s="439"/>
      <c r="Q123" s="439"/>
      <c r="R123" s="439"/>
    </row>
    <row r="124" spans="1:18" ht="27" customHeight="1">
      <c r="A124" s="10"/>
      <c r="B124" s="10"/>
      <c r="C124" s="917" t="s">
        <v>241</v>
      </c>
      <c r="D124" s="912"/>
      <c r="E124" s="912"/>
      <c r="F124" s="912"/>
      <c r="G124" s="912"/>
      <c r="H124" s="912"/>
      <c r="I124" s="912"/>
      <c r="J124" s="912"/>
      <c r="K124" s="912"/>
      <c r="L124" s="912"/>
      <c r="M124" s="912"/>
      <c r="N124" s="912"/>
      <c r="O124" s="10"/>
      <c r="P124" s="10"/>
      <c r="Q124" s="10"/>
      <c r="R124" s="10"/>
    </row>
    <row r="125" spans="1:18">
      <c r="A125" s="10"/>
      <c r="B125" s="10"/>
      <c r="C125" s="10"/>
      <c r="D125" s="10"/>
      <c r="E125" s="10"/>
      <c r="F125" s="10"/>
      <c r="G125" s="10"/>
      <c r="H125" s="10"/>
      <c r="I125" s="10"/>
      <c r="J125" s="10"/>
      <c r="K125" s="10"/>
      <c r="L125" s="10"/>
      <c r="M125" s="10"/>
      <c r="N125" s="10"/>
      <c r="O125" s="10"/>
      <c r="P125" s="10"/>
      <c r="Q125" s="10"/>
      <c r="R125" s="10"/>
    </row>
    <row r="126" spans="1:18">
      <c r="A126" s="10"/>
      <c r="B126" s="10"/>
      <c r="C126" s="10"/>
      <c r="D126" s="10"/>
      <c r="E126" s="10"/>
      <c r="F126" s="10"/>
      <c r="G126" s="10"/>
      <c r="H126" s="10"/>
      <c r="I126" s="10"/>
      <c r="J126" s="10"/>
      <c r="K126" s="10"/>
      <c r="L126" s="10"/>
      <c r="M126" s="10"/>
      <c r="N126" s="10"/>
      <c r="O126" s="10"/>
      <c r="P126" s="10"/>
      <c r="Q126" s="10"/>
      <c r="R126" s="10"/>
    </row>
    <row r="127" spans="1:18" ht="21" customHeight="1">
      <c r="A127" s="10"/>
      <c r="B127" s="10"/>
      <c r="C127" s="851" t="s">
        <v>261</v>
      </c>
      <c r="D127" s="825"/>
      <c r="E127" s="825"/>
      <c r="F127" s="825"/>
      <c r="G127" s="825"/>
      <c r="H127" s="825"/>
      <c r="I127" s="825"/>
      <c r="J127" s="825"/>
      <c r="K127" s="825"/>
      <c r="L127" s="825"/>
      <c r="M127" s="825"/>
      <c r="N127" s="825"/>
      <c r="O127" s="172"/>
      <c r="P127" s="172"/>
      <c r="Q127" s="172"/>
      <c r="R127" s="10"/>
    </row>
    <row r="128" spans="1:18" ht="5.25" customHeight="1">
      <c r="A128" s="10"/>
      <c r="B128" s="10"/>
      <c r="C128" s="10"/>
      <c r="D128" s="10"/>
      <c r="E128" s="10"/>
      <c r="F128" s="10"/>
      <c r="G128" s="10"/>
      <c r="H128" s="10"/>
      <c r="I128" s="10"/>
      <c r="J128" s="10"/>
      <c r="K128" s="10"/>
      <c r="L128" s="10"/>
      <c r="M128" s="10"/>
      <c r="N128" s="10"/>
      <c r="O128" s="10"/>
      <c r="P128" s="10"/>
      <c r="Q128" s="10"/>
      <c r="R128" s="10"/>
    </row>
    <row r="129" spans="1:18">
      <c r="A129" s="10"/>
      <c r="B129" s="10"/>
      <c r="C129" s="10"/>
      <c r="D129" s="10"/>
      <c r="E129" s="10"/>
      <c r="F129" s="10"/>
      <c r="G129" s="10"/>
      <c r="H129" s="10"/>
      <c r="I129" s="10"/>
      <c r="J129" s="10"/>
      <c r="K129" s="10"/>
      <c r="L129" s="10"/>
      <c r="M129" s="10"/>
      <c r="N129" s="10"/>
      <c r="O129" s="10"/>
      <c r="P129" s="10"/>
      <c r="Q129" s="10"/>
      <c r="R129" s="10"/>
    </row>
    <row r="130" spans="1:18">
      <c r="A130" s="10"/>
      <c r="B130" s="10"/>
      <c r="C130" s="10"/>
      <c r="D130" s="10"/>
      <c r="E130" s="10"/>
      <c r="F130" s="10"/>
      <c r="G130" s="10"/>
      <c r="H130" s="10"/>
      <c r="I130" s="10"/>
      <c r="J130" s="10"/>
      <c r="K130" s="10"/>
      <c r="L130" s="10"/>
      <c r="M130" s="10"/>
      <c r="N130" s="10"/>
      <c r="O130" s="10"/>
      <c r="P130" s="10"/>
      <c r="Q130" s="10"/>
      <c r="R130" s="10"/>
    </row>
    <row r="131" spans="1:18">
      <c r="A131" s="10"/>
      <c r="B131" s="10"/>
      <c r="C131" s="10"/>
      <c r="D131" s="10"/>
      <c r="E131" s="10"/>
      <c r="F131" s="10"/>
      <c r="G131" s="10"/>
      <c r="H131" s="10"/>
      <c r="I131" s="10"/>
      <c r="J131" s="10"/>
      <c r="K131" s="10"/>
      <c r="L131" s="10"/>
      <c r="M131" s="10"/>
      <c r="N131" s="10"/>
      <c r="O131" s="10"/>
      <c r="P131" s="10"/>
      <c r="Q131" s="10"/>
      <c r="R131" s="10"/>
    </row>
    <row r="132" spans="1:18">
      <c r="A132" s="10"/>
      <c r="B132" s="10"/>
      <c r="C132" s="10"/>
      <c r="D132" s="10"/>
      <c r="E132" s="10"/>
      <c r="F132" s="10"/>
      <c r="G132" s="10"/>
      <c r="H132" s="10"/>
      <c r="I132" s="10"/>
      <c r="J132" s="10"/>
      <c r="K132" s="10"/>
      <c r="L132" s="10"/>
      <c r="M132" s="10"/>
      <c r="N132" s="10"/>
      <c r="O132" s="10"/>
      <c r="P132" s="10"/>
      <c r="Q132" s="10"/>
      <c r="R132" s="10"/>
    </row>
    <row r="133" spans="1:18">
      <c r="A133" s="10"/>
      <c r="B133" s="10"/>
      <c r="C133" s="10"/>
      <c r="D133" s="10"/>
      <c r="E133" s="10"/>
      <c r="F133" s="10"/>
      <c r="G133" s="10"/>
      <c r="H133" s="10"/>
      <c r="I133" s="10"/>
      <c r="J133" s="10"/>
      <c r="K133" s="10"/>
      <c r="L133" s="10"/>
      <c r="M133" s="10"/>
      <c r="N133" s="10"/>
      <c r="O133" s="10"/>
      <c r="P133" s="10"/>
      <c r="Q133" s="10"/>
      <c r="R133" s="10"/>
    </row>
    <row r="134" spans="1:18">
      <c r="A134" s="10"/>
      <c r="B134" s="10"/>
      <c r="C134" s="10"/>
      <c r="D134" s="10"/>
      <c r="E134" s="10"/>
      <c r="F134" s="10"/>
      <c r="G134" s="10"/>
      <c r="H134" s="10"/>
      <c r="I134" s="10"/>
      <c r="J134" s="10"/>
      <c r="K134" s="10"/>
      <c r="L134" s="10"/>
      <c r="M134" s="10"/>
      <c r="N134" s="10"/>
      <c r="O134" s="10"/>
      <c r="P134" s="10"/>
      <c r="Q134" s="10"/>
      <c r="R134" s="10"/>
    </row>
    <row r="135" spans="1:18">
      <c r="A135" s="10"/>
      <c r="B135" s="10"/>
      <c r="C135" s="10"/>
      <c r="D135" s="10"/>
      <c r="E135" s="10"/>
      <c r="F135" s="10"/>
      <c r="G135" s="10"/>
      <c r="H135" s="10"/>
      <c r="I135" s="10"/>
      <c r="J135" s="10"/>
      <c r="K135" s="10"/>
      <c r="L135" s="10"/>
      <c r="M135" s="10"/>
      <c r="N135" s="10"/>
      <c r="O135" s="10"/>
      <c r="P135" s="10"/>
      <c r="Q135" s="10"/>
      <c r="R135" s="10"/>
    </row>
    <row r="136" spans="1:18">
      <c r="A136" s="10"/>
      <c r="B136" s="10"/>
      <c r="C136" s="10"/>
      <c r="D136" s="10"/>
      <c r="E136" s="10"/>
      <c r="F136" s="10"/>
      <c r="G136" s="10"/>
      <c r="H136" s="10"/>
      <c r="I136" s="10"/>
      <c r="J136" s="10"/>
      <c r="K136" s="10"/>
      <c r="L136" s="10"/>
      <c r="M136" s="10"/>
      <c r="N136" s="10"/>
      <c r="O136" s="10"/>
      <c r="P136" s="10"/>
      <c r="Q136" s="10"/>
      <c r="R136" s="10"/>
    </row>
    <row r="137" spans="1:18">
      <c r="A137" s="10"/>
      <c r="B137" s="10"/>
      <c r="C137" s="10"/>
      <c r="D137" s="10"/>
      <c r="E137" s="10"/>
      <c r="F137" s="10"/>
      <c r="G137" s="10"/>
      <c r="H137" s="10"/>
      <c r="I137" s="10"/>
      <c r="J137" s="10"/>
      <c r="K137" s="10"/>
      <c r="L137" s="10"/>
      <c r="M137" s="10"/>
      <c r="N137" s="10"/>
      <c r="O137" s="10"/>
      <c r="P137" s="10"/>
      <c r="Q137" s="10"/>
      <c r="R137" s="10"/>
    </row>
    <row r="138" spans="1:18">
      <c r="A138" s="10"/>
      <c r="B138" s="10"/>
      <c r="C138" s="10"/>
      <c r="D138" s="10"/>
      <c r="E138" s="10"/>
      <c r="F138" s="10"/>
      <c r="G138" s="10"/>
      <c r="H138" s="10"/>
      <c r="I138" s="10"/>
      <c r="J138" s="10"/>
      <c r="K138" s="10"/>
      <c r="L138" s="10"/>
      <c r="M138" s="10"/>
      <c r="N138" s="10"/>
      <c r="O138" s="10"/>
      <c r="P138" s="10"/>
      <c r="Q138" s="10"/>
      <c r="R138" s="10"/>
    </row>
    <row r="139" spans="1:18" ht="4.5" customHeight="1">
      <c r="A139" s="10"/>
      <c r="B139" s="10"/>
      <c r="C139" s="10"/>
      <c r="D139" s="10"/>
      <c r="E139" s="10"/>
      <c r="F139" s="10"/>
      <c r="G139" s="10"/>
      <c r="H139" s="10"/>
      <c r="I139" s="10"/>
      <c r="J139" s="10"/>
      <c r="K139" s="10"/>
      <c r="L139" s="10"/>
      <c r="M139" s="10"/>
      <c r="N139" s="10"/>
      <c r="O139" s="10"/>
      <c r="P139" s="10"/>
      <c r="Q139" s="10"/>
      <c r="R139" s="10"/>
    </row>
    <row r="140" spans="1:18">
      <c r="A140" s="10"/>
      <c r="B140" s="10"/>
      <c r="C140" s="10"/>
      <c r="D140" s="10"/>
      <c r="E140" s="10"/>
      <c r="F140" s="10"/>
      <c r="G140" s="10"/>
      <c r="H140" s="10"/>
      <c r="I140" s="10"/>
      <c r="J140" s="10"/>
      <c r="K140" s="10"/>
      <c r="L140" s="10"/>
      <c r="M140" s="10"/>
      <c r="N140" s="10"/>
      <c r="O140" s="10"/>
      <c r="P140" s="10"/>
      <c r="Q140" s="10"/>
      <c r="R140" s="10"/>
    </row>
    <row r="141" spans="1:18">
      <c r="A141" s="10"/>
      <c r="B141" s="10"/>
      <c r="C141" s="151"/>
      <c r="D141" s="10"/>
      <c r="E141" s="10"/>
      <c r="F141" s="10"/>
      <c r="G141" s="10"/>
      <c r="H141" s="10"/>
      <c r="I141" s="10"/>
      <c r="J141" s="10"/>
      <c r="K141" s="10"/>
      <c r="L141" s="10"/>
      <c r="M141" s="10"/>
      <c r="N141" s="10"/>
      <c r="O141" s="10"/>
      <c r="P141" s="10"/>
      <c r="Q141" s="10"/>
      <c r="R141" s="10"/>
    </row>
    <row r="142" spans="1:18">
      <c r="A142" s="10"/>
      <c r="B142" s="10"/>
      <c r="C142" s="10"/>
      <c r="D142" s="10"/>
      <c r="E142" s="10"/>
      <c r="F142" s="10"/>
      <c r="G142" s="10"/>
      <c r="H142" s="10"/>
      <c r="I142" s="10"/>
      <c r="J142" s="10"/>
      <c r="K142" s="10"/>
      <c r="L142" s="10"/>
      <c r="M142" s="10"/>
      <c r="N142" s="10"/>
      <c r="O142" s="10"/>
      <c r="P142" s="10"/>
      <c r="Q142" s="10"/>
      <c r="R142" s="10"/>
    </row>
    <row r="143" spans="1:18" ht="25.5" customHeight="1">
      <c r="A143" s="10"/>
      <c r="B143" s="10"/>
      <c r="C143" s="851" t="s">
        <v>271</v>
      </c>
      <c r="D143" s="825"/>
      <c r="E143" s="825"/>
      <c r="F143" s="825"/>
      <c r="G143" s="825"/>
      <c r="H143" s="825"/>
      <c r="I143" s="825"/>
      <c r="J143" s="825"/>
      <c r="K143" s="825"/>
      <c r="L143" s="825"/>
      <c r="M143" s="825"/>
      <c r="N143" s="825"/>
      <c r="O143" s="172"/>
      <c r="P143" s="172"/>
      <c r="Q143" s="172"/>
      <c r="R143" s="10"/>
    </row>
    <row r="144" spans="1:18" ht="6" customHeight="1">
      <c r="A144" s="10"/>
      <c r="B144" s="10"/>
      <c r="C144" s="10"/>
      <c r="D144" s="10"/>
      <c r="E144" s="10"/>
      <c r="F144" s="10"/>
      <c r="G144" s="10"/>
      <c r="H144" s="10"/>
      <c r="I144" s="10"/>
      <c r="J144" s="10"/>
      <c r="K144" s="10"/>
      <c r="L144" s="10"/>
      <c r="M144" s="10"/>
      <c r="N144" s="10"/>
      <c r="O144" s="10"/>
      <c r="P144" s="10"/>
      <c r="Q144" s="10"/>
      <c r="R144" s="10"/>
    </row>
    <row r="145" spans="1:18" ht="15.75" customHeight="1">
      <c r="A145" s="10"/>
      <c r="B145" s="10"/>
      <c r="C145" s="853" t="s">
        <v>87</v>
      </c>
      <c r="D145" s="127" t="s">
        <v>88</v>
      </c>
      <c r="E145" s="127" t="s">
        <v>88</v>
      </c>
      <c r="F145" s="127" t="s">
        <v>88</v>
      </c>
      <c r="G145" s="127" t="s">
        <v>88</v>
      </c>
      <c r="H145" s="127" t="s">
        <v>88</v>
      </c>
      <c r="I145" s="127" t="s">
        <v>88</v>
      </c>
      <c r="J145" s="127" t="s">
        <v>88</v>
      </c>
      <c r="K145" s="127" t="s">
        <v>88</v>
      </c>
      <c r="L145" s="127" t="s">
        <v>88</v>
      </c>
      <c r="M145" s="127" t="s">
        <v>88</v>
      </c>
      <c r="N145" s="128" t="s">
        <v>88</v>
      </c>
      <c r="O145" s="10"/>
      <c r="P145" s="10"/>
      <c r="Q145" s="10"/>
      <c r="R145" s="10"/>
    </row>
    <row r="146" spans="1:18" ht="15.75" customHeight="1">
      <c r="A146" s="10"/>
      <c r="B146" s="10"/>
      <c r="C146" s="854"/>
      <c r="D146" s="130">
        <v>2002</v>
      </c>
      <c r="E146" s="130">
        <v>2003</v>
      </c>
      <c r="F146" s="130">
        <v>2004</v>
      </c>
      <c r="G146" s="130">
        <v>2005</v>
      </c>
      <c r="H146" s="130">
        <v>2006</v>
      </c>
      <c r="I146" s="130">
        <v>2007</v>
      </c>
      <c r="J146" s="130">
        <v>2008</v>
      </c>
      <c r="K146" s="130">
        <v>2009</v>
      </c>
      <c r="L146" s="130">
        <v>2010</v>
      </c>
      <c r="M146" s="130">
        <v>2011</v>
      </c>
      <c r="N146" s="131">
        <v>2012</v>
      </c>
      <c r="O146" s="10"/>
      <c r="P146" s="10"/>
      <c r="Q146" s="10"/>
      <c r="R146" s="10"/>
    </row>
    <row r="147" spans="1:18" ht="15" customHeight="1">
      <c r="A147" s="10"/>
      <c r="B147" s="10"/>
      <c r="C147" s="165" t="s">
        <v>228</v>
      </c>
      <c r="D147" s="442">
        <v>9</v>
      </c>
      <c r="E147" s="443">
        <v>6</v>
      </c>
      <c r="F147" s="442">
        <v>15</v>
      </c>
      <c r="G147" s="443">
        <v>14</v>
      </c>
      <c r="H147" s="442">
        <v>11</v>
      </c>
      <c r="I147" s="443">
        <v>2</v>
      </c>
      <c r="J147" s="442">
        <v>15</v>
      </c>
      <c r="K147" s="443">
        <v>10</v>
      </c>
      <c r="L147" s="443">
        <v>18</v>
      </c>
      <c r="M147" s="443">
        <v>22</v>
      </c>
      <c r="N147" s="444">
        <v>20</v>
      </c>
      <c r="O147" s="10"/>
      <c r="P147" s="10"/>
      <c r="Q147" s="10"/>
      <c r="R147" s="10"/>
    </row>
    <row r="148" spans="1:18">
      <c r="A148" s="10"/>
      <c r="B148" s="10"/>
      <c r="C148" s="156" t="s">
        <v>230</v>
      </c>
      <c r="D148" s="368">
        <v>15</v>
      </c>
      <c r="E148" s="137">
        <v>19</v>
      </c>
      <c r="F148" s="137">
        <v>39</v>
      </c>
      <c r="G148" s="137">
        <v>15</v>
      </c>
      <c r="H148" s="137">
        <v>13</v>
      </c>
      <c r="I148" s="137">
        <v>14</v>
      </c>
      <c r="J148" s="137">
        <v>11</v>
      </c>
      <c r="K148" s="137">
        <v>8</v>
      </c>
      <c r="L148" s="137">
        <v>3</v>
      </c>
      <c r="M148" s="137">
        <v>3</v>
      </c>
      <c r="N148" s="138">
        <v>7</v>
      </c>
      <c r="O148" s="10"/>
      <c r="P148" s="10"/>
      <c r="Q148" s="10"/>
      <c r="R148" s="10"/>
    </row>
    <row r="149" spans="1:18">
      <c r="A149" s="10"/>
      <c r="B149" s="10"/>
      <c r="C149" s="157" t="s">
        <v>231</v>
      </c>
      <c r="D149" s="45">
        <v>38</v>
      </c>
      <c r="E149" s="44">
        <v>33</v>
      </c>
      <c r="F149" s="45">
        <v>59</v>
      </c>
      <c r="G149" s="44">
        <v>55</v>
      </c>
      <c r="H149" s="45">
        <v>53</v>
      </c>
      <c r="I149" s="44">
        <v>50</v>
      </c>
      <c r="J149" s="45">
        <v>23</v>
      </c>
      <c r="K149" s="44">
        <v>21</v>
      </c>
      <c r="L149" s="44">
        <v>21</v>
      </c>
      <c r="M149" s="44">
        <v>15</v>
      </c>
      <c r="N149" s="46">
        <v>32</v>
      </c>
      <c r="O149" s="10"/>
      <c r="P149" s="10"/>
      <c r="Q149" s="10"/>
      <c r="R149" s="10"/>
    </row>
    <row r="150" spans="1:18">
      <c r="A150" s="10"/>
      <c r="B150" s="10"/>
      <c r="C150" s="156" t="s">
        <v>232</v>
      </c>
      <c r="D150" s="368">
        <v>32</v>
      </c>
      <c r="E150" s="137">
        <v>32</v>
      </c>
      <c r="F150" s="137">
        <v>72</v>
      </c>
      <c r="G150" s="137">
        <v>89</v>
      </c>
      <c r="H150" s="137">
        <v>77</v>
      </c>
      <c r="I150" s="137">
        <v>64</v>
      </c>
      <c r="J150" s="137">
        <v>117</v>
      </c>
      <c r="K150" s="137">
        <v>121</v>
      </c>
      <c r="L150" s="137">
        <v>132</v>
      </c>
      <c r="M150" s="137">
        <v>136</v>
      </c>
      <c r="N150" s="138">
        <v>162</v>
      </c>
      <c r="O150" s="10"/>
      <c r="P150" s="10"/>
      <c r="Q150" s="10"/>
      <c r="R150" s="10"/>
    </row>
    <row r="151" spans="1:18">
      <c r="A151" s="10"/>
      <c r="B151" s="10"/>
      <c r="C151" s="157" t="s">
        <v>233</v>
      </c>
      <c r="D151" s="370">
        <v>29</v>
      </c>
      <c r="E151" s="371">
        <v>36</v>
      </c>
      <c r="F151" s="45">
        <v>86</v>
      </c>
      <c r="G151" s="44">
        <v>87</v>
      </c>
      <c r="H151" s="45">
        <v>82</v>
      </c>
      <c r="I151" s="44">
        <v>88</v>
      </c>
      <c r="J151" s="45">
        <v>157</v>
      </c>
      <c r="K151" s="44">
        <v>176</v>
      </c>
      <c r="L151" s="44">
        <v>218</v>
      </c>
      <c r="M151" s="44">
        <v>229</v>
      </c>
      <c r="N151" s="46">
        <v>267</v>
      </c>
      <c r="O151" s="10"/>
      <c r="P151" s="10"/>
      <c r="Q151" s="10"/>
      <c r="R151" s="10"/>
    </row>
    <row r="152" spans="1:18" ht="15.75" customHeight="1">
      <c r="A152" s="10"/>
      <c r="B152" s="10"/>
      <c r="C152" s="156" t="s">
        <v>234</v>
      </c>
      <c r="D152" s="368">
        <v>10</v>
      </c>
      <c r="E152" s="137">
        <v>16</v>
      </c>
      <c r="F152" s="137">
        <v>29</v>
      </c>
      <c r="G152" s="137">
        <v>28</v>
      </c>
      <c r="H152" s="137">
        <v>28</v>
      </c>
      <c r="I152" s="137">
        <v>48</v>
      </c>
      <c r="J152" s="137">
        <v>43</v>
      </c>
      <c r="K152" s="137">
        <v>40</v>
      </c>
      <c r="L152" s="137">
        <v>44</v>
      </c>
      <c r="M152" s="137">
        <v>43</v>
      </c>
      <c r="N152" s="138">
        <v>74</v>
      </c>
      <c r="O152" s="10"/>
      <c r="P152" s="10"/>
      <c r="Q152" s="10"/>
      <c r="R152" s="10"/>
    </row>
    <row r="153" spans="1:18" ht="15.75" customHeight="1">
      <c r="A153" s="10"/>
      <c r="B153" s="10"/>
      <c r="C153" s="377" t="s">
        <v>95</v>
      </c>
      <c r="D153" s="379">
        <v>61</v>
      </c>
      <c r="E153" s="380">
        <v>48</v>
      </c>
      <c r="F153" s="379">
        <v>58</v>
      </c>
      <c r="G153" s="380">
        <v>39</v>
      </c>
      <c r="H153" s="379">
        <v>49</v>
      </c>
      <c r="I153" s="380">
        <v>98</v>
      </c>
      <c r="J153" s="379">
        <v>106</v>
      </c>
      <c r="K153" s="380">
        <v>44</v>
      </c>
      <c r="L153" s="380">
        <v>48</v>
      </c>
      <c r="M153" s="380">
        <v>53</v>
      </c>
      <c r="N153" s="381">
        <v>49</v>
      </c>
      <c r="O153" s="10"/>
      <c r="P153" s="10"/>
      <c r="Q153" s="10"/>
      <c r="R153" s="10"/>
    </row>
    <row r="154" spans="1:18" ht="21.75" customHeight="1">
      <c r="A154" s="10"/>
      <c r="B154" s="10"/>
      <c r="C154" s="53" t="s">
        <v>28</v>
      </c>
      <c r="D154" s="148">
        <f t="shared" ref="D154:L154" si="23">SUM(D147:D153)</f>
        <v>194</v>
      </c>
      <c r="E154" s="54">
        <f t="shared" si="23"/>
        <v>190</v>
      </c>
      <c r="F154" s="54">
        <f t="shared" si="23"/>
        <v>358</v>
      </c>
      <c r="G154" s="54">
        <f t="shared" si="23"/>
        <v>327</v>
      </c>
      <c r="H154" s="54">
        <f t="shared" si="23"/>
        <v>313</v>
      </c>
      <c r="I154" s="148">
        <f t="shared" si="23"/>
        <v>364</v>
      </c>
      <c r="J154" s="54">
        <f t="shared" si="23"/>
        <v>472</v>
      </c>
      <c r="K154" s="54">
        <f t="shared" si="23"/>
        <v>420</v>
      </c>
      <c r="L154" s="54">
        <f t="shared" si="23"/>
        <v>484</v>
      </c>
      <c r="M154" s="54">
        <v>501</v>
      </c>
      <c r="N154" s="56">
        <v>611</v>
      </c>
      <c r="O154" s="10"/>
      <c r="P154" s="10"/>
      <c r="Q154" s="10"/>
      <c r="R154" s="10"/>
    </row>
    <row r="155" spans="1:18" ht="28.5" customHeight="1">
      <c r="A155" s="10"/>
      <c r="B155" s="10"/>
      <c r="C155" s="917" t="s">
        <v>241</v>
      </c>
      <c r="D155" s="912"/>
      <c r="E155" s="912"/>
      <c r="F155" s="912"/>
      <c r="G155" s="912"/>
      <c r="H155" s="912"/>
      <c r="I155" s="912"/>
      <c r="J155" s="912"/>
      <c r="K155" s="912"/>
      <c r="L155" s="912"/>
      <c r="M155" s="912"/>
      <c r="N155" s="912"/>
      <c r="O155" s="10"/>
      <c r="P155" s="10"/>
      <c r="Q155" s="10"/>
      <c r="R155" s="10"/>
    </row>
    <row r="156" spans="1:18">
      <c r="A156" s="10"/>
      <c r="B156" s="10"/>
      <c r="C156" s="10"/>
      <c r="D156" s="10"/>
      <c r="E156" s="10"/>
      <c r="F156" s="10"/>
      <c r="G156" s="10"/>
      <c r="H156" s="10"/>
      <c r="I156" s="10"/>
      <c r="J156" s="10"/>
      <c r="K156" s="10"/>
      <c r="L156" s="10"/>
      <c r="M156" s="10"/>
      <c r="N156" s="10"/>
      <c r="O156" s="10"/>
      <c r="P156" s="10"/>
      <c r="Q156" s="10"/>
      <c r="R156" s="10"/>
    </row>
    <row r="157" spans="1:18">
      <c r="A157" s="10"/>
      <c r="B157" s="10"/>
      <c r="C157" s="10"/>
      <c r="D157" s="10"/>
      <c r="E157" s="10"/>
      <c r="F157" s="10"/>
      <c r="G157" s="10"/>
      <c r="H157" s="10"/>
      <c r="I157" s="10"/>
      <c r="J157" s="10"/>
      <c r="K157" s="10"/>
      <c r="L157" s="10"/>
      <c r="M157" s="10"/>
      <c r="N157" s="10"/>
      <c r="O157" s="10"/>
      <c r="P157" s="10"/>
      <c r="Q157" s="10"/>
      <c r="R157" s="10"/>
    </row>
    <row r="158" spans="1:18">
      <c r="A158" s="10"/>
      <c r="B158" s="10"/>
      <c r="C158" s="10"/>
      <c r="D158" s="10"/>
      <c r="E158" s="10"/>
      <c r="F158" s="10"/>
      <c r="G158" s="10"/>
      <c r="H158" s="10"/>
      <c r="I158" s="10"/>
      <c r="J158" s="10"/>
      <c r="K158" s="10"/>
      <c r="L158" s="10"/>
      <c r="M158" s="10"/>
      <c r="N158" s="10"/>
      <c r="O158" s="10"/>
      <c r="P158" s="10"/>
      <c r="Q158" s="10"/>
      <c r="R158" s="10"/>
    </row>
    <row r="159" spans="1:18" ht="31.5" customHeight="1">
      <c r="A159" s="10"/>
      <c r="B159" s="10"/>
      <c r="C159" s="851" t="s">
        <v>272</v>
      </c>
      <c r="D159" s="825"/>
      <c r="E159" s="825"/>
      <c r="F159" s="825"/>
      <c r="G159" s="825"/>
      <c r="H159" s="825"/>
      <c r="I159" s="825"/>
      <c r="J159" s="825"/>
      <c r="K159" s="825"/>
      <c r="L159" s="825"/>
      <c r="M159" s="825"/>
      <c r="N159" s="825"/>
      <c r="O159" s="172"/>
      <c r="P159" s="172"/>
      <c r="Q159" s="172"/>
      <c r="R159" s="10"/>
    </row>
    <row r="160" spans="1:18" ht="5.25" customHeight="1">
      <c r="A160" s="10"/>
      <c r="B160" s="10"/>
      <c r="C160" s="10"/>
      <c r="D160" s="10"/>
      <c r="E160" s="10"/>
      <c r="F160" s="10"/>
      <c r="G160" s="10"/>
      <c r="H160" s="10"/>
      <c r="I160" s="10"/>
      <c r="J160" s="10"/>
      <c r="K160" s="10"/>
      <c r="L160" s="10"/>
      <c r="M160" s="10"/>
      <c r="N160" s="10"/>
      <c r="O160" s="10"/>
      <c r="P160" s="10"/>
      <c r="Q160" s="10"/>
      <c r="R160" s="10"/>
    </row>
    <row r="161" spans="1:18" ht="39.75" customHeight="1">
      <c r="A161" s="10"/>
      <c r="B161" s="10"/>
      <c r="C161" s="173" t="s">
        <v>121</v>
      </c>
      <c r="D161" s="84" t="s">
        <v>122</v>
      </c>
      <c r="E161" s="84" t="s">
        <v>33</v>
      </c>
      <c r="F161" s="84" t="s">
        <v>34</v>
      </c>
      <c r="G161" s="84" t="s">
        <v>35</v>
      </c>
      <c r="H161" s="85" t="s">
        <v>36</v>
      </c>
      <c r="I161" s="84" t="s">
        <v>37</v>
      </c>
      <c r="J161" s="84" t="s">
        <v>38</v>
      </c>
      <c r="K161" s="84" t="s">
        <v>39</v>
      </c>
      <c r="L161" s="84" t="s">
        <v>40</v>
      </c>
      <c r="M161" s="86" t="s">
        <v>41</v>
      </c>
      <c r="N161" s="445"/>
      <c r="O161" s="174"/>
      <c r="P161" s="174"/>
      <c r="Q161" s="174"/>
      <c r="R161" s="3"/>
    </row>
    <row r="162" spans="1:18" ht="15.75" customHeight="1">
      <c r="A162" s="10"/>
      <c r="B162" s="10"/>
      <c r="C162" s="153" t="s">
        <v>228</v>
      </c>
      <c r="D162" s="417">
        <f t="shared" ref="D162:M162" si="24">(E147-D147)/D147</f>
        <v>-0.33333333333333331</v>
      </c>
      <c r="E162" s="417">
        <f t="shared" si="24"/>
        <v>1.5</v>
      </c>
      <c r="F162" s="419">
        <f t="shared" si="24"/>
        <v>-6.6666666666666666E-2</v>
      </c>
      <c r="G162" s="419">
        <f t="shared" si="24"/>
        <v>-0.21428571428571427</v>
      </c>
      <c r="H162" s="419">
        <f t="shared" si="24"/>
        <v>-0.81818181818181823</v>
      </c>
      <c r="I162" s="419">
        <f t="shared" si="24"/>
        <v>6.5</v>
      </c>
      <c r="J162" s="419">
        <f t="shared" si="24"/>
        <v>-0.33333333333333331</v>
      </c>
      <c r="K162" s="419">
        <f t="shared" si="24"/>
        <v>0.8</v>
      </c>
      <c r="L162" s="417">
        <f t="shared" si="24"/>
        <v>0.22222222222222221</v>
      </c>
      <c r="M162" s="446">
        <f t="shared" si="24"/>
        <v>-9.0909090909090912E-2</v>
      </c>
      <c r="N162" s="424"/>
      <c r="O162" s="424"/>
      <c r="P162" s="424"/>
      <c r="Q162" s="424"/>
      <c r="R162" s="3"/>
    </row>
    <row r="163" spans="1:18">
      <c r="A163" s="10"/>
      <c r="B163" s="10"/>
      <c r="C163" s="156" t="s">
        <v>230</v>
      </c>
      <c r="D163" s="177">
        <f t="shared" ref="D163:M163" si="25">(E148-D148)/D148</f>
        <v>0.26666666666666666</v>
      </c>
      <c r="E163" s="177">
        <f t="shared" si="25"/>
        <v>1.0526315789473684</v>
      </c>
      <c r="F163" s="177">
        <f t="shared" si="25"/>
        <v>-0.61538461538461542</v>
      </c>
      <c r="G163" s="178">
        <f t="shared" si="25"/>
        <v>-0.13333333333333333</v>
      </c>
      <c r="H163" s="177">
        <f t="shared" si="25"/>
        <v>7.6923076923076927E-2</v>
      </c>
      <c r="I163" s="177">
        <f t="shared" si="25"/>
        <v>-0.21428571428571427</v>
      </c>
      <c r="J163" s="177">
        <f t="shared" si="25"/>
        <v>-0.27272727272727271</v>
      </c>
      <c r="K163" s="177">
        <f t="shared" si="25"/>
        <v>-0.625</v>
      </c>
      <c r="L163" s="177">
        <f t="shared" si="25"/>
        <v>0</v>
      </c>
      <c r="M163" s="179">
        <f t="shared" si="25"/>
        <v>1.3333333333333333</v>
      </c>
      <c r="N163" s="424"/>
      <c r="O163" s="424"/>
      <c r="P163" s="424"/>
      <c r="Q163" s="424"/>
      <c r="R163" s="3"/>
    </row>
    <row r="164" spans="1:18" ht="39">
      <c r="A164" s="10"/>
      <c r="B164" s="10"/>
      <c r="C164" s="165" t="s">
        <v>231</v>
      </c>
      <c r="D164" s="448">
        <f t="shared" ref="D164:M164" si="26">(E149-D149)/D149</f>
        <v>-0.13157894736842105</v>
      </c>
      <c r="E164" s="448">
        <f t="shared" si="26"/>
        <v>0.78787878787878785</v>
      </c>
      <c r="F164" s="448">
        <f t="shared" si="26"/>
        <v>-6.7796610169491525E-2</v>
      </c>
      <c r="G164" s="448">
        <f t="shared" si="26"/>
        <v>-3.6363636363636362E-2</v>
      </c>
      <c r="H164" s="448">
        <f t="shared" si="26"/>
        <v>-5.6603773584905662E-2</v>
      </c>
      <c r="I164" s="448">
        <f t="shared" si="26"/>
        <v>-0.54</v>
      </c>
      <c r="J164" s="448">
        <f t="shared" si="26"/>
        <v>-8.6956521739130432E-2</v>
      </c>
      <c r="K164" s="448">
        <f t="shared" si="26"/>
        <v>0</v>
      </c>
      <c r="L164" s="448">
        <f t="shared" si="26"/>
        <v>-0.2857142857142857</v>
      </c>
      <c r="M164" s="450">
        <f t="shared" si="26"/>
        <v>1.1333333333333333</v>
      </c>
      <c r="N164" s="424"/>
      <c r="O164" s="424"/>
      <c r="P164" s="424"/>
      <c r="Q164" s="424"/>
      <c r="R164" s="3"/>
    </row>
    <row r="165" spans="1:18">
      <c r="A165" s="10"/>
      <c r="B165" s="10"/>
      <c r="C165" s="156" t="s">
        <v>232</v>
      </c>
      <c r="D165" s="177">
        <f t="shared" ref="D165:M165" si="27">(E150-D150)/D150</f>
        <v>0</v>
      </c>
      <c r="E165" s="177">
        <f t="shared" si="27"/>
        <v>1.25</v>
      </c>
      <c r="F165" s="177">
        <f t="shared" si="27"/>
        <v>0.2361111111111111</v>
      </c>
      <c r="G165" s="178">
        <f t="shared" si="27"/>
        <v>-0.1348314606741573</v>
      </c>
      <c r="H165" s="177">
        <f t="shared" si="27"/>
        <v>-0.16883116883116883</v>
      </c>
      <c r="I165" s="177">
        <f t="shared" si="27"/>
        <v>0.828125</v>
      </c>
      <c r="J165" s="177">
        <f t="shared" si="27"/>
        <v>3.4188034188034191E-2</v>
      </c>
      <c r="K165" s="177">
        <f t="shared" si="27"/>
        <v>9.0909090909090912E-2</v>
      </c>
      <c r="L165" s="177">
        <f t="shared" si="27"/>
        <v>3.0303030303030304E-2</v>
      </c>
      <c r="M165" s="179">
        <f t="shared" si="27"/>
        <v>0.19117647058823528</v>
      </c>
      <c r="N165" s="424"/>
      <c r="O165" s="424"/>
      <c r="P165" s="424"/>
      <c r="Q165" s="424"/>
      <c r="R165" s="3"/>
    </row>
    <row r="166" spans="1:18" ht="26.25">
      <c r="A166" s="10"/>
      <c r="B166" s="10"/>
      <c r="C166" s="165" t="s">
        <v>233</v>
      </c>
      <c r="D166" s="448">
        <f t="shared" ref="D166:M166" si="28">(E151-D151)/D151</f>
        <v>0.2413793103448276</v>
      </c>
      <c r="E166" s="448">
        <f t="shared" si="28"/>
        <v>1.3888888888888888</v>
      </c>
      <c r="F166" s="448">
        <f t="shared" si="28"/>
        <v>1.1627906976744186E-2</v>
      </c>
      <c r="G166" s="448">
        <f t="shared" si="28"/>
        <v>-5.7471264367816091E-2</v>
      </c>
      <c r="H166" s="448">
        <f t="shared" si="28"/>
        <v>7.3170731707317069E-2</v>
      </c>
      <c r="I166" s="448">
        <f t="shared" si="28"/>
        <v>0.78409090909090906</v>
      </c>
      <c r="J166" s="448">
        <f t="shared" si="28"/>
        <v>0.12101910828025478</v>
      </c>
      <c r="K166" s="448">
        <f t="shared" si="28"/>
        <v>0.23863636363636365</v>
      </c>
      <c r="L166" s="448">
        <f t="shared" si="28"/>
        <v>5.0458715596330278E-2</v>
      </c>
      <c r="M166" s="450">
        <f t="shared" si="28"/>
        <v>0.16593886462882096</v>
      </c>
      <c r="N166" s="424"/>
      <c r="O166" s="424"/>
      <c r="P166" s="424"/>
      <c r="Q166" s="424"/>
      <c r="R166" s="3"/>
    </row>
    <row r="167" spans="1:18" ht="15.75" customHeight="1">
      <c r="A167" s="10"/>
      <c r="B167" s="10"/>
      <c r="C167" s="156" t="s">
        <v>234</v>
      </c>
      <c r="D167" s="177">
        <f t="shared" ref="D167:M167" si="29">(E152-D152)/D152</f>
        <v>0.6</v>
      </c>
      <c r="E167" s="177">
        <f t="shared" si="29"/>
        <v>0.8125</v>
      </c>
      <c r="F167" s="177">
        <f t="shared" si="29"/>
        <v>-3.4482758620689655E-2</v>
      </c>
      <c r="G167" s="178">
        <f t="shared" si="29"/>
        <v>0</v>
      </c>
      <c r="H167" s="177">
        <f t="shared" si="29"/>
        <v>0.7142857142857143</v>
      </c>
      <c r="I167" s="177">
        <f t="shared" si="29"/>
        <v>-0.10416666666666667</v>
      </c>
      <c r="J167" s="177">
        <f t="shared" si="29"/>
        <v>-6.9767441860465115E-2</v>
      </c>
      <c r="K167" s="177">
        <f t="shared" si="29"/>
        <v>0.1</v>
      </c>
      <c r="L167" s="177">
        <f t="shared" si="29"/>
        <v>-2.2727272727272728E-2</v>
      </c>
      <c r="M167" s="179">
        <f t="shared" si="29"/>
        <v>0.72093023255813948</v>
      </c>
      <c r="N167" s="424"/>
      <c r="O167" s="424"/>
      <c r="P167" s="424"/>
      <c r="Q167" s="424"/>
      <c r="R167" s="3"/>
    </row>
    <row r="168" spans="1:18" ht="15.75" customHeight="1">
      <c r="A168" s="10"/>
      <c r="B168" s="10"/>
      <c r="C168" s="377" t="s">
        <v>95</v>
      </c>
      <c r="D168" s="428">
        <f t="shared" ref="D168:M168" si="30">(E153-D153)/D153</f>
        <v>-0.21311475409836064</v>
      </c>
      <c r="E168" s="428">
        <f t="shared" si="30"/>
        <v>0.20833333333333334</v>
      </c>
      <c r="F168" s="428">
        <f t="shared" si="30"/>
        <v>-0.32758620689655171</v>
      </c>
      <c r="G168" s="428">
        <f t="shared" si="30"/>
        <v>0.25641025641025639</v>
      </c>
      <c r="H168" s="431">
        <f t="shared" si="30"/>
        <v>1</v>
      </c>
      <c r="I168" s="426">
        <f t="shared" si="30"/>
        <v>8.1632653061224483E-2</v>
      </c>
      <c r="J168" s="428">
        <f t="shared" si="30"/>
        <v>-0.58490566037735847</v>
      </c>
      <c r="K168" s="428">
        <f t="shared" si="30"/>
        <v>9.0909090909090912E-2</v>
      </c>
      <c r="L168" s="428">
        <f t="shared" si="30"/>
        <v>0.10416666666666667</v>
      </c>
      <c r="M168" s="434">
        <f t="shared" si="30"/>
        <v>-7.5471698113207544E-2</v>
      </c>
      <c r="N168" s="424"/>
      <c r="O168" s="452"/>
      <c r="P168" s="424"/>
      <c r="Q168" s="424"/>
      <c r="R168" s="3"/>
    </row>
    <row r="169" spans="1:18" ht="21.75" customHeight="1">
      <c r="A169" s="10"/>
      <c r="B169" s="3"/>
      <c r="C169" s="186" t="s">
        <v>126</v>
      </c>
      <c r="D169" s="80">
        <f t="shared" ref="D169:M169" si="31">(E154-D154)/D154</f>
        <v>-2.0618556701030927E-2</v>
      </c>
      <c r="E169" s="188">
        <f t="shared" si="31"/>
        <v>0.88421052631578945</v>
      </c>
      <c r="F169" s="80">
        <f t="shared" si="31"/>
        <v>-8.6592178770949726E-2</v>
      </c>
      <c r="G169" s="80">
        <f t="shared" si="31"/>
        <v>-4.2813455657492352E-2</v>
      </c>
      <c r="H169" s="80">
        <f t="shared" si="31"/>
        <v>0.16293929712460065</v>
      </c>
      <c r="I169" s="80">
        <f t="shared" si="31"/>
        <v>0.2967032967032967</v>
      </c>
      <c r="J169" s="80">
        <f t="shared" si="31"/>
        <v>-0.11016949152542373</v>
      </c>
      <c r="K169" s="80">
        <f t="shared" si="31"/>
        <v>0.15238095238095239</v>
      </c>
      <c r="L169" s="80">
        <f t="shared" si="31"/>
        <v>3.5123966942148761E-2</v>
      </c>
      <c r="M169" s="189">
        <f t="shared" si="31"/>
        <v>0.21956087824351297</v>
      </c>
      <c r="N169" s="436"/>
      <c r="O169" s="436"/>
      <c r="P169" s="436"/>
      <c r="Q169" s="436"/>
      <c r="R169" s="3"/>
    </row>
    <row r="170" spans="1:18" ht="25.5" customHeight="1">
      <c r="A170" s="10"/>
      <c r="B170" s="10"/>
      <c r="C170" s="916" t="s">
        <v>241</v>
      </c>
      <c r="D170" s="832"/>
      <c r="E170" s="832"/>
      <c r="F170" s="832"/>
      <c r="G170" s="832"/>
      <c r="H170" s="832"/>
      <c r="I170" s="832"/>
      <c r="J170" s="832"/>
      <c r="K170" s="832"/>
      <c r="L170" s="832"/>
      <c r="M170" s="832"/>
      <c r="N170" s="413"/>
      <c r="O170" s="10"/>
      <c r="P170" s="10"/>
      <c r="Q170" s="10"/>
      <c r="R170" s="10"/>
    </row>
    <row r="171" spans="1:18">
      <c r="A171" s="10"/>
      <c r="B171" s="10"/>
      <c r="C171" s="10"/>
      <c r="D171" s="10"/>
      <c r="E171" s="10"/>
      <c r="F171" s="10"/>
      <c r="G171" s="10"/>
      <c r="H171" s="10"/>
      <c r="I171" s="10"/>
      <c r="J171" s="10"/>
      <c r="K171" s="10"/>
      <c r="L171" s="10"/>
      <c r="M171" s="10"/>
      <c r="N171" s="10"/>
      <c r="O171" s="10"/>
      <c r="P171" s="10"/>
      <c r="Q171" s="10"/>
      <c r="R171" s="10"/>
    </row>
    <row r="172" spans="1:18">
      <c r="A172" s="10"/>
      <c r="B172" s="10"/>
      <c r="C172" s="10"/>
      <c r="D172" s="10"/>
      <c r="E172" s="10"/>
      <c r="F172" s="10"/>
      <c r="G172" s="10"/>
      <c r="H172" s="10"/>
      <c r="I172" s="10"/>
      <c r="J172" s="10"/>
      <c r="K172" s="10"/>
      <c r="L172" s="10"/>
      <c r="M172" s="10"/>
      <c r="N172" s="10"/>
      <c r="O172" s="10"/>
      <c r="P172" s="10"/>
      <c r="Q172" s="10"/>
      <c r="R172" s="10"/>
    </row>
    <row r="173" spans="1:18" ht="32.25" customHeight="1">
      <c r="A173" s="10"/>
      <c r="B173" s="10"/>
      <c r="C173" s="851" t="s">
        <v>274</v>
      </c>
      <c r="D173" s="825"/>
      <c r="E173" s="825"/>
      <c r="F173" s="825"/>
      <c r="G173" s="825"/>
      <c r="H173" s="825"/>
      <c r="I173" s="825"/>
      <c r="J173" s="825"/>
      <c r="K173" s="825"/>
      <c r="L173" s="825"/>
      <c r="M173" s="825"/>
      <c r="N173" s="825"/>
      <c r="O173" s="172"/>
      <c r="P173" s="172"/>
      <c r="Q173" s="172"/>
      <c r="R173" s="10"/>
    </row>
    <row r="174" spans="1:18" ht="3" customHeight="1">
      <c r="A174" s="10"/>
      <c r="B174" s="10"/>
      <c r="C174" s="10"/>
      <c r="D174" s="10"/>
      <c r="E174" s="10"/>
      <c r="F174" s="10"/>
      <c r="G174" s="10"/>
      <c r="H174" s="10"/>
      <c r="I174" s="10"/>
      <c r="J174" s="10"/>
      <c r="K174" s="10"/>
      <c r="L174" s="10"/>
      <c r="M174" s="10"/>
      <c r="N174" s="10"/>
      <c r="O174" s="10"/>
      <c r="P174" s="10"/>
      <c r="Q174" s="10"/>
      <c r="R174" s="10"/>
    </row>
    <row r="175" spans="1:18" ht="16.5" customHeight="1">
      <c r="A175" s="10"/>
      <c r="B175" s="10"/>
      <c r="C175" s="853" t="s">
        <v>87</v>
      </c>
      <c r="D175" s="127" t="s">
        <v>88</v>
      </c>
      <c r="E175" s="127" t="s">
        <v>88</v>
      </c>
      <c r="F175" s="127" t="s">
        <v>88</v>
      </c>
      <c r="G175" s="127" t="s">
        <v>88</v>
      </c>
      <c r="H175" s="127" t="s">
        <v>88</v>
      </c>
      <c r="I175" s="127" t="s">
        <v>88</v>
      </c>
      <c r="J175" s="127" t="s">
        <v>88</v>
      </c>
      <c r="K175" s="127" t="s">
        <v>88</v>
      </c>
      <c r="L175" s="127" t="s">
        <v>88</v>
      </c>
      <c r="M175" s="127" t="s">
        <v>88</v>
      </c>
      <c r="N175" s="128" t="s">
        <v>88</v>
      </c>
      <c r="O175" s="129"/>
      <c r="P175" s="129"/>
      <c r="Q175" s="129"/>
      <c r="R175" s="129"/>
    </row>
    <row r="176" spans="1:18" ht="16.5" customHeight="1">
      <c r="A176" s="10"/>
      <c r="B176" s="10"/>
      <c r="C176" s="854"/>
      <c r="D176" s="130">
        <v>2002</v>
      </c>
      <c r="E176" s="130">
        <v>2003</v>
      </c>
      <c r="F176" s="130">
        <v>2004</v>
      </c>
      <c r="G176" s="130">
        <v>2005</v>
      </c>
      <c r="H176" s="130">
        <v>2006</v>
      </c>
      <c r="I176" s="130">
        <v>2007</v>
      </c>
      <c r="J176" s="130">
        <v>2008</v>
      </c>
      <c r="K176" s="130">
        <v>2009</v>
      </c>
      <c r="L176" s="130">
        <v>2010</v>
      </c>
      <c r="M176" s="130">
        <v>2011</v>
      </c>
      <c r="N176" s="131">
        <v>2012</v>
      </c>
      <c r="O176" s="129"/>
      <c r="P176" s="129"/>
      <c r="Q176" s="129"/>
      <c r="R176" s="129"/>
    </row>
    <row r="177" spans="1:18" ht="15" customHeight="1">
      <c r="A177" s="10"/>
      <c r="B177" s="10"/>
      <c r="C177" s="153" t="s">
        <v>228</v>
      </c>
      <c r="D177" s="417">
        <f t="shared" ref="D177:D183" si="32">D18/$D$25</f>
        <v>4.6391752577319589E-2</v>
      </c>
      <c r="E177" s="417">
        <f t="shared" ref="E177:E183" si="33">E18/$E$25</f>
        <v>3.1578947368421054E-2</v>
      </c>
      <c r="F177" s="417">
        <f t="shared" ref="F177:F183" si="34">F18/$F$25</f>
        <v>4.189944134078212E-2</v>
      </c>
      <c r="G177" s="417">
        <f t="shared" ref="G177:G183" si="35">G18/$G$25</f>
        <v>4.2813455657492352E-2</v>
      </c>
      <c r="H177" s="417">
        <f t="shared" ref="H177:H183" si="36">H18/$H$25</f>
        <v>3.5143769968051117E-2</v>
      </c>
      <c r="I177" s="417">
        <f t="shared" ref="I177:I183" si="37">I18/$I$25</f>
        <v>5.4945054945054949E-3</v>
      </c>
      <c r="J177" s="417">
        <f t="shared" ref="J177:J183" si="38">J18/$J$25</f>
        <v>3.1779661016949151E-2</v>
      </c>
      <c r="K177" s="417">
        <f t="shared" ref="K177:K183" si="39">K18/$K$25</f>
        <v>2.3809523809523808E-2</v>
      </c>
      <c r="L177" s="417">
        <f t="shared" ref="L177:L183" si="40">L18/$L$25</f>
        <v>3.71900826446281E-2</v>
      </c>
      <c r="M177" s="417">
        <f t="shared" ref="M177:M183" si="41">M18/$M$25</f>
        <v>4.3912175648702596E-2</v>
      </c>
      <c r="N177" s="454">
        <f t="shared" ref="N177:N183" si="42">N18/$N$25</f>
        <v>3.2733224222585927E-2</v>
      </c>
      <c r="O177" s="424"/>
      <c r="P177" s="424"/>
      <c r="Q177" s="424"/>
      <c r="R177" s="424"/>
    </row>
    <row r="178" spans="1:18">
      <c r="A178" s="10"/>
      <c r="B178" s="10"/>
      <c r="C178" s="156" t="s">
        <v>230</v>
      </c>
      <c r="D178" s="177">
        <f t="shared" si="32"/>
        <v>7.7319587628865982E-2</v>
      </c>
      <c r="E178" s="177">
        <f t="shared" si="33"/>
        <v>0.1</v>
      </c>
      <c r="F178" s="177">
        <f t="shared" si="34"/>
        <v>0.10893854748603352</v>
      </c>
      <c r="G178" s="197">
        <f t="shared" si="35"/>
        <v>4.5871559633027525E-2</v>
      </c>
      <c r="H178" s="177">
        <f t="shared" si="36"/>
        <v>4.1533546325878593E-2</v>
      </c>
      <c r="I178" s="177">
        <f t="shared" si="37"/>
        <v>3.8461538461538464E-2</v>
      </c>
      <c r="J178" s="177">
        <f t="shared" si="38"/>
        <v>2.3305084745762712E-2</v>
      </c>
      <c r="K178" s="177">
        <f t="shared" si="39"/>
        <v>1.9047619047619049E-2</v>
      </c>
      <c r="L178" s="177">
        <f t="shared" si="40"/>
        <v>6.1983471074380167E-3</v>
      </c>
      <c r="M178" s="177">
        <f t="shared" si="41"/>
        <v>5.9880239520958087E-3</v>
      </c>
      <c r="N178" s="179">
        <f t="shared" si="42"/>
        <v>1.1456628477905073E-2</v>
      </c>
      <c r="O178" s="424"/>
      <c r="P178" s="424"/>
      <c r="Q178" s="424"/>
      <c r="R178" s="424"/>
    </row>
    <row r="179" spans="1:18" ht="26.25">
      <c r="A179" s="10"/>
      <c r="B179" s="10"/>
      <c r="C179" s="157" t="s">
        <v>231</v>
      </c>
      <c r="D179" s="448">
        <f t="shared" si="32"/>
        <v>0.19587628865979381</v>
      </c>
      <c r="E179" s="448">
        <f t="shared" si="33"/>
        <v>0.1736842105263158</v>
      </c>
      <c r="F179" s="448">
        <f t="shared" si="34"/>
        <v>0.16480446927374301</v>
      </c>
      <c r="G179" s="448">
        <f t="shared" si="35"/>
        <v>0.16819571865443425</v>
      </c>
      <c r="H179" s="448">
        <f t="shared" si="36"/>
        <v>0.16932907348242812</v>
      </c>
      <c r="I179" s="448">
        <f t="shared" si="37"/>
        <v>0.13736263736263737</v>
      </c>
      <c r="J179" s="448">
        <f t="shared" si="38"/>
        <v>4.8728813559322036E-2</v>
      </c>
      <c r="K179" s="448">
        <f t="shared" si="39"/>
        <v>0.05</v>
      </c>
      <c r="L179" s="448">
        <f t="shared" si="40"/>
        <v>4.3388429752066117E-2</v>
      </c>
      <c r="M179" s="448">
        <f t="shared" si="41"/>
        <v>2.9940119760479042E-2</v>
      </c>
      <c r="N179" s="455">
        <f t="shared" si="42"/>
        <v>5.2373158756137482E-2</v>
      </c>
      <c r="O179" s="424"/>
      <c r="P179" s="424"/>
      <c r="Q179" s="424"/>
      <c r="R179" s="424"/>
    </row>
    <row r="180" spans="1:18">
      <c r="A180" s="10"/>
      <c r="B180" s="10"/>
      <c r="C180" s="156" t="s">
        <v>232</v>
      </c>
      <c r="D180" s="177">
        <f t="shared" si="32"/>
        <v>0.16494845360824742</v>
      </c>
      <c r="E180" s="177">
        <f t="shared" si="33"/>
        <v>0.16842105263157894</v>
      </c>
      <c r="F180" s="177">
        <f t="shared" si="34"/>
        <v>0.2011173184357542</v>
      </c>
      <c r="G180" s="197">
        <f t="shared" si="35"/>
        <v>0.27217125382262997</v>
      </c>
      <c r="H180" s="177">
        <f t="shared" si="36"/>
        <v>0.24600638977635783</v>
      </c>
      <c r="I180" s="177">
        <f t="shared" si="37"/>
        <v>0.17582417582417584</v>
      </c>
      <c r="J180" s="177">
        <f t="shared" si="38"/>
        <v>0.2478813559322034</v>
      </c>
      <c r="K180" s="177">
        <f t="shared" si="39"/>
        <v>0.28809523809523807</v>
      </c>
      <c r="L180" s="177">
        <f t="shared" si="40"/>
        <v>0.27272727272727271</v>
      </c>
      <c r="M180" s="177">
        <f t="shared" si="41"/>
        <v>0.27145708582834333</v>
      </c>
      <c r="N180" s="179">
        <f t="shared" si="42"/>
        <v>0.265139116202946</v>
      </c>
      <c r="O180" s="424"/>
      <c r="P180" s="424"/>
      <c r="Q180" s="424"/>
      <c r="R180" s="424"/>
    </row>
    <row r="181" spans="1:18" ht="26.25">
      <c r="A181" s="10"/>
      <c r="B181" s="10"/>
      <c r="C181" s="157" t="s">
        <v>233</v>
      </c>
      <c r="D181" s="448">
        <f t="shared" si="32"/>
        <v>0.14948453608247422</v>
      </c>
      <c r="E181" s="448">
        <f t="shared" si="33"/>
        <v>0.18947368421052632</v>
      </c>
      <c r="F181" s="448">
        <f t="shared" si="34"/>
        <v>0.24022346368715083</v>
      </c>
      <c r="G181" s="448">
        <f t="shared" si="35"/>
        <v>0.26605504587155965</v>
      </c>
      <c r="H181" s="448">
        <f t="shared" si="36"/>
        <v>0.26198083067092653</v>
      </c>
      <c r="I181" s="448">
        <f t="shared" si="37"/>
        <v>0.24175824175824176</v>
      </c>
      <c r="J181" s="448">
        <f t="shared" si="38"/>
        <v>0.3326271186440678</v>
      </c>
      <c r="K181" s="448">
        <f t="shared" si="39"/>
        <v>0.41904761904761906</v>
      </c>
      <c r="L181" s="448">
        <f t="shared" si="40"/>
        <v>0.45041322314049587</v>
      </c>
      <c r="M181" s="448">
        <f t="shared" si="41"/>
        <v>0.45708582834331335</v>
      </c>
      <c r="N181" s="455">
        <f t="shared" si="42"/>
        <v>0.4369885433715221</v>
      </c>
      <c r="O181" s="424"/>
      <c r="P181" s="424"/>
      <c r="Q181" s="424"/>
      <c r="R181" s="424"/>
    </row>
    <row r="182" spans="1:18" ht="17.25" customHeight="1">
      <c r="A182" s="10"/>
      <c r="B182" s="10"/>
      <c r="C182" s="156" t="s">
        <v>234</v>
      </c>
      <c r="D182" s="177">
        <f t="shared" si="32"/>
        <v>5.1546391752577317E-2</v>
      </c>
      <c r="E182" s="177">
        <f t="shared" si="33"/>
        <v>8.4210526315789472E-2</v>
      </c>
      <c r="F182" s="177">
        <f t="shared" si="34"/>
        <v>8.1005586592178769E-2</v>
      </c>
      <c r="G182" s="197">
        <f t="shared" si="35"/>
        <v>8.5626911314984705E-2</v>
      </c>
      <c r="H182" s="177">
        <f t="shared" si="36"/>
        <v>8.9456869009584661E-2</v>
      </c>
      <c r="I182" s="177">
        <f t="shared" si="37"/>
        <v>0.13186813186813187</v>
      </c>
      <c r="J182" s="177">
        <f t="shared" si="38"/>
        <v>9.110169491525423E-2</v>
      </c>
      <c r="K182" s="177">
        <f t="shared" si="39"/>
        <v>9.5238095238095233E-2</v>
      </c>
      <c r="L182" s="177">
        <f t="shared" si="40"/>
        <v>9.0909090909090912E-2</v>
      </c>
      <c r="M182" s="177">
        <f t="shared" si="41"/>
        <v>8.5828343313373259E-2</v>
      </c>
      <c r="N182" s="179">
        <f t="shared" si="42"/>
        <v>0.12111292962356793</v>
      </c>
      <c r="O182" s="424"/>
      <c r="P182" s="424"/>
      <c r="Q182" s="424"/>
      <c r="R182" s="424"/>
    </row>
    <row r="183" spans="1:18" ht="15.75" customHeight="1">
      <c r="A183" s="10"/>
      <c r="B183" s="10"/>
      <c r="C183" s="377" t="s">
        <v>95</v>
      </c>
      <c r="D183" s="428">
        <f t="shared" si="32"/>
        <v>0.31443298969072164</v>
      </c>
      <c r="E183" s="428">
        <f t="shared" si="33"/>
        <v>0.25263157894736843</v>
      </c>
      <c r="F183" s="428">
        <f t="shared" si="34"/>
        <v>0.16201117318435754</v>
      </c>
      <c r="G183" s="428">
        <f t="shared" si="35"/>
        <v>0.11926605504587157</v>
      </c>
      <c r="H183" s="428">
        <f t="shared" si="36"/>
        <v>0.15654952076677317</v>
      </c>
      <c r="I183" s="428">
        <f t="shared" si="37"/>
        <v>0.26923076923076922</v>
      </c>
      <c r="J183" s="428">
        <f t="shared" si="38"/>
        <v>0.22457627118644069</v>
      </c>
      <c r="K183" s="428">
        <f t="shared" si="39"/>
        <v>0.10476190476190476</v>
      </c>
      <c r="L183" s="428">
        <f t="shared" si="40"/>
        <v>9.9173553719008267E-2</v>
      </c>
      <c r="M183" s="428">
        <f t="shared" si="41"/>
        <v>0.10578842315369262</v>
      </c>
      <c r="N183" s="434">
        <f t="shared" si="42"/>
        <v>8.0196399345335512E-2</v>
      </c>
      <c r="O183" s="424"/>
      <c r="P183" s="424"/>
      <c r="Q183" s="424"/>
      <c r="R183" s="424"/>
    </row>
    <row r="184" spans="1:18" ht="21" customHeight="1">
      <c r="A184" s="10"/>
      <c r="B184" s="10"/>
      <c r="C184" s="186" t="s">
        <v>28</v>
      </c>
      <c r="D184" s="212">
        <f t="shared" ref="D184:N184" si="43">SUM(D177:D183)</f>
        <v>1</v>
      </c>
      <c r="E184" s="213">
        <f t="shared" si="43"/>
        <v>1</v>
      </c>
      <c r="F184" s="212">
        <f t="shared" si="43"/>
        <v>1</v>
      </c>
      <c r="G184" s="212">
        <f t="shared" si="43"/>
        <v>1</v>
      </c>
      <c r="H184" s="212">
        <f t="shared" si="43"/>
        <v>1</v>
      </c>
      <c r="I184" s="212">
        <f t="shared" si="43"/>
        <v>1</v>
      </c>
      <c r="J184" s="212">
        <f t="shared" si="43"/>
        <v>1</v>
      </c>
      <c r="K184" s="212">
        <f t="shared" si="43"/>
        <v>1</v>
      </c>
      <c r="L184" s="212">
        <f t="shared" si="43"/>
        <v>1</v>
      </c>
      <c r="M184" s="212">
        <f t="shared" si="43"/>
        <v>1</v>
      </c>
      <c r="N184" s="214">
        <f t="shared" si="43"/>
        <v>1</v>
      </c>
      <c r="O184" s="436"/>
      <c r="P184" s="436"/>
      <c r="Q184" s="436"/>
      <c r="R184" s="436"/>
    </row>
    <row r="185" spans="1:18" ht="26.25" customHeight="1">
      <c r="A185" s="10"/>
      <c r="B185" s="10"/>
      <c r="C185" s="917" t="s">
        <v>241</v>
      </c>
      <c r="D185" s="912"/>
      <c r="E185" s="912"/>
      <c r="F185" s="912"/>
      <c r="G185" s="912"/>
      <c r="H185" s="912"/>
      <c r="I185" s="912"/>
      <c r="J185" s="912"/>
      <c r="K185" s="912"/>
      <c r="L185" s="912"/>
      <c r="M185" s="912"/>
      <c r="N185" s="912"/>
      <c r="O185" s="10"/>
      <c r="P185" s="10"/>
      <c r="Q185" s="10"/>
      <c r="R185" s="10"/>
    </row>
    <row r="186" spans="1:18">
      <c r="A186" s="10"/>
      <c r="B186" s="10"/>
      <c r="C186" s="10"/>
      <c r="D186" s="10"/>
      <c r="E186" s="10"/>
      <c r="F186" s="10"/>
      <c r="G186" s="10"/>
      <c r="H186" s="10"/>
      <c r="I186" s="10"/>
      <c r="J186" s="10"/>
      <c r="K186" s="10"/>
      <c r="L186" s="10"/>
      <c r="M186" s="10"/>
      <c r="N186" s="10"/>
      <c r="O186" s="10"/>
      <c r="P186" s="10"/>
      <c r="Q186" s="10"/>
      <c r="R186" s="10"/>
    </row>
    <row r="187" spans="1:18">
      <c r="A187" s="10"/>
      <c r="B187" s="10"/>
      <c r="C187" s="10"/>
      <c r="D187" s="10"/>
      <c r="E187" s="10"/>
      <c r="F187" s="10"/>
      <c r="G187" s="10"/>
      <c r="H187" s="10"/>
      <c r="I187" s="10"/>
      <c r="J187" s="10"/>
      <c r="K187" s="10"/>
      <c r="L187" s="10"/>
      <c r="M187" s="10"/>
      <c r="N187" s="10"/>
      <c r="O187" s="10"/>
      <c r="P187" s="10"/>
      <c r="Q187" s="10"/>
      <c r="R187" s="10"/>
    </row>
    <row r="188" spans="1:18" ht="19.5" customHeight="1">
      <c r="A188" s="10"/>
      <c r="B188" s="10"/>
      <c r="C188" s="851" t="s">
        <v>271</v>
      </c>
      <c r="D188" s="825"/>
      <c r="E188" s="825"/>
      <c r="F188" s="825"/>
      <c r="G188" s="825"/>
      <c r="H188" s="825"/>
      <c r="I188" s="825"/>
      <c r="J188" s="825"/>
      <c r="K188" s="825"/>
      <c r="L188" s="825"/>
      <c r="M188" s="825"/>
      <c r="N188" s="825"/>
      <c r="O188" s="172"/>
      <c r="P188" s="172"/>
      <c r="Q188" s="172"/>
      <c r="R188" s="10"/>
    </row>
    <row r="189" spans="1:18" ht="5.25" customHeight="1">
      <c r="A189" s="10"/>
      <c r="B189" s="10"/>
      <c r="C189" s="10"/>
      <c r="D189" s="10"/>
      <c r="E189" s="10"/>
      <c r="F189" s="10"/>
      <c r="G189" s="10"/>
      <c r="H189" s="10"/>
      <c r="I189" s="10"/>
      <c r="J189" s="10"/>
      <c r="K189" s="10"/>
      <c r="L189" s="10"/>
      <c r="M189" s="10"/>
      <c r="N189" s="10"/>
      <c r="O189" s="10"/>
      <c r="P189" s="10"/>
      <c r="Q189" s="10"/>
      <c r="R189" s="10"/>
    </row>
    <row r="190" spans="1:18">
      <c r="A190" s="10"/>
      <c r="B190" s="10"/>
      <c r="C190" s="10"/>
      <c r="D190" s="10"/>
      <c r="E190" s="10"/>
      <c r="F190" s="10"/>
      <c r="G190" s="10"/>
      <c r="H190" s="10"/>
      <c r="I190" s="10"/>
      <c r="J190" s="10"/>
      <c r="K190" s="10"/>
      <c r="L190" s="10"/>
      <c r="M190" s="10"/>
      <c r="N190" s="10"/>
      <c r="O190" s="10"/>
      <c r="P190" s="10"/>
      <c r="Q190" s="10"/>
      <c r="R190" s="10"/>
    </row>
    <row r="191" spans="1:18">
      <c r="A191" s="10"/>
      <c r="B191" s="10"/>
      <c r="C191" s="10"/>
      <c r="D191" s="10"/>
      <c r="E191" s="10"/>
      <c r="F191" s="10"/>
      <c r="G191" s="10"/>
      <c r="H191" s="10"/>
      <c r="I191" s="10"/>
      <c r="J191" s="10"/>
      <c r="K191" s="10"/>
      <c r="L191" s="10"/>
      <c r="M191" s="10"/>
      <c r="N191" s="10"/>
      <c r="O191" s="10"/>
      <c r="P191" s="10"/>
      <c r="Q191" s="10"/>
      <c r="R191" s="10"/>
    </row>
    <row r="192" spans="1:18">
      <c r="A192" s="10"/>
      <c r="B192" s="10"/>
      <c r="C192" s="10"/>
      <c r="D192" s="10"/>
      <c r="E192" s="10"/>
      <c r="F192" s="10"/>
      <c r="G192" s="10"/>
      <c r="H192" s="10"/>
      <c r="I192" s="10"/>
      <c r="J192" s="10"/>
      <c r="K192" s="10"/>
      <c r="L192" s="10"/>
      <c r="M192" s="10"/>
      <c r="N192" s="10"/>
      <c r="O192" s="10"/>
      <c r="P192" s="10"/>
      <c r="Q192" s="10"/>
      <c r="R192" s="10"/>
    </row>
    <row r="193" spans="1:18">
      <c r="A193" s="10"/>
      <c r="B193" s="10"/>
      <c r="C193" s="10"/>
      <c r="D193" s="10"/>
      <c r="E193" s="10"/>
      <c r="F193" s="10"/>
      <c r="G193" s="10"/>
      <c r="H193" s="10"/>
      <c r="I193" s="10"/>
      <c r="J193" s="10"/>
      <c r="K193" s="10"/>
      <c r="L193" s="10"/>
      <c r="M193" s="10"/>
      <c r="N193" s="10"/>
      <c r="O193" s="10"/>
      <c r="P193" s="10"/>
      <c r="Q193" s="10"/>
      <c r="R193" s="10"/>
    </row>
    <row r="194" spans="1:18">
      <c r="A194" s="10"/>
      <c r="B194" s="10"/>
      <c r="C194" s="10"/>
      <c r="D194" s="10"/>
      <c r="E194" s="10"/>
      <c r="F194" s="10"/>
      <c r="G194" s="10"/>
      <c r="H194" s="10"/>
      <c r="I194" s="10"/>
      <c r="J194" s="10"/>
      <c r="K194" s="10"/>
      <c r="L194" s="10"/>
      <c r="M194" s="10"/>
      <c r="N194" s="10"/>
      <c r="O194" s="10"/>
      <c r="P194" s="10"/>
      <c r="Q194" s="10"/>
      <c r="R194" s="10"/>
    </row>
    <row r="195" spans="1:18">
      <c r="A195" s="10"/>
      <c r="B195" s="10"/>
      <c r="C195" s="10"/>
      <c r="D195" s="10"/>
      <c r="E195" s="10"/>
      <c r="F195" s="10"/>
      <c r="G195" s="10"/>
      <c r="H195" s="10"/>
      <c r="I195" s="10"/>
      <c r="J195" s="10"/>
      <c r="K195" s="10"/>
      <c r="L195" s="10"/>
      <c r="M195" s="10"/>
      <c r="N195" s="10"/>
      <c r="O195" s="10"/>
      <c r="P195" s="10"/>
      <c r="Q195" s="10"/>
      <c r="R195" s="10"/>
    </row>
    <row r="196" spans="1:18">
      <c r="A196" s="10"/>
      <c r="B196" s="10"/>
      <c r="C196" s="10"/>
      <c r="D196" s="10"/>
      <c r="E196" s="10"/>
      <c r="F196" s="10"/>
      <c r="G196" s="10"/>
      <c r="H196" s="10"/>
      <c r="I196" s="10"/>
      <c r="J196" s="10"/>
      <c r="K196" s="10"/>
      <c r="L196" s="10"/>
      <c r="M196" s="10"/>
      <c r="N196" s="10"/>
      <c r="O196" s="10"/>
      <c r="P196" s="10"/>
      <c r="Q196" s="10"/>
      <c r="R196" s="10"/>
    </row>
    <row r="197" spans="1:18">
      <c r="A197" s="10"/>
      <c r="B197" s="10"/>
      <c r="C197" s="10"/>
      <c r="D197" s="10"/>
      <c r="E197" s="10"/>
      <c r="F197" s="10"/>
      <c r="G197" s="10"/>
      <c r="H197" s="10"/>
      <c r="I197" s="10"/>
      <c r="J197" s="10"/>
      <c r="K197" s="10"/>
      <c r="L197" s="10"/>
      <c r="M197" s="10"/>
      <c r="N197" s="10"/>
      <c r="O197" s="10"/>
      <c r="P197" s="10"/>
      <c r="Q197" s="10"/>
      <c r="R197" s="10"/>
    </row>
    <row r="198" spans="1:18">
      <c r="A198" s="10"/>
      <c r="B198" s="10"/>
      <c r="C198" s="10"/>
      <c r="D198" s="10"/>
      <c r="E198" s="10"/>
      <c r="F198" s="10"/>
      <c r="G198" s="10"/>
      <c r="H198" s="10"/>
      <c r="I198" s="10"/>
      <c r="J198" s="10"/>
      <c r="K198" s="10"/>
      <c r="L198" s="10"/>
      <c r="M198" s="10"/>
      <c r="N198" s="10"/>
      <c r="O198" s="10"/>
      <c r="P198" s="10"/>
      <c r="Q198" s="10"/>
      <c r="R198" s="10"/>
    </row>
    <row r="199" spans="1:18" ht="9" customHeight="1">
      <c r="A199" s="10"/>
      <c r="B199" s="10"/>
      <c r="C199" s="151"/>
      <c r="D199" s="10"/>
      <c r="E199" s="10"/>
      <c r="F199" s="10"/>
      <c r="G199" s="10"/>
      <c r="H199" s="10"/>
      <c r="I199" s="10"/>
      <c r="J199" s="10"/>
      <c r="K199" s="10"/>
      <c r="L199" s="10"/>
      <c r="M199" s="10"/>
      <c r="N199" s="10"/>
      <c r="O199" s="10"/>
      <c r="P199" s="10"/>
      <c r="Q199" s="10"/>
      <c r="R199" s="10"/>
    </row>
    <row r="200" spans="1:18">
      <c r="A200" s="10"/>
      <c r="B200" s="10"/>
      <c r="C200" s="10"/>
      <c r="D200" s="10"/>
      <c r="E200" s="10"/>
      <c r="F200" s="10"/>
      <c r="G200" s="10"/>
      <c r="H200" s="10"/>
      <c r="I200" s="10"/>
      <c r="J200" s="10"/>
      <c r="K200" s="10"/>
      <c r="L200" s="10"/>
      <c r="M200" s="10"/>
      <c r="N200" s="10"/>
      <c r="O200" s="10"/>
      <c r="P200" s="10"/>
      <c r="Q200" s="10"/>
      <c r="R200" s="10"/>
    </row>
    <row r="201" spans="1:18" ht="19.5" customHeight="1">
      <c r="A201" s="10"/>
      <c r="B201" s="10"/>
      <c r="C201" s="851" t="s">
        <v>271</v>
      </c>
      <c r="D201" s="825"/>
      <c r="E201" s="825"/>
      <c r="F201" s="825"/>
      <c r="G201" s="825"/>
      <c r="H201" s="825"/>
      <c r="I201" s="825"/>
      <c r="J201" s="825"/>
      <c r="K201" s="825"/>
      <c r="L201" s="825"/>
      <c r="M201" s="825"/>
      <c r="N201" s="825"/>
      <c r="O201" s="172"/>
      <c r="P201" s="172"/>
      <c r="Q201" s="172"/>
      <c r="R201" s="10"/>
    </row>
    <row r="202" spans="1:18">
      <c r="A202" s="10"/>
      <c r="B202" s="10"/>
      <c r="C202" s="10"/>
      <c r="D202" s="10"/>
      <c r="E202" s="10"/>
      <c r="F202" s="10"/>
      <c r="G202" s="10"/>
      <c r="H202" s="10"/>
      <c r="I202" s="10"/>
      <c r="J202" s="10"/>
      <c r="K202" s="10"/>
      <c r="L202" s="10"/>
      <c r="M202" s="10"/>
      <c r="N202" s="10"/>
      <c r="O202" s="10"/>
      <c r="P202" s="10"/>
      <c r="Q202" s="10"/>
      <c r="R202" s="10"/>
    </row>
    <row r="203" spans="1:18">
      <c r="A203" s="10"/>
      <c r="B203" s="10"/>
      <c r="C203" s="10"/>
      <c r="D203" s="10"/>
      <c r="E203" s="10"/>
      <c r="F203" s="10"/>
      <c r="G203" s="10"/>
      <c r="H203" s="10"/>
      <c r="I203" s="10"/>
      <c r="J203" s="10"/>
      <c r="K203" s="10"/>
      <c r="L203" s="10"/>
      <c r="M203" s="10"/>
      <c r="N203" s="10"/>
      <c r="O203" s="10"/>
      <c r="P203" s="10"/>
      <c r="Q203" s="10"/>
      <c r="R203" s="10"/>
    </row>
    <row r="204" spans="1:18">
      <c r="A204" s="10"/>
      <c r="B204" s="10"/>
      <c r="C204" s="10"/>
      <c r="D204" s="10"/>
      <c r="E204" s="10"/>
      <c r="F204" s="10"/>
      <c r="G204" s="10"/>
      <c r="H204" s="10"/>
      <c r="I204" s="10"/>
      <c r="J204" s="10"/>
      <c r="K204" s="10"/>
      <c r="L204" s="10"/>
      <c r="M204" s="10"/>
      <c r="N204" s="10"/>
      <c r="O204" s="10"/>
      <c r="P204" s="10"/>
      <c r="Q204" s="10"/>
      <c r="R204" s="10"/>
    </row>
    <row r="205" spans="1:18">
      <c r="A205" s="10"/>
      <c r="B205" s="10"/>
      <c r="C205" s="10"/>
      <c r="D205" s="10"/>
      <c r="E205" s="10"/>
      <c r="F205" s="10"/>
      <c r="G205" s="10"/>
      <c r="H205" s="10"/>
      <c r="I205" s="10"/>
      <c r="J205" s="10"/>
      <c r="K205" s="10"/>
      <c r="L205" s="10"/>
      <c r="M205" s="10"/>
      <c r="N205" s="10"/>
      <c r="O205" s="10"/>
      <c r="P205" s="10"/>
      <c r="Q205" s="10"/>
      <c r="R205" s="10"/>
    </row>
    <row r="206" spans="1:18">
      <c r="A206" s="10"/>
      <c r="B206" s="10"/>
      <c r="C206" s="10"/>
      <c r="D206" s="10"/>
      <c r="E206" s="10"/>
      <c r="F206" s="10"/>
      <c r="G206" s="10"/>
      <c r="H206" s="10"/>
      <c r="I206" s="10"/>
      <c r="J206" s="10"/>
      <c r="K206" s="10"/>
      <c r="L206" s="10"/>
      <c r="M206" s="10"/>
      <c r="N206" s="10"/>
      <c r="O206" s="10"/>
      <c r="P206" s="10"/>
      <c r="Q206" s="10"/>
      <c r="R206" s="10"/>
    </row>
    <row r="207" spans="1:18">
      <c r="A207" s="10"/>
      <c r="B207" s="10"/>
      <c r="C207" s="10"/>
      <c r="D207" s="10"/>
      <c r="E207" s="10"/>
      <c r="F207" s="10"/>
      <c r="G207" s="10"/>
      <c r="H207" s="10"/>
      <c r="I207" s="10"/>
      <c r="J207" s="10"/>
      <c r="K207" s="10"/>
      <c r="L207" s="10"/>
      <c r="M207" s="10"/>
      <c r="N207" s="10"/>
      <c r="O207" s="10"/>
      <c r="P207" s="10"/>
      <c r="Q207" s="10"/>
      <c r="R207" s="10"/>
    </row>
    <row r="208" spans="1:18">
      <c r="A208" s="10"/>
      <c r="B208" s="10"/>
      <c r="C208" s="10"/>
      <c r="D208" s="10"/>
      <c r="E208" s="10"/>
      <c r="F208" s="10"/>
      <c r="G208" s="10"/>
      <c r="H208" s="10"/>
      <c r="I208" s="10"/>
      <c r="J208" s="10"/>
      <c r="K208" s="10"/>
      <c r="L208" s="10"/>
      <c r="M208" s="10"/>
      <c r="N208" s="10"/>
      <c r="O208" s="10"/>
      <c r="P208" s="10"/>
      <c r="Q208" s="10"/>
      <c r="R208" s="10"/>
    </row>
    <row r="209" spans="1:18">
      <c r="A209" s="10"/>
      <c r="B209" s="10"/>
      <c r="C209" s="10"/>
      <c r="D209" s="10"/>
      <c r="E209" s="10"/>
      <c r="F209" s="10"/>
      <c r="G209" s="10"/>
      <c r="H209" s="10"/>
      <c r="I209" s="10"/>
      <c r="J209" s="10"/>
      <c r="K209" s="10"/>
      <c r="L209" s="10"/>
      <c r="M209" s="10"/>
      <c r="N209" s="10"/>
      <c r="O209" s="10"/>
      <c r="P209" s="10"/>
      <c r="Q209" s="10"/>
      <c r="R209" s="10"/>
    </row>
    <row r="210" spans="1:18">
      <c r="A210" s="10"/>
      <c r="B210" s="10"/>
      <c r="C210" s="10"/>
      <c r="D210" s="10"/>
      <c r="E210" s="10"/>
      <c r="F210" s="10"/>
      <c r="G210" s="10"/>
      <c r="H210" s="10"/>
      <c r="I210" s="10"/>
      <c r="J210" s="10"/>
      <c r="K210" s="10"/>
      <c r="L210" s="10"/>
      <c r="M210" s="10"/>
      <c r="N210" s="10"/>
      <c r="O210" s="10"/>
      <c r="P210" s="10"/>
      <c r="Q210" s="10"/>
      <c r="R210" s="10"/>
    </row>
    <row r="211" spans="1:18">
      <c r="A211" s="10"/>
      <c r="B211" s="10"/>
      <c r="C211" s="10"/>
      <c r="D211" s="10"/>
      <c r="E211" s="10"/>
      <c r="F211" s="10"/>
      <c r="G211" s="10"/>
      <c r="H211" s="10"/>
      <c r="I211" s="10"/>
      <c r="J211" s="10"/>
      <c r="K211" s="10"/>
      <c r="L211" s="10"/>
      <c r="M211" s="10"/>
      <c r="N211" s="10"/>
      <c r="O211" s="10"/>
      <c r="P211" s="10"/>
      <c r="Q211" s="10"/>
      <c r="R211" s="10"/>
    </row>
    <row r="212" spans="1:18">
      <c r="A212" s="10"/>
      <c r="B212" s="10"/>
      <c r="C212" s="10"/>
      <c r="D212" s="10"/>
      <c r="E212" s="10"/>
      <c r="F212" s="10"/>
      <c r="G212" s="10"/>
      <c r="H212" s="10"/>
      <c r="I212" s="10"/>
      <c r="J212" s="10"/>
      <c r="K212" s="10"/>
      <c r="L212" s="10"/>
      <c r="M212" s="10"/>
      <c r="N212" s="10"/>
      <c r="O212" s="10"/>
      <c r="P212" s="10"/>
      <c r="Q212" s="10"/>
      <c r="R212" s="10"/>
    </row>
    <row r="213" spans="1:18" ht="19.5" customHeight="1">
      <c r="A213" s="10"/>
      <c r="B213" s="10"/>
      <c r="C213" s="851" t="s">
        <v>271</v>
      </c>
      <c r="D213" s="825"/>
      <c r="E213" s="825"/>
      <c r="F213" s="825"/>
      <c r="G213" s="825"/>
      <c r="H213" s="825"/>
      <c r="I213" s="825"/>
      <c r="J213" s="825"/>
      <c r="K213" s="825"/>
      <c r="L213" s="825"/>
      <c r="M213" s="825"/>
      <c r="N213" s="825"/>
      <c r="O213" s="172"/>
      <c r="P213" s="172"/>
      <c r="Q213" s="172"/>
      <c r="R213" s="10"/>
    </row>
    <row r="214" spans="1:18" ht="3.75" customHeight="1">
      <c r="A214" s="10"/>
      <c r="B214" s="10"/>
      <c r="C214" s="10"/>
      <c r="D214" s="10"/>
      <c r="E214" s="10"/>
      <c r="F214" s="10"/>
      <c r="G214" s="10"/>
      <c r="H214" s="10"/>
      <c r="I214" s="10"/>
      <c r="J214" s="10"/>
      <c r="K214" s="10"/>
      <c r="L214" s="10"/>
      <c r="M214" s="10"/>
      <c r="N214" s="10"/>
      <c r="O214" s="10"/>
      <c r="P214" s="10"/>
      <c r="Q214" s="10"/>
      <c r="R214" s="10"/>
    </row>
    <row r="215" spans="1:18">
      <c r="A215" s="10"/>
      <c r="B215" s="10"/>
      <c r="C215" s="10"/>
      <c r="D215" s="10"/>
      <c r="E215" s="10"/>
      <c r="F215" s="10"/>
      <c r="G215" s="10"/>
      <c r="H215" s="10"/>
      <c r="I215" s="10"/>
      <c r="J215" s="10"/>
      <c r="K215" s="10"/>
      <c r="L215" s="10"/>
      <c r="M215" s="10"/>
      <c r="N215" s="10"/>
      <c r="O215" s="10"/>
      <c r="P215" s="10"/>
      <c r="Q215" s="10"/>
      <c r="R215" s="10"/>
    </row>
    <row r="216" spans="1:18">
      <c r="A216" s="10"/>
      <c r="B216" s="10"/>
      <c r="C216" s="10"/>
      <c r="D216" s="10"/>
      <c r="E216" s="10"/>
      <c r="F216" s="10"/>
      <c r="G216" s="10"/>
      <c r="H216" s="10"/>
      <c r="I216" s="10"/>
      <c r="J216" s="10"/>
      <c r="K216" s="10"/>
      <c r="L216" s="10"/>
      <c r="M216" s="10"/>
      <c r="N216" s="10"/>
      <c r="O216" s="10"/>
      <c r="P216" s="10"/>
      <c r="Q216" s="10"/>
      <c r="R216" s="10"/>
    </row>
    <row r="217" spans="1:18">
      <c r="A217" s="10"/>
      <c r="B217" s="10"/>
      <c r="C217" s="10"/>
      <c r="D217" s="10"/>
      <c r="E217" s="10"/>
      <c r="F217" s="10"/>
      <c r="G217" s="10"/>
      <c r="H217" s="10"/>
      <c r="I217" s="10"/>
      <c r="J217" s="10"/>
      <c r="K217" s="10"/>
      <c r="L217" s="10"/>
      <c r="M217" s="10"/>
      <c r="N217" s="10"/>
      <c r="O217" s="10"/>
      <c r="P217" s="10"/>
      <c r="Q217" s="10"/>
      <c r="R217" s="10"/>
    </row>
    <row r="218" spans="1:18">
      <c r="A218" s="10"/>
      <c r="B218" s="10"/>
      <c r="C218" s="10"/>
      <c r="D218" s="10"/>
      <c r="E218" s="10"/>
      <c r="F218" s="10"/>
      <c r="G218" s="10"/>
      <c r="H218" s="10"/>
      <c r="I218" s="10"/>
      <c r="J218" s="10"/>
      <c r="K218" s="10"/>
      <c r="L218" s="10"/>
      <c r="M218" s="10"/>
      <c r="N218" s="10"/>
      <c r="O218" s="10"/>
      <c r="P218" s="10"/>
      <c r="Q218" s="10"/>
      <c r="R218" s="10"/>
    </row>
    <row r="219" spans="1:18">
      <c r="A219" s="10"/>
      <c r="B219" s="10"/>
      <c r="C219" s="10"/>
      <c r="D219" s="10"/>
      <c r="E219" s="10"/>
      <c r="F219" s="10"/>
      <c r="G219" s="10"/>
      <c r="H219" s="10"/>
      <c r="I219" s="10"/>
      <c r="J219" s="10"/>
      <c r="K219" s="10"/>
      <c r="L219" s="10"/>
      <c r="M219" s="10"/>
      <c r="N219" s="10"/>
      <c r="O219" s="10"/>
      <c r="P219" s="10"/>
      <c r="Q219" s="10"/>
      <c r="R219" s="10"/>
    </row>
    <row r="220" spans="1:18">
      <c r="A220" s="10"/>
      <c r="B220" s="10"/>
      <c r="C220" s="10"/>
      <c r="D220" s="10"/>
      <c r="E220" s="10"/>
      <c r="F220" s="10"/>
      <c r="G220" s="10"/>
      <c r="H220" s="10"/>
      <c r="I220" s="10"/>
      <c r="J220" s="10"/>
      <c r="K220" s="10"/>
      <c r="L220" s="10"/>
      <c r="M220" s="10"/>
      <c r="N220" s="10"/>
      <c r="O220" s="10"/>
      <c r="P220" s="10"/>
      <c r="Q220" s="10"/>
      <c r="R220" s="10"/>
    </row>
    <row r="221" spans="1:18">
      <c r="A221" s="10"/>
      <c r="B221" s="10"/>
      <c r="C221" s="10"/>
      <c r="D221" s="10"/>
      <c r="E221" s="10"/>
      <c r="F221" s="10"/>
      <c r="G221" s="10"/>
      <c r="H221" s="10"/>
      <c r="I221" s="10"/>
      <c r="J221" s="10"/>
      <c r="K221" s="10"/>
      <c r="L221" s="10"/>
      <c r="M221" s="10"/>
      <c r="N221" s="10"/>
      <c r="O221" s="10"/>
      <c r="P221" s="10"/>
      <c r="Q221" s="10"/>
      <c r="R221" s="10"/>
    </row>
    <row r="222" spans="1:18">
      <c r="A222" s="10"/>
      <c r="B222" s="10"/>
      <c r="C222" s="10"/>
      <c r="D222" s="10"/>
      <c r="E222" s="10"/>
      <c r="F222" s="10"/>
      <c r="G222" s="10"/>
      <c r="H222" s="10"/>
      <c r="I222" s="10"/>
      <c r="J222" s="10"/>
      <c r="K222" s="10"/>
      <c r="L222" s="10"/>
      <c r="M222" s="10"/>
      <c r="N222" s="10"/>
      <c r="O222" s="10"/>
      <c r="P222" s="10"/>
      <c r="Q222" s="10"/>
      <c r="R222" s="10"/>
    </row>
    <row r="223" spans="1:18">
      <c r="A223" s="10"/>
      <c r="B223" s="10"/>
      <c r="C223" s="10"/>
      <c r="D223" s="10"/>
      <c r="E223" s="10"/>
      <c r="F223" s="10"/>
      <c r="G223" s="10"/>
      <c r="H223" s="10"/>
      <c r="I223" s="10"/>
      <c r="J223" s="10"/>
      <c r="K223" s="10"/>
      <c r="L223" s="10"/>
      <c r="M223" s="10"/>
      <c r="N223" s="10"/>
      <c r="O223" s="10"/>
      <c r="P223" s="10"/>
      <c r="Q223" s="10"/>
      <c r="R223" s="10"/>
    </row>
    <row r="224" spans="1:18">
      <c r="A224" s="10"/>
      <c r="B224" s="10"/>
      <c r="C224" s="10"/>
      <c r="D224" s="10"/>
      <c r="E224" s="10"/>
      <c r="F224" s="10"/>
      <c r="G224" s="10"/>
      <c r="H224" s="10"/>
      <c r="I224" s="10"/>
      <c r="J224" s="10"/>
      <c r="K224" s="10"/>
      <c r="L224" s="10"/>
      <c r="M224" s="10"/>
      <c r="N224" s="10"/>
      <c r="O224" s="10"/>
      <c r="P224" s="10"/>
      <c r="Q224" s="10"/>
      <c r="R224" s="10"/>
    </row>
    <row r="225" spans="1:18">
      <c r="A225" s="10"/>
      <c r="B225" s="10"/>
      <c r="C225" s="10"/>
      <c r="D225" s="10"/>
      <c r="E225" s="10"/>
      <c r="F225" s="10"/>
      <c r="G225" s="10"/>
      <c r="H225" s="10"/>
      <c r="I225" s="10"/>
      <c r="J225" s="10"/>
      <c r="K225" s="10"/>
      <c r="L225" s="10"/>
      <c r="M225" s="10"/>
      <c r="N225" s="10"/>
      <c r="O225" s="10"/>
      <c r="P225" s="10"/>
      <c r="Q225" s="10"/>
      <c r="R225" s="10"/>
    </row>
    <row r="226" spans="1:18" ht="19.5" customHeight="1">
      <c r="A226" s="10"/>
      <c r="B226" s="10"/>
      <c r="C226" s="851" t="s">
        <v>271</v>
      </c>
      <c r="D226" s="825"/>
      <c r="E226" s="825"/>
      <c r="F226" s="825"/>
      <c r="G226" s="825"/>
      <c r="H226" s="825"/>
      <c r="I226" s="825"/>
      <c r="J226" s="825"/>
      <c r="K226" s="825"/>
      <c r="L226" s="825"/>
      <c r="M226" s="825"/>
      <c r="N226" s="825"/>
      <c r="O226" s="172"/>
      <c r="P226" s="172"/>
      <c r="Q226" s="172"/>
      <c r="R226" s="10"/>
    </row>
    <row r="227" spans="1:18" ht="5.25" customHeight="1">
      <c r="A227" s="10"/>
      <c r="B227" s="10"/>
      <c r="C227" s="10"/>
      <c r="D227" s="10"/>
      <c r="E227" s="10"/>
      <c r="F227" s="10"/>
      <c r="G227" s="10"/>
      <c r="H227" s="10"/>
      <c r="I227" s="10"/>
      <c r="J227" s="10"/>
      <c r="K227" s="10"/>
      <c r="L227" s="10"/>
      <c r="M227" s="10"/>
      <c r="N227" s="10"/>
      <c r="O227" s="10"/>
      <c r="P227" s="10"/>
      <c r="Q227" s="10"/>
      <c r="R227" s="10"/>
    </row>
    <row r="228" spans="1:18">
      <c r="A228" s="10"/>
      <c r="B228" s="10"/>
      <c r="C228" s="10"/>
      <c r="D228" s="10"/>
      <c r="E228" s="10"/>
      <c r="F228" s="10"/>
      <c r="G228" s="10"/>
      <c r="H228" s="10"/>
      <c r="I228" s="10"/>
      <c r="J228" s="10"/>
      <c r="K228" s="10"/>
      <c r="L228" s="10"/>
      <c r="M228" s="10"/>
      <c r="N228" s="10"/>
      <c r="O228" s="10"/>
      <c r="P228" s="10"/>
      <c r="Q228" s="10"/>
      <c r="R228" s="10"/>
    </row>
    <row r="229" spans="1:18">
      <c r="A229" s="10"/>
      <c r="B229" s="10"/>
      <c r="C229" s="10"/>
      <c r="D229" s="10"/>
      <c r="E229" s="10"/>
      <c r="F229" s="10"/>
      <c r="G229" s="10"/>
      <c r="H229" s="10"/>
      <c r="I229" s="10"/>
      <c r="J229" s="10"/>
      <c r="K229" s="10"/>
      <c r="L229" s="10"/>
      <c r="M229" s="10"/>
      <c r="N229" s="10"/>
      <c r="O229" s="10"/>
      <c r="P229" s="10"/>
      <c r="Q229" s="10"/>
      <c r="R229" s="10"/>
    </row>
    <row r="230" spans="1:18">
      <c r="A230" s="10"/>
      <c r="B230" s="10"/>
      <c r="C230" s="10"/>
      <c r="D230" s="10"/>
      <c r="E230" s="10"/>
      <c r="F230" s="10"/>
      <c r="G230" s="10"/>
      <c r="H230" s="10"/>
      <c r="I230" s="10"/>
      <c r="J230" s="10"/>
      <c r="K230" s="10"/>
      <c r="L230" s="10"/>
      <c r="M230" s="10"/>
      <c r="N230" s="10"/>
      <c r="O230" s="10"/>
      <c r="P230" s="10"/>
      <c r="Q230" s="10"/>
      <c r="R230" s="10"/>
    </row>
    <row r="231" spans="1:18">
      <c r="A231" s="10"/>
      <c r="B231" s="10"/>
      <c r="C231" s="10"/>
      <c r="D231" s="10"/>
      <c r="E231" s="10"/>
      <c r="F231" s="10"/>
      <c r="G231" s="10"/>
      <c r="H231" s="10"/>
      <c r="I231" s="10"/>
      <c r="J231" s="10"/>
      <c r="K231" s="10"/>
      <c r="L231" s="10"/>
      <c r="M231" s="10"/>
      <c r="N231" s="10"/>
      <c r="O231" s="10"/>
      <c r="P231" s="10"/>
      <c r="Q231" s="10"/>
      <c r="R231" s="10"/>
    </row>
    <row r="232" spans="1:18">
      <c r="A232" s="10"/>
      <c r="B232" s="10"/>
      <c r="C232" s="10"/>
      <c r="D232" s="10"/>
      <c r="E232" s="10"/>
      <c r="F232" s="10"/>
      <c r="G232" s="10"/>
      <c r="H232" s="10"/>
      <c r="I232" s="10"/>
      <c r="J232" s="10"/>
      <c r="K232" s="10"/>
      <c r="L232" s="10"/>
      <c r="M232" s="10"/>
      <c r="N232" s="10"/>
      <c r="O232" s="10"/>
      <c r="P232" s="10"/>
      <c r="Q232" s="10"/>
      <c r="R232" s="10"/>
    </row>
    <row r="233" spans="1:18">
      <c r="A233" s="10"/>
      <c r="B233" s="10"/>
      <c r="C233" s="10"/>
      <c r="D233" s="10"/>
      <c r="E233" s="10"/>
      <c r="F233" s="10"/>
      <c r="G233" s="10"/>
      <c r="H233" s="10"/>
      <c r="I233" s="10"/>
      <c r="J233" s="10"/>
      <c r="K233" s="10"/>
      <c r="L233" s="10"/>
      <c r="M233" s="10"/>
      <c r="N233" s="10"/>
      <c r="O233" s="10"/>
      <c r="P233" s="10"/>
      <c r="Q233" s="10"/>
      <c r="R233" s="10"/>
    </row>
    <row r="234" spans="1:18">
      <c r="A234" s="10"/>
      <c r="B234" s="10"/>
      <c r="C234" s="10"/>
      <c r="D234" s="10"/>
      <c r="E234" s="10"/>
      <c r="F234" s="10"/>
      <c r="G234" s="10"/>
      <c r="H234" s="10"/>
      <c r="I234" s="10"/>
      <c r="J234" s="10"/>
      <c r="K234" s="10"/>
      <c r="L234" s="10"/>
      <c r="M234" s="10"/>
      <c r="N234" s="10"/>
      <c r="O234" s="10"/>
      <c r="P234" s="10"/>
      <c r="Q234" s="10"/>
      <c r="R234" s="10"/>
    </row>
    <row r="235" spans="1:18">
      <c r="A235" s="10"/>
      <c r="B235" s="10"/>
      <c r="C235" s="10"/>
      <c r="D235" s="10"/>
      <c r="E235" s="10"/>
      <c r="F235" s="10"/>
      <c r="G235" s="10"/>
      <c r="H235" s="10"/>
      <c r="I235" s="10"/>
      <c r="J235" s="10"/>
      <c r="K235" s="10"/>
      <c r="L235" s="10"/>
      <c r="M235" s="10"/>
      <c r="N235" s="10"/>
      <c r="O235" s="10"/>
      <c r="P235" s="10"/>
      <c r="Q235" s="10"/>
      <c r="R235" s="10"/>
    </row>
    <row r="236" spans="1:18">
      <c r="A236" s="10"/>
      <c r="B236" s="10"/>
      <c r="C236" s="10"/>
      <c r="D236" s="10"/>
      <c r="E236" s="10"/>
      <c r="F236" s="10"/>
      <c r="G236" s="10"/>
      <c r="H236" s="10"/>
      <c r="I236" s="10"/>
      <c r="J236" s="10"/>
      <c r="K236" s="10"/>
      <c r="L236" s="10"/>
      <c r="M236" s="10"/>
      <c r="N236" s="10"/>
      <c r="O236" s="10"/>
      <c r="P236" s="10"/>
      <c r="Q236" s="10"/>
      <c r="R236" s="10"/>
    </row>
    <row r="237" spans="1:18">
      <c r="A237" s="10"/>
      <c r="B237" s="10"/>
      <c r="C237" s="10"/>
      <c r="D237" s="10"/>
      <c r="E237" s="10"/>
      <c r="F237" s="10"/>
      <c r="G237" s="10"/>
      <c r="H237" s="10"/>
      <c r="I237" s="10"/>
      <c r="J237" s="10"/>
      <c r="K237" s="10"/>
      <c r="L237" s="10"/>
      <c r="M237" s="10"/>
      <c r="N237" s="10"/>
      <c r="O237" s="10"/>
      <c r="P237" s="10"/>
      <c r="Q237" s="10"/>
      <c r="R237" s="10"/>
    </row>
    <row r="238" spans="1:18">
      <c r="A238" s="10"/>
      <c r="B238" s="10"/>
      <c r="C238" s="10"/>
      <c r="D238" s="10"/>
      <c r="E238" s="10"/>
      <c r="F238" s="10"/>
      <c r="G238" s="10"/>
      <c r="H238" s="10"/>
      <c r="I238" s="10"/>
      <c r="J238" s="10"/>
      <c r="K238" s="10"/>
      <c r="L238" s="10"/>
      <c r="M238" s="10"/>
      <c r="N238" s="10"/>
      <c r="O238" s="10"/>
      <c r="P238" s="10"/>
      <c r="Q238" s="10"/>
      <c r="R238" s="10"/>
    </row>
    <row r="239" spans="1:18" ht="19.5" customHeight="1">
      <c r="A239" s="10"/>
      <c r="B239" s="10"/>
      <c r="C239" s="851" t="s">
        <v>271</v>
      </c>
      <c r="D239" s="825"/>
      <c r="E239" s="825"/>
      <c r="F239" s="825"/>
      <c r="G239" s="825"/>
      <c r="H239" s="825"/>
      <c r="I239" s="825"/>
      <c r="J239" s="825"/>
      <c r="K239" s="825"/>
      <c r="L239" s="825"/>
      <c r="M239" s="825"/>
      <c r="N239" s="825"/>
      <c r="O239" s="172"/>
      <c r="P239" s="172"/>
      <c r="Q239" s="172"/>
      <c r="R239" s="10"/>
    </row>
    <row r="240" spans="1:18">
      <c r="A240" s="10"/>
      <c r="B240" s="10"/>
      <c r="C240" s="10"/>
      <c r="D240" s="10"/>
      <c r="E240" s="10"/>
      <c r="F240" s="10"/>
      <c r="G240" s="10"/>
      <c r="H240" s="10"/>
      <c r="I240" s="10"/>
      <c r="J240" s="10"/>
      <c r="K240" s="10"/>
      <c r="L240" s="10"/>
      <c r="M240" s="10"/>
      <c r="N240" s="10"/>
      <c r="O240" s="10"/>
      <c r="P240" s="10"/>
      <c r="Q240" s="10"/>
      <c r="R240" s="10"/>
    </row>
    <row r="241" spans="1:18">
      <c r="A241" s="10"/>
      <c r="B241" s="10"/>
      <c r="C241" s="10"/>
      <c r="D241" s="10"/>
      <c r="E241" s="10"/>
      <c r="F241" s="10"/>
      <c r="G241" s="10"/>
      <c r="H241" s="10"/>
      <c r="I241" s="10"/>
      <c r="J241" s="10"/>
      <c r="K241" s="10"/>
      <c r="L241" s="10"/>
      <c r="M241" s="10"/>
      <c r="N241" s="10"/>
      <c r="O241" s="10"/>
      <c r="P241" s="10"/>
      <c r="Q241" s="10"/>
      <c r="R241" s="10"/>
    </row>
    <row r="242" spans="1:18">
      <c r="A242" s="10"/>
      <c r="B242" s="10"/>
      <c r="C242" s="10"/>
      <c r="D242" s="10"/>
      <c r="E242" s="10"/>
      <c r="F242" s="10"/>
      <c r="G242" s="10"/>
      <c r="H242" s="10"/>
      <c r="I242" s="10"/>
      <c r="J242" s="10"/>
      <c r="K242" s="10"/>
      <c r="L242" s="10"/>
      <c r="M242" s="10"/>
      <c r="N242" s="10"/>
      <c r="O242" s="10"/>
      <c r="P242" s="10"/>
      <c r="Q242" s="10"/>
      <c r="R242" s="10"/>
    </row>
    <row r="243" spans="1:18">
      <c r="A243" s="10"/>
      <c r="B243" s="10"/>
      <c r="C243" s="10"/>
      <c r="D243" s="10"/>
      <c r="E243" s="10"/>
      <c r="F243" s="10"/>
      <c r="G243" s="10"/>
      <c r="H243" s="10"/>
      <c r="I243" s="10"/>
      <c r="J243" s="10"/>
      <c r="K243" s="10"/>
      <c r="L243" s="10"/>
      <c r="M243" s="10"/>
      <c r="N243" s="10"/>
      <c r="O243" s="10"/>
      <c r="P243" s="10"/>
      <c r="Q243" s="10"/>
      <c r="R243" s="10"/>
    </row>
    <row r="244" spans="1:18">
      <c r="A244" s="10"/>
      <c r="B244" s="10"/>
      <c r="C244" s="10"/>
      <c r="D244" s="10"/>
      <c r="E244" s="10"/>
      <c r="F244" s="10"/>
      <c r="G244" s="10"/>
      <c r="H244" s="10"/>
      <c r="I244" s="10"/>
      <c r="J244" s="10"/>
      <c r="K244" s="10"/>
      <c r="L244" s="10"/>
      <c r="M244" s="10"/>
      <c r="N244" s="10"/>
      <c r="O244" s="10"/>
      <c r="P244" s="10"/>
      <c r="Q244" s="10"/>
      <c r="R244" s="10"/>
    </row>
    <row r="245" spans="1:18">
      <c r="A245" s="10"/>
      <c r="B245" s="10"/>
      <c r="C245" s="10"/>
      <c r="D245" s="10"/>
      <c r="E245" s="10"/>
      <c r="F245" s="10"/>
      <c r="G245" s="10"/>
      <c r="H245" s="10"/>
      <c r="I245" s="10"/>
      <c r="J245" s="10"/>
      <c r="K245" s="10"/>
      <c r="L245" s="10"/>
      <c r="M245" s="10"/>
      <c r="N245" s="10"/>
      <c r="O245" s="10"/>
      <c r="P245" s="10"/>
      <c r="Q245" s="10"/>
      <c r="R245" s="10"/>
    </row>
    <row r="246" spans="1:18">
      <c r="A246" s="10"/>
      <c r="B246" s="10"/>
      <c r="C246" s="10"/>
      <c r="D246" s="10"/>
      <c r="E246" s="10"/>
      <c r="F246" s="10"/>
      <c r="G246" s="10"/>
      <c r="H246" s="10"/>
      <c r="I246" s="10"/>
      <c r="J246" s="10"/>
      <c r="K246" s="10"/>
      <c r="L246" s="10"/>
      <c r="M246" s="10"/>
      <c r="N246" s="10"/>
      <c r="O246" s="10"/>
      <c r="P246" s="10"/>
      <c r="Q246" s="10"/>
      <c r="R246" s="10"/>
    </row>
    <row r="247" spans="1:18">
      <c r="A247" s="10"/>
      <c r="B247" s="10"/>
      <c r="C247" s="10"/>
      <c r="D247" s="10"/>
      <c r="E247" s="10"/>
      <c r="F247" s="10"/>
      <c r="G247" s="10"/>
      <c r="H247" s="10"/>
      <c r="I247" s="10"/>
      <c r="J247" s="10"/>
      <c r="K247" s="10"/>
      <c r="L247" s="10"/>
      <c r="M247" s="10"/>
      <c r="N247" s="10"/>
      <c r="O247" s="10"/>
      <c r="P247" s="10"/>
      <c r="Q247" s="10"/>
      <c r="R247" s="10"/>
    </row>
    <row r="248" spans="1:18">
      <c r="A248" s="10"/>
      <c r="B248" s="10"/>
      <c r="C248" s="10"/>
      <c r="D248" s="10"/>
      <c r="E248" s="10"/>
      <c r="F248" s="10"/>
      <c r="G248" s="10"/>
      <c r="H248" s="10"/>
      <c r="I248" s="10"/>
      <c r="J248" s="10"/>
      <c r="K248" s="10"/>
      <c r="L248" s="10"/>
      <c r="M248" s="10"/>
      <c r="N248" s="10"/>
      <c r="O248" s="10"/>
      <c r="P248" s="10"/>
      <c r="Q248" s="10"/>
      <c r="R248" s="10"/>
    </row>
    <row r="249" spans="1:18">
      <c r="A249" s="10"/>
      <c r="B249" s="10"/>
      <c r="C249" s="10"/>
      <c r="D249" s="10"/>
      <c r="E249" s="10"/>
      <c r="F249" s="10"/>
      <c r="G249" s="10"/>
      <c r="H249" s="10"/>
      <c r="I249" s="10"/>
      <c r="J249" s="10"/>
      <c r="K249" s="10"/>
      <c r="L249" s="10"/>
      <c r="M249" s="10"/>
      <c r="N249" s="10"/>
      <c r="O249" s="10"/>
      <c r="P249" s="10"/>
      <c r="Q249" s="10"/>
      <c r="R249" s="10"/>
    </row>
    <row r="250" spans="1:18">
      <c r="A250" s="10"/>
      <c r="B250" s="10"/>
      <c r="C250" s="10"/>
      <c r="D250" s="10"/>
      <c r="E250" s="10"/>
      <c r="F250" s="10"/>
      <c r="G250" s="10"/>
      <c r="H250" s="10"/>
      <c r="I250" s="10"/>
      <c r="J250" s="10"/>
      <c r="K250" s="10"/>
      <c r="L250" s="10"/>
      <c r="M250" s="10"/>
      <c r="N250" s="10"/>
      <c r="O250" s="10"/>
      <c r="P250" s="10"/>
      <c r="Q250" s="10"/>
      <c r="R250" s="10"/>
    </row>
    <row r="251" spans="1:18" ht="20.25" customHeight="1">
      <c r="A251" s="10"/>
      <c r="B251" s="10"/>
      <c r="C251" s="10"/>
      <c r="D251" s="10"/>
      <c r="E251" s="10"/>
      <c r="F251" s="10"/>
      <c r="G251" s="10"/>
      <c r="H251" s="10"/>
      <c r="I251" s="10"/>
      <c r="J251" s="10"/>
      <c r="K251" s="10"/>
      <c r="L251" s="10"/>
      <c r="M251" s="10"/>
      <c r="N251" s="10"/>
      <c r="O251" s="10"/>
      <c r="P251" s="10"/>
      <c r="Q251" s="10"/>
      <c r="R251" s="10"/>
    </row>
    <row r="252" spans="1:18" ht="19.5" customHeight="1">
      <c r="A252" s="10"/>
      <c r="B252" s="10"/>
      <c r="C252" s="851" t="s">
        <v>271</v>
      </c>
      <c r="D252" s="825"/>
      <c r="E252" s="825"/>
      <c r="F252" s="825"/>
      <c r="G252" s="825"/>
      <c r="H252" s="825"/>
      <c r="I252" s="825"/>
      <c r="J252" s="825"/>
      <c r="K252" s="825"/>
      <c r="L252" s="825"/>
      <c r="M252" s="825"/>
      <c r="N252" s="825"/>
      <c r="O252" s="172"/>
      <c r="P252" s="172"/>
      <c r="Q252" s="172"/>
      <c r="R252" s="10"/>
    </row>
    <row r="253" spans="1:18">
      <c r="A253" s="10"/>
      <c r="B253" s="10"/>
      <c r="C253" s="10"/>
      <c r="D253" s="10"/>
      <c r="E253" s="10"/>
      <c r="F253" s="10"/>
      <c r="G253" s="10"/>
      <c r="H253" s="10"/>
      <c r="I253" s="10"/>
      <c r="J253" s="10"/>
      <c r="K253" s="10"/>
      <c r="L253" s="10"/>
      <c r="M253" s="10"/>
      <c r="N253" s="10"/>
      <c r="O253" s="10"/>
      <c r="P253" s="10"/>
      <c r="Q253" s="10"/>
      <c r="R253" s="10"/>
    </row>
    <row r="254" spans="1:18">
      <c r="A254" s="10"/>
      <c r="B254" s="10"/>
      <c r="C254" s="10"/>
      <c r="D254" s="10"/>
      <c r="E254" s="10"/>
      <c r="F254" s="10"/>
      <c r="G254" s="10"/>
      <c r="H254" s="10"/>
      <c r="I254" s="10"/>
      <c r="J254" s="10"/>
      <c r="K254" s="10"/>
      <c r="L254" s="10"/>
      <c r="M254" s="10"/>
      <c r="N254" s="10"/>
      <c r="O254" s="10"/>
      <c r="P254" s="10"/>
      <c r="Q254" s="10"/>
      <c r="R254" s="10"/>
    </row>
    <row r="255" spans="1:18">
      <c r="A255" s="10"/>
      <c r="B255" s="10"/>
      <c r="C255" s="10"/>
      <c r="D255" s="10"/>
      <c r="E255" s="10"/>
      <c r="F255" s="10"/>
      <c r="G255" s="10"/>
      <c r="H255" s="10"/>
      <c r="I255" s="10"/>
      <c r="J255" s="10"/>
      <c r="K255" s="10"/>
      <c r="L255" s="10"/>
      <c r="M255" s="10"/>
      <c r="N255" s="10"/>
      <c r="O255" s="10"/>
      <c r="P255" s="10"/>
      <c r="Q255" s="10"/>
      <c r="R255" s="10"/>
    </row>
    <row r="256" spans="1:18">
      <c r="A256" s="10"/>
      <c r="B256" s="10"/>
      <c r="C256" s="10"/>
      <c r="D256" s="10"/>
      <c r="E256" s="10"/>
      <c r="F256" s="10"/>
      <c r="G256" s="10"/>
      <c r="H256" s="10"/>
      <c r="I256" s="10"/>
      <c r="J256" s="10"/>
      <c r="K256" s="10"/>
      <c r="L256" s="10"/>
      <c r="M256" s="10"/>
      <c r="N256" s="10"/>
      <c r="O256" s="10"/>
      <c r="P256" s="10"/>
      <c r="Q256" s="10"/>
      <c r="R256" s="10"/>
    </row>
    <row r="257" spans="1:18">
      <c r="A257" s="10"/>
      <c r="B257" s="10"/>
      <c r="C257" s="10"/>
      <c r="D257" s="10"/>
      <c r="E257" s="10"/>
      <c r="F257" s="10"/>
      <c r="G257" s="10"/>
      <c r="H257" s="10"/>
      <c r="I257" s="10"/>
      <c r="J257" s="10"/>
      <c r="K257" s="10"/>
      <c r="L257" s="10"/>
      <c r="M257" s="10"/>
      <c r="N257" s="10"/>
      <c r="O257" s="10"/>
      <c r="P257" s="10"/>
      <c r="Q257" s="10"/>
      <c r="R257" s="10"/>
    </row>
    <row r="258" spans="1:18">
      <c r="A258" s="10"/>
      <c r="B258" s="10"/>
      <c r="C258" s="10"/>
      <c r="D258" s="10"/>
      <c r="E258" s="10"/>
      <c r="F258" s="10"/>
      <c r="G258" s="10"/>
      <c r="H258" s="10"/>
      <c r="I258" s="10"/>
      <c r="J258" s="10"/>
      <c r="K258" s="10"/>
      <c r="L258" s="10"/>
      <c r="M258" s="10"/>
      <c r="N258" s="10"/>
      <c r="O258" s="10"/>
      <c r="P258" s="10"/>
      <c r="Q258" s="10"/>
      <c r="R258" s="10"/>
    </row>
    <row r="259" spans="1:18">
      <c r="A259" s="10"/>
      <c r="B259" s="10"/>
      <c r="C259" s="10"/>
      <c r="D259" s="10"/>
      <c r="E259" s="10"/>
      <c r="F259" s="10"/>
      <c r="G259" s="10"/>
      <c r="H259" s="10"/>
      <c r="I259" s="10"/>
      <c r="J259" s="10"/>
      <c r="K259" s="10"/>
      <c r="L259" s="10"/>
      <c r="M259" s="10"/>
      <c r="N259" s="10"/>
      <c r="O259" s="10"/>
      <c r="P259" s="10"/>
      <c r="Q259" s="10"/>
      <c r="R259" s="10"/>
    </row>
    <row r="260" spans="1:18">
      <c r="A260" s="10"/>
      <c r="B260" s="10"/>
      <c r="C260" s="10"/>
      <c r="D260" s="10"/>
      <c r="E260" s="10"/>
      <c r="F260" s="10"/>
      <c r="G260" s="10"/>
      <c r="H260" s="10"/>
      <c r="I260" s="10"/>
      <c r="J260" s="10"/>
      <c r="K260" s="10"/>
      <c r="L260" s="10"/>
      <c r="M260" s="10"/>
      <c r="N260" s="10"/>
      <c r="O260" s="10"/>
      <c r="P260" s="10"/>
      <c r="Q260" s="10"/>
      <c r="R260" s="10"/>
    </row>
    <row r="261" spans="1:18">
      <c r="A261" s="10"/>
      <c r="B261" s="10"/>
      <c r="C261" s="10"/>
      <c r="D261" s="10"/>
      <c r="E261" s="10"/>
      <c r="F261" s="10"/>
      <c r="G261" s="10"/>
      <c r="H261" s="10"/>
      <c r="I261" s="10"/>
      <c r="J261" s="10"/>
      <c r="K261" s="10"/>
      <c r="L261" s="10"/>
      <c r="M261" s="10"/>
      <c r="N261" s="10"/>
      <c r="O261" s="10"/>
      <c r="P261" s="10"/>
      <c r="Q261" s="10"/>
      <c r="R261" s="10"/>
    </row>
    <row r="262" spans="1:18">
      <c r="A262" s="10"/>
      <c r="B262" s="10"/>
      <c r="C262" s="10"/>
      <c r="D262" s="10"/>
      <c r="E262" s="10"/>
      <c r="F262" s="10"/>
      <c r="G262" s="10"/>
      <c r="H262" s="10"/>
      <c r="I262" s="10"/>
      <c r="J262" s="10"/>
      <c r="K262" s="10"/>
      <c r="L262" s="10"/>
      <c r="M262" s="10"/>
      <c r="N262" s="10"/>
      <c r="O262" s="10"/>
      <c r="P262" s="10"/>
      <c r="Q262" s="10"/>
      <c r="R262" s="10"/>
    </row>
    <row r="263" spans="1:18">
      <c r="A263" s="10"/>
      <c r="B263" s="10"/>
      <c r="C263" s="10"/>
      <c r="D263" s="10"/>
      <c r="E263" s="10"/>
      <c r="F263" s="10"/>
      <c r="G263" s="10"/>
      <c r="H263" s="10"/>
      <c r="I263" s="10"/>
      <c r="J263" s="10"/>
      <c r="K263" s="10"/>
      <c r="L263" s="10"/>
      <c r="M263" s="10"/>
      <c r="N263" s="10"/>
      <c r="O263" s="10"/>
      <c r="P263" s="10"/>
      <c r="Q263" s="10"/>
      <c r="R263" s="10"/>
    </row>
    <row r="264" spans="1:18">
      <c r="A264" s="10"/>
      <c r="B264" s="10"/>
      <c r="C264" s="10"/>
      <c r="D264" s="10"/>
      <c r="E264" s="10"/>
      <c r="F264" s="10"/>
      <c r="G264" s="10"/>
      <c r="H264" s="10"/>
      <c r="I264" s="10"/>
      <c r="J264" s="10"/>
      <c r="K264" s="10"/>
      <c r="L264" s="10"/>
      <c r="M264" s="10"/>
      <c r="N264" s="10"/>
      <c r="O264" s="10"/>
      <c r="P264" s="10"/>
      <c r="Q264" s="10"/>
      <c r="R264" s="10"/>
    </row>
    <row r="265" spans="1:18">
      <c r="A265" s="10"/>
      <c r="B265" s="10"/>
      <c r="C265" s="10"/>
      <c r="D265" s="10"/>
      <c r="E265" s="10"/>
      <c r="F265" s="10"/>
      <c r="G265" s="10"/>
      <c r="H265" s="10"/>
      <c r="I265" s="10"/>
      <c r="J265" s="10"/>
      <c r="K265" s="10"/>
      <c r="L265" s="10"/>
      <c r="M265" s="10"/>
      <c r="N265" s="10"/>
      <c r="O265" s="10"/>
      <c r="P265" s="10"/>
      <c r="Q265" s="10"/>
      <c r="R265" s="10"/>
    </row>
    <row r="266" spans="1:18" ht="19.5" customHeight="1">
      <c r="A266" s="10"/>
      <c r="B266" s="10"/>
      <c r="C266" s="851" t="s">
        <v>271</v>
      </c>
      <c r="D266" s="825"/>
      <c r="E266" s="825"/>
      <c r="F266" s="825"/>
      <c r="G266" s="825"/>
      <c r="H266" s="825"/>
      <c r="I266" s="825"/>
      <c r="J266" s="825"/>
      <c r="K266" s="825"/>
      <c r="L266" s="825"/>
      <c r="M266" s="825"/>
      <c r="N266" s="825"/>
      <c r="O266" s="172"/>
      <c r="P266" s="172"/>
      <c r="Q266" s="172"/>
      <c r="R266" s="10"/>
    </row>
    <row r="267" spans="1:18" ht="3.75" customHeight="1">
      <c r="A267" s="10"/>
      <c r="B267" s="10"/>
      <c r="C267" s="10"/>
      <c r="D267" s="10"/>
      <c r="E267" s="10"/>
      <c r="F267" s="10"/>
      <c r="G267" s="10"/>
      <c r="H267" s="10"/>
      <c r="I267" s="10"/>
      <c r="J267" s="10"/>
      <c r="K267" s="10"/>
      <c r="L267" s="10"/>
      <c r="M267" s="10"/>
      <c r="N267" s="10"/>
      <c r="O267" s="10"/>
      <c r="P267" s="10"/>
      <c r="Q267" s="10"/>
      <c r="R267" s="10"/>
    </row>
    <row r="268" spans="1:18">
      <c r="A268" s="10"/>
      <c r="B268" s="10"/>
      <c r="C268" s="10"/>
      <c r="D268" s="10"/>
      <c r="E268" s="10"/>
      <c r="F268" s="10"/>
      <c r="G268" s="10"/>
      <c r="H268" s="10"/>
      <c r="I268" s="10"/>
      <c r="J268" s="10"/>
      <c r="K268" s="10"/>
      <c r="L268" s="10"/>
      <c r="M268" s="10"/>
      <c r="N268" s="10"/>
      <c r="O268" s="10"/>
      <c r="P268" s="10"/>
      <c r="Q268" s="10"/>
      <c r="R268" s="10"/>
    </row>
    <row r="269" spans="1:18">
      <c r="A269" s="10"/>
      <c r="B269" s="10"/>
      <c r="C269" s="10"/>
      <c r="D269" s="10"/>
      <c r="E269" s="10"/>
      <c r="F269" s="10"/>
      <c r="G269" s="10"/>
      <c r="H269" s="10"/>
      <c r="I269" s="10"/>
      <c r="J269" s="10"/>
      <c r="K269" s="10"/>
      <c r="L269" s="10"/>
      <c r="M269" s="10"/>
      <c r="N269" s="10"/>
      <c r="O269" s="10"/>
      <c r="P269" s="10"/>
      <c r="Q269" s="10"/>
      <c r="R269" s="10"/>
    </row>
    <row r="270" spans="1:18">
      <c r="A270" s="10"/>
      <c r="B270" s="10"/>
      <c r="C270" s="10"/>
      <c r="D270" s="10"/>
      <c r="E270" s="10"/>
      <c r="F270" s="10"/>
      <c r="G270" s="10"/>
      <c r="H270" s="10"/>
      <c r="I270" s="10"/>
      <c r="J270" s="10"/>
      <c r="K270" s="10"/>
      <c r="L270" s="10"/>
      <c r="M270" s="10"/>
      <c r="N270" s="10"/>
      <c r="O270" s="10"/>
      <c r="P270" s="10"/>
      <c r="Q270" s="10"/>
      <c r="R270" s="10"/>
    </row>
    <row r="271" spans="1:18">
      <c r="A271" s="10"/>
      <c r="B271" s="10"/>
      <c r="C271" s="10"/>
      <c r="D271" s="10"/>
      <c r="E271" s="10"/>
      <c r="F271" s="10"/>
      <c r="G271" s="10"/>
      <c r="H271" s="10"/>
      <c r="I271" s="10"/>
      <c r="J271" s="10"/>
      <c r="K271" s="10"/>
      <c r="L271" s="10"/>
      <c r="M271" s="10"/>
      <c r="N271" s="10"/>
      <c r="O271" s="10"/>
      <c r="P271" s="10"/>
      <c r="Q271" s="10"/>
      <c r="R271" s="10"/>
    </row>
    <row r="272" spans="1:18">
      <c r="A272" s="10"/>
      <c r="B272" s="10"/>
      <c r="C272" s="10"/>
      <c r="D272" s="10"/>
      <c r="E272" s="10"/>
      <c r="F272" s="10"/>
      <c r="G272" s="10"/>
      <c r="H272" s="10"/>
      <c r="I272" s="10"/>
      <c r="J272" s="10"/>
      <c r="K272" s="10"/>
      <c r="L272" s="10"/>
      <c r="M272" s="10"/>
      <c r="N272" s="10"/>
      <c r="O272" s="10"/>
      <c r="P272" s="10"/>
      <c r="Q272" s="10"/>
      <c r="R272" s="10"/>
    </row>
    <row r="273" spans="1:18">
      <c r="A273" s="10"/>
      <c r="B273" s="10"/>
      <c r="C273" s="10"/>
      <c r="D273" s="10"/>
      <c r="E273" s="10"/>
      <c r="F273" s="10"/>
      <c r="G273" s="10"/>
      <c r="H273" s="10"/>
      <c r="I273" s="10"/>
      <c r="J273" s="10"/>
      <c r="K273" s="10"/>
      <c r="L273" s="10"/>
      <c r="M273" s="10"/>
      <c r="N273" s="10"/>
      <c r="O273" s="10"/>
      <c r="P273" s="10"/>
      <c r="Q273" s="10"/>
      <c r="R273" s="10"/>
    </row>
    <row r="274" spans="1:18">
      <c r="A274" s="10"/>
      <c r="B274" s="10"/>
      <c r="C274" s="10"/>
      <c r="D274" s="10"/>
      <c r="E274" s="10"/>
      <c r="F274" s="10"/>
      <c r="G274" s="10"/>
      <c r="H274" s="10"/>
      <c r="I274" s="10"/>
      <c r="J274" s="10"/>
      <c r="K274" s="10"/>
      <c r="L274" s="10"/>
      <c r="M274" s="10"/>
      <c r="N274" s="10"/>
      <c r="O274" s="10"/>
      <c r="P274" s="10"/>
      <c r="Q274" s="10"/>
      <c r="R274" s="10"/>
    </row>
    <row r="275" spans="1:18">
      <c r="A275" s="10"/>
      <c r="B275" s="10"/>
      <c r="C275" s="10"/>
      <c r="D275" s="10"/>
      <c r="E275" s="10"/>
      <c r="F275" s="10"/>
      <c r="G275" s="10"/>
      <c r="H275" s="10"/>
      <c r="I275" s="10"/>
      <c r="J275" s="10"/>
      <c r="K275" s="10"/>
      <c r="L275" s="10"/>
      <c r="M275" s="10"/>
      <c r="N275" s="10"/>
      <c r="O275" s="10"/>
      <c r="P275" s="10"/>
      <c r="Q275" s="10"/>
      <c r="R275" s="10"/>
    </row>
    <row r="276" spans="1:18">
      <c r="A276" s="10"/>
      <c r="B276" s="10"/>
      <c r="C276" s="10"/>
      <c r="D276" s="10"/>
      <c r="E276" s="10"/>
      <c r="F276" s="10"/>
      <c r="G276" s="10"/>
      <c r="H276" s="10"/>
      <c r="I276" s="10"/>
      <c r="J276" s="10"/>
      <c r="K276" s="10"/>
      <c r="L276" s="10"/>
      <c r="M276" s="10"/>
      <c r="N276" s="10"/>
      <c r="O276" s="10"/>
      <c r="P276" s="10"/>
      <c r="Q276" s="10"/>
      <c r="R276" s="10"/>
    </row>
    <row r="277" spans="1:18">
      <c r="A277" s="10"/>
      <c r="B277" s="10"/>
      <c r="C277" s="10"/>
      <c r="D277" s="10"/>
      <c r="E277" s="10"/>
      <c r="F277" s="10"/>
      <c r="G277" s="10"/>
      <c r="H277" s="10"/>
      <c r="I277" s="10"/>
      <c r="J277" s="10"/>
      <c r="K277" s="10"/>
      <c r="L277" s="10"/>
      <c r="M277" s="10"/>
      <c r="N277" s="10"/>
      <c r="O277" s="10"/>
      <c r="P277" s="10"/>
      <c r="Q277" s="10"/>
      <c r="R277" s="10"/>
    </row>
    <row r="278" spans="1:18">
      <c r="A278" s="10"/>
      <c r="B278" s="10"/>
      <c r="C278" s="10"/>
      <c r="D278" s="10"/>
      <c r="E278" s="10"/>
      <c r="F278" s="10"/>
      <c r="G278" s="10"/>
      <c r="H278" s="10"/>
      <c r="I278" s="10"/>
      <c r="J278" s="10"/>
      <c r="K278" s="10"/>
      <c r="L278" s="10"/>
      <c r="M278" s="10"/>
      <c r="N278" s="10"/>
      <c r="O278" s="10"/>
      <c r="P278" s="10"/>
      <c r="Q278" s="10"/>
      <c r="R278" s="10"/>
    </row>
    <row r="279" spans="1:18">
      <c r="A279" s="10"/>
      <c r="B279" s="10"/>
      <c r="C279" s="10"/>
      <c r="D279" s="10"/>
      <c r="E279" s="10"/>
      <c r="F279" s="10"/>
      <c r="G279" s="10"/>
      <c r="H279" s="10"/>
      <c r="I279" s="10"/>
      <c r="J279" s="10"/>
      <c r="K279" s="10"/>
      <c r="L279" s="10"/>
      <c r="M279" s="10"/>
      <c r="N279" s="10"/>
      <c r="O279" s="10"/>
      <c r="P279" s="10"/>
      <c r="Q279" s="10"/>
      <c r="R279" s="10"/>
    </row>
    <row r="280" spans="1:18">
      <c r="A280" s="10"/>
      <c r="B280" s="10"/>
      <c r="C280" s="10"/>
      <c r="D280" s="10"/>
      <c r="E280" s="10"/>
      <c r="F280" s="10"/>
      <c r="G280" s="10"/>
      <c r="H280" s="10"/>
      <c r="I280" s="10"/>
      <c r="J280" s="10"/>
      <c r="K280" s="10"/>
      <c r="L280" s="10"/>
      <c r="M280" s="10"/>
      <c r="N280" s="10"/>
      <c r="O280" s="10"/>
      <c r="P280" s="10"/>
      <c r="Q280" s="10"/>
      <c r="R280" s="10"/>
    </row>
    <row r="281" spans="1:18">
      <c r="A281" s="10"/>
      <c r="B281" s="10"/>
      <c r="C281" s="10"/>
      <c r="D281" s="10"/>
      <c r="E281" s="10"/>
      <c r="F281" s="10"/>
      <c r="G281" s="10"/>
      <c r="H281" s="10"/>
      <c r="I281" s="10"/>
      <c r="J281" s="10"/>
      <c r="K281" s="10"/>
      <c r="L281" s="10"/>
      <c r="M281" s="10"/>
      <c r="N281" s="10"/>
      <c r="O281" s="10"/>
      <c r="P281" s="10"/>
      <c r="Q281" s="10"/>
      <c r="R281" s="10"/>
    </row>
    <row r="282" spans="1:18">
      <c r="A282" s="10"/>
      <c r="B282" s="10"/>
      <c r="C282" s="10"/>
      <c r="D282" s="10"/>
      <c r="E282" s="10"/>
      <c r="F282" s="10"/>
      <c r="G282" s="10"/>
      <c r="H282" s="10"/>
      <c r="I282" s="10"/>
      <c r="J282" s="10"/>
      <c r="K282" s="10"/>
      <c r="L282" s="10"/>
      <c r="M282" s="10"/>
      <c r="N282" s="10"/>
      <c r="O282" s="10"/>
      <c r="P282" s="10"/>
      <c r="Q282" s="10"/>
      <c r="R282" s="10"/>
    </row>
    <row r="283" spans="1:18" ht="22.5" customHeight="1">
      <c r="A283" s="10"/>
      <c r="B283" s="10"/>
      <c r="C283" s="851" t="s">
        <v>276</v>
      </c>
      <c r="D283" s="825"/>
      <c r="E283" s="825"/>
      <c r="F283" s="825"/>
      <c r="G283" s="825"/>
      <c r="H283" s="825"/>
      <c r="I283" s="825"/>
      <c r="J283" s="825"/>
      <c r="K283" s="825"/>
      <c r="L283" s="825"/>
      <c r="M283" s="825"/>
      <c r="N283" s="825"/>
      <c r="O283" s="10"/>
      <c r="P283" s="10"/>
      <c r="Q283" s="10"/>
      <c r="R283" s="10"/>
    </row>
    <row r="284" spans="1:18" ht="3.75" customHeight="1">
      <c r="A284" s="10"/>
      <c r="B284" s="10"/>
      <c r="C284" s="10"/>
      <c r="D284" s="10"/>
      <c r="E284" s="10"/>
      <c r="F284" s="10"/>
      <c r="G284" s="10"/>
      <c r="H284" s="10"/>
      <c r="I284" s="10"/>
      <c r="J284" s="10"/>
      <c r="K284" s="10"/>
      <c r="L284" s="10"/>
      <c r="M284" s="10"/>
      <c r="N284" s="10"/>
      <c r="O284" s="10"/>
      <c r="P284" s="10"/>
      <c r="Q284" s="10"/>
      <c r="R284" s="10"/>
    </row>
    <row r="285" spans="1:18" ht="15.75" customHeight="1">
      <c r="A285" s="10"/>
      <c r="B285" s="10"/>
      <c r="C285" s="853" t="s">
        <v>87</v>
      </c>
      <c r="D285" s="127" t="s">
        <v>88</v>
      </c>
      <c r="E285" s="127" t="s">
        <v>88</v>
      </c>
      <c r="F285" s="127" t="s">
        <v>88</v>
      </c>
      <c r="G285" s="127" t="s">
        <v>88</v>
      </c>
      <c r="H285" s="127" t="s">
        <v>88</v>
      </c>
      <c r="I285" s="127" t="s">
        <v>88</v>
      </c>
      <c r="J285" s="127" t="s">
        <v>88</v>
      </c>
      <c r="K285" s="127" t="s">
        <v>88</v>
      </c>
      <c r="L285" s="127" t="s">
        <v>88</v>
      </c>
      <c r="M285" s="127" t="s">
        <v>88</v>
      </c>
      <c r="N285" s="128" t="s">
        <v>88</v>
      </c>
      <c r="O285" s="10"/>
      <c r="P285" s="10"/>
      <c r="Q285" s="10"/>
      <c r="R285" s="10"/>
    </row>
    <row r="286" spans="1:18" ht="15.75" customHeight="1">
      <c r="A286" s="10"/>
      <c r="B286" s="10"/>
      <c r="C286" s="854"/>
      <c r="D286" s="130">
        <v>2002</v>
      </c>
      <c r="E286" s="130">
        <v>2003</v>
      </c>
      <c r="F286" s="130">
        <v>2004</v>
      </c>
      <c r="G286" s="130">
        <v>2005</v>
      </c>
      <c r="H286" s="130">
        <v>2006</v>
      </c>
      <c r="I286" s="130">
        <v>2007</v>
      </c>
      <c r="J286" s="130">
        <v>2008</v>
      </c>
      <c r="K286" s="130">
        <v>2009</v>
      </c>
      <c r="L286" s="130">
        <v>2010</v>
      </c>
      <c r="M286" s="130">
        <v>2011</v>
      </c>
      <c r="N286" s="131">
        <v>2012</v>
      </c>
      <c r="O286" s="10"/>
      <c r="P286" s="10"/>
      <c r="Q286" s="10"/>
      <c r="R286" s="10"/>
    </row>
    <row r="287" spans="1:18">
      <c r="A287" s="10"/>
      <c r="B287" s="10"/>
      <c r="C287" s="165" t="s">
        <v>235</v>
      </c>
      <c r="D287" s="442">
        <v>126</v>
      </c>
      <c r="E287" s="443">
        <v>115</v>
      </c>
      <c r="F287" s="442">
        <v>178</v>
      </c>
      <c r="G287" s="443">
        <v>206</v>
      </c>
      <c r="H287" s="442">
        <v>170</v>
      </c>
      <c r="I287" s="443">
        <v>198</v>
      </c>
      <c r="J287" s="442">
        <v>232</v>
      </c>
      <c r="K287" s="443">
        <v>90</v>
      </c>
      <c r="L287" s="443">
        <v>109</v>
      </c>
      <c r="M287" s="443">
        <v>124</v>
      </c>
      <c r="N287" s="463">
        <v>103</v>
      </c>
      <c r="O287" s="10"/>
      <c r="P287" s="10"/>
      <c r="Q287" s="10"/>
      <c r="R287" s="10"/>
    </row>
    <row r="288" spans="1:18">
      <c r="A288" s="10"/>
      <c r="B288" s="10"/>
      <c r="C288" s="156" t="s">
        <v>236</v>
      </c>
      <c r="D288" s="368">
        <v>36</v>
      </c>
      <c r="E288" s="137">
        <v>39</v>
      </c>
      <c r="F288" s="137">
        <v>100</v>
      </c>
      <c r="G288" s="137">
        <v>74</v>
      </c>
      <c r="H288" s="137">
        <v>100</v>
      </c>
      <c r="I288" s="137">
        <v>67</v>
      </c>
      <c r="J288" s="137">
        <v>101</v>
      </c>
      <c r="K288" s="137">
        <v>90</v>
      </c>
      <c r="L288" s="137">
        <v>102</v>
      </c>
      <c r="M288" s="137">
        <v>120</v>
      </c>
      <c r="N288" s="138">
        <v>149</v>
      </c>
      <c r="O288" s="10"/>
      <c r="P288" s="10"/>
      <c r="Q288" s="10"/>
      <c r="R288" s="10"/>
    </row>
    <row r="289" spans="1:19">
      <c r="A289" s="10"/>
      <c r="B289" s="10"/>
      <c r="C289" s="157" t="s">
        <v>238</v>
      </c>
      <c r="D289" s="45">
        <v>22</v>
      </c>
      <c r="E289" s="44">
        <v>28</v>
      </c>
      <c r="F289" s="45">
        <v>61</v>
      </c>
      <c r="G289" s="44">
        <v>29</v>
      </c>
      <c r="H289" s="45">
        <v>34</v>
      </c>
      <c r="I289" s="44">
        <v>39</v>
      </c>
      <c r="J289" s="45">
        <v>35</v>
      </c>
      <c r="K289" s="44">
        <v>56</v>
      </c>
      <c r="L289" s="44">
        <v>68</v>
      </c>
      <c r="M289" s="44">
        <v>67</v>
      </c>
      <c r="N289" s="46">
        <v>64</v>
      </c>
      <c r="O289" s="10"/>
      <c r="P289" s="10"/>
      <c r="Q289" s="10"/>
      <c r="R289" s="10"/>
    </row>
    <row r="290" spans="1:19">
      <c r="A290" s="10"/>
      <c r="B290" s="10"/>
      <c r="C290" s="156" t="s">
        <v>239</v>
      </c>
      <c r="D290" s="368">
        <v>0</v>
      </c>
      <c r="E290" s="137">
        <v>0</v>
      </c>
      <c r="F290" s="137">
        <v>0</v>
      </c>
      <c r="G290" s="137">
        <v>0</v>
      </c>
      <c r="H290" s="137">
        <v>0</v>
      </c>
      <c r="I290" s="137">
        <v>0</v>
      </c>
      <c r="J290" s="137">
        <v>0</v>
      </c>
      <c r="K290" s="137">
        <v>137</v>
      </c>
      <c r="L290" s="137">
        <v>163</v>
      </c>
      <c r="M290" s="137">
        <v>159</v>
      </c>
      <c r="N290" s="138">
        <v>246</v>
      </c>
      <c r="O290" s="10"/>
      <c r="P290" s="10"/>
      <c r="Q290" s="10"/>
      <c r="R290" s="10"/>
    </row>
    <row r="291" spans="1:19">
      <c r="A291" s="10"/>
      <c r="B291" s="10"/>
      <c r="C291" s="157" t="s">
        <v>240</v>
      </c>
      <c r="D291" s="370">
        <v>0</v>
      </c>
      <c r="E291" s="371">
        <v>0</v>
      </c>
      <c r="F291" s="45">
        <v>0</v>
      </c>
      <c r="G291" s="44">
        <v>0</v>
      </c>
      <c r="H291" s="45">
        <v>0</v>
      </c>
      <c r="I291" s="44">
        <v>0</v>
      </c>
      <c r="J291" s="45">
        <v>0</v>
      </c>
      <c r="K291" s="44">
        <v>32</v>
      </c>
      <c r="L291" s="44">
        <v>33</v>
      </c>
      <c r="M291" s="44">
        <v>26</v>
      </c>
      <c r="N291" s="46">
        <v>44</v>
      </c>
      <c r="O291" s="10"/>
      <c r="P291" s="10"/>
      <c r="Q291" s="10"/>
      <c r="R291" s="10"/>
    </row>
    <row r="292" spans="1:19">
      <c r="A292" s="10"/>
      <c r="B292" s="10"/>
      <c r="C292" s="156" t="s">
        <v>125</v>
      </c>
      <c r="D292" s="368">
        <v>0</v>
      </c>
      <c r="E292" s="137">
        <v>0</v>
      </c>
      <c r="F292" s="137">
        <v>0</v>
      </c>
      <c r="G292" s="137">
        <v>0</v>
      </c>
      <c r="H292" s="137">
        <v>0</v>
      </c>
      <c r="I292" s="137">
        <v>0</v>
      </c>
      <c r="J292" s="137">
        <v>4</v>
      </c>
      <c r="K292" s="137">
        <v>1</v>
      </c>
      <c r="L292" s="137">
        <v>2</v>
      </c>
      <c r="M292" s="137">
        <v>1</v>
      </c>
      <c r="N292" s="138">
        <v>1</v>
      </c>
      <c r="O292" s="10"/>
      <c r="P292" s="10"/>
      <c r="Q292" s="10"/>
      <c r="R292" s="10"/>
    </row>
    <row r="293" spans="1:19" ht="17.25" customHeight="1">
      <c r="A293" s="10"/>
      <c r="B293" s="10"/>
      <c r="C293" s="377" t="s">
        <v>114</v>
      </c>
      <c r="D293" s="379">
        <v>10</v>
      </c>
      <c r="E293" s="380">
        <v>8</v>
      </c>
      <c r="F293" s="379">
        <v>19</v>
      </c>
      <c r="G293" s="380">
        <v>18</v>
      </c>
      <c r="H293" s="379">
        <v>9</v>
      </c>
      <c r="I293" s="380">
        <v>60</v>
      </c>
      <c r="J293" s="379">
        <v>100</v>
      </c>
      <c r="K293" s="380">
        <v>14</v>
      </c>
      <c r="L293" s="380">
        <v>7</v>
      </c>
      <c r="M293" s="380">
        <v>4</v>
      </c>
      <c r="N293" s="381">
        <v>4</v>
      </c>
      <c r="O293" s="10"/>
      <c r="P293" s="10"/>
      <c r="Q293" s="10"/>
      <c r="R293" s="10"/>
    </row>
    <row r="294" spans="1:19" ht="22.5" customHeight="1">
      <c r="A294" s="10"/>
      <c r="B294" s="10"/>
      <c r="C294" s="53" t="s">
        <v>28</v>
      </c>
      <c r="D294" s="148">
        <f t="shared" ref="D294:L294" si="44">SUM(D287:D293)</f>
        <v>194</v>
      </c>
      <c r="E294" s="54">
        <f t="shared" si="44"/>
        <v>190</v>
      </c>
      <c r="F294" s="54">
        <f t="shared" si="44"/>
        <v>358</v>
      </c>
      <c r="G294" s="54">
        <f t="shared" si="44"/>
        <v>327</v>
      </c>
      <c r="H294" s="54">
        <f t="shared" si="44"/>
        <v>313</v>
      </c>
      <c r="I294" s="148">
        <f t="shared" si="44"/>
        <v>364</v>
      </c>
      <c r="J294" s="54">
        <f t="shared" si="44"/>
        <v>472</v>
      </c>
      <c r="K294" s="54">
        <f t="shared" si="44"/>
        <v>420</v>
      </c>
      <c r="L294" s="54">
        <f t="shared" si="44"/>
        <v>484</v>
      </c>
      <c r="M294" s="55">
        <v>501</v>
      </c>
      <c r="N294" s="56">
        <v>611</v>
      </c>
      <c r="O294" s="10"/>
      <c r="P294" s="10"/>
      <c r="Q294" s="10"/>
      <c r="R294" s="10"/>
    </row>
    <row r="295" spans="1:19" ht="25.5" customHeight="1">
      <c r="A295" s="10"/>
      <c r="B295" s="10"/>
      <c r="C295" s="917" t="s">
        <v>241</v>
      </c>
      <c r="D295" s="912"/>
      <c r="E295" s="912"/>
      <c r="F295" s="912"/>
      <c r="G295" s="912"/>
      <c r="H295" s="912"/>
      <c r="I295" s="912"/>
      <c r="J295" s="912"/>
      <c r="K295" s="912"/>
      <c r="L295" s="912"/>
      <c r="M295" s="912"/>
      <c r="N295" s="912"/>
      <c r="O295" s="10"/>
      <c r="P295" s="10"/>
      <c r="Q295" s="10"/>
      <c r="R295" s="10"/>
    </row>
    <row r="296" spans="1:19">
      <c r="A296" s="10"/>
      <c r="B296" s="10"/>
      <c r="C296" s="58" t="s">
        <v>243</v>
      </c>
      <c r="D296" s="10"/>
      <c r="E296" s="10"/>
      <c r="F296" s="10"/>
      <c r="G296" s="10"/>
      <c r="H296" s="10"/>
      <c r="I296" s="10"/>
      <c r="J296" s="10"/>
      <c r="K296" s="10"/>
      <c r="L296" s="10"/>
      <c r="M296" s="10"/>
      <c r="N296" s="10"/>
      <c r="O296" s="10"/>
      <c r="P296" s="10"/>
      <c r="Q296" s="10"/>
      <c r="R296" s="10"/>
    </row>
    <row r="297" spans="1:19">
      <c r="A297" s="10"/>
      <c r="B297" s="10"/>
      <c r="C297" s="10"/>
      <c r="D297" s="10"/>
      <c r="E297" s="10"/>
      <c r="F297" s="10"/>
      <c r="G297" s="10"/>
      <c r="H297" s="10"/>
      <c r="I297" s="10"/>
      <c r="J297" s="10"/>
      <c r="K297" s="10"/>
      <c r="L297" s="10"/>
      <c r="M297" s="10"/>
      <c r="N297" s="10"/>
      <c r="O297" s="10"/>
      <c r="P297" s="10"/>
      <c r="Q297" s="10"/>
      <c r="R297" s="10"/>
    </row>
    <row r="298" spans="1:19" ht="30" customHeight="1">
      <c r="A298" s="10"/>
      <c r="B298" s="10"/>
      <c r="C298" s="851" t="s">
        <v>278</v>
      </c>
      <c r="D298" s="825"/>
      <c r="E298" s="825"/>
      <c r="F298" s="825"/>
      <c r="G298" s="825"/>
      <c r="H298" s="825"/>
      <c r="I298" s="825"/>
      <c r="J298" s="825"/>
      <c r="K298" s="825"/>
      <c r="L298" s="825"/>
      <c r="M298" s="825"/>
      <c r="N298" s="825"/>
      <c r="O298" s="172"/>
      <c r="P298" s="172"/>
      <c r="Q298" s="172"/>
      <c r="R298" s="10"/>
    </row>
    <row r="299" spans="1:19" ht="6.75" customHeight="1">
      <c r="A299" s="10"/>
      <c r="B299" s="10"/>
      <c r="C299" s="10"/>
      <c r="D299" s="10"/>
      <c r="E299" s="211"/>
      <c r="F299" s="211"/>
      <c r="G299" s="211"/>
      <c r="H299" s="10"/>
      <c r="I299" s="10"/>
      <c r="J299" s="10"/>
      <c r="K299" s="10"/>
      <c r="L299" s="10"/>
      <c r="M299" s="10"/>
      <c r="N299" s="10"/>
      <c r="O299" s="10"/>
      <c r="P299" s="10"/>
      <c r="Q299" s="10"/>
      <c r="R299" s="10"/>
    </row>
    <row r="300" spans="1:19" ht="39.75" customHeight="1">
      <c r="A300" s="10"/>
      <c r="B300" s="10"/>
      <c r="C300" s="173" t="s">
        <v>121</v>
      </c>
      <c r="D300" s="84" t="s">
        <v>122</v>
      </c>
      <c r="E300" s="84" t="s">
        <v>33</v>
      </c>
      <c r="F300" s="84" t="s">
        <v>34</v>
      </c>
      <c r="G300" s="84" t="s">
        <v>35</v>
      </c>
      <c r="H300" s="85" t="s">
        <v>36</v>
      </c>
      <c r="I300" s="84" t="s">
        <v>37</v>
      </c>
      <c r="J300" s="84" t="s">
        <v>38</v>
      </c>
      <c r="K300" s="84" t="s">
        <v>39</v>
      </c>
      <c r="L300" s="84" t="s">
        <v>40</v>
      </c>
      <c r="M300" s="86" t="s">
        <v>41</v>
      </c>
      <c r="N300" s="174"/>
      <c r="O300" s="174"/>
      <c r="P300" s="174"/>
      <c r="Q300" s="174"/>
      <c r="R300" s="3"/>
    </row>
    <row r="301" spans="1:19" ht="15.75" customHeight="1">
      <c r="A301" s="10"/>
      <c r="B301" s="10"/>
      <c r="C301" s="153" t="s">
        <v>235</v>
      </c>
      <c r="D301" s="417">
        <f t="shared" ref="D301:M301" si="45">(E287-D287)/D287</f>
        <v>-8.7301587301587297E-2</v>
      </c>
      <c r="E301" s="417">
        <f t="shared" si="45"/>
        <v>0.54782608695652169</v>
      </c>
      <c r="F301" s="417">
        <f t="shared" si="45"/>
        <v>0.15730337078651685</v>
      </c>
      <c r="G301" s="417">
        <f t="shared" si="45"/>
        <v>-0.17475728155339806</v>
      </c>
      <c r="H301" s="417">
        <f t="shared" si="45"/>
        <v>0.16470588235294117</v>
      </c>
      <c r="I301" s="417">
        <f t="shared" si="45"/>
        <v>0.17171717171717171</v>
      </c>
      <c r="J301" s="417">
        <f t="shared" si="45"/>
        <v>-0.61206896551724133</v>
      </c>
      <c r="K301" s="417">
        <f t="shared" si="45"/>
        <v>0.21111111111111111</v>
      </c>
      <c r="L301" s="417">
        <f t="shared" si="45"/>
        <v>0.13761467889908258</v>
      </c>
      <c r="M301" s="454">
        <f t="shared" si="45"/>
        <v>-0.16935483870967741</v>
      </c>
      <c r="N301" s="424"/>
      <c r="O301" s="424"/>
      <c r="P301" s="424"/>
      <c r="Q301" s="424"/>
      <c r="R301" s="424"/>
      <c r="S301" s="3"/>
    </row>
    <row r="302" spans="1:19">
      <c r="A302" s="10"/>
      <c r="B302" s="10"/>
      <c r="C302" s="156" t="s">
        <v>236</v>
      </c>
      <c r="D302" s="177">
        <f t="shared" ref="D302:M302" si="46">(E288-D288)/D288</f>
        <v>8.3333333333333329E-2</v>
      </c>
      <c r="E302" s="177">
        <f t="shared" si="46"/>
        <v>1.5641025641025641</v>
      </c>
      <c r="F302" s="177">
        <f t="shared" si="46"/>
        <v>-0.26</v>
      </c>
      <c r="G302" s="178">
        <f t="shared" si="46"/>
        <v>0.35135135135135137</v>
      </c>
      <c r="H302" s="177">
        <f t="shared" si="46"/>
        <v>-0.33</v>
      </c>
      <c r="I302" s="177">
        <f t="shared" si="46"/>
        <v>0.5074626865671642</v>
      </c>
      <c r="J302" s="177">
        <f t="shared" si="46"/>
        <v>-0.10891089108910891</v>
      </c>
      <c r="K302" s="177">
        <f t="shared" si="46"/>
        <v>0.13333333333333333</v>
      </c>
      <c r="L302" s="177">
        <f t="shared" si="46"/>
        <v>0.17647058823529413</v>
      </c>
      <c r="M302" s="179">
        <f t="shared" si="46"/>
        <v>0.24166666666666667</v>
      </c>
      <c r="N302" s="424"/>
      <c r="O302" s="424"/>
      <c r="P302" s="424"/>
      <c r="Q302" s="424"/>
      <c r="R302" s="424"/>
      <c r="S302" s="3"/>
    </row>
    <row r="303" spans="1:19" ht="39">
      <c r="A303" s="10"/>
      <c r="B303" s="10"/>
      <c r="C303" s="165" t="s">
        <v>238</v>
      </c>
      <c r="D303" s="448">
        <f t="shared" ref="D303:M303" si="47">(E289-D289)/D289</f>
        <v>0.27272727272727271</v>
      </c>
      <c r="E303" s="448">
        <f t="shared" si="47"/>
        <v>1.1785714285714286</v>
      </c>
      <c r="F303" s="448">
        <f t="shared" si="47"/>
        <v>-0.52459016393442626</v>
      </c>
      <c r="G303" s="448">
        <f t="shared" si="47"/>
        <v>0.17241379310344829</v>
      </c>
      <c r="H303" s="448">
        <f t="shared" si="47"/>
        <v>0.14705882352941177</v>
      </c>
      <c r="I303" s="448">
        <f t="shared" si="47"/>
        <v>-0.10256410256410256</v>
      </c>
      <c r="J303" s="448">
        <f t="shared" si="47"/>
        <v>0.6</v>
      </c>
      <c r="K303" s="448">
        <f t="shared" si="47"/>
        <v>0.21428571428571427</v>
      </c>
      <c r="L303" s="448">
        <f t="shared" si="47"/>
        <v>-1.4705882352941176E-2</v>
      </c>
      <c r="M303" s="455">
        <f t="shared" si="47"/>
        <v>-4.4776119402985072E-2</v>
      </c>
      <c r="N303" s="424"/>
      <c r="O303" s="424"/>
      <c r="P303" s="424"/>
      <c r="Q303" s="424"/>
      <c r="R303" s="424"/>
      <c r="S303" s="3"/>
    </row>
    <row r="304" spans="1:19">
      <c r="A304" s="10"/>
      <c r="B304" s="10"/>
      <c r="C304" s="156" t="s">
        <v>239</v>
      </c>
      <c r="D304" s="465" t="s">
        <v>76</v>
      </c>
      <c r="E304" s="465" t="s">
        <v>76</v>
      </c>
      <c r="F304" s="465" t="s">
        <v>76</v>
      </c>
      <c r="G304" s="466" t="s">
        <v>76</v>
      </c>
      <c r="H304" s="465" t="s">
        <v>76</v>
      </c>
      <c r="I304" s="465" t="s">
        <v>76</v>
      </c>
      <c r="J304" s="465" t="s">
        <v>76</v>
      </c>
      <c r="K304" s="177">
        <f t="shared" ref="K304:M304" si="48">(L290-K290)/K290</f>
        <v>0.18978102189781021</v>
      </c>
      <c r="L304" s="177">
        <f t="shared" si="48"/>
        <v>-2.4539877300613498E-2</v>
      </c>
      <c r="M304" s="179">
        <f t="shared" si="48"/>
        <v>0.54716981132075471</v>
      </c>
      <c r="N304" s="424"/>
      <c r="O304" s="424"/>
      <c r="P304" s="424"/>
      <c r="Q304" s="424"/>
      <c r="R304" s="424"/>
      <c r="S304" s="3"/>
    </row>
    <row r="305" spans="1:19" ht="26.25">
      <c r="A305" s="10"/>
      <c r="B305" s="10"/>
      <c r="C305" s="157" t="s">
        <v>240</v>
      </c>
      <c r="D305" s="469" t="s">
        <v>76</v>
      </c>
      <c r="E305" s="469" t="s">
        <v>76</v>
      </c>
      <c r="F305" s="469" t="s">
        <v>76</v>
      </c>
      <c r="G305" s="469" t="s">
        <v>76</v>
      </c>
      <c r="H305" s="469" t="s">
        <v>76</v>
      </c>
      <c r="I305" s="469" t="s">
        <v>76</v>
      </c>
      <c r="J305" s="469" t="s">
        <v>76</v>
      </c>
      <c r="K305" s="448">
        <f t="shared" ref="K305:M305" si="49">(L291-K291)/K291</f>
        <v>3.125E-2</v>
      </c>
      <c r="L305" s="448">
        <f t="shared" si="49"/>
        <v>-0.21212121212121213</v>
      </c>
      <c r="M305" s="455">
        <f t="shared" si="49"/>
        <v>0.69230769230769229</v>
      </c>
      <c r="N305" s="424"/>
      <c r="O305" s="424"/>
      <c r="P305" s="424"/>
      <c r="Q305" s="424"/>
      <c r="R305" s="424"/>
      <c r="S305" s="3"/>
    </row>
    <row r="306" spans="1:19">
      <c r="A306" s="10"/>
      <c r="B306" s="10"/>
      <c r="C306" s="156" t="s">
        <v>125</v>
      </c>
      <c r="D306" s="465" t="s">
        <v>76</v>
      </c>
      <c r="E306" s="465" t="s">
        <v>76</v>
      </c>
      <c r="F306" s="465" t="s">
        <v>76</v>
      </c>
      <c r="G306" s="466" t="s">
        <v>76</v>
      </c>
      <c r="H306" s="465" t="s">
        <v>76</v>
      </c>
      <c r="I306" s="465" t="s">
        <v>76</v>
      </c>
      <c r="J306" s="177">
        <f t="shared" ref="J306:M306" si="50">(K292-J292)/J292</f>
        <v>-0.75</v>
      </c>
      <c r="K306" s="177">
        <f t="shared" si="50"/>
        <v>1</v>
      </c>
      <c r="L306" s="177">
        <f t="shared" si="50"/>
        <v>-0.5</v>
      </c>
      <c r="M306" s="179">
        <f t="shared" si="50"/>
        <v>0</v>
      </c>
      <c r="N306" s="424"/>
      <c r="O306" s="424"/>
      <c r="P306" s="424"/>
      <c r="Q306" s="424"/>
      <c r="R306" s="424"/>
      <c r="S306" s="3"/>
    </row>
    <row r="307" spans="1:19" ht="18" customHeight="1">
      <c r="A307" s="10"/>
      <c r="B307" s="10"/>
      <c r="C307" s="377" t="s">
        <v>114</v>
      </c>
      <c r="D307" s="426">
        <f t="shared" ref="D307:M307" si="51">(E293-D293)/D293</f>
        <v>-0.2</v>
      </c>
      <c r="E307" s="428">
        <f t="shared" si="51"/>
        <v>1.375</v>
      </c>
      <c r="F307" s="428">
        <f t="shared" si="51"/>
        <v>-5.2631578947368418E-2</v>
      </c>
      <c r="G307" s="428">
        <f t="shared" si="51"/>
        <v>-0.5</v>
      </c>
      <c r="H307" s="431">
        <f t="shared" si="51"/>
        <v>5.666666666666667</v>
      </c>
      <c r="I307" s="428">
        <f t="shared" si="51"/>
        <v>0.66666666666666663</v>
      </c>
      <c r="J307" s="428">
        <f t="shared" si="51"/>
        <v>-0.86</v>
      </c>
      <c r="K307" s="428">
        <f t="shared" si="51"/>
        <v>-0.5</v>
      </c>
      <c r="L307" s="428">
        <f t="shared" si="51"/>
        <v>-0.42857142857142855</v>
      </c>
      <c r="M307" s="434">
        <f t="shared" si="51"/>
        <v>0</v>
      </c>
      <c r="N307" s="424"/>
      <c r="O307" s="424"/>
      <c r="P307" s="424"/>
      <c r="Q307" s="424"/>
      <c r="R307" s="424"/>
      <c r="S307" s="3"/>
    </row>
    <row r="308" spans="1:19" ht="21.75" customHeight="1">
      <c r="A308" s="10"/>
      <c r="B308" s="10"/>
      <c r="C308" s="186" t="s">
        <v>126</v>
      </c>
      <c r="D308" s="80">
        <f t="shared" ref="D308:M308" si="52">(E294-D294)/D294</f>
        <v>-2.0618556701030927E-2</v>
      </c>
      <c r="E308" s="188">
        <f t="shared" si="52"/>
        <v>0.88421052631578945</v>
      </c>
      <c r="F308" s="80">
        <f t="shared" si="52"/>
        <v>-8.6592178770949726E-2</v>
      </c>
      <c r="G308" s="80">
        <f t="shared" si="52"/>
        <v>-4.2813455657492352E-2</v>
      </c>
      <c r="H308" s="80">
        <f t="shared" si="52"/>
        <v>0.16293929712460065</v>
      </c>
      <c r="I308" s="80">
        <f t="shared" si="52"/>
        <v>0.2967032967032967</v>
      </c>
      <c r="J308" s="80">
        <f t="shared" si="52"/>
        <v>-0.11016949152542373</v>
      </c>
      <c r="K308" s="80">
        <f t="shared" si="52"/>
        <v>0.15238095238095239</v>
      </c>
      <c r="L308" s="80">
        <f t="shared" si="52"/>
        <v>3.5123966942148761E-2</v>
      </c>
      <c r="M308" s="189">
        <f t="shared" si="52"/>
        <v>0.21956087824351297</v>
      </c>
      <c r="N308" s="436"/>
      <c r="O308" s="436"/>
      <c r="P308" s="436"/>
      <c r="Q308" s="436"/>
      <c r="R308" s="436"/>
      <c r="S308" s="3"/>
    </row>
    <row r="309" spans="1:19" ht="26.25" customHeight="1">
      <c r="A309" s="10"/>
      <c r="B309" s="10"/>
      <c r="C309" s="917" t="s">
        <v>241</v>
      </c>
      <c r="D309" s="912"/>
      <c r="E309" s="912"/>
      <c r="F309" s="912"/>
      <c r="G309" s="912"/>
      <c r="H309" s="912"/>
      <c r="I309" s="912"/>
      <c r="J309" s="912"/>
      <c r="K309" s="912"/>
      <c r="L309" s="912"/>
      <c r="M309" s="912"/>
      <c r="N309" s="413"/>
      <c r="O309" s="10"/>
      <c r="P309" s="10"/>
      <c r="Q309" s="10"/>
      <c r="R309" s="10"/>
    </row>
    <row r="310" spans="1:19">
      <c r="A310" s="10"/>
      <c r="B310" s="10"/>
      <c r="C310" s="58" t="s">
        <v>243</v>
      </c>
      <c r="D310" s="10"/>
      <c r="E310" s="10"/>
      <c r="F310" s="10"/>
      <c r="G310" s="10"/>
      <c r="H310" s="10"/>
      <c r="I310" s="10"/>
      <c r="J310" s="10"/>
      <c r="K310" s="10"/>
      <c r="L310" s="10"/>
      <c r="M310" s="10"/>
      <c r="N310" s="10"/>
      <c r="O310" s="10"/>
      <c r="P310" s="10"/>
      <c r="Q310" s="10"/>
      <c r="R310" s="10"/>
    </row>
    <row r="311" spans="1:19">
      <c r="A311" s="10"/>
      <c r="B311" s="10"/>
      <c r="C311" s="10"/>
      <c r="D311" s="10"/>
      <c r="E311" s="10"/>
      <c r="F311" s="10"/>
      <c r="G311" s="10"/>
      <c r="H311" s="10"/>
      <c r="I311" s="10"/>
      <c r="J311" s="10"/>
      <c r="K311" s="10"/>
      <c r="L311" s="10"/>
      <c r="M311" s="10"/>
      <c r="N311" s="10"/>
      <c r="O311" s="10"/>
      <c r="P311" s="10"/>
      <c r="Q311" s="10"/>
      <c r="R311" s="10"/>
    </row>
    <row r="312" spans="1:19" ht="36" customHeight="1">
      <c r="A312" s="10"/>
      <c r="B312" s="10"/>
      <c r="C312" s="851" t="s">
        <v>282</v>
      </c>
      <c r="D312" s="825"/>
      <c r="E312" s="825"/>
      <c r="F312" s="825"/>
      <c r="G312" s="825"/>
      <c r="H312" s="825"/>
      <c r="I312" s="825"/>
      <c r="J312" s="825"/>
      <c r="K312" s="825"/>
      <c r="L312" s="825"/>
      <c r="M312" s="825"/>
      <c r="N312" s="825"/>
      <c r="O312" s="172"/>
      <c r="P312" s="172"/>
      <c r="Q312" s="172"/>
      <c r="R312" s="10"/>
    </row>
    <row r="313" spans="1:19" ht="6" customHeight="1">
      <c r="A313" s="10"/>
      <c r="B313" s="10"/>
      <c r="C313" s="471"/>
      <c r="D313" s="471"/>
      <c r="E313" s="471"/>
      <c r="F313" s="471"/>
      <c r="G313" s="471"/>
      <c r="H313" s="471"/>
      <c r="I313" s="471"/>
      <c r="J313" s="471"/>
      <c r="K313" s="471"/>
      <c r="L313" s="471"/>
      <c r="M313" s="471"/>
      <c r="N313" s="471"/>
      <c r="O313" s="471"/>
      <c r="P313" s="471"/>
      <c r="Q313" s="471"/>
      <c r="R313" s="10"/>
    </row>
    <row r="314" spans="1:19" ht="14.25" customHeight="1">
      <c r="A314" s="10"/>
      <c r="B314" s="10"/>
      <c r="C314" s="853" t="s">
        <v>87</v>
      </c>
      <c r="D314" s="127" t="s">
        <v>88</v>
      </c>
      <c r="E314" s="127" t="s">
        <v>88</v>
      </c>
      <c r="F314" s="127" t="s">
        <v>88</v>
      </c>
      <c r="G314" s="127" t="s">
        <v>88</v>
      </c>
      <c r="H314" s="127" t="s">
        <v>88</v>
      </c>
      <c r="I314" s="127" t="s">
        <v>88</v>
      </c>
      <c r="J314" s="127" t="s">
        <v>88</v>
      </c>
      <c r="K314" s="127" t="s">
        <v>88</v>
      </c>
      <c r="L314" s="127" t="s">
        <v>88</v>
      </c>
      <c r="M314" s="127" t="s">
        <v>88</v>
      </c>
      <c r="N314" s="128" t="s">
        <v>88</v>
      </c>
      <c r="O314" s="129"/>
      <c r="P314" s="129"/>
      <c r="Q314" s="129"/>
      <c r="R314" s="129"/>
    </row>
    <row r="315" spans="1:19" ht="15.75" customHeight="1">
      <c r="A315" s="10"/>
      <c r="B315" s="10"/>
      <c r="C315" s="854"/>
      <c r="D315" s="130">
        <v>2002</v>
      </c>
      <c r="E315" s="130">
        <v>2003</v>
      </c>
      <c r="F315" s="130">
        <v>2004</v>
      </c>
      <c r="G315" s="130">
        <v>2005</v>
      </c>
      <c r="H315" s="130">
        <v>2006</v>
      </c>
      <c r="I315" s="130">
        <v>2007</v>
      </c>
      <c r="J315" s="130">
        <v>2008</v>
      </c>
      <c r="K315" s="130">
        <v>2009</v>
      </c>
      <c r="L315" s="130">
        <v>2010</v>
      </c>
      <c r="M315" s="130">
        <v>2011</v>
      </c>
      <c r="N315" s="131">
        <v>2012</v>
      </c>
      <c r="O315" s="129"/>
      <c r="P315" s="129"/>
      <c r="Q315" s="129"/>
      <c r="R315" s="129"/>
    </row>
    <row r="316" spans="1:19" ht="26.25">
      <c r="A316" s="10"/>
      <c r="B316" s="10"/>
      <c r="C316" s="153" t="s">
        <v>235</v>
      </c>
      <c r="D316" s="417">
        <f t="shared" ref="D316:D322" si="53">D27/$D$34</f>
        <v>0.64948453608247425</v>
      </c>
      <c r="E316" s="472">
        <f t="shared" ref="E316:E322" si="54">E27/$E$34</f>
        <v>0.60526315789473684</v>
      </c>
      <c r="F316" s="472">
        <f t="shared" ref="F316:F322" si="55">F27/$F$34</f>
        <v>0.4972067039106145</v>
      </c>
      <c r="G316" s="472">
        <f t="shared" ref="G316:G322" si="56">G27/$G$34</f>
        <v>0.62996941896024461</v>
      </c>
      <c r="H316" s="472">
        <f t="shared" ref="H316:H322" si="57">H27/$H$34</f>
        <v>0.54313099041533541</v>
      </c>
      <c r="I316" s="472">
        <f t="shared" ref="I316:I322" si="58">I27/$I$34</f>
        <v>0.54395604395604391</v>
      </c>
      <c r="J316" s="472">
        <f t="shared" ref="J316:J322" si="59">J27/$J$34</f>
        <v>0.49152542372881358</v>
      </c>
      <c r="K316" s="472">
        <f t="shared" ref="K316:K322" si="60">K27/$K$34</f>
        <v>0.21428571428571427</v>
      </c>
      <c r="L316" s="472">
        <f t="shared" ref="L316:L322" si="61">L27/$L$34</f>
        <v>0.22520661157024793</v>
      </c>
      <c r="M316" s="472">
        <f t="shared" ref="M316:M322" si="62">M27/$M$34</f>
        <v>0.24750499001996007</v>
      </c>
      <c r="N316" s="454">
        <f t="shared" ref="N316:N322" si="63">N27/$N$34</f>
        <v>0.16857610474631751</v>
      </c>
      <c r="O316" s="438"/>
      <c r="P316" s="438"/>
      <c r="Q316" s="438"/>
      <c r="R316" s="438"/>
    </row>
    <row r="317" spans="1:19">
      <c r="A317" s="10"/>
      <c r="B317" s="10"/>
      <c r="C317" s="156" t="s">
        <v>236</v>
      </c>
      <c r="D317" s="177">
        <f t="shared" si="53"/>
        <v>0.18556701030927836</v>
      </c>
      <c r="E317" s="177">
        <f t="shared" si="54"/>
        <v>0.20526315789473684</v>
      </c>
      <c r="F317" s="177">
        <f t="shared" si="55"/>
        <v>0.27932960893854747</v>
      </c>
      <c r="G317" s="197">
        <f t="shared" si="56"/>
        <v>0.22629969418960244</v>
      </c>
      <c r="H317" s="177">
        <f t="shared" si="57"/>
        <v>0.31948881789137379</v>
      </c>
      <c r="I317" s="177">
        <f t="shared" si="58"/>
        <v>0.18406593406593408</v>
      </c>
      <c r="J317" s="177">
        <f t="shared" si="59"/>
        <v>0.21398305084745764</v>
      </c>
      <c r="K317" s="177">
        <f t="shared" si="60"/>
        <v>0.21428571428571427</v>
      </c>
      <c r="L317" s="177">
        <f t="shared" si="61"/>
        <v>0.21074380165289255</v>
      </c>
      <c r="M317" s="177">
        <f t="shared" si="62"/>
        <v>0.23952095808383234</v>
      </c>
      <c r="N317" s="179">
        <f t="shared" si="63"/>
        <v>0.24386252045826515</v>
      </c>
      <c r="O317" s="438"/>
      <c r="P317" s="438"/>
      <c r="Q317" s="438"/>
      <c r="R317" s="438"/>
    </row>
    <row r="318" spans="1:19" ht="26.25">
      <c r="A318" s="10"/>
      <c r="B318" s="10"/>
      <c r="C318" s="157" t="s">
        <v>238</v>
      </c>
      <c r="D318" s="448">
        <f t="shared" si="53"/>
        <v>0.1134020618556701</v>
      </c>
      <c r="E318" s="473">
        <f t="shared" si="54"/>
        <v>0.14736842105263157</v>
      </c>
      <c r="F318" s="473">
        <f t="shared" si="55"/>
        <v>0.17039106145251395</v>
      </c>
      <c r="G318" s="473">
        <f t="shared" si="56"/>
        <v>8.8685015290519878E-2</v>
      </c>
      <c r="H318" s="473">
        <f t="shared" si="57"/>
        <v>0.10862619808306709</v>
      </c>
      <c r="I318" s="473">
        <f t="shared" si="58"/>
        <v>0.10714285714285714</v>
      </c>
      <c r="J318" s="473">
        <f t="shared" si="59"/>
        <v>7.4152542372881353E-2</v>
      </c>
      <c r="K318" s="473">
        <f t="shared" si="60"/>
        <v>0.13333333333333333</v>
      </c>
      <c r="L318" s="473">
        <f t="shared" si="61"/>
        <v>0.14049586776859505</v>
      </c>
      <c r="M318" s="473">
        <f t="shared" si="62"/>
        <v>0.13373253493013973</v>
      </c>
      <c r="N318" s="476">
        <f t="shared" si="63"/>
        <v>0.10474631751227496</v>
      </c>
      <c r="O318" s="438"/>
      <c r="P318" s="438"/>
      <c r="Q318" s="438"/>
      <c r="R318" s="438"/>
    </row>
    <row r="319" spans="1:19">
      <c r="A319" s="10"/>
      <c r="B319" s="10"/>
      <c r="C319" s="156" t="s">
        <v>239</v>
      </c>
      <c r="D319" s="177">
        <f t="shared" si="53"/>
        <v>0</v>
      </c>
      <c r="E319" s="177">
        <f t="shared" si="54"/>
        <v>0</v>
      </c>
      <c r="F319" s="177">
        <f t="shared" si="55"/>
        <v>0</v>
      </c>
      <c r="G319" s="197">
        <f t="shared" si="56"/>
        <v>0</v>
      </c>
      <c r="H319" s="177">
        <f t="shared" si="57"/>
        <v>0</v>
      </c>
      <c r="I319" s="177">
        <f t="shared" si="58"/>
        <v>0</v>
      </c>
      <c r="J319" s="177">
        <f t="shared" si="59"/>
        <v>0</v>
      </c>
      <c r="K319" s="177">
        <f t="shared" si="60"/>
        <v>0.3261904761904762</v>
      </c>
      <c r="L319" s="177">
        <f t="shared" si="61"/>
        <v>0.33677685950413222</v>
      </c>
      <c r="M319" s="177">
        <f t="shared" si="62"/>
        <v>0.31736526946107785</v>
      </c>
      <c r="N319" s="179">
        <f t="shared" si="63"/>
        <v>0.40261865793780688</v>
      </c>
      <c r="O319" s="438"/>
      <c r="P319" s="438"/>
      <c r="Q319" s="438"/>
      <c r="R319" s="438"/>
    </row>
    <row r="320" spans="1:19">
      <c r="A320" s="10"/>
      <c r="B320" s="10"/>
      <c r="C320" s="157" t="s">
        <v>240</v>
      </c>
      <c r="D320" s="448">
        <f t="shared" si="53"/>
        <v>0</v>
      </c>
      <c r="E320" s="473">
        <f t="shared" si="54"/>
        <v>0</v>
      </c>
      <c r="F320" s="473">
        <f t="shared" si="55"/>
        <v>0</v>
      </c>
      <c r="G320" s="473">
        <f t="shared" si="56"/>
        <v>0</v>
      </c>
      <c r="H320" s="473">
        <f t="shared" si="57"/>
        <v>0</v>
      </c>
      <c r="I320" s="473">
        <f t="shared" si="58"/>
        <v>0</v>
      </c>
      <c r="J320" s="473">
        <f t="shared" si="59"/>
        <v>0</v>
      </c>
      <c r="K320" s="473">
        <f t="shared" si="60"/>
        <v>7.6190476190476197E-2</v>
      </c>
      <c r="L320" s="473">
        <f t="shared" si="61"/>
        <v>6.8181818181818177E-2</v>
      </c>
      <c r="M320" s="473">
        <f t="shared" si="62"/>
        <v>5.1896207584830337E-2</v>
      </c>
      <c r="N320" s="482">
        <f t="shared" si="63"/>
        <v>7.2013093289689037E-2</v>
      </c>
      <c r="O320" s="438"/>
      <c r="P320" s="438"/>
      <c r="Q320" s="438"/>
      <c r="R320" s="438"/>
    </row>
    <row r="321" spans="1:18">
      <c r="A321" s="10"/>
      <c r="B321" s="10"/>
      <c r="C321" s="156" t="s">
        <v>125</v>
      </c>
      <c r="D321" s="177">
        <f t="shared" si="53"/>
        <v>0</v>
      </c>
      <c r="E321" s="177">
        <f t="shared" si="54"/>
        <v>0</v>
      </c>
      <c r="F321" s="177">
        <f t="shared" si="55"/>
        <v>0</v>
      </c>
      <c r="G321" s="197">
        <f t="shared" si="56"/>
        <v>0</v>
      </c>
      <c r="H321" s="177">
        <f t="shared" si="57"/>
        <v>0</v>
      </c>
      <c r="I321" s="177">
        <f t="shared" si="58"/>
        <v>0</v>
      </c>
      <c r="J321" s="177">
        <f t="shared" si="59"/>
        <v>8.4745762711864406E-3</v>
      </c>
      <c r="K321" s="177">
        <f t="shared" si="60"/>
        <v>2.3809523809523812E-3</v>
      </c>
      <c r="L321" s="177">
        <f t="shared" si="61"/>
        <v>4.1322314049586778E-3</v>
      </c>
      <c r="M321" s="177">
        <f t="shared" si="62"/>
        <v>1.996007984031936E-3</v>
      </c>
      <c r="N321" s="179">
        <f t="shared" si="63"/>
        <v>1.6366612111292963E-3</v>
      </c>
      <c r="O321" s="438"/>
      <c r="P321" s="438"/>
      <c r="Q321" s="438"/>
      <c r="R321" s="438"/>
    </row>
    <row r="322" spans="1:18" ht="16.5" customHeight="1">
      <c r="A322" s="10"/>
      <c r="B322" s="10"/>
      <c r="C322" s="377" t="s">
        <v>114</v>
      </c>
      <c r="D322" s="428">
        <f t="shared" si="53"/>
        <v>5.1546391752577317E-2</v>
      </c>
      <c r="E322" s="484">
        <f t="shared" si="54"/>
        <v>4.2105263157894736E-2</v>
      </c>
      <c r="F322" s="484">
        <f t="shared" si="55"/>
        <v>5.3072625698324022E-2</v>
      </c>
      <c r="G322" s="484">
        <f t="shared" si="56"/>
        <v>5.5045871559633031E-2</v>
      </c>
      <c r="H322" s="484">
        <f t="shared" si="57"/>
        <v>2.8753993610223641E-2</v>
      </c>
      <c r="I322" s="484">
        <f t="shared" si="58"/>
        <v>0.16483516483516483</v>
      </c>
      <c r="J322" s="484">
        <f t="shared" si="59"/>
        <v>0.21186440677966101</v>
      </c>
      <c r="K322" s="484">
        <f t="shared" si="60"/>
        <v>3.3333333333333333E-2</v>
      </c>
      <c r="L322" s="484">
        <f t="shared" si="61"/>
        <v>1.4462809917355372E-2</v>
      </c>
      <c r="M322" s="484">
        <f t="shared" si="62"/>
        <v>7.9840319361277438E-3</v>
      </c>
      <c r="N322" s="491">
        <f t="shared" si="63"/>
        <v>6.5466448445171853E-3</v>
      </c>
      <c r="O322" s="438"/>
      <c r="P322" s="438"/>
      <c r="Q322" s="438"/>
      <c r="R322" s="438"/>
    </row>
    <row r="323" spans="1:18" ht="21.75" customHeight="1">
      <c r="A323" s="10"/>
      <c r="B323" s="10"/>
      <c r="C323" s="186" t="s">
        <v>28</v>
      </c>
      <c r="D323" s="212">
        <f t="shared" ref="D323:N323" si="64">SUM(D316:D322)</f>
        <v>1</v>
      </c>
      <c r="E323" s="213">
        <f t="shared" si="64"/>
        <v>1</v>
      </c>
      <c r="F323" s="212">
        <f t="shared" si="64"/>
        <v>1</v>
      </c>
      <c r="G323" s="212">
        <f t="shared" si="64"/>
        <v>0.99999999999999989</v>
      </c>
      <c r="H323" s="212">
        <f t="shared" si="64"/>
        <v>0.99999999999999989</v>
      </c>
      <c r="I323" s="212">
        <f t="shared" si="64"/>
        <v>0.99999999999999989</v>
      </c>
      <c r="J323" s="212">
        <f t="shared" si="64"/>
        <v>1</v>
      </c>
      <c r="K323" s="212">
        <f t="shared" si="64"/>
        <v>0.99999999999999989</v>
      </c>
      <c r="L323" s="212">
        <f t="shared" si="64"/>
        <v>0.99999999999999989</v>
      </c>
      <c r="M323" s="212">
        <f t="shared" si="64"/>
        <v>1</v>
      </c>
      <c r="N323" s="214">
        <f t="shared" si="64"/>
        <v>0.99999999999999989</v>
      </c>
      <c r="O323" s="439"/>
      <c r="P323" s="439"/>
      <c r="Q323" s="439"/>
      <c r="R323" s="439"/>
    </row>
    <row r="324" spans="1:18" ht="27.75" customHeight="1">
      <c r="A324" s="10"/>
      <c r="B324" s="10"/>
      <c r="C324" s="917" t="s">
        <v>241</v>
      </c>
      <c r="D324" s="912"/>
      <c r="E324" s="912"/>
      <c r="F324" s="912"/>
      <c r="G324" s="912"/>
      <c r="H324" s="912"/>
      <c r="I324" s="912"/>
      <c r="J324" s="912"/>
      <c r="K324" s="912"/>
      <c r="L324" s="912"/>
      <c r="M324" s="912"/>
      <c r="N324" s="413"/>
      <c r="O324" s="10"/>
      <c r="P324" s="10"/>
      <c r="Q324" s="10"/>
      <c r="R324" s="10"/>
    </row>
    <row r="325" spans="1:18">
      <c r="A325" s="10"/>
      <c r="B325" s="10"/>
      <c r="C325" s="58" t="s">
        <v>243</v>
      </c>
      <c r="D325" s="10"/>
      <c r="E325" s="10"/>
      <c r="F325" s="10"/>
      <c r="G325" s="10"/>
      <c r="H325" s="10"/>
      <c r="I325" s="10"/>
      <c r="J325" s="10"/>
      <c r="K325" s="10"/>
      <c r="L325" s="10"/>
      <c r="M325" s="10"/>
      <c r="N325" s="10"/>
      <c r="O325" s="10"/>
      <c r="P325" s="10"/>
      <c r="Q325" s="10"/>
      <c r="R325" s="10"/>
    </row>
    <row r="326" spans="1:18">
      <c r="A326" s="10"/>
      <c r="B326" s="10"/>
      <c r="C326" s="10"/>
      <c r="D326" s="10"/>
      <c r="E326" s="10"/>
      <c r="F326" s="10"/>
      <c r="G326" s="10"/>
      <c r="H326" s="10"/>
      <c r="I326" s="10"/>
      <c r="J326" s="10"/>
      <c r="K326" s="10"/>
      <c r="L326" s="10"/>
      <c r="M326" s="10"/>
      <c r="N326" s="10"/>
      <c r="O326" s="10"/>
      <c r="P326" s="10"/>
      <c r="Q326" s="10"/>
      <c r="R326" s="10"/>
    </row>
    <row r="327" spans="1:18" ht="21.75" customHeight="1">
      <c r="A327" s="10"/>
      <c r="B327" s="10"/>
      <c r="C327" s="851" t="s">
        <v>276</v>
      </c>
      <c r="D327" s="825"/>
      <c r="E327" s="825"/>
      <c r="F327" s="825"/>
      <c r="G327" s="825"/>
      <c r="H327" s="825"/>
      <c r="I327" s="825"/>
      <c r="J327" s="825"/>
      <c r="K327" s="825"/>
      <c r="L327" s="825"/>
      <c r="M327" s="825"/>
      <c r="N327" s="825"/>
      <c r="O327" s="10"/>
      <c r="P327" s="10"/>
      <c r="Q327" s="10"/>
      <c r="R327" s="10"/>
    </row>
    <row r="328" spans="1:18" ht="7.5" customHeight="1">
      <c r="A328" s="10"/>
      <c r="B328" s="10"/>
      <c r="C328" s="10"/>
      <c r="D328" s="10"/>
      <c r="E328" s="10"/>
      <c r="F328" s="10"/>
      <c r="G328" s="10"/>
      <c r="H328" s="10"/>
      <c r="I328" s="10"/>
      <c r="J328" s="10"/>
      <c r="K328" s="10"/>
      <c r="L328" s="10"/>
      <c r="M328" s="10"/>
      <c r="N328" s="10"/>
      <c r="O328" s="10"/>
      <c r="P328" s="10"/>
      <c r="Q328" s="10"/>
      <c r="R328" s="10"/>
    </row>
    <row r="329" spans="1:18">
      <c r="A329" s="10"/>
      <c r="B329" s="10"/>
      <c r="C329" s="10"/>
      <c r="D329" s="10"/>
      <c r="E329" s="10"/>
      <c r="F329" s="10"/>
      <c r="G329" s="10"/>
      <c r="H329" s="10"/>
      <c r="I329" s="10"/>
      <c r="J329" s="10"/>
      <c r="K329" s="10"/>
      <c r="L329" s="10"/>
      <c r="M329" s="10"/>
      <c r="N329" s="10"/>
      <c r="O329" s="10"/>
      <c r="P329" s="10"/>
      <c r="Q329" s="10"/>
      <c r="R329" s="10"/>
    </row>
    <row r="330" spans="1:18">
      <c r="A330" s="10"/>
      <c r="B330" s="10"/>
      <c r="C330" s="10"/>
      <c r="D330" s="10"/>
      <c r="E330" s="10"/>
      <c r="F330" s="10"/>
      <c r="G330" s="10"/>
      <c r="H330" s="10"/>
      <c r="I330" s="10"/>
      <c r="J330" s="10"/>
      <c r="K330" s="10"/>
      <c r="L330" s="10"/>
      <c r="M330" s="10"/>
      <c r="N330" s="10"/>
      <c r="O330" s="10"/>
      <c r="P330" s="10"/>
      <c r="Q330" s="10"/>
      <c r="R330" s="10"/>
    </row>
    <row r="331" spans="1:18">
      <c r="A331" s="10"/>
      <c r="B331" s="10"/>
      <c r="C331" s="10"/>
      <c r="D331" s="10"/>
      <c r="E331" s="10"/>
      <c r="F331" s="10"/>
      <c r="G331" s="10"/>
      <c r="H331" s="10"/>
      <c r="I331" s="10"/>
      <c r="J331" s="10"/>
      <c r="K331" s="10"/>
      <c r="L331" s="10"/>
      <c r="M331" s="10"/>
      <c r="N331" s="10"/>
      <c r="O331" s="10"/>
      <c r="P331" s="10"/>
      <c r="Q331" s="10"/>
      <c r="R331" s="10"/>
    </row>
    <row r="332" spans="1:18">
      <c r="A332" s="10"/>
      <c r="B332" s="10"/>
      <c r="C332" s="10"/>
      <c r="D332" s="10"/>
      <c r="E332" s="10"/>
      <c r="F332" s="10"/>
      <c r="G332" s="10"/>
      <c r="H332" s="10"/>
      <c r="I332" s="10"/>
      <c r="J332" s="10"/>
      <c r="K332" s="10"/>
      <c r="L332" s="10"/>
      <c r="M332" s="10"/>
      <c r="N332" s="10"/>
      <c r="O332" s="10"/>
      <c r="P332" s="10"/>
      <c r="Q332" s="10"/>
      <c r="R332" s="10"/>
    </row>
    <row r="333" spans="1:18">
      <c r="A333" s="10"/>
      <c r="B333" s="10"/>
      <c r="C333" s="10"/>
      <c r="D333" s="10"/>
      <c r="E333" s="10"/>
      <c r="F333" s="10"/>
      <c r="G333" s="10"/>
      <c r="H333" s="10"/>
      <c r="I333" s="10"/>
      <c r="J333" s="10"/>
      <c r="K333" s="10"/>
      <c r="L333" s="10"/>
      <c r="M333" s="10"/>
      <c r="N333" s="10"/>
      <c r="O333" s="10"/>
      <c r="P333" s="10"/>
      <c r="Q333" s="10"/>
      <c r="R333" s="10"/>
    </row>
    <row r="334" spans="1:18">
      <c r="A334" s="10"/>
      <c r="B334" s="10"/>
      <c r="C334" s="10"/>
      <c r="D334" s="10"/>
      <c r="E334" s="10"/>
      <c r="F334" s="10"/>
      <c r="G334" s="10"/>
      <c r="H334" s="10"/>
      <c r="I334" s="10"/>
      <c r="J334" s="10"/>
      <c r="K334" s="10"/>
      <c r="L334" s="10"/>
      <c r="M334" s="10"/>
      <c r="N334" s="10"/>
      <c r="O334" s="10"/>
      <c r="P334" s="10"/>
      <c r="Q334" s="10"/>
      <c r="R334" s="10"/>
    </row>
    <row r="335" spans="1:18">
      <c r="A335" s="10"/>
      <c r="B335" s="10"/>
      <c r="C335" s="10"/>
      <c r="D335" s="10"/>
      <c r="E335" s="10"/>
      <c r="F335" s="10"/>
      <c r="G335" s="10"/>
      <c r="H335" s="10"/>
      <c r="I335" s="10"/>
      <c r="J335" s="10"/>
      <c r="K335" s="10"/>
      <c r="L335" s="10"/>
      <c r="M335" s="10"/>
      <c r="N335" s="10"/>
      <c r="O335" s="10"/>
      <c r="P335" s="10"/>
      <c r="Q335" s="10"/>
      <c r="R335" s="10"/>
    </row>
    <row r="336" spans="1:18">
      <c r="A336" s="10"/>
      <c r="B336" s="10"/>
      <c r="C336" s="10"/>
      <c r="D336" s="10"/>
      <c r="E336" s="10"/>
      <c r="F336" s="10"/>
      <c r="G336" s="10"/>
      <c r="H336" s="10"/>
      <c r="I336" s="10"/>
      <c r="J336" s="10"/>
      <c r="K336" s="10"/>
      <c r="L336" s="10"/>
      <c r="M336" s="10"/>
      <c r="N336" s="10"/>
      <c r="O336" s="10"/>
      <c r="P336" s="10"/>
      <c r="Q336" s="10"/>
      <c r="R336" s="10"/>
    </row>
    <row r="337" spans="1:18">
      <c r="A337" s="10"/>
      <c r="B337" s="10"/>
      <c r="C337" s="10"/>
      <c r="D337" s="10"/>
      <c r="E337" s="10"/>
      <c r="F337" s="10"/>
      <c r="G337" s="10"/>
      <c r="H337" s="10"/>
      <c r="I337" s="10"/>
      <c r="J337" s="10"/>
      <c r="K337" s="10"/>
      <c r="L337" s="10"/>
      <c r="M337" s="10"/>
      <c r="N337" s="10"/>
      <c r="O337" s="10"/>
      <c r="P337" s="10"/>
      <c r="Q337" s="10"/>
      <c r="R337" s="10"/>
    </row>
    <row r="338" spans="1:18">
      <c r="A338" s="10"/>
      <c r="B338" s="10"/>
      <c r="C338" s="10"/>
      <c r="D338" s="10"/>
      <c r="E338" s="10"/>
      <c r="F338" s="10"/>
      <c r="G338" s="10"/>
      <c r="H338" s="10"/>
      <c r="I338" s="10"/>
      <c r="J338" s="10"/>
      <c r="K338" s="10"/>
      <c r="L338" s="10"/>
      <c r="M338" s="10"/>
      <c r="N338" s="10"/>
      <c r="O338" s="10"/>
      <c r="P338" s="10"/>
      <c r="Q338" s="10"/>
      <c r="R338" s="10"/>
    </row>
    <row r="339" spans="1:18">
      <c r="A339" s="10"/>
      <c r="B339" s="10"/>
      <c r="C339" s="10"/>
      <c r="D339" s="10"/>
      <c r="E339" s="10"/>
      <c r="F339" s="10"/>
      <c r="G339" s="10"/>
      <c r="H339" s="10"/>
      <c r="I339" s="10"/>
      <c r="J339" s="10"/>
      <c r="K339" s="10"/>
      <c r="L339" s="10"/>
      <c r="M339" s="10"/>
      <c r="N339" s="10"/>
      <c r="O339" s="10"/>
      <c r="P339" s="10"/>
      <c r="Q339" s="10"/>
      <c r="R339" s="10"/>
    </row>
    <row r="340" spans="1:18">
      <c r="A340" s="10"/>
      <c r="B340" s="10"/>
      <c r="C340" s="10"/>
      <c r="D340" s="10"/>
      <c r="E340" s="10"/>
      <c r="F340" s="10"/>
      <c r="G340" s="10"/>
      <c r="H340" s="10"/>
      <c r="I340" s="10"/>
      <c r="J340" s="10"/>
      <c r="K340" s="10"/>
      <c r="L340" s="10"/>
      <c r="M340" s="10"/>
      <c r="N340" s="10"/>
      <c r="O340" s="10"/>
      <c r="P340" s="10"/>
      <c r="Q340" s="10"/>
      <c r="R340" s="10"/>
    </row>
    <row r="341" spans="1:18">
      <c r="A341" s="10"/>
      <c r="B341" s="10"/>
      <c r="C341" s="58" t="s">
        <v>243</v>
      </c>
      <c r="D341" s="501"/>
      <c r="E341" s="501"/>
      <c r="F341" s="10"/>
      <c r="G341" s="10"/>
      <c r="H341" s="10"/>
      <c r="I341" s="10"/>
      <c r="J341" s="10"/>
      <c r="K341" s="10"/>
      <c r="L341" s="10"/>
      <c r="M341" s="10"/>
      <c r="N341" s="10"/>
      <c r="O341" s="10"/>
      <c r="P341" s="10"/>
      <c r="Q341" s="10"/>
      <c r="R341" s="10"/>
    </row>
    <row r="342" spans="1:18">
      <c r="A342" s="10"/>
      <c r="B342" s="10"/>
      <c r="C342" s="121"/>
      <c r="D342" s="121"/>
      <c r="E342" s="121"/>
      <c r="F342" s="121"/>
      <c r="G342" s="121"/>
      <c r="H342" s="121"/>
      <c r="I342" s="121"/>
      <c r="J342" s="121"/>
      <c r="K342" s="121"/>
      <c r="L342" s="121"/>
      <c r="M342" s="6"/>
      <c r="N342" s="6"/>
      <c r="O342" s="10"/>
      <c r="P342" s="10"/>
      <c r="Q342" s="10"/>
      <c r="R342" s="10"/>
    </row>
    <row r="343" spans="1:18" ht="18.75" customHeight="1">
      <c r="A343" s="10"/>
      <c r="B343" s="10"/>
      <c r="C343" s="122"/>
      <c r="D343" s="122"/>
      <c r="E343" s="122"/>
      <c r="F343" s="122"/>
      <c r="G343" s="6" t="s">
        <v>0</v>
      </c>
      <c r="H343" s="122"/>
      <c r="I343" s="122"/>
      <c r="J343" s="122"/>
      <c r="K343" s="122"/>
      <c r="L343" s="122"/>
      <c r="M343" s="123"/>
      <c r="N343" s="123"/>
      <c r="O343" s="10"/>
      <c r="P343" s="10"/>
      <c r="Q343" s="10"/>
      <c r="R343" s="10"/>
    </row>
    <row r="344" spans="1:18" ht="21" customHeight="1">
      <c r="A344" s="10"/>
      <c r="B344" s="10"/>
      <c r="C344" s="122"/>
      <c r="D344" s="122"/>
      <c r="E344" s="122"/>
      <c r="F344" s="122"/>
      <c r="G344" s="123" t="s">
        <v>5</v>
      </c>
      <c r="H344" s="122"/>
      <c r="I344" s="122"/>
      <c r="J344" s="122"/>
      <c r="K344" s="122"/>
      <c r="L344" s="122"/>
      <c r="M344" s="123"/>
      <c r="N344" s="123"/>
      <c r="O344" s="10"/>
      <c r="P344" s="10"/>
      <c r="Q344" s="10"/>
      <c r="R344" s="10"/>
    </row>
    <row r="345" spans="1:18">
      <c r="A345" s="10"/>
      <c r="B345" s="10"/>
      <c r="C345" s="10"/>
      <c r="D345" s="10"/>
      <c r="E345" s="10"/>
      <c r="F345" s="10"/>
      <c r="G345" s="123" t="s">
        <v>6</v>
      </c>
      <c r="H345" s="10"/>
      <c r="I345" s="10"/>
      <c r="J345" s="10"/>
      <c r="K345" s="10"/>
      <c r="L345" s="10"/>
      <c r="M345" s="10"/>
      <c r="N345" s="10"/>
      <c r="O345" s="10"/>
      <c r="P345" s="10"/>
      <c r="Q345" s="10"/>
      <c r="R345" s="10"/>
    </row>
    <row r="346" spans="1:18">
      <c r="A346" s="10"/>
      <c r="B346" s="10"/>
      <c r="C346" s="10"/>
      <c r="D346" s="10"/>
      <c r="E346" s="10"/>
      <c r="F346" s="10"/>
      <c r="G346" s="10"/>
      <c r="H346" s="10"/>
      <c r="I346" s="10"/>
      <c r="J346" s="10"/>
      <c r="K346" s="10"/>
      <c r="L346" s="10"/>
      <c r="M346" s="10"/>
      <c r="N346" s="10"/>
      <c r="O346" s="10"/>
      <c r="P346" s="10"/>
      <c r="Q346" s="10"/>
      <c r="R346" s="10"/>
    </row>
    <row r="347" spans="1:18">
      <c r="A347" s="10"/>
      <c r="B347" s="10"/>
      <c r="C347" s="10"/>
      <c r="D347" s="10"/>
      <c r="E347" s="10"/>
      <c r="F347" s="10"/>
      <c r="G347" s="10"/>
      <c r="H347" s="10"/>
      <c r="I347" s="10"/>
      <c r="J347" s="10"/>
      <c r="K347" s="10"/>
      <c r="L347" s="10"/>
      <c r="M347" s="10"/>
      <c r="N347" s="10"/>
      <c r="O347" s="10"/>
      <c r="P347" s="10"/>
      <c r="Q347" s="10"/>
      <c r="R347" s="10"/>
    </row>
    <row r="348" spans="1:18">
      <c r="A348" s="10"/>
      <c r="B348" s="10"/>
      <c r="C348" s="10"/>
      <c r="D348" s="10"/>
      <c r="E348" s="10"/>
      <c r="F348" s="10"/>
      <c r="G348" s="10"/>
      <c r="H348" s="10"/>
      <c r="I348" s="10"/>
      <c r="J348" s="10"/>
      <c r="K348" s="10"/>
      <c r="L348" s="10"/>
      <c r="M348" s="10"/>
      <c r="N348" s="10"/>
      <c r="O348" s="10"/>
      <c r="P348" s="10"/>
      <c r="Q348" s="10"/>
      <c r="R348" s="10"/>
    </row>
    <row r="349" spans="1:18">
      <c r="A349" s="10"/>
      <c r="B349" s="10"/>
      <c r="C349" s="10"/>
      <c r="D349" s="10"/>
      <c r="E349" s="10"/>
      <c r="F349" s="10"/>
      <c r="G349" s="10"/>
      <c r="H349" s="10"/>
      <c r="I349" s="10"/>
      <c r="J349" s="10"/>
      <c r="K349" s="10"/>
      <c r="L349" s="10"/>
      <c r="M349" s="10"/>
      <c r="N349" s="10"/>
      <c r="O349" s="10"/>
      <c r="P349" s="10"/>
      <c r="Q349" s="10"/>
      <c r="R349" s="10"/>
    </row>
    <row r="350" spans="1:18">
      <c r="A350" s="10"/>
      <c r="B350" s="10"/>
      <c r="C350" s="10"/>
      <c r="D350" s="10"/>
      <c r="E350" s="10"/>
      <c r="F350" s="10"/>
      <c r="G350" s="10"/>
      <c r="H350" s="10"/>
      <c r="I350" s="10"/>
      <c r="J350" s="10"/>
      <c r="K350" s="10"/>
      <c r="L350" s="10"/>
      <c r="M350" s="10"/>
      <c r="N350" s="10"/>
      <c r="O350" s="10"/>
      <c r="P350" s="10"/>
      <c r="Q350" s="10"/>
      <c r="R350" s="10"/>
    </row>
    <row r="351" spans="1:18">
      <c r="A351" s="10"/>
      <c r="B351" s="10"/>
      <c r="C351" s="10"/>
      <c r="D351" s="10"/>
      <c r="E351" s="10"/>
      <c r="F351" s="10"/>
      <c r="G351" s="10"/>
      <c r="H351" s="10"/>
      <c r="I351" s="10"/>
      <c r="J351" s="10"/>
      <c r="K351" s="10"/>
      <c r="L351" s="10"/>
      <c r="M351" s="10"/>
      <c r="N351" s="10"/>
      <c r="O351" s="10"/>
      <c r="P351" s="10"/>
      <c r="Q351" s="10"/>
      <c r="R351" s="10"/>
    </row>
    <row r="352" spans="1:18">
      <c r="A352" s="10"/>
      <c r="B352" s="10"/>
      <c r="C352" s="10"/>
      <c r="D352" s="10"/>
      <c r="E352" s="10"/>
      <c r="F352" s="10"/>
      <c r="G352" s="10"/>
      <c r="H352" s="10"/>
      <c r="I352" s="10"/>
      <c r="J352" s="10"/>
      <c r="K352" s="10"/>
      <c r="L352" s="10"/>
      <c r="M352" s="10"/>
      <c r="N352" s="10"/>
      <c r="O352" s="10"/>
      <c r="P352" s="10"/>
      <c r="Q352" s="10"/>
      <c r="R352" s="10"/>
    </row>
    <row r="353" spans="1:18">
      <c r="A353" s="10"/>
      <c r="B353" s="10"/>
      <c r="C353" s="10"/>
      <c r="D353" s="10"/>
      <c r="E353" s="10"/>
      <c r="F353" s="10"/>
      <c r="G353" s="10"/>
      <c r="H353" s="10"/>
      <c r="I353" s="10"/>
      <c r="J353" s="10"/>
      <c r="K353" s="10"/>
      <c r="L353" s="10"/>
      <c r="M353" s="10"/>
      <c r="N353" s="10"/>
      <c r="O353" s="10"/>
      <c r="P353" s="10"/>
      <c r="Q353" s="10"/>
      <c r="R353" s="10"/>
    </row>
    <row r="354" spans="1:18">
      <c r="A354" s="10"/>
      <c r="B354" s="10"/>
      <c r="C354" s="10"/>
      <c r="D354" s="10"/>
      <c r="E354" s="10"/>
      <c r="F354" s="10"/>
      <c r="G354" s="10"/>
      <c r="H354" s="10"/>
      <c r="I354" s="10"/>
      <c r="J354" s="10"/>
      <c r="K354" s="10"/>
      <c r="L354" s="10"/>
      <c r="M354" s="10"/>
      <c r="N354" s="10"/>
      <c r="O354" s="10"/>
      <c r="P354" s="10"/>
      <c r="Q354" s="10"/>
      <c r="R354" s="10"/>
    </row>
    <row r="355" spans="1:18">
      <c r="A355" s="10"/>
      <c r="B355" s="10"/>
      <c r="C355" s="10"/>
      <c r="D355" s="10"/>
      <c r="E355" s="10"/>
      <c r="F355" s="10"/>
      <c r="G355" s="10"/>
      <c r="H355" s="10"/>
      <c r="I355" s="10"/>
      <c r="J355" s="10"/>
      <c r="K355" s="10"/>
      <c r="L355" s="10"/>
      <c r="M355" s="10"/>
      <c r="N355" s="10"/>
      <c r="O355" s="10"/>
      <c r="P355" s="10"/>
      <c r="Q355" s="10"/>
      <c r="R355" s="10"/>
    </row>
    <row r="356" spans="1:18">
      <c r="A356" s="10"/>
      <c r="B356" s="10"/>
      <c r="C356" s="10"/>
      <c r="D356" s="10"/>
      <c r="E356" s="10"/>
      <c r="F356" s="10"/>
      <c r="G356" s="10"/>
      <c r="H356" s="10"/>
      <c r="I356" s="10"/>
      <c r="J356" s="10"/>
      <c r="K356" s="10"/>
      <c r="L356" s="10"/>
      <c r="M356" s="10"/>
      <c r="N356" s="10"/>
      <c r="O356" s="10"/>
      <c r="P356" s="10"/>
      <c r="Q356" s="10"/>
      <c r="R356" s="10"/>
    </row>
    <row r="357" spans="1:18">
      <c r="A357" s="10"/>
      <c r="B357" s="10"/>
      <c r="C357" s="10"/>
      <c r="D357" s="10"/>
      <c r="E357" s="10"/>
      <c r="F357" s="10"/>
      <c r="G357" s="10"/>
      <c r="H357" s="10"/>
      <c r="I357" s="10"/>
      <c r="J357" s="10"/>
      <c r="K357" s="10"/>
      <c r="L357" s="10"/>
      <c r="M357" s="10"/>
      <c r="N357" s="10"/>
      <c r="O357" s="10"/>
      <c r="P357" s="10"/>
      <c r="Q357" s="10"/>
      <c r="R357" s="10"/>
    </row>
    <row r="358" spans="1:18">
      <c r="A358" s="10"/>
      <c r="B358" s="10"/>
      <c r="C358" s="10"/>
      <c r="D358" s="10"/>
      <c r="E358" s="10"/>
      <c r="F358" s="10"/>
      <c r="G358" s="10"/>
      <c r="H358" s="10"/>
      <c r="I358" s="10"/>
      <c r="J358" s="10"/>
      <c r="K358" s="10"/>
      <c r="L358" s="10"/>
      <c r="M358" s="10"/>
      <c r="N358" s="10"/>
      <c r="O358" s="10"/>
      <c r="P358" s="10"/>
      <c r="Q358" s="10"/>
      <c r="R358" s="10"/>
    </row>
    <row r="359" spans="1:18">
      <c r="A359" s="10"/>
      <c r="B359" s="10"/>
      <c r="C359" s="10"/>
      <c r="D359" s="10"/>
      <c r="E359" s="10"/>
      <c r="F359" s="10"/>
      <c r="G359" s="10"/>
      <c r="H359" s="10"/>
      <c r="I359" s="10"/>
      <c r="J359" s="10"/>
      <c r="K359" s="10"/>
      <c r="L359" s="10"/>
      <c r="M359" s="10"/>
      <c r="N359" s="10"/>
      <c r="O359" s="10"/>
      <c r="P359" s="10"/>
      <c r="Q359" s="10"/>
      <c r="R359" s="10"/>
    </row>
    <row r="360" spans="1:18">
      <c r="A360" s="10"/>
      <c r="B360" s="10"/>
      <c r="C360" s="10"/>
      <c r="D360" s="10"/>
      <c r="E360" s="10"/>
      <c r="F360" s="10"/>
      <c r="G360" s="10"/>
      <c r="H360" s="10"/>
      <c r="I360" s="10"/>
      <c r="J360" s="10"/>
      <c r="K360" s="10"/>
      <c r="L360" s="10"/>
      <c r="M360" s="10"/>
      <c r="N360" s="10"/>
      <c r="O360" s="10"/>
      <c r="P360" s="10"/>
      <c r="Q360" s="10"/>
      <c r="R360" s="10"/>
    </row>
    <row r="361" spans="1:18">
      <c r="A361" s="10"/>
      <c r="B361" s="10"/>
      <c r="C361" s="10"/>
      <c r="D361" s="10"/>
      <c r="E361" s="10"/>
      <c r="F361" s="10"/>
      <c r="G361" s="10"/>
      <c r="H361" s="10"/>
      <c r="I361" s="10"/>
      <c r="J361" s="10"/>
      <c r="K361" s="10"/>
      <c r="L361" s="10"/>
      <c r="M361" s="10"/>
      <c r="N361" s="10"/>
      <c r="O361" s="10"/>
      <c r="P361" s="10"/>
      <c r="Q361" s="10"/>
      <c r="R361" s="10"/>
    </row>
    <row r="362" spans="1:18">
      <c r="A362" s="10"/>
      <c r="B362" s="10"/>
      <c r="C362" s="10"/>
      <c r="D362" s="10"/>
      <c r="E362" s="10"/>
      <c r="F362" s="10"/>
      <c r="G362" s="10"/>
      <c r="H362" s="10"/>
      <c r="I362" s="10"/>
      <c r="J362" s="10"/>
      <c r="K362" s="10"/>
      <c r="L362" s="10"/>
      <c r="M362" s="10"/>
      <c r="N362" s="10"/>
      <c r="O362" s="10"/>
      <c r="P362" s="10"/>
      <c r="Q362" s="10"/>
      <c r="R362" s="10"/>
    </row>
    <row r="363" spans="1:18">
      <c r="A363" s="10"/>
      <c r="B363" s="10"/>
      <c r="C363" s="10"/>
      <c r="D363" s="10"/>
      <c r="E363" s="10"/>
      <c r="F363" s="10"/>
      <c r="G363" s="10"/>
      <c r="H363" s="10"/>
      <c r="I363" s="10"/>
      <c r="J363" s="10"/>
      <c r="K363" s="10"/>
      <c r="L363" s="10"/>
      <c r="M363" s="10"/>
      <c r="N363" s="10"/>
      <c r="O363" s="10"/>
      <c r="P363" s="10"/>
      <c r="Q363" s="10"/>
      <c r="R363" s="10"/>
    </row>
    <row r="364" spans="1:18">
      <c r="A364" s="10"/>
      <c r="B364" s="10"/>
      <c r="C364" s="10"/>
      <c r="D364" s="10"/>
      <c r="E364" s="10"/>
      <c r="F364" s="10"/>
      <c r="G364" s="10"/>
      <c r="H364" s="10"/>
      <c r="I364" s="10"/>
      <c r="J364" s="10"/>
      <c r="K364" s="10"/>
      <c r="L364" s="10"/>
      <c r="M364" s="10"/>
      <c r="N364" s="10"/>
      <c r="O364" s="10"/>
      <c r="P364" s="10"/>
      <c r="Q364" s="10"/>
      <c r="R364" s="10"/>
    </row>
    <row r="365" spans="1:18">
      <c r="A365" s="10"/>
      <c r="B365" s="10"/>
      <c r="C365" s="10"/>
      <c r="D365" s="10"/>
      <c r="E365" s="10"/>
      <c r="F365" s="10"/>
      <c r="G365" s="10"/>
      <c r="H365" s="10"/>
      <c r="I365" s="10"/>
      <c r="J365" s="10"/>
      <c r="K365" s="10"/>
      <c r="L365" s="10"/>
      <c r="M365" s="10"/>
      <c r="N365" s="10"/>
      <c r="O365" s="10"/>
      <c r="P365" s="10"/>
      <c r="Q365" s="10"/>
      <c r="R365" s="10"/>
    </row>
    <row r="366" spans="1:18">
      <c r="A366" s="10"/>
      <c r="B366" s="10"/>
      <c r="C366" s="10"/>
      <c r="D366" s="10"/>
      <c r="E366" s="10"/>
      <c r="F366" s="10"/>
      <c r="G366" s="10"/>
      <c r="H366" s="10"/>
      <c r="I366" s="10"/>
      <c r="J366" s="10"/>
      <c r="K366" s="10"/>
      <c r="L366" s="10"/>
      <c r="M366" s="10"/>
      <c r="N366" s="10"/>
      <c r="O366" s="10"/>
      <c r="P366" s="10"/>
      <c r="Q366" s="10"/>
      <c r="R366" s="10"/>
    </row>
    <row r="367" spans="1:18">
      <c r="A367" s="10"/>
      <c r="B367" s="10"/>
      <c r="C367" s="10"/>
      <c r="D367" s="10"/>
      <c r="E367" s="10"/>
      <c r="F367" s="10"/>
      <c r="G367" s="10"/>
      <c r="H367" s="10"/>
      <c r="I367" s="10"/>
      <c r="J367" s="10"/>
      <c r="K367" s="10"/>
      <c r="L367" s="10"/>
      <c r="M367" s="10"/>
      <c r="N367" s="10"/>
      <c r="O367" s="10"/>
      <c r="P367" s="10"/>
      <c r="Q367" s="10"/>
      <c r="R367" s="10"/>
    </row>
    <row r="368" spans="1:18">
      <c r="A368" s="10"/>
      <c r="B368" s="10"/>
      <c r="C368" s="10"/>
      <c r="D368" s="10"/>
      <c r="E368" s="10"/>
      <c r="F368" s="10"/>
      <c r="G368" s="10"/>
      <c r="H368" s="10"/>
      <c r="I368" s="10"/>
      <c r="J368" s="10"/>
      <c r="K368" s="10"/>
      <c r="L368" s="10"/>
      <c r="M368" s="10"/>
      <c r="N368" s="10"/>
      <c r="O368" s="10"/>
      <c r="P368" s="10"/>
      <c r="Q368" s="10"/>
      <c r="R368" s="10"/>
    </row>
    <row r="369" spans="1:18">
      <c r="A369" s="10"/>
      <c r="B369" s="10"/>
      <c r="C369" s="10"/>
      <c r="D369" s="10"/>
      <c r="E369" s="10"/>
      <c r="F369" s="10"/>
      <c r="G369" s="10"/>
      <c r="H369" s="10"/>
      <c r="I369" s="10"/>
      <c r="J369" s="10"/>
      <c r="K369" s="10"/>
      <c r="L369" s="10"/>
      <c r="M369" s="10"/>
      <c r="N369" s="10"/>
      <c r="O369" s="10"/>
      <c r="P369" s="10"/>
      <c r="Q369" s="10"/>
      <c r="R369" s="10"/>
    </row>
    <row r="370" spans="1:18">
      <c r="A370" s="10"/>
      <c r="B370" s="10"/>
      <c r="C370" s="10"/>
      <c r="D370" s="10"/>
      <c r="E370" s="10"/>
      <c r="F370" s="10"/>
      <c r="G370" s="10"/>
      <c r="H370" s="10"/>
      <c r="I370" s="10"/>
      <c r="J370" s="10"/>
      <c r="K370" s="10"/>
      <c r="L370" s="10"/>
      <c r="M370" s="10"/>
      <c r="N370" s="10"/>
      <c r="O370" s="10"/>
      <c r="P370" s="10"/>
      <c r="Q370" s="10"/>
      <c r="R370" s="10"/>
    </row>
    <row r="371" spans="1:18">
      <c r="A371" s="10"/>
      <c r="B371" s="10"/>
      <c r="C371" s="10"/>
      <c r="D371" s="10"/>
      <c r="E371" s="10"/>
      <c r="F371" s="10"/>
      <c r="G371" s="10"/>
      <c r="H371" s="10"/>
      <c r="I371" s="10"/>
      <c r="J371" s="10"/>
      <c r="K371" s="10"/>
      <c r="L371" s="10"/>
      <c r="M371" s="10"/>
      <c r="N371" s="10"/>
      <c r="O371" s="10"/>
      <c r="P371" s="10"/>
      <c r="Q371" s="10"/>
      <c r="R371" s="10"/>
    </row>
    <row r="372" spans="1:18">
      <c r="A372" s="10"/>
      <c r="B372" s="10"/>
      <c r="C372" s="10"/>
      <c r="D372" s="10"/>
      <c r="E372" s="10"/>
      <c r="F372" s="10"/>
      <c r="G372" s="10"/>
      <c r="H372" s="10"/>
      <c r="I372" s="10"/>
      <c r="J372" s="10"/>
      <c r="K372" s="10"/>
      <c r="L372" s="10"/>
      <c r="M372" s="10"/>
      <c r="N372" s="10"/>
      <c r="O372" s="10"/>
      <c r="P372" s="10"/>
      <c r="Q372" s="10"/>
      <c r="R372" s="10"/>
    </row>
    <row r="373" spans="1:18">
      <c r="A373" s="10"/>
      <c r="B373" s="10"/>
      <c r="C373" s="10"/>
      <c r="D373" s="10"/>
      <c r="E373" s="10"/>
      <c r="F373" s="10"/>
      <c r="G373" s="10"/>
      <c r="H373" s="10"/>
      <c r="I373" s="10"/>
      <c r="J373" s="10"/>
      <c r="K373" s="10"/>
      <c r="L373" s="10"/>
      <c r="M373" s="10"/>
      <c r="N373" s="10"/>
      <c r="O373" s="10"/>
      <c r="P373" s="10"/>
      <c r="Q373" s="10"/>
      <c r="R373" s="10"/>
    </row>
    <row r="374" spans="1:18">
      <c r="A374" s="10"/>
      <c r="B374" s="10"/>
      <c r="C374" s="10"/>
      <c r="D374" s="10"/>
      <c r="E374" s="10"/>
      <c r="F374" s="10"/>
      <c r="G374" s="10"/>
      <c r="H374" s="10"/>
      <c r="I374" s="10"/>
      <c r="J374" s="10"/>
      <c r="K374" s="10"/>
      <c r="L374" s="10"/>
      <c r="M374" s="10"/>
      <c r="N374" s="10"/>
      <c r="O374" s="10"/>
      <c r="P374" s="10"/>
      <c r="Q374" s="10"/>
      <c r="R374" s="10"/>
    </row>
    <row r="375" spans="1:18">
      <c r="A375" s="10"/>
      <c r="B375" s="10"/>
      <c r="C375" s="10"/>
      <c r="D375" s="10"/>
      <c r="E375" s="10"/>
      <c r="F375" s="10"/>
      <c r="G375" s="10"/>
      <c r="H375" s="10"/>
      <c r="I375" s="10"/>
      <c r="J375" s="10"/>
      <c r="K375" s="10"/>
      <c r="L375" s="10"/>
      <c r="M375" s="10"/>
      <c r="N375" s="10"/>
      <c r="O375" s="10"/>
      <c r="P375" s="10"/>
      <c r="Q375" s="10"/>
      <c r="R375" s="10"/>
    </row>
    <row r="376" spans="1:18">
      <c r="A376" s="10"/>
      <c r="B376" s="10"/>
      <c r="C376" s="10"/>
      <c r="D376" s="10"/>
      <c r="E376" s="10"/>
      <c r="F376" s="10"/>
      <c r="G376" s="10"/>
      <c r="H376" s="10"/>
      <c r="I376" s="10"/>
      <c r="J376" s="10"/>
      <c r="K376" s="10"/>
      <c r="L376" s="10"/>
      <c r="M376" s="10"/>
      <c r="N376" s="10"/>
      <c r="O376" s="10"/>
      <c r="P376" s="10"/>
      <c r="Q376" s="10"/>
      <c r="R376" s="10"/>
    </row>
    <row r="377" spans="1:18">
      <c r="A377" s="10"/>
      <c r="B377" s="10"/>
      <c r="C377" s="10"/>
      <c r="D377" s="10"/>
      <c r="E377" s="10"/>
      <c r="F377" s="10"/>
      <c r="G377" s="10"/>
      <c r="H377" s="10"/>
      <c r="I377" s="10"/>
      <c r="J377" s="10"/>
      <c r="K377" s="10"/>
      <c r="L377" s="10"/>
      <c r="M377" s="10"/>
      <c r="N377" s="10"/>
      <c r="O377" s="10"/>
      <c r="P377" s="10"/>
      <c r="Q377" s="10"/>
      <c r="R377" s="10"/>
    </row>
    <row r="378" spans="1:18">
      <c r="A378" s="10"/>
      <c r="B378" s="10"/>
      <c r="C378" s="10"/>
      <c r="D378" s="10"/>
      <c r="E378" s="10"/>
      <c r="F378" s="10"/>
      <c r="G378" s="10"/>
      <c r="H378" s="10"/>
      <c r="I378" s="10"/>
      <c r="J378" s="10"/>
      <c r="K378" s="10"/>
      <c r="L378" s="10"/>
      <c r="M378" s="10"/>
      <c r="N378" s="10"/>
      <c r="O378" s="10"/>
      <c r="P378" s="10"/>
      <c r="Q378" s="10"/>
      <c r="R378" s="10"/>
    </row>
    <row r="379" spans="1:18">
      <c r="A379" s="10"/>
      <c r="B379" s="10"/>
      <c r="C379" s="10"/>
      <c r="D379" s="10"/>
      <c r="E379" s="10"/>
      <c r="F379" s="10"/>
      <c r="G379" s="10"/>
      <c r="H379" s="10"/>
      <c r="I379" s="10"/>
      <c r="J379" s="10"/>
      <c r="K379" s="10"/>
      <c r="L379" s="10"/>
      <c r="M379" s="10"/>
      <c r="N379" s="10"/>
      <c r="O379" s="10"/>
      <c r="P379" s="10"/>
      <c r="Q379" s="10"/>
      <c r="R379" s="10"/>
    </row>
    <row r="380" spans="1:18">
      <c r="A380" s="10"/>
      <c r="B380" s="10"/>
      <c r="C380" s="10"/>
      <c r="D380" s="10"/>
      <c r="E380" s="10"/>
      <c r="F380" s="10"/>
      <c r="G380" s="10"/>
      <c r="H380" s="10"/>
      <c r="I380" s="10"/>
      <c r="J380" s="10"/>
      <c r="K380" s="10"/>
      <c r="L380" s="10"/>
      <c r="M380" s="10"/>
      <c r="N380" s="10"/>
      <c r="O380" s="10"/>
      <c r="P380" s="10"/>
      <c r="Q380" s="10"/>
      <c r="R380" s="10"/>
    </row>
    <row r="381" spans="1:18">
      <c r="A381" s="10"/>
      <c r="B381" s="10"/>
      <c r="C381" s="10"/>
      <c r="D381" s="10"/>
      <c r="E381" s="10"/>
      <c r="F381" s="10"/>
      <c r="G381" s="10"/>
      <c r="H381" s="10"/>
      <c r="I381" s="10"/>
      <c r="J381" s="10"/>
      <c r="K381" s="10"/>
      <c r="L381" s="10"/>
      <c r="M381" s="10"/>
      <c r="N381" s="10"/>
      <c r="O381" s="10"/>
      <c r="P381" s="10"/>
      <c r="Q381" s="10"/>
      <c r="R381" s="10"/>
    </row>
    <row r="382" spans="1:18">
      <c r="A382" s="10"/>
      <c r="B382" s="10"/>
      <c r="C382" s="10"/>
      <c r="D382" s="10"/>
      <c r="E382" s="10"/>
      <c r="F382" s="10"/>
      <c r="G382" s="10"/>
      <c r="H382" s="10"/>
      <c r="I382" s="10"/>
      <c r="J382" s="10"/>
      <c r="K382" s="10"/>
      <c r="L382" s="10"/>
      <c r="M382" s="10"/>
      <c r="N382" s="10"/>
      <c r="O382" s="10"/>
      <c r="P382" s="10"/>
      <c r="Q382" s="10"/>
      <c r="R382" s="10"/>
    </row>
    <row r="383" spans="1:18">
      <c r="A383" s="10"/>
      <c r="B383" s="10"/>
      <c r="C383" s="10"/>
      <c r="D383" s="10"/>
      <c r="E383" s="10"/>
      <c r="F383" s="10"/>
      <c r="G383" s="10"/>
      <c r="H383" s="10"/>
      <c r="I383" s="10"/>
      <c r="J383" s="10"/>
      <c r="K383" s="10"/>
      <c r="L383" s="10"/>
      <c r="M383" s="10"/>
      <c r="N383" s="10"/>
      <c r="O383" s="10"/>
      <c r="P383" s="10"/>
      <c r="Q383" s="10"/>
      <c r="R383" s="10"/>
    </row>
    <row r="384" spans="1:18">
      <c r="A384" s="10"/>
      <c r="B384" s="10"/>
      <c r="C384" s="10"/>
      <c r="D384" s="10"/>
      <c r="E384" s="10"/>
      <c r="F384" s="10"/>
      <c r="G384" s="10"/>
      <c r="H384" s="10"/>
      <c r="I384" s="10"/>
      <c r="J384" s="10"/>
      <c r="K384" s="10"/>
      <c r="L384" s="10"/>
      <c r="M384" s="10"/>
      <c r="N384" s="10"/>
      <c r="O384" s="10"/>
      <c r="P384" s="10"/>
      <c r="Q384" s="10"/>
      <c r="R384" s="10"/>
    </row>
    <row r="385" spans="1:18">
      <c r="A385" s="10"/>
      <c r="B385" s="10"/>
      <c r="C385" s="10"/>
      <c r="D385" s="10"/>
      <c r="E385" s="10"/>
      <c r="F385" s="10"/>
      <c r="G385" s="10"/>
      <c r="H385" s="10"/>
      <c r="I385" s="10"/>
      <c r="J385" s="10"/>
      <c r="K385" s="10"/>
      <c r="L385" s="10"/>
      <c r="M385" s="10"/>
      <c r="N385" s="10"/>
      <c r="O385" s="10"/>
      <c r="P385" s="10"/>
      <c r="Q385" s="10"/>
      <c r="R385" s="10"/>
    </row>
    <row r="386" spans="1:18">
      <c r="A386" s="10"/>
      <c r="B386" s="10"/>
      <c r="C386" s="10"/>
      <c r="D386" s="10"/>
      <c r="E386" s="10"/>
      <c r="F386" s="10"/>
      <c r="G386" s="10"/>
      <c r="H386" s="10"/>
      <c r="I386" s="10"/>
      <c r="J386" s="10"/>
      <c r="K386" s="10"/>
      <c r="L386" s="10"/>
      <c r="M386" s="10"/>
      <c r="N386" s="10"/>
      <c r="O386" s="10"/>
      <c r="P386" s="10"/>
      <c r="Q386" s="10"/>
      <c r="R386" s="10"/>
    </row>
    <row r="387" spans="1:18">
      <c r="A387" s="10"/>
      <c r="B387" s="10"/>
      <c r="C387" s="10"/>
      <c r="D387" s="10"/>
      <c r="E387" s="10"/>
      <c r="F387" s="10"/>
      <c r="G387" s="10"/>
      <c r="H387" s="10"/>
      <c r="I387" s="10"/>
      <c r="J387" s="10"/>
      <c r="K387" s="10"/>
      <c r="L387" s="10"/>
      <c r="M387" s="10"/>
      <c r="N387" s="10"/>
      <c r="O387" s="10"/>
      <c r="P387" s="10"/>
      <c r="Q387" s="10"/>
      <c r="R387" s="10"/>
    </row>
    <row r="388" spans="1:18">
      <c r="A388" s="10"/>
      <c r="B388" s="10"/>
      <c r="C388" s="10"/>
      <c r="D388" s="10"/>
      <c r="E388" s="10"/>
      <c r="F388" s="10"/>
      <c r="G388" s="10"/>
      <c r="H388" s="10"/>
      <c r="I388" s="10"/>
      <c r="J388" s="10"/>
      <c r="K388" s="10"/>
      <c r="L388" s="10"/>
      <c r="M388" s="10"/>
      <c r="N388" s="10"/>
      <c r="O388" s="10"/>
      <c r="P388" s="10"/>
      <c r="Q388" s="10"/>
      <c r="R388" s="10"/>
    </row>
    <row r="389" spans="1:18">
      <c r="A389" s="10"/>
      <c r="B389" s="10"/>
      <c r="C389" s="10"/>
      <c r="D389" s="10"/>
      <c r="E389" s="10"/>
      <c r="F389" s="10"/>
      <c r="G389" s="10"/>
      <c r="H389" s="10"/>
      <c r="I389" s="10"/>
      <c r="J389" s="10"/>
      <c r="K389" s="10"/>
      <c r="L389" s="10"/>
      <c r="M389" s="10"/>
      <c r="N389" s="10"/>
      <c r="O389" s="10"/>
      <c r="P389" s="10"/>
      <c r="Q389" s="10"/>
      <c r="R389" s="10"/>
    </row>
    <row r="390" spans="1:18">
      <c r="A390" s="10"/>
      <c r="B390" s="10"/>
      <c r="C390" s="10"/>
      <c r="D390" s="10"/>
      <c r="E390" s="10"/>
      <c r="F390" s="10"/>
      <c r="G390" s="10"/>
      <c r="H390" s="10"/>
      <c r="I390" s="10"/>
      <c r="J390" s="10"/>
      <c r="K390" s="10"/>
      <c r="L390" s="10"/>
      <c r="M390" s="10"/>
      <c r="N390" s="10"/>
      <c r="O390" s="10"/>
      <c r="P390" s="10"/>
      <c r="Q390" s="10"/>
      <c r="R390" s="10"/>
    </row>
    <row r="391" spans="1:18">
      <c r="A391" s="10"/>
      <c r="B391" s="10"/>
      <c r="C391" s="10"/>
      <c r="D391" s="10"/>
      <c r="E391" s="10"/>
      <c r="F391" s="10"/>
      <c r="G391" s="10"/>
      <c r="H391" s="10"/>
      <c r="I391" s="10"/>
      <c r="J391" s="10"/>
      <c r="K391" s="10"/>
      <c r="L391" s="10"/>
      <c r="M391" s="10"/>
      <c r="N391" s="10"/>
      <c r="O391" s="10"/>
      <c r="P391" s="10"/>
      <c r="Q391" s="10"/>
      <c r="R391" s="10"/>
    </row>
    <row r="392" spans="1:18">
      <c r="A392" s="10"/>
      <c r="B392" s="10"/>
      <c r="C392" s="10"/>
      <c r="D392" s="10"/>
      <c r="E392" s="10"/>
      <c r="F392" s="10"/>
      <c r="G392" s="10"/>
      <c r="H392" s="10"/>
      <c r="I392" s="10"/>
      <c r="J392" s="10"/>
      <c r="K392" s="10"/>
      <c r="L392" s="10"/>
      <c r="M392" s="10"/>
      <c r="N392" s="10"/>
      <c r="O392" s="10"/>
      <c r="P392" s="10"/>
      <c r="Q392" s="10"/>
      <c r="R392" s="10"/>
    </row>
    <row r="393" spans="1:18">
      <c r="A393" s="10"/>
      <c r="B393" s="10"/>
      <c r="C393" s="10"/>
      <c r="D393" s="10"/>
      <c r="E393" s="10"/>
      <c r="F393" s="10"/>
      <c r="G393" s="10"/>
      <c r="H393" s="10"/>
      <c r="I393" s="10"/>
      <c r="J393" s="10"/>
      <c r="K393" s="10"/>
      <c r="L393" s="10"/>
      <c r="M393" s="10"/>
      <c r="N393" s="10"/>
      <c r="O393" s="10"/>
      <c r="P393" s="10"/>
      <c r="Q393" s="10"/>
      <c r="R393" s="10"/>
    </row>
    <row r="394" spans="1:18">
      <c r="A394" s="10"/>
      <c r="B394" s="10"/>
      <c r="C394" s="10"/>
      <c r="D394" s="10"/>
      <c r="E394" s="10"/>
      <c r="F394" s="10"/>
      <c r="G394" s="10"/>
      <c r="H394" s="10"/>
      <c r="I394" s="10"/>
      <c r="J394" s="10"/>
      <c r="K394" s="10"/>
      <c r="L394" s="10"/>
      <c r="M394" s="10"/>
      <c r="N394" s="10"/>
      <c r="O394" s="10"/>
      <c r="P394" s="10"/>
      <c r="Q394" s="10"/>
      <c r="R394" s="10"/>
    </row>
    <row r="395" spans="1:18">
      <c r="A395" s="10"/>
      <c r="B395" s="10"/>
      <c r="C395" s="10"/>
      <c r="D395" s="10"/>
      <c r="E395" s="10"/>
      <c r="F395" s="10"/>
      <c r="G395" s="10"/>
      <c r="H395" s="10"/>
      <c r="I395" s="10"/>
      <c r="J395" s="10"/>
      <c r="K395" s="10"/>
      <c r="L395" s="10"/>
      <c r="M395" s="10"/>
      <c r="N395" s="10"/>
      <c r="O395" s="10"/>
      <c r="P395" s="10"/>
      <c r="Q395" s="10"/>
      <c r="R395" s="10"/>
    </row>
    <row r="396" spans="1:18">
      <c r="A396" s="10"/>
      <c r="B396" s="10"/>
      <c r="C396" s="10"/>
      <c r="D396" s="10"/>
      <c r="E396" s="10"/>
      <c r="F396" s="10"/>
      <c r="G396" s="10"/>
      <c r="H396" s="10"/>
      <c r="I396" s="10"/>
      <c r="J396" s="10"/>
      <c r="K396" s="10"/>
      <c r="L396" s="10"/>
      <c r="M396" s="10"/>
      <c r="N396" s="10"/>
      <c r="O396" s="10"/>
      <c r="P396" s="10"/>
      <c r="Q396" s="10"/>
      <c r="R396" s="10"/>
    </row>
    <row r="397" spans="1:18">
      <c r="A397" s="10"/>
      <c r="B397" s="10"/>
      <c r="C397" s="10"/>
      <c r="D397" s="10"/>
      <c r="E397" s="10"/>
      <c r="F397" s="10"/>
      <c r="G397" s="10"/>
      <c r="H397" s="10"/>
      <c r="I397" s="10"/>
      <c r="J397" s="10"/>
      <c r="K397" s="10"/>
      <c r="L397" s="10"/>
      <c r="M397" s="10"/>
      <c r="N397" s="10"/>
      <c r="O397" s="10"/>
      <c r="P397" s="10"/>
      <c r="Q397" s="10"/>
      <c r="R397" s="10"/>
    </row>
    <row r="398" spans="1:18">
      <c r="A398" s="10"/>
      <c r="B398" s="10"/>
      <c r="C398" s="10"/>
      <c r="D398" s="10"/>
      <c r="E398" s="10"/>
      <c r="F398" s="10"/>
      <c r="G398" s="10"/>
      <c r="H398" s="10"/>
      <c r="I398" s="10"/>
      <c r="J398" s="10"/>
      <c r="K398" s="10"/>
      <c r="L398" s="10"/>
      <c r="M398" s="10"/>
      <c r="N398" s="10"/>
      <c r="O398" s="10"/>
      <c r="P398" s="10"/>
      <c r="Q398" s="10"/>
      <c r="R398" s="10"/>
    </row>
    <row r="399" spans="1:18">
      <c r="A399" s="10"/>
      <c r="B399" s="10"/>
      <c r="C399" s="10"/>
      <c r="D399" s="10"/>
      <c r="E399" s="10"/>
      <c r="F399" s="10"/>
      <c r="G399" s="10"/>
      <c r="H399" s="10"/>
      <c r="I399" s="10"/>
      <c r="J399" s="10"/>
      <c r="K399" s="10"/>
      <c r="L399" s="10"/>
      <c r="M399" s="10"/>
      <c r="N399" s="10"/>
      <c r="O399" s="10"/>
      <c r="P399" s="10"/>
      <c r="Q399" s="10"/>
      <c r="R399" s="10"/>
    </row>
    <row r="400" spans="1:18">
      <c r="A400" s="10"/>
      <c r="B400" s="10"/>
      <c r="C400" s="10"/>
      <c r="D400" s="10"/>
      <c r="E400" s="10"/>
      <c r="F400" s="10"/>
      <c r="G400" s="10"/>
      <c r="H400" s="10"/>
      <c r="I400" s="10"/>
      <c r="J400" s="10"/>
      <c r="K400" s="10"/>
      <c r="L400" s="10"/>
      <c r="M400" s="10"/>
      <c r="N400" s="10"/>
      <c r="O400" s="10"/>
      <c r="P400" s="10"/>
      <c r="Q400" s="10"/>
      <c r="R400" s="10"/>
    </row>
    <row r="401" spans="1:18">
      <c r="A401" s="10"/>
      <c r="B401" s="10"/>
      <c r="C401" s="10"/>
      <c r="D401" s="10"/>
      <c r="E401" s="10"/>
      <c r="F401" s="10"/>
      <c r="G401" s="10"/>
      <c r="H401" s="10"/>
      <c r="I401" s="10"/>
      <c r="J401" s="10"/>
      <c r="K401" s="10"/>
      <c r="L401" s="10"/>
      <c r="M401" s="10"/>
      <c r="N401" s="10"/>
      <c r="O401" s="10"/>
      <c r="P401" s="10"/>
      <c r="Q401" s="10"/>
      <c r="R401" s="10"/>
    </row>
    <row r="402" spans="1:18">
      <c r="A402" s="10"/>
      <c r="B402" s="10"/>
      <c r="C402" s="10"/>
      <c r="D402" s="10"/>
      <c r="E402" s="10"/>
      <c r="F402" s="10"/>
      <c r="G402" s="10"/>
      <c r="H402" s="10"/>
      <c r="I402" s="10"/>
      <c r="J402" s="10"/>
      <c r="K402" s="10"/>
      <c r="L402" s="10"/>
      <c r="M402" s="10"/>
      <c r="N402" s="10"/>
      <c r="O402" s="10"/>
      <c r="P402" s="10"/>
      <c r="Q402" s="10"/>
      <c r="R402" s="10"/>
    </row>
    <row r="403" spans="1:18">
      <c r="A403" s="10"/>
      <c r="B403" s="10"/>
      <c r="C403" s="10"/>
      <c r="D403" s="10"/>
      <c r="E403" s="10"/>
      <c r="F403" s="10"/>
      <c r="G403" s="10"/>
      <c r="H403" s="10"/>
      <c r="I403" s="10"/>
      <c r="J403" s="10"/>
      <c r="K403" s="10"/>
      <c r="L403" s="10"/>
      <c r="M403" s="10"/>
      <c r="N403" s="10"/>
      <c r="O403" s="10"/>
      <c r="P403" s="10"/>
      <c r="Q403" s="10"/>
      <c r="R403" s="10"/>
    </row>
    <row r="404" spans="1:18">
      <c r="A404" s="10"/>
      <c r="B404" s="10"/>
      <c r="C404" s="10"/>
      <c r="D404" s="10"/>
      <c r="E404" s="10"/>
      <c r="F404" s="10"/>
      <c r="G404" s="10"/>
      <c r="H404" s="10"/>
      <c r="I404" s="10"/>
      <c r="J404" s="10"/>
      <c r="K404" s="10"/>
      <c r="L404" s="10"/>
      <c r="M404" s="10"/>
      <c r="N404" s="10"/>
      <c r="O404" s="10"/>
      <c r="P404" s="10"/>
      <c r="Q404" s="10"/>
      <c r="R404" s="10"/>
    </row>
    <row r="405" spans="1:18">
      <c r="A405" s="10"/>
      <c r="B405" s="10"/>
      <c r="C405" s="10"/>
      <c r="D405" s="10"/>
      <c r="E405" s="10"/>
      <c r="F405" s="10"/>
      <c r="G405" s="10"/>
      <c r="H405" s="10"/>
      <c r="I405" s="10"/>
      <c r="J405" s="10"/>
      <c r="K405" s="10"/>
      <c r="L405" s="10"/>
      <c r="M405" s="10"/>
      <c r="N405" s="10"/>
      <c r="O405" s="10"/>
      <c r="P405" s="10"/>
      <c r="Q405" s="10"/>
      <c r="R405" s="10"/>
    </row>
    <row r="406" spans="1:18">
      <c r="A406" s="10"/>
      <c r="B406" s="10"/>
      <c r="C406" s="10"/>
      <c r="D406" s="10"/>
      <c r="E406" s="10"/>
      <c r="F406" s="10"/>
      <c r="G406" s="10"/>
      <c r="H406" s="10"/>
      <c r="I406" s="10"/>
      <c r="J406" s="10"/>
      <c r="K406" s="10"/>
      <c r="L406" s="10"/>
      <c r="M406" s="10"/>
      <c r="N406" s="10"/>
      <c r="O406" s="10"/>
      <c r="P406" s="10"/>
      <c r="Q406" s="10"/>
      <c r="R406" s="10"/>
    </row>
    <row r="407" spans="1:18">
      <c r="A407" s="10"/>
      <c r="B407" s="10"/>
      <c r="C407" s="10"/>
      <c r="D407" s="10"/>
      <c r="E407" s="10"/>
      <c r="F407" s="10"/>
      <c r="G407" s="10"/>
      <c r="H407" s="10"/>
      <c r="I407" s="10"/>
      <c r="J407" s="10"/>
      <c r="K407" s="10"/>
      <c r="L407" s="10"/>
      <c r="M407" s="10"/>
      <c r="N407" s="10"/>
      <c r="O407" s="10"/>
      <c r="P407" s="10"/>
      <c r="Q407" s="10"/>
      <c r="R407" s="10"/>
    </row>
    <row r="408" spans="1:18">
      <c r="A408" s="10"/>
      <c r="B408" s="10"/>
      <c r="C408" s="10"/>
      <c r="D408" s="10"/>
      <c r="E408" s="10"/>
      <c r="F408" s="10"/>
      <c r="G408" s="10"/>
      <c r="H408" s="10"/>
      <c r="I408" s="10"/>
      <c r="J408" s="10"/>
      <c r="K408" s="10"/>
      <c r="L408" s="10"/>
      <c r="M408" s="10"/>
      <c r="N408" s="10"/>
      <c r="O408" s="10"/>
      <c r="P408" s="10"/>
      <c r="Q408" s="10"/>
      <c r="R408" s="10"/>
    </row>
    <row r="409" spans="1:18">
      <c r="A409" s="10"/>
      <c r="B409" s="10"/>
      <c r="C409" s="10"/>
      <c r="D409" s="10"/>
      <c r="E409" s="10"/>
      <c r="F409" s="10"/>
      <c r="G409" s="10"/>
      <c r="H409" s="10"/>
      <c r="I409" s="10"/>
      <c r="J409" s="10"/>
      <c r="K409" s="10"/>
      <c r="L409" s="10"/>
      <c r="M409" s="10"/>
      <c r="N409" s="10"/>
      <c r="O409" s="10"/>
      <c r="P409" s="10"/>
      <c r="Q409" s="10"/>
      <c r="R409" s="10"/>
    </row>
    <row r="410" spans="1:18">
      <c r="A410" s="10"/>
      <c r="B410" s="10"/>
      <c r="C410" s="10"/>
      <c r="D410" s="10"/>
      <c r="E410" s="10"/>
      <c r="F410" s="10"/>
      <c r="G410" s="10"/>
      <c r="H410" s="10"/>
      <c r="I410" s="10"/>
      <c r="J410" s="10"/>
      <c r="K410" s="10"/>
      <c r="L410" s="10"/>
      <c r="M410" s="10"/>
      <c r="N410" s="10"/>
      <c r="O410" s="10"/>
      <c r="P410" s="10"/>
      <c r="Q410" s="10"/>
      <c r="R410" s="10"/>
    </row>
    <row r="411" spans="1:18">
      <c r="A411" s="10"/>
      <c r="B411" s="10"/>
      <c r="C411" s="10"/>
      <c r="D411" s="10"/>
      <c r="E411" s="10"/>
      <c r="F411" s="10"/>
      <c r="G411" s="10"/>
      <c r="H411" s="10"/>
      <c r="I411" s="10"/>
      <c r="J411" s="10"/>
      <c r="K411" s="10"/>
      <c r="L411" s="10"/>
      <c r="M411" s="10"/>
      <c r="N411" s="10"/>
      <c r="O411" s="10"/>
      <c r="P411" s="10"/>
      <c r="Q411" s="10"/>
      <c r="R411" s="10"/>
    </row>
    <row r="412" spans="1:18">
      <c r="A412" s="10"/>
      <c r="B412" s="10"/>
      <c r="C412" s="10"/>
      <c r="D412" s="10"/>
      <c r="E412" s="10"/>
      <c r="F412" s="10"/>
      <c r="G412" s="10"/>
      <c r="H412" s="10"/>
      <c r="I412" s="10"/>
      <c r="J412" s="10"/>
      <c r="K412" s="10"/>
      <c r="L412" s="10"/>
      <c r="M412" s="10"/>
      <c r="N412" s="10"/>
      <c r="O412" s="10"/>
      <c r="P412" s="10"/>
      <c r="Q412" s="10"/>
      <c r="R412" s="10"/>
    </row>
    <row r="413" spans="1:18">
      <c r="A413" s="10"/>
      <c r="B413" s="10"/>
      <c r="C413" s="10"/>
      <c r="D413" s="10"/>
      <c r="E413" s="10"/>
      <c r="F413" s="10"/>
      <c r="G413" s="10"/>
      <c r="H413" s="10"/>
      <c r="I413" s="10"/>
      <c r="J413" s="10"/>
      <c r="K413" s="10"/>
      <c r="L413" s="10"/>
      <c r="M413" s="10"/>
      <c r="N413" s="10"/>
      <c r="O413" s="10"/>
      <c r="P413" s="10"/>
      <c r="Q413" s="10"/>
      <c r="R413" s="10"/>
    </row>
    <row r="414" spans="1:18">
      <c r="A414" s="10"/>
      <c r="B414" s="10"/>
      <c r="C414" s="10"/>
      <c r="D414" s="10"/>
      <c r="E414" s="10"/>
      <c r="F414" s="10"/>
      <c r="G414" s="10"/>
      <c r="H414" s="10"/>
      <c r="I414" s="10"/>
      <c r="J414" s="10"/>
      <c r="K414" s="10"/>
      <c r="L414" s="10"/>
      <c r="M414" s="10"/>
      <c r="N414" s="10"/>
      <c r="O414" s="10"/>
      <c r="P414" s="10"/>
      <c r="Q414" s="10"/>
      <c r="R414" s="10"/>
    </row>
    <row r="415" spans="1:18">
      <c r="A415" s="10"/>
      <c r="B415" s="10"/>
      <c r="C415" s="10"/>
      <c r="D415" s="10"/>
      <c r="E415" s="10"/>
      <c r="F415" s="10"/>
      <c r="G415" s="10"/>
      <c r="H415" s="10"/>
      <c r="I415" s="10"/>
      <c r="J415" s="10"/>
      <c r="K415" s="10"/>
      <c r="L415" s="10"/>
      <c r="M415" s="10"/>
      <c r="N415" s="10"/>
      <c r="O415" s="10"/>
      <c r="P415" s="10"/>
      <c r="Q415" s="10"/>
      <c r="R415" s="10"/>
    </row>
    <row r="416" spans="1:18">
      <c r="A416" s="10"/>
      <c r="B416" s="10"/>
      <c r="C416" s="10"/>
      <c r="D416" s="10"/>
      <c r="E416" s="10"/>
      <c r="F416" s="10"/>
      <c r="G416" s="10"/>
      <c r="H416" s="10"/>
      <c r="I416" s="10"/>
      <c r="J416" s="10"/>
      <c r="K416" s="10"/>
      <c r="L416" s="10"/>
      <c r="M416" s="10"/>
      <c r="N416" s="10"/>
      <c r="O416" s="10"/>
      <c r="P416" s="10"/>
      <c r="Q416" s="10"/>
      <c r="R416" s="10"/>
    </row>
    <row r="417" spans="1:18">
      <c r="A417" s="10"/>
      <c r="B417" s="10"/>
      <c r="C417" s="10"/>
      <c r="D417" s="10"/>
      <c r="E417" s="10"/>
      <c r="F417" s="10"/>
      <c r="G417" s="10"/>
      <c r="H417" s="10"/>
      <c r="I417" s="10"/>
      <c r="J417" s="10"/>
      <c r="K417" s="10"/>
      <c r="L417" s="10"/>
      <c r="M417" s="10"/>
      <c r="N417" s="10"/>
      <c r="O417" s="10"/>
      <c r="P417" s="10"/>
      <c r="Q417" s="10"/>
      <c r="R417" s="10"/>
    </row>
    <row r="418" spans="1:18">
      <c r="A418" s="10"/>
      <c r="B418" s="10"/>
      <c r="C418" s="10"/>
      <c r="D418" s="10"/>
      <c r="E418" s="10"/>
      <c r="F418" s="10"/>
      <c r="G418" s="10"/>
      <c r="H418" s="10"/>
      <c r="I418" s="10"/>
      <c r="J418" s="10"/>
      <c r="K418" s="10"/>
      <c r="L418" s="10"/>
      <c r="M418" s="10"/>
      <c r="N418" s="10"/>
      <c r="O418" s="10"/>
      <c r="P418" s="10"/>
      <c r="Q418" s="10"/>
      <c r="R418" s="10"/>
    </row>
    <row r="419" spans="1:18">
      <c r="A419" s="10"/>
      <c r="B419" s="10"/>
      <c r="C419" s="10"/>
      <c r="D419" s="10"/>
      <c r="E419" s="10"/>
      <c r="F419" s="10"/>
      <c r="G419" s="10"/>
      <c r="H419" s="10"/>
      <c r="I419" s="10"/>
      <c r="J419" s="10"/>
      <c r="K419" s="10"/>
      <c r="L419" s="10"/>
      <c r="M419" s="10"/>
      <c r="N419" s="10"/>
      <c r="O419" s="10"/>
      <c r="P419" s="10"/>
      <c r="Q419" s="10"/>
      <c r="R419" s="10"/>
    </row>
    <row r="420" spans="1:18">
      <c r="A420" s="10"/>
      <c r="B420" s="10"/>
      <c r="C420" s="10"/>
      <c r="D420" s="10"/>
      <c r="E420" s="10"/>
      <c r="F420" s="10"/>
      <c r="G420" s="10"/>
      <c r="H420" s="10"/>
      <c r="I420" s="10"/>
      <c r="J420" s="10"/>
      <c r="K420" s="10"/>
      <c r="L420" s="10"/>
      <c r="M420" s="10"/>
      <c r="N420" s="10"/>
      <c r="O420" s="10"/>
      <c r="P420" s="10"/>
      <c r="Q420" s="10"/>
      <c r="R420" s="10"/>
    </row>
    <row r="421" spans="1:18">
      <c r="A421" s="10"/>
      <c r="B421" s="10"/>
      <c r="C421" s="10"/>
      <c r="D421" s="10"/>
      <c r="E421" s="10"/>
      <c r="F421" s="10"/>
      <c r="G421" s="10"/>
      <c r="H421" s="10"/>
      <c r="I421" s="10"/>
      <c r="J421" s="10"/>
      <c r="K421" s="10"/>
      <c r="L421" s="10"/>
      <c r="M421" s="10"/>
      <c r="N421" s="10"/>
      <c r="O421" s="10"/>
      <c r="P421" s="10"/>
      <c r="Q421" s="10"/>
      <c r="R421" s="10"/>
    </row>
    <row r="422" spans="1:18">
      <c r="A422" s="10"/>
      <c r="B422" s="10"/>
      <c r="C422" s="10"/>
      <c r="D422" s="10"/>
      <c r="E422" s="10"/>
      <c r="F422" s="10"/>
      <c r="G422" s="10"/>
      <c r="H422" s="10"/>
      <c r="I422" s="10"/>
      <c r="J422" s="10"/>
      <c r="K422" s="10"/>
      <c r="L422" s="10"/>
      <c r="M422" s="10"/>
      <c r="N422" s="10"/>
      <c r="O422" s="10"/>
      <c r="P422" s="10"/>
      <c r="Q422" s="10"/>
      <c r="R422" s="10"/>
    </row>
    <row r="423" spans="1:18">
      <c r="A423" s="10"/>
      <c r="B423" s="10"/>
      <c r="C423" s="10"/>
      <c r="D423" s="10"/>
      <c r="E423" s="10"/>
      <c r="F423" s="10"/>
      <c r="G423" s="10"/>
      <c r="H423" s="10"/>
      <c r="I423" s="10"/>
      <c r="J423" s="10"/>
      <c r="K423" s="10"/>
      <c r="L423" s="10"/>
      <c r="M423" s="10"/>
      <c r="N423" s="10"/>
      <c r="O423" s="10"/>
      <c r="P423" s="10"/>
      <c r="Q423" s="10"/>
      <c r="R423" s="10"/>
    </row>
    <row r="424" spans="1:18">
      <c r="A424" s="10"/>
      <c r="B424" s="10"/>
      <c r="C424" s="10"/>
      <c r="D424" s="10"/>
      <c r="E424" s="10"/>
      <c r="F424" s="10"/>
      <c r="G424" s="10"/>
      <c r="H424" s="10"/>
      <c r="I424" s="10"/>
      <c r="J424" s="10"/>
      <c r="K424" s="10"/>
      <c r="L424" s="10"/>
      <c r="M424" s="10"/>
      <c r="N424" s="10"/>
      <c r="O424" s="10"/>
      <c r="P424" s="10"/>
      <c r="Q424" s="10"/>
      <c r="R424" s="10"/>
    </row>
    <row r="425" spans="1:18">
      <c r="A425" s="10"/>
      <c r="B425" s="10"/>
      <c r="C425" s="10"/>
      <c r="D425" s="10"/>
      <c r="E425" s="10"/>
      <c r="F425" s="10"/>
      <c r="G425" s="10"/>
      <c r="H425" s="10"/>
      <c r="I425" s="10"/>
      <c r="J425" s="10"/>
      <c r="K425" s="10"/>
      <c r="L425" s="10"/>
      <c r="M425" s="10"/>
      <c r="N425" s="10"/>
      <c r="O425" s="10"/>
      <c r="P425" s="10"/>
      <c r="Q425" s="10"/>
      <c r="R425" s="10"/>
    </row>
    <row r="426" spans="1:18">
      <c r="A426" s="10"/>
      <c r="B426" s="10"/>
      <c r="C426" s="10"/>
      <c r="D426" s="10"/>
      <c r="E426" s="10"/>
      <c r="F426" s="10"/>
      <c r="G426" s="10"/>
      <c r="H426" s="10"/>
      <c r="I426" s="10"/>
      <c r="J426" s="10"/>
      <c r="K426" s="10"/>
      <c r="L426" s="10"/>
      <c r="M426" s="10"/>
      <c r="N426" s="10"/>
      <c r="O426" s="10"/>
      <c r="P426" s="10"/>
      <c r="Q426" s="10"/>
      <c r="R426" s="10"/>
    </row>
    <row r="427" spans="1:18">
      <c r="A427" s="10"/>
      <c r="B427" s="10"/>
      <c r="C427" s="10"/>
      <c r="D427" s="10"/>
      <c r="E427" s="10"/>
      <c r="F427" s="10"/>
      <c r="G427" s="10"/>
      <c r="H427" s="10"/>
      <c r="I427" s="10"/>
      <c r="J427" s="10"/>
      <c r="K427" s="10"/>
      <c r="L427" s="10"/>
      <c r="M427" s="10"/>
      <c r="N427" s="10"/>
      <c r="O427" s="10"/>
      <c r="P427" s="10"/>
      <c r="Q427" s="10"/>
      <c r="R427" s="10"/>
    </row>
    <row r="428" spans="1:18">
      <c r="A428" s="10"/>
      <c r="B428" s="10"/>
      <c r="C428" s="10"/>
      <c r="D428" s="10"/>
      <c r="E428" s="10"/>
      <c r="F428" s="10"/>
      <c r="G428" s="10"/>
      <c r="H428" s="10"/>
      <c r="I428" s="10"/>
      <c r="J428" s="10"/>
      <c r="K428" s="10"/>
      <c r="L428" s="10"/>
      <c r="M428" s="10"/>
      <c r="N428" s="10"/>
      <c r="O428" s="10"/>
      <c r="P428" s="10"/>
      <c r="Q428" s="10"/>
      <c r="R428" s="10"/>
    </row>
    <row r="429" spans="1:18">
      <c r="A429" s="10"/>
      <c r="B429" s="10"/>
      <c r="C429" s="10"/>
      <c r="D429" s="10"/>
      <c r="E429" s="10"/>
      <c r="F429" s="10"/>
      <c r="G429" s="10"/>
      <c r="H429" s="10"/>
      <c r="I429" s="10"/>
      <c r="J429" s="10"/>
      <c r="K429" s="10"/>
      <c r="L429" s="10"/>
      <c r="M429" s="10"/>
      <c r="N429" s="10"/>
      <c r="O429" s="10"/>
      <c r="P429" s="10"/>
      <c r="Q429" s="10"/>
      <c r="R429" s="10"/>
    </row>
    <row r="430" spans="1:18">
      <c r="A430" s="10"/>
      <c r="B430" s="10"/>
      <c r="C430" s="10"/>
      <c r="D430" s="10"/>
      <c r="E430" s="10"/>
      <c r="F430" s="10"/>
      <c r="G430" s="10"/>
      <c r="H430" s="10"/>
      <c r="I430" s="10"/>
      <c r="J430" s="10"/>
      <c r="K430" s="10"/>
      <c r="L430" s="10"/>
      <c r="M430" s="10"/>
      <c r="N430" s="10"/>
      <c r="O430" s="10"/>
      <c r="P430" s="10"/>
      <c r="Q430" s="10"/>
      <c r="R430" s="10"/>
    </row>
    <row r="431" spans="1:18">
      <c r="A431" s="10"/>
      <c r="B431" s="10"/>
      <c r="C431" s="10"/>
      <c r="D431" s="10"/>
      <c r="E431" s="10"/>
      <c r="F431" s="10"/>
      <c r="G431" s="10"/>
      <c r="H431" s="10"/>
      <c r="I431" s="10"/>
      <c r="J431" s="10"/>
      <c r="K431" s="10"/>
      <c r="L431" s="10"/>
      <c r="M431" s="10"/>
      <c r="N431" s="10"/>
      <c r="O431" s="10"/>
      <c r="P431" s="10"/>
      <c r="Q431" s="10"/>
      <c r="R431" s="10"/>
    </row>
    <row r="432" spans="1:18">
      <c r="A432" s="10"/>
      <c r="B432" s="10"/>
      <c r="C432" s="10"/>
      <c r="D432" s="10"/>
      <c r="E432" s="10"/>
      <c r="F432" s="10"/>
      <c r="G432" s="10"/>
      <c r="H432" s="10"/>
      <c r="I432" s="10"/>
      <c r="J432" s="10"/>
      <c r="K432" s="10"/>
      <c r="L432" s="10"/>
      <c r="M432" s="10"/>
      <c r="N432" s="10"/>
      <c r="O432" s="10"/>
      <c r="P432" s="10"/>
      <c r="Q432" s="10"/>
      <c r="R432" s="10"/>
    </row>
    <row r="433" spans="1:18">
      <c r="A433" s="10"/>
      <c r="B433" s="10"/>
      <c r="C433" s="10"/>
      <c r="D433" s="10"/>
      <c r="E433" s="10"/>
      <c r="F433" s="10"/>
      <c r="G433" s="10"/>
      <c r="H433" s="10"/>
      <c r="I433" s="10"/>
      <c r="J433" s="10"/>
      <c r="K433" s="10"/>
      <c r="L433" s="10"/>
      <c r="M433" s="10"/>
      <c r="N433" s="10"/>
      <c r="O433" s="10"/>
      <c r="P433" s="10"/>
      <c r="Q433" s="10"/>
      <c r="R433" s="10"/>
    </row>
    <row r="434" spans="1:18">
      <c r="A434" s="10"/>
      <c r="B434" s="10"/>
      <c r="C434" s="10"/>
      <c r="D434" s="10"/>
      <c r="E434" s="10"/>
      <c r="F434" s="10"/>
      <c r="G434" s="10"/>
      <c r="H434" s="10"/>
      <c r="I434" s="10"/>
      <c r="J434" s="10"/>
      <c r="K434" s="10"/>
      <c r="L434" s="10"/>
      <c r="M434" s="10"/>
      <c r="N434" s="10"/>
      <c r="O434" s="10"/>
      <c r="P434" s="10"/>
      <c r="Q434" s="10"/>
      <c r="R434" s="10"/>
    </row>
    <row r="435" spans="1:18">
      <c r="A435" s="10"/>
      <c r="B435" s="10"/>
      <c r="C435" s="10"/>
      <c r="D435" s="10"/>
      <c r="E435" s="10"/>
      <c r="F435" s="10"/>
      <c r="G435" s="10"/>
      <c r="H435" s="10"/>
      <c r="I435" s="10"/>
      <c r="J435" s="10"/>
      <c r="K435" s="10"/>
      <c r="L435" s="10"/>
      <c r="M435" s="10"/>
      <c r="N435" s="10"/>
      <c r="O435" s="10"/>
      <c r="P435" s="10"/>
      <c r="Q435" s="10"/>
      <c r="R435" s="10"/>
    </row>
    <row r="436" spans="1:18">
      <c r="A436" s="10"/>
      <c r="B436" s="10"/>
      <c r="C436" s="10"/>
      <c r="D436" s="10"/>
      <c r="E436" s="10"/>
      <c r="F436" s="10"/>
      <c r="G436" s="10"/>
      <c r="H436" s="10"/>
      <c r="I436" s="10"/>
      <c r="J436" s="10"/>
      <c r="K436" s="10"/>
      <c r="L436" s="10"/>
      <c r="M436" s="10"/>
      <c r="N436" s="10"/>
      <c r="O436" s="10"/>
      <c r="P436" s="10"/>
      <c r="Q436" s="10"/>
      <c r="R436" s="10"/>
    </row>
    <row r="437" spans="1:18">
      <c r="A437" s="10"/>
      <c r="B437" s="10"/>
      <c r="C437" s="10"/>
      <c r="D437" s="10"/>
      <c r="E437" s="10"/>
      <c r="F437" s="10"/>
      <c r="G437" s="10"/>
      <c r="H437" s="10"/>
      <c r="I437" s="10"/>
      <c r="J437" s="10"/>
      <c r="K437" s="10"/>
      <c r="L437" s="10"/>
      <c r="M437" s="10"/>
      <c r="N437" s="10"/>
      <c r="O437" s="10"/>
      <c r="P437" s="10"/>
      <c r="Q437" s="10"/>
      <c r="R437" s="10"/>
    </row>
    <row r="438" spans="1:18">
      <c r="A438" s="10"/>
      <c r="B438" s="10"/>
      <c r="C438" s="10"/>
      <c r="D438" s="10"/>
      <c r="E438" s="10"/>
      <c r="F438" s="10"/>
      <c r="G438" s="10"/>
      <c r="H438" s="10"/>
      <c r="I438" s="10"/>
      <c r="J438" s="10"/>
      <c r="K438" s="10"/>
      <c r="L438" s="10"/>
      <c r="M438" s="10"/>
      <c r="N438" s="10"/>
      <c r="O438" s="10"/>
      <c r="P438" s="10"/>
      <c r="Q438" s="10"/>
      <c r="R438" s="10"/>
    </row>
    <row r="439" spans="1:18">
      <c r="A439" s="10"/>
      <c r="B439" s="10"/>
      <c r="C439" s="10"/>
      <c r="D439" s="10"/>
      <c r="E439" s="10"/>
      <c r="F439" s="10"/>
      <c r="G439" s="10"/>
      <c r="H439" s="10"/>
      <c r="I439" s="10"/>
      <c r="J439" s="10"/>
      <c r="K439" s="10"/>
      <c r="L439" s="10"/>
      <c r="M439" s="10"/>
      <c r="N439" s="10"/>
      <c r="O439" s="10"/>
      <c r="P439" s="10"/>
      <c r="Q439" s="10"/>
      <c r="R439" s="10"/>
    </row>
    <row r="440" spans="1:18">
      <c r="A440" s="10"/>
      <c r="B440" s="10"/>
      <c r="C440" s="10"/>
      <c r="D440" s="10"/>
      <c r="E440" s="10"/>
      <c r="F440" s="10"/>
      <c r="G440" s="10"/>
      <c r="H440" s="10"/>
      <c r="I440" s="10"/>
      <c r="J440" s="10"/>
      <c r="K440" s="10"/>
      <c r="L440" s="10"/>
      <c r="M440" s="10"/>
      <c r="N440" s="10"/>
      <c r="O440" s="10"/>
      <c r="P440" s="10"/>
      <c r="Q440" s="10"/>
      <c r="R440" s="10"/>
    </row>
    <row r="441" spans="1:18">
      <c r="A441" s="10"/>
      <c r="B441" s="10"/>
      <c r="C441" s="10"/>
      <c r="D441" s="10"/>
      <c r="E441" s="10"/>
      <c r="F441" s="10"/>
      <c r="G441" s="10"/>
      <c r="H441" s="10"/>
      <c r="I441" s="10"/>
      <c r="J441" s="10"/>
      <c r="K441" s="10"/>
      <c r="L441" s="10"/>
      <c r="M441" s="10"/>
      <c r="N441" s="10"/>
      <c r="O441" s="10"/>
      <c r="P441" s="10"/>
      <c r="Q441" s="10"/>
      <c r="R441" s="10"/>
    </row>
    <row r="442" spans="1:18">
      <c r="A442" s="10"/>
      <c r="B442" s="10"/>
      <c r="C442" s="10"/>
      <c r="D442" s="10"/>
      <c r="E442" s="10"/>
      <c r="F442" s="10"/>
      <c r="G442" s="10"/>
      <c r="H442" s="10"/>
      <c r="I442" s="10"/>
      <c r="J442" s="10"/>
      <c r="K442" s="10"/>
      <c r="L442" s="10"/>
      <c r="M442" s="10"/>
      <c r="N442" s="10"/>
      <c r="O442" s="10"/>
      <c r="P442" s="10"/>
      <c r="Q442" s="10"/>
      <c r="R442" s="10"/>
    </row>
    <row r="443" spans="1:18">
      <c r="A443" s="10"/>
      <c r="B443" s="10"/>
      <c r="C443" s="10"/>
      <c r="D443" s="10"/>
      <c r="E443" s="10"/>
      <c r="F443" s="10"/>
      <c r="G443" s="10"/>
      <c r="H443" s="10"/>
      <c r="I443" s="10"/>
      <c r="J443" s="10"/>
      <c r="K443" s="10"/>
      <c r="L443" s="10"/>
      <c r="M443" s="10"/>
      <c r="N443" s="10"/>
      <c r="O443" s="10"/>
      <c r="P443" s="10"/>
      <c r="Q443" s="10"/>
      <c r="R443" s="10"/>
    </row>
    <row r="444" spans="1:18">
      <c r="A444" s="10"/>
      <c r="B444" s="10"/>
      <c r="C444" s="10"/>
      <c r="D444" s="10"/>
      <c r="E444" s="10"/>
      <c r="F444" s="10"/>
      <c r="G444" s="10"/>
      <c r="H444" s="10"/>
      <c r="I444" s="10"/>
      <c r="J444" s="10"/>
      <c r="K444" s="10"/>
      <c r="L444" s="10"/>
      <c r="M444" s="10"/>
      <c r="N444" s="10"/>
      <c r="O444" s="10"/>
      <c r="P444" s="10"/>
      <c r="Q444" s="10"/>
      <c r="R444" s="10"/>
    </row>
    <row r="445" spans="1:18">
      <c r="A445" s="10"/>
      <c r="B445" s="10"/>
      <c r="C445" s="10"/>
      <c r="D445" s="10"/>
      <c r="E445" s="10"/>
      <c r="F445" s="10"/>
      <c r="G445" s="10"/>
      <c r="H445" s="10"/>
      <c r="I445" s="10"/>
      <c r="J445" s="10"/>
      <c r="K445" s="10"/>
      <c r="L445" s="10"/>
      <c r="M445" s="10"/>
      <c r="N445" s="10"/>
      <c r="O445" s="10"/>
      <c r="P445" s="10"/>
      <c r="Q445" s="10"/>
      <c r="R445" s="10"/>
    </row>
    <row r="446" spans="1:18">
      <c r="A446" s="10"/>
      <c r="B446" s="10"/>
      <c r="C446" s="10"/>
      <c r="D446" s="10"/>
      <c r="E446" s="10"/>
      <c r="F446" s="10"/>
      <c r="G446" s="10"/>
      <c r="H446" s="10"/>
      <c r="I446" s="10"/>
      <c r="J446" s="10"/>
      <c r="K446" s="10"/>
      <c r="L446" s="10"/>
      <c r="M446" s="10"/>
      <c r="N446" s="10"/>
      <c r="O446" s="10"/>
      <c r="P446" s="10"/>
      <c r="Q446" s="10"/>
      <c r="R446" s="10"/>
    </row>
    <row r="447" spans="1:18">
      <c r="A447" s="10"/>
      <c r="B447" s="10"/>
      <c r="C447" s="10"/>
      <c r="D447" s="10"/>
      <c r="E447" s="10"/>
      <c r="F447" s="10"/>
      <c r="G447" s="10"/>
      <c r="H447" s="10"/>
      <c r="I447" s="10"/>
      <c r="J447" s="10"/>
      <c r="K447" s="10"/>
      <c r="L447" s="10"/>
      <c r="M447" s="10"/>
      <c r="N447" s="10"/>
      <c r="O447" s="10"/>
      <c r="P447" s="10"/>
      <c r="Q447" s="10"/>
      <c r="R447" s="10"/>
    </row>
    <row r="448" spans="1:18">
      <c r="A448" s="10"/>
      <c r="B448" s="10"/>
      <c r="C448" s="10"/>
      <c r="D448" s="10"/>
      <c r="E448" s="10"/>
      <c r="F448" s="10"/>
      <c r="G448" s="10"/>
      <c r="H448" s="10"/>
      <c r="I448" s="10"/>
      <c r="J448" s="10"/>
      <c r="K448" s="10"/>
      <c r="L448" s="10"/>
      <c r="M448" s="10"/>
      <c r="N448" s="10"/>
      <c r="O448" s="10"/>
      <c r="P448" s="10"/>
      <c r="Q448" s="10"/>
      <c r="R448" s="10"/>
    </row>
    <row r="449" spans="1:18">
      <c r="A449" s="10"/>
      <c r="B449" s="10"/>
      <c r="C449" s="10"/>
      <c r="D449" s="10"/>
      <c r="E449" s="10"/>
      <c r="F449" s="10"/>
      <c r="G449" s="10"/>
      <c r="H449" s="10"/>
      <c r="I449" s="10"/>
      <c r="J449" s="10"/>
      <c r="K449" s="10"/>
      <c r="L449" s="10"/>
      <c r="M449" s="10"/>
      <c r="N449" s="10"/>
      <c r="O449" s="10"/>
      <c r="P449" s="10"/>
      <c r="Q449" s="10"/>
      <c r="R449" s="10"/>
    </row>
    <row r="450" spans="1:18">
      <c r="A450" s="10"/>
      <c r="B450" s="10"/>
      <c r="C450" s="10"/>
      <c r="D450" s="10"/>
      <c r="E450" s="10"/>
      <c r="F450" s="10"/>
      <c r="G450" s="10"/>
      <c r="H450" s="10"/>
      <c r="I450" s="10"/>
      <c r="J450" s="10"/>
      <c r="K450" s="10"/>
      <c r="L450" s="10"/>
      <c r="M450" s="10"/>
      <c r="N450" s="10"/>
      <c r="O450" s="10"/>
      <c r="P450" s="10"/>
      <c r="Q450" s="10"/>
      <c r="R450" s="10"/>
    </row>
    <row r="451" spans="1:18">
      <c r="A451" s="10"/>
      <c r="B451" s="10"/>
      <c r="C451" s="10"/>
      <c r="D451" s="10"/>
      <c r="E451" s="10"/>
      <c r="F451" s="10"/>
      <c r="G451" s="10"/>
      <c r="H451" s="10"/>
      <c r="I451" s="10"/>
      <c r="J451" s="10"/>
      <c r="K451" s="10"/>
      <c r="L451" s="10"/>
      <c r="M451" s="10"/>
      <c r="N451" s="10"/>
      <c r="O451" s="10"/>
      <c r="P451" s="10"/>
      <c r="Q451" s="10"/>
      <c r="R451" s="10"/>
    </row>
    <row r="452" spans="1:18">
      <c r="A452" s="10"/>
      <c r="B452" s="10"/>
      <c r="C452" s="10"/>
      <c r="D452" s="10"/>
      <c r="E452" s="10"/>
      <c r="F452" s="10"/>
      <c r="G452" s="10"/>
      <c r="H452" s="10"/>
      <c r="I452" s="10"/>
      <c r="J452" s="10"/>
      <c r="K452" s="10"/>
      <c r="L452" s="10"/>
      <c r="M452" s="10"/>
      <c r="N452" s="10"/>
      <c r="O452" s="10"/>
      <c r="P452" s="10"/>
      <c r="Q452" s="10"/>
      <c r="R452" s="10"/>
    </row>
    <row r="453" spans="1:18">
      <c r="A453" s="10"/>
      <c r="B453" s="10"/>
      <c r="C453" s="10"/>
      <c r="D453" s="10"/>
      <c r="E453" s="10"/>
      <c r="F453" s="10"/>
      <c r="G453" s="10"/>
      <c r="H453" s="10"/>
      <c r="I453" s="10"/>
      <c r="J453" s="10"/>
      <c r="K453" s="10"/>
      <c r="L453" s="10"/>
      <c r="M453" s="10"/>
      <c r="N453" s="10"/>
      <c r="O453" s="10"/>
      <c r="P453" s="10"/>
      <c r="Q453" s="10"/>
      <c r="R453" s="10"/>
    </row>
    <row r="454" spans="1:18">
      <c r="A454" s="10"/>
      <c r="B454" s="10"/>
      <c r="C454" s="10"/>
      <c r="D454" s="10"/>
      <c r="E454" s="10"/>
      <c r="F454" s="10"/>
      <c r="G454" s="10"/>
      <c r="H454" s="10"/>
      <c r="I454" s="10"/>
      <c r="J454" s="10"/>
      <c r="K454" s="10"/>
      <c r="L454" s="10"/>
      <c r="M454" s="10"/>
      <c r="N454" s="10"/>
      <c r="O454" s="10"/>
      <c r="P454" s="10"/>
      <c r="Q454" s="10"/>
      <c r="R454" s="10"/>
    </row>
    <row r="455" spans="1:18">
      <c r="A455" s="10"/>
      <c r="B455" s="10"/>
      <c r="C455" s="10"/>
      <c r="D455" s="10"/>
      <c r="E455" s="10"/>
      <c r="F455" s="10"/>
      <c r="G455" s="10"/>
      <c r="H455" s="10"/>
      <c r="I455" s="10"/>
      <c r="J455" s="10"/>
      <c r="K455" s="10"/>
      <c r="L455" s="10"/>
      <c r="M455" s="10"/>
      <c r="N455" s="10"/>
      <c r="O455" s="10"/>
      <c r="P455" s="10"/>
      <c r="Q455" s="10"/>
      <c r="R455" s="10"/>
    </row>
    <row r="456" spans="1:18">
      <c r="A456" s="10"/>
      <c r="B456" s="10"/>
      <c r="C456" s="10"/>
      <c r="D456" s="10"/>
      <c r="E456" s="10"/>
      <c r="F456" s="10"/>
      <c r="G456" s="10"/>
      <c r="H456" s="10"/>
      <c r="I456" s="10"/>
      <c r="J456" s="10"/>
      <c r="K456" s="10"/>
      <c r="L456" s="10"/>
      <c r="M456" s="10"/>
      <c r="N456" s="10"/>
      <c r="O456" s="10"/>
      <c r="P456" s="10"/>
      <c r="Q456" s="10"/>
      <c r="R456" s="10"/>
    </row>
    <row r="457" spans="1:18">
      <c r="A457" s="10"/>
      <c r="B457" s="10"/>
      <c r="C457" s="10"/>
      <c r="D457" s="10"/>
      <c r="E457" s="10"/>
      <c r="F457" s="10"/>
      <c r="G457" s="10"/>
      <c r="H457" s="10"/>
      <c r="I457" s="10"/>
      <c r="J457" s="10"/>
      <c r="K457" s="10"/>
      <c r="L457" s="10"/>
      <c r="M457" s="10"/>
      <c r="N457" s="10"/>
      <c r="O457" s="10"/>
      <c r="P457" s="10"/>
      <c r="Q457" s="10"/>
      <c r="R457" s="10"/>
    </row>
    <row r="458" spans="1:18">
      <c r="A458" s="10"/>
      <c r="B458" s="10"/>
      <c r="C458" s="10"/>
      <c r="D458" s="10"/>
      <c r="E458" s="10"/>
      <c r="F458" s="10"/>
      <c r="G458" s="10"/>
      <c r="H458" s="10"/>
      <c r="I458" s="10"/>
      <c r="J458" s="10"/>
      <c r="K458" s="10"/>
      <c r="L458" s="10"/>
      <c r="M458" s="10"/>
      <c r="N458" s="10"/>
      <c r="O458" s="10"/>
      <c r="P458" s="10"/>
      <c r="Q458" s="10"/>
      <c r="R458" s="10"/>
    </row>
    <row r="459" spans="1:18">
      <c r="A459" s="10"/>
      <c r="B459" s="10"/>
      <c r="C459" s="10"/>
      <c r="D459" s="10"/>
      <c r="E459" s="10"/>
      <c r="F459" s="10"/>
      <c r="G459" s="10"/>
      <c r="H459" s="10"/>
      <c r="I459" s="10"/>
      <c r="J459" s="10"/>
      <c r="K459" s="10"/>
      <c r="L459" s="10"/>
      <c r="M459" s="10"/>
      <c r="N459" s="10"/>
      <c r="O459" s="10"/>
      <c r="P459" s="10"/>
      <c r="Q459" s="10"/>
      <c r="R459" s="10"/>
    </row>
    <row r="460" spans="1:18">
      <c r="A460" s="10"/>
      <c r="B460" s="10"/>
      <c r="C460" s="10"/>
      <c r="D460" s="10"/>
      <c r="E460" s="10"/>
      <c r="F460" s="10"/>
      <c r="G460" s="10"/>
      <c r="H460" s="10"/>
      <c r="I460" s="10"/>
      <c r="J460" s="10"/>
      <c r="K460" s="10"/>
      <c r="L460" s="10"/>
      <c r="M460" s="10"/>
      <c r="N460" s="10"/>
      <c r="O460" s="10"/>
      <c r="P460" s="10"/>
      <c r="Q460" s="10"/>
      <c r="R460" s="10"/>
    </row>
    <row r="461" spans="1:18">
      <c r="A461" s="10"/>
      <c r="B461" s="10"/>
      <c r="C461" s="10"/>
      <c r="D461" s="10"/>
      <c r="E461" s="10"/>
      <c r="F461" s="10"/>
      <c r="G461" s="10"/>
      <c r="H461" s="10"/>
      <c r="I461" s="10"/>
      <c r="J461" s="10"/>
      <c r="K461" s="10"/>
      <c r="L461" s="10"/>
      <c r="M461" s="10"/>
      <c r="N461" s="10"/>
      <c r="O461" s="10"/>
      <c r="P461" s="10"/>
      <c r="Q461" s="10"/>
      <c r="R461" s="10"/>
    </row>
    <row r="462" spans="1:18">
      <c r="A462" s="10"/>
      <c r="B462" s="10"/>
      <c r="C462" s="10"/>
      <c r="D462" s="10"/>
      <c r="E462" s="10"/>
      <c r="F462" s="10"/>
      <c r="G462" s="10"/>
      <c r="H462" s="10"/>
      <c r="I462" s="10"/>
      <c r="J462" s="10"/>
      <c r="K462" s="10"/>
      <c r="L462" s="10"/>
      <c r="M462" s="10"/>
      <c r="N462" s="10"/>
      <c r="O462" s="10"/>
      <c r="P462" s="10"/>
      <c r="Q462" s="10"/>
      <c r="R462" s="10"/>
    </row>
    <row r="463" spans="1:18">
      <c r="A463" s="10"/>
      <c r="B463" s="10"/>
      <c r="C463" s="10"/>
      <c r="D463" s="10"/>
      <c r="E463" s="10"/>
      <c r="F463" s="10"/>
      <c r="G463" s="10"/>
      <c r="H463" s="10"/>
      <c r="I463" s="10"/>
      <c r="J463" s="10"/>
      <c r="K463" s="10"/>
      <c r="L463" s="10"/>
      <c r="M463" s="10"/>
      <c r="N463" s="10"/>
      <c r="O463" s="10"/>
      <c r="P463" s="10"/>
      <c r="Q463" s="10"/>
      <c r="R463" s="10"/>
    </row>
    <row r="464" spans="1:18">
      <c r="A464" s="10"/>
      <c r="B464" s="10"/>
      <c r="C464" s="10"/>
      <c r="D464" s="10"/>
      <c r="E464" s="10"/>
      <c r="F464" s="10"/>
      <c r="G464" s="10"/>
      <c r="H464" s="10"/>
      <c r="I464" s="10"/>
      <c r="J464" s="10"/>
      <c r="K464" s="10"/>
      <c r="L464" s="10"/>
      <c r="M464" s="10"/>
      <c r="N464" s="10"/>
      <c r="O464" s="10"/>
      <c r="P464" s="10"/>
      <c r="Q464" s="10"/>
      <c r="R464" s="10"/>
    </row>
    <row r="465" spans="1:18">
      <c r="A465" s="10"/>
      <c r="B465" s="10"/>
      <c r="C465" s="10"/>
      <c r="D465" s="10"/>
      <c r="E465" s="10"/>
      <c r="F465" s="10"/>
      <c r="G465" s="10"/>
      <c r="H465" s="10"/>
      <c r="I465" s="10"/>
      <c r="J465" s="10"/>
      <c r="K465" s="10"/>
      <c r="L465" s="10"/>
      <c r="M465" s="10"/>
      <c r="N465" s="10"/>
      <c r="O465" s="10"/>
      <c r="P465" s="10"/>
      <c r="Q465" s="10"/>
      <c r="R465" s="10"/>
    </row>
    <row r="466" spans="1:18">
      <c r="A466" s="10"/>
      <c r="B466" s="10"/>
      <c r="C466" s="10"/>
      <c r="D466" s="10"/>
      <c r="E466" s="10"/>
      <c r="F466" s="10"/>
      <c r="G466" s="10"/>
      <c r="H466" s="10"/>
      <c r="I466" s="10"/>
      <c r="J466" s="10"/>
      <c r="K466" s="10"/>
      <c r="L466" s="10"/>
      <c r="M466" s="10"/>
      <c r="N466" s="10"/>
      <c r="O466" s="10"/>
      <c r="P466" s="10"/>
      <c r="Q466" s="10"/>
      <c r="R466" s="10"/>
    </row>
    <row r="467" spans="1:18">
      <c r="A467" s="10"/>
      <c r="B467" s="10"/>
      <c r="C467" s="10"/>
      <c r="D467" s="10"/>
      <c r="E467" s="10"/>
      <c r="F467" s="10"/>
      <c r="G467" s="10"/>
      <c r="H467" s="10"/>
      <c r="I467" s="10"/>
      <c r="J467" s="10"/>
      <c r="K467" s="10"/>
      <c r="L467" s="10"/>
      <c r="M467" s="10"/>
      <c r="N467" s="10"/>
      <c r="O467" s="10"/>
      <c r="P467" s="10"/>
      <c r="Q467" s="10"/>
      <c r="R467" s="10"/>
    </row>
    <row r="468" spans="1:18">
      <c r="A468" s="10"/>
      <c r="B468" s="10"/>
      <c r="C468" s="10"/>
      <c r="D468" s="10"/>
      <c r="E468" s="10"/>
      <c r="F468" s="10"/>
      <c r="G468" s="10"/>
      <c r="H468" s="10"/>
      <c r="I468" s="10"/>
      <c r="J468" s="10"/>
      <c r="K468" s="10"/>
      <c r="L468" s="10"/>
      <c r="M468" s="10"/>
      <c r="N468" s="10"/>
      <c r="O468" s="10"/>
      <c r="P468" s="10"/>
      <c r="Q468" s="10"/>
      <c r="R468" s="10"/>
    </row>
    <row r="469" spans="1:18">
      <c r="A469" s="10"/>
      <c r="B469" s="10"/>
      <c r="C469" s="10"/>
      <c r="D469" s="10"/>
      <c r="E469" s="10"/>
      <c r="F469" s="10"/>
      <c r="G469" s="10"/>
      <c r="H469" s="10"/>
      <c r="I469" s="10"/>
      <c r="J469" s="10"/>
      <c r="K469" s="10"/>
      <c r="L469" s="10"/>
      <c r="M469" s="10"/>
      <c r="N469" s="10"/>
      <c r="O469" s="10"/>
      <c r="P469" s="10"/>
      <c r="Q469" s="10"/>
      <c r="R469" s="10"/>
    </row>
    <row r="470" spans="1:18">
      <c r="A470" s="10"/>
      <c r="B470" s="10"/>
      <c r="C470" s="10"/>
      <c r="D470" s="10"/>
      <c r="E470" s="10"/>
      <c r="F470" s="10"/>
      <c r="G470" s="10"/>
      <c r="H470" s="10"/>
      <c r="I470" s="10"/>
      <c r="J470" s="10"/>
      <c r="K470" s="10"/>
      <c r="L470" s="10"/>
      <c r="M470" s="10"/>
      <c r="N470" s="10"/>
      <c r="O470" s="10"/>
      <c r="P470" s="10"/>
      <c r="Q470" s="10"/>
      <c r="R470" s="10"/>
    </row>
    <row r="471" spans="1:18">
      <c r="A471" s="10"/>
      <c r="B471" s="10"/>
      <c r="C471" s="10"/>
      <c r="D471" s="10"/>
      <c r="E471" s="10"/>
      <c r="F471" s="10"/>
      <c r="G471" s="10"/>
      <c r="H471" s="10"/>
      <c r="I471" s="10"/>
      <c r="J471" s="10"/>
      <c r="K471" s="10"/>
      <c r="L471" s="10"/>
      <c r="M471" s="10"/>
      <c r="N471" s="10"/>
      <c r="O471" s="10"/>
      <c r="P471" s="10"/>
      <c r="Q471" s="10"/>
      <c r="R471" s="10"/>
    </row>
    <row r="472" spans="1:18">
      <c r="A472" s="10"/>
      <c r="B472" s="10"/>
      <c r="C472" s="10"/>
      <c r="D472" s="10"/>
      <c r="E472" s="10"/>
      <c r="F472" s="10"/>
      <c r="G472" s="10"/>
      <c r="H472" s="10"/>
      <c r="I472" s="10"/>
      <c r="J472" s="10"/>
      <c r="K472" s="10"/>
      <c r="L472" s="10"/>
      <c r="M472" s="10"/>
      <c r="N472" s="10"/>
      <c r="O472" s="10"/>
      <c r="P472" s="10"/>
      <c r="Q472" s="10"/>
      <c r="R472" s="10"/>
    </row>
    <row r="473" spans="1:18">
      <c r="A473" s="10"/>
      <c r="B473" s="10"/>
      <c r="C473" s="10"/>
      <c r="D473" s="10"/>
      <c r="E473" s="10"/>
      <c r="F473" s="10"/>
      <c r="G473" s="10"/>
      <c r="H473" s="10"/>
      <c r="I473" s="10"/>
      <c r="J473" s="10"/>
      <c r="K473" s="10"/>
      <c r="L473" s="10"/>
      <c r="M473" s="10"/>
      <c r="N473" s="10"/>
      <c r="O473" s="10"/>
      <c r="P473" s="10"/>
      <c r="Q473" s="10"/>
      <c r="R473" s="10"/>
    </row>
    <row r="474" spans="1:18">
      <c r="A474" s="10"/>
      <c r="B474" s="10"/>
      <c r="C474" s="10"/>
      <c r="D474" s="10"/>
      <c r="E474" s="10"/>
      <c r="F474" s="10"/>
      <c r="G474" s="10"/>
      <c r="H474" s="10"/>
      <c r="I474" s="10"/>
      <c r="J474" s="10"/>
      <c r="K474" s="10"/>
      <c r="L474" s="10"/>
      <c r="M474" s="10"/>
      <c r="N474" s="10"/>
      <c r="O474" s="10"/>
      <c r="P474" s="10"/>
      <c r="Q474" s="10"/>
      <c r="R474" s="10"/>
    </row>
    <row r="475" spans="1:18">
      <c r="A475" s="10"/>
      <c r="B475" s="10"/>
      <c r="C475" s="10"/>
      <c r="D475" s="10"/>
      <c r="E475" s="10"/>
      <c r="F475" s="10"/>
      <c r="G475" s="10"/>
      <c r="H475" s="10"/>
      <c r="I475" s="10"/>
      <c r="J475" s="10"/>
      <c r="K475" s="10"/>
      <c r="L475" s="10"/>
      <c r="M475" s="10"/>
      <c r="N475" s="10"/>
      <c r="O475" s="10"/>
      <c r="P475" s="10"/>
      <c r="Q475" s="10"/>
      <c r="R475" s="10"/>
    </row>
    <row r="476" spans="1:18">
      <c r="A476" s="10"/>
      <c r="B476" s="10"/>
      <c r="C476" s="10"/>
      <c r="D476" s="10"/>
      <c r="E476" s="10"/>
      <c r="F476" s="10"/>
      <c r="G476" s="10"/>
      <c r="H476" s="10"/>
      <c r="I476" s="10"/>
      <c r="J476" s="10"/>
      <c r="K476" s="10"/>
      <c r="L476" s="10"/>
      <c r="M476" s="10"/>
      <c r="N476" s="10"/>
      <c r="O476" s="10"/>
      <c r="P476" s="10"/>
      <c r="Q476" s="10"/>
      <c r="R476" s="10"/>
    </row>
    <row r="477" spans="1:18">
      <c r="A477" s="10"/>
      <c r="B477" s="10"/>
      <c r="C477" s="10"/>
      <c r="D477" s="10"/>
      <c r="E477" s="10"/>
      <c r="F477" s="10"/>
      <c r="G477" s="10"/>
      <c r="H477" s="10"/>
      <c r="I477" s="10"/>
      <c r="J477" s="10"/>
      <c r="K477" s="10"/>
      <c r="L477" s="10"/>
      <c r="M477" s="10"/>
      <c r="N477" s="10"/>
      <c r="O477" s="10"/>
      <c r="P477" s="10"/>
      <c r="Q477" s="10"/>
      <c r="R477" s="10"/>
    </row>
    <row r="478" spans="1:18">
      <c r="A478" s="10"/>
      <c r="B478" s="10"/>
      <c r="C478" s="10"/>
      <c r="D478" s="10"/>
      <c r="E478" s="10"/>
      <c r="F478" s="10"/>
      <c r="G478" s="10"/>
      <c r="H478" s="10"/>
      <c r="I478" s="10"/>
      <c r="J478" s="10"/>
      <c r="K478" s="10"/>
      <c r="L478" s="10"/>
      <c r="M478" s="10"/>
      <c r="N478" s="10"/>
      <c r="O478" s="10"/>
      <c r="P478" s="10"/>
      <c r="Q478" s="10"/>
      <c r="R478" s="10"/>
    </row>
    <row r="479" spans="1:18">
      <c r="A479" s="10"/>
      <c r="B479" s="10"/>
      <c r="C479" s="10"/>
      <c r="D479" s="10"/>
      <c r="E479" s="10"/>
      <c r="F479" s="10"/>
      <c r="G479" s="10"/>
      <c r="H479" s="10"/>
      <c r="I479" s="10"/>
      <c r="J479" s="10"/>
      <c r="K479" s="10"/>
      <c r="L479" s="10"/>
      <c r="M479" s="10"/>
      <c r="N479" s="10"/>
      <c r="O479" s="10"/>
      <c r="P479" s="10"/>
      <c r="Q479" s="10"/>
      <c r="R479" s="10"/>
    </row>
    <row r="480" spans="1:18">
      <c r="A480" s="10"/>
      <c r="B480" s="10"/>
      <c r="C480" s="10"/>
      <c r="D480" s="10"/>
      <c r="E480" s="10"/>
      <c r="F480" s="10"/>
      <c r="G480" s="10"/>
      <c r="H480" s="10"/>
      <c r="I480" s="10"/>
      <c r="J480" s="10"/>
      <c r="K480" s="10"/>
      <c r="L480" s="10"/>
      <c r="M480" s="10"/>
      <c r="N480" s="10"/>
      <c r="O480" s="10"/>
      <c r="P480" s="10"/>
      <c r="Q480" s="10"/>
      <c r="R480" s="10"/>
    </row>
    <row r="481" spans="1:18">
      <c r="A481" s="10"/>
      <c r="B481" s="10"/>
      <c r="C481" s="10"/>
      <c r="D481" s="10"/>
      <c r="E481" s="10"/>
      <c r="F481" s="10"/>
      <c r="G481" s="10"/>
      <c r="H481" s="10"/>
      <c r="I481" s="10"/>
      <c r="J481" s="10"/>
      <c r="K481" s="10"/>
      <c r="L481" s="10"/>
      <c r="M481" s="10"/>
      <c r="N481" s="10"/>
      <c r="O481" s="10"/>
      <c r="P481" s="10"/>
      <c r="Q481" s="10"/>
      <c r="R481" s="10"/>
    </row>
    <row r="482" spans="1:18">
      <c r="A482" s="10"/>
      <c r="B482" s="10"/>
      <c r="C482" s="10"/>
      <c r="D482" s="10"/>
      <c r="E482" s="10"/>
      <c r="F482" s="10"/>
      <c r="G482" s="10"/>
      <c r="H482" s="10"/>
      <c r="I482" s="10"/>
      <c r="J482" s="10"/>
      <c r="K482" s="10"/>
      <c r="L482" s="10"/>
      <c r="M482" s="10"/>
      <c r="N482" s="10"/>
      <c r="O482" s="10"/>
      <c r="P482" s="10"/>
      <c r="Q482" s="10"/>
      <c r="R482" s="10"/>
    </row>
    <row r="483" spans="1:18">
      <c r="A483" s="10"/>
      <c r="B483" s="10"/>
      <c r="C483" s="10"/>
      <c r="D483" s="10"/>
      <c r="E483" s="10"/>
      <c r="F483" s="10"/>
      <c r="G483" s="10"/>
      <c r="H483" s="10"/>
      <c r="I483" s="10"/>
      <c r="J483" s="10"/>
      <c r="K483" s="10"/>
      <c r="L483" s="10"/>
      <c r="M483" s="10"/>
      <c r="N483" s="10"/>
      <c r="O483" s="10"/>
      <c r="P483" s="10"/>
      <c r="Q483" s="10"/>
      <c r="R483" s="10"/>
    </row>
    <row r="484" spans="1:18">
      <c r="A484" s="10"/>
      <c r="B484" s="10"/>
      <c r="C484" s="10"/>
      <c r="D484" s="10"/>
      <c r="E484" s="10"/>
      <c r="F484" s="10"/>
      <c r="G484" s="10"/>
      <c r="H484" s="10"/>
      <c r="I484" s="10"/>
      <c r="J484" s="10"/>
      <c r="K484" s="10"/>
      <c r="L484" s="10"/>
      <c r="M484" s="10"/>
      <c r="N484" s="10"/>
      <c r="O484" s="10"/>
      <c r="P484" s="10"/>
      <c r="Q484" s="10"/>
      <c r="R484" s="10"/>
    </row>
    <row r="485" spans="1:18">
      <c r="A485" s="10"/>
      <c r="B485" s="10"/>
      <c r="C485" s="10"/>
      <c r="D485" s="10"/>
      <c r="E485" s="10"/>
      <c r="F485" s="10"/>
      <c r="G485" s="10"/>
      <c r="H485" s="10"/>
      <c r="I485" s="10"/>
      <c r="J485" s="10"/>
      <c r="K485" s="10"/>
      <c r="L485" s="10"/>
      <c r="M485" s="10"/>
      <c r="N485" s="10"/>
      <c r="O485" s="10"/>
      <c r="P485" s="10"/>
      <c r="Q485" s="10"/>
      <c r="R485" s="10"/>
    </row>
    <row r="486" spans="1:18">
      <c r="A486" s="10"/>
      <c r="B486" s="10"/>
      <c r="C486" s="10"/>
      <c r="D486" s="10"/>
      <c r="E486" s="10"/>
      <c r="F486" s="10"/>
      <c r="G486" s="10"/>
      <c r="H486" s="10"/>
      <c r="I486" s="10"/>
      <c r="J486" s="10"/>
      <c r="K486" s="10"/>
      <c r="L486" s="10"/>
      <c r="M486" s="10"/>
      <c r="N486" s="10"/>
      <c r="O486" s="10"/>
      <c r="P486" s="10"/>
      <c r="Q486" s="10"/>
      <c r="R486" s="10"/>
    </row>
    <row r="487" spans="1:18">
      <c r="A487" s="10"/>
      <c r="B487" s="10"/>
      <c r="C487" s="10"/>
      <c r="D487" s="10"/>
      <c r="E487" s="10"/>
      <c r="F487" s="10"/>
      <c r="G487" s="10"/>
      <c r="H487" s="10"/>
      <c r="I487" s="10"/>
      <c r="J487" s="10"/>
      <c r="K487" s="10"/>
      <c r="L487" s="10"/>
      <c r="M487" s="10"/>
      <c r="N487" s="10"/>
      <c r="O487" s="10"/>
      <c r="P487" s="10"/>
      <c r="Q487" s="10"/>
      <c r="R487" s="10"/>
    </row>
    <row r="488" spans="1:18">
      <c r="A488" s="10"/>
      <c r="B488" s="10"/>
      <c r="C488" s="10"/>
      <c r="D488" s="10"/>
      <c r="E488" s="10"/>
      <c r="F488" s="10"/>
      <c r="G488" s="10"/>
      <c r="H488" s="10"/>
      <c r="I488" s="10"/>
      <c r="J488" s="10"/>
      <c r="K488" s="10"/>
      <c r="L488" s="10"/>
      <c r="M488" s="10"/>
      <c r="N488" s="10"/>
      <c r="O488" s="10"/>
      <c r="P488" s="10"/>
      <c r="Q488" s="10"/>
      <c r="R488" s="10"/>
    </row>
    <row r="489" spans="1:18">
      <c r="A489" s="10"/>
      <c r="B489" s="10"/>
      <c r="C489" s="10"/>
      <c r="D489" s="10"/>
      <c r="E489" s="10"/>
      <c r="F489" s="10"/>
      <c r="G489" s="10"/>
      <c r="H489" s="10"/>
      <c r="I489" s="10"/>
      <c r="J489" s="10"/>
      <c r="K489" s="10"/>
      <c r="L489" s="10"/>
      <c r="M489" s="10"/>
      <c r="N489" s="10"/>
      <c r="O489" s="10"/>
      <c r="P489" s="10"/>
      <c r="Q489" s="10"/>
      <c r="R489" s="10"/>
    </row>
    <row r="490" spans="1:18">
      <c r="A490" s="10"/>
      <c r="B490" s="10"/>
      <c r="C490" s="10"/>
      <c r="D490" s="10"/>
      <c r="E490" s="10"/>
      <c r="F490" s="10"/>
      <c r="G490" s="10"/>
      <c r="H490" s="10"/>
      <c r="I490" s="10"/>
      <c r="J490" s="10"/>
      <c r="K490" s="10"/>
      <c r="L490" s="10"/>
      <c r="M490" s="10"/>
      <c r="N490" s="10"/>
      <c r="O490" s="10"/>
      <c r="P490" s="10"/>
      <c r="Q490" s="10"/>
      <c r="R490" s="10"/>
    </row>
    <row r="491" spans="1:18">
      <c r="A491" s="10"/>
      <c r="B491" s="10"/>
      <c r="C491" s="10"/>
      <c r="D491" s="10"/>
      <c r="E491" s="10"/>
      <c r="F491" s="10"/>
      <c r="G491" s="10"/>
      <c r="H491" s="10"/>
      <c r="I491" s="10"/>
      <c r="J491" s="10"/>
      <c r="K491" s="10"/>
      <c r="L491" s="10"/>
      <c r="M491" s="10"/>
      <c r="N491" s="10"/>
      <c r="O491" s="10"/>
      <c r="P491" s="10"/>
      <c r="Q491" s="10"/>
      <c r="R491" s="10"/>
    </row>
    <row r="492" spans="1:18">
      <c r="A492" s="10"/>
      <c r="B492" s="10"/>
      <c r="C492" s="10"/>
      <c r="D492" s="10"/>
      <c r="E492" s="10"/>
      <c r="F492" s="10"/>
      <c r="G492" s="10"/>
      <c r="H492" s="10"/>
      <c r="I492" s="10"/>
      <c r="J492" s="10"/>
      <c r="K492" s="10"/>
      <c r="L492" s="10"/>
      <c r="M492" s="10"/>
      <c r="N492" s="10"/>
      <c r="O492" s="10"/>
      <c r="P492" s="10"/>
      <c r="Q492" s="10"/>
      <c r="R492" s="10"/>
    </row>
    <row r="493" spans="1:18">
      <c r="A493" s="10"/>
      <c r="B493" s="10"/>
      <c r="C493" s="10"/>
      <c r="D493" s="10"/>
      <c r="E493" s="10"/>
      <c r="F493" s="10"/>
      <c r="G493" s="10"/>
      <c r="H493" s="10"/>
      <c r="I493" s="10"/>
      <c r="J493" s="10"/>
      <c r="K493" s="10"/>
      <c r="L493" s="10"/>
      <c r="M493" s="10"/>
      <c r="N493" s="10"/>
      <c r="O493" s="10"/>
      <c r="P493" s="10"/>
      <c r="Q493" s="10"/>
      <c r="R493" s="10"/>
    </row>
    <row r="494" spans="1:18">
      <c r="A494" s="10"/>
      <c r="B494" s="10"/>
      <c r="C494" s="10"/>
      <c r="D494" s="10"/>
      <c r="E494" s="10"/>
      <c r="F494" s="10"/>
      <c r="G494" s="10"/>
      <c r="H494" s="10"/>
      <c r="I494" s="10"/>
      <c r="J494" s="10"/>
      <c r="K494" s="10"/>
      <c r="L494" s="10"/>
      <c r="M494" s="10"/>
      <c r="N494" s="10"/>
      <c r="O494" s="10"/>
      <c r="P494" s="10"/>
      <c r="Q494" s="10"/>
      <c r="R494" s="10"/>
    </row>
    <row r="495" spans="1:18">
      <c r="A495" s="10"/>
      <c r="B495" s="10"/>
      <c r="C495" s="10"/>
      <c r="D495" s="10"/>
      <c r="E495" s="10"/>
      <c r="F495" s="10"/>
      <c r="G495" s="10"/>
      <c r="H495" s="10"/>
      <c r="I495" s="10"/>
      <c r="J495" s="10"/>
      <c r="K495" s="10"/>
      <c r="L495" s="10"/>
      <c r="M495" s="10"/>
      <c r="N495" s="10"/>
      <c r="O495" s="10"/>
      <c r="P495" s="10"/>
      <c r="Q495" s="10"/>
      <c r="R495" s="10"/>
    </row>
    <row r="496" spans="1:18">
      <c r="A496" s="10"/>
      <c r="B496" s="10"/>
      <c r="C496" s="10"/>
      <c r="D496" s="10"/>
      <c r="E496" s="10"/>
      <c r="F496" s="10"/>
      <c r="G496" s="10"/>
      <c r="H496" s="10"/>
      <c r="I496" s="10"/>
      <c r="J496" s="10"/>
      <c r="K496" s="10"/>
      <c r="L496" s="10"/>
      <c r="M496" s="10"/>
      <c r="N496" s="10"/>
      <c r="O496" s="10"/>
      <c r="P496" s="10"/>
      <c r="Q496" s="10"/>
      <c r="R496" s="10"/>
    </row>
    <row r="497" spans="1:18">
      <c r="A497" s="10"/>
      <c r="B497" s="10"/>
      <c r="C497" s="10"/>
      <c r="D497" s="10"/>
      <c r="E497" s="10"/>
      <c r="F497" s="10"/>
      <c r="G497" s="10"/>
      <c r="H497" s="10"/>
      <c r="I497" s="10"/>
      <c r="J497" s="10"/>
      <c r="K497" s="10"/>
      <c r="L497" s="10"/>
      <c r="M497" s="10"/>
      <c r="N497" s="10"/>
      <c r="O497" s="10"/>
      <c r="P497" s="10"/>
      <c r="Q497" s="10"/>
      <c r="R497" s="10"/>
    </row>
    <row r="498" spans="1:18">
      <c r="A498" s="10"/>
      <c r="B498" s="10"/>
      <c r="C498" s="10"/>
      <c r="D498" s="10"/>
      <c r="E498" s="10"/>
      <c r="F498" s="10"/>
      <c r="G498" s="10"/>
      <c r="H498" s="10"/>
      <c r="I498" s="10"/>
      <c r="J498" s="10"/>
      <c r="K498" s="10"/>
      <c r="L498" s="10"/>
      <c r="M498" s="10"/>
      <c r="N498" s="10"/>
      <c r="O498" s="10"/>
      <c r="P498" s="10"/>
      <c r="Q498" s="10"/>
      <c r="R498" s="10"/>
    </row>
    <row r="499" spans="1:18">
      <c r="A499" s="10"/>
      <c r="B499" s="10"/>
      <c r="C499" s="10"/>
      <c r="D499" s="10"/>
      <c r="E499" s="10"/>
      <c r="F499" s="10"/>
      <c r="G499" s="10"/>
      <c r="H499" s="10"/>
      <c r="I499" s="10"/>
      <c r="J499" s="10"/>
      <c r="K499" s="10"/>
      <c r="L499" s="10"/>
      <c r="M499" s="10"/>
      <c r="N499" s="10"/>
      <c r="O499" s="10"/>
      <c r="P499" s="10"/>
      <c r="Q499" s="10"/>
      <c r="R499" s="10"/>
    </row>
    <row r="500" spans="1:18">
      <c r="A500" s="10"/>
      <c r="B500" s="10"/>
      <c r="C500" s="10"/>
      <c r="D500" s="10"/>
      <c r="E500" s="10"/>
      <c r="F500" s="10"/>
      <c r="G500" s="10"/>
      <c r="H500" s="10"/>
      <c r="I500" s="10"/>
      <c r="J500" s="10"/>
      <c r="K500" s="10"/>
      <c r="L500" s="10"/>
      <c r="M500" s="10"/>
      <c r="N500" s="10"/>
      <c r="O500" s="10"/>
      <c r="P500" s="10"/>
      <c r="Q500" s="10"/>
      <c r="R500" s="10"/>
    </row>
    <row r="501" spans="1:18">
      <c r="A501" s="10"/>
      <c r="B501" s="10"/>
      <c r="C501" s="10"/>
      <c r="D501" s="10"/>
      <c r="E501" s="10"/>
      <c r="F501" s="10"/>
      <c r="G501" s="10"/>
      <c r="H501" s="10"/>
      <c r="I501" s="10"/>
      <c r="J501" s="10"/>
      <c r="K501" s="10"/>
      <c r="L501" s="10"/>
      <c r="M501" s="10"/>
      <c r="N501" s="10"/>
      <c r="O501" s="10"/>
      <c r="P501" s="10"/>
      <c r="Q501" s="10"/>
      <c r="R501" s="10"/>
    </row>
    <row r="502" spans="1:18">
      <c r="A502" s="10"/>
      <c r="B502" s="10"/>
      <c r="C502" s="10"/>
      <c r="D502" s="10"/>
      <c r="E502" s="10"/>
      <c r="F502" s="10"/>
      <c r="G502" s="10"/>
      <c r="H502" s="10"/>
      <c r="I502" s="10"/>
      <c r="J502" s="10"/>
      <c r="K502" s="10"/>
      <c r="L502" s="10"/>
      <c r="M502" s="10"/>
      <c r="N502" s="10"/>
      <c r="O502" s="10"/>
      <c r="P502" s="10"/>
      <c r="Q502" s="10"/>
      <c r="R502" s="10"/>
    </row>
    <row r="503" spans="1:18">
      <c r="A503" s="10"/>
      <c r="B503" s="10"/>
      <c r="C503" s="10"/>
      <c r="D503" s="10"/>
      <c r="E503" s="10"/>
      <c r="F503" s="10"/>
      <c r="G503" s="10"/>
      <c r="H503" s="10"/>
      <c r="I503" s="10"/>
      <c r="J503" s="10"/>
      <c r="K503" s="10"/>
      <c r="L503" s="10"/>
      <c r="M503" s="10"/>
      <c r="N503" s="10"/>
      <c r="O503" s="10"/>
      <c r="P503" s="10"/>
      <c r="Q503" s="10"/>
      <c r="R503" s="10"/>
    </row>
    <row r="504" spans="1:18">
      <c r="A504" s="10"/>
      <c r="B504" s="10"/>
      <c r="C504" s="10"/>
      <c r="D504" s="10"/>
      <c r="E504" s="10"/>
      <c r="F504" s="10"/>
      <c r="G504" s="10"/>
      <c r="H504" s="10"/>
      <c r="I504" s="10"/>
      <c r="J504" s="10"/>
      <c r="K504" s="10"/>
      <c r="L504" s="10"/>
      <c r="M504" s="10"/>
      <c r="N504" s="10"/>
      <c r="O504" s="10"/>
      <c r="P504" s="10"/>
      <c r="Q504" s="10"/>
      <c r="R504" s="10"/>
    </row>
    <row r="505" spans="1:18">
      <c r="A505" s="10"/>
      <c r="B505" s="10"/>
      <c r="C505" s="10"/>
      <c r="D505" s="10"/>
      <c r="E505" s="10"/>
      <c r="F505" s="10"/>
      <c r="G505" s="10"/>
      <c r="H505" s="10"/>
      <c r="I505" s="10"/>
      <c r="J505" s="10"/>
      <c r="K505" s="10"/>
      <c r="L505" s="10"/>
      <c r="M505" s="10"/>
      <c r="N505" s="10"/>
      <c r="O505" s="10"/>
      <c r="P505" s="10"/>
      <c r="Q505" s="10"/>
      <c r="R505" s="10"/>
    </row>
    <row r="506" spans="1:18">
      <c r="A506" s="10"/>
      <c r="B506" s="10"/>
      <c r="C506" s="10"/>
      <c r="D506" s="10"/>
      <c r="E506" s="10"/>
      <c r="F506" s="10"/>
      <c r="G506" s="10"/>
      <c r="H506" s="10"/>
      <c r="I506" s="10"/>
      <c r="J506" s="10"/>
      <c r="K506" s="10"/>
      <c r="L506" s="10"/>
      <c r="M506" s="10"/>
      <c r="N506" s="10"/>
      <c r="O506" s="10"/>
      <c r="P506" s="10"/>
      <c r="Q506" s="10"/>
      <c r="R506" s="10"/>
    </row>
    <row r="507" spans="1:18">
      <c r="A507" s="10"/>
      <c r="B507" s="10"/>
      <c r="C507" s="10"/>
      <c r="D507" s="10"/>
      <c r="E507" s="10"/>
      <c r="F507" s="10"/>
      <c r="G507" s="10"/>
      <c r="H507" s="10"/>
      <c r="I507" s="10"/>
      <c r="J507" s="10"/>
      <c r="K507" s="10"/>
      <c r="L507" s="10"/>
      <c r="M507" s="10"/>
      <c r="N507" s="10"/>
      <c r="O507" s="10"/>
      <c r="P507" s="10"/>
      <c r="Q507" s="10"/>
      <c r="R507" s="10"/>
    </row>
    <row r="508" spans="1:18">
      <c r="A508" s="10"/>
      <c r="B508" s="10"/>
      <c r="C508" s="10"/>
      <c r="D508" s="10"/>
      <c r="E508" s="10"/>
      <c r="F508" s="10"/>
      <c r="G508" s="10"/>
      <c r="H508" s="10"/>
      <c r="I508" s="10"/>
      <c r="J508" s="10"/>
      <c r="K508" s="10"/>
      <c r="L508" s="10"/>
      <c r="M508" s="10"/>
      <c r="N508" s="10"/>
      <c r="O508" s="10"/>
      <c r="P508" s="10"/>
      <c r="Q508" s="10"/>
      <c r="R508" s="10"/>
    </row>
    <row r="509" spans="1:18">
      <c r="A509" s="10"/>
      <c r="B509" s="10"/>
      <c r="C509" s="10"/>
      <c r="D509" s="10"/>
      <c r="E509" s="10"/>
      <c r="F509" s="10"/>
      <c r="G509" s="10"/>
      <c r="H509" s="10"/>
      <c r="I509" s="10"/>
      <c r="J509" s="10"/>
      <c r="K509" s="10"/>
      <c r="L509" s="10"/>
      <c r="M509" s="10"/>
      <c r="N509" s="10"/>
      <c r="O509" s="10"/>
      <c r="P509" s="10"/>
      <c r="Q509" s="10"/>
      <c r="R509" s="10"/>
    </row>
    <row r="510" spans="1:18">
      <c r="A510" s="10"/>
      <c r="B510" s="10"/>
      <c r="C510" s="10"/>
      <c r="D510" s="10"/>
      <c r="E510" s="10"/>
      <c r="F510" s="10"/>
      <c r="G510" s="10"/>
      <c r="H510" s="10"/>
      <c r="I510" s="10"/>
      <c r="J510" s="10"/>
      <c r="K510" s="10"/>
      <c r="L510" s="10"/>
      <c r="M510" s="10"/>
      <c r="N510" s="10"/>
      <c r="O510" s="10"/>
      <c r="P510" s="10"/>
      <c r="Q510" s="10"/>
      <c r="R510" s="10"/>
    </row>
    <row r="511" spans="1:18">
      <c r="A511" s="10"/>
      <c r="B511" s="10"/>
      <c r="C511" s="10"/>
      <c r="D511" s="10"/>
      <c r="E511" s="10"/>
      <c r="F511" s="10"/>
      <c r="G511" s="10"/>
      <c r="H511" s="10"/>
      <c r="I511" s="10"/>
      <c r="J511" s="10"/>
      <c r="K511" s="10"/>
      <c r="L511" s="10"/>
      <c r="M511" s="10"/>
      <c r="N511" s="10"/>
      <c r="O511" s="10"/>
      <c r="P511" s="10"/>
      <c r="Q511" s="10"/>
      <c r="R511" s="10"/>
    </row>
    <row r="512" spans="1:18">
      <c r="A512" s="10"/>
      <c r="B512" s="10"/>
      <c r="C512" s="10"/>
      <c r="D512" s="10"/>
      <c r="E512" s="10"/>
      <c r="F512" s="10"/>
      <c r="G512" s="10"/>
      <c r="H512" s="10"/>
      <c r="I512" s="10"/>
      <c r="J512" s="10"/>
      <c r="K512" s="10"/>
      <c r="L512" s="10"/>
      <c r="M512" s="10"/>
      <c r="N512" s="10"/>
      <c r="O512" s="10"/>
      <c r="P512" s="10"/>
      <c r="Q512" s="10"/>
      <c r="R512" s="10"/>
    </row>
    <row r="513" spans="1:18">
      <c r="A513" s="10"/>
      <c r="B513" s="10"/>
      <c r="C513" s="10"/>
      <c r="D513" s="10"/>
      <c r="E513" s="10"/>
      <c r="F513" s="10"/>
      <c r="G513" s="10"/>
      <c r="H513" s="10"/>
      <c r="I513" s="10"/>
      <c r="J513" s="10"/>
      <c r="K513" s="10"/>
      <c r="L513" s="10"/>
      <c r="M513" s="10"/>
      <c r="N513" s="10"/>
      <c r="O513" s="10"/>
      <c r="P513" s="10"/>
      <c r="Q513" s="10"/>
      <c r="R513" s="10"/>
    </row>
    <row r="514" spans="1:18">
      <c r="A514" s="10"/>
      <c r="B514" s="10"/>
      <c r="C514" s="10"/>
      <c r="D514" s="10"/>
      <c r="E514" s="10"/>
      <c r="F514" s="10"/>
      <c r="G514" s="10"/>
      <c r="H514" s="10"/>
      <c r="I514" s="10"/>
      <c r="J514" s="10"/>
      <c r="K514" s="10"/>
      <c r="L514" s="10"/>
      <c r="M514" s="10"/>
      <c r="N514" s="10"/>
      <c r="O514" s="10"/>
      <c r="P514" s="10"/>
      <c r="Q514" s="10"/>
      <c r="R514" s="10"/>
    </row>
    <row r="515" spans="1:18">
      <c r="A515" s="10"/>
      <c r="B515" s="10"/>
      <c r="C515" s="10"/>
      <c r="D515" s="10"/>
      <c r="E515" s="10"/>
      <c r="F515" s="10"/>
      <c r="G515" s="10"/>
      <c r="H515" s="10"/>
      <c r="I515" s="10"/>
      <c r="J515" s="10"/>
      <c r="K515" s="10"/>
      <c r="L515" s="10"/>
      <c r="M515" s="10"/>
      <c r="N515" s="10"/>
      <c r="O515" s="10"/>
      <c r="P515" s="10"/>
      <c r="Q515" s="10"/>
      <c r="R515" s="10"/>
    </row>
    <row r="516" spans="1:18">
      <c r="A516" s="10"/>
      <c r="B516" s="10"/>
      <c r="C516" s="10"/>
      <c r="D516" s="10"/>
      <c r="E516" s="10"/>
      <c r="F516" s="10"/>
      <c r="G516" s="10"/>
      <c r="H516" s="10"/>
      <c r="I516" s="10"/>
      <c r="J516" s="10"/>
      <c r="K516" s="10"/>
      <c r="L516" s="10"/>
      <c r="M516" s="10"/>
      <c r="N516" s="10"/>
      <c r="O516" s="10"/>
      <c r="P516" s="10"/>
      <c r="Q516" s="10"/>
      <c r="R516" s="10"/>
    </row>
    <row r="517" spans="1:18">
      <c r="A517" s="10"/>
      <c r="B517" s="10"/>
      <c r="C517" s="10"/>
      <c r="D517" s="10"/>
      <c r="E517" s="10"/>
      <c r="F517" s="10"/>
      <c r="G517" s="10"/>
      <c r="H517" s="10"/>
      <c r="I517" s="10"/>
      <c r="J517" s="10"/>
      <c r="K517" s="10"/>
      <c r="L517" s="10"/>
      <c r="M517" s="10"/>
      <c r="N517" s="10"/>
      <c r="O517" s="10"/>
      <c r="P517" s="10"/>
      <c r="Q517" s="10"/>
      <c r="R517" s="10"/>
    </row>
    <row r="518" spans="1:18">
      <c r="A518" s="10"/>
      <c r="B518" s="10"/>
      <c r="C518" s="10"/>
      <c r="D518" s="10"/>
      <c r="E518" s="10"/>
      <c r="F518" s="10"/>
      <c r="G518" s="10"/>
      <c r="H518" s="10"/>
      <c r="I518" s="10"/>
      <c r="J518" s="10"/>
      <c r="K518" s="10"/>
      <c r="L518" s="10"/>
      <c r="M518" s="10"/>
      <c r="N518" s="10"/>
      <c r="O518" s="10"/>
      <c r="P518" s="10"/>
      <c r="Q518" s="10"/>
      <c r="R518" s="10"/>
    </row>
    <row r="519" spans="1:18">
      <c r="A519" s="10"/>
      <c r="B519" s="10"/>
      <c r="C519" s="10"/>
      <c r="D519" s="10"/>
      <c r="E519" s="10"/>
      <c r="F519" s="10"/>
      <c r="G519" s="10"/>
      <c r="H519" s="10"/>
      <c r="I519" s="10"/>
      <c r="J519" s="10"/>
      <c r="K519" s="10"/>
      <c r="L519" s="10"/>
      <c r="M519" s="10"/>
      <c r="N519" s="10"/>
      <c r="O519" s="10"/>
      <c r="P519" s="10"/>
      <c r="Q519" s="10"/>
      <c r="R519" s="10"/>
    </row>
    <row r="520" spans="1:18">
      <c r="A520" s="10"/>
      <c r="B520" s="10"/>
      <c r="C520" s="10"/>
      <c r="D520" s="10"/>
      <c r="E520" s="10"/>
      <c r="F520" s="10"/>
      <c r="G520" s="10"/>
      <c r="H520" s="10"/>
      <c r="I520" s="10"/>
      <c r="J520" s="10"/>
      <c r="K520" s="10"/>
      <c r="L520" s="10"/>
      <c r="M520" s="10"/>
      <c r="N520" s="10"/>
      <c r="O520" s="10"/>
      <c r="P520" s="10"/>
      <c r="Q520" s="10"/>
      <c r="R520" s="10"/>
    </row>
    <row r="521" spans="1:18">
      <c r="A521" s="10"/>
      <c r="B521" s="10"/>
      <c r="C521" s="10"/>
      <c r="D521" s="10"/>
      <c r="E521" s="10"/>
      <c r="F521" s="10"/>
      <c r="G521" s="10"/>
      <c r="H521" s="10"/>
      <c r="I521" s="10"/>
      <c r="J521" s="10"/>
      <c r="K521" s="10"/>
      <c r="L521" s="10"/>
      <c r="M521" s="10"/>
      <c r="N521" s="10"/>
      <c r="O521" s="10"/>
      <c r="P521" s="10"/>
      <c r="Q521" s="10"/>
      <c r="R521" s="10"/>
    </row>
    <row r="522" spans="1:18">
      <c r="A522" s="10"/>
      <c r="B522" s="10"/>
      <c r="C522" s="10"/>
      <c r="D522" s="10"/>
      <c r="E522" s="10"/>
      <c r="F522" s="10"/>
      <c r="G522" s="10"/>
      <c r="H522" s="10"/>
      <c r="I522" s="10"/>
      <c r="J522" s="10"/>
      <c r="K522" s="10"/>
      <c r="L522" s="10"/>
      <c r="M522" s="10"/>
      <c r="N522" s="10"/>
      <c r="O522" s="10"/>
      <c r="P522" s="10"/>
      <c r="Q522" s="10"/>
      <c r="R522" s="10"/>
    </row>
    <row r="523" spans="1:18">
      <c r="A523" s="10"/>
      <c r="B523" s="10"/>
      <c r="C523" s="10"/>
      <c r="D523" s="10"/>
      <c r="E523" s="10"/>
      <c r="F523" s="10"/>
      <c r="G523" s="10"/>
      <c r="H523" s="10"/>
      <c r="I523" s="10"/>
      <c r="J523" s="10"/>
      <c r="K523" s="10"/>
      <c r="L523" s="10"/>
      <c r="M523" s="10"/>
      <c r="N523" s="10"/>
      <c r="O523" s="10"/>
      <c r="P523" s="10"/>
      <c r="Q523" s="10"/>
      <c r="R523" s="10"/>
    </row>
    <row r="524" spans="1:18">
      <c r="A524" s="10"/>
      <c r="B524" s="10"/>
      <c r="C524" s="10"/>
      <c r="D524" s="10"/>
      <c r="E524" s="10"/>
      <c r="F524" s="10"/>
      <c r="G524" s="10"/>
      <c r="H524" s="10"/>
      <c r="I524" s="10"/>
      <c r="J524" s="10"/>
      <c r="K524" s="10"/>
      <c r="L524" s="10"/>
      <c r="M524" s="10"/>
      <c r="N524" s="10"/>
      <c r="O524" s="10"/>
      <c r="P524" s="10"/>
      <c r="Q524" s="10"/>
      <c r="R524" s="10"/>
    </row>
    <row r="525" spans="1:18">
      <c r="A525" s="10"/>
      <c r="B525" s="10"/>
      <c r="C525" s="10"/>
      <c r="D525" s="10"/>
      <c r="E525" s="10"/>
      <c r="F525" s="10"/>
      <c r="G525" s="10"/>
      <c r="H525" s="10"/>
      <c r="I525" s="10"/>
      <c r="J525" s="10"/>
      <c r="K525" s="10"/>
      <c r="L525" s="10"/>
      <c r="M525" s="10"/>
      <c r="N525" s="10"/>
      <c r="O525" s="10"/>
      <c r="P525" s="10"/>
      <c r="Q525" s="10"/>
      <c r="R525" s="10"/>
    </row>
    <row r="526" spans="1:18">
      <c r="A526" s="10"/>
      <c r="B526" s="10"/>
      <c r="C526" s="10"/>
      <c r="D526" s="10"/>
      <c r="E526" s="10"/>
      <c r="F526" s="10"/>
      <c r="G526" s="10"/>
      <c r="H526" s="10"/>
      <c r="I526" s="10"/>
      <c r="J526" s="10"/>
      <c r="K526" s="10"/>
      <c r="L526" s="10"/>
      <c r="M526" s="10"/>
      <c r="N526" s="10"/>
      <c r="O526" s="10"/>
      <c r="P526" s="10"/>
      <c r="Q526" s="10"/>
      <c r="R526" s="10"/>
    </row>
    <row r="527" spans="1:18">
      <c r="A527" s="10"/>
      <c r="B527" s="10"/>
      <c r="C527" s="10"/>
      <c r="D527" s="10"/>
      <c r="E527" s="10"/>
      <c r="F527" s="10"/>
      <c r="G527" s="10"/>
      <c r="H527" s="10"/>
      <c r="I527" s="10"/>
      <c r="J527" s="10"/>
      <c r="K527" s="10"/>
      <c r="L527" s="10"/>
      <c r="M527" s="10"/>
      <c r="N527" s="10"/>
      <c r="O527" s="10"/>
      <c r="P527" s="10"/>
      <c r="Q527" s="10"/>
      <c r="R527" s="10"/>
    </row>
    <row r="528" spans="1:18">
      <c r="A528" s="10"/>
      <c r="B528" s="10"/>
      <c r="C528" s="10"/>
      <c r="D528" s="10"/>
      <c r="E528" s="10"/>
      <c r="F528" s="10"/>
      <c r="G528" s="10"/>
      <c r="H528" s="10"/>
      <c r="I528" s="10"/>
      <c r="J528" s="10"/>
      <c r="K528" s="10"/>
      <c r="L528" s="10"/>
      <c r="M528" s="10"/>
      <c r="N528" s="10"/>
      <c r="O528" s="10"/>
      <c r="P528" s="10"/>
      <c r="Q528" s="10"/>
      <c r="R528" s="10"/>
    </row>
    <row r="529" spans="1:18">
      <c r="A529" s="10"/>
      <c r="B529" s="10"/>
      <c r="C529" s="10"/>
      <c r="D529" s="10"/>
      <c r="E529" s="10"/>
      <c r="F529" s="10"/>
      <c r="G529" s="10"/>
      <c r="H529" s="10"/>
      <c r="I529" s="10"/>
      <c r="J529" s="10"/>
      <c r="K529" s="10"/>
      <c r="L529" s="10"/>
      <c r="M529" s="10"/>
      <c r="N529" s="10"/>
      <c r="O529" s="10"/>
      <c r="P529" s="10"/>
      <c r="Q529" s="10"/>
      <c r="R529" s="10"/>
    </row>
    <row r="530" spans="1:18">
      <c r="A530" s="10"/>
      <c r="B530" s="10"/>
      <c r="C530" s="10"/>
      <c r="D530" s="10"/>
      <c r="E530" s="10"/>
      <c r="F530" s="10"/>
      <c r="G530" s="10"/>
      <c r="H530" s="10"/>
      <c r="I530" s="10"/>
      <c r="J530" s="10"/>
      <c r="K530" s="10"/>
      <c r="L530" s="10"/>
      <c r="M530" s="10"/>
      <c r="N530" s="10"/>
      <c r="O530" s="10"/>
      <c r="P530" s="10"/>
      <c r="Q530" s="10"/>
      <c r="R530" s="10"/>
    </row>
    <row r="531" spans="1:18">
      <c r="A531" s="10"/>
      <c r="B531" s="10"/>
      <c r="C531" s="10"/>
      <c r="D531" s="10"/>
      <c r="E531" s="10"/>
      <c r="F531" s="10"/>
      <c r="G531" s="10"/>
      <c r="H531" s="10"/>
      <c r="I531" s="10"/>
      <c r="J531" s="10"/>
      <c r="K531" s="10"/>
      <c r="L531" s="10"/>
      <c r="M531" s="10"/>
      <c r="N531" s="10"/>
      <c r="O531" s="10"/>
      <c r="P531" s="10"/>
      <c r="Q531" s="10"/>
      <c r="R531" s="10"/>
    </row>
    <row r="532" spans="1:18">
      <c r="A532" s="10"/>
      <c r="B532" s="10"/>
      <c r="C532" s="10"/>
      <c r="D532" s="10"/>
      <c r="E532" s="10"/>
      <c r="F532" s="10"/>
      <c r="G532" s="10"/>
      <c r="H532" s="10"/>
      <c r="I532" s="10"/>
      <c r="J532" s="10"/>
      <c r="K532" s="10"/>
      <c r="L532" s="10"/>
      <c r="M532" s="10"/>
      <c r="N532" s="10"/>
      <c r="O532" s="10"/>
      <c r="P532" s="10"/>
      <c r="Q532" s="10"/>
      <c r="R532" s="10"/>
    </row>
    <row r="533" spans="1:18">
      <c r="A533" s="10"/>
      <c r="B533" s="10"/>
      <c r="C533" s="10"/>
      <c r="D533" s="10"/>
      <c r="E533" s="10"/>
      <c r="F533" s="10"/>
      <c r="G533" s="10"/>
      <c r="H533" s="10"/>
      <c r="I533" s="10"/>
      <c r="J533" s="10"/>
      <c r="K533" s="10"/>
      <c r="L533" s="10"/>
      <c r="M533" s="10"/>
      <c r="N533" s="10"/>
      <c r="O533" s="10"/>
      <c r="P533" s="10"/>
      <c r="Q533" s="10"/>
      <c r="R533" s="10"/>
    </row>
    <row r="534" spans="1:18">
      <c r="A534" s="10"/>
      <c r="B534" s="10"/>
      <c r="C534" s="10"/>
      <c r="D534" s="10"/>
      <c r="E534" s="10"/>
      <c r="F534" s="10"/>
      <c r="G534" s="10"/>
      <c r="H534" s="10"/>
      <c r="I534" s="10"/>
      <c r="J534" s="10"/>
      <c r="K534" s="10"/>
      <c r="L534" s="10"/>
      <c r="M534" s="10"/>
      <c r="N534" s="10"/>
      <c r="O534" s="10"/>
      <c r="P534" s="10"/>
      <c r="Q534" s="10"/>
      <c r="R534" s="10"/>
    </row>
    <row r="535" spans="1:18">
      <c r="A535" s="10"/>
      <c r="B535" s="10"/>
      <c r="C535" s="10"/>
      <c r="D535" s="10"/>
      <c r="E535" s="10"/>
      <c r="F535" s="10"/>
      <c r="G535" s="10"/>
      <c r="H535" s="10"/>
      <c r="I535" s="10"/>
      <c r="J535" s="10"/>
      <c r="K535" s="10"/>
      <c r="L535" s="10"/>
      <c r="M535" s="10"/>
      <c r="N535" s="10"/>
      <c r="O535" s="10"/>
      <c r="P535" s="10"/>
      <c r="Q535" s="10"/>
      <c r="R535" s="10"/>
    </row>
    <row r="536" spans="1:18">
      <c r="A536" s="10"/>
      <c r="B536" s="10"/>
      <c r="C536" s="10"/>
      <c r="D536" s="10"/>
      <c r="E536" s="10"/>
      <c r="F536" s="10"/>
      <c r="G536" s="10"/>
      <c r="H536" s="10"/>
      <c r="I536" s="10"/>
      <c r="J536" s="10"/>
      <c r="K536" s="10"/>
      <c r="L536" s="10"/>
      <c r="M536" s="10"/>
      <c r="N536" s="10"/>
      <c r="O536" s="10"/>
      <c r="P536" s="10"/>
      <c r="Q536" s="10"/>
      <c r="R536" s="10"/>
    </row>
    <row r="537" spans="1:18">
      <c r="A537" s="10"/>
      <c r="B537" s="10"/>
      <c r="C537" s="10"/>
      <c r="D537" s="10"/>
      <c r="E537" s="10"/>
      <c r="F537" s="10"/>
      <c r="G537" s="10"/>
      <c r="H537" s="10"/>
      <c r="I537" s="10"/>
      <c r="J537" s="10"/>
      <c r="K537" s="10"/>
      <c r="L537" s="10"/>
      <c r="M537" s="10"/>
      <c r="N537" s="10"/>
      <c r="O537" s="10"/>
      <c r="P537" s="10"/>
      <c r="Q537" s="10"/>
      <c r="R537" s="10"/>
    </row>
    <row r="538" spans="1:18">
      <c r="A538" s="10"/>
      <c r="B538" s="10"/>
      <c r="C538" s="10"/>
      <c r="D538" s="10"/>
      <c r="E538" s="10"/>
      <c r="F538" s="10"/>
      <c r="G538" s="10"/>
      <c r="H538" s="10"/>
      <c r="I538" s="10"/>
      <c r="J538" s="10"/>
      <c r="K538" s="10"/>
      <c r="L538" s="10"/>
      <c r="M538" s="10"/>
      <c r="N538" s="10"/>
      <c r="O538" s="10"/>
      <c r="P538" s="10"/>
      <c r="Q538" s="10"/>
      <c r="R538" s="10"/>
    </row>
    <row r="539" spans="1:18">
      <c r="A539" s="10"/>
      <c r="B539" s="10"/>
      <c r="C539" s="10"/>
      <c r="D539" s="10"/>
      <c r="E539" s="10"/>
      <c r="F539" s="10"/>
      <c r="G539" s="10"/>
      <c r="H539" s="10"/>
      <c r="I539" s="10"/>
      <c r="J539" s="10"/>
      <c r="K539" s="10"/>
      <c r="L539" s="10"/>
      <c r="M539" s="10"/>
      <c r="N539" s="10"/>
      <c r="O539" s="10"/>
      <c r="P539" s="10"/>
      <c r="Q539" s="10"/>
      <c r="R539" s="10"/>
    </row>
    <row r="540" spans="1:18">
      <c r="A540" s="10"/>
      <c r="B540" s="10"/>
      <c r="C540" s="10"/>
      <c r="D540" s="10"/>
      <c r="E540" s="10"/>
      <c r="F540" s="10"/>
      <c r="G540" s="10"/>
      <c r="H540" s="10"/>
      <c r="I540" s="10"/>
      <c r="J540" s="10"/>
      <c r="K540" s="10"/>
      <c r="L540" s="10"/>
      <c r="M540" s="10"/>
      <c r="N540" s="10"/>
      <c r="O540" s="10"/>
      <c r="P540" s="10"/>
      <c r="Q540" s="10"/>
      <c r="R540" s="10"/>
    </row>
    <row r="541" spans="1:18">
      <c r="A541" s="10"/>
      <c r="B541" s="10"/>
      <c r="C541" s="10"/>
      <c r="D541" s="10"/>
      <c r="E541" s="10"/>
      <c r="F541" s="10"/>
      <c r="G541" s="10"/>
      <c r="H541" s="10"/>
      <c r="I541" s="10"/>
      <c r="J541" s="10"/>
      <c r="K541" s="10"/>
      <c r="L541" s="10"/>
      <c r="M541" s="10"/>
      <c r="N541" s="10"/>
      <c r="O541" s="10"/>
      <c r="P541" s="10"/>
      <c r="Q541" s="10"/>
      <c r="R541" s="10"/>
    </row>
    <row r="542" spans="1:18">
      <c r="A542" s="10"/>
      <c r="B542" s="10"/>
      <c r="C542" s="10"/>
      <c r="D542" s="10"/>
      <c r="E542" s="10"/>
      <c r="F542" s="10"/>
      <c r="G542" s="10"/>
      <c r="H542" s="10"/>
      <c r="I542" s="10"/>
      <c r="J542" s="10"/>
      <c r="K542" s="10"/>
      <c r="L542" s="10"/>
      <c r="M542" s="10"/>
      <c r="N542" s="10"/>
      <c r="O542" s="10"/>
      <c r="P542" s="10"/>
      <c r="Q542" s="10"/>
      <c r="R542" s="10"/>
    </row>
    <row r="543" spans="1:18">
      <c r="A543" s="10"/>
      <c r="B543" s="10"/>
      <c r="C543" s="10"/>
      <c r="D543" s="10"/>
      <c r="E543" s="10"/>
      <c r="F543" s="10"/>
      <c r="G543" s="10"/>
      <c r="H543" s="10"/>
      <c r="I543" s="10"/>
      <c r="J543" s="10"/>
      <c r="K543" s="10"/>
      <c r="L543" s="10"/>
      <c r="M543" s="10"/>
      <c r="N543" s="10"/>
      <c r="O543" s="10"/>
      <c r="P543" s="10"/>
      <c r="Q543" s="10"/>
      <c r="R543" s="10"/>
    </row>
    <row r="544" spans="1:18">
      <c r="A544" s="10"/>
      <c r="B544" s="10"/>
      <c r="C544" s="10"/>
      <c r="D544" s="10"/>
      <c r="E544" s="10"/>
      <c r="F544" s="10"/>
      <c r="G544" s="10"/>
      <c r="H544" s="10"/>
      <c r="I544" s="10"/>
      <c r="J544" s="10"/>
      <c r="K544" s="10"/>
      <c r="L544" s="10"/>
      <c r="M544" s="10"/>
      <c r="N544" s="10"/>
      <c r="O544" s="10"/>
      <c r="P544" s="10"/>
      <c r="Q544" s="10"/>
      <c r="R544" s="10"/>
    </row>
    <row r="545" spans="1:18">
      <c r="A545" s="10"/>
      <c r="B545" s="10"/>
      <c r="C545" s="10"/>
      <c r="D545" s="10"/>
      <c r="E545" s="10"/>
      <c r="F545" s="10"/>
      <c r="G545" s="10"/>
      <c r="H545" s="10"/>
      <c r="I545" s="10"/>
      <c r="J545" s="10"/>
      <c r="K545" s="10"/>
      <c r="L545" s="10"/>
      <c r="M545" s="10"/>
      <c r="N545" s="10"/>
      <c r="O545" s="10"/>
      <c r="P545" s="10"/>
      <c r="Q545" s="10"/>
      <c r="R545" s="10"/>
    </row>
    <row r="546" spans="1:18">
      <c r="A546" s="10"/>
      <c r="B546" s="10"/>
      <c r="C546" s="10"/>
      <c r="D546" s="10"/>
      <c r="E546" s="10"/>
      <c r="F546" s="10"/>
      <c r="G546" s="10"/>
      <c r="H546" s="10"/>
      <c r="I546" s="10"/>
      <c r="J546" s="10"/>
      <c r="K546" s="10"/>
      <c r="L546" s="10"/>
      <c r="M546" s="10"/>
      <c r="N546" s="10"/>
      <c r="O546" s="10"/>
      <c r="P546" s="10"/>
      <c r="Q546" s="10"/>
      <c r="R546" s="10"/>
    </row>
    <row r="547" spans="1:18">
      <c r="A547" s="10"/>
      <c r="B547" s="10"/>
      <c r="C547" s="10"/>
      <c r="D547" s="10"/>
      <c r="E547" s="10"/>
      <c r="F547" s="10"/>
      <c r="G547" s="10"/>
      <c r="H547" s="10"/>
      <c r="I547" s="10"/>
      <c r="J547" s="10"/>
      <c r="K547" s="10"/>
      <c r="L547" s="10"/>
      <c r="M547" s="10"/>
      <c r="N547" s="10"/>
      <c r="O547" s="10"/>
      <c r="P547" s="10"/>
      <c r="Q547" s="10"/>
      <c r="R547" s="10"/>
    </row>
    <row r="548" spans="1:18">
      <c r="A548" s="10"/>
      <c r="B548" s="10"/>
      <c r="C548" s="10"/>
      <c r="D548" s="10"/>
      <c r="E548" s="10"/>
      <c r="F548" s="10"/>
      <c r="G548" s="10"/>
      <c r="H548" s="10"/>
      <c r="I548" s="10"/>
      <c r="J548" s="10"/>
      <c r="K548" s="10"/>
      <c r="L548" s="10"/>
      <c r="M548" s="10"/>
      <c r="N548" s="10"/>
      <c r="O548" s="10"/>
      <c r="P548" s="10"/>
      <c r="Q548" s="10"/>
      <c r="R548" s="10"/>
    </row>
    <row r="549" spans="1:18">
      <c r="A549" s="10"/>
      <c r="B549" s="10"/>
      <c r="C549" s="10"/>
      <c r="D549" s="10"/>
      <c r="E549" s="10"/>
      <c r="F549" s="10"/>
      <c r="G549" s="10"/>
      <c r="H549" s="10"/>
      <c r="I549" s="10"/>
      <c r="J549" s="10"/>
      <c r="K549" s="10"/>
      <c r="L549" s="10"/>
      <c r="M549" s="10"/>
      <c r="N549" s="10"/>
      <c r="O549" s="10"/>
      <c r="P549" s="10"/>
      <c r="Q549" s="10"/>
      <c r="R549" s="10"/>
    </row>
    <row r="550" spans="1:18">
      <c r="A550" s="10"/>
      <c r="B550" s="10"/>
      <c r="C550" s="10"/>
      <c r="D550" s="10"/>
      <c r="E550" s="10"/>
      <c r="F550" s="10"/>
      <c r="G550" s="10"/>
      <c r="H550" s="10"/>
      <c r="I550" s="10"/>
      <c r="J550" s="10"/>
      <c r="K550" s="10"/>
      <c r="L550" s="10"/>
      <c r="M550" s="10"/>
      <c r="N550" s="10"/>
      <c r="O550" s="10"/>
      <c r="P550" s="10"/>
      <c r="Q550" s="10"/>
      <c r="R550" s="10"/>
    </row>
    <row r="551" spans="1:18">
      <c r="A551" s="10"/>
      <c r="B551" s="10"/>
      <c r="C551" s="10"/>
      <c r="D551" s="10"/>
      <c r="E551" s="10"/>
      <c r="F551" s="10"/>
      <c r="G551" s="10"/>
      <c r="H551" s="10"/>
      <c r="I551" s="10"/>
      <c r="J551" s="10"/>
      <c r="K551" s="10"/>
      <c r="L551" s="10"/>
      <c r="M551" s="10"/>
      <c r="N551" s="10"/>
      <c r="O551" s="10"/>
      <c r="P551" s="10"/>
      <c r="Q551" s="10"/>
      <c r="R551" s="10"/>
    </row>
    <row r="552" spans="1:18">
      <c r="A552" s="10"/>
      <c r="B552" s="10"/>
      <c r="C552" s="10"/>
      <c r="D552" s="10"/>
      <c r="E552" s="10"/>
      <c r="F552" s="10"/>
      <c r="G552" s="10"/>
      <c r="H552" s="10"/>
      <c r="I552" s="10"/>
      <c r="J552" s="10"/>
      <c r="K552" s="10"/>
      <c r="L552" s="10"/>
      <c r="M552" s="10"/>
      <c r="N552" s="10"/>
      <c r="O552" s="10"/>
      <c r="P552" s="10"/>
      <c r="Q552" s="10"/>
      <c r="R552" s="10"/>
    </row>
    <row r="553" spans="1:18">
      <c r="A553" s="10"/>
      <c r="B553" s="10"/>
      <c r="C553" s="10"/>
      <c r="D553" s="10"/>
      <c r="E553" s="10"/>
      <c r="F553" s="10"/>
      <c r="G553" s="10"/>
      <c r="H553" s="10"/>
      <c r="I553" s="10"/>
      <c r="J553" s="10"/>
      <c r="K553" s="10"/>
      <c r="L553" s="10"/>
      <c r="M553" s="10"/>
      <c r="N553" s="10"/>
      <c r="O553" s="10"/>
      <c r="P553" s="10"/>
      <c r="Q553" s="10"/>
      <c r="R553" s="10"/>
    </row>
    <row r="554" spans="1:18">
      <c r="A554" s="10"/>
      <c r="B554" s="10"/>
      <c r="C554" s="10"/>
      <c r="D554" s="10"/>
      <c r="E554" s="10"/>
      <c r="F554" s="10"/>
      <c r="G554" s="10"/>
      <c r="H554" s="10"/>
      <c r="I554" s="10"/>
      <c r="J554" s="10"/>
      <c r="K554" s="10"/>
      <c r="L554" s="10"/>
      <c r="M554" s="10"/>
      <c r="N554" s="10"/>
      <c r="O554" s="10"/>
      <c r="P554" s="10"/>
      <c r="Q554" s="10"/>
      <c r="R554" s="10"/>
    </row>
    <row r="555" spans="1:18">
      <c r="A555" s="10"/>
      <c r="B555" s="10"/>
      <c r="C555" s="10"/>
      <c r="D555" s="10"/>
      <c r="E555" s="10"/>
      <c r="F555" s="10"/>
      <c r="G555" s="10"/>
      <c r="H555" s="10"/>
      <c r="I555" s="10"/>
      <c r="J555" s="10"/>
      <c r="K555" s="10"/>
      <c r="L555" s="10"/>
      <c r="M555" s="10"/>
      <c r="N555" s="10"/>
      <c r="O555" s="10"/>
      <c r="P555" s="10"/>
      <c r="Q555" s="10"/>
      <c r="R555" s="10"/>
    </row>
    <row r="556" spans="1:18">
      <c r="A556" s="10"/>
      <c r="B556" s="10"/>
      <c r="C556" s="10"/>
      <c r="D556" s="10"/>
      <c r="E556" s="10"/>
      <c r="F556" s="10"/>
      <c r="G556" s="10"/>
      <c r="H556" s="10"/>
      <c r="I556" s="10"/>
      <c r="J556" s="10"/>
      <c r="K556" s="10"/>
      <c r="L556" s="10"/>
      <c r="M556" s="10"/>
      <c r="N556" s="10"/>
      <c r="O556" s="10"/>
      <c r="P556" s="10"/>
      <c r="Q556" s="10"/>
      <c r="R556" s="10"/>
    </row>
    <row r="557" spans="1:18">
      <c r="A557" s="10"/>
      <c r="B557" s="10"/>
      <c r="C557" s="10"/>
      <c r="D557" s="10"/>
      <c r="E557" s="10"/>
      <c r="F557" s="10"/>
      <c r="G557" s="10"/>
      <c r="H557" s="10"/>
      <c r="I557" s="10"/>
      <c r="J557" s="10"/>
      <c r="K557" s="10"/>
      <c r="L557" s="10"/>
      <c r="M557" s="10"/>
      <c r="N557" s="10"/>
      <c r="O557" s="10"/>
      <c r="P557" s="10"/>
      <c r="Q557" s="10"/>
      <c r="R557" s="10"/>
    </row>
    <row r="558" spans="1:18">
      <c r="A558" s="10"/>
      <c r="B558" s="10"/>
      <c r="C558" s="10"/>
      <c r="D558" s="10"/>
      <c r="E558" s="10"/>
      <c r="F558" s="10"/>
      <c r="G558" s="10"/>
      <c r="H558" s="10"/>
      <c r="I558" s="10"/>
      <c r="J558" s="10"/>
      <c r="K558" s="10"/>
      <c r="L558" s="10"/>
      <c r="M558" s="10"/>
      <c r="N558" s="10"/>
      <c r="O558" s="10"/>
      <c r="P558" s="10"/>
      <c r="Q558" s="10"/>
      <c r="R558" s="10"/>
    </row>
    <row r="559" spans="1:18">
      <c r="A559" s="10"/>
      <c r="B559" s="10"/>
      <c r="C559" s="10"/>
      <c r="D559" s="10"/>
      <c r="E559" s="10"/>
      <c r="F559" s="10"/>
      <c r="G559" s="10"/>
      <c r="H559" s="10"/>
      <c r="I559" s="10"/>
      <c r="J559" s="10"/>
      <c r="K559" s="10"/>
      <c r="L559" s="10"/>
      <c r="M559" s="10"/>
      <c r="N559" s="10"/>
      <c r="O559" s="10"/>
      <c r="P559" s="10"/>
      <c r="Q559" s="10"/>
      <c r="R559" s="10"/>
    </row>
    <row r="560" spans="1:18">
      <c r="A560" s="10"/>
      <c r="B560" s="10"/>
      <c r="C560" s="10"/>
      <c r="D560" s="10"/>
      <c r="E560" s="10"/>
      <c r="F560" s="10"/>
      <c r="G560" s="10"/>
      <c r="H560" s="10"/>
      <c r="I560" s="10"/>
      <c r="J560" s="10"/>
      <c r="K560" s="10"/>
      <c r="L560" s="10"/>
      <c r="M560" s="10"/>
      <c r="N560" s="10"/>
      <c r="O560" s="10"/>
      <c r="P560" s="10"/>
      <c r="Q560" s="10"/>
      <c r="R560" s="10"/>
    </row>
    <row r="561" spans="1:18">
      <c r="A561" s="10"/>
      <c r="B561" s="10"/>
      <c r="C561" s="10"/>
      <c r="D561" s="10"/>
      <c r="E561" s="10"/>
      <c r="F561" s="10"/>
      <c r="G561" s="10"/>
      <c r="H561" s="10"/>
      <c r="I561" s="10"/>
      <c r="J561" s="10"/>
      <c r="K561" s="10"/>
      <c r="L561" s="10"/>
      <c r="M561" s="10"/>
      <c r="N561" s="10"/>
      <c r="O561" s="10"/>
      <c r="P561" s="10"/>
      <c r="Q561" s="10"/>
      <c r="R561" s="10"/>
    </row>
    <row r="562" spans="1:18">
      <c r="A562" s="10"/>
      <c r="B562" s="10"/>
      <c r="C562" s="10"/>
      <c r="D562" s="10"/>
      <c r="E562" s="10"/>
      <c r="F562" s="10"/>
      <c r="G562" s="10"/>
      <c r="H562" s="10"/>
      <c r="I562" s="10"/>
      <c r="J562" s="10"/>
      <c r="K562" s="10"/>
      <c r="L562" s="10"/>
      <c r="M562" s="10"/>
      <c r="N562" s="10"/>
      <c r="O562" s="10"/>
      <c r="P562" s="10"/>
      <c r="Q562" s="10"/>
      <c r="R562" s="10"/>
    </row>
    <row r="563" spans="1:18">
      <c r="A563" s="10"/>
      <c r="B563" s="10"/>
      <c r="C563" s="10"/>
      <c r="D563" s="10"/>
      <c r="E563" s="10"/>
      <c r="F563" s="10"/>
      <c r="G563" s="10"/>
      <c r="H563" s="10"/>
      <c r="I563" s="10"/>
      <c r="J563" s="10"/>
      <c r="K563" s="10"/>
      <c r="L563" s="10"/>
      <c r="M563" s="10"/>
      <c r="N563" s="10"/>
      <c r="O563" s="10"/>
      <c r="P563" s="10"/>
      <c r="Q563" s="10"/>
      <c r="R563" s="10"/>
    </row>
    <row r="564" spans="1:18">
      <c r="A564" s="10"/>
      <c r="B564" s="10"/>
      <c r="C564" s="10"/>
      <c r="D564" s="10"/>
      <c r="E564" s="10"/>
      <c r="F564" s="10"/>
      <c r="G564" s="10"/>
      <c r="H564" s="10"/>
      <c r="I564" s="10"/>
      <c r="J564" s="10"/>
      <c r="K564" s="10"/>
      <c r="L564" s="10"/>
      <c r="M564" s="10"/>
      <c r="N564" s="10"/>
      <c r="O564" s="10"/>
      <c r="P564" s="10"/>
      <c r="Q564" s="10"/>
      <c r="R564" s="10"/>
    </row>
    <row r="565" spans="1:18">
      <c r="A565" s="10"/>
      <c r="B565" s="10"/>
      <c r="C565" s="10"/>
      <c r="D565" s="10"/>
      <c r="E565" s="10"/>
      <c r="F565" s="10"/>
      <c r="G565" s="10"/>
      <c r="H565" s="10"/>
      <c r="I565" s="10"/>
      <c r="J565" s="10"/>
      <c r="K565" s="10"/>
      <c r="L565" s="10"/>
      <c r="M565" s="10"/>
      <c r="N565" s="10"/>
      <c r="O565" s="10"/>
      <c r="P565" s="10"/>
      <c r="Q565" s="10"/>
      <c r="R565" s="10"/>
    </row>
    <row r="566" spans="1:18">
      <c r="A566" s="10"/>
      <c r="B566" s="10"/>
      <c r="C566" s="10"/>
      <c r="D566" s="10"/>
      <c r="E566" s="10"/>
      <c r="F566" s="10"/>
      <c r="G566" s="10"/>
      <c r="H566" s="10"/>
      <c r="I566" s="10"/>
      <c r="J566" s="10"/>
      <c r="K566" s="10"/>
      <c r="L566" s="10"/>
      <c r="M566" s="10"/>
      <c r="N566" s="10"/>
      <c r="O566" s="10"/>
      <c r="P566" s="10"/>
      <c r="Q566" s="10"/>
      <c r="R566" s="10"/>
    </row>
    <row r="567" spans="1:18">
      <c r="A567" s="10"/>
      <c r="B567" s="10"/>
      <c r="C567" s="10"/>
      <c r="D567" s="10"/>
      <c r="E567" s="10"/>
      <c r="F567" s="10"/>
      <c r="G567" s="10"/>
      <c r="H567" s="10"/>
      <c r="I567" s="10"/>
      <c r="J567" s="10"/>
      <c r="K567" s="10"/>
      <c r="L567" s="10"/>
      <c r="M567" s="10"/>
      <c r="N567" s="10"/>
      <c r="O567" s="10"/>
      <c r="P567" s="10"/>
      <c r="Q567" s="10"/>
      <c r="R567" s="10"/>
    </row>
    <row r="568" spans="1:18">
      <c r="A568" s="10"/>
      <c r="B568" s="10"/>
      <c r="C568" s="10"/>
      <c r="D568" s="10"/>
      <c r="E568" s="10"/>
      <c r="F568" s="10"/>
      <c r="G568" s="10"/>
      <c r="H568" s="10"/>
      <c r="I568" s="10"/>
      <c r="J568" s="10"/>
      <c r="K568" s="10"/>
      <c r="L568" s="10"/>
      <c r="M568" s="10"/>
      <c r="N568" s="10"/>
      <c r="O568" s="10"/>
      <c r="P568" s="10"/>
      <c r="Q568" s="10"/>
      <c r="R568" s="10"/>
    </row>
    <row r="569" spans="1:18">
      <c r="A569" s="10"/>
      <c r="B569" s="10"/>
      <c r="C569" s="10"/>
      <c r="D569" s="10"/>
      <c r="E569" s="10"/>
      <c r="F569" s="10"/>
      <c r="G569" s="10"/>
      <c r="H569" s="10"/>
      <c r="I569" s="10"/>
      <c r="J569" s="10"/>
      <c r="K569" s="10"/>
      <c r="L569" s="10"/>
      <c r="M569" s="10"/>
      <c r="N569" s="10"/>
      <c r="O569" s="10"/>
      <c r="P569" s="10"/>
      <c r="Q569" s="10"/>
      <c r="R569" s="10"/>
    </row>
    <row r="570" spans="1:18">
      <c r="A570" s="10"/>
      <c r="B570" s="10"/>
      <c r="C570" s="10"/>
      <c r="D570" s="10"/>
      <c r="E570" s="10"/>
      <c r="F570" s="10"/>
      <c r="G570" s="10"/>
      <c r="H570" s="10"/>
      <c r="I570" s="10"/>
      <c r="J570" s="10"/>
      <c r="K570" s="10"/>
      <c r="L570" s="10"/>
      <c r="M570" s="10"/>
      <c r="N570" s="10"/>
      <c r="O570" s="10"/>
      <c r="P570" s="10"/>
      <c r="Q570" s="10"/>
      <c r="R570" s="10"/>
    </row>
    <row r="571" spans="1:18">
      <c r="A571" s="10"/>
      <c r="B571" s="10"/>
      <c r="C571" s="10"/>
      <c r="D571" s="10"/>
      <c r="E571" s="10"/>
      <c r="F571" s="10"/>
      <c r="G571" s="10"/>
      <c r="H571" s="10"/>
      <c r="I571" s="10"/>
      <c r="J571" s="10"/>
      <c r="K571" s="10"/>
      <c r="L571" s="10"/>
      <c r="M571" s="10"/>
      <c r="N571" s="10"/>
      <c r="O571" s="10"/>
      <c r="P571" s="10"/>
      <c r="Q571" s="10"/>
      <c r="R571" s="10"/>
    </row>
    <row r="572" spans="1:18">
      <c r="A572" s="10"/>
      <c r="B572" s="10"/>
      <c r="C572" s="10"/>
      <c r="D572" s="10"/>
      <c r="E572" s="10"/>
      <c r="F572" s="10"/>
      <c r="G572" s="10"/>
      <c r="H572" s="10"/>
      <c r="I572" s="10"/>
      <c r="J572" s="10"/>
      <c r="K572" s="10"/>
      <c r="L572" s="10"/>
      <c r="M572" s="10"/>
      <c r="N572" s="10"/>
      <c r="O572" s="10"/>
      <c r="P572" s="10"/>
      <c r="Q572" s="10"/>
      <c r="R572" s="10"/>
    </row>
    <row r="573" spans="1:18">
      <c r="A573" s="10"/>
      <c r="B573" s="10"/>
      <c r="C573" s="10"/>
      <c r="D573" s="10"/>
      <c r="E573" s="10"/>
      <c r="F573" s="10"/>
      <c r="G573" s="10"/>
      <c r="H573" s="10"/>
      <c r="I573" s="10"/>
      <c r="J573" s="10"/>
      <c r="K573" s="10"/>
      <c r="L573" s="10"/>
      <c r="M573" s="10"/>
      <c r="N573" s="10"/>
      <c r="O573" s="10"/>
      <c r="P573" s="10"/>
      <c r="Q573" s="10"/>
      <c r="R573" s="10"/>
    </row>
    <row r="574" spans="1:18">
      <c r="A574" s="10"/>
      <c r="B574" s="10"/>
      <c r="C574" s="10"/>
      <c r="D574" s="10"/>
      <c r="E574" s="10"/>
      <c r="F574" s="10"/>
      <c r="G574" s="10"/>
      <c r="H574" s="10"/>
      <c r="I574" s="10"/>
      <c r="J574" s="10"/>
      <c r="K574" s="10"/>
      <c r="L574" s="10"/>
      <c r="M574" s="10"/>
      <c r="N574" s="10"/>
      <c r="O574" s="10"/>
      <c r="P574" s="10"/>
      <c r="Q574" s="10"/>
      <c r="R574" s="10"/>
    </row>
    <row r="575" spans="1:18">
      <c r="A575" s="10"/>
      <c r="B575" s="10"/>
      <c r="C575" s="10"/>
      <c r="D575" s="10"/>
      <c r="E575" s="10"/>
      <c r="F575" s="10"/>
      <c r="G575" s="10"/>
      <c r="H575" s="10"/>
      <c r="I575" s="10"/>
      <c r="J575" s="10"/>
      <c r="K575" s="10"/>
      <c r="L575" s="10"/>
      <c r="M575" s="10"/>
      <c r="N575" s="10"/>
      <c r="O575" s="10"/>
      <c r="P575" s="10"/>
      <c r="Q575" s="10"/>
      <c r="R575" s="10"/>
    </row>
    <row r="576" spans="1:18">
      <c r="A576" s="10"/>
      <c r="B576" s="10"/>
      <c r="C576" s="10"/>
      <c r="D576" s="10"/>
      <c r="E576" s="10"/>
      <c r="F576" s="10"/>
      <c r="G576" s="10"/>
      <c r="H576" s="10"/>
      <c r="I576" s="10"/>
      <c r="J576" s="10"/>
      <c r="K576" s="10"/>
      <c r="L576" s="10"/>
      <c r="M576" s="10"/>
      <c r="N576" s="10"/>
      <c r="O576" s="10"/>
      <c r="P576" s="10"/>
      <c r="Q576" s="10"/>
      <c r="R576" s="10"/>
    </row>
    <row r="577" spans="1:18">
      <c r="A577" s="10"/>
      <c r="B577" s="10"/>
      <c r="C577" s="10"/>
      <c r="D577" s="10"/>
      <c r="E577" s="10"/>
      <c r="F577" s="10"/>
      <c r="G577" s="10"/>
      <c r="H577" s="10"/>
      <c r="I577" s="10"/>
      <c r="J577" s="10"/>
      <c r="K577" s="10"/>
      <c r="L577" s="10"/>
      <c r="M577" s="10"/>
      <c r="N577" s="10"/>
      <c r="O577" s="10"/>
      <c r="P577" s="10"/>
      <c r="Q577" s="10"/>
      <c r="R577" s="10"/>
    </row>
    <row r="578" spans="1:18">
      <c r="A578" s="10"/>
      <c r="B578" s="10"/>
      <c r="C578" s="10"/>
      <c r="D578" s="10"/>
      <c r="E578" s="10"/>
      <c r="F578" s="10"/>
      <c r="G578" s="10"/>
      <c r="H578" s="10"/>
      <c r="I578" s="10"/>
      <c r="J578" s="10"/>
      <c r="K578" s="10"/>
      <c r="L578" s="10"/>
      <c r="M578" s="10"/>
      <c r="N578" s="10"/>
      <c r="O578" s="10"/>
      <c r="P578" s="10"/>
      <c r="Q578" s="10"/>
      <c r="R578" s="10"/>
    </row>
    <row r="579" spans="1:18">
      <c r="A579" s="10"/>
      <c r="B579" s="10"/>
      <c r="C579" s="10"/>
      <c r="D579" s="10"/>
      <c r="E579" s="10"/>
      <c r="F579" s="10"/>
      <c r="G579" s="10"/>
      <c r="H579" s="10"/>
      <c r="I579" s="10"/>
      <c r="J579" s="10"/>
      <c r="K579" s="10"/>
      <c r="L579" s="10"/>
      <c r="M579" s="10"/>
      <c r="N579" s="10"/>
      <c r="O579" s="10"/>
      <c r="P579" s="10"/>
      <c r="Q579" s="10"/>
      <c r="R579" s="10"/>
    </row>
    <row r="580" spans="1:18">
      <c r="A580" s="10"/>
      <c r="B580" s="10"/>
      <c r="C580" s="10"/>
      <c r="D580" s="10"/>
      <c r="E580" s="10"/>
      <c r="F580" s="10"/>
      <c r="G580" s="10"/>
      <c r="H580" s="10"/>
      <c r="I580" s="10"/>
      <c r="J580" s="10"/>
      <c r="K580" s="10"/>
      <c r="L580" s="10"/>
      <c r="M580" s="10"/>
      <c r="N580" s="10"/>
      <c r="O580" s="10"/>
      <c r="P580" s="10"/>
      <c r="Q580" s="10"/>
      <c r="R580" s="10"/>
    </row>
    <row r="581" spans="1:18">
      <c r="A581" s="10"/>
      <c r="B581" s="10"/>
      <c r="C581" s="10"/>
      <c r="D581" s="10"/>
      <c r="E581" s="10"/>
      <c r="F581" s="10"/>
      <c r="G581" s="10"/>
      <c r="H581" s="10"/>
      <c r="I581" s="10"/>
      <c r="J581" s="10"/>
      <c r="K581" s="10"/>
      <c r="L581" s="10"/>
      <c r="M581" s="10"/>
      <c r="N581" s="10"/>
      <c r="O581" s="10"/>
      <c r="P581" s="10"/>
      <c r="Q581" s="10"/>
      <c r="R581" s="10"/>
    </row>
    <row r="582" spans="1:18">
      <c r="A582" s="10"/>
      <c r="B582" s="10"/>
      <c r="C582" s="10"/>
      <c r="D582" s="10"/>
      <c r="E582" s="10"/>
      <c r="F582" s="10"/>
      <c r="G582" s="10"/>
      <c r="H582" s="10"/>
      <c r="I582" s="10"/>
      <c r="J582" s="10"/>
      <c r="K582" s="10"/>
      <c r="L582" s="10"/>
      <c r="M582" s="10"/>
      <c r="N582" s="10"/>
      <c r="O582" s="10"/>
      <c r="P582" s="10"/>
      <c r="Q582" s="10"/>
      <c r="R582" s="10"/>
    </row>
    <row r="583" spans="1:18">
      <c r="A583" s="10"/>
      <c r="B583" s="10"/>
      <c r="C583" s="10"/>
      <c r="D583" s="10"/>
      <c r="E583" s="10"/>
      <c r="F583" s="10"/>
      <c r="G583" s="10"/>
      <c r="H583" s="10"/>
      <c r="I583" s="10"/>
      <c r="J583" s="10"/>
      <c r="K583" s="10"/>
      <c r="L583" s="10"/>
      <c r="M583" s="10"/>
      <c r="N583" s="10"/>
      <c r="O583" s="10"/>
      <c r="P583" s="10"/>
      <c r="Q583" s="10"/>
      <c r="R583" s="10"/>
    </row>
    <row r="584" spans="1:18">
      <c r="A584" s="10"/>
      <c r="B584" s="10"/>
      <c r="C584" s="10"/>
      <c r="D584" s="10"/>
      <c r="E584" s="10"/>
      <c r="F584" s="10"/>
      <c r="G584" s="10"/>
      <c r="H584" s="10"/>
      <c r="I584" s="10"/>
      <c r="J584" s="10"/>
      <c r="K584" s="10"/>
      <c r="L584" s="10"/>
      <c r="M584" s="10"/>
      <c r="N584" s="10"/>
      <c r="O584" s="10"/>
      <c r="P584" s="10"/>
      <c r="Q584" s="10"/>
      <c r="R584" s="10"/>
    </row>
    <row r="585" spans="1:18">
      <c r="A585" s="10"/>
      <c r="B585" s="10"/>
      <c r="C585" s="10"/>
      <c r="D585" s="10"/>
      <c r="E585" s="10"/>
      <c r="F585" s="10"/>
      <c r="G585" s="10"/>
      <c r="H585" s="10"/>
      <c r="I585" s="10"/>
      <c r="J585" s="10"/>
      <c r="K585" s="10"/>
      <c r="L585" s="10"/>
      <c r="M585" s="10"/>
      <c r="N585" s="10"/>
      <c r="O585" s="10"/>
      <c r="P585" s="10"/>
      <c r="Q585" s="10"/>
      <c r="R585" s="10"/>
    </row>
    <row r="586" spans="1:18">
      <c r="A586" s="10"/>
      <c r="B586" s="10"/>
      <c r="C586" s="10"/>
      <c r="D586" s="10"/>
      <c r="E586" s="10"/>
      <c r="F586" s="10"/>
      <c r="G586" s="10"/>
      <c r="H586" s="10"/>
      <c r="I586" s="10"/>
      <c r="J586" s="10"/>
      <c r="K586" s="10"/>
      <c r="L586" s="10"/>
      <c r="M586" s="10"/>
      <c r="N586" s="10"/>
      <c r="O586" s="10"/>
      <c r="P586" s="10"/>
      <c r="Q586" s="10"/>
      <c r="R586" s="10"/>
    </row>
    <row r="587" spans="1:18">
      <c r="A587" s="10"/>
      <c r="B587" s="10"/>
      <c r="C587" s="10"/>
      <c r="D587" s="10"/>
      <c r="E587" s="10"/>
      <c r="F587" s="10"/>
      <c r="G587" s="10"/>
      <c r="H587" s="10"/>
      <c r="I587" s="10"/>
      <c r="J587" s="10"/>
      <c r="K587" s="10"/>
      <c r="L587" s="10"/>
      <c r="M587" s="10"/>
      <c r="N587" s="10"/>
      <c r="O587" s="10"/>
      <c r="P587" s="10"/>
      <c r="Q587" s="10"/>
      <c r="R587" s="10"/>
    </row>
    <row r="588" spans="1:18">
      <c r="A588" s="10"/>
      <c r="B588" s="10"/>
      <c r="C588" s="10"/>
      <c r="D588" s="10"/>
      <c r="E588" s="10"/>
      <c r="F588" s="10"/>
      <c r="G588" s="10"/>
      <c r="H588" s="10"/>
      <c r="I588" s="10"/>
      <c r="J588" s="10"/>
      <c r="K588" s="10"/>
      <c r="L588" s="10"/>
      <c r="M588" s="10"/>
      <c r="N588" s="10"/>
      <c r="O588" s="10"/>
      <c r="P588" s="10"/>
      <c r="Q588" s="10"/>
      <c r="R588" s="10"/>
    </row>
    <row r="589" spans="1:18">
      <c r="A589" s="10"/>
      <c r="B589" s="10"/>
      <c r="C589" s="10"/>
      <c r="D589" s="10"/>
      <c r="E589" s="10"/>
      <c r="F589" s="10"/>
      <c r="G589" s="10"/>
      <c r="H589" s="10"/>
      <c r="I589" s="10"/>
      <c r="J589" s="10"/>
      <c r="K589" s="10"/>
      <c r="L589" s="10"/>
      <c r="M589" s="10"/>
      <c r="N589" s="10"/>
      <c r="O589" s="10"/>
      <c r="P589" s="10"/>
      <c r="Q589" s="10"/>
      <c r="R589" s="10"/>
    </row>
    <row r="590" spans="1:18">
      <c r="A590" s="10"/>
      <c r="B590" s="10"/>
      <c r="C590" s="10"/>
      <c r="D590" s="10"/>
      <c r="E590" s="10"/>
      <c r="F590" s="10"/>
      <c r="G590" s="10"/>
      <c r="H590" s="10"/>
      <c r="I590" s="10"/>
      <c r="J590" s="10"/>
      <c r="K590" s="10"/>
      <c r="L590" s="10"/>
      <c r="M590" s="10"/>
      <c r="N590" s="10"/>
      <c r="O590" s="10"/>
      <c r="P590" s="10"/>
      <c r="Q590" s="10"/>
      <c r="R590" s="10"/>
    </row>
    <row r="591" spans="1:18">
      <c r="A591" s="10"/>
      <c r="B591" s="10"/>
      <c r="C591" s="10"/>
      <c r="D591" s="10"/>
      <c r="E591" s="10"/>
      <c r="F591" s="10"/>
      <c r="G591" s="10"/>
      <c r="H591" s="10"/>
      <c r="I591" s="10"/>
      <c r="J591" s="10"/>
      <c r="K591" s="10"/>
      <c r="L591" s="10"/>
      <c r="M591" s="10"/>
      <c r="N591" s="10"/>
      <c r="O591" s="10"/>
      <c r="P591" s="10"/>
      <c r="Q591" s="10"/>
      <c r="R591" s="10"/>
    </row>
    <row r="592" spans="1:18">
      <c r="A592" s="10"/>
      <c r="B592" s="10"/>
      <c r="C592" s="10"/>
      <c r="D592" s="10"/>
      <c r="E592" s="10"/>
      <c r="F592" s="10"/>
      <c r="G592" s="10"/>
      <c r="H592" s="10"/>
      <c r="I592" s="10"/>
      <c r="J592" s="10"/>
      <c r="K592" s="10"/>
      <c r="L592" s="10"/>
      <c r="M592" s="10"/>
      <c r="N592" s="10"/>
      <c r="O592" s="10"/>
      <c r="P592" s="10"/>
      <c r="Q592" s="10"/>
      <c r="R592" s="10"/>
    </row>
    <row r="593" spans="1:18">
      <c r="A593" s="10"/>
      <c r="B593" s="10"/>
      <c r="C593" s="10"/>
      <c r="D593" s="10"/>
      <c r="E593" s="10"/>
      <c r="F593" s="10"/>
      <c r="G593" s="10"/>
      <c r="H593" s="10"/>
      <c r="I593" s="10"/>
      <c r="J593" s="10"/>
      <c r="K593" s="10"/>
      <c r="L593" s="10"/>
      <c r="M593" s="10"/>
      <c r="N593" s="10"/>
      <c r="O593" s="10"/>
      <c r="P593" s="10"/>
      <c r="Q593" s="10"/>
      <c r="R593" s="10"/>
    </row>
    <row r="594" spans="1:18">
      <c r="A594" s="10"/>
      <c r="B594" s="10"/>
      <c r="C594" s="10"/>
      <c r="D594" s="10"/>
      <c r="E594" s="10"/>
      <c r="F594" s="10"/>
      <c r="G594" s="10"/>
      <c r="H594" s="10"/>
      <c r="I594" s="10"/>
      <c r="J594" s="10"/>
      <c r="K594" s="10"/>
      <c r="L594" s="10"/>
      <c r="M594" s="10"/>
      <c r="N594" s="10"/>
      <c r="O594" s="10"/>
      <c r="P594" s="10"/>
      <c r="Q594" s="10"/>
      <c r="R594" s="10"/>
    </row>
    <row r="595" spans="1:18">
      <c r="A595" s="10"/>
      <c r="B595" s="10"/>
      <c r="C595" s="10"/>
      <c r="D595" s="10"/>
      <c r="E595" s="10"/>
      <c r="F595" s="10"/>
      <c r="G595" s="10"/>
      <c r="H595" s="10"/>
      <c r="I595" s="10"/>
      <c r="J595" s="10"/>
      <c r="K595" s="10"/>
      <c r="L595" s="10"/>
      <c r="M595" s="10"/>
      <c r="N595" s="10"/>
      <c r="O595" s="10"/>
      <c r="P595" s="10"/>
      <c r="Q595" s="10"/>
      <c r="R595" s="10"/>
    </row>
    <row r="596" spans="1:18">
      <c r="A596" s="10"/>
      <c r="B596" s="10"/>
      <c r="C596" s="10"/>
      <c r="D596" s="10"/>
      <c r="E596" s="10"/>
      <c r="F596" s="10"/>
      <c r="G596" s="10"/>
      <c r="H596" s="10"/>
      <c r="I596" s="10"/>
      <c r="J596" s="10"/>
      <c r="K596" s="10"/>
      <c r="L596" s="10"/>
      <c r="M596" s="10"/>
      <c r="N596" s="10"/>
      <c r="O596" s="10"/>
      <c r="P596" s="10"/>
      <c r="Q596" s="10"/>
      <c r="R596" s="10"/>
    </row>
    <row r="597" spans="1:18">
      <c r="A597" s="10"/>
      <c r="B597" s="10"/>
      <c r="C597" s="10"/>
      <c r="D597" s="10"/>
      <c r="E597" s="10"/>
      <c r="F597" s="10"/>
      <c r="G597" s="10"/>
      <c r="H597" s="10"/>
      <c r="I597" s="10"/>
      <c r="J597" s="10"/>
      <c r="K597" s="10"/>
      <c r="L597" s="10"/>
      <c r="M597" s="10"/>
      <c r="N597" s="10"/>
      <c r="O597" s="10"/>
      <c r="P597" s="10"/>
      <c r="Q597" s="10"/>
      <c r="R597" s="10"/>
    </row>
    <row r="598" spans="1:18">
      <c r="A598" s="10"/>
      <c r="B598" s="10"/>
      <c r="C598" s="10"/>
      <c r="D598" s="10"/>
      <c r="E598" s="10"/>
      <c r="F598" s="10"/>
      <c r="G598" s="10"/>
      <c r="H598" s="10"/>
      <c r="I598" s="10"/>
      <c r="J598" s="10"/>
      <c r="K598" s="10"/>
      <c r="L598" s="10"/>
      <c r="M598" s="10"/>
      <c r="N598" s="10"/>
      <c r="O598" s="10"/>
      <c r="P598" s="10"/>
      <c r="Q598" s="10"/>
      <c r="R598" s="10"/>
    </row>
    <row r="599" spans="1:18">
      <c r="A599" s="10"/>
      <c r="B599" s="10"/>
      <c r="C599" s="10"/>
      <c r="D599" s="10"/>
      <c r="E599" s="10"/>
      <c r="F599" s="10"/>
      <c r="G599" s="10"/>
      <c r="H599" s="10"/>
      <c r="I599" s="10"/>
      <c r="J599" s="10"/>
      <c r="K599" s="10"/>
      <c r="L599" s="10"/>
      <c r="M599" s="10"/>
      <c r="N599" s="10"/>
      <c r="O599" s="10"/>
      <c r="P599" s="10"/>
      <c r="Q599" s="10"/>
      <c r="R599" s="10"/>
    </row>
    <row r="600" spans="1:18">
      <c r="A600" s="10"/>
      <c r="B600" s="10"/>
      <c r="C600" s="10"/>
      <c r="D600" s="10"/>
      <c r="E600" s="10"/>
      <c r="F600" s="10"/>
      <c r="G600" s="10"/>
      <c r="H600" s="10"/>
      <c r="I600" s="10"/>
      <c r="J600" s="10"/>
      <c r="K600" s="10"/>
      <c r="L600" s="10"/>
      <c r="M600" s="10"/>
      <c r="N600" s="10"/>
      <c r="O600" s="10"/>
      <c r="P600" s="10"/>
      <c r="Q600" s="10"/>
      <c r="R600" s="10"/>
    </row>
    <row r="601" spans="1:18">
      <c r="A601" s="10"/>
      <c r="B601" s="10"/>
      <c r="C601" s="10"/>
      <c r="D601" s="10"/>
      <c r="E601" s="10"/>
      <c r="F601" s="10"/>
      <c r="G601" s="10"/>
      <c r="H601" s="10"/>
      <c r="I601" s="10"/>
      <c r="J601" s="10"/>
      <c r="K601" s="10"/>
      <c r="L601" s="10"/>
      <c r="M601" s="10"/>
      <c r="N601" s="10"/>
      <c r="O601" s="10"/>
      <c r="P601" s="10"/>
      <c r="Q601" s="10"/>
      <c r="R601" s="10"/>
    </row>
    <row r="602" spans="1:18">
      <c r="A602" s="10"/>
      <c r="B602" s="10"/>
      <c r="C602" s="10"/>
      <c r="D602" s="10"/>
      <c r="E602" s="10"/>
      <c r="F602" s="10"/>
      <c r="G602" s="10"/>
      <c r="H602" s="10"/>
      <c r="I602" s="10"/>
      <c r="J602" s="10"/>
      <c r="K602" s="10"/>
      <c r="L602" s="10"/>
      <c r="M602" s="10"/>
      <c r="N602" s="10"/>
      <c r="O602" s="10"/>
      <c r="P602" s="10"/>
      <c r="Q602" s="10"/>
      <c r="R602" s="10"/>
    </row>
    <row r="603" spans="1:18">
      <c r="A603" s="10"/>
      <c r="B603" s="10"/>
      <c r="C603" s="10"/>
      <c r="D603" s="10"/>
      <c r="E603" s="10"/>
      <c r="F603" s="10"/>
      <c r="G603" s="10"/>
      <c r="H603" s="10"/>
      <c r="I603" s="10"/>
      <c r="J603" s="10"/>
      <c r="K603" s="10"/>
      <c r="L603" s="10"/>
      <c r="M603" s="10"/>
      <c r="N603" s="10"/>
      <c r="O603" s="10"/>
      <c r="P603" s="10"/>
      <c r="Q603" s="10"/>
      <c r="R603" s="10"/>
    </row>
    <row r="604" spans="1:18">
      <c r="A604" s="10"/>
      <c r="B604" s="10"/>
      <c r="C604" s="10"/>
      <c r="D604" s="10"/>
      <c r="E604" s="10"/>
      <c r="F604" s="10"/>
      <c r="G604" s="10"/>
      <c r="H604" s="10"/>
      <c r="I604" s="10"/>
      <c r="J604" s="10"/>
      <c r="K604" s="10"/>
      <c r="L604" s="10"/>
      <c r="M604" s="10"/>
      <c r="N604" s="10"/>
      <c r="O604" s="10"/>
      <c r="P604" s="10"/>
      <c r="Q604" s="10"/>
      <c r="R604" s="10"/>
    </row>
    <row r="605" spans="1:18">
      <c r="A605" s="10"/>
      <c r="B605" s="10"/>
      <c r="C605" s="10"/>
      <c r="D605" s="10"/>
      <c r="E605" s="10"/>
      <c r="F605" s="10"/>
      <c r="G605" s="10"/>
      <c r="H605" s="10"/>
      <c r="I605" s="10"/>
      <c r="J605" s="10"/>
      <c r="K605" s="10"/>
      <c r="L605" s="10"/>
      <c r="M605" s="10"/>
      <c r="N605" s="10"/>
      <c r="O605" s="10"/>
      <c r="P605" s="10"/>
      <c r="Q605" s="10"/>
      <c r="R605" s="10"/>
    </row>
    <row r="606" spans="1:18">
      <c r="A606" s="10"/>
      <c r="B606" s="10"/>
      <c r="C606" s="10"/>
      <c r="D606" s="10"/>
      <c r="E606" s="10"/>
      <c r="F606" s="10"/>
      <c r="G606" s="10"/>
      <c r="H606" s="10"/>
      <c r="I606" s="10"/>
      <c r="J606" s="10"/>
      <c r="K606" s="10"/>
      <c r="L606" s="10"/>
      <c r="M606" s="10"/>
      <c r="N606" s="10"/>
      <c r="O606" s="10"/>
      <c r="P606" s="10"/>
      <c r="Q606" s="10"/>
      <c r="R606" s="10"/>
    </row>
    <row r="607" spans="1:18">
      <c r="A607" s="10"/>
      <c r="B607" s="10"/>
      <c r="C607" s="10"/>
      <c r="D607" s="10"/>
      <c r="E607" s="10"/>
      <c r="F607" s="10"/>
      <c r="G607" s="10"/>
      <c r="H607" s="10"/>
      <c r="I607" s="10"/>
      <c r="J607" s="10"/>
      <c r="K607" s="10"/>
      <c r="L607" s="10"/>
      <c r="M607" s="10"/>
      <c r="N607" s="10"/>
      <c r="O607" s="10"/>
      <c r="P607" s="10"/>
      <c r="Q607" s="10"/>
      <c r="R607" s="10"/>
    </row>
    <row r="608" spans="1:18">
      <c r="A608" s="10"/>
      <c r="B608" s="10"/>
      <c r="C608" s="10"/>
      <c r="D608" s="10"/>
      <c r="E608" s="10"/>
      <c r="F608" s="10"/>
      <c r="G608" s="10"/>
      <c r="H608" s="10"/>
      <c r="I608" s="10"/>
      <c r="J608" s="10"/>
      <c r="K608" s="10"/>
      <c r="L608" s="10"/>
      <c r="M608" s="10"/>
      <c r="N608" s="10"/>
      <c r="O608" s="10"/>
      <c r="P608" s="10"/>
      <c r="Q608" s="10"/>
      <c r="R608" s="10"/>
    </row>
    <row r="609" spans="1:18">
      <c r="A609" s="10"/>
      <c r="B609" s="10"/>
      <c r="C609" s="10"/>
      <c r="D609" s="10"/>
      <c r="E609" s="10"/>
      <c r="F609" s="10"/>
      <c r="G609" s="10"/>
      <c r="H609" s="10"/>
      <c r="I609" s="10"/>
      <c r="J609" s="10"/>
      <c r="K609" s="10"/>
      <c r="L609" s="10"/>
      <c r="M609" s="10"/>
      <c r="N609" s="10"/>
      <c r="O609" s="10"/>
      <c r="P609" s="10"/>
      <c r="Q609" s="10"/>
      <c r="R609" s="10"/>
    </row>
    <row r="610" spans="1:18">
      <c r="A610" s="10"/>
      <c r="B610" s="10"/>
      <c r="C610" s="10"/>
      <c r="D610" s="10"/>
      <c r="E610" s="10"/>
      <c r="F610" s="10"/>
      <c r="G610" s="10"/>
      <c r="H610" s="10"/>
      <c r="I610" s="10"/>
      <c r="J610" s="10"/>
      <c r="K610" s="10"/>
      <c r="L610" s="10"/>
      <c r="M610" s="10"/>
      <c r="N610" s="10"/>
      <c r="O610" s="10"/>
      <c r="P610" s="10"/>
      <c r="Q610" s="10"/>
      <c r="R610" s="10"/>
    </row>
    <row r="611" spans="1:18">
      <c r="A611" s="10"/>
      <c r="B611" s="10"/>
      <c r="C611" s="10"/>
      <c r="D611" s="10"/>
      <c r="E611" s="10"/>
      <c r="F611" s="10"/>
      <c r="G611" s="10"/>
      <c r="H611" s="10"/>
      <c r="I611" s="10"/>
      <c r="J611" s="10"/>
      <c r="K611" s="10"/>
      <c r="L611" s="10"/>
      <c r="M611" s="10"/>
      <c r="N611" s="10"/>
      <c r="O611" s="10"/>
      <c r="P611" s="10"/>
      <c r="Q611" s="10"/>
      <c r="R611" s="10"/>
    </row>
    <row r="612" spans="1:18">
      <c r="A612" s="10"/>
      <c r="B612" s="10"/>
      <c r="C612" s="10"/>
      <c r="D612" s="10"/>
      <c r="E612" s="10"/>
      <c r="F612" s="10"/>
      <c r="G612" s="10"/>
      <c r="H612" s="10"/>
      <c r="I612" s="10"/>
      <c r="J612" s="10"/>
      <c r="K612" s="10"/>
      <c r="L612" s="10"/>
      <c r="M612" s="10"/>
      <c r="N612" s="10"/>
      <c r="O612" s="10"/>
      <c r="P612" s="10"/>
      <c r="Q612" s="10"/>
      <c r="R612" s="10"/>
    </row>
    <row r="613" spans="1:18">
      <c r="A613" s="10"/>
      <c r="B613" s="10"/>
      <c r="C613" s="10"/>
      <c r="D613" s="10"/>
      <c r="E613" s="10"/>
      <c r="F613" s="10"/>
      <c r="G613" s="10"/>
      <c r="H613" s="10"/>
      <c r="I613" s="10"/>
      <c r="J613" s="10"/>
      <c r="K613" s="10"/>
      <c r="L613" s="10"/>
      <c r="M613" s="10"/>
      <c r="N613" s="10"/>
      <c r="O613" s="10"/>
      <c r="P613" s="10"/>
      <c r="Q613" s="10"/>
      <c r="R613" s="10"/>
    </row>
    <row r="614" spans="1:18">
      <c r="A614" s="10"/>
      <c r="B614" s="10"/>
      <c r="C614" s="10"/>
      <c r="D614" s="10"/>
      <c r="E614" s="10"/>
      <c r="F614" s="10"/>
      <c r="G614" s="10"/>
      <c r="H614" s="10"/>
      <c r="I614" s="10"/>
      <c r="J614" s="10"/>
      <c r="K614" s="10"/>
      <c r="L614" s="10"/>
      <c r="M614" s="10"/>
      <c r="N614" s="10"/>
      <c r="O614" s="10"/>
      <c r="P614" s="10"/>
      <c r="Q614" s="10"/>
      <c r="R614" s="10"/>
    </row>
    <row r="615" spans="1:18">
      <c r="A615" s="10"/>
      <c r="B615" s="10"/>
      <c r="C615" s="10"/>
      <c r="D615" s="10"/>
      <c r="E615" s="10"/>
      <c r="F615" s="10"/>
      <c r="G615" s="10"/>
      <c r="H615" s="10"/>
      <c r="I615" s="10"/>
      <c r="J615" s="10"/>
      <c r="K615" s="10"/>
      <c r="L615" s="10"/>
      <c r="M615" s="10"/>
      <c r="N615" s="10"/>
      <c r="O615" s="10"/>
      <c r="P615" s="10"/>
      <c r="Q615" s="10"/>
      <c r="R615" s="10"/>
    </row>
    <row r="616" spans="1:18">
      <c r="A616" s="10"/>
      <c r="B616" s="10"/>
      <c r="C616" s="10"/>
      <c r="D616" s="10"/>
      <c r="E616" s="10"/>
      <c r="F616" s="10"/>
      <c r="G616" s="10"/>
      <c r="H616" s="10"/>
      <c r="I616" s="10"/>
      <c r="J616" s="10"/>
      <c r="K616" s="10"/>
      <c r="L616" s="10"/>
      <c r="M616" s="10"/>
      <c r="N616" s="10"/>
      <c r="O616" s="10"/>
      <c r="P616" s="10"/>
      <c r="Q616" s="10"/>
      <c r="R616" s="10"/>
    </row>
    <row r="617" spans="1:18">
      <c r="A617" s="10"/>
      <c r="B617" s="10"/>
      <c r="C617" s="10"/>
      <c r="D617" s="10"/>
      <c r="E617" s="10"/>
      <c r="F617" s="10"/>
      <c r="G617" s="10"/>
      <c r="H617" s="10"/>
      <c r="I617" s="10"/>
      <c r="J617" s="10"/>
      <c r="K617" s="10"/>
      <c r="L617" s="10"/>
      <c r="M617" s="10"/>
      <c r="N617" s="10"/>
      <c r="O617" s="10"/>
      <c r="P617" s="10"/>
      <c r="Q617" s="10"/>
      <c r="R617" s="10"/>
    </row>
    <row r="618" spans="1:18">
      <c r="A618" s="10"/>
      <c r="B618" s="10"/>
      <c r="C618" s="10"/>
      <c r="D618" s="10"/>
      <c r="E618" s="10"/>
      <c r="F618" s="10"/>
      <c r="G618" s="10"/>
      <c r="H618" s="10"/>
      <c r="I618" s="10"/>
      <c r="J618" s="10"/>
      <c r="K618" s="10"/>
      <c r="L618" s="10"/>
      <c r="M618" s="10"/>
      <c r="N618" s="10"/>
      <c r="O618" s="10"/>
      <c r="P618" s="10"/>
      <c r="Q618" s="10"/>
      <c r="R618" s="10"/>
    </row>
    <row r="619" spans="1:18">
      <c r="A619" s="10"/>
      <c r="B619" s="10"/>
      <c r="C619" s="10"/>
      <c r="D619" s="10"/>
      <c r="E619" s="10"/>
      <c r="F619" s="10"/>
      <c r="G619" s="10"/>
      <c r="H619" s="10"/>
      <c r="I619" s="10"/>
      <c r="J619" s="10"/>
      <c r="K619" s="10"/>
      <c r="L619" s="10"/>
      <c r="M619" s="10"/>
      <c r="N619" s="10"/>
      <c r="O619" s="10"/>
      <c r="P619" s="10"/>
      <c r="Q619" s="10"/>
      <c r="R619" s="10"/>
    </row>
    <row r="620" spans="1:18">
      <c r="A620" s="10"/>
      <c r="B620" s="10"/>
      <c r="C620" s="10"/>
      <c r="D620" s="10"/>
      <c r="E620" s="10"/>
      <c r="F620" s="10"/>
      <c r="G620" s="10"/>
      <c r="H620" s="10"/>
      <c r="I620" s="10"/>
      <c r="J620" s="10"/>
      <c r="K620" s="10"/>
      <c r="L620" s="10"/>
      <c r="M620" s="10"/>
      <c r="N620" s="10"/>
      <c r="O620" s="10"/>
      <c r="P620" s="10"/>
      <c r="Q620" s="10"/>
      <c r="R620" s="10"/>
    </row>
    <row r="621" spans="1:18">
      <c r="A621" s="10"/>
      <c r="B621" s="10"/>
      <c r="C621" s="10"/>
      <c r="D621" s="10"/>
      <c r="E621" s="10"/>
      <c r="F621" s="10"/>
      <c r="G621" s="10"/>
      <c r="H621" s="10"/>
      <c r="I621" s="10"/>
      <c r="J621" s="10"/>
      <c r="K621" s="10"/>
      <c r="L621" s="10"/>
      <c r="M621" s="10"/>
      <c r="N621" s="10"/>
      <c r="O621" s="10"/>
      <c r="P621" s="10"/>
      <c r="Q621" s="10"/>
      <c r="R621" s="10"/>
    </row>
    <row r="622" spans="1:18">
      <c r="A622" s="10"/>
      <c r="B622" s="10"/>
      <c r="C622" s="10"/>
      <c r="D622" s="10"/>
      <c r="E622" s="10"/>
      <c r="F622" s="10"/>
      <c r="G622" s="10"/>
      <c r="H622" s="10"/>
      <c r="I622" s="10"/>
      <c r="J622" s="10"/>
      <c r="K622" s="10"/>
      <c r="L622" s="10"/>
      <c r="M622" s="10"/>
      <c r="N622" s="10"/>
      <c r="O622" s="10"/>
      <c r="P622" s="10"/>
      <c r="Q622" s="10"/>
      <c r="R622" s="10"/>
    </row>
    <row r="623" spans="1:18">
      <c r="A623" s="10"/>
      <c r="B623" s="10"/>
      <c r="C623" s="10"/>
      <c r="D623" s="10"/>
      <c r="E623" s="10"/>
      <c r="F623" s="10"/>
      <c r="G623" s="10"/>
      <c r="H623" s="10"/>
      <c r="I623" s="10"/>
      <c r="J623" s="10"/>
      <c r="K623" s="10"/>
      <c r="L623" s="10"/>
      <c r="M623" s="10"/>
      <c r="N623" s="10"/>
      <c r="O623" s="10"/>
      <c r="P623" s="10"/>
      <c r="Q623" s="10"/>
      <c r="R623" s="10"/>
    </row>
    <row r="624" spans="1:18">
      <c r="A624" s="10"/>
      <c r="B624" s="10"/>
      <c r="C624" s="10"/>
      <c r="D624" s="10"/>
      <c r="E624" s="10"/>
      <c r="F624" s="10"/>
      <c r="G624" s="10"/>
      <c r="H624" s="10"/>
      <c r="I624" s="10"/>
      <c r="J624" s="10"/>
      <c r="K624" s="10"/>
      <c r="L624" s="10"/>
      <c r="M624" s="10"/>
      <c r="N624" s="10"/>
      <c r="O624" s="10"/>
      <c r="P624" s="10"/>
      <c r="Q624" s="10"/>
      <c r="R624" s="10"/>
    </row>
    <row r="625" spans="1:18">
      <c r="A625" s="10"/>
      <c r="B625" s="10"/>
      <c r="C625" s="10"/>
      <c r="D625" s="10"/>
      <c r="E625" s="10"/>
      <c r="F625" s="10"/>
      <c r="G625" s="10"/>
      <c r="H625" s="10"/>
      <c r="I625" s="10"/>
      <c r="J625" s="10"/>
      <c r="K625" s="10"/>
      <c r="L625" s="10"/>
      <c r="M625" s="10"/>
      <c r="N625" s="10"/>
      <c r="O625" s="10"/>
      <c r="P625" s="10"/>
      <c r="Q625" s="10"/>
      <c r="R625" s="10"/>
    </row>
    <row r="626" spans="1:18">
      <c r="A626" s="10"/>
      <c r="B626" s="10"/>
      <c r="C626" s="10"/>
      <c r="D626" s="10"/>
      <c r="E626" s="10"/>
      <c r="F626" s="10"/>
      <c r="G626" s="10"/>
      <c r="H626" s="10"/>
      <c r="I626" s="10"/>
      <c r="J626" s="10"/>
      <c r="K626" s="10"/>
      <c r="L626" s="10"/>
      <c r="M626" s="10"/>
      <c r="N626" s="10"/>
      <c r="O626" s="10"/>
      <c r="P626" s="10"/>
      <c r="Q626" s="10"/>
      <c r="R626" s="10"/>
    </row>
    <row r="627" spans="1:18">
      <c r="A627" s="10"/>
      <c r="B627" s="10"/>
      <c r="C627" s="10"/>
      <c r="D627" s="10"/>
      <c r="E627" s="10"/>
      <c r="F627" s="10"/>
      <c r="G627" s="10"/>
      <c r="H627" s="10"/>
      <c r="I627" s="10"/>
      <c r="J627" s="10"/>
      <c r="K627" s="10"/>
      <c r="L627" s="10"/>
      <c r="M627" s="10"/>
      <c r="N627" s="10"/>
      <c r="O627" s="10"/>
      <c r="P627" s="10"/>
      <c r="Q627" s="10"/>
      <c r="R627" s="10"/>
    </row>
    <row r="628" spans="1:18">
      <c r="A628" s="10"/>
      <c r="B628" s="10"/>
      <c r="C628" s="10"/>
      <c r="D628" s="10"/>
      <c r="E628" s="10"/>
      <c r="F628" s="10"/>
      <c r="G628" s="10"/>
      <c r="H628" s="10"/>
      <c r="I628" s="10"/>
      <c r="J628" s="10"/>
      <c r="K628" s="10"/>
      <c r="L628" s="10"/>
      <c r="M628" s="10"/>
      <c r="N628" s="10"/>
      <c r="O628" s="10"/>
      <c r="P628" s="10"/>
      <c r="Q628" s="10"/>
      <c r="R628" s="10"/>
    </row>
    <row r="629" spans="1:18">
      <c r="A629" s="10"/>
      <c r="B629" s="10"/>
      <c r="C629" s="10"/>
      <c r="D629" s="10"/>
      <c r="E629" s="10"/>
      <c r="F629" s="10"/>
      <c r="G629" s="10"/>
      <c r="H629" s="10"/>
      <c r="I629" s="10"/>
      <c r="J629" s="10"/>
      <c r="K629" s="10"/>
      <c r="L629" s="10"/>
      <c r="M629" s="10"/>
      <c r="N629" s="10"/>
      <c r="O629" s="10"/>
      <c r="P629" s="10"/>
      <c r="Q629" s="10"/>
      <c r="R629" s="10"/>
    </row>
    <row r="630" spans="1:18">
      <c r="A630" s="10"/>
      <c r="B630" s="10"/>
      <c r="C630" s="10"/>
      <c r="D630" s="10"/>
      <c r="E630" s="10"/>
      <c r="F630" s="10"/>
      <c r="G630" s="10"/>
      <c r="H630" s="10"/>
      <c r="I630" s="10"/>
      <c r="J630" s="10"/>
      <c r="K630" s="10"/>
      <c r="L630" s="10"/>
      <c r="M630" s="10"/>
      <c r="N630" s="10"/>
      <c r="O630" s="10"/>
      <c r="P630" s="10"/>
      <c r="Q630" s="10"/>
      <c r="R630" s="10"/>
    </row>
    <row r="631" spans="1:18">
      <c r="A631" s="10"/>
      <c r="B631" s="10"/>
      <c r="C631" s="10"/>
      <c r="D631" s="10"/>
      <c r="E631" s="10"/>
      <c r="F631" s="10"/>
      <c r="G631" s="10"/>
      <c r="H631" s="10"/>
      <c r="I631" s="10"/>
      <c r="J631" s="10"/>
      <c r="K631" s="10"/>
      <c r="L631" s="10"/>
      <c r="M631" s="10"/>
      <c r="N631" s="10"/>
      <c r="O631" s="10"/>
      <c r="P631" s="10"/>
      <c r="Q631" s="10"/>
      <c r="R631" s="10"/>
    </row>
    <row r="632" spans="1:18">
      <c r="A632" s="10"/>
      <c r="B632" s="10"/>
      <c r="C632" s="10"/>
      <c r="D632" s="10"/>
      <c r="E632" s="10"/>
      <c r="F632" s="10"/>
      <c r="G632" s="10"/>
      <c r="H632" s="10"/>
      <c r="I632" s="10"/>
      <c r="J632" s="10"/>
      <c r="K632" s="10"/>
      <c r="L632" s="10"/>
      <c r="M632" s="10"/>
      <c r="N632" s="10"/>
      <c r="O632" s="10"/>
      <c r="P632" s="10"/>
      <c r="Q632" s="10"/>
      <c r="R632" s="10"/>
    </row>
    <row r="633" spans="1:18">
      <c r="A633" s="10"/>
      <c r="B633" s="10"/>
      <c r="C633" s="10"/>
      <c r="D633" s="10"/>
      <c r="E633" s="10"/>
      <c r="F633" s="10"/>
      <c r="G633" s="10"/>
      <c r="H633" s="10"/>
      <c r="I633" s="10"/>
      <c r="J633" s="10"/>
      <c r="K633" s="10"/>
      <c r="L633" s="10"/>
      <c r="M633" s="10"/>
      <c r="N633" s="10"/>
      <c r="O633" s="10"/>
      <c r="P633" s="10"/>
      <c r="Q633" s="10"/>
      <c r="R633" s="10"/>
    </row>
    <row r="634" spans="1:18">
      <c r="A634" s="10"/>
      <c r="B634" s="10"/>
      <c r="C634" s="10"/>
      <c r="D634" s="10"/>
      <c r="E634" s="10"/>
      <c r="F634" s="10"/>
      <c r="G634" s="10"/>
      <c r="H634" s="10"/>
      <c r="I634" s="10"/>
      <c r="J634" s="10"/>
      <c r="K634" s="10"/>
      <c r="L634" s="10"/>
      <c r="M634" s="10"/>
      <c r="N634" s="10"/>
      <c r="O634" s="10"/>
      <c r="P634" s="10"/>
      <c r="Q634" s="10"/>
      <c r="R634" s="10"/>
    </row>
    <row r="635" spans="1:18">
      <c r="A635" s="10"/>
      <c r="B635" s="10"/>
      <c r="C635" s="10"/>
      <c r="D635" s="10"/>
      <c r="E635" s="10"/>
      <c r="F635" s="10"/>
      <c r="G635" s="10"/>
      <c r="H635" s="10"/>
      <c r="I635" s="10"/>
      <c r="J635" s="10"/>
      <c r="K635" s="10"/>
      <c r="L635" s="10"/>
      <c r="M635" s="10"/>
      <c r="N635" s="10"/>
      <c r="O635" s="10"/>
      <c r="P635" s="10"/>
      <c r="Q635" s="10"/>
      <c r="R635" s="10"/>
    </row>
    <row r="636" spans="1:18">
      <c r="A636" s="10"/>
      <c r="B636" s="10"/>
      <c r="C636" s="10"/>
      <c r="D636" s="10"/>
      <c r="E636" s="10"/>
      <c r="F636" s="10"/>
      <c r="G636" s="10"/>
      <c r="H636" s="10"/>
      <c r="I636" s="10"/>
      <c r="J636" s="10"/>
      <c r="K636" s="10"/>
      <c r="L636" s="10"/>
      <c r="M636" s="10"/>
      <c r="N636" s="10"/>
      <c r="O636" s="10"/>
      <c r="P636" s="10"/>
      <c r="Q636" s="10"/>
      <c r="R636" s="10"/>
    </row>
    <row r="637" spans="1:18">
      <c r="A637" s="10"/>
      <c r="B637" s="10"/>
      <c r="C637" s="10"/>
      <c r="D637" s="10"/>
      <c r="E637" s="10"/>
      <c r="F637" s="10"/>
      <c r="G637" s="10"/>
      <c r="H637" s="10"/>
      <c r="I637" s="10"/>
      <c r="J637" s="10"/>
      <c r="K637" s="10"/>
      <c r="L637" s="10"/>
      <c r="M637" s="10"/>
      <c r="N637" s="10"/>
      <c r="O637" s="10"/>
      <c r="P637" s="10"/>
      <c r="Q637" s="10"/>
      <c r="R637" s="10"/>
    </row>
    <row r="638" spans="1:18">
      <c r="A638" s="10"/>
      <c r="B638" s="10"/>
      <c r="C638" s="10"/>
      <c r="D638" s="10"/>
      <c r="E638" s="10"/>
      <c r="F638" s="10"/>
      <c r="G638" s="10"/>
      <c r="H638" s="10"/>
      <c r="I638" s="10"/>
      <c r="J638" s="10"/>
      <c r="K638" s="10"/>
      <c r="L638" s="10"/>
      <c r="M638" s="10"/>
      <c r="N638" s="10"/>
      <c r="O638" s="10"/>
      <c r="P638" s="10"/>
      <c r="Q638" s="10"/>
      <c r="R638" s="10"/>
    </row>
    <row r="639" spans="1:18">
      <c r="A639" s="10"/>
      <c r="B639" s="10"/>
      <c r="C639" s="10"/>
      <c r="D639" s="10"/>
      <c r="E639" s="10"/>
      <c r="F639" s="10"/>
      <c r="G639" s="10"/>
      <c r="H639" s="10"/>
      <c r="I639" s="10"/>
      <c r="J639" s="10"/>
      <c r="K639" s="10"/>
      <c r="L639" s="10"/>
      <c r="M639" s="10"/>
      <c r="N639" s="10"/>
      <c r="O639" s="10"/>
      <c r="P639" s="10"/>
      <c r="Q639" s="10"/>
      <c r="R639" s="10"/>
    </row>
    <row r="640" spans="1:18">
      <c r="A640" s="10"/>
      <c r="B640" s="10"/>
      <c r="C640" s="10"/>
      <c r="D640" s="10"/>
      <c r="E640" s="10"/>
      <c r="F640" s="10"/>
      <c r="G640" s="10"/>
      <c r="H640" s="10"/>
      <c r="I640" s="10"/>
      <c r="J640" s="10"/>
      <c r="K640" s="10"/>
      <c r="L640" s="10"/>
      <c r="M640" s="10"/>
      <c r="N640" s="10"/>
      <c r="O640" s="10"/>
      <c r="P640" s="10"/>
      <c r="Q640" s="10"/>
      <c r="R640" s="10"/>
    </row>
    <row r="641" spans="1:18">
      <c r="A641" s="10"/>
      <c r="B641" s="10"/>
      <c r="C641" s="10"/>
      <c r="D641" s="10"/>
      <c r="E641" s="10"/>
      <c r="F641" s="10"/>
      <c r="G641" s="10"/>
      <c r="H641" s="10"/>
      <c r="I641" s="10"/>
      <c r="J641" s="10"/>
      <c r="K641" s="10"/>
      <c r="L641" s="10"/>
      <c r="M641" s="10"/>
      <c r="N641" s="10"/>
      <c r="O641" s="10"/>
      <c r="P641" s="10"/>
      <c r="Q641" s="10"/>
      <c r="R641" s="10"/>
    </row>
    <row r="642" spans="1:18">
      <c r="A642" s="10"/>
      <c r="B642" s="10"/>
      <c r="C642" s="10"/>
      <c r="D642" s="10"/>
      <c r="E642" s="10"/>
      <c r="F642" s="10"/>
      <c r="G642" s="10"/>
      <c r="H642" s="10"/>
      <c r="I642" s="10"/>
      <c r="J642" s="10"/>
      <c r="K642" s="10"/>
      <c r="L642" s="10"/>
      <c r="M642" s="10"/>
      <c r="N642" s="10"/>
      <c r="O642" s="10"/>
      <c r="P642" s="10"/>
      <c r="Q642" s="10"/>
      <c r="R642" s="10"/>
    </row>
    <row r="643" spans="1:18">
      <c r="A643" s="10"/>
      <c r="B643" s="10"/>
      <c r="C643" s="10"/>
      <c r="D643" s="10"/>
      <c r="E643" s="10"/>
      <c r="F643" s="10"/>
      <c r="G643" s="10"/>
      <c r="H643" s="10"/>
      <c r="I643" s="10"/>
      <c r="J643" s="10"/>
      <c r="K643" s="10"/>
      <c r="L643" s="10"/>
      <c r="M643" s="10"/>
      <c r="N643" s="10"/>
      <c r="O643" s="10"/>
      <c r="P643" s="10"/>
      <c r="Q643" s="10"/>
      <c r="R643" s="10"/>
    </row>
    <row r="644" spans="1:18">
      <c r="A644" s="10"/>
      <c r="B644" s="10"/>
      <c r="C644" s="10"/>
      <c r="D644" s="10"/>
      <c r="E644" s="10"/>
      <c r="F644" s="10"/>
      <c r="G644" s="10"/>
      <c r="H644" s="10"/>
      <c r="I644" s="10"/>
      <c r="J644" s="10"/>
      <c r="K644" s="10"/>
      <c r="L644" s="10"/>
      <c r="M644" s="10"/>
      <c r="N644" s="10"/>
      <c r="O644" s="10"/>
      <c r="P644" s="10"/>
      <c r="Q644" s="10"/>
      <c r="R644" s="10"/>
    </row>
    <row r="645" spans="1:18">
      <c r="A645" s="10"/>
      <c r="B645" s="10"/>
      <c r="C645" s="10"/>
      <c r="D645" s="10"/>
      <c r="E645" s="10"/>
      <c r="F645" s="10"/>
      <c r="G645" s="10"/>
      <c r="H645" s="10"/>
      <c r="I645" s="10"/>
      <c r="J645" s="10"/>
      <c r="K645" s="10"/>
      <c r="L645" s="10"/>
      <c r="M645" s="10"/>
      <c r="N645" s="10"/>
      <c r="O645" s="10"/>
      <c r="P645" s="10"/>
      <c r="Q645" s="10"/>
      <c r="R645" s="10"/>
    </row>
    <row r="646" spans="1:18">
      <c r="A646" s="10"/>
      <c r="B646" s="10"/>
      <c r="C646" s="10"/>
      <c r="D646" s="10"/>
      <c r="E646" s="10"/>
      <c r="F646" s="10"/>
      <c r="G646" s="10"/>
      <c r="H646" s="10"/>
      <c r="I646" s="10"/>
      <c r="J646" s="10"/>
      <c r="K646" s="10"/>
      <c r="L646" s="10"/>
      <c r="M646" s="10"/>
      <c r="N646" s="10"/>
      <c r="O646" s="10"/>
      <c r="P646" s="10"/>
      <c r="Q646" s="10"/>
      <c r="R646" s="10"/>
    </row>
    <row r="647" spans="1:18">
      <c r="A647" s="10"/>
      <c r="B647" s="10"/>
      <c r="C647" s="10"/>
      <c r="D647" s="10"/>
      <c r="E647" s="10"/>
      <c r="F647" s="10"/>
      <c r="G647" s="10"/>
      <c r="H647" s="10"/>
      <c r="I647" s="10"/>
      <c r="J647" s="10"/>
      <c r="K647" s="10"/>
      <c r="L647" s="10"/>
      <c r="M647" s="10"/>
      <c r="N647" s="10"/>
      <c r="O647" s="10"/>
      <c r="P647" s="10"/>
      <c r="Q647" s="10"/>
      <c r="R647" s="10"/>
    </row>
    <row r="648" spans="1:18">
      <c r="A648" s="10"/>
      <c r="B648" s="10"/>
      <c r="C648" s="10"/>
      <c r="D648" s="10"/>
      <c r="E648" s="10"/>
      <c r="F648" s="10"/>
      <c r="G648" s="10"/>
      <c r="H648" s="10"/>
      <c r="I648" s="10"/>
      <c r="J648" s="10"/>
      <c r="K648" s="10"/>
      <c r="L648" s="10"/>
      <c r="M648" s="10"/>
      <c r="N648" s="10"/>
      <c r="O648" s="10"/>
      <c r="P648" s="10"/>
      <c r="Q648" s="10"/>
      <c r="R648" s="10"/>
    </row>
    <row r="649" spans="1:18">
      <c r="A649" s="10"/>
      <c r="B649" s="10"/>
      <c r="C649" s="10"/>
      <c r="D649" s="10"/>
      <c r="E649" s="10"/>
      <c r="F649" s="10"/>
      <c r="G649" s="10"/>
      <c r="H649" s="10"/>
      <c r="I649" s="10"/>
      <c r="J649" s="10"/>
      <c r="K649" s="10"/>
      <c r="L649" s="10"/>
      <c r="M649" s="10"/>
      <c r="N649" s="10"/>
      <c r="O649" s="10"/>
      <c r="P649" s="10"/>
      <c r="Q649" s="10"/>
      <c r="R649" s="10"/>
    </row>
    <row r="650" spans="1:18">
      <c r="A650" s="10"/>
      <c r="B650" s="10"/>
      <c r="C650" s="10"/>
      <c r="D650" s="10"/>
      <c r="E650" s="10"/>
      <c r="F650" s="10"/>
      <c r="G650" s="10"/>
      <c r="H650" s="10"/>
      <c r="I650" s="10"/>
      <c r="J650" s="10"/>
      <c r="K650" s="10"/>
      <c r="L650" s="10"/>
      <c r="M650" s="10"/>
      <c r="N650" s="10"/>
      <c r="O650" s="10"/>
      <c r="P650" s="10"/>
      <c r="Q650" s="10"/>
      <c r="R650" s="10"/>
    </row>
    <row r="651" spans="1:18">
      <c r="A651" s="10"/>
      <c r="B651" s="10"/>
      <c r="C651" s="10"/>
      <c r="D651" s="10"/>
      <c r="E651" s="10"/>
      <c r="F651" s="10"/>
      <c r="G651" s="10"/>
      <c r="H651" s="10"/>
      <c r="I651" s="10"/>
      <c r="J651" s="10"/>
      <c r="K651" s="10"/>
      <c r="L651" s="10"/>
      <c r="M651" s="10"/>
      <c r="N651" s="10"/>
      <c r="O651" s="10"/>
      <c r="P651" s="10"/>
      <c r="Q651" s="10"/>
      <c r="R651" s="10"/>
    </row>
    <row r="652" spans="1:18">
      <c r="A652" s="10"/>
      <c r="B652" s="10"/>
      <c r="C652" s="10"/>
      <c r="D652" s="10"/>
      <c r="E652" s="10"/>
      <c r="F652" s="10"/>
      <c r="G652" s="10"/>
      <c r="H652" s="10"/>
      <c r="I652" s="10"/>
      <c r="J652" s="10"/>
      <c r="K652" s="10"/>
      <c r="L652" s="10"/>
      <c r="M652" s="10"/>
      <c r="N652" s="10"/>
      <c r="O652" s="10"/>
      <c r="P652" s="10"/>
      <c r="Q652" s="10"/>
      <c r="R652" s="10"/>
    </row>
    <row r="653" spans="1:18">
      <c r="A653" s="10"/>
      <c r="B653" s="10"/>
      <c r="C653" s="10"/>
      <c r="D653" s="10"/>
      <c r="E653" s="10"/>
      <c r="F653" s="10"/>
      <c r="G653" s="10"/>
      <c r="H653" s="10"/>
      <c r="I653" s="10"/>
      <c r="J653" s="10"/>
      <c r="K653" s="10"/>
      <c r="L653" s="10"/>
      <c r="M653" s="10"/>
      <c r="N653" s="10"/>
      <c r="O653" s="10"/>
      <c r="P653" s="10"/>
      <c r="Q653" s="10"/>
      <c r="R653" s="10"/>
    </row>
    <row r="654" spans="1:18">
      <c r="A654" s="10"/>
      <c r="B654" s="10"/>
      <c r="C654" s="10"/>
      <c r="D654" s="10"/>
      <c r="E654" s="10"/>
      <c r="F654" s="10"/>
      <c r="G654" s="10"/>
      <c r="H654" s="10"/>
      <c r="I654" s="10"/>
      <c r="J654" s="10"/>
      <c r="K654" s="10"/>
      <c r="L654" s="10"/>
      <c r="M654" s="10"/>
      <c r="N654" s="10"/>
      <c r="O654" s="10"/>
      <c r="P654" s="10"/>
      <c r="Q654" s="10"/>
      <c r="R654" s="10"/>
    </row>
    <row r="655" spans="1:18">
      <c r="A655" s="10"/>
      <c r="B655" s="10"/>
      <c r="C655" s="10"/>
      <c r="D655" s="10"/>
      <c r="E655" s="10"/>
      <c r="F655" s="10"/>
      <c r="G655" s="10"/>
      <c r="H655" s="10"/>
      <c r="I655" s="10"/>
      <c r="J655" s="10"/>
      <c r="K655" s="10"/>
      <c r="L655" s="10"/>
      <c r="M655" s="10"/>
      <c r="N655" s="10"/>
      <c r="O655" s="10"/>
      <c r="P655" s="10"/>
      <c r="Q655" s="10"/>
      <c r="R655" s="10"/>
    </row>
    <row r="656" spans="1:18">
      <c r="A656" s="10"/>
      <c r="B656" s="10"/>
      <c r="C656" s="10"/>
      <c r="D656" s="10"/>
      <c r="E656" s="10"/>
      <c r="F656" s="10"/>
      <c r="G656" s="10"/>
      <c r="H656" s="10"/>
      <c r="I656" s="10"/>
      <c r="J656" s="10"/>
      <c r="K656" s="10"/>
      <c r="L656" s="10"/>
      <c r="M656" s="10"/>
      <c r="N656" s="10"/>
      <c r="O656" s="10"/>
      <c r="P656" s="10"/>
      <c r="Q656" s="10"/>
      <c r="R656" s="10"/>
    </row>
    <row r="657" spans="1:18">
      <c r="A657" s="10"/>
      <c r="B657" s="10"/>
      <c r="C657" s="10"/>
      <c r="D657" s="10"/>
      <c r="E657" s="10"/>
      <c r="F657" s="10"/>
      <c r="G657" s="10"/>
      <c r="H657" s="10"/>
      <c r="I657" s="10"/>
      <c r="J657" s="10"/>
      <c r="K657" s="10"/>
      <c r="L657" s="10"/>
      <c r="M657" s="10"/>
      <c r="N657" s="10"/>
      <c r="O657" s="10"/>
      <c r="P657" s="10"/>
      <c r="Q657" s="10"/>
      <c r="R657" s="10"/>
    </row>
    <row r="658" spans="1:18">
      <c r="A658" s="10"/>
      <c r="B658" s="10"/>
      <c r="C658" s="10"/>
      <c r="D658" s="10"/>
      <c r="E658" s="10"/>
      <c r="F658" s="10"/>
      <c r="G658" s="10"/>
      <c r="H658" s="10"/>
      <c r="I658" s="10"/>
      <c r="J658" s="10"/>
      <c r="K658" s="10"/>
      <c r="L658" s="10"/>
      <c r="M658" s="10"/>
      <c r="N658" s="10"/>
      <c r="O658" s="10"/>
      <c r="P658" s="10"/>
      <c r="Q658" s="10"/>
      <c r="R658" s="10"/>
    </row>
    <row r="659" spans="1:18">
      <c r="A659" s="10"/>
      <c r="B659" s="10"/>
      <c r="C659" s="10"/>
      <c r="D659" s="10"/>
      <c r="E659" s="10"/>
      <c r="F659" s="10"/>
      <c r="G659" s="10"/>
      <c r="H659" s="10"/>
      <c r="I659" s="10"/>
      <c r="J659" s="10"/>
      <c r="K659" s="10"/>
      <c r="L659" s="10"/>
      <c r="M659" s="10"/>
      <c r="N659" s="10"/>
      <c r="O659" s="10"/>
      <c r="P659" s="10"/>
      <c r="Q659" s="10"/>
      <c r="R659" s="10"/>
    </row>
    <row r="660" spans="1:18">
      <c r="A660" s="10"/>
      <c r="B660" s="10"/>
      <c r="C660" s="10"/>
      <c r="D660" s="10"/>
      <c r="E660" s="10"/>
      <c r="F660" s="10"/>
      <c r="G660" s="10"/>
      <c r="H660" s="10"/>
      <c r="I660" s="10"/>
      <c r="J660" s="10"/>
      <c r="K660" s="10"/>
      <c r="L660" s="10"/>
      <c r="M660" s="10"/>
      <c r="N660" s="10"/>
      <c r="O660" s="10"/>
      <c r="P660" s="10"/>
      <c r="Q660" s="10"/>
      <c r="R660" s="10"/>
    </row>
    <row r="661" spans="1:18">
      <c r="A661" s="10"/>
      <c r="B661" s="10"/>
      <c r="C661" s="10"/>
      <c r="D661" s="10"/>
      <c r="E661" s="10"/>
      <c r="F661" s="10"/>
      <c r="G661" s="10"/>
      <c r="H661" s="10"/>
      <c r="I661" s="10"/>
      <c r="J661" s="10"/>
      <c r="K661" s="10"/>
      <c r="L661" s="10"/>
      <c r="M661" s="10"/>
      <c r="N661" s="10"/>
      <c r="O661" s="10"/>
      <c r="P661" s="10"/>
      <c r="Q661" s="10"/>
      <c r="R661" s="10"/>
    </row>
    <row r="662" spans="1:18">
      <c r="A662" s="10"/>
      <c r="B662" s="10"/>
      <c r="C662" s="10"/>
      <c r="D662" s="10"/>
      <c r="E662" s="10"/>
      <c r="F662" s="10"/>
      <c r="G662" s="10"/>
      <c r="H662" s="10"/>
      <c r="I662" s="10"/>
      <c r="J662" s="10"/>
      <c r="K662" s="10"/>
      <c r="L662" s="10"/>
      <c r="M662" s="10"/>
      <c r="N662" s="10"/>
      <c r="O662" s="10"/>
      <c r="P662" s="10"/>
      <c r="Q662" s="10"/>
      <c r="R662" s="10"/>
    </row>
    <row r="663" spans="1:18">
      <c r="A663" s="10"/>
      <c r="B663" s="10"/>
      <c r="C663" s="10"/>
      <c r="D663" s="10"/>
      <c r="E663" s="10"/>
      <c r="F663" s="10"/>
      <c r="G663" s="10"/>
      <c r="H663" s="10"/>
      <c r="I663" s="10"/>
      <c r="J663" s="10"/>
      <c r="K663" s="10"/>
      <c r="L663" s="10"/>
      <c r="M663" s="10"/>
      <c r="N663" s="10"/>
      <c r="O663" s="10"/>
      <c r="P663" s="10"/>
      <c r="Q663" s="10"/>
      <c r="R663" s="10"/>
    </row>
    <row r="664" spans="1:18">
      <c r="A664" s="10"/>
      <c r="B664" s="10"/>
      <c r="C664" s="10"/>
      <c r="D664" s="10"/>
      <c r="E664" s="10"/>
      <c r="F664" s="10"/>
      <c r="G664" s="10"/>
      <c r="H664" s="10"/>
      <c r="I664" s="10"/>
      <c r="J664" s="10"/>
      <c r="K664" s="10"/>
      <c r="L664" s="10"/>
      <c r="M664" s="10"/>
      <c r="N664" s="10"/>
      <c r="O664" s="10"/>
      <c r="P664" s="10"/>
      <c r="Q664" s="10"/>
      <c r="R664" s="10"/>
    </row>
    <row r="665" spans="1:18">
      <c r="A665" s="10"/>
      <c r="B665" s="10"/>
      <c r="C665" s="10"/>
      <c r="D665" s="10"/>
      <c r="E665" s="10"/>
      <c r="F665" s="10"/>
      <c r="G665" s="10"/>
      <c r="H665" s="10"/>
      <c r="I665" s="10"/>
      <c r="J665" s="10"/>
      <c r="K665" s="10"/>
      <c r="L665" s="10"/>
      <c r="M665" s="10"/>
      <c r="N665" s="10"/>
      <c r="O665" s="10"/>
      <c r="P665" s="10"/>
      <c r="Q665" s="10"/>
      <c r="R665" s="10"/>
    </row>
    <row r="666" spans="1:18">
      <c r="A666" s="10"/>
      <c r="B666" s="10"/>
      <c r="C666" s="10"/>
      <c r="D666" s="10"/>
      <c r="E666" s="10"/>
      <c r="F666" s="10"/>
      <c r="G666" s="10"/>
      <c r="H666" s="10"/>
      <c r="I666" s="10"/>
      <c r="J666" s="10"/>
      <c r="K666" s="10"/>
      <c r="L666" s="10"/>
      <c r="M666" s="10"/>
      <c r="N666" s="10"/>
      <c r="O666" s="10"/>
      <c r="P666" s="10"/>
      <c r="Q666" s="10"/>
      <c r="R666" s="10"/>
    </row>
    <row r="667" spans="1:18">
      <c r="A667" s="10"/>
      <c r="B667" s="10"/>
      <c r="C667" s="10"/>
      <c r="D667" s="10"/>
      <c r="E667" s="10"/>
      <c r="F667" s="10"/>
      <c r="G667" s="10"/>
      <c r="H667" s="10"/>
      <c r="I667" s="10"/>
      <c r="J667" s="10"/>
      <c r="K667" s="10"/>
      <c r="L667" s="10"/>
      <c r="M667" s="10"/>
      <c r="N667" s="10"/>
      <c r="O667" s="10"/>
      <c r="P667" s="10"/>
      <c r="Q667" s="10"/>
      <c r="R667" s="10"/>
    </row>
    <row r="668" spans="1:18">
      <c r="A668" s="10"/>
      <c r="B668" s="10"/>
      <c r="C668" s="10"/>
      <c r="D668" s="10"/>
      <c r="E668" s="10"/>
      <c r="F668" s="10"/>
      <c r="G668" s="10"/>
      <c r="H668" s="10"/>
      <c r="I668" s="10"/>
      <c r="J668" s="10"/>
      <c r="K668" s="10"/>
      <c r="L668" s="10"/>
      <c r="M668" s="10"/>
      <c r="N668" s="10"/>
      <c r="O668" s="10"/>
      <c r="P668" s="10"/>
      <c r="Q668" s="10"/>
      <c r="R668" s="10"/>
    </row>
    <row r="669" spans="1:18">
      <c r="A669" s="10"/>
      <c r="B669" s="10"/>
      <c r="C669" s="10"/>
      <c r="D669" s="10"/>
      <c r="E669" s="10"/>
      <c r="F669" s="10"/>
      <c r="G669" s="10"/>
      <c r="H669" s="10"/>
      <c r="I669" s="10"/>
      <c r="J669" s="10"/>
      <c r="K669" s="10"/>
      <c r="L669" s="10"/>
      <c r="M669" s="10"/>
      <c r="N669" s="10"/>
      <c r="O669" s="10"/>
      <c r="P669" s="10"/>
      <c r="Q669" s="10"/>
      <c r="R669" s="10"/>
    </row>
    <row r="670" spans="1:18">
      <c r="A670" s="10"/>
      <c r="B670" s="10"/>
      <c r="C670" s="10"/>
      <c r="D670" s="10"/>
      <c r="E670" s="10"/>
      <c r="F670" s="10"/>
      <c r="G670" s="10"/>
      <c r="H670" s="10"/>
      <c r="I670" s="10"/>
      <c r="J670" s="10"/>
      <c r="K670" s="10"/>
      <c r="L670" s="10"/>
      <c r="M670" s="10"/>
      <c r="N670" s="10"/>
      <c r="O670" s="10"/>
      <c r="P670" s="10"/>
      <c r="Q670" s="10"/>
      <c r="R670" s="10"/>
    </row>
    <row r="671" spans="1:18">
      <c r="A671" s="10"/>
      <c r="B671" s="10"/>
      <c r="C671" s="10"/>
      <c r="D671" s="10"/>
      <c r="E671" s="10"/>
      <c r="F671" s="10"/>
      <c r="G671" s="10"/>
      <c r="H671" s="10"/>
      <c r="I671" s="10"/>
      <c r="J671" s="10"/>
      <c r="K671" s="10"/>
      <c r="L671" s="10"/>
      <c r="M671" s="10"/>
      <c r="N671" s="10"/>
      <c r="O671" s="10"/>
      <c r="P671" s="10"/>
      <c r="Q671" s="10"/>
      <c r="R671" s="10"/>
    </row>
    <row r="672" spans="1:18">
      <c r="A672" s="10"/>
      <c r="B672" s="10"/>
      <c r="C672" s="10"/>
      <c r="D672" s="10"/>
      <c r="E672" s="10"/>
      <c r="F672" s="10"/>
      <c r="G672" s="10"/>
      <c r="H672" s="10"/>
      <c r="I672" s="10"/>
      <c r="J672" s="10"/>
      <c r="K672" s="10"/>
      <c r="L672" s="10"/>
      <c r="M672" s="10"/>
      <c r="N672" s="10"/>
      <c r="O672" s="10"/>
      <c r="P672" s="10"/>
      <c r="Q672" s="10"/>
      <c r="R672" s="10"/>
    </row>
    <row r="673" spans="1:18">
      <c r="A673" s="10"/>
      <c r="B673" s="10"/>
      <c r="C673" s="10"/>
      <c r="D673" s="10"/>
      <c r="E673" s="10"/>
      <c r="F673" s="10"/>
      <c r="G673" s="10"/>
      <c r="H673" s="10"/>
      <c r="I673" s="10"/>
      <c r="J673" s="10"/>
      <c r="K673" s="10"/>
      <c r="L673" s="10"/>
      <c r="M673" s="10"/>
      <c r="N673" s="10"/>
      <c r="O673" s="10"/>
      <c r="P673" s="10"/>
      <c r="Q673" s="10"/>
      <c r="R673" s="10"/>
    </row>
    <row r="674" spans="1:18">
      <c r="A674" s="10"/>
      <c r="B674" s="10"/>
      <c r="C674" s="10"/>
      <c r="D674" s="10"/>
      <c r="E674" s="10"/>
      <c r="F674" s="10"/>
      <c r="G674" s="10"/>
      <c r="H674" s="10"/>
      <c r="I674" s="10"/>
      <c r="J674" s="10"/>
      <c r="K674" s="10"/>
      <c r="L674" s="10"/>
      <c r="M674" s="10"/>
      <c r="N674" s="10"/>
      <c r="O674" s="10"/>
      <c r="P674" s="10"/>
      <c r="Q674" s="10"/>
      <c r="R674" s="10"/>
    </row>
    <row r="675" spans="1:18">
      <c r="A675" s="10"/>
      <c r="B675" s="10"/>
      <c r="C675" s="10"/>
      <c r="D675" s="10"/>
      <c r="E675" s="10"/>
      <c r="F675" s="10"/>
      <c r="G675" s="10"/>
      <c r="H675" s="10"/>
      <c r="I675" s="10"/>
      <c r="J675" s="10"/>
      <c r="K675" s="10"/>
      <c r="L675" s="10"/>
      <c r="M675" s="10"/>
      <c r="N675" s="10"/>
      <c r="O675" s="10"/>
      <c r="P675" s="10"/>
      <c r="Q675" s="10"/>
      <c r="R675" s="10"/>
    </row>
    <row r="676" spans="1:18">
      <c r="A676" s="10"/>
      <c r="B676" s="10"/>
      <c r="C676" s="10"/>
      <c r="D676" s="10"/>
      <c r="E676" s="10"/>
      <c r="F676" s="10"/>
      <c r="G676" s="10"/>
      <c r="H676" s="10"/>
      <c r="I676" s="10"/>
      <c r="J676" s="10"/>
      <c r="K676" s="10"/>
      <c r="L676" s="10"/>
      <c r="M676" s="10"/>
      <c r="N676" s="10"/>
      <c r="O676" s="10"/>
      <c r="P676" s="10"/>
      <c r="Q676" s="10"/>
      <c r="R676" s="10"/>
    </row>
    <row r="677" spans="1:18">
      <c r="A677" s="10"/>
      <c r="B677" s="10"/>
      <c r="C677" s="10"/>
      <c r="D677" s="10"/>
      <c r="E677" s="10"/>
      <c r="F677" s="10"/>
      <c r="G677" s="10"/>
      <c r="H677" s="10"/>
      <c r="I677" s="10"/>
      <c r="J677" s="10"/>
      <c r="K677" s="10"/>
      <c r="L677" s="10"/>
      <c r="M677" s="10"/>
      <c r="N677" s="10"/>
      <c r="O677" s="10"/>
      <c r="P677" s="10"/>
      <c r="Q677" s="10"/>
      <c r="R677" s="10"/>
    </row>
    <row r="678" spans="1:18">
      <c r="A678" s="10"/>
      <c r="B678" s="10"/>
      <c r="C678" s="10"/>
      <c r="D678" s="10"/>
      <c r="E678" s="10"/>
      <c r="F678" s="10"/>
      <c r="G678" s="10"/>
      <c r="H678" s="10"/>
      <c r="I678" s="10"/>
      <c r="J678" s="10"/>
      <c r="K678" s="10"/>
      <c r="L678" s="10"/>
      <c r="M678" s="10"/>
      <c r="N678" s="10"/>
      <c r="O678" s="10"/>
      <c r="P678" s="10"/>
      <c r="Q678" s="10"/>
      <c r="R678" s="10"/>
    </row>
    <row r="679" spans="1:18">
      <c r="A679" s="10"/>
      <c r="B679" s="10"/>
      <c r="C679" s="10"/>
      <c r="D679" s="10"/>
      <c r="E679" s="10"/>
      <c r="F679" s="10"/>
      <c r="G679" s="10"/>
      <c r="H679" s="10"/>
      <c r="I679" s="10"/>
      <c r="J679" s="10"/>
      <c r="K679" s="10"/>
      <c r="L679" s="10"/>
      <c r="M679" s="10"/>
      <c r="N679" s="10"/>
      <c r="O679" s="10"/>
      <c r="P679" s="10"/>
      <c r="Q679" s="10"/>
      <c r="R679" s="10"/>
    </row>
    <row r="680" spans="1:18">
      <c r="A680" s="10"/>
      <c r="B680" s="10"/>
      <c r="C680" s="10"/>
      <c r="D680" s="10"/>
      <c r="E680" s="10"/>
      <c r="F680" s="10"/>
      <c r="G680" s="10"/>
      <c r="H680" s="10"/>
      <c r="I680" s="10"/>
      <c r="J680" s="10"/>
      <c r="K680" s="10"/>
      <c r="L680" s="10"/>
      <c r="M680" s="10"/>
      <c r="N680" s="10"/>
      <c r="O680" s="10"/>
      <c r="P680" s="10"/>
      <c r="Q680" s="10"/>
      <c r="R680" s="10"/>
    </row>
    <row r="681" spans="1:18">
      <c r="A681" s="10"/>
      <c r="B681" s="10"/>
      <c r="C681" s="10"/>
      <c r="D681" s="10"/>
      <c r="E681" s="10"/>
      <c r="F681" s="10"/>
      <c r="G681" s="10"/>
      <c r="H681" s="10"/>
      <c r="I681" s="10"/>
      <c r="J681" s="10"/>
      <c r="K681" s="10"/>
      <c r="L681" s="10"/>
      <c r="M681" s="10"/>
      <c r="N681" s="10"/>
      <c r="O681" s="10"/>
      <c r="P681" s="10"/>
      <c r="Q681" s="10"/>
      <c r="R681" s="10"/>
    </row>
    <row r="682" spans="1:18">
      <c r="A682" s="10"/>
      <c r="B682" s="10"/>
      <c r="C682" s="10"/>
      <c r="D682" s="10"/>
      <c r="E682" s="10"/>
      <c r="F682" s="10"/>
      <c r="G682" s="10"/>
      <c r="H682" s="10"/>
      <c r="I682" s="10"/>
      <c r="J682" s="10"/>
      <c r="K682" s="10"/>
      <c r="L682" s="10"/>
      <c r="M682" s="10"/>
      <c r="N682" s="10"/>
      <c r="O682" s="10"/>
      <c r="P682" s="10"/>
      <c r="Q682" s="10"/>
      <c r="R682" s="10"/>
    </row>
    <row r="683" spans="1:18">
      <c r="A683" s="10"/>
      <c r="B683" s="10"/>
      <c r="C683" s="10"/>
      <c r="D683" s="10"/>
      <c r="E683" s="10"/>
      <c r="F683" s="10"/>
      <c r="G683" s="10"/>
      <c r="H683" s="10"/>
      <c r="I683" s="10"/>
      <c r="J683" s="10"/>
      <c r="K683" s="10"/>
      <c r="L683" s="10"/>
      <c r="M683" s="10"/>
      <c r="N683" s="10"/>
      <c r="O683" s="10"/>
      <c r="P683" s="10"/>
      <c r="Q683" s="10"/>
      <c r="R683" s="10"/>
    </row>
    <row r="684" spans="1:18">
      <c r="A684" s="10"/>
      <c r="B684" s="10"/>
      <c r="C684" s="10"/>
      <c r="D684" s="10"/>
      <c r="E684" s="10"/>
      <c r="F684" s="10"/>
      <c r="G684" s="10"/>
      <c r="H684" s="10"/>
      <c r="I684" s="10"/>
      <c r="J684" s="10"/>
      <c r="K684" s="10"/>
      <c r="L684" s="10"/>
      <c r="M684" s="10"/>
      <c r="N684" s="10"/>
      <c r="O684" s="10"/>
      <c r="P684" s="10"/>
      <c r="Q684" s="10"/>
      <c r="R684" s="10"/>
    </row>
    <row r="685" spans="1:18">
      <c r="A685" s="10"/>
      <c r="B685" s="10"/>
      <c r="C685" s="10"/>
      <c r="D685" s="10"/>
      <c r="E685" s="10"/>
      <c r="F685" s="10"/>
      <c r="G685" s="10"/>
      <c r="H685" s="10"/>
      <c r="I685" s="10"/>
      <c r="J685" s="10"/>
      <c r="K685" s="10"/>
      <c r="L685" s="10"/>
      <c r="M685" s="10"/>
      <c r="N685" s="10"/>
      <c r="O685" s="10"/>
      <c r="P685" s="10"/>
      <c r="Q685" s="10"/>
      <c r="R685" s="10"/>
    </row>
    <row r="686" spans="1:18">
      <c r="A686" s="10"/>
      <c r="B686" s="10"/>
      <c r="C686" s="10"/>
      <c r="D686" s="10"/>
      <c r="E686" s="10"/>
      <c r="F686" s="10"/>
      <c r="G686" s="10"/>
      <c r="H686" s="10"/>
      <c r="I686" s="10"/>
      <c r="J686" s="10"/>
      <c r="K686" s="10"/>
      <c r="L686" s="10"/>
      <c r="M686" s="10"/>
      <c r="N686" s="10"/>
      <c r="O686" s="10"/>
      <c r="P686" s="10"/>
      <c r="Q686" s="10"/>
      <c r="R686" s="10"/>
    </row>
    <row r="687" spans="1:18">
      <c r="A687" s="10"/>
      <c r="B687" s="10"/>
      <c r="C687" s="10"/>
      <c r="D687" s="10"/>
      <c r="E687" s="10"/>
      <c r="F687" s="10"/>
      <c r="G687" s="10"/>
      <c r="H687" s="10"/>
      <c r="I687" s="10"/>
      <c r="J687" s="10"/>
      <c r="K687" s="10"/>
      <c r="L687" s="10"/>
      <c r="M687" s="10"/>
      <c r="N687" s="10"/>
      <c r="O687" s="10"/>
      <c r="P687" s="10"/>
      <c r="Q687" s="10"/>
      <c r="R687" s="10"/>
    </row>
    <row r="688" spans="1:18">
      <c r="A688" s="10"/>
      <c r="B688" s="10"/>
      <c r="C688" s="10"/>
      <c r="D688" s="10"/>
      <c r="E688" s="10"/>
      <c r="F688" s="10"/>
      <c r="G688" s="10"/>
      <c r="H688" s="10"/>
      <c r="I688" s="10"/>
      <c r="J688" s="10"/>
      <c r="K688" s="10"/>
      <c r="L688" s="10"/>
      <c r="M688" s="10"/>
      <c r="N688" s="10"/>
      <c r="O688" s="10"/>
      <c r="P688" s="10"/>
      <c r="Q688" s="10"/>
      <c r="R688" s="10"/>
    </row>
    <row r="689" spans="1:18">
      <c r="A689" s="10"/>
      <c r="B689" s="10"/>
      <c r="C689" s="10"/>
      <c r="D689" s="10"/>
      <c r="E689" s="10"/>
      <c r="F689" s="10"/>
      <c r="G689" s="10"/>
      <c r="H689" s="10"/>
      <c r="I689" s="10"/>
      <c r="J689" s="10"/>
      <c r="K689" s="10"/>
      <c r="L689" s="10"/>
      <c r="M689" s="10"/>
      <c r="N689" s="10"/>
      <c r="O689" s="10"/>
      <c r="P689" s="10"/>
      <c r="Q689" s="10"/>
      <c r="R689" s="10"/>
    </row>
    <row r="690" spans="1:18">
      <c r="A690" s="10"/>
      <c r="B690" s="10"/>
      <c r="C690" s="10"/>
      <c r="D690" s="10"/>
      <c r="E690" s="10"/>
      <c r="F690" s="10"/>
      <c r="G690" s="10"/>
      <c r="H690" s="10"/>
      <c r="I690" s="10"/>
      <c r="J690" s="10"/>
      <c r="K690" s="10"/>
      <c r="L690" s="10"/>
      <c r="M690" s="10"/>
      <c r="N690" s="10"/>
      <c r="O690" s="10"/>
      <c r="P690" s="10"/>
      <c r="Q690" s="10"/>
      <c r="R690" s="10"/>
    </row>
    <row r="691" spans="1:18">
      <c r="A691" s="10"/>
      <c r="B691" s="10"/>
      <c r="C691" s="10"/>
      <c r="D691" s="10"/>
      <c r="E691" s="10"/>
      <c r="F691" s="10"/>
      <c r="G691" s="10"/>
      <c r="H691" s="10"/>
      <c r="I691" s="10"/>
      <c r="J691" s="10"/>
      <c r="K691" s="10"/>
      <c r="L691" s="10"/>
      <c r="M691" s="10"/>
      <c r="N691" s="10"/>
      <c r="O691" s="10"/>
      <c r="P691" s="10"/>
      <c r="Q691" s="10"/>
      <c r="R691" s="10"/>
    </row>
    <row r="692" spans="1:18">
      <c r="A692" s="10"/>
      <c r="B692" s="10"/>
      <c r="C692" s="10"/>
      <c r="D692" s="10"/>
      <c r="E692" s="10"/>
      <c r="F692" s="10"/>
      <c r="G692" s="10"/>
      <c r="H692" s="10"/>
      <c r="I692" s="10"/>
      <c r="J692" s="10"/>
      <c r="K692" s="10"/>
      <c r="L692" s="10"/>
      <c r="M692" s="10"/>
      <c r="N692" s="10"/>
      <c r="O692" s="10"/>
      <c r="P692" s="10"/>
      <c r="Q692" s="10"/>
      <c r="R692" s="10"/>
    </row>
    <row r="693" spans="1:18">
      <c r="A693" s="10"/>
      <c r="B693" s="10"/>
      <c r="C693" s="10"/>
      <c r="D693" s="10"/>
      <c r="E693" s="10"/>
      <c r="F693" s="10"/>
      <c r="G693" s="10"/>
      <c r="H693" s="10"/>
      <c r="I693" s="10"/>
      <c r="J693" s="10"/>
      <c r="K693" s="10"/>
      <c r="L693" s="10"/>
      <c r="M693" s="10"/>
      <c r="N693" s="10"/>
      <c r="O693" s="10"/>
      <c r="P693" s="10"/>
      <c r="Q693" s="10"/>
      <c r="R693" s="10"/>
    </row>
    <row r="694" spans="1:18">
      <c r="A694" s="10"/>
      <c r="B694" s="10"/>
      <c r="C694" s="10"/>
      <c r="D694" s="10"/>
      <c r="E694" s="10"/>
      <c r="F694" s="10"/>
      <c r="G694" s="10"/>
      <c r="H694" s="10"/>
      <c r="I694" s="10"/>
      <c r="J694" s="10"/>
      <c r="K694" s="10"/>
      <c r="L694" s="10"/>
      <c r="M694" s="10"/>
      <c r="N694" s="10"/>
      <c r="O694" s="10"/>
      <c r="P694" s="10"/>
      <c r="Q694" s="10"/>
      <c r="R694" s="10"/>
    </row>
    <row r="695" spans="1:18">
      <c r="A695" s="10"/>
      <c r="B695" s="10"/>
      <c r="C695" s="10"/>
      <c r="D695" s="10"/>
      <c r="E695" s="10"/>
      <c r="F695" s="10"/>
      <c r="G695" s="10"/>
      <c r="H695" s="10"/>
      <c r="I695" s="10"/>
      <c r="J695" s="10"/>
      <c r="K695" s="10"/>
      <c r="L695" s="10"/>
      <c r="M695" s="10"/>
      <c r="N695" s="10"/>
      <c r="O695" s="10"/>
      <c r="P695" s="10"/>
      <c r="Q695" s="10"/>
      <c r="R695" s="10"/>
    </row>
    <row r="696" spans="1:18">
      <c r="A696" s="10"/>
      <c r="B696" s="10"/>
      <c r="C696" s="10"/>
      <c r="D696" s="10"/>
      <c r="E696" s="10"/>
      <c r="F696" s="10"/>
      <c r="G696" s="10"/>
      <c r="H696" s="10"/>
      <c r="I696" s="10"/>
      <c r="J696" s="10"/>
      <c r="K696" s="10"/>
      <c r="L696" s="10"/>
      <c r="M696" s="10"/>
      <c r="N696" s="10"/>
      <c r="O696" s="10"/>
      <c r="P696" s="10"/>
      <c r="Q696" s="10"/>
      <c r="R696" s="10"/>
    </row>
    <row r="697" spans="1:18">
      <c r="A697" s="10"/>
      <c r="B697" s="10"/>
      <c r="C697" s="10"/>
      <c r="D697" s="10"/>
      <c r="E697" s="10"/>
      <c r="F697" s="10"/>
      <c r="G697" s="10"/>
      <c r="H697" s="10"/>
      <c r="I697" s="10"/>
      <c r="J697" s="10"/>
      <c r="K697" s="10"/>
      <c r="L697" s="10"/>
      <c r="M697" s="10"/>
      <c r="N697" s="10"/>
      <c r="O697" s="10"/>
      <c r="P697" s="10"/>
      <c r="Q697" s="10"/>
      <c r="R697" s="10"/>
    </row>
    <row r="698" spans="1:18">
      <c r="A698" s="10"/>
      <c r="B698" s="10"/>
      <c r="C698" s="10"/>
      <c r="D698" s="10"/>
      <c r="E698" s="10"/>
      <c r="F698" s="10"/>
      <c r="G698" s="10"/>
      <c r="H698" s="10"/>
      <c r="I698" s="10"/>
      <c r="J698" s="10"/>
      <c r="K698" s="10"/>
      <c r="L698" s="10"/>
      <c r="M698" s="10"/>
      <c r="N698" s="10"/>
      <c r="O698" s="10"/>
      <c r="P698" s="10"/>
      <c r="Q698" s="10"/>
      <c r="R698" s="10"/>
    </row>
    <row r="699" spans="1:18">
      <c r="A699" s="10"/>
      <c r="B699" s="10"/>
      <c r="C699" s="10"/>
      <c r="D699" s="10"/>
      <c r="E699" s="10"/>
      <c r="F699" s="10"/>
      <c r="G699" s="10"/>
      <c r="H699" s="10"/>
      <c r="I699" s="10"/>
      <c r="J699" s="10"/>
      <c r="K699" s="10"/>
      <c r="L699" s="10"/>
      <c r="M699" s="10"/>
      <c r="N699" s="10"/>
      <c r="O699" s="10"/>
      <c r="P699" s="10"/>
      <c r="Q699" s="10"/>
      <c r="R699" s="10"/>
    </row>
    <row r="700" spans="1:18">
      <c r="A700" s="10"/>
      <c r="B700" s="10"/>
      <c r="C700" s="10"/>
      <c r="D700" s="10"/>
      <c r="E700" s="10"/>
      <c r="F700" s="10"/>
      <c r="G700" s="10"/>
      <c r="H700" s="10"/>
      <c r="I700" s="10"/>
      <c r="J700" s="10"/>
      <c r="K700" s="10"/>
      <c r="L700" s="10"/>
      <c r="M700" s="10"/>
      <c r="N700" s="10"/>
      <c r="O700" s="10"/>
      <c r="P700" s="10"/>
      <c r="Q700" s="10"/>
      <c r="R700" s="10"/>
    </row>
    <row r="701" spans="1:18">
      <c r="A701" s="10"/>
      <c r="B701" s="10"/>
      <c r="C701" s="10"/>
      <c r="D701" s="10"/>
      <c r="E701" s="10"/>
      <c r="F701" s="10"/>
      <c r="G701" s="10"/>
      <c r="H701" s="10"/>
      <c r="I701" s="10"/>
      <c r="J701" s="10"/>
      <c r="K701" s="10"/>
      <c r="L701" s="10"/>
      <c r="M701" s="10"/>
      <c r="N701" s="10"/>
      <c r="O701" s="10"/>
      <c r="P701" s="10"/>
      <c r="Q701" s="10"/>
      <c r="R701" s="10"/>
    </row>
    <row r="702" spans="1:18">
      <c r="A702" s="10"/>
      <c r="B702" s="10"/>
      <c r="C702" s="10"/>
      <c r="D702" s="10"/>
      <c r="E702" s="10"/>
      <c r="F702" s="10"/>
      <c r="G702" s="10"/>
      <c r="H702" s="10"/>
      <c r="I702" s="10"/>
      <c r="J702" s="10"/>
      <c r="K702" s="10"/>
      <c r="L702" s="10"/>
      <c r="M702" s="10"/>
      <c r="N702" s="10"/>
      <c r="O702" s="10"/>
      <c r="P702" s="10"/>
      <c r="Q702" s="10"/>
      <c r="R702" s="10"/>
    </row>
    <row r="703" spans="1:18">
      <c r="A703" s="10"/>
      <c r="B703" s="10"/>
      <c r="C703" s="10"/>
      <c r="D703" s="10"/>
      <c r="E703" s="10"/>
      <c r="F703" s="10"/>
      <c r="G703" s="10"/>
      <c r="H703" s="10"/>
      <c r="I703" s="10"/>
      <c r="J703" s="10"/>
      <c r="K703" s="10"/>
      <c r="L703" s="10"/>
      <c r="M703" s="10"/>
      <c r="N703" s="10"/>
      <c r="O703" s="10"/>
      <c r="P703" s="10"/>
      <c r="Q703" s="10"/>
      <c r="R703" s="10"/>
    </row>
    <row r="704" spans="1:18">
      <c r="A704" s="10"/>
      <c r="B704" s="10"/>
      <c r="C704" s="10"/>
      <c r="D704" s="10"/>
      <c r="E704" s="10"/>
      <c r="F704" s="10"/>
      <c r="G704" s="10"/>
      <c r="H704" s="10"/>
      <c r="I704" s="10"/>
      <c r="J704" s="10"/>
      <c r="K704" s="10"/>
      <c r="L704" s="10"/>
      <c r="M704" s="10"/>
      <c r="N704" s="10"/>
      <c r="O704" s="10"/>
      <c r="P704" s="10"/>
      <c r="Q704" s="10"/>
      <c r="R704" s="10"/>
    </row>
    <row r="705" spans="1:18">
      <c r="A705" s="10"/>
      <c r="B705" s="10"/>
      <c r="C705" s="10"/>
      <c r="D705" s="10"/>
      <c r="E705" s="10"/>
      <c r="F705" s="10"/>
      <c r="G705" s="10"/>
      <c r="H705" s="10"/>
      <c r="I705" s="10"/>
      <c r="J705" s="10"/>
      <c r="K705" s="10"/>
      <c r="L705" s="10"/>
      <c r="M705" s="10"/>
      <c r="N705" s="10"/>
      <c r="O705" s="10"/>
      <c r="P705" s="10"/>
      <c r="Q705" s="10"/>
      <c r="R705" s="10"/>
    </row>
    <row r="706" spans="1:18">
      <c r="A706" s="10"/>
      <c r="B706" s="10"/>
      <c r="C706" s="10"/>
      <c r="D706" s="10"/>
      <c r="E706" s="10"/>
      <c r="F706" s="10"/>
      <c r="G706" s="10"/>
      <c r="H706" s="10"/>
      <c r="I706" s="10"/>
      <c r="J706" s="10"/>
      <c r="K706" s="10"/>
      <c r="L706" s="10"/>
      <c r="M706" s="10"/>
      <c r="N706" s="10"/>
      <c r="O706" s="10"/>
      <c r="P706" s="10"/>
      <c r="Q706" s="10"/>
      <c r="R706" s="10"/>
    </row>
    <row r="707" spans="1:18">
      <c r="A707" s="10"/>
      <c r="B707" s="10"/>
      <c r="C707" s="10"/>
      <c r="D707" s="10"/>
      <c r="E707" s="10"/>
      <c r="F707" s="10"/>
      <c r="G707" s="10"/>
      <c r="H707" s="10"/>
      <c r="I707" s="10"/>
      <c r="J707" s="10"/>
      <c r="K707" s="10"/>
      <c r="L707" s="10"/>
      <c r="M707" s="10"/>
      <c r="N707" s="10"/>
      <c r="O707" s="10"/>
      <c r="P707" s="10"/>
      <c r="Q707" s="10"/>
      <c r="R707" s="10"/>
    </row>
    <row r="708" spans="1:18">
      <c r="A708" s="10"/>
      <c r="B708" s="10"/>
      <c r="C708" s="10"/>
      <c r="D708" s="10"/>
      <c r="E708" s="10"/>
      <c r="F708" s="10"/>
      <c r="G708" s="10"/>
      <c r="H708" s="10"/>
      <c r="I708" s="10"/>
      <c r="J708" s="10"/>
      <c r="K708" s="10"/>
      <c r="L708" s="10"/>
      <c r="M708" s="10"/>
      <c r="N708" s="10"/>
      <c r="O708" s="10"/>
      <c r="P708" s="10"/>
      <c r="Q708" s="10"/>
      <c r="R708" s="10"/>
    </row>
    <row r="709" spans="1:18">
      <c r="A709" s="10"/>
      <c r="B709" s="10"/>
      <c r="C709" s="10"/>
      <c r="D709" s="10"/>
      <c r="E709" s="10"/>
      <c r="F709" s="10"/>
      <c r="G709" s="10"/>
      <c r="H709" s="10"/>
      <c r="I709" s="10"/>
      <c r="J709" s="10"/>
      <c r="K709" s="10"/>
      <c r="L709" s="10"/>
      <c r="M709" s="10"/>
      <c r="N709" s="10"/>
      <c r="O709" s="10"/>
      <c r="P709" s="10"/>
      <c r="Q709" s="10"/>
      <c r="R709" s="10"/>
    </row>
    <row r="710" spans="1:18">
      <c r="A710" s="10"/>
      <c r="B710" s="10"/>
      <c r="C710" s="10"/>
      <c r="D710" s="10"/>
      <c r="E710" s="10"/>
      <c r="F710" s="10"/>
      <c r="G710" s="10"/>
      <c r="H710" s="10"/>
      <c r="I710" s="10"/>
      <c r="J710" s="10"/>
      <c r="K710" s="10"/>
      <c r="L710" s="10"/>
      <c r="M710" s="10"/>
      <c r="N710" s="10"/>
      <c r="O710" s="10"/>
      <c r="P710" s="10"/>
      <c r="Q710" s="10"/>
      <c r="R710" s="10"/>
    </row>
    <row r="711" spans="1:18">
      <c r="A711" s="10"/>
      <c r="B711" s="10"/>
      <c r="C711" s="10"/>
      <c r="D711" s="10"/>
      <c r="E711" s="10"/>
      <c r="F711" s="10"/>
      <c r="G711" s="10"/>
      <c r="H711" s="10"/>
      <c r="I711" s="10"/>
      <c r="J711" s="10"/>
      <c r="K711" s="10"/>
      <c r="L711" s="10"/>
      <c r="M711" s="10"/>
      <c r="N711" s="10"/>
      <c r="O711" s="10"/>
      <c r="P711" s="10"/>
      <c r="Q711" s="10"/>
      <c r="R711" s="10"/>
    </row>
    <row r="712" spans="1:18">
      <c r="A712" s="10"/>
      <c r="B712" s="10"/>
      <c r="C712" s="10"/>
      <c r="D712" s="10"/>
      <c r="E712" s="10"/>
      <c r="F712" s="10"/>
      <c r="G712" s="10"/>
      <c r="H712" s="10"/>
      <c r="I712" s="10"/>
      <c r="J712" s="10"/>
      <c r="K712" s="10"/>
      <c r="L712" s="10"/>
      <c r="M712" s="10"/>
      <c r="N712" s="10"/>
      <c r="O712" s="10"/>
      <c r="P712" s="10"/>
      <c r="Q712" s="10"/>
      <c r="R712" s="10"/>
    </row>
    <row r="713" spans="1:18">
      <c r="A713" s="10"/>
      <c r="B713" s="10"/>
      <c r="C713" s="10"/>
      <c r="D713" s="10"/>
      <c r="E713" s="10"/>
      <c r="F713" s="10"/>
      <c r="G713" s="10"/>
      <c r="H713" s="10"/>
      <c r="I713" s="10"/>
      <c r="J713" s="10"/>
      <c r="K713" s="10"/>
      <c r="L713" s="10"/>
      <c r="M713" s="10"/>
      <c r="N713" s="10"/>
      <c r="O713" s="10"/>
      <c r="P713" s="10"/>
      <c r="Q713" s="10"/>
      <c r="R713" s="10"/>
    </row>
    <row r="714" spans="1:18">
      <c r="A714" s="10"/>
      <c r="B714" s="10"/>
      <c r="C714" s="10"/>
      <c r="D714" s="10"/>
      <c r="E714" s="10"/>
      <c r="F714" s="10"/>
      <c r="G714" s="10"/>
      <c r="H714" s="10"/>
      <c r="I714" s="10"/>
      <c r="J714" s="10"/>
      <c r="K714" s="10"/>
      <c r="L714" s="10"/>
      <c r="M714" s="10"/>
      <c r="N714" s="10"/>
      <c r="O714" s="10"/>
      <c r="P714" s="10"/>
      <c r="Q714" s="10"/>
      <c r="R714" s="10"/>
    </row>
    <row r="715" spans="1:18">
      <c r="A715" s="10"/>
      <c r="B715" s="10"/>
      <c r="C715" s="10"/>
      <c r="D715" s="10"/>
      <c r="E715" s="10"/>
      <c r="F715" s="10"/>
      <c r="G715" s="10"/>
      <c r="H715" s="10"/>
      <c r="I715" s="10"/>
      <c r="J715" s="10"/>
      <c r="K715" s="10"/>
      <c r="L715" s="10"/>
      <c r="M715" s="10"/>
      <c r="N715" s="10"/>
      <c r="O715" s="10"/>
      <c r="P715" s="10"/>
      <c r="Q715" s="10"/>
      <c r="R715" s="10"/>
    </row>
    <row r="716" spans="1:18">
      <c r="A716" s="10"/>
      <c r="B716" s="10"/>
      <c r="C716" s="10"/>
      <c r="D716" s="10"/>
      <c r="E716" s="10"/>
      <c r="F716" s="10"/>
      <c r="G716" s="10"/>
      <c r="H716" s="10"/>
      <c r="I716" s="10"/>
      <c r="J716" s="10"/>
      <c r="K716" s="10"/>
      <c r="L716" s="10"/>
      <c r="M716" s="10"/>
      <c r="N716" s="10"/>
      <c r="O716" s="10"/>
      <c r="P716" s="10"/>
      <c r="Q716" s="10"/>
      <c r="R716" s="10"/>
    </row>
    <row r="717" spans="1:18">
      <c r="A717" s="10"/>
      <c r="B717" s="10"/>
      <c r="C717" s="10"/>
      <c r="D717" s="10"/>
      <c r="E717" s="10"/>
      <c r="F717" s="10"/>
      <c r="G717" s="10"/>
      <c r="H717" s="10"/>
      <c r="I717" s="10"/>
      <c r="J717" s="10"/>
      <c r="K717" s="10"/>
      <c r="L717" s="10"/>
      <c r="M717" s="10"/>
      <c r="N717" s="10"/>
      <c r="O717" s="10"/>
      <c r="P717" s="10"/>
      <c r="Q717" s="10"/>
      <c r="R717" s="10"/>
    </row>
    <row r="718" spans="1:18">
      <c r="A718" s="10"/>
      <c r="B718" s="10"/>
      <c r="C718" s="10"/>
      <c r="D718" s="10"/>
      <c r="E718" s="10"/>
      <c r="F718" s="10"/>
      <c r="G718" s="10"/>
      <c r="H718" s="10"/>
      <c r="I718" s="10"/>
      <c r="J718" s="10"/>
      <c r="K718" s="10"/>
      <c r="L718" s="10"/>
      <c r="M718" s="10"/>
      <c r="N718" s="10"/>
      <c r="O718" s="10"/>
      <c r="P718" s="10"/>
      <c r="Q718" s="10"/>
      <c r="R718" s="10"/>
    </row>
    <row r="719" spans="1:18">
      <c r="A719" s="10"/>
      <c r="B719" s="10"/>
      <c r="C719" s="10"/>
      <c r="D719" s="10"/>
      <c r="E719" s="10"/>
      <c r="F719" s="10"/>
      <c r="G719" s="10"/>
      <c r="H719" s="10"/>
      <c r="I719" s="10"/>
      <c r="J719" s="10"/>
      <c r="K719" s="10"/>
      <c r="L719" s="10"/>
      <c r="M719" s="10"/>
      <c r="N719" s="10"/>
      <c r="O719" s="10"/>
      <c r="P719" s="10"/>
      <c r="Q719" s="10"/>
      <c r="R719" s="10"/>
    </row>
    <row r="720" spans="1:18">
      <c r="A720" s="10"/>
      <c r="B720" s="10"/>
      <c r="C720" s="10"/>
      <c r="D720" s="10"/>
      <c r="E720" s="10"/>
      <c r="F720" s="10"/>
      <c r="G720" s="10"/>
      <c r="H720" s="10"/>
      <c r="I720" s="10"/>
      <c r="J720" s="10"/>
      <c r="K720" s="10"/>
      <c r="L720" s="10"/>
      <c r="M720" s="10"/>
      <c r="N720" s="10"/>
      <c r="O720" s="10"/>
      <c r="P720" s="10"/>
      <c r="Q720" s="10"/>
      <c r="R720" s="10"/>
    </row>
    <row r="721" spans="1:18">
      <c r="A721" s="10"/>
      <c r="B721" s="10"/>
      <c r="C721" s="10"/>
      <c r="D721" s="10"/>
      <c r="E721" s="10"/>
      <c r="F721" s="10"/>
      <c r="G721" s="10"/>
      <c r="H721" s="10"/>
      <c r="I721" s="10"/>
      <c r="J721" s="10"/>
      <c r="K721" s="10"/>
      <c r="L721" s="10"/>
      <c r="M721" s="10"/>
      <c r="N721" s="10"/>
      <c r="O721" s="10"/>
      <c r="P721" s="10"/>
      <c r="Q721" s="10"/>
      <c r="R721" s="10"/>
    </row>
    <row r="722" spans="1:18">
      <c r="A722" s="10"/>
      <c r="B722" s="10"/>
      <c r="C722" s="10"/>
      <c r="D722" s="10"/>
      <c r="E722" s="10"/>
      <c r="F722" s="10"/>
      <c r="G722" s="10"/>
      <c r="H722" s="10"/>
      <c r="I722" s="10"/>
      <c r="J722" s="10"/>
      <c r="K722" s="10"/>
      <c r="L722" s="10"/>
      <c r="M722" s="10"/>
      <c r="N722" s="10"/>
      <c r="O722" s="10"/>
      <c r="P722" s="10"/>
      <c r="Q722" s="10"/>
      <c r="R722" s="10"/>
    </row>
    <row r="723" spans="1:18">
      <c r="A723" s="10"/>
      <c r="B723" s="10"/>
      <c r="C723" s="10"/>
      <c r="D723" s="10"/>
      <c r="E723" s="10"/>
      <c r="F723" s="10"/>
      <c r="G723" s="10"/>
      <c r="H723" s="10"/>
      <c r="I723" s="10"/>
      <c r="J723" s="10"/>
      <c r="K723" s="10"/>
      <c r="L723" s="10"/>
      <c r="M723" s="10"/>
      <c r="N723" s="10"/>
      <c r="O723" s="10"/>
      <c r="P723" s="10"/>
      <c r="Q723" s="10"/>
      <c r="R723" s="10"/>
    </row>
    <row r="724" spans="1:18">
      <c r="A724" s="10"/>
      <c r="B724" s="10"/>
      <c r="C724" s="10"/>
      <c r="D724" s="10"/>
      <c r="E724" s="10"/>
      <c r="F724" s="10"/>
      <c r="G724" s="10"/>
      <c r="H724" s="10"/>
      <c r="I724" s="10"/>
      <c r="J724" s="10"/>
      <c r="K724" s="10"/>
      <c r="L724" s="10"/>
      <c r="M724" s="10"/>
      <c r="N724" s="10"/>
      <c r="O724" s="10"/>
      <c r="P724" s="10"/>
      <c r="Q724" s="10"/>
      <c r="R724" s="10"/>
    </row>
    <row r="725" spans="1:18">
      <c r="A725" s="10"/>
      <c r="B725" s="10"/>
      <c r="C725" s="10"/>
      <c r="D725" s="10"/>
      <c r="E725" s="10"/>
      <c r="F725" s="10"/>
      <c r="G725" s="10"/>
      <c r="H725" s="10"/>
      <c r="I725" s="10"/>
      <c r="J725" s="10"/>
      <c r="K725" s="10"/>
      <c r="L725" s="10"/>
      <c r="M725" s="10"/>
      <c r="N725" s="10"/>
      <c r="O725" s="10"/>
      <c r="P725" s="10"/>
      <c r="Q725" s="10"/>
      <c r="R725" s="10"/>
    </row>
    <row r="726" spans="1:18">
      <c r="A726" s="10"/>
      <c r="B726" s="10"/>
      <c r="C726" s="10"/>
      <c r="D726" s="10"/>
      <c r="E726" s="10"/>
      <c r="F726" s="10"/>
      <c r="G726" s="10"/>
      <c r="H726" s="10"/>
      <c r="I726" s="10"/>
      <c r="J726" s="10"/>
      <c r="K726" s="10"/>
      <c r="L726" s="10"/>
      <c r="M726" s="10"/>
      <c r="N726" s="10"/>
      <c r="O726" s="10"/>
      <c r="P726" s="10"/>
      <c r="Q726" s="10"/>
      <c r="R726" s="10"/>
    </row>
    <row r="727" spans="1:18">
      <c r="A727" s="10"/>
      <c r="B727" s="10"/>
      <c r="C727" s="10"/>
      <c r="D727" s="10"/>
      <c r="E727" s="10"/>
      <c r="F727" s="10"/>
      <c r="G727" s="10"/>
      <c r="H727" s="10"/>
      <c r="I727" s="10"/>
      <c r="J727" s="10"/>
      <c r="K727" s="10"/>
      <c r="L727" s="10"/>
      <c r="M727" s="10"/>
      <c r="N727" s="10"/>
      <c r="O727" s="10"/>
      <c r="P727" s="10"/>
      <c r="Q727" s="10"/>
      <c r="R727" s="10"/>
    </row>
    <row r="728" spans="1:18">
      <c r="A728" s="10"/>
      <c r="B728" s="10"/>
      <c r="C728" s="10"/>
      <c r="D728" s="10"/>
      <c r="E728" s="10"/>
      <c r="F728" s="10"/>
      <c r="G728" s="10"/>
      <c r="H728" s="10"/>
      <c r="I728" s="10"/>
      <c r="J728" s="10"/>
      <c r="K728" s="10"/>
      <c r="L728" s="10"/>
      <c r="M728" s="10"/>
      <c r="N728" s="10"/>
      <c r="O728" s="10"/>
      <c r="P728" s="10"/>
      <c r="Q728" s="10"/>
      <c r="R728" s="10"/>
    </row>
    <row r="729" spans="1:18">
      <c r="A729" s="10"/>
      <c r="B729" s="10"/>
      <c r="C729" s="10"/>
      <c r="D729" s="10"/>
      <c r="E729" s="10"/>
      <c r="F729" s="10"/>
      <c r="G729" s="10"/>
      <c r="H729" s="10"/>
      <c r="I729" s="10"/>
      <c r="J729" s="10"/>
      <c r="K729" s="10"/>
      <c r="L729" s="10"/>
      <c r="M729" s="10"/>
      <c r="N729" s="10"/>
      <c r="O729" s="10"/>
      <c r="P729" s="10"/>
      <c r="Q729" s="10"/>
      <c r="R729" s="10"/>
    </row>
    <row r="730" spans="1:18">
      <c r="A730" s="10"/>
      <c r="B730" s="10"/>
      <c r="C730" s="10"/>
      <c r="D730" s="10"/>
      <c r="E730" s="10"/>
      <c r="F730" s="10"/>
      <c r="G730" s="10"/>
      <c r="H730" s="10"/>
      <c r="I730" s="10"/>
      <c r="J730" s="10"/>
      <c r="K730" s="10"/>
      <c r="L730" s="10"/>
      <c r="M730" s="10"/>
      <c r="N730" s="10"/>
      <c r="O730" s="10"/>
      <c r="P730" s="10"/>
      <c r="Q730" s="10"/>
      <c r="R730" s="10"/>
    </row>
    <row r="731" spans="1:18">
      <c r="A731" s="10"/>
      <c r="B731" s="10"/>
      <c r="C731" s="10"/>
      <c r="D731" s="10"/>
      <c r="E731" s="10"/>
      <c r="F731" s="10"/>
      <c r="G731" s="10"/>
      <c r="H731" s="10"/>
      <c r="I731" s="10"/>
      <c r="J731" s="10"/>
      <c r="K731" s="10"/>
      <c r="L731" s="10"/>
      <c r="M731" s="10"/>
      <c r="N731" s="10"/>
      <c r="O731" s="10"/>
      <c r="P731" s="10"/>
      <c r="Q731" s="10"/>
      <c r="R731" s="10"/>
    </row>
    <row r="732" spans="1:18">
      <c r="A732" s="10"/>
      <c r="B732" s="10"/>
      <c r="C732" s="10"/>
      <c r="D732" s="10"/>
      <c r="E732" s="10"/>
      <c r="F732" s="10"/>
      <c r="G732" s="10"/>
      <c r="H732" s="10"/>
      <c r="I732" s="10"/>
      <c r="J732" s="10"/>
      <c r="K732" s="10"/>
      <c r="L732" s="10"/>
      <c r="M732" s="10"/>
      <c r="N732" s="10"/>
      <c r="O732" s="10"/>
      <c r="P732" s="10"/>
      <c r="Q732" s="10"/>
      <c r="R732" s="10"/>
    </row>
    <row r="733" spans="1:18">
      <c r="A733" s="10"/>
      <c r="B733" s="10"/>
      <c r="C733" s="10"/>
      <c r="D733" s="10"/>
      <c r="E733" s="10"/>
      <c r="F733" s="10"/>
      <c r="G733" s="10"/>
      <c r="H733" s="10"/>
      <c r="I733" s="10"/>
      <c r="J733" s="10"/>
      <c r="K733" s="10"/>
      <c r="L733" s="10"/>
      <c r="M733" s="10"/>
      <c r="N733" s="10"/>
      <c r="O733" s="10"/>
      <c r="P733" s="10"/>
      <c r="Q733" s="10"/>
      <c r="R733" s="10"/>
    </row>
    <row r="734" spans="1:18">
      <c r="A734" s="10"/>
      <c r="B734" s="10"/>
      <c r="C734" s="10"/>
      <c r="D734" s="10"/>
      <c r="E734" s="10"/>
      <c r="F734" s="10"/>
      <c r="G734" s="10"/>
      <c r="H734" s="10"/>
      <c r="I734" s="10"/>
      <c r="J734" s="10"/>
      <c r="K734" s="10"/>
      <c r="L734" s="10"/>
      <c r="M734" s="10"/>
      <c r="N734" s="10"/>
      <c r="O734" s="10"/>
      <c r="P734" s="10"/>
      <c r="Q734" s="10"/>
      <c r="R734" s="10"/>
    </row>
    <row r="735" spans="1:18">
      <c r="A735" s="10"/>
      <c r="B735" s="10"/>
      <c r="C735" s="10"/>
      <c r="D735" s="10"/>
      <c r="E735" s="10"/>
      <c r="F735" s="10"/>
      <c r="G735" s="10"/>
      <c r="H735" s="10"/>
      <c r="I735" s="10"/>
      <c r="J735" s="10"/>
      <c r="K735" s="10"/>
      <c r="L735" s="10"/>
      <c r="M735" s="10"/>
      <c r="N735" s="10"/>
      <c r="O735" s="10"/>
      <c r="P735" s="10"/>
      <c r="Q735" s="10"/>
      <c r="R735" s="10"/>
    </row>
    <row r="736" spans="1:18">
      <c r="A736" s="10"/>
      <c r="B736" s="10"/>
      <c r="C736" s="10"/>
      <c r="D736" s="10"/>
      <c r="E736" s="10"/>
      <c r="F736" s="10"/>
      <c r="G736" s="10"/>
      <c r="H736" s="10"/>
      <c r="I736" s="10"/>
      <c r="J736" s="10"/>
      <c r="K736" s="10"/>
      <c r="L736" s="10"/>
      <c r="M736" s="10"/>
      <c r="N736" s="10"/>
      <c r="O736" s="10"/>
      <c r="P736" s="10"/>
      <c r="Q736" s="10"/>
      <c r="R736" s="10"/>
    </row>
    <row r="737" spans="1:18">
      <c r="A737" s="10"/>
      <c r="B737" s="10"/>
      <c r="C737" s="10"/>
      <c r="D737" s="10"/>
      <c r="E737" s="10"/>
      <c r="F737" s="10"/>
      <c r="G737" s="10"/>
      <c r="H737" s="10"/>
      <c r="I737" s="10"/>
      <c r="J737" s="10"/>
      <c r="K737" s="10"/>
      <c r="L737" s="10"/>
      <c r="M737" s="10"/>
      <c r="N737" s="10"/>
      <c r="O737" s="10"/>
      <c r="P737" s="10"/>
      <c r="Q737" s="10"/>
      <c r="R737" s="10"/>
    </row>
    <row r="738" spans="1:18">
      <c r="A738" s="10"/>
      <c r="B738" s="10"/>
      <c r="C738" s="10"/>
      <c r="D738" s="10"/>
      <c r="E738" s="10"/>
      <c r="F738" s="10"/>
      <c r="G738" s="10"/>
      <c r="H738" s="10"/>
      <c r="I738" s="10"/>
      <c r="J738" s="10"/>
      <c r="K738" s="10"/>
      <c r="L738" s="10"/>
      <c r="M738" s="10"/>
      <c r="N738" s="10"/>
      <c r="O738" s="10"/>
      <c r="P738" s="10"/>
      <c r="Q738" s="10"/>
      <c r="R738" s="10"/>
    </row>
    <row r="739" spans="1:18">
      <c r="A739" s="10"/>
      <c r="B739" s="10"/>
      <c r="C739" s="10"/>
      <c r="D739" s="10"/>
      <c r="E739" s="10"/>
      <c r="F739" s="10"/>
      <c r="G739" s="10"/>
      <c r="H739" s="10"/>
      <c r="I739" s="10"/>
      <c r="J739" s="10"/>
      <c r="K739" s="10"/>
      <c r="L739" s="10"/>
      <c r="M739" s="10"/>
      <c r="N739" s="10"/>
      <c r="O739" s="10"/>
      <c r="P739" s="10"/>
      <c r="Q739" s="10"/>
      <c r="R739" s="10"/>
    </row>
    <row r="740" spans="1:18">
      <c r="A740" s="10"/>
      <c r="B740" s="10"/>
      <c r="C740" s="10"/>
      <c r="D740" s="10"/>
      <c r="E740" s="10"/>
      <c r="F740" s="10"/>
      <c r="G740" s="10"/>
      <c r="H740" s="10"/>
      <c r="I740" s="10"/>
      <c r="J740" s="10"/>
      <c r="K740" s="10"/>
      <c r="L740" s="10"/>
      <c r="M740" s="10"/>
      <c r="N740" s="10"/>
      <c r="O740" s="10"/>
      <c r="P740" s="10"/>
      <c r="Q740" s="10"/>
      <c r="R740" s="10"/>
    </row>
    <row r="741" spans="1:18">
      <c r="A741" s="10"/>
      <c r="B741" s="10"/>
      <c r="C741" s="10"/>
      <c r="D741" s="10"/>
      <c r="E741" s="10"/>
      <c r="F741" s="10"/>
      <c r="G741" s="10"/>
      <c r="H741" s="10"/>
      <c r="I741" s="10"/>
      <c r="J741" s="10"/>
      <c r="K741" s="10"/>
      <c r="L741" s="10"/>
      <c r="M741" s="10"/>
      <c r="N741" s="10"/>
      <c r="O741" s="10"/>
      <c r="P741" s="10"/>
      <c r="Q741" s="10"/>
      <c r="R741" s="10"/>
    </row>
    <row r="742" spans="1:18">
      <c r="A742" s="10"/>
      <c r="B742" s="10"/>
      <c r="C742" s="10"/>
      <c r="D742" s="10"/>
      <c r="E742" s="10"/>
      <c r="F742" s="10"/>
      <c r="G742" s="10"/>
      <c r="H742" s="10"/>
      <c r="I742" s="10"/>
      <c r="J742" s="10"/>
      <c r="K742" s="10"/>
      <c r="L742" s="10"/>
      <c r="M742" s="10"/>
      <c r="N742" s="10"/>
      <c r="O742" s="10"/>
      <c r="P742" s="10"/>
      <c r="Q742" s="10"/>
      <c r="R742" s="10"/>
    </row>
    <row r="743" spans="1:18">
      <c r="A743" s="10"/>
      <c r="B743" s="10"/>
      <c r="C743" s="10"/>
      <c r="D743" s="10"/>
      <c r="E743" s="10"/>
      <c r="F743" s="10"/>
      <c r="G743" s="10"/>
      <c r="H743" s="10"/>
      <c r="I743" s="10"/>
      <c r="J743" s="10"/>
      <c r="K743" s="10"/>
      <c r="L743" s="10"/>
      <c r="M743" s="10"/>
      <c r="N743" s="10"/>
      <c r="O743" s="10"/>
      <c r="P743" s="10"/>
      <c r="Q743" s="10"/>
      <c r="R743" s="10"/>
    </row>
    <row r="744" spans="1:18">
      <c r="A744" s="10"/>
      <c r="B744" s="10"/>
      <c r="C744" s="10"/>
      <c r="D744" s="10"/>
      <c r="E744" s="10"/>
      <c r="F744" s="10"/>
      <c r="G744" s="10"/>
      <c r="H744" s="10"/>
      <c r="I744" s="10"/>
      <c r="J744" s="10"/>
      <c r="K744" s="10"/>
      <c r="L744" s="10"/>
      <c r="M744" s="10"/>
      <c r="N744" s="10"/>
      <c r="O744" s="10"/>
      <c r="P744" s="10"/>
      <c r="Q744" s="10"/>
      <c r="R744" s="10"/>
    </row>
    <row r="745" spans="1:18">
      <c r="A745" s="10"/>
      <c r="B745" s="10"/>
      <c r="C745" s="10"/>
      <c r="D745" s="10"/>
      <c r="E745" s="10"/>
      <c r="F745" s="10"/>
      <c r="G745" s="10"/>
      <c r="H745" s="10"/>
      <c r="I745" s="10"/>
      <c r="J745" s="10"/>
      <c r="K745" s="10"/>
      <c r="L745" s="10"/>
      <c r="M745" s="10"/>
      <c r="N745" s="10"/>
      <c r="O745" s="10"/>
      <c r="P745" s="10"/>
      <c r="Q745" s="10"/>
      <c r="R745" s="10"/>
    </row>
    <row r="746" spans="1:18">
      <c r="A746" s="10"/>
      <c r="B746" s="10"/>
      <c r="C746" s="10"/>
      <c r="D746" s="10"/>
      <c r="E746" s="10"/>
      <c r="F746" s="10"/>
      <c r="G746" s="10"/>
      <c r="H746" s="10"/>
      <c r="I746" s="10"/>
      <c r="J746" s="10"/>
      <c r="K746" s="10"/>
      <c r="L746" s="10"/>
      <c r="M746" s="10"/>
      <c r="N746" s="10"/>
      <c r="O746" s="10"/>
      <c r="P746" s="10"/>
      <c r="Q746" s="10"/>
      <c r="R746" s="10"/>
    </row>
    <row r="747" spans="1:18">
      <c r="A747" s="10"/>
      <c r="B747" s="10"/>
      <c r="C747" s="10"/>
      <c r="D747" s="10"/>
      <c r="E747" s="10"/>
      <c r="F747" s="10"/>
      <c r="G747" s="10"/>
      <c r="H747" s="10"/>
      <c r="I747" s="10"/>
      <c r="J747" s="10"/>
      <c r="K747" s="10"/>
      <c r="L747" s="10"/>
      <c r="M747" s="10"/>
      <c r="N747" s="10"/>
      <c r="O747" s="10"/>
      <c r="P747" s="10"/>
      <c r="Q747" s="10"/>
      <c r="R747" s="10"/>
    </row>
    <row r="748" spans="1:18">
      <c r="A748" s="10"/>
      <c r="B748" s="10"/>
      <c r="C748" s="10"/>
      <c r="D748" s="10"/>
      <c r="E748" s="10"/>
      <c r="F748" s="10"/>
      <c r="G748" s="10"/>
      <c r="H748" s="10"/>
      <c r="I748" s="10"/>
      <c r="J748" s="10"/>
      <c r="K748" s="10"/>
      <c r="L748" s="10"/>
      <c r="M748" s="10"/>
      <c r="N748" s="10"/>
      <c r="O748" s="10"/>
      <c r="P748" s="10"/>
      <c r="Q748" s="10"/>
      <c r="R748" s="10"/>
    </row>
    <row r="749" spans="1:18">
      <c r="A749" s="10"/>
      <c r="B749" s="10"/>
      <c r="C749" s="10"/>
      <c r="D749" s="10"/>
      <c r="E749" s="10"/>
      <c r="F749" s="10"/>
      <c r="G749" s="10"/>
      <c r="H749" s="10"/>
      <c r="I749" s="10"/>
      <c r="J749" s="10"/>
      <c r="K749" s="10"/>
      <c r="L749" s="10"/>
      <c r="M749" s="10"/>
      <c r="N749" s="10"/>
      <c r="O749" s="10"/>
      <c r="P749" s="10"/>
      <c r="Q749" s="10"/>
      <c r="R749" s="10"/>
    </row>
    <row r="750" spans="1:18">
      <c r="A750" s="10"/>
      <c r="B750" s="10"/>
      <c r="C750" s="10"/>
      <c r="D750" s="10"/>
      <c r="E750" s="10"/>
      <c r="F750" s="10"/>
      <c r="G750" s="10"/>
      <c r="H750" s="10"/>
      <c r="I750" s="10"/>
      <c r="J750" s="10"/>
      <c r="K750" s="10"/>
      <c r="L750" s="10"/>
      <c r="M750" s="10"/>
      <c r="N750" s="10"/>
      <c r="O750" s="10"/>
      <c r="P750" s="10"/>
      <c r="Q750" s="10"/>
      <c r="R750" s="10"/>
    </row>
    <row r="751" spans="1:18">
      <c r="A751" s="10"/>
      <c r="B751" s="10"/>
      <c r="C751" s="10"/>
      <c r="D751" s="10"/>
      <c r="E751" s="10"/>
      <c r="F751" s="10"/>
      <c r="G751" s="10"/>
      <c r="H751" s="10"/>
      <c r="I751" s="10"/>
      <c r="J751" s="10"/>
      <c r="K751" s="10"/>
      <c r="L751" s="10"/>
      <c r="M751" s="10"/>
      <c r="N751" s="10"/>
      <c r="O751" s="10"/>
      <c r="P751" s="10"/>
      <c r="Q751" s="10"/>
      <c r="R751" s="10"/>
    </row>
    <row r="752" spans="1:18">
      <c r="A752" s="10"/>
      <c r="B752" s="10"/>
      <c r="C752" s="10"/>
      <c r="D752" s="10"/>
      <c r="E752" s="10"/>
      <c r="F752" s="10"/>
      <c r="G752" s="10"/>
      <c r="H752" s="10"/>
      <c r="I752" s="10"/>
      <c r="J752" s="10"/>
      <c r="K752" s="10"/>
      <c r="L752" s="10"/>
      <c r="M752" s="10"/>
      <c r="N752" s="10"/>
      <c r="O752" s="10"/>
      <c r="P752" s="10"/>
      <c r="Q752" s="10"/>
      <c r="R752" s="10"/>
    </row>
    <row r="753" spans="1:18">
      <c r="A753" s="10"/>
      <c r="B753" s="10"/>
      <c r="C753" s="10"/>
      <c r="D753" s="10"/>
      <c r="E753" s="10"/>
      <c r="F753" s="10"/>
      <c r="G753" s="10"/>
      <c r="H753" s="10"/>
      <c r="I753" s="10"/>
      <c r="J753" s="10"/>
      <c r="K753" s="10"/>
      <c r="L753" s="10"/>
      <c r="M753" s="10"/>
      <c r="N753" s="10"/>
      <c r="O753" s="10"/>
      <c r="P753" s="10"/>
      <c r="Q753" s="10"/>
      <c r="R753" s="10"/>
    </row>
    <row r="754" spans="1:18">
      <c r="A754" s="10"/>
      <c r="B754" s="10"/>
      <c r="C754" s="10"/>
      <c r="D754" s="10"/>
      <c r="E754" s="10"/>
      <c r="F754" s="10"/>
      <c r="G754" s="10"/>
      <c r="H754" s="10"/>
      <c r="I754" s="10"/>
      <c r="J754" s="10"/>
      <c r="K754" s="10"/>
      <c r="L754" s="10"/>
      <c r="M754" s="10"/>
      <c r="N754" s="10"/>
      <c r="O754" s="10"/>
      <c r="P754" s="10"/>
      <c r="Q754" s="10"/>
      <c r="R754" s="10"/>
    </row>
    <row r="755" spans="1:18">
      <c r="A755" s="10"/>
      <c r="B755" s="10"/>
      <c r="C755" s="10"/>
      <c r="D755" s="10"/>
      <c r="E755" s="10"/>
      <c r="F755" s="10"/>
      <c r="G755" s="10"/>
      <c r="H755" s="10"/>
      <c r="I755" s="10"/>
      <c r="J755" s="10"/>
      <c r="K755" s="10"/>
      <c r="L755" s="10"/>
      <c r="M755" s="10"/>
      <c r="N755" s="10"/>
      <c r="O755" s="10"/>
      <c r="P755" s="10"/>
      <c r="Q755" s="10"/>
      <c r="R755" s="10"/>
    </row>
    <row r="756" spans="1:18">
      <c r="A756" s="10"/>
      <c r="B756" s="10"/>
      <c r="C756" s="10"/>
      <c r="D756" s="10"/>
      <c r="E756" s="10"/>
      <c r="F756" s="10"/>
      <c r="G756" s="10"/>
      <c r="H756" s="10"/>
      <c r="I756" s="10"/>
      <c r="J756" s="10"/>
      <c r="K756" s="10"/>
      <c r="L756" s="10"/>
      <c r="M756" s="10"/>
      <c r="N756" s="10"/>
      <c r="O756" s="10"/>
      <c r="P756" s="10"/>
      <c r="Q756" s="10"/>
      <c r="R756" s="10"/>
    </row>
    <row r="757" spans="1:18">
      <c r="A757" s="10"/>
      <c r="B757" s="10"/>
      <c r="C757" s="10"/>
      <c r="D757" s="10"/>
      <c r="E757" s="10"/>
      <c r="F757" s="10"/>
      <c r="G757" s="10"/>
      <c r="H757" s="10"/>
      <c r="I757" s="10"/>
      <c r="J757" s="10"/>
      <c r="K757" s="10"/>
      <c r="L757" s="10"/>
      <c r="M757" s="10"/>
      <c r="N757" s="10"/>
      <c r="O757" s="10"/>
      <c r="P757" s="10"/>
      <c r="Q757" s="10"/>
      <c r="R757" s="10"/>
    </row>
    <row r="758" spans="1:18">
      <c r="A758" s="10"/>
      <c r="B758" s="10"/>
      <c r="C758" s="10"/>
      <c r="D758" s="10"/>
      <c r="E758" s="10"/>
      <c r="F758" s="10"/>
      <c r="G758" s="10"/>
      <c r="H758" s="10"/>
      <c r="I758" s="10"/>
      <c r="J758" s="10"/>
      <c r="K758" s="10"/>
      <c r="L758" s="10"/>
      <c r="M758" s="10"/>
      <c r="N758" s="10"/>
      <c r="O758" s="10"/>
      <c r="P758" s="10"/>
      <c r="Q758" s="10"/>
      <c r="R758" s="10"/>
    </row>
    <row r="759" spans="1:18">
      <c r="A759" s="10"/>
      <c r="B759" s="10"/>
      <c r="C759" s="10"/>
      <c r="D759" s="10"/>
      <c r="E759" s="10"/>
      <c r="F759" s="10"/>
      <c r="G759" s="10"/>
      <c r="H759" s="10"/>
      <c r="I759" s="10"/>
      <c r="J759" s="10"/>
      <c r="K759" s="10"/>
      <c r="L759" s="10"/>
      <c r="M759" s="10"/>
      <c r="N759" s="10"/>
      <c r="O759" s="10"/>
      <c r="P759" s="10"/>
      <c r="Q759" s="10"/>
      <c r="R759" s="10"/>
    </row>
    <row r="760" spans="1:18">
      <c r="A760" s="10"/>
      <c r="B760" s="10"/>
      <c r="C760" s="10"/>
      <c r="D760" s="10"/>
      <c r="E760" s="10"/>
      <c r="F760" s="10"/>
      <c r="G760" s="10"/>
      <c r="H760" s="10"/>
      <c r="I760" s="10"/>
      <c r="J760" s="10"/>
      <c r="K760" s="10"/>
      <c r="L760" s="10"/>
      <c r="M760" s="10"/>
      <c r="N760" s="10"/>
      <c r="O760" s="10"/>
      <c r="P760" s="10"/>
      <c r="Q760" s="10"/>
      <c r="R760" s="10"/>
    </row>
    <row r="761" spans="1:18">
      <c r="A761" s="10"/>
      <c r="B761" s="10"/>
      <c r="C761" s="10"/>
      <c r="D761" s="10"/>
      <c r="E761" s="10"/>
      <c r="F761" s="10"/>
      <c r="G761" s="10"/>
      <c r="H761" s="10"/>
      <c r="I761" s="10"/>
      <c r="J761" s="10"/>
      <c r="K761" s="10"/>
      <c r="L761" s="10"/>
      <c r="M761" s="10"/>
      <c r="N761" s="10"/>
      <c r="O761" s="10"/>
      <c r="P761" s="10"/>
      <c r="Q761" s="10"/>
      <c r="R761" s="10"/>
    </row>
    <row r="762" spans="1:18">
      <c r="A762" s="10"/>
      <c r="B762" s="10"/>
      <c r="C762" s="10"/>
      <c r="D762" s="10"/>
      <c r="E762" s="10"/>
      <c r="F762" s="10"/>
      <c r="G762" s="10"/>
      <c r="H762" s="10"/>
      <c r="I762" s="10"/>
      <c r="J762" s="10"/>
      <c r="K762" s="10"/>
      <c r="L762" s="10"/>
      <c r="M762" s="10"/>
      <c r="N762" s="10"/>
      <c r="O762" s="10"/>
      <c r="P762" s="10"/>
      <c r="Q762" s="10"/>
      <c r="R762" s="10"/>
    </row>
    <row r="763" spans="1:18">
      <c r="A763" s="10"/>
      <c r="B763" s="10"/>
      <c r="C763" s="10"/>
      <c r="D763" s="10"/>
      <c r="E763" s="10"/>
      <c r="F763" s="10"/>
      <c r="G763" s="10"/>
      <c r="H763" s="10"/>
      <c r="I763" s="10"/>
      <c r="J763" s="10"/>
      <c r="K763" s="10"/>
      <c r="L763" s="10"/>
      <c r="M763" s="10"/>
      <c r="N763" s="10"/>
      <c r="O763" s="10"/>
      <c r="P763" s="10"/>
      <c r="Q763" s="10"/>
      <c r="R763" s="10"/>
    </row>
    <row r="764" spans="1:18">
      <c r="A764" s="10"/>
      <c r="B764" s="10"/>
      <c r="C764" s="10"/>
      <c r="D764" s="10"/>
      <c r="E764" s="10"/>
      <c r="F764" s="10"/>
      <c r="G764" s="10"/>
      <c r="H764" s="10"/>
      <c r="I764" s="10"/>
      <c r="J764" s="10"/>
      <c r="K764" s="10"/>
      <c r="L764" s="10"/>
      <c r="M764" s="10"/>
      <c r="N764" s="10"/>
      <c r="O764" s="10"/>
      <c r="P764" s="10"/>
      <c r="Q764" s="10"/>
      <c r="R764" s="10"/>
    </row>
    <row r="765" spans="1:18">
      <c r="A765" s="10"/>
      <c r="B765" s="10"/>
      <c r="C765" s="10"/>
      <c r="D765" s="10"/>
      <c r="E765" s="10"/>
      <c r="F765" s="10"/>
      <c r="G765" s="10"/>
      <c r="H765" s="10"/>
      <c r="I765" s="10"/>
      <c r="J765" s="10"/>
      <c r="K765" s="10"/>
      <c r="L765" s="10"/>
      <c r="M765" s="10"/>
      <c r="N765" s="10"/>
      <c r="O765" s="10"/>
      <c r="P765" s="10"/>
      <c r="Q765" s="10"/>
      <c r="R765" s="10"/>
    </row>
    <row r="766" spans="1:18">
      <c r="A766" s="10"/>
      <c r="B766" s="10"/>
      <c r="C766" s="10"/>
      <c r="D766" s="10"/>
      <c r="E766" s="10"/>
      <c r="F766" s="10"/>
      <c r="G766" s="10"/>
      <c r="H766" s="10"/>
      <c r="I766" s="10"/>
      <c r="J766" s="10"/>
      <c r="K766" s="10"/>
      <c r="L766" s="10"/>
      <c r="M766" s="10"/>
      <c r="N766" s="10"/>
      <c r="O766" s="10"/>
      <c r="P766" s="10"/>
      <c r="Q766" s="10"/>
      <c r="R766" s="10"/>
    </row>
    <row r="767" spans="1:18">
      <c r="A767" s="10"/>
      <c r="B767" s="10"/>
      <c r="C767" s="10"/>
      <c r="D767" s="10"/>
      <c r="E767" s="10"/>
      <c r="F767" s="10"/>
      <c r="G767" s="10"/>
      <c r="H767" s="10"/>
      <c r="I767" s="10"/>
      <c r="J767" s="10"/>
      <c r="K767" s="10"/>
      <c r="L767" s="10"/>
      <c r="M767" s="10"/>
      <c r="N767" s="10"/>
      <c r="O767" s="10"/>
      <c r="P767" s="10"/>
      <c r="Q767" s="10"/>
      <c r="R767" s="10"/>
    </row>
    <row r="768" spans="1:18">
      <c r="A768" s="10"/>
      <c r="B768" s="10"/>
      <c r="C768" s="10"/>
      <c r="D768" s="10"/>
      <c r="E768" s="10"/>
      <c r="F768" s="10"/>
      <c r="G768" s="10"/>
      <c r="H768" s="10"/>
      <c r="I768" s="10"/>
      <c r="J768" s="10"/>
      <c r="K768" s="10"/>
      <c r="L768" s="10"/>
      <c r="M768" s="10"/>
      <c r="N768" s="10"/>
      <c r="O768" s="10"/>
      <c r="P768" s="10"/>
      <c r="Q768" s="10"/>
      <c r="R768" s="10"/>
    </row>
    <row r="769" spans="1:18">
      <c r="A769" s="10"/>
      <c r="B769" s="10"/>
      <c r="C769" s="10"/>
      <c r="D769" s="10"/>
      <c r="E769" s="10"/>
      <c r="F769" s="10"/>
      <c r="G769" s="10"/>
      <c r="H769" s="10"/>
      <c r="I769" s="10"/>
      <c r="J769" s="10"/>
      <c r="K769" s="10"/>
      <c r="L769" s="10"/>
      <c r="M769" s="10"/>
      <c r="N769" s="10"/>
      <c r="O769" s="10"/>
      <c r="P769" s="10"/>
      <c r="Q769" s="10"/>
      <c r="R769" s="10"/>
    </row>
    <row r="770" spans="1:18">
      <c r="A770" s="10"/>
      <c r="B770" s="10"/>
      <c r="C770" s="10"/>
      <c r="D770" s="10"/>
      <c r="E770" s="10"/>
      <c r="F770" s="10"/>
      <c r="G770" s="10"/>
      <c r="H770" s="10"/>
      <c r="I770" s="10"/>
      <c r="J770" s="10"/>
      <c r="K770" s="10"/>
      <c r="L770" s="10"/>
      <c r="M770" s="10"/>
      <c r="N770" s="10"/>
      <c r="O770" s="10"/>
      <c r="P770" s="10"/>
      <c r="Q770" s="10"/>
      <c r="R770" s="10"/>
    </row>
    <row r="771" spans="1:18">
      <c r="A771" s="10"/>
      <c r="B771" s="10"/>
      <c r="C771" s="10"/>
      <c r="D771" s="10"/>
      <c r="E771" s="10"/>
      <c r="F771" s="10"/>
      <c r="G771" s="10"/>
      <c r="H771" s="10"/>
      <c r="I771" s="10"/>
      <c r="J771" s="10"/>
      <c r="K771" s="10"/>
      <c r="L771" s="10"/>
      <c r="M771" s="10"/>
      <c r="N771" s="10"/>
      <c r="O771" s="10"/>
      <c r="P771" s="10"/>
      <c r="Q771" s="10"/>
      <c r="R771" s="10"/>
    </row>
    <row r="772" spans="1:18">
      <c r="A772" s="10"/>
      <c r="B772" s="10"/>
      <c r="C772" s="10"/>
      <c r="D772" s="10"/>
      <c r="E772" s="10"/>
      <c r="F772" s="10"/>
      <c r="G772" s="10"/>
      <c r="H772" s="10"/>
      <c r="I772" s="10"/>
      <c r="J772" s="10"/>
      <c r="K772" s="10"/>
      <c r="L772" s="10"/>
      <c r="M772" s="10"/>
      <c r="N772" s="10"/>
      <c r="O772" s="10"/>
      <c r="P772" s="10"/>
      <c r="Q772" s="10"/>
      <c r="R772" s="10"/>
    </row>
    <row r="773" spans="1:18">
      <c r="A773" s="10"/>
      <c r="B773" s="10"/>
      <c r="C773" s="10"/>
      <c r="D773" s="10"/>
      <c r="E773" s="10"/>
      <c r="F773" s="10"/>
      <c r="G773" s="10"/>
      <c r="H773" s="10"/>
      <c r="I773" s="10"/>
      <c r="J773" s="10"/>
      <c r="K773" s="10"/>
      <c r="L773" s="10"/>
      <c r="M773" s="10"/>
      <c r="N773" s="10"/>
      <c r="O773" s="10"/>
      <c r="P773" s="10"/>
      <c r="Q773" s="10"/>
      <c r="R773" s="10"/>
    </row>
    <row r="774" spans="1:18">
      <c r="A774" s="10"/>
      <c r="B774" s="10"/>
      <c r="C774" s="10"/>
      <c r="D774" s="10"/>
      <c r="E774" s="10"/>
      <c r="F774" s="10"/>
      <c r="G774" s="10"/>
      <c r="H774" s="10"/>
      <c r="I774" s="10"/>
      <c r="J774" s="10"/>
      <c r="K774" s="10"/>
      <c r="L774" s="10"/>
      <c r="M774" s="10"/>
      <c r="N774" s="10"/>
      <c r="O774" s="10"/>
      <c r="P774" s="10"/>
      <c r="Q774" s="10"/>
      <c r="R774" s="10"/>
    </row>
    <row r="775" spans="1:18">
      <c r="A775" s="10"/>
      <c r="B775" s="10"/>
      <c r="C775" s="10"/>
      <c r="D775" s="10"/>
      <c r="E775" s="10"/>
      <c r="F775" s="10"/>
      <c r="G775" s="10"/>
      <c r="H775" s="10"/>
      <c r="I775" s="10"/>
      <c r="J775" s="10"/>
      <c r="K775" s="10"/>
      <c r="L775" s="10"/>
      <c r="M775" s="10"/>
      <c r="N775" s="10"/>
      <c r="O775" s="10"/>
      <c r="P775" s="10"/>
      <c r="Q775" s="10"/>
      <c r="R775" s="10"/>
    </row>
    <row r="776" spans="1:18">
      <c r="A776" s="10"/>
      <c r="B776" s="10"/>
      <c r="C776" s="10"/>
      <c r="D776" s="10"/>
      <c r="E776" s="10"/>
      <c r="F776" s="10"/>
      <c r="G776" s="10"/>
      <c r="H776" s="10"/>
      <c r="I776" s="10"/>
      <c r="J776" s="10"/>
      <c r="K776" s="10"/>
      <c r="L776" s="10"/>
      <c r="M776" s="10"/>
      <c r="N776" s="10"/>
      <c r="O776" s="10"/>
      <c r="P776" s="10"/>
      <c r="Q776" s="10"/>
      <c r="R776" s="10"/>
    </row>
    <row r="777" spans="1:18">
      <c r="A777" s="10"/>
      <c r="B777" s="10"/>
      <c r="C777" s="10"/>
      <c r="D777" s="10"/>
      <c r="E777" s="10"/>
      <c r="F777" s="10"/>
      <c r="G777" s="10"/>
      <c r="H777" s="10"/>
      <c r="I777" s="10"/>
      <c r="J777" s="10"/>
      <c r="K777" s="10"/>
      <c r="L777" s="10"/>
      <c r="M777" s="10"/>
      <c r="N777" s="10"/>
      <c r="O777" s="10"/>
      <c r="P777" s="10"/>
      <c r="Q777" s="10"/>
      <c r="R777" s="10"/>
    </row>
    <row r="778" spans="1:18">
      <c r="A778" s="10"/>
      <c r="B778" s="10"/>
      <c r="C778" s="10"/>
      <c r="D778" s="10"/>
      <c r="E778" s="10"/>
      <c r="F778" s="10"/>
      <c r="G778" s="10"/>
      <c r="H778" s="10"/>
      <c r="I778" s="10"/>
      <c r="J778" s="10"/>
      <c r="K778" s="10"/>
      <c r="L778" s="10"/>
      <c r="M778" s="10"/>
      <c r="N778" s="10"/>
      <c r="O778" s="10"/>
      <c r="P778" s="10"/>
      <c r="Q778" s="10"/>
      <c r="R778" s="10"/>
    </row>
    <row r="779" spans="1:18">
      <c r="A779" s="10"/>
      <c r="B779" s="10"/>
      <c r="C779" s="10"/>
      <c r="D779" s="10"/>
      <c r="E779" s="10"/>
      <c r="F779" s="10"/>
      <c r="G779" s="10"/>
      <c r="H779" s="10"/>
      <c r="I779" s="10"/>
      <c r="J779" s="10"/>
      <c r="K779" s="10"/>
      <c r="L779" s="10"/>
      <c r="M779" s="10"/>
      <c r="N779" s="10"/>
      <c r="O779" s="10"/>
      <c r="P779" s="10"/>
      <c r="Q779" s="10"/>
      <c r="R779" s="10"/>
    </row>
    <row r="780" spans="1:18">
      <c r="A780" s="10"/>
      <c r="B780" s="10"/>
      <c r="C780" s="10"/>
      <c r="D780" s="10"/>
      <c r="E780" s="10"/>
      <c r="F780" s="10"/>
      <c r="G780" s="10"/>
      <c r="H780" s="10"/>
      <c r="I780" s="10"/>
      <c r="J780" s="10"/>
      <c r="K780" s="10"/>
      <c r="L780" s="10"/>
      <c r="M780" s="10"/>
      <c r="N780" s="10"/>
      <c r="O780" s="10"/>
      <c r="P780" s="10"/>
      <c r="Q780" s="10"/>
      <c r="R780" s="10"/>
    </row>
    <row r="781" spans="1:18">
      <c r="A781" s="10"/>
      <c r="B781" s="10"/>
      <c r="C781" s="10"/>
      <c r="D781" s="10"/>
      <c r="E781" s="10"/>
      <c r="F781" s="10"/>
      <c r="G781" s="10"/>
      <c r="H781" s="10"/>
      <c r="I781" s="10"/>
      <c r="J781" s="10"/>
      <c r="K781" s="10"/>
      <c r="L781" s="10"/>
      <c r="M781" s="10"/>
      <c r="N781" s="10"/>
      <c r="O781" s="10"/>
      <c r="P781" s="10"/>
      <c r="Q781" s="10"/>
      <c r="R781" s="10"/>
    </row>
    <row r="782" spans="1:18">
      <c r="A782" s="10"/>
      <c r="B782" s="10"/>
      <c r="C782" s="10"/>
      <c r="D782" s="10"/>
      <c r="E782" s="10"/>
      <c r="F782" s="10"/>
      <c r="G782" s="10"/>
      <c r="H782" s="10"/>
      <c r="I782" s="10"/>
      <c r="J782" s="10"/>
      <c r="K782" s="10"/>
      <c r="L782" s="10"/>
      <c r="M782" s="10"/>
      <c r="N782" s="10"/>
      <c r="O782" s="10"/>
      <c r="P782" s="10"/>
      <c r="Q782" s="10"/>
      <c r="R782" s="10"/>
    </row>
    <row r="783" spans="1:18">
      <c r="A783" s="10"/>
      <c r="B783" s="10"/>
      <c r="C783" s="10"/>
      <c r="D783" s="10"/>
      <c r="E783" s="10"/>
      <c r="F783" s="10"/>
      <c r="G783" s="10"/>
      <c r="H783" s="10"/>
      <c r="I783" s="10"/>
      <c r="J783" s="10"/>
      <c r="K783" s="10"/>
      <c r="L783" s="10"/>
      <c r="M783" s="10"/>
      <c r="N783" s="10"/>
      <c r="O783" s="10"/>
      <c r="P783" s="10"/>
      <c r="Q783" s="10"/>
      <c r="R783" s="10"/>
    </row>
    <row r="784" spans="1:18">
      <c r="A784" s="10"/>
      <c r="B784" s="10"/>
      <c r="C784" s="10"/>
      <c r="D784" s="10"/>
      <c r="E784" s="10"/>
      <c r="F784" s="10"/>
      <c r="G784" s="10"/>
      <c r="H784" s="10"/>
      <c r="I784" s="10"/>
      <c r="J784" s="10"/>
      <c r="K784" s="10"/>
      <c r="L784" s="10"/>
      <c r="M784" s="10"/>
      <c r="N784" s="10"/>
      <c r="O784" s="10"/>
      <c r="P784" s="10"/>
      <c r="Q784" s="10"/>
      <c r="R784" s="10"/>
    </row>
    <row r="785" spans="1:18">
      <c r="A785" s="10"/>
      <c r="B785" s="10"/>
      <c r="C785" s="10"/>
      <c r="D785" s="10"/>
      <c r="E785" s="10"/>
      <c r="F785" s="10"/>
      <c r="G785" s="10"/>
      <c r="H785" s="10"/>
      <c r="I785" s="10"/>
      <c r="J785" s="10"/>
      <c r="K785" s="10"/>
      <c r="L785" s="10"/>
      <c r="M785" s="10"/>
      <c r="N785" s="10"/>
      <c r="O785" s="10"/>
      <c r="P785" s="10"/>
      <c r="Q785" s="10"/>
      <c r="R785" s="10"/>
    </row>
    <row r="786" spans="1:18">
      <c r="A786" s="10"/>
      <c r="B786" s="10"/>
      <c r="C786" s="10"/>
      <c r="D786" s="10"/>
      <c r="E786" s="10"/>
      <c r="F786" s="10"/>
      <c r="G786" s="10"/>
      <c r="H786" s="10"/>
      <c r="I786" s="10"/>
      <c r="J786" s="10"/>
      <c r="K786" s="10"/>
      <c r="L786" s="10"/>
      <c r="M786" s="10"/>
      <c r="N786" s="10"/>
      <c r="O786" s="10"/>
      <c r="P786" s="10"/>
      <c r="Q786" s="10"/>
      <c r="R786" s="10"/>
    </row>
    <row r="787" spans="1:18">
      <c r="A787" s="10"/>
      <c r="B787" s="10"/>
      <c r="C787" s="10"/>
      <c r="D787" s="10"/>
      <c r="E787" s="10"/>
      <c r="F787" s="10"/>
      <c r="G787" s="10"/>
      <c r="H787" s="10"/>
      <c r="I787" s="10"/>
      <c r="J787" s="10"/>
      <c r="K787" s="10"/>
      <c r="L787" s="10"/>
      <c r="M787" s="10"/>
      <c r="N787" s="10"/>
      <c r="O787" s="10"/>
      <c r="P787" s="10"/>
      <c r="Q787" s="10"/>
      <c r="R787" s="10"/>
    </row>
    <row r="788" spans="1:18">
      <c r="A788" s="10"/>
      <c r="B788" s="10"/>
      <c r="C788" s="10"/>
      <c r="D788" s="10"/>
      <c r="E788" s="10"/>
      <c r="F788" s="10"/>
      <c r="G788" s="10"/>
      <c r="H788" s="10"/>
      <c r="I788" s="10"/>
      <c r="J788" s="10"/>
      <c r="K788" s="10"/>
      <c r="L788" s="10"/>
      <c r="M788" s="10"/>
      <c r="N788" s="10"/>
      <c r="O788" s="10"/>
      <c r="P788" s="10"/>
      <c r="Q788" s="10"/>
      <c r="R788" s="10"/>
    </row>
    <row r="789" spans="1:18">
      <c r="A789" s="10"/>
      <c r="B789" s="10"/>
      <c r="C789" s="10"/>
      <c r="D789" s="10"/>
      <c r="E789" s="10"/>
      <c r="F789" s="10"/>
      <c r="G789" s="10"/>
      <c r="H789" s="10"/>
      <c r="I789" s="10"/>
      <c r="J789" s="10"/>
      <c r="K789" s="10"/>
      <c r="L789" s="10"/>
      <c r="M789" s="10"/>
      <c r="N789" s="10"/>
      <c r="O789" s="10"/>
      <c r="P789" s="10"/>
      <c r="Q789" s="10"/>
      <c r="R789" s="10"/>
    </row>
    <row r="790" spans="1:18">
      <c r="A790" s="10"/>
      <c r="B790" s="10"/>
      <c r="C790" s="10"/>
      <c r="D790" s="10"/>
      <c r="E790" s="10"/>
      <c r="F790" s="10"/>
      <c r="G790" s="10"/>
      <c r="H790" s="10"/>
      <c r="I790" s="10"/>
      <c r="J790" s="10"/>
      <c r="K790" s="10"/>
      <c r="L790" s="10"/>
      <c r="M790" s="10"/>
      <c r="N790" s="10"/>
      <c r="O790" s="10"/>
      <c r="P790" s="10"/>
      <c r="Q790" s="10"/>
      <c r="R790" s="10"/>
    </row>
    <row r="791" spans="1:18">
      <c r="A791" s="10"/>
      <c r="B791" s="10"/>
      <c r="C791" s="10"/>
      <c r="D791" s="10"/>
      <c r="E791" s="10"/>
      <c r="F791" s="10"/>
      <c r="G791" s="10"/>
      <c r="H791" s="10"/>
      <c r="I791" s="10"/>
      <c r="J791" s="10"/>
      <c r="K791" s="10"/>
      <c r="L791" s="10"/>
      <c r="M791" s="10"/>
      <c r="N791" s="10"/>
      <c r="O791" s="10"/>
      <c r="P791" s="10"/>
      <c r="Q791" s="10"/>
      <c r="R791" s="10"/>
    </row>
    <row r="792" spans="1:18">
      <c r="A792" s="10"/>
      <c r="B792" s="10"/>
      <c r="C792" s="10"/>
      <c r="D792" s="10"/>
      <c r="E792" s="10"/>
      <c r="F792" s="10"/>
      <c r="G792" s="10"/>
      <c r="H792" s="10"/>
      <c r="I792" s="10"/>
      <c r="J792" s="10"/>
      <c r="K792" s="10"/>
      <c r="L792" s="10"/>
      <c r="M792" s="10"/>
      <c r="N792" s="10"/>
      <c r="O792" s="10"/>
      <c r="P792" s="10"/>
      <c r="Q792" s="10"/>
      <c r="R792" s="10"/>
    </row>
    <row r="793" spans="1:18">
      <c r="A793" s="10"/>
      <c r="B793" s="10"/>
      <c r="C793" s="10"/>
      <c r="D793" s="10"/>
      <c r="E793" s="10"/>
      <c r="F793" s="10"/>
      <c r="G793" s="10"/>
      <c r="H793" s="10"/>
      <c r="I793" s="10"/>
      <c r="J793" s="10"/>
      <c r="K793" s="10"/>
      <c r="L793" s="10"/>
      <c r="M793" s="10"/>
      <c r="N793" s="10"/>
      <c r="O793" s="10"/>
      <c r="P793" s="10"/>
      <c r="Q793" s="10"/>
      <c r="R793" s="10"/>
    </row>
    <row r="794" spans="1:18">
      <c r="A794" s="10"/>
      <c r="B794" s="10"/>
      <c r="C794" s="10"/>
      <c r="D794" s="10"/>
      <c r="E794" s="10"/>
      <c r="F794" s="10"/>
      <c r="G794" s="10"/>
      <c r="H794" s="10"/>
      <c r="I794" s="10"/>
      <c r="J794" s="10"/>
      <c r="K794" s="10"/>
      <c r="L794" s="10"/>
      <c r="M794" s="10"/>
      <c r="N794" s="10"/>
      <c r="O794" s="10"/>
      <c r="P794" s="10"/>
      <c r="Q794" s="10"/>
      <c r="R794" s="10"/>
    </row>
    <row r="795" spans="1:18">
      <c r="A795" s="10"/>
      <c r="B795" s="10"/>
      <c r="C795" s="10"/>
      <c r="D795" s="10"/>
      <c r="E795" s="10"/>
      <c r="F795" s="10"/>
      <c r="G795" s="10"/>
      <c r="H795" s="10"/>
      <c r="I795" s="10"/>
      <c r="J795" s="10"/>
      <c r="K795" s="10"/>
      <c r="L795" s="10"/>
      <c r="M795" s="10"/>
      <c r="N795" s="10"/>
      <c r="O795" s="10"/>
      <c r="P795" s="10"/>
      <c r="Q795" s="10"/>
      <c r="R795" s="10"/>
    </row>
    <row r="796" spans="1:18">
      <c r="A796" s="10"/>
      <c r="B796" s="10"/>
      <c r="C796" s="10"/>
      <c r="D796" s="10"/>
      <c r="E796" s="10"/>
      <c r="F796" s="10"/>
      <c r="G796" s="10"/>
      <c r="H796" s="10"/>
      <c r="I796" s="10"/>
      <c r="J796" s="10"/>
      <c r="K796" s="10"/>
      <c r="L796" s="10"/>
      <c r="M796" s="10"/>
      <c r="N796" s="10"/>
      <c r="O796" s="10"/>
      <c r="P796" s="10"/>
      <c r="Q796" s="10"/>
      <c r="R796" s="10"/>
    </row>
    <row r="797" spans="1:18">
      <c r="A797" s="10"/>
      <c r="B797" s="10"/>
      <c r="C797" s="10"/>
      <c r="D797" s="10"/>
      <c r="E797" s="10"/>
      <c r="F797" s="10"/>
      <c r="G797" s="10"/>
      <c r="H797" s="10"/>
      <c r="I797" s="10"/>
      <c r="J797" s="10"/>
      <c r="K797" s="10"/>
      <c r="L797" s="10"/>
      <c r="M797" s="10"/>
      <c r="N797" s="10"/>
      <c r="O797" s="10"/>
      <c r="P797" s="10"/>
      <c r="Q797" s="10"/>
      <c r="R797" s="10"/>
    </row>
    <row r="798" spans="1:18">
      <c r="A798" s="10"/>
      <c r="B798" s="10"/>
      <c r="C798" s="10"/>
      <c r="D798" s="10"/>
      <c r="E798" s="10"/>
      <c r="F798" s="10"/>
      <c r="G798" s="10"/>
      <c r="H798" s="10"/>
      <c r="I798" s="10"/>
      <c r="J798" s="10"/>
      <c r="K798" s="10"/>
      <c r="L798" s="10"/>
      <c r="M798" s="10"/>
      <c r="N798" s="10"/>
      <c r="O798" s="10"/>
      <c r="P798" s="10"/>
      <c r="Q798" s="10"/>
      <c r="R798" s="10"/>
    </row>
    <row r="799" spans="1:18">
      <c r="A799" s="10"/>
      <c r="B799" s="10"/>
      <c r="C799" s="10"/>
      <c r="D799" s="10"/>
      <c r="E799" s="10"/>
      <c r="F799" s="10"/>
      <c r="G799" s="10"/>
      <c r="H799" s="10"/>
      <c r="I799" s="10"/>
      <c r="J799" s="10"/>
      <c r="K799" s="10"/>
      <c r="L799" s="10"/>
      <c r="M799" s="10"/>
      <c r="N799" s="10"/>
      <c r="O799" s="10"/>
      <c r="P799" s="10"/>
      <c r="Q799" s="10"/>
      <c r="R799" s="10"/>
    </row>
    <row r="800" spans="1:18">
      <c r="A800" s="10"/>
      <c r="B800" s="10"/>
      <c r="C800" s="10"/>
      <c r="D800" s="10"/>
      <c r="E800" s="10"/>
      <c r="F800" s="10"/>
      <c r="G800" s="10"/>
      <c r="H800" s="10"/>
      <c r="I800" s="10"/>
      <c r="J800" s="10"/>
      <c r="K800" s="10"/>
      <c r="L800" s="10"/>
      <c r="M800" s="10"/>
      <c r="N800" s="10"/>
      <c r="O800" s="10"/>
      <c r="P800" s="10"/>
      <c r="Q800" s="10"/>
      <c r="R800" s="10"/>
    </row>
    <row r="801" spans="1:18">
      <c r="A801" s="10"/>
      <c r="B801" s="10"/>
      <c r="C801" s="10"/>
      <c r="D801" s="10"/>
      <c r="E801" s="10"/>
      <c r="F801" s="10"/>
      <c r="G801" s="10"/>
      <c r="H801" s="10"/>
      <c r="I801" s="10"/>
      <c r="J801" s="10"/>
      <c r="K801" s="10"/>
      <c r="L801" s="10"/>
      <c r="M801" s="10"/>
      <c r="N801" s="10"/>
      <c r="O801" s="10"/>
      <c r="P801" s="10"/>
      <c r="Q801" s="10"/>
      <c r="R801" s="10"/>
    </row>
    <row r="802" spans="1:18">
      <c r="A802" s="10"/>
      <c r="B802" s="10"/>
      <c r="C802" s="10"/>
      <c r="D802" s="10"/>
      <c r="E802" s="10"/>
      <c r="F802" s="10"/>
      <c r="G802" s="10"/>
      <c r="H802" s="10"/>
      <c r="I802" s="10"/>
      <c r="J802" s="10"/>
      <c r="K802" s="10"/>
      <c r="L802" s="10"/>
      <c r="M802" s="10"/>
      <c r="N802" s="10"/>
      <c r="O802" s="10"/>
      <c r="P802" s="10"/>
      <c r="Q802" s="10"/>
      <c r="R802" s="10"/>
    </row>
    <row r="803" spans="1:18">
      <c r="A803" s="10"/>
      <c r="B803" s="10"/>
      <c r="C803" s="10"/>
      <c r="D803" s="10"/>
      <c r="E803" s="10"/>
      <c r="F803" s="10"/>
      <c r="G803" s="10"/>
      <c r="H803" s="10"/>
      <c r="I803" s="10"/>
      <c r="J803" s="10"/>
      <c r="K803" s="10"/>
      <c r="L803" s="10"/>
      <c r="M803" s="10"/>
      <c r="N803" s="10"/>
      <c r="O803" s="10"/>
      <c r="P803" s="10"/>
      <c r="Q803" s="10"/>
      <c r="R803" s="10"/>
    </row>
    <row r="804" spans="1:18">
      <c r="A804" s="10"/>
      <c r="B804" s="10"/>
      <c r="C804" s="10"/>
      <c r="D804" s="10"/>
      <c r="E804" s="10"/>
      <c r="F804" s="10"/>
      <c r="G804" s="10"/>
      <c r="H804" s="10"/>
      <c r="I804" s="10"/>
      <c r="J804" s="10"/>
      <c r="K804" s="10"/>
      <c r="L804" s="10"/>
      <c r="M804" s="10"/>
      <c r="N804" s="10"/>
      <c r="O804" s="10"/>
      <c r="P804" s="10"/>
      <c r="Q804" s="10"/>
      <c r="R804" s="10"/>
    </row>
    <row r="805" spans="1:18">
      <c r="A805" s="10"/>
      <c r="B805" s="10"/>
      <c r="C805" s="10"/>
      <c r="D805" s="10"/>
      <c r="E805" s="10"/>
      <c r="F805" s="10"/>
      <c r="G805" s="10"/>
      <c r="H805" s="10"/>
      <c r="I805" s="10"/>
      <c r="J805" s="10"/>
      <c r="K805" s="10"/>
      <c r="L805" s="10"/>
      <c r="M805" s="10"/>
      <c r="N805" s="10"/>
      <c r="O805" s="10"/>
      <c r="P805" s="10"/>
      <c r="Q805" s="10"/>
      <c r="R805" s="10"/>
    </row>
    <row r="806" spans="1:18">
      <c r="A806" s="10"/>
      <c r="B806" s="10"/>
      <c r="C806" s="10"/>
      <c r="D806" s="10"/>
      <c r="E806" s="10"/>
      <c r="F806" s="10"/>
      <c r="G806" s="10"/>
      <c r="H806" s="10"/>
      <c r="I806" s="10"/>
      <c r="J806" s="10"/>
      <c r="K806" s="10"/>
      <c r="L806" s="10"/>
      <c r="M806" s="10"/>
      <c r="N806" s="10"/>
      <c r="O806" s="10"/>
      <c r="P806" s="10"/>
      <c r="Q806" s="10"/>
      <c r="R806" s="10"/>
    </row>
    <row r="807" spans="1:18">
      <c r="A807" s="10"/>
      <c r="B807" s="10"/>
      <c r="C807" s="10"/>
      <c r="D807" s="10"/>
      <c r="E807" s="10"/>
      <c r="F807" s="10"/>
      <c r="G807" s="10"/>
      <c r="H807" s="10"/>
      <c r="I807" s="10"/>
      <c r="J807" s="10"/>
      <c r="K807" s="10"/>
      <c r="L807" s="10"/>
      <c r="M807" s="10"/>
      <c r="N807" s="10"/>
      <c r="O807" s="10"/>
      <c r="P807" s="10"/>
      <c r="Q807" s="10"/>
      <c r="R807" s="10"/>
    </row>
    <row r="808" spans="1:18">
      <c r="A808" s="10"/>
      <c r="B808" s="10"/>
      <c r="C808" s="10"/>
      <c r="D808" s="10"/>
      <c r="E808" s="10"/>
      <c r="F808" s="10"/>
      <c r="G808" s="10"/>
      <c r="H808" s="10"/>
      <c r="I808" s="10"/>
      <c r="J808" s="10"/>
      <c r="K808" s="10"/>
      <c r="L808" s="10"/>
      <c r="M808" s="10"/>
      <c r="N808" s="10"/>
      <c r="O808" s="10"/>
      <c r="P808" s="10"/>
      <c r="Q808" s="10"/>
      <c r="R808" s="10"/>
    </row>
    <row r="809" spans="1:18">
      <c r="A809" s="10"/>
      <c r="B809" s="10"/>
      <c r="C809" s="10"/>
      <c r="D809" s="10"/>
      <c r="E809" s="10"/>
      <c r="F809" s="10"/>
      <c r="G809" s="10"/>
      <c r="H809" s="10"/>
      <c r="I809" s="10"/>
      <c r="J809" s="10"/>
      <c r="K809" s="10"/>
      <c r="L809" s="10"/>
      <c r="M809" s="10"/>
      <c r="N809" s="10"/>
      <c r="O809" s="10"/>
      <c r="P809" s="10"/>
      <c r="Q809" s="10"/>
      <c r="R809" s="10"/>
    </row>
    <row r="810" spans="1:18">
      <c r="A810" s="10"/>
      <c r="B810" s="10"/>
      <c r="C810" s="10"/>
      <c r="D810" s="10"/>
      <c r="E810" s="10"/>
      <c r="F810" s="10"/>
      <c r="G810" s="10"/>
      <c r="H810" s="10"/>
      <c r="I810" s="10"/>
      <c r="J810" s="10"/>
      <c r="K810" s="10"/>
      <c r="L810" s="10"/>
      <c r="M810" s="10"/>
      <c r="N810" s="10"/>
      <c r="O810" s="10"/>
      <c r="P810" s="10"/>
      <c r="Q810" s="10"/>
      <c r="R810" s="10"/>
    </row>
    <row r="811" spans="1:18">
      <c r="A811" s="10"/>
      <c r="B811" s="10"/>
      <c r="C811" s="10"/>
      <c r="D811" s="10"/>
      <c r="E811" s="10"/>
      <c r="F811" s="10"/>
      <c r="G811" s="10"/>
      <c r="H811" s="10"/>
      <c r="I811" s="10"/>
      <c r="J811" s="10"/>
      <c r="K811" s="10"/>
      <c r="L811" s="10"/>
      <c r="M811" s="10"/>
      <c r="N811" s="10"/>
      <c r="O811" s="10"/>
      <c r="P811" s="10"/>
      <c r="Q811" s="10"/>
      <c r="R811" s="10"/>
    </row>
    <row r="812" spans="1:18">
      <c r="A812" s="10"/>
      <c r="B812" s="10"/>
      <c r="C812" s="10"/>
      <c r="D812" s="10"/>
      <c r="E812" s="10"/>
      <c r="F812" s="10"/>
      <c r="G812" s="10"/>
      <c r="H812" s="10"/>
      <c r="I812" s="10"/>
      <c r="J812" s="10"/>
      <c r="K812" s="10"/>
      <c r="L812" s="10"/>
      <c r="M812" s="10"/>
      <c r="N812" s="10"/>
      <c r="O812" s="10"/>
      <c r="P812" s="10"/>
      <c r="Q812" s="10"/>
      <c r="R812" s="10"/>
    </row>
    <row r="813" spans="1:18">
      <c r="A813" s="10"/>
      <c r="B813" s="10"/>
      <c r="C813" s="10"/>
      <c r="D813" s="10"/>
      <c r="E813" s="10"/>
      <c r="F813" s="10"/>
      <c r="G813" s="10"/>
      <c r="H813" s="10"/>
      <c r="I813" s="10"/>
      <c r="J813" s="10"/>
      <c r="K813" s="10"/>
      <c r="L813" s="10"/>
      <c r="M813" s="10"/>
      <c r="N813" s="10"/>
      <c r="O813" s="10"/>
      <c r="P813" s="10"/>
      <c r="Q813" s="10"/>
      <c r="R813" s="10"/>
    </row>
    <row r="814" spans="1:18">
      <c r="A814" s="10"/>
      <c r="B814" s="10"/>
      <c r="C814" s="10"/>
      <c r="D814" s="10"/>
      <c r="E814" s="10"/>
      <c r="F814" s="10"/>
      <c r="G814" s="10"/>
      <c r="H814" s="10"/>
      <c r="I814" s="10"/>
      <c r="J814" s="10"/>
      <c r="K814" s="10"/>
      <c r="L814" s="10"/>
      <c r="M814" s="10"/>
      <c r="N814" s="10"/>
      <c r="O814" s="10"/>
      <c r="P814" s="10"/>
      <c r="Q814" s="10"/>
      <c r="R814" s="10"/>
    </row>
    <row r="815" spans="1:18">
      <c r="A815" s="10"/>
      <c r="B815" s="10"/>
      <c r="C815" s="10"/>
      <c r="D815" s="10"/>
      <c r="E815" s="10"/>
      <c r="F815" s="10"/>
      <c r="G815" s="10"/>
      <c r="H815" s="10"/>
      <c r="I815" s="10"/>
      <c r="J815" s="10"/>
      <c r="K815" s="10"/>
      <c r="L815" s="10"/>
      <c r="M815" s="10"/>
      <c r="N815" s="10"/>
      <c r="O815" s="10"/>
      <c r="P815" s="10"/>
      <c r="Q815" s="10"/>
      <c r="R815" s="10"/>
    </row>
    <row r="816" spans="1:18">
      <c r="A816" s="10"/>
      <c r="B816" s="10"/>
      <c r="C816" s="10"/>
      <c r="D816" s="10"/>
      <c r="E816" s="10"/>
      <c r="F816" s="10"/>
      <c r="G816" s="10"/>
      <c r="H816" s="10"/>
      <c r="I816" s="10"/>
      <c r="J816" s="10"/>
      <c r="K816" s="10"/>
      <c r="L816" s="10"/>
      <c r="M816" s="10"/>
      <c r="N816" s="10"/>
      <c r="O816" s="10"/>
      <c r="P816" s="10"/>
      <c r="Q816" s="10"/>
      <c r="R816" s="10"/>
    </row>
    <row r="817" spans="1:18">
      <c r="A817" s="10"/>
      <c r="B817" s="10"/>
      <c r="C817" s="10"/>
      <c r="D817" s="10"/>
      <c r="E817" s="10"/>
      <c r="F817" s="10"/>
      <c r="G817" s="10"/>
      <c r="H817" s="10"/>
      <c r="I817" s="10"/>
      <c r="J817" s="10"/>
      <c r="K817" s="10"/>
      <c r="L817" s="10"/>
      <c r="M817" s="10"/>
      <c r="N817" s="10"/>
      <c r="O817" s="10"/>
      <c r="P817" s="10"/>
      <c r="Q817" s="10"/>
      <c r="R817" s="10"/>
    </row>
    <row r="818" spans="1:18">
      <c r="A818" s="10"/>
      <c r="B818" s="10"/>
      <c r="C818" s="10"/>
      <c r="D818" s="10"/>
      <c r="E818" s="10"/>
      <c r="F818" s="10"/>
      <c r="G818" s="10"/>
      <c r="H818" s="10"/>
      <c r="I818" s="10"/>
      <c r="J818" s="10"/>
      <c r="K818" s="10"/>
      <c r="L818" s="10"/>
      <c r="M818" s="10"/>
      <c r="N818" s="10"/>
      <c r="O818" s="10"/>
      <c r="P818" s="10"/>
      <c r="Q818" s="10"/>
      <c r="R818" s="10"/>
    </row>
    <row r="819" spans="1:18">
      <c r="A819" s="10"/>
      <c r="B819" s="10"/>
      <c r="C819" s="10"/>
      <c r="D819" s="10"/>
      <c r="E819" s="10"/>
      <c r="F819" s="10"/>
      <c r="G819" s="10"/>
      <c r="H819" s="10"/>
      <c r="I819" s="10"/>
      <c r="J819" s="10"/>
      <c r="K819" s="10"/>
      <c r="L819" s="10"/>
      <c r="M819" s="10"/>
      <c r="N819" s="10"/>
      <c r="O819" s="10"/>
      <c r="P819" s="10"/>
      <c r="Q819" s="10"/>
      <c r="R819" s="10"/>
    </row>
    <row r="820" spans="1:18">
      <c r="A820" s="10"/>
      <c r="B820" s="10"/>
      <c r="C820" s="10"/>
      <c r="D820" s="10"/>
      <c r="E820" s="10"/>
      <c r="F820" s="10"/>
      <c r="G820" s="10"/>
      <c r="H820" s="10"/>
      <c r="I820" s="10"/>
      <c r="J820" s="10"/>
      <c r="K820" s="10"/>
      <c r="L820" s="10"/>
      <c r="M820" s="10"/>
      <c r="N820" s="10"/>
      <c r="O820" s="10"/>
      <c r="P820" s="10"/>
      <c r="Q820" s="10"/>
      <c r="R820" s="10"/>
    </row>
    <row r="821" spans="1:18">
      <c r="A821" s="10"/>
      <c r="B821" s="10"/>
      <c r="C821" s="10"/>
      <c r="D821" s="10"/>
      <c r="E821" s="10"/>
      <c r="F821" s="10"/>
      <c r="G821" s="10"/>
      <c r="H821" s="10"/>
      <c r="I821" s="10"/>
      <c r="J821" s="10"/>
      <c r="K821" s="10"/>
      <c r="L821" s="10"/>
      <c r="M821" s="10"/>
      <c r="N821" s="10"/>
      <c r="O821" s="10"/>
      <c r="P821" s="10"/>
      <c r="Q821" s="10"/>
      <c r="R821" s="10"/>
    </row>
    <row r="822" spans="1:18">
      <c r="A822" s="10"/>
      <c r="B822" s="10"/>
      <c r="C822" s="10"/>
      <c r="D822" s="10"/>
      <c r="E822" s="10"/>
      <c r="F822" s="10"/>
      <c r="G822" s="10"/>
      <c r="H822" s="10"/>
      <c r="I822" s="10"/>
      <c r="J822" s="10"/>
      <c r="K822" s="10"/>
      <c r="L822" s="10"/>
      <c r="M822" s="10"/>
      <c r="N822" s="10"/>
      <c r="O822" s="10"/>
      <c r="P822" s="10"/>
      <c r="Q822" s="10"/>
      <c r="R822" s="10"/>
    </row>
    <row r="823" spans="1:18">
      <c r="A823" s="10"/>
      <c r="B823" s="10"/>
      <c r="C823" s="10"/>
      <c r="D823" s="10"/>
      <c r="E823" s="10"/>
      <c r="F823" s="10"/>
      <c r="G823" s="10"/>
      <c r="H823" s="10"/>
      <c r="I823" s="10"/>
      <c r="J823" s="10"/>
      <c r="K823" s="10"/>
      <c r="L823" s="10"/>
      <c r="M823" s="10"/>
      <c r="N823" s="10"/>
      <c r="O823" s="10"/>
      <c r="P823" s="10"/>
      <c r="Q823" s="10"/>
      <c r="R823" s="10"/>
    </row>
    <row r="824" spans="1:18">
      <c r="A824" s="10"/>
      <c r="B824" s="10"/>
      <c r="C824" s="10"/>
      <c r="D824" s="10"/>
      <c r="E824" s="10"/>
      <c r="F824" s="10"/>
      <c r="G824" s="10"/>
      <c r="H824" s="10"/>
      <c r="I824" s="10"/>
      <c r="J824" s="10"/>
      <c r="K824" s="10"/>
      <c r="L824" s="10"/>
      <c r="M824" s="10"/>
      <c r="N824" s="10"/>
      <c r="O824" s="10"/>
      <c r="P824" s="10"/>
      <c r="Q824" s="10"/>
      <c r="R824" s="10"/>
    </row>
    <row r="825" spans="1:18">
      <c r="A825" s="10"/>
      <c r="B825" s="10"/>
      <c r="C825" s="10"/>
      <c r="D825" s="10"/>
      <c r="E825" s="10"/>
      <c r="F825" s="10"/>
      <c r="G825" s="10"/>
      <c r="H825" s="10"/>
      <c r="I825" s="10"/>
      <c r="J825" s="10"/>
      <c r="K825" s="10"/>
      <c r="L825" s="10"/>
      <c r="M825" s="10"/>
      <c r="N825" s="10"/>
      <c r="O825" s="10"/>
      <c r="P825" s="10"/>
      <c r="Q825" s="10"/>
      <c r="R825" s="10"/>
    </row>
    <row r="826" spans="1:18">
      <c r="A826" s="10"/>
      <c r="B826" s="10"/>
      <c r="C826" s="10"/>
      <c r="D826" s="10"/>
      <c r="E826" s="10"/>
      <c r="F826" s="10"/>
      <c r="G826" s="10"/>
      <c r="H826" s="10"/>
      <c r="I826" s="10"/>
      <c r="J826" s="10"/>
      <c r="K826" s="10"/>
      <c r="L826" s="10"/>
      <c r="M826" s="10"/>
      <c r="N826" s="10"/>
      <c r="O826" s="10"/>
      <c r="P826" s="10"/>
      <c r="Q826" s="10"/>
      <c r="R826" s="10"/>
    </row>
    <row r="827" spans="1:18">
      <c r="A827" s="10"/>
      <c r="B827" s="10"/>
      <c r="C827" s="10"/>
      <c r="D827" s="10"/>
      <c r="E827" s="10"/>
      <c r="F827" s="10"/>
      <c r="G827" s="10"/>
      <c r="H827" s="10"/>
      <c r="I827" s="10"/>
      <c r="J827" s="10"/>
      <c r="K827" s="10"/>
      <c r="L827" s="10"/>
      <c r="M827" s="10"/>
      <c r="N827" s="10"/>
      <c r="O827" s="10"/>
      <c r="P827" s="10"/>
      <c r="Q827" s="10"/>
      <c r="R827" s="10"/>
    </row>
    <row r="828" spans="1:18">
      <c r="A828" s="10"/>
      <c r="B828" s="10"/>
      <c r="C828" s="10"/>
      <c r="D828" s="10"/>
      <c r="E828" s="10"/>
      <c r="F828" s="10"/>
      <c r="G828" s="10"/>
      <c r="H828" s="10"/>
      <c r="I828" s="10"/>
      <c r="J828" s="10"/>
      <c r="K828" s="10"/>
      <c r="L828" s="10"/>
      <c r="M828" s="10"/>
      <c r="N828" s="10"/>
      <c r="O828" s="10"/>
      <c r="P828" s="10"/>
      <c r="Q828" s="10"/>
      <c r="R828" s="10"/>
    </row>
    <row r="829" spans="1:18">
      <c r="A829" s="10"/>
      <c r="B829" s="10"/>
      <c r="C829" s="10"/>
      <c r="D829" s="10"/>
      <c r="E829" s="10"/>
      <c r="F829" s="10"/>
      <c r="G829" s="10"/>
      <c r="H829" s="10"/>
      <c r="I829" s="10"/>
      <c r="J829" s="10"/>
      <c r="K829" s="10"/>
      <c r="L829" s="10"/>
      <c r="M829" s="10"/>
      <c r="N829" s="10"/>
      <c r="O829" s="10"/>
      <c r="P829" s="10"/>
      <c r="Q829" s="10"/>
      <c r="R829" s="10"/>
    </row>
    <row r="830" spans="1:18">
      <c r="A830" s="10"/>
      <c r="B830" s="10"/>
      <c r="C830" s="10"/>
      <c r="D830" s="10"/>
      <c r="E830" s="10"/>
      <c r="F830" s="10"/>
      <c r="G830" s="10"/>
      <c r="H830" s="10"/>
      <c r="I830" s="10"/>
      <c r="J830" s="10"/>
      <c r="K830" s="10"/>
      <c r="L830" s="10"/>
      <c r="M830" s="10"/>
      <c r="N830" s="10"/>
      <c r="O830" s="10"/>
      <c r="P830" s="10"/>
      <c r="Q830" s="10"/>
      <c r="R830" s="10"/>
    </row>
    <row r="831" spans="1:18">
      <c r="A831" s="10"/>
      <c r="B831" s="10"/>
      <c r="C831" s="10"/>
      <c r="D831" s="10"/>
      <c r="E831" s="10"/>
      <c r="F831" s="10"/>
      <c r="G831" s="10"/>
      <c r="H831" s="10"/>
      <c r="I831" s="10"/>
      <c r="J831" s="10"/>
      <c r="K831" s="10"/>
      <c r="L831" s="10"/>
      <c r="M831" s="10"/>
      <c r="N831" s="10"/>
      <c r="O831" s="10"/>
      <c r="P831" s="10"/>
      <c r="Q831" s="10"/>
      <c r="R831" s="10"/>
    </row>
    <row r="832" spans="1:18">
      <c r="A832" s="10"/>
      <c r="B832" s="10"/>
      <c r="C832" s="10"/>
      <c r="D832" s="10"/>
      <c r="E832" s="10"/>
      <c r="F832" s="10"/>
      <c r="G832" s="10"/>
      <c r="H832" s="10"/>
      <c r="I832" s="10"/>
      <c r="J832" s="10"/>
      <c r="K832" s="10"/>
      <c r="L832" s="10"/>
      <c r="M832" s="10"/>
      <c r="N832" s="10"/>
      <c r="O832" s="10"/>
      <c r="P832" s="10"/>
      <c r="Q832" s="10"/>
      <c r="R832" s="10"/>
    </row>
    <row r="833" spans="1:18">
      <c r="A833" s="10"/>
      <c r="B833" s="10"/>
      <c r="C833" s="10"/>
      <c r="D833" s="10"/>
      <c r="E833" s="10"/>
      <c r="F833" s="10"/>
      <c r="G833" s="10"/>
      <c r="H833" s="10"/>
      <c r="I833" s="10"/>
      <c r="J833" s="10"/>
      <c r="K833" s="10"/>
      <c r="L833" s="10"/>
      <c r="M833" s="10"/>
      <c r="N833" s="10"/>
      <c r="O833" s="10"/>
      <c r="P833" s="10"/>
      <c r="Q833" s="10"/>
      <c r="R833" s="10"/>
    </row>
    <row r="834" spans="1:18">
      <c r="A834" s="10"/>
      <c r="B834" s="10"/>
      <c r="C834" s="10"/>
      <c r="D834" s="10"/>
      <c r="E834" s="10"/>
      <c r="F834" s="10"/>
      <c r="G834" s="10"/>
      <c r="H834" s="10"/>
      <c r="I834" s="10"/>
      <c r="J834" s="10"/>
      <c r="K834" s="10"/>
      <c r="L834" s="10"/>
      <c r="M834" s="10"/>
      <c r="N834" s="10"/>
      <c r="O834" s="10"/>
      <c r="P834" s="10"/>
      <c r="Q834" s="10"/>
      <c r="R834" s="10"/>
    </row>
    <row r="835" spans="1:18">
      <c r="A835" s="10"/>
      <c r="B835" s="10"/>
      <c r="C835" s="10"/>
      <c r="D835" s="10"/>
      <c r="E835" s="10"/>
      <c r="F835" s="10"/>
      <c r="G835" s="10"/>
      <c r="H835" s="10"/>
      <c r="I835" s="10"/>
      <c r="J835" s="10"/>
      <c r="K835" s="10"/>
      <c r="L835" s="10"/>
      <c r="M835" s="10"/>
      <c r="N835" s="10"/>
      <c r="O835" s="10"/>
      <c r="P835" s="10"/>
      <c r="Q835" s="10"/>
      <c r="R835" s="10"/>
    </row>
    <row r="836" spans="1:18">
      <c r="A836" s="10"/>
      <c r="B836" s="10"/>
      <c r="C836" s="10"/>
      <c r="D836" s="10"/>
      <c r="E836" s="10"/>
      <c r="F836" s="10"/>
      <c r="G836" s="10"/>
      <c r="H836" s="10"/>
      <c r="I836" s="10"/>
      <c r="J836" s="10"/>
      <c r="K836" s="10"/>
      <c r="L836" s="10"/>
      <c r="M836" s="10"/>
      <c r="N836" s="10"/>
      <c r="O836" s="10"/>
      <c r="P836" s="10"/>
      <c r="Q836" s="10"/>
      <c r="R836" s="10"/>
    </row>
    <row r="837" spans="1:18">
      <c r="A837" s="10"/>
      <c r="B837" s="10"/>
      <c r="C837" s="10"/>
      <c r="D837" s="10"/>
      <c r="E837" s="10"/>
      <c r="F837" s="10"/>
      <c r="G837" s="10"/>
      <c r="H837" s="10"/>
      <c r="I837" s="10"/>
      <c r="J837" s="10"/>
      <c r="K837" s="10"/>
      <c r="L837" s="10"/>
      <c r="M837" s="10"/>
      <c r="N837" s="10"/>
      <c r="O837" s="10"/>
      <c r="P837" s="10"/>
      <c r="Q837" s="10"/>
      <c r="R837" s="10"/>
    </row>
    <row r="838" spans="1:18">
      <c r="A838" s="10"/>
      <c r="B838" s="10"/>
      <c r="C838" s="10"/>
      <c r="D838" s="10"/>
      <c r="E838" s="10"/>
      <c r="F838" s="10"/>
      <c r="G838" s="10"/>
      <c r="H838" s="10"/>
      <c r="I838" s="10"/>
      <c r="J838" s="10"/>
      <c r="K838" s="10"/>
      <c r="L838" s="10"/>
      <c r="M838" s="10"/>
      <c r="N838" s="10"/>
      <c r="O838" s="10"/>
      <c r="P838" s="10"/>
      <c r="Q838" s="10"/>
      <c r="R838" s="10"/>
    </row>
    <row r="839" spans="1:18">
      <c r="A839" s="10"/>
      <c r="B839" s="10"/>
      <c r="C839" s="10"/>
      <c r="D839" s="10"/>
      <c r="E839" s="10"/>
      <c r="F839" s="10"/>
      <c r="G839" s="10"/>
      <c r="H839" s="10"/>
      <c r="I839" s="10"/>
      <c r="J839" s="10"/>
      <c r="K839" s="10"/>
      <c r="L839" s="10"/>
      <c r="M839" s="10"/>
      <c r="N839" s="10"/>
      <c r="O839" s="10"/>
      <c r="P839" s="10"/>
      <c r="Q839" s="10"/>
      <c r="R839" s="10"/>
    </row>
    <row r="840" spans="1:18">
      <c r="A840" s="10"/>
      <c r="B840" s="10"/>
      <c r="C840" s="10"/>
      <c r="D840" s="10"/>
      <c r="E840" s="10"/>
      <c r="F840" s="10"/>
      <c r="G840" s="10"/>
      <c r="H840" s="10"/>
      <c r="I840" s="10"/>
      <c r="J840" s="10"/>
      <c r="K840" s="10"/>
      <c r="L840" s="10"/>
      <c r="M840" s="10"/>
      <c r="N840" s="10"/>
      <c r="O840" s="10"/>
      <c r="P840" s="10"/>
      <c r="Q840" s="10"/>
      <c r="R840" s="10"/>
    </row>
    <row r="841" spans="1:18">
      <c r="A841" s="10"/>
      <c r="B841" s="10"/>
      <c r="C841" s="10"/>
      <c r="D841" s="10"/>
      <c r="E841" s="10"/>
      <c r="F841" s="10"/>
      <c r="G841" s="10"/>
      <c r="H841" s="10"/>
      <c r="I841" s="10"/>
      <c r="J841" s="10"/>
      <c r="K841" s="10"/>
      <c r="L841" s="10"/>
      <c r="M841" s="10"/>
      <c r="N841" s="10"/>
      <c r="O841" s="10"/>
      <c r="P841" s="10"/>
      <c r="Q841" s="10"/>
      <c r="R841" s="10"/>
    </row>
    <row r="842" spans="1:18">
      <c r="A842" s="10"/>
      <c r="B842" s="10"/>
      <c r="C842" s="10"/>
      <c r="D842" s="10"/>
      <c r="E842" s="10"/>
      <c r="F842" s="10"/>
      <c r="G842" s="10"/>
      <c r="H842" s="10"/>
      <c r="I842" s="10"/>
      <c r="J842" s="10"/>
      <c r="K842" s="10"/>
      <c r="L842" s="10"/>
      <c r="M842" s="10"/>
      <c r="N842" s="10"/>
      <c r="O842" s="10"/>
      <c r="P842" s="10"/>
      <c r="Q842" s="10"/>
      <c r="R842" s="10"/>
    </row>
    <row r="843" spans="1:18">
      <c r="A843" s="10"/>
      <c r="B843" s="10"/>
      <c r="C843" s="10"/>
      <c r="D843" s="10"/>
      <c r="E843" s="10"/>
      <c r="F843" s="10"/>
      <c r="G843" s="10"/>
      <c r="H843" s="10"/>
      <c r="I843" s="10"/>
      <c r="J843" s="10"/>
      <c r="K843" s="10"/>
      <c r="L843" s="10"/>
      <c r="M843" s="10"/>
      <c r="N843" s="10"/>
      <c r="O843" s="10"/>
      <c r="P843" s="10"/>
      <c r="Q843" s="10"/>
      <c r="R843" s="10"/>
    </row>
    <row r="844" spans="1:18">
      <c r="A844" s="10"/>
      <c r="B844" s="10"/>
      <c r="C844" s="10"/>
      <c r="D844" s="10"/>
      <c r="E844" s="10"/>
      <c r="F844" s="10"/>
      <c r="G844" s="10"/>
      <c r="H844" s="10"/>
      <c r="I844" s="10"/>
      <c r="J844" s="10"/>
      <c r="K844" s="10"/>
      <c r="L844" s="10"/>
      <c r="M844" s="10"/>
      <c r="N844" s="10"/>
      <c r="O844" s="10"/>
      <c r="P844" s="10"/>
      <c r="Q844" s="10"/>
      <c r="R844" s="10"/>
    </row>
    <row r="845" spans="1:18">
      <c r="A845" s="10"/>
      <c r="B845" s="10"/>
      <c r="C845" s="10"/>
      <c r="D845" s="10"/>
      <c r="E845" s="10"/>
      <c r="F845" s="10"/>
      <c r="G845" s="10"/>
      <c r="H845" s="10"/>
      <c r="I845" s="10"/>
      <c r="J845" s="10"/>
      <c r="K845" s="10"/>
      <c r="L845" s="10"/>
      <c r="M845" s="10"/>
      <c r="N845" s="10"/>
      <c r="O845" s="10"/>
      <c r="P845" s="10"/>
      <c r="Q845" s="10"/>
      <c r="R845" s="10"/>
    </row>
    <row r="846" spans="1:18">
      <c r="A846" s="10"/>
      <c r="B846" s="10"/>
      <c r="C846" s="10"/>
      <c r="D846" s="10"/>
      <c r="E846" s="10"/>
      <c r="F846" s="10"/>
      <c r="G846" s="10"/>
      <c r="H846" s="10"/>
      <c r="I846" s="10"/>
      <c r="J846" s="10"/>
      <c r="K846" s="10"/>
      <c r="L846" s="10"/>
      <c r="M846" s="10"/>
      <c r="N846" s="10"/>
      <c r="O846" s="10"/>
      <c r="P846" s="10"/>
      <c r="Q846" s="10"/>
      <c r="R846" s="10"/>
    </row>
    <row r="847" spans="1:18">
      <c r="A847" s="10"/>
      <c r="B847" s="10"/>
      <c r="C847" s="10"/>
      <c r="D847" s="10"/>
      <c r="E847" s="10"/>
      <c r="F847" s="10"/>
      <c r="G847" s="10"/>
      <c r="H847" s="10"/>
      <c r="I847" s="10"/>
      <c r="J847" s="10"/>
      <c r="K847" s="10"/>
      <c r="L847" s="10"/>
      <c r="M847" s="10"/>
      <c r="N847" s="10"/>
      <c r="O847" s="10"/>
      <c r="P847" s="10"/>
      <c r="Q847" s="10"/>
      <c r="R847" s="10"/>
    </row>
    <row r="848" spans="1:18">
      <c r="A848" s="10"/>
      <c r="B848" s="10"/>
      <c r="C848" s="10"/>
      <c r="D848" s="10"/>
      <c r="E848" s="10"/>
      <c r="F848" s="10"/>
      <c r="G848" s="10"/>
      <c r="H848" s="10"/>
      <c r="I848" s="10"/>
      <c r="J848" s="10"/>
      <c r="K848" s="10"/>
      <c r="L848" s="10"/>
      <c r="M848" s="10"/>
      <c r="N848" s="10"/>
      <c r="O848" s="10"/>
      <c r="P848" s="10"/>
      <c r="Q848" s="10"/>
      <c r="R848" s="10"/>
    </row>
    <row r="849" spans="1:18">
      <c r="A849" s="10"/>
      <c r="B849" s="10"/>
      <c r="C849" s="10"/>
      <c r="D849" s="10"/>
      <c r="E849" s="10"/>
      <c r="F849" s="10"/>
      <c r="G849" s="10"/>
      <c r="H849" s="10"/>
      <c r="I849" s="10"/>
      <c r="J849" s="10"/>
      <c r="K849" s="10"/>
      <c r="L849" s="10"/>
      <c r="M849" s="10"/>
      <c r="N849" s="10"/>
      <c r="O849" s="10"/>
      <c r="P849" s="10"/>
      <c r="Q849" s="10"/>
      <c r="R849" s="10"/>
    </row>
    <row r="850" spans="1:18">
      <c r="A850" s="10"/>
      <c r="B850" s="10"/>
      <c r="C850" s="10"/>
      <c r="D850" s="10"/>
      <c r="E850" s="10"/>
      <c r="F850" s="10"/>
      <c r="G850" s="10"/>
      <c r="H850" s="10"/>
      <c r="I850" s="10"/>
      <c r="J850" s="10"/>
      <c r="K850" s="10"/>
      <c r="L850" s="10"/>
      <c r="M850" s="10"/>
      <c r="N850" s="10"/>
      <c r="O850" s="10"/>
      <c r="P850" s="10"/>
      <c r="Q850" s="10"/>
      <c r="R850" s="10"/>
    </row>
    <row r="851" spans="1:18">
      <c r="A851" s="10"/>
      <c r="B851" s="10"/>
      <c r="C851" s="10"/>
      <c r="D851" s="10"/>
      <c r="E851" s="10"/>
      <c r="F851" s="10"/>
      <c r="G851" s="10"/>
      <c r="H851" s="10"/>
      <c r="I851" s="10"/>
      <c r="J851" s="10"/>
      <c r="K851" s="10"/>
      <c r="L851" s="10"/>
      <c r="M851" s="10"/>
      <c r="N851" s="10"/>
      <c r="O851" s="10"/>
      <c r="P851" s="10"/>
      <c r="Q851" s="10"/>
      <c r="R851" s="10"/>
    </row>
    <row r="852" spans="1:18">
      <c r="A852" s="10"/>
      <c r="B852" s="10"/>
      <c r="C852" s="10"/>
      <c r="D852" s="10"/>
      <c r="E852" s="10"/>
      <c r="F852" s="10"/>
      <c r="G852" s="10"/>
      <c r="H852" s="10"/>
      <c r="I852" s="10"/>
      <c r="J852" s="10"/>
      <c r="K852" s="10"/>
      <c r="L852" s="10"/>
      <c r="M852" s="10"/>
      <c r="N852" s="10"/>
      <c r="O852" s="10"/>
      <c r="P852" s="10"/>
      <c r="Q852" s="10"/>
      <c r="R852" s="10"/>
    </row>
    <row r="853" spans="1:18">
      <c r="A853" s="10"/>
      <c r="B853" s="10"/>
      <c r="C853" s="10"/>
      <c r="D853" s="10"/>
      <c r="E853" s="10"/>
      <c r="F853" s="10"/>
      <c r="G853" s="10"/>
      <c r="H853" s="10"/>
      <c r="I853" s="10"/>
      <c r="J853" s="10"/>
      <c r="K853" s="10"/>
      <c r="L853" s="10"/>
      <c r="M853" s="10"/>
      <c r="N853" s="10"/>
      <c r="O853" s="10"/>
      <c r="P853" s="10"/>
      <c r="Q853" s="10"/>
      <c r="R853" s="10"/>
    </row>
    <row r="854" spans="1:18">
      <c r="A854" s="10"/>
      <c r="B854" s="10"/>
      <c r="C854" s="10"/>
      <c r="D854" s="10"/>
      <c r="E854" s="10"/>
      <c r="F854" s="10"/>
      <c r="G854" s="10"/>
      <c r="H854" s="10"/>
      <c r="I854" s="10"/>
      <c r="J854" s="10"/>
      <c r="K854" s="10"/>
      <c r="L854" s="10"/>
      <c r="M854" s="10"/>
      <c r="N854" s="10"/>
      <c r="O854" s="10"/>
      <c r="P854" s="10"/>
      <c r="Q854" s="10"/>
      <c r="R854" s="10"/>
    </row>
    <row r="855" spans="1:18">
      <c r="A855" s="10"/>
      <c r="B855" s="10"/>
      <c r="C855" s="10"/>
      <c r="D855" s="10"/>
      <c r="E855" s="10"/>
      <c r="F855" s="10"/>
      <c r="G855" s="10"/>
      <c r="H855" s="10"/>
      <c r="I855" s="10"/>
      <c r="J855" s="10"/>
      <c r="K855" s="10"/>
      <c r="L855" s="10"/>
      <c r="M855" s="10"/>
      <c r="N855" s="10"/>
      <c r="O855" s="10"/>
      <c r="P855" s="10"/>
      <c r="Q855" s="10"/>
      <c r="R855" s="10"/>
    </row>
    <row r="856" spans="1:18">
      <c r="A856" s="10"/>
      <c r="B856" s="10"/>
      <c r="C856" s="10"/>
      <c r="D856" s="10"/>
      <c r="E856" s="10"/>
      <c r="F856" s="10"/>
      <c r="G856" s="10"/>
      <c r="H856" s="10"/>
      <c r="I856" s="10"/>
      <c r="J856" s="10"/>
      <c r="K856" s="10"/>
      <c r="L856" s="10"/>
      <c r="M856" s="10"/>
      <c r="N856" s="10"/>
      <c r="O856" s="10"/>
      <c r="P856" s="10"/>
      <c r="Q856" s="10"/>
      <c r="R856" s="10"/>
    </row>
    <row r="857" spans="1:18">
      <c r="A857" s="10"/>
      <c r="B857" s="10"/>
      <c r="C857" s="10"/>
      <c r="D857" s="10"/>
      <c r="E857" s="10"/>
      <c r="F857" s="10"/>
      <c r="G857" s="10"/>
      <c r="H857" s="10"/>
      <c r="I857" s="10"/>
      <c r="J857" s="10"/>
      <c r="K857" s="10"/>
      <c r="L857" s="10"/>
      <c r="M857" s="10"/>
      <c r="N857" s="10"/>
      <c r="O857" s="10"/>
      <c r="P857" s="10"/>
      <c r="Q857" s="10"/>
      <c r="R857" s="10"/>
    </row>
    <row r="858" spans="1:18">
      <c r="A858" s="10"/>
      <c r="B858" s="10"/>
      <c r="C858" s="10"/>
      <c r="D858" s="10"/>
      <c r="E858" s="10"/>
      <c r="F858" s="10"/>
      <c r="G858" s="10"/>
      <c r="H858" s="10"/>
      <c r="I858" s="10"/>
      <c r="J858" s="10"/>
      <c r="K858" s="10"/>
      <c r="L858" s="10"/>
      <c r="M858" s="10"/>
      <c r="N858" s="10"/>
      <c r="O858" s="10"/>
      <c r="P858" s="10"/>
      <c r="Q858" s="10"/>
      <c r="R858" s="10"/>
    </row>
    <row r="859" spans="1:18">
      <c r="A859" s="10"/>
      <c r="B859" s="10"/>
      <c r="C859" s="10"/>
      <c r="D859" s="10"/>
      <c r="E859" s="10"/>
      <c r="F859" s="10"/>
      <c r="G859" s="10"/>
      <c r="H859" s="10"/>
      <c r="I859" s="10"/>
      <c r="J859" s="10"/>
      <c r="K859" s="10"/>
      <c r="L859" s="10"/>
      <c r="M859" s="10"/>
      <c r="N859" s="10"/>
      <c r="O859" s="10"/>
      <c r="P859" s="10"/>
      <c r="Q859" s="10"/>
      <c r="R859" s="10"/>
    </row>
    <row r="860" spans="1:18">
      <c r="A860" s="10"/>
      <c r="B860" s="10"/>
      <c r="C860" s="10"/>
      <c r="D860" s="10"/>
      <c r="E860" s="10"/>
      <c r="F860" s="10"/>
      <c r="G860" s="10"/>
      <c r="H860" s="10"/>
      <c r="I860" s="10"/>
      <c r="J860" s="10"/>
      <c r="K860" s="10"/>
      <c r="L860" s="10"/>
      <c r="M860" s="10"/>
      <c r="N860" s="10"/>
      <c r="O860" s="10"/>
      <c r="P860" s="10"/>
      <c r="Q860" s="10"/>
      <c r="R860" s="10"/>
    </row>
    <row r="861" spans="1:18">
      <c r="A861" s="10"/>
      <c r="B861" s="10"/>
      <c r="C861" s="10"/>
      <c r="D861" s="10"/>
      <c r="E861" s="10"/>
      <c r="F861" s="10"/>
      <c r="G861" s="10"/>
      <c r="H861" s="10"/>
      <c r="I861" s="10"/>
      <c r="J861" s="10"/>
      <c r="K861" s="10"/>
      <c r="L861" s="10"/>
      <c r="M861" s="10"/>
      <c r="N861" s="10"/>
      <c r="O861" s="10"/>
      <c r="P861" s="10"/>
      <c r="Q861" s="10"/>
      <c r="R861" s="10"/>
    </row>
    <row r="862" spans="1:18">
      <c r="A862" s="10"/>
      <c r="B862" s="10"/>
      <c r="C862" s="10"/>
      <c r="D862" s="10"/>
      <c r="E862" s="10"/>
      <c r="F862" s="10"/>
      <c r="G862" s="10"/>
      <c r="H862" s="10"/>
      <c r="I862" s="10"/>
      <c r="J862" s="10"/>
      <c r="K862" s="10"/>
      <c r="L862" s="10"/>
      <c r="M862" s="10"/>
      <c r="N862" s="10"/>
      <c r="O862" s="10"/>
      <c r="P862" s="10"/>
      <c r="Q862" s="10"/>
      <c r="R862" s="10"/>
    </row>
    <row r="863" spans="1:18">
      <c r="A863" s="10"/>
      <c r="B863" s="10"/>
      <c r="C863" s="10"/>
      <c r="D863" s="10"/>
      <c r="E863" s="10"/>
      <c r="F863" s="10"/>
      <c r="G863" s="10"/>
      <c r="H863" s="10"/>
      <c r="I863" s="10"/>
      <c r="J863" s="10"/>
      <c r="K863" s="10"/>
      <c r="L863" s="10"/>
      <c r="M863" s="10"/>
      <c r="N863" s="10"/>
      <c r="O863" s="10"/>
      <c r="P863" s="10"/>
      <c r="Q863" s="10"/>
      <c r="R863" s="10"/>
    </row>
    <row r="864" spans="1:18">
      <c r="A864" s="10"/>
      <c r="B864" s="10"/>
      <c r="C864" s="10"/>
      <c r="D864" s="10"/>
      <c r="E864" s="10"/>
      <c r="F864" s="10"/>
      <c r="G864" s="10"/>
      <c r="H864" s="10"/>
      <c r="I864" s="10"/>
      <c r="J864" s="10"/>
      <c r="K864" s="10"/>
      <c r="L864" s="10"/>
      <c r="M864" s="10"/>
      <c r="N864" s="10"/>
      <c r="O864" s="10"/>
      <c r="P864" s="10"/>
      <c r="Q864" s="10"/>
      <c r="R864" s="10"/>
    </row>
    <row r="865" spans="1:18">
      <c r="A865" s="10"/>
      <c r="B865" s="10"/>
      <c r="C865" s="10"/>
      <c r="D865" s="10"/>
      <c r="E865" s="10"/>
      <c r="F865" s="10"/>
      <c r="G865" s="10"/>
      <c r="H865" s="10"/>
      <c r="I865" s="10"/>
      <c r="J865" s="10"/>
      <c r="K865" s="10"/>
      <c r="L865" s="10"/>
      <c r="M865" s="10"/>
      <c r="N865" s="10"/>
      <c r="O865" s="10"/>
      <c r="P865" s="10"/>
      <c r="Q865" s="10"/>
      <c r="R865" s="10"/>
    </row>
    <row r="866" spans="1:18">
      <c r="A866" s="10"/>
      <c r="B866" s="10"/>
      <c r="C866" s="10"/>
      <c r="D866" s="10"/>
      <c r="E866" s="10"/>
      <c r="F866" s="10"/>
      <c r="G866" s="10"/>
      <c r="H866" s="10"/>
      <c r="I866" s="10"/>
      <c r="J866" s="10"/>
      <c r="K866" s="10"/>
      <c r="L866" s="10"/>
      <c r="M866" s="10"/>
      <c r="N866" s="10"/>
      <c r="O866" s="10"/>
      <c r="P866" s="10"/>
      <c r="Q866" s="10"/>
      <c r="R866" s="10"/>
    </row>
    <row r="867" spans="1:18">
      <c r="A867" s="10"/>
      <c r="B867" s="10"/>
      <c r="C867" s="10"/>
      <c r="D867" s="10"/>
      <c r="E867" s="10"/>
      <c r="F867" s="10"/>
      <c r="G867" s="10"/>
      <c r="H867" s="10"/>
      <c r="I867" s="10"/>
      <c r="J867" s="10"/>
      <c r="K867" s="10"/>
      <c r="L867" s="10"/>
      <c r="M867" s="10"/>
      <c r="N867" s="10"/>
      <c r="O867" s="10"/>
      <c r="P867" s="10"/>
      <c r="Q867" s="10"/>
      <c r="R867" s="10"/>
    </row>
    <row r="868" spans="1:18">
      <c r="A868" s="10"/>
      <c r="B868" s="10"/>
      <c r="C868" s="10"/>
      <c r="D868" s="10"/>
      <c r="E868" s="10"/>
      <c r="F868" s="10"/>
      <c r="G868" s="10"/>
      <c r="H868" s="10"/>
      <c r="I868" s="10"/>
      <c r="J868" s="10"/>
      <c r="K868" s="10"/>
      <c r="L868" s="10"/>
      <c r="M868" s="10"/>
      <c r="N868" s="10"/>
      <c r="O868" s="10"/>
      <c r="P868" s="10"/>
      <c r="Q868" s="10"/>
      <c r="R868" s="10"/>
    </row>
    <row r="869" spans="1:18">
      <c r="A869" s="10"/>
      <c r="B869" s="10"/>
      <c r="C869" s="10"/>
      <c r="D869" s="10"/>
      <c r="E869" s="10"/>
      <c r="F869" s="10"/>
      <c r="G869" s="10"/>
      <c r="H869" s="10"/>
      <c r="I869" s="10"/>
      <c r="J869" s="10"/>
      <c r="K869" s="10"/>
      <c r="L869" s="10"/>
      <c r="M869" s="10"/>
      <c r="N869" s="10"/>
      <c r="O869" s="10"/>
      <c r="P869" s="10"/>
      <c r="Q869" s="10"/>
      <c r="R869" s="10"/>
    </row>
    <row r="870" spans="1:18">
      <c r="A870" s="10"/>
      <c r="B870" s="10"/>
      <c r="C870" s="10"/>
      <c r="D870" s="10"/>
      <c r="E870" s="10"/>
      <c r="F870" s="10"/>
      <c r="G870" s="10"/>
      <c r="H870" s="10"/>
      <c r="I870" s="10"/>
      <c r="J870" s="10"/>
      <c r="K870" s="10"/>
      <c r="L870" s="10"/>
      <c r="M870" s="10"/>
      <c r="N870" s="10"/>
      <c r="O870" s="10"/>
      <c r="P870" s="10"/>
      <c r="Q870" s="10"/>
      <c r="R870" s="10"/>
    </row>
    <row r="871" spans="1:18">
      <c r="A871" s="10"/>
      <c r="B871" s="10"/>
      <c r="C871" s="10"/>
      <c r="D871" s="10"/>
      <c r="E871" s="10"/>
      <c r="F871" s="10"/>
      <c r="G871" s="10"/>
      <c r="H871" s="10"/>
      <c r="I871" s="10"/>
      <c r="J871" s="10"/>
      <c r="K871" s="10"/>
      <c r="L871" s="10"/>
      <c r="M871" s="10"/>
      <c r="N871" s="10"/>
      <c r="O871" s="10"/>
      <c r="P871" s="10"/>
      <c r="Q871" s="10"/>
      <c r="R871" s="10"/>
    </row>
    <row r="872" spans="1:18">
      <c r="A872" s="10"/>
      <c r="B872" s="10"/>
      <c r="C872" s="10"/>
      <c r="D872" s="10"/>
      <c r="E872" s="10"/>
      <c r="F872" s="10"/>
      <c r="G872" s="10"/>
      <c r="H872" s="10"/>
      <c r="I872" s="10"/>
      <c r="J872" s="10"/>
      <c r="K872" s="10"/>
      <c r="L872" s="10"/>
      <c r="M872" s="10"/>
      <c r="N872" s="10"/>
      <c r="O872" s="10"/>
      <c r="P872" s="10"/>
      <c r="Q872" s="10"/>
      <c r="R872" s="10"/>
    </row>
    <row r="873" spans="1:18">
      <c r="A873" s="10"/>
      <c r="B873" s="10"/>
      <c r="C873" s="10"/>
      <c r="D873" s="10"/>
      <c r="E873" s="10"/>
      <c r="F873" s="10"/>
      <c r="G873" s="10"/>
      <c r="H873" s="10"/>
      <c r="I873" s="10"/>
      <c r="J873" s="10"/>
      <c r="K873" s="10"/>
      <c r="L873" s="10"/>
      <c r="M873" s="10"/>
      <c r="N873" s="10"/>
      <c r="O873" s="10"/>
      <c r="P873" s="10"/>
      <c r="Q873" s="10"/>
      <c r="R873" s="10"/>
    </row>
    <row r="874" spans="1:18">
      <c r="A874" s="10"/>
      <c r="B874" s="10"/>
      <c r="C874" s="10"/>
      <c r="D874" s="10"/>
      <c r="E874" s="10"/>
      <c r="F874" s="10"/>
      <c r="G874" s="10"/>
      <c r="H874" s="10"/>
      <c r="I874" s="10"/>
      <c r="J874" s="10"/>
      <c r="K874" s="10"/>
      <c r="L874" s="10"/>
      <c r="M874" s="10"/>
      <c r="N874" s="10"/>
      <c r="O874" s="10"/>
      <c r="P874" s="10"/>
      <c r="Q874" s="10"/>
      <c r="R874" s="10"/>
    </row>
    <row r="875" spans="1:18">
      <c r="A875" s="10"/>
      <c r="B875" s="10"/>
      <c r="C875" s="10"/>
      <c r="D875" s="10"/>
      <c r="E875" s="10"/>
      <c r="F875" s="10"/>
      <c r="G875" s="10"/>
      <c r="H875" s="10"/>
      <c r="I875" s="10"/>
      <c r="J875" s="10"/>
      <c r="K875" s="10"/>
      <c r="L875" s="10"/>
      <c r="M875" s="10"/>
      <c r="N875" s="10"/>
      <c r="O875" s="10"/>
      <c r="P875" s="10"/>
      <c r="Q875" s="10"/>
      <c r="R875" s="10"/>
    </row>
    <row r="876" spans="1:18">
      <c r="A876" s="10"/>
      <c r="B876" s="10"/>
      <c r="C876" s="10"/>
      <c r="D876" s="10"/>
      <c r="E876" s="10"/>
      <c r="F876" s="10"/>
      <c r="G876" s="10"/>
      <c r="H876" s="10"/>
      <c r="I876" s="10"/>
      <c r="J876" s="10"/>
      <c r="K876" s="10"/>
      <c r="L876" s="10"/>
      <c r="M876" s="10"/>
      <c r="N876" s="10"/>
      <c r="O876" s="10"/>
      <c r="P876" s="10"/>
      <c r="Q876" s="10"/>
      <c r="R876" s="10"/>
    </row>
    <row r="877" spans="1:18">
      <c r="A877" s="10"/>
      <c r="B877" s="10"/>
      <c r="C877" s="10"/>
      <c r="D877" s="10"/>
      <c r="E877" s="10"/>
      <c r="F877" s="10"/>
      <c r="G877" s="10"/>
      <c r="H877" s="10"/>
      <c r="I877" s="10"/>
      <c r="J877" s="10"/>
      <c r="K877" s="10"/>
      <c r="L877" s="10"/>
      <c r="M877" s="10"/>
      <c r="N877" s="10"/>
      <c r="O877" s="10"/>
      <c r="P877" s="10"/>
      <c r="Q877" s="10"/>
      <c r="R877" s="10"/>
    </row>
    <row r="878" spans="1:18">
      <c r="A878" s="10"/>
      <c r="B878" s="10"/>
      <c r="C878" s="10"/>
      <c r="D878" s="10"/>
      <c r="E878" s="10"/>
      <c r="F878" s="10"/>
      <c r="G878" s="10"/>
      <c r="H878" s="10"/>
      <c r="I878" s="10"/>
      <c r="J878" s="10"/>
      <c r="K878" s="10"/>
      <c r="L878" s="10"/>
      <c r="M878" s="10"/>
      <c r="N878" s="10"/>
      <c r="O878" s="10"/>
      <c r="P878" s="10"/>
      <c r="Q878" s="10"/>
      <c r="R878" s="10"/>
    </row>
    <row r="879" spans="1:18">
      <c r="A879" s="10"/>
      <c r="B879" s="10"/>
      <c r="C879" s="10"/>
      <c r="D879" s="10"/>
      <c r="E879" s="10"/>
      <c r="F879" s="10"/>
      <c r="G879" s="10"/>
      <c r="H879" s="10"/>
      <c r="I879" s="10"/>
      <c r="J879" s="10"/>
      <c r="K879" s="10"/>
      <c r="L879" s="10"/>
      <c r="M879" s="10"/>
      <c r="N879" s="10"/>
      <c r="O879" s="10"/>
      <c r="P879" s="10"/>
      <c r="Q879" s="10"/>
      <c r="R879" s="10"/>
    </row>
    <row r="880" spans="1:18">
      <c r="A880" s="10"/>
      <c r="B880" s="10"/>
      <c r="C880" s="10"/>
      <c r="D880" s="10"/>
      <c r="E880" s="10"/>
      <c r="F880" s="10"/>
      <c r="G880" s="10"/>
      <c r="H880" s="10"/>
      <c r="I880" s="10"/>
      <c r="J880" s="10"/>
      <c r="K880" s="10"/>
      <c r="L880" s="10"/>
      <c r="M880" s="10"/>
      <c r="N880" s="10"/>
      <c r="O880" s="10"/>
      <c r="P880" s="10"/>
      <c r="Q880" s="10"/>
      <c r="R880" s="10"/>
    </row>
    <row r="881" spans="1:18">
      <c r="A881" s="10"/>
      <c r="B881" s="10"/>
      <c r="C881" s="10"/>
      <c r="D881" s="10"/>
      <c r="E881" s="10"/>
      <c r="F881" s="10"/>
      <c r="G881" s="10"/>
      <c r="H881" s="10"/>
      <c r="I881" s="10"/>
      <c r="J881" s="10"/>
      <c r="K881" s="10"/>
      <c r="L881" s="10"/>
      <c r="M881" s="10"/>
      <c r="N881" s="10"/>
      <c r="O881" s="10"/>
      <c r="P881" s="10"/>
      <c r="Q881" s="10"/>
      <c r="R881" s="10"/>
    </row>
    <row r="882" spans="1:18">
      <c r="A882" s="10"/>
      <c r="B882" s="10"/>
      <c r="C882" s="10"/>
      <c r="D882" s="10"/>
      <c r="E882" s="10"/>
      <c r="F882" s="10"/>
      <c r="G882" s="10"/>
      <c r="H882" s="10"/>
      <c r="I882" s="10"/>
      <c r="J882" s="10"/>
      <c r="K882" s="10"/>
      <c r="L882" s="10"/>
      <c r="M882" s="10"/>
      <c r="N882" s="10"/>
      <c r="O882" s="10"/>
      <c r="P882" s="10"/>
      <c r="Q882" s="10"/>
      <c r="R882" s="10"/>
    </row>
    <row r="883" spans="1:18">
      <c r="A883" s="10"/>
      <c r="B883" s="10"/>
      <c r="C883" s="10"/>
      <c r="D883" s="10"/>
      <c r="E883" s="10"/>
      <c r="F883" s="10"/>
      <c r="G883" s="10"/>
      <c r="H883" s="10"/>
      <c r="I883" s="10"/>
      <c r="J883" s="10"/>
      <c r="K883" s="10"/>
      <c r="L883" s="10"/>
      <c r="M883" s="10"/>
      <c r="N883" s="10"/>
      <c r="O883" s="10"/>
      <c r="P883" s="10"/>
      <c r="Q883" s="10"/>
      <c r="R883" s="10"/>
    </row>
    <row r="884" spans="1:18">
      <c r="A884" s="10"/>
      <c r="B884" s="10"/>
      <c r="C884" s="10"/>
      <c r="D884" s="10"/>
      <c r="E884" s="10"/>
      <c r="F884" s="10"/>
      <c r="G884" s="10"/>
      <c r="H884" s="10"/>
      <c r="I884" s="10"/>
      <c r="J884" s="10"/>
      <c r="K884" s="10"/>
      <c r="L884" s="10"/>
      <c r="M884" s="10"/>
      <c r="N884" s="10"/>
      <c r="O884" s="10"/>
      <c r="P884" s="10"/>
      <c r="Q884" s="10"/>
      <c r="R884" s="10"/>
    </row>
    <row r="885" spans="1:18">
      <c r="A885" s="10"/>
      <c r="B885" s="10"/>
      <c r="C885" s="10"/>
      <c r="D885" s="10"/>
      <c r="E885" s="10"/>
      <c r="F885" s="10"/>
      <c r="G885" s="10"/>
      <c r="H885" s="10"/>
      <c r="I885" s="10"/>
      <c r="J885" s="10"/>
      <c r="K885" s="10"/>
      <c r="L885" s="10"/>
      <c r="M885" s="10"/>
      <c r="N885" s="10"/>
      <c r="O885" s="10"/>
      <c r="P885" s="10"/>
      <c r="Q885" s="10"/>
      <c r="R885" s="10"/>
    </row>
    <row r="886" spans="1:18">
      <c r="A886" s="10"/>
      <c r="B886" s="10"/>
      <c r="C886" s="10"/>
      <c r="D886" s="10"/>
      <c r="E886" s="10"/>
      <c r="F886" s="10"/>
      <c r="G886" s="10"/>
      <c r="H886" s="10"/>
      <c r="I886" s="10"/>
      <c r="J886" s="10"/>
      <c r="K886" s="10"/>
      <c r="L886" s="10"/>
      <c r="M886" s="10"/>
      <c r="N886" s="10"/>
      <c r="O886" s="10"/>
      <c r="P886" s="10"/>
      <c r="Q886" s="10"/>
      <c r="R886" s="10"/>
    </row>
    <row r="887" spans="1:18">
      <c r="A887" s="10"/>
      <c r="B887" s="10"/>
      <c r="C887" s="10"/>
      <c r="D887" s="10"/>
      <c r="E887" s="10"/>
      <c r="F887" s="10"/>
      <c r="G887" s="10"/>
      <c r="H887" s="10"/>
      <c r="I887" s="10"/>
      <c r="J887" s="10"/>
      <c r="K887" s="10"/>
      <c r="L887" s="10"/>
      <c r="M887" s="10"/>
      <c r="N887" s="10"/>
      <c r="O887" s="10"/>
      <c r="P887" s="10"/>
      <c r="Q887" s="10"/>
      <c r="R887" s="10"/>
    </row>
    <row r="888" spans="1:18">
      <c r="A888" s="10"/>
      <c r="B888" s="10"/>
      <c r="C888" s="10"/>
      <c r="D888" s="10"/>
      <c r="E888" s="10"/>
      <c r="F888" s="10"/>
      <c r="G888" s="10"/>
      <c r="H888" s="10"/>
      <c r="I888" s="10"/>
      <c r="J888" s="10"/>
      <c r="K888" s="10"/>
      <c r="L888" s="10"/>
      <c r="M888" s="10"/>
      <c r="N888" s="10"/>
      <c r="O888" s="10"/>
      <c r="P888" s="10"/>
      <c r="Q888" s="10"/>
      <c r="R888" s="10"/>
    </row>
    <row r="889" spans="1:18">
      <c r="A889" s="10"/>
      <c r="B889" s="10"/>
      <c r="C889" s="10"/>
      <c r="D889" s="10"/>
      <c r="E889" s="10"/>
      <c r="F889" s="10"/>
      <c r="G889" s="10"/>
      <c r="H889" s="10"/>
      <c r="I889" s="10"/>
      <c r="J889" s="10"/>
      <c r="K889" s="10"/>
      <c r="L889" s="10"/>
      <c r="M889" s="10"/>
      <c r="N889" s="10"/>
      <c r="O889" s="10"/>
      <c r="P889" s="10"/>
      <c r="Q889" s="10"/>
      <c r="R889" s="10"/>
    </row>
    <row r="890" spans="1:18">
      <c r="A890" s="10"/>
      <c r="B890" s="10"/>
      <c r="C890" s="10"/>
      <c r="D890" s="10"/>
      <c r="E890" s="10"/>
      <c r="F890" s="10"/>
      <c r="G890" s="10"/>
      <c r="H890" s="10"/>
      <c r="I890" s="10"/>
      <c r="J890" s="10"/>
      <c r="K890" s="10"/>
      <c r="L890" s="10"/>
      <c r="M890" s="10"/>
      <c r="N890" s="10"/>
      <c r="O890" s="10"/>
      <c r="P890" s="10"/>
      <c r="Q890" s="10"/>
      <c r="R890" s="10"/>
    </row>
    <row r="891" spans="1:18">
      <c r="A891" s="10"/>
      <c r="B891" s="10"/>
      <c r="C891" s="10"/>
      <c r="D891" s="10"/>
      <c r="E891" s="10"/>
      <c r="F891" s="10"/>
      <c r="G891" s="10"/>
      <c r="H891" s="10"/>
      <c r="I891" s="10"/>
      <c r="J891" s="10"/>
      <c r="K891" s="10"/>
      <c r="L891" s="10"/>
      <c r="M891" s="10"/>
      <c r="N891" s="10"/>
      <c r="O891" s="10"/>
      <c r="P891" s="10"/>
      <c r="Q891" s="10"/>
      <c r="R891" s="10"/>
    </row>
    <row r="892" spans="1:18">
      <c r="A892" s="10"/>
      <c r="B892" s="10"/>
      <c r="C892" s="10"/>
      <c r="D892" s="10"/>
      <c r="E892" s="10"/>
      <c r="F892" s="10"/>
      <c r="G892" s="10"/>
      <c r="H892" s="10"/>
      <c r="I892" s="10"/>
      <c r="J892" s="10"/>
      <c r="K892" s="10"/>
      <c r="L892" s="10"/>
      <c r="M892" s="10"/>
      <c r="N892" s="10"/>
      <c r="O892" s="10"/>
      <c r="P892" s="10"/>
      <c r="Q892" s="10"/>
      <c r="R892" s="10"/>
    </row>
    <row r="893" spans="1:18">
      <c r="A893" s="10"/>
      <c r="B893" s="10"/>
      <c r="C893" s="10"/>
      <c r="D893" s="10"/>
      <c r="E893" s="10"/>
      <c r="F893" s="10"/>
      <c r="G893" s="10"/>
      <c r="H893" s="10"/>
      <c r="I893" s="10"/>
      <c r="J893" s="10"/>
      <c r="K893" s="10"/>
      <c r="L893" s="10"/>
      <c r="M893" s="10"/>
      <c r="N893" s="10"/>
      <c r="O893" s="10"/>
      <c r="P893" s="10"/>
      <c r="Q893" s="10"/>
      <c r="R893" s="10"/>
    </row>
    <row r="894" spans="1:18">
      <c r="A894" s="10"/>
      <c r="B894" s="10"/>
      <c r="C894" s="10"/>
      <c r="D894" s="10"/>
      <c r="E894" s="10"/>
      <c r="F894" s="10"/>
      <c r="G894" s="10"/>
      <c r="H894" s="10"/>
      <c r="I894" s="10"/>
      <c r="J894" s="10"/>
      <c r="K894" s="10"/>
      <c r="L894" s="10"/>
      <c r="M894" s="10"/>
      <c r="N894" s="10"/>
      <c r="O894" s="10"/>
      <c r="P894" s="10"/>
      <c r="Q894" s="10"/>
      <c r="R894" s="10"/>
    </row>
    <row r="895" spans="1:18">
      <c r="A895" s="10"/>
      <c r="B895" s="10"/>
      <c r="C895" s="10"/>
      <c r="D895" s="10"/>
      <c r="E895" s="10"/>
      <c r="F895" s="10"/>
      <c r="G895" s="10"/>
      <c r="H895" s="10"/>
      <c r="I895" s="10"/>
      <c r="J895" s="10"/>
      <c r="K895" s="10"/>
      <c r="L895" s="10"/>
      <c r="M895" s="10"/>
      <c r="N895" s="10"/>
      <c r="O895" s="10"/>
      <c r="P895" s="10"/>
      <c r="Q895" s="10"/>
      <c r="R895" s="10"/>
    </row>
    <row r="896" spans="1:18">
      <c r="A896" s="10"/>
      <c r="B896" s="10"/>
      <c r="C896" s="10"/>
      <c r="D896" s="10"/>
      <c r="E896" s="10"/>
      <c r="F896" s="10"/>
      <c r="G896" s="10"/>
      <c r="H896" s="10"/>
      <c r="I896" s="10"/>
      <c r="J896" s="10"/>
      <c r="K896" s="10"/>
      <c r="L896" s="10"/>
      <c r="M896" s="10"/>
      <c r="N896" s="10"/>
      <c r="O896" s="10"/>
      <c r="P896" s="10"/>
      <c r="Q896" s="10"/>
      <c r="R896" s="10"/>
    </row>
    <row r="897" spans="1:18">
      <c r="A897" s="10"/>
      <c r="B897" s="10"/>
      <c r="C897" s="10"/>
      <c r="D897" s="10"/>
      <c r="E897" s="10"/>
      <c r="F897" s="10"/>
      <c r="G897" s="10"/>
      <c r="H897" s="10"/>
      <c r="I897" s="10"/>
      <c r="J897" s="10"/>
      <c r="K897" s="10"/>
      <c r="L897" s="10"/>
      <c r="M897" s="10"/>
      <c r="N897" s="10"/>
      <c r="O897" s="10"/>
      <c r="P897" s="10"/>
      <c r="Q897" s="10"/>
      <c r="R897" s="10"/>
    </row>
    <row r="898" spans="1:18">
      <c r="A898" s="10"/>
      <c r="B898" s="10"/>
      <c r="C898" s="10"/>
      <c r="D898" s="10"/>
      <c r="E898" s="10"/>
      <c r="F898" s="10"/>
      <c r="G898" s="10"/>
      <c r="H898" s="10"/>
      <c r="I898" s="10"/>
      <c r="J898" s="10"/>
      <c r="K898" s="10"/>
      <c r="L898" s="10"/>
      <c r="M898" s="10"/>
      <c r="N898" s="10"/>
      <c r="O898" s="10"/>
      <c r="P898" s="10"/>
      <c r="Q898" s="10"/>
      <c r="R898" s="10"/>
    </row>
    <row r="899" spans="1:18">
      <c r="A899" s="10"/>
      <c r="B899" s="10"/>
      <c r="C899" s="10"/>
      <c r="D899" s="10"/>
      <c r="E899" s="10"/>
      <c r="F899" s="10"/>
      <c r="G899" s="10"/>
      <c r="H899" s="10"/>
      <c r="I899" s="10"/>
      <c r="J899" s="10"/>
      <c r="K899" s="10"/>
      <c r="L899" s="10"/>
      <c r="M899" s="10"/>
      <c r="N899" s="10"/>
      <c r="O899" s="10"/>
      <c r="P899" s="10"/>
      <c r="Q899" s="10"/>
      <c r="R899" s="10"/>
    </row>
    <row r="900" spans="1:18">
      <c r="A900" s="10"/>
      <c r="B900" s="10"/>
      <c r="C900" s="10"/>
      <c r="D900" s="10"/>
      <c r="E900" s="10"/>
      <c r="F900" s="10"/>
      <c r="G900" s="10"/>
      <c r="H900" s="10"/>
      <c r="I900" s="10"/>
      <c r="J900" s="10"/>
      <c r="K900" s="10"/>
      <c r="L900" s="10"/>
      <c r="M900" s="10"/>
      <c r="N900" s="10"/>
      <c r="O900" s="10"/>
      <c r="P900" s="10"/>
      <c r="Q900" s="10"/>
      <c r="R900" s="10"/>
    </row>
    <row r="901" spans="1:18">
      <c r="A901" s="10"/>
      <c r="B901" s="10"/>
      <c r="C901" s="10"/>
      <c r="D901" s="10"/>
      <c r="E901" s="10"/>
      <c r="F901" s="10"/>
      <c r="G901" s="10"/>
      <c r="H901" s="10"/>
      <c r="I901" s="10"/>
      <c r="J901" s="10"/>
      <c r="K901" s="10"/>
      <c r="L901" s="10"/>
      <c r="M901" s="10"/>
      <c r="N901" s="10"/>
      <c r="O901" s="10"/>
      <c r="P901" s="10"/>
      <c r="Q901" s="10"/>
      <c r="R901" s="10"/>
    </row>
    <row r="902" spans="1:18">
      <c r="A902" s="10"/>
      <c r="B902" s="10"/>
      <c r="C902" s="10"/>
      <c r="D902" s="10"/>
      <c r="E902" s="10"/>
      <c r="F902" s="10"/>
      <c r="G902" s="10"/>
      <c r="H902" s="10"/>
      <c r="I902" s="10"/>
      <c r="J902" s="10"/>
      <c r="K902" s="10"/>
      <c r="L902" s="10"/>
      <c r="M902" s="10"/>
      <c r="N902" s="10"/>
      <c r="O902" s="10"/>
      <c r="P902" s="10"/>
      <c r="Q902" s="10"/>
      <c r="R902" s="10"/>
    </row>
    <row r="903" spans="1:18">
      <c r="A903" s="10"/>
      <c r="B903" s="10"/>
      <c r="C903" s="10"/>
      <c r="D903" s="10"/>
      <c r="E903" s="10"/>
      <c r="F903" s="10"/>
      <c r="G903" s="10"/>
      <c r="H903" s="10"/>
      <c r="I903" s="10"/>
      <c r="J903" s="10"/>
      <c r="K903" s="10"/>
      <c r="L903" s="10"/>
      <c r="M903" s="10"/>
      <c r="N903" s="10"/>
      <c r="O903" s="10"/>
      <c r="P903" s="10"/>
      <c r="Q903" s="10"/>
      <c r="R903" s="10"/>
    </row>
    <row r="904" spans="1:18">
      <c r="A904" s="10"/>
      <c r="B904" s="10"/>
      <c r="C904" s="10"/>
      <c r="D904" s="10"/>
      <c r="E904" s="10"/>
      <c r="F904" s="10"/>
      <c r="G904" s="10"/>
      <c r="H904" s="10"/>
      <c r="I904" s="10"/>
      <c r="J904" s="10"/>
      <c r="K904" s="10"/>
      <c r="L904" s="10"/>
      <c r="M904" s="10"/>
      <c r="N904" s="10"/>
      <c r="O904" s="10"/>
      <c r="P904" s="10"/>
      <c r="Q904" s="10"/>
      <c r="R904" s="10"/>
    </row>
    <row r="905" spans="1:18">
      <c r="A905" s="10"/>
      <c r="B905" s="10"/>
      <c r="C905" s="10"/>
      <c r="D905" s="10"/>
      <c r="E905" s="10"/>
      <c r="F905" s="10"/>
      <c r="G905" s="10"/>
      <c r="H905" s="10"/>
      <c r="I905" s="10"/>
      <c r="J905" s="10"/>
      <c r="K905" s="10"/>
      <c r="L905" s="10"/>
      <c r="M905" s="10"/>
      <c r="N905" s="10"/>
      <c r="O905" s="10"/>
      <c r="P905" s="10"/>
      <c r="Q905" s="10"/>
      <c r="R905" s="10"/>
    </row>
    <row r="906" spans="1:18">
      <c r="A906" s="10"/>
      <c r="B906" s="10"/>
      <c r="C906" s="10"/>
      <c r="D906" s="10"/>
      <c r="E906" s="10"/>
      <c r="F906" s="10"/>
      <c r="G906" s="10"/>
      <c r="H906" s="10"/>
      <c r="I906" s="10"/>
      <c r="J906" s="10"/>
      <c r="K906" s="10"/>
      <c r="L906" s="10"/>
      <c r="M906" s="10"/>
      <c r="N906" s="10"/>
      <c r="O906" s="10"/>
      <c r="P906" s="10"/>
      <c r="Q906" s="10"/>
      <c r="R906" s="10"/>
    </row>
    <row r="907" spans="1:18">
      <c r="A907" s="10"/>
      <c r="B907" s="10"/>
      <c r="C907" s="10"/>
      <c r="D907" s="10"/>
      <c r="E907" s="10"/>
      <c r="F907" s="10"/>
      <c r="G907" s="10"/>
      <c r="H907" s="10"/>
      <c r="I907" s="10"/>
      <c r="J907" s="10"/>
      <c r="K907" s="10"/>
      <c r="L907" s="10"/>
      <c r="M907" s="10"/>
      <c r="N907" s="10"/>
      <c r="O907" s="10"/>
      <c r="P907" s="10"/>
      <c r="Q907" s="10"/>
      <c r="R907" s="10"/>
    </row>
    <row r="908" spans="1:18">
      <c r="A908" s="10"/>
      <c r="B908" s="10"/>
      <c r="C908" s="10"/>
      <c r="D908" s="10"/>
      <c r="E908" s="10"/>
      <c r="F908" s="10"/>
      <c r="G908" s="10"/>
      <c r="H908" s="10"/>
      <c r="I908" s="10"/>
      <c r="J908" s="10"/>
      <c r="K908" s="10"/>
      <c r="L908" s="10"/>
      <c r="M908" s="10"/>
      <c r="N908" s="10"/>
      <c r="O908" s="10"/>
      <c r="P908" s="10"/>
      <c r="Q908" s="10"/>
      <c r="R908" s="10"/>
    </row>
    <row r="909" spans="1:18">
      <c r="A909" s="10"/>
      <c r="B909" s="10"/>
      <c r="C909" s="10"/>
      <c r="D909" s="10"/>
      <c r="E909" s="10"/>
      <c r="F909" s="10"/>
      <c r="G909" s="10"/>
      <c r="H909" s="10"/>
      <c r="I909" s="10"/>
      <c r="J909" s="10"/>
      <c r="K909" s="10"/>
      <c r="L909" s="10"/>
      <c r="M909" s="10"/>
      <c r="N909" s="10"/>
      <c r="O909" s="10"/>
      <c r="P909" s="10"/>
      <c r="Q909" s="10"/>
      <c r="R909" s="10"/>
    </row>
    <row r="910" spans="1:18">
      <c r="A910" s="10"/>
      <c r="B910" s="10"/>
      <c r="C910" s="10"/>
      <c r="D910" s="10"/>
      <c r="E910" s="10"/>
      <c r="F910" s="10"/>
      <c r="G910" s="10"/>
      <c r="H910" s="10"/>
      <c r="I910" s="10"/>
      <c r="J910" s="10"/>
      <c r="K910" s="10"/>
      <c r="L910" s="10"/>
      <c r="M910" s="10"/>
      <c r="N910" s="10"/>
      <c r="O910" s="10"/>
      <c r="P910" s="10"/>
      <c r="Q910" s="10"/>
      <c r="R910" s="10"/>
    </row>
    <row r="911" spans="1:18">
      <c r="A911" s="10"/>
      <c r="B911" s="10"/>
      <c r="C911" s="10"/>
      <c r="D911" s="10"/>
      <c r="E911" s="10"/>
      <c r="F911" s="10"/>
      <c r="G911" s="10"/>
      <c r="H911" s="10"/>
      <c r="I911" s="10"/>
      <c r="J911" s="10"/>
      <c r="K911" s="10"/>
      <c r="L911" s="10"/>
      <c r="M911" s="10"/>
      <c r="N911" s="10"/>
      <c r="O911" s="10"/>
      <c r="P911" s="10"/>
      <c r="Q911" s="10"/>
      <c r="R911" s="10"/>
    </row>
    <row r="912" spans="1:18">
      <c r="A912" s="10"/>
      <c r="B912" s="10"/>
      <c r="C912" s="10"/>
      <c r="D912" s="10"/>
      <c r="E912" s="10"/>
      <c r="F912" s="10"/>
      <c r="G912" s="10"/>
      <c r="H912" s="10"/>
      <c r="I912" s="10"/>
      <c r="J912" s="10"/>
      <c r="K912" s="10"/>
      <c r="L912" s="10"/>
      <c r="M912" s="10"/>
      <c r="N912" s="10"/>
      <c r="O912" s="10"/>
      <c r="P912" s="10"/>
      <c r="Q912" s="10"/>
      <c r="R912" s="10"/>
    </row>
    <row r="913" spans="1:18">
      <c r="A913" s="10"/>
      <c r="B913" s="10"/>
      <c r="C913" s="10"/>
      <c r="D913" s="10"/>
      <c r="E913" s="10"/>
      <c r="F913" s="10"/>
      <c r="G913" s="10"/>
      <c r="H913" s="10"/>
      <c r="I913" s="10"/>
      <c r="J913" s="10"/>
      <c r="K913" s="10"/>
      <c r="L913" s="10"/>
      <c r="M913" s="10"/>
      <c r="N913" s="10"/>
      <c r="O913" s="10"/>
      <c r="P913" s="10"/>
      <c r="Q913" s="10"/>
      <c r="R913" s="10"/>
    </row>
    <row r="914" spans="1:18">
      <c r="A914" s="10"/>
      <c r="B914" s="10"/>
      <c r="C914" s="10"/>
      <c r="D914" s="10"/>
      <c r="E914" s="10"/>
      <c r="F914" s="10"/>
      <c r="G914" s="10"/>
      <c r="H914" s="10"/>
      <c r="I914" s="10"/>
      <c r="J914" s="10"/>
      <c r="K914" s="10"/>
      <c r="L914" s="10"/>
      <c r="M914" s="10"/>
      <c r="N914" s="10"/>
      <c r="O914" s="10"/>
      <c r="P914" s="10"/>
      <c r="Q914" s="10"/>
      <c r="R914" s="10"/>
    </row>
    <row r="915" spans="1:18">
      <c r="A915" s="10"/>
      <c r="B915" s="10"/>
      <c r="C915" s="10"/>
      <c r="D915" s="10"/>
      <c r="E915" s="10"/>
      <c r="F915" s="10"/>
      <c r="G915" s="10"/>
      <c r="H915" s="10"/>
      <c r="I915" s="10"/>
      <c r="J915" s="10"/>
      <c r="K915" s="10"/>
      <c r="L915" s="10"/>
      <c r="M915" s="10"/>
      <c r="N915" s="10"/>
      <c r="O915" s="10"/>
      <c r="P915" s="10"/>
      <c r="Q915" s="10"/>
      <c r="R915" s="10"/>
    </row>
    <row r="916" spans="1:18">
      <c r="A916" s="10"/>
      <c r="B916" s="10"/>
      <c r="C916" s="10"/>
      <c r="D916" s="10"/>
      <c r="E916" s="10"/>
      <c r="F916" s="10"/>
      <c r="G916" s="10"/>
      <c r="H916" s="10"/>
      <c r="I916" s="10"/>
      <c r="J916" s="10"/>
      <c r="K916" s="10"/>
      <c r="L916" s="10"/>
      <c r="M916" s="10"/>
      <c r="N916" s="10"/>
      <c r="O916" s="10"/>
      <c r="P916" s="10"/>
      <c r="Q916" s="10"/>
      <c r="R916" s="10"/>
    </row>
    <row r="917" spans="1:18">
      <c r="A917" s="10"/>
      <c r="B917" s="10"/>
      <c r="C917" s="10"/>
      <c r="D917" s="10"/>
      <c r="E917" s="10"/>
      <c r="F917" s="10"/>
      <c r="G917" s="10"/>
      <c r="H917" s="10"/>
      <c r="I917" s="10"/>
      <c r="J917" s="10"/>
      <c r="K917" s="10"/>
      <c r="L917" s="10"/>
      <c r="M917" s="10"/>
      <c r="N917" s="10"/>
      <c r="O917" s="10"/>
      <c r="P917" s="10"/>
      <c r="Q917" s="10"/>
      <c r="R917" s="10"/>
    </row>
    <row r="918" spans="1:18">
      <c r="A918" s="10"/>
      <c r="B918" s="10"/>
      <c r="C918" s="10"/>
      <c r="D918" s="10"/>
      <c r="E918" s="10"/>
      <c r="F918" s="10"/>
      <c r="G918" s="10"/>
      <c r="H918" s="10"/>
      <c r="I918" s="10"/>
      <c r="J918" s="10"/>
      <c r="K918" s="10"/>
      <c r="L918" s="10"/>
      <c r="M918" s="10"/>
      <c r="N918" s="10"/>
      <c r="O918" s="10"/>
      <c r="P918" s="10"/>
      <c r="Q918" s="10"/>
      <c r="R918" s="10"/>
    </row>
    <row r="919" spans="1:18">
      <c r="A919" s="10"/>
      <c r="B919" s="10"/>
      <c r="C919" s="10"/>
      <c r="D919" s="10"/>
      <c r="E919" s="10"/>
      <c r="F919" s="10"/>
      <c r="G919" s="10"/>
      <c r="H919" s="10"/>
      <c r="I919" s="10"/>
      <c r="J919" s="10"/>
      <c r="K919" s="10"/>
      <c r="L919" s="10"/>
      <c r="M919" s="10"/>
      <c r="N919" s="10"/>
      <c r="O919" s="10"/>
      <c r="P919" s="10"/>
      <c r="Q919" s="10"/>
      <c r="R919" s="10"/>
    </row>
    <row r="920" spans="1:18">
      <c r="A920" s="10"/>
      <c r="B920" s="10"/>
      <c r="C920" s="10"/>
      <c r="D920" s="10"/>
      <c r="E920" s="10"/>
      <c r="F920" s="10"/>
      <c r="G920" s="10"/>
      <c r="H920" s="10"/>
      <c r="I920" s="10"/>
      <c r="J920" s="10"/>
      <c r="K920" s="10"/>
      <c r="L920" s="10"/>
      <c r="M920" s="10"/>
      <c r="N920" s="10"/>
      <c r="O920" s="10"/>
      <c r="P920" s="10"/>
      <c r="Q920" s="10"/>
      <c r="R920" s="10"/>
    </row>
    <row r="921" spans="1:18">
      <c r="A921" s="10"/>
      <c r="B921" s="10"/>
      <c r="C921" s="10"/>
      <c r="D921" s="10"/>
      <c r="E921" s="10"/>
      <c r="F921" s="10"/>
      <c r="G921" s="10"/>
      <c r="H921" s="10"/>
      <c r="I921" s="10"/>
      <c r="J921" s="10"/>
      <c r="K921" s="10"/>
      <c r="L921" s="10"/>
      <c r="M921" s="10"/>
      <c r="N921" s="10"/>
      <c r="O921" s="10"/>
      <c r="P921" s="10"/>
      <c r="Q921" s="10"/>
      <c r="R921" s="10"/>
    </row>
    <row r="922" spans="1:18">
      <c r="A922" s="10"/>
      <c r="B922" s="10"/>
      <c r="C922" s="10"/>
      <c r="D922" s="10"/>
      <c r="E922" s="10"/>
      <c r="F922" s="10"/>
      <c r="G922" s="10"/>
      <c r="H922" s="10"/>
      <c r="I922" s="10"/>
      <c r="J922" s="10"/>
      <c r="K922" s="10"/>
      <c r="L922" s="10"/>
      <c r="M922" s="10"/>
      <c r="N922" s="10"/>
      <c r="O922" s="10"/>
      <c r="P922" s="10"/>
      <c r="Q922" s="10"/>
      <c r="R922" s="10"/>
    </row>
    <row r="923" spans="1:18">
      <c r="A923" s="10"/>
      <c r="B923" s="10"/>
      <c r="C923" s="10"/>
      <c r="D923" s="10"/>
      <c r="E923" s="10"/>
      <c r="F923" s="10"/>
      <c r="G923" s="10"/>
      <c r="H923" s="10"/>
      <c r="I923" s="10"/>
      <c r="J923" s="10"/>
      <c r="K923" s="10"/>
      <c r="L923" s="10"/>
      <c r="M923" s="10"/>
      <c r="N923" s="10"/>
      <c r="O923" s="10"/>
      <c r="P923" s="10"/>
      <c r="Q923" s="10"/>
      <c r="R923" s="10"/>
    </row>
    <row r="924" spans="1:18">
      <c r="A924" s="10"/>
      <c r="B924" s="10"/>
      <c r="C924" s="10"/>
      <c r="D924" s="10"/>
      <c r="E924" s="10"/>
      <c r="F924" s="10"/>
      <c r="G924" s="10"/>
      <c r="H924" s="10"/>
      <c r="I924" s="10"/>
      <c r="J924" s="10"/>
      <c r="K924" s="10"/>
      <c r="L924" s="10"/>
      <c r="M924" s="10"/>
      <c r="N924" s="10"/>
      <c r="O924" s="10"/>
      <c r="P924" s="10"/>
      <c r="Q924" s="10"/>
      <c r="R924" s="10"/>
    </row>
    <row r="925" spans="1:18">
      <c r="A925" s="10"/>
      <c r="B925" s="10"/>
      <c r="C925" s="10"/>
      <c r="D925" s="10"/>
      <c r="E925" s="10"/>
      <c r="F925" s="10"/>
      <c r="G925" s="10"/>
      <c r="H925" s="10"/>
      <c r="I925" s="10"/>
      <c r="J925" s="10"/>
      <c r="K925" s="10"/>
      <c r="L925" s="10"/>
      <c r="M925" s="10"/>
      <c r="N925" s="10"/>
      <c r="O925" s="10"/>
      <c r="P925" s="10"/>
      <c r="Q925" s="10"/>
      <c r="R925" s="10"/>
    </row>
    <row r="926" spans="1:18">
      <c r="A926" s="10"/>
      <c r="B926" s="10"/>
      <c r="C926" s="10"/>
      <c r="D926" s="10"/>
      <c r="E926" s="10"/>
      <c r="F926" s="10"/>
      <c r="G926" s="10"/>
      <c r="H926" s="10"/>
      <c r="I926" s="10"/>
      <c r="J926" s="10"/>
      <c r="K926" s="10"/>
      <c r="L926" s="10"/>
      <c r="M926" s="10"/>
      <c r="N926" s="10"/>
      <c r="O926" s="10"/>
      <c r="P926" s="10"/>
      <c r="Q926" s="10"/>
      <c r="R926" s="10"/>
    </row>
    <row r="927" spans="1:18">
      <c r="A927" s="10"/>
      <c r="B927" s="10"/>
      <c r="C927" s="10"/>
      <c r="D927" s="10"/>
      <c r="E927" s="10"/>
      <c r="F927" s="10"/>
      <c r="G927" s="10"/>
      <c r="H927" s="10"/>
      <c r="I927" s="10"/>
      <c r="J927" s="10"/>
      <c r="K927" s="10"/>
      <c r="L927" s="10"/>
      <c r="M927" s="10"/>
      <c r="N927" s="10"/>
      <c r="O927" s="10"/>
      <c r="P927" s="10"/>
      <c r="Q927" s="10"/>
      <c r="R927" s="10"/>
    </row>
    <row r="928" spans="1:18">
      <c r="A928" s="10"/>
      <c r="B928" s="10"/>
      <c r="C928" s="10"/>
      <c r="D928" s="10"/>
      <c r="E928" s="10"/>
      <c r="F928" s="10"/>
      <c r="G928" s="10"/>
      <c r="H928" s="10"/>
      <c r="I928" s="10"/>
      <c r="J928" s="10"/>
      <c r="K928" s="10"/>
      <c r="L928" s="10"/>
      <c r="M928" s="10"/>
      <c r="N928" s="10"/>
      <c r="O928" s="10"/>
      <c r="P928" s="10"/>
      <c r="Q928" s="10"/>
      <c r="R928" s="10"/>
    </row>
    <row r="929" spans="1:18">
      <c r="A929" s="10"/>
      <c r="B929" s="10"/>
      <c r="C929" s="10"/>
      <c r="D929" s="10"/>
      <c r="E929" s="10"/>
      <c r="F929" s="10"/>
      <c r="G929" s="10"/>
      <c r="H929" s="10"/>
      <c r="I929" s="10"/>
      <c r="J929" s="10"/>
      <c r="K929" s="10"/>
      <c r="L929" s="10"/>
      <c r="M929" s="10"/>
      <c r="N929" s="10"/>
      <c r="O929" s="10"/>
      <c r="P929" s="10"/>
      <c r="Q929" s="10"/>
      <c r="R929" s="10"/>
    </row>
    <row r="930" spans="1:18">
      <c r="A930" s="10"/>
      <c r="B930" s="10"/>
      <c r="C930" s="10"/>
      <c r="D930" s="10"/>
      <c r="E930" s="10"/>
      <c r="F930" s="10"/>
      <c r="G930" s="10"/>
      <c r="H930" s="10"/>
      <c r="I930" s="10"/>
      <c r="J930" s="10"/>
      <c r="K930" s="10"/>
      <c r="L930" s="10"/>
      <c r="M930" s="10"/>
      <c r="N930" s="10"/>
      <c r="O930" s="10"/>
      <c r="P930" s="10"/>
      <c r="Q930" s="10"/>
      <c r="R930" s="10"/>
    </row>
    <row r="931" spans="1:18">
      <c r="A931" s="10"/>
      <c r="B931" s="10"/>
      <c r="C931" s="10"/>
      <c r="D931" s="10"/>
      <c r="E931" s="10"/>
      <c r="F931" s="10"/>
      <c r="G931" s="10"/>
      <c r="H931" s="10"/>
      <c r="I931" s="10"/>
      <c r="J931" s="10"/>
      <c r="K931" s="10"/>
      <c r="L931" s="10"/>
      <c r="M931" s="10"/>
      <c r="N931" s="10"/>
      <c r="O931" s="10"/>
      <c r="P931" s="10"/>
      <c r="Q931" s="10"/>
      <c r="R931" s="10"/>
    </row>
    <row r="932" spans="1:18">
      <c r="A932" s="10"/>
      <c r="B932" s="10"/>
      <c r="C932" s="10"/>
      <c r="D932" s="10"/>
      <c r="E932" s="10"/>
      <c r="F932" s="10"/>
      <c r="G932" s="10"/>
      <c r="H932" s="10"/>
      <c r="I932" s="10"/>
      <c r="J932" s="10"/>
      <c r="K932" s="10"/>
      <c r="L932" s="10"/>
      <c r="M932" s="10"/>
      <c r="N932" s="10"/>
      <c r="O932" s="10"/>
      <c r="P932" s="10"/>
      <c r="Q932" s="10"/>
      <c r="R932" s="10"/>
    </row>
    <row r="933" spans="1:18">
      <c r="A933" s="10"/>
      <c r="B933" s="10"/>
      <c r="C933" s="10"/>
      <c r="D933" s="10"/>
      <c r="E933" s="10"/>
      <c r="F933" s="10"/>
      <c r="G933" s="10"/>
      <c r="H933" s="10"/>
      <c r="I933" s="10"/>
      <c r="J933" s="10"/>
      <c r="K933" s="10"/>
      <c r="L933" s="10"/>
      <c r="M933" s="10"/>
      <c r="N933" s="10"/>
      <c r="O933" s="10"/>
      <c r="P933" s="10"/>
      <c r="Q933" s="10"/>
      <c r="R933" s="10"/>
    </row>
    <row r="934" spans="1:18">
      <c r="A934" s="10"/>
      <c r="B934" s="10"/>
      <c r="C934" s="10"/>
      <c r="D934" s="10"/>
      <c r="E934" s="10"/>
      <c r="F934" s="10"/>
      <c r="G934" s="10"/>
      <c r="H934" s="10"/>
      <c r="I934" s="10"/>
      <c r="J934" s="10"/>
      <c r="K934" s="10"/>
      <c r="L934" s="10"/>
      <c r="M934" s="10"/>
      <c r="N934" s="10"/>
      <c r="O934" s="10"/>
      <c r="P934" s="10"/>
      <c r="Q934" s="10"/>
      <c r="R934" s="10"/>
    </row>
    <row r="935" spans="1:18">
      <c r="A935" s="10"/>
      <c r="B935" s="10"/>
      <c r="C935" s="10"/>
      <c r="D935" s="10"/>
      <c r="E935" s="10"/>
      <c r="F935" s="10"/>
      <c r="G935" s="10"/>
      <c r="H935" s="10"/>
      <c r="I935" s="10"/>
      <c r="J935" s="10"/>
      <c r="K935" s="10"/>
      <c r="L935" s="10"/>
      <c r="M935" s="10"/>
      <c r="N935" s="10"/>
      <c r="O935" s="10"/>
      <c r="P935" s="10"/>
      <c r="Q935" s="10"/>
      <c r="R935" s="10"/>
    </row>
    <row r="936" spans="1:18">
      <c r="A936" s="10"/>
      <c r="B936" s="10"/>
      <c r="C936" s="10"/>
      <c r="D936" s="10"/>
      <c r="E936" s="10"/>
      <c r="F936" s="10"/>
      <c r="G936" s="10"/>
      <c r="H936" s="10"/>
      <c r="I936" s="10"/>
      <c r="J936" s="10"/>
      <c r="K936" s="10"/>
      <c r="L936" s="10"/>
      <c r="M936" s="10"/>
      <c r="N936" s="10"/>
      <c r="O936" s="10"/>
      <c r="P936" s="10"/>
      <c r="Q936" s="10"/>
      <c r="R936" s="10"/>
    </row>
    <row r="937" spans="1:18">
      <c r="A937" s="10"/>
      <c r="B937" s="10"/>
      <c r="C937" s="10"/>
      <c r="D937" s="10"/>
      <c r="E937" s="10"/>
      <c r="F937" s="10"/>
      <c r="G937" s="10"/>
      <c r="H937" s="10"/>
      <c r="I937" s="10"/>
      <c r="J937" s="10"/>
      <c r="K937" s="10"/>
      <c r="L937" s="10"/>
      <c r="M937" s="10"/>
      <c r="N937" s="10"/>
      <c r="O937" s="10"/>
      <c r="P937" s="10"/>
      <c r="Q937" s="10"/>
      <c r="R937" s="10"/>
    </row>
    <row r="938" spans="1:18">
      <c r="A938" s="10"/>
      <c r="B938" s="10"/>
      <c r="C938" s="10"/>
      <c r="D938" s="10"/>
      <c r="E938" s="10"/>
      <c r="F938" s="10"/>
      <c r="G938" s="10"/>
      <c r="H938" s="10"/>
      <c r="I938" s="10"/>
      <c r="J938" s="10"/>
      <c r="K938" s="10"/>
      <c r="L938" s="10"/>
      <c r="M938" s="10"/>
      <c r="N938" s="10"/>
      <c r="O938" s="10"/>
      <c r="P938" s="10"/>
      <c r="Q938" s="10"/>
      <c r="R938" s="10"/>
    </row>
    <row r="939" spans="1:18">
      <c r="A939" s="10"/>
      <c r="B939" s="10"/>
      <c r="C939" s="10"/>
      <c r="D939" s="10"/>
      <c r="E939" s="10"/>
      <c r="F939" s="10"/>
      <c r="G939" s="10"/>
      <c r="H939" s="10"/>
      <c r="I939" s="10"/>
      <c r="J939" s="10"/>
      <c r="K939" s="10"/>
      <c r="L939" s="10"/>
      <c r="M939" s="10"/>
      <c r="N939" s="10"/>
      <c r="O939" s="10"/>
      <c r="P939" s="10"/>
      <c r="Q939" s="10"/>
      <c r="R939" s="10"/>
    </row>
    <row r="940" spans="1:18">
      <c r="A940" s="10"/>
      <c r="B940" s="10"/>
      <c r="C940" s="10"/>
      <c r="D940" s="10"/>
      <c r="E940" s="10"/>
      <c r="F940" s="10"/>
      <c r="G940" s="10"/>
      <c r="H940" s="10"/>
      <c r="I940" s="10"/>
      <c r="J940" s="10"/>
      <c r="K940" s="10"/>
      <c r="L940" s="10"/>
      <c r="M940" s="10"/>
      <c r="N940" s="10"/>
      <c r="O940" s="10"/>
      <c r="P940" s="10"/>
      <c r="Q940" s="10"/>
      <c r="R940" s="10"/>
    </row>
    <row r="941" spans="1:18">
      <c r="A941" s="10"/>
      <c r="B941" s="10"/>
      <c r="C941" s="10"/>
      <c r="D941" s="10"/>
      <c r="E941" s="10"/>
      <c r="F941" s="10"/>
      <c r="G941" s="10"/>
      <c r="H941" s="10"/>
      <c r="I941" s="10"/>
      <c r="J941" s="10"/>
      <c r="K941" s="10"/>
      <c r="L941" s="10"/>
      <c r="M941" s="10"/>
      <c r="N941" s="10"/>
      <c r="O941" s="10"/>
      <c r="P941" s="10"/>
      <c r="Q941" s="10"/>
      <c r="R941" s="10"/>
    </row>
    <row r="942" spans="1:18">
      <c r="A942" s="10"/>
      <c r="B942" s="10"/>
      <c r="C942" s="10"/>
      <c r="D942" s="10"/>
      <c r="E942" s="10"/>
      <c r="F942" s="10"/>
      <c r="G942" s="10"/>
      <c r="H942" s="10"/>
      <c r="I942" s="10"/>
      <c r="J942" s="10"/>
      <c r="K942" s="10"/>
      <c r="L942" s="10"/>
      <c r="M942" s="10"/>
      <c r="N942" s="10"/>
      <c r="O942" s="10"/>
      <c r="P942" s="10"/>
      <c r="Q942" s="10"/>
      <c r="R942" s="10"/>
    </row>
    <row r="943" spans="1:18">
      <c r="A943" s="10"/>
      <c r="B943" s="10"/>
      <c r="C943" s="10"/>
      <c r="D943" s="10"/>
      <c r="E943" s="10"/>
      <c r="F943" s="10"/>
      <c r="G943" s="10"/>
      <c r="H943" s="10"/>
      <c r="I943" s="10"/>
      <c r="J943" s="10"/>
      <c r="K943" s="10"/>
      <c r="L943" s="10"/>
      <c r="M943" s="10"/>
      <c r="N943" s="10"/>
      <c r="O943" s="10"/>
      <c r="P943" s="10"/>
      <c r="Q943" s="10"/>
      <c r="R943" s="10"/>
    </row>
    <row r="944" spans="1:18">
      <c r="A944" s="10"/>
      <c r="B944" s="10"/>
      <c r="C944" s="10"/>
      <c r="D944" s="10"/>
      <c r="E944" s="10"/>
      <c r="F944" s="10"/>
      <c r="G944" s="10"/>
      <c r="H944" s="10"/>
      <c r="I944" s="10"/>
      <c r="J944" s="10"/>
      <c r="K944" s="10"/>
      <c r="L944" s="10"/>
      <c r="M944" s="10"/>
      <c r="N944" s="10"/>
      <c r="O944" s="10"/>
      <c r="P944" s="10"/>
      <c r="Q944" s="10"/>
      <c r="R944" s="10"/>
    </row>
    <row r="945" spans="1:18">
      <c r="A945" s="10"/>
      <c r="B945" s="10"/>
      <c r="C945" s="10"/>
      <c r="D945" s="10"/>
      <c r="E945" s="10"/>
      <c r="F945" s="10"/>
      <c r="G945" s="10"/>
      <c r="H945" s="10"/>
      <c r="I945" s="10"/>
      <c r="J945" s="10"/>
      <c r="K945" s="10"/>
      <c r="L945" s="10"/>
      <c r="M945" s="10"/>
      <c r="N945" s="10"/>
      <c r="O945" s="10"/>
      <c r="P945" s="10"/>
      <c r="Q945" s="10"/>
      <c r="R945" s="10"/>
    </row>
    <row r="946" spans="1:18">
      <c r="A946" s="10"/>
      <c r="B946" s="10"/>
      <c r="C946" s="10"/>
      <c r="D946" s="10"/>
      <c r="E946" s="10"/>
      <c r="F946" s="10"/>
      <c r="G946" s="10"/>
      <c r="H946" s="10"/>
      <c r="I946" s="10"/>
      <c r="J946" s="10"/>
      <c r="K946" s="10"/>
      <c r="L946" s="10"/>
      <c r="M946" s="10"/>
      <c r="N946" s="10"/>
      <c r="O946" s="10"/>
      <c r="P946" s="10"/>
      <c r="Q946" s="10"/>
      <c r="R946" s="10"/>
    </row>
    <row r="947" spans="1:18">
      <c r="A947" s="10"/>
      <c r="B947" s="10"/>
      <c r="C947" s="10"/>
      <c r="D947" s="10"/>
      <c r="E947" s="10"/>
      <c r="F947" s="10"/>
      <c r="G947" s="10"/>
      <c r="H947" s="10"/>
      <c r="I947" s="10"/>
      <c r="J947" s="10"/>
      <c r="K947" s="10"/>
      <c r="L947" s="10"/>
      <c r="M947" s="10"/>
      <c r="N947" s="10"/>
      <c r="O947" s="10"/>
      <c r="P947" s="10"/>
      <c r="Q947" s="10"/>
      <c r="R947" s="10"/>
    </row>
    <row r="948" spans="1:18">
      <c r="A948" s="10"/>
      <c r="B948" s="10"/>
      <c r="C948" s="10"/>
      <c r="D948" s="10"/>
      <c r="E948" s="10"/>
      <c r="F948" s="10"/>
      <c r="G948" s="10"/>
      <c r="H948" s="10"/>
      <c r="I948" s="10"/>
      <c r="J948" s="10"/>
      <c r="K948" s="10"/>
      <c r="L948" s="10"/>
      <c r="M948" s="10"/>
      <c r="N948" s="10"/>
      <c r="O948" s="10"/>
      <c r="P948" s="10"/>
      <c r="Q948" s="10"/>
      <c r="R948" s="10"/>
    </row>
    <row r="949" spans="1:18">
      <c r="A949" s="10"/>
      <c r="B949" s="10"/>
      <c r="C949" s="10"/>
      <c r="D949" s="10"/>
      <c r="E949" s="10"/>
      <c r="F949" s="10"/>
      <c r="G949" s="10"/>
      <c r="H949" s="10"/>
      <c r="I949" s="10"/>
      <c r="J949" s="10"/>
      <c r="K949" s="10"/>
      <c r="L949" s="10"/>
      <c r="M949" s="10"/>
      <c r="N949" s="10"/>
      <c r="O949" s="10"/>
      <c r="P949" s="10"/>
      <c r="Q949" s="10"/>
      <c r="R949" s="10"/>
    </row>
    <row r="950" spans="1:18">
      <c r="A950" s="10"/>
      <c r="B950" s="10"/>
      <c r="C950" s="10"/>
      <c r="D950" s="10"/>
      <c r="E950" s="10"/>
      <c r="F950" s="10"/>
      <c r="G950" s="10"/>
      <c r="H950" s="10"/>
      <c r="I950" s="10"/>
      <c r="J950" s="10"/>
      <c r="K950" s="10"/>
      <c r="L950" s="10"/>
      <c r="M950" s="10"/>
      <c r="N950" s="10"/>
      <c r="O950" s="10"/>
      <c r="P950" s="10"/>
      <c r="Q950" s="10"/>
      <c r="R950" s="10"/>
    </row>
    <row r="951" spans="1:18">
      <c r="A951" s="10"/>
      <c r="B951" s="10"/>
      <c r="C951" s="10"/>
      <c r="D951" s="10"/>
      <c r="E951" s="10"/>
      <c r="F951" s="10"/>
      <c r="G951" s="10"/>
      <c r="H951" s="10"/>
      <c r="I951" s="10"/>
      <c r="J951" s="10"/>
      <c r="K951" s="10"/>
      <c r="L951" s="10"/>
      <c r="M951" s="10"/>
      <c r="N951" s="10"/>
      <c r="O951" s="10"/>
      <c r="P951" s="10"/>
      <c r="Q951" s="10"/>
      <c r="R951" s="10"/>
    </row>
    <row r="952" spans="1:18">
      <c r="A952" s="10"/>
      <c r="B952" s="10"/>
      <c r="C952" s="10"/>
      <c r="D952" s="10"/>
      <c r="E952" s="10"/>
      <c r="F952" s="10"/>
      <c r="G952" s="10"/>
      <c r="H952" s="10"/>
      <c r="I952" s="10"/>
      <c r="J952" s="10"/>
      <c r="K952" s="10"/>
      <c r="L952" s="10"/>
      <c r="M952" s="10"/>
      <c r="N952" s="10"/>
      <c r="O952" s="10"/>
      <c r="P952" s="10"/>
      <c r="Q952" s="10"/>
      <c r="R952" s="10"/>
    </row>
    <row r="953" spans="1:18">
      <c r="A953" s="10"/>
      <c r="B953" s="10"/>
      <c r="C953" s="10"/>
      <c r="D953" s="10"/>
      <c r="E953" s="10"/>
      <c r="F953" s="10"/>
      <c r="G953" s="10"/>
      <c r="H953" s="10"/>
      <c r="I953" s="10"/>
      <c r="J953" s="10"/>
      <c r="K953" s="10"/>
      <c r="L953" s="10"/>
      <c r="M953" s="10"/>
      <c r="N953" s="10"/>
      <c r="O953" s="10"/>
      <c r="P953" s="10"/>
      <c r="Q953" s="10"/>
      <c r="R953" s="10"/>
    </row>
    <row r="954" spans="1:18">
      <c r="A954" s="10"/>
      <c r="B954" s="10"/>
      <c r="C954" s="10"/>
      <c r="D954" s="10"/>
      <c r="E954" s="10"/>
      <c r="F954" s="10"/>
      <c r="G954" s="10"/>
      <c r="H954" s="10"/>
      <c r="I954" s="10"/>
      <c r="J954" s="10"/>
      <c r="K954" s="10"/>
      <c r="L954" s="10"/>
      <c r="M954" s="10"/>
      <c r="N954" s="10"/>
      <c r="O954" s="10"/>
      <c r="P954" s="10"/>
      <c r="Q954" s="10"/>
      <c r="R954" s="10"/>
    </row>
    <row r="955" spans="1:18">
      <c r="A955" s="10"/>
      <c r="B955" s="10"/>
      <c r="C955" s="10"/>
      <c r="D955" s="10"/>
      <c r="E955" s="10"/>
      <c r="F955" s="10"/>
      <c r="G955" s="10"/>
      <c r="H955" s="10"/>
      <c r="I955" s="10"/>
      <c r="J955" s="10"/>
      <c r="K955" s="10"/>
      <c r="L955" s="10"/>
      <c r="M955" s="10"/>
      <c r="N955" s="10"/>
      <c r="O955" s="10"/>
      <c r="P955" s="10"/>
      <c r="Q955" s="10"/>
      <c r="R955" s="10"/>
    </row>
    <row r="956" spans="1:18">
      <c r="A956" s="10"/>
      <c r="B956" s="10"/>
      <c r="C956" s="10"/>
      <c r="D956" s="10"/>
      <c r="E956" s="10"/>
      <c r="F956" s="10"/>
      <c r="G956" s="10"/>
      <c r="H956" s="10"/>
      <c r="I956" s="10"/>
      <c r="J956" s="10"/>
      <c r="K956" s="10"/>
      <c r="L956" s="10"/>
      <c r="M956" s="10"/>
      <c r="N956" s="10"/>
      <c r="O956" s="10"/>
      <c r="P956" s="10"/>
      <c r="Q956" s="10"/>
      <c r="R956" s="10"/>
    </row>
    <row r="957" spans="1:18">
      <c r="A957" s="10"/>
      <c r="B957" s="10"/>
      <c r="C957" s="10"/>
      <c r="D957" s="10"/>
      <c r="E957" s="10"/>
      <c r="F957" s="10"/>
      <c r="G957" s="10"/>
      <c r="H957" s="10"/>
      <c r="I957" s="10"/>
      <c r="J957" s="10"/>
      <c r="K957" s="10"/>
      <c r="L957" s="10"/>
      <c r="M957" s="10"/>
      <c r="N957" s="10"/>
      <c r="O957" s="10"/>
      <c r="P957" s="10"/>
      <c r="Q957" s="10"/>
      <c r="R957" s="10"/>
    </row>
    <row r="958" spans="1:18">
      <c r="A958" s="10"/>
      <c r="B958" s="10"/>
      <c r="C958" s="10"/>
      <c r="D958" s="10"/>
      <c r="E958" s="10"/>
      <c r="F958" s="10"/>
      <c r="G958" s="10"/>
      <c r="H958" s="10"/>
      <c r="I958" s="10"/>
      <c r="J958" s="10"/>
      <c r="K958" s="10"/>
      <c r="L958" s="10"/>
      <c r="M958" s="10"/>
      <c r="N958" s="10"/>
      <c r="O958" s="10"/>
      <c r="P958" s="10"/>
      <c r="Q958" s="10"/>
      <c r="R958" s="10"/>
    </row>
    <row r="959" spans="1:18">
      <c r="A959" s="10"/>
      <c r="B959" s="10"/>
      <c r="C959" s="10"/>
      <c r="D959" s="10"/>
      <c r="E959" s="10"/>
      <c r="F959" s="10"/>
      <c r="G959" s="10"/>
      <c r="H959" s="10"/>
      <c r="I959" s="10"/>
      <c r="J959" s="10"/>
      <c r="K959" s="10"/>
      <c r="L959" s="10"/>
      <c r="M959" s="10"/>
      <c r="N959" s="10"/>
      <c r="O959" s="10"/>
      <c r="P959" s="10"/>
      <c r="Q959" s="10"/>
      <c r="R959" s="10"/>
    </row>
    <row r="960" spans="1:18">
      <c r="A960" s="10"/>
      <c r="B960" s="10"/>
      <c r="C960" s="10"/>
      <c r="D960" s="10"/>
      <c r="E960" s="10"/>
      <c r="F960" s="10"/>
      <c r="G960" s="10"/>
      <c r="H960" s="10"/>
      <c r="I960" s="10"/>
      <c r="J960" s="10"/>
      <c r="K960" s="10"/>
      <c r="L960" s="10"/>
      <c r="M960" s="10"/>
      <c r="N960" s="10"/>
      <c r="O960" s="10"/>
      <c r="P960" s="10"/>
      <c r="Q960" s="10"/>
      <c r="R960" s="10"/>
    </row>
    <row r="961" spans="1:18">
      <c r="A961" s="10"/>
      <c r="B961" s="10"/>
      <c r="C961" s="10"/>
      <c r="D961" s="10"/>
      <c r="E961" s="10"/>
      <c r="F961" s="10"/>
      <c r="G961" s="10"/>
      <c r="H961" s="10"/>
      <c r="I961" s="10"/>
      <c r="J961" s="10"/>
      <c r="K961" s="10"/>
      <c r="L961" s="10"/>
      <c r="M961" s="10"/>
      <c r="N961" s="10"/>
      <c r="O961" s="10"/>
      <c r="P961" s="10"/>
      <c r="Q961" s="10"/>
      <c r="R961" s="10"/>
    </row>
    <row r="962" spans="1:18">
      <c r="A962" s="10"/>
      <c r="B962" s="10"/>
      <c r="C962" s="10"/>
      <c r="D962" s="10"/>
      <c r="E962" s="10"/>
      <c r="F962" s="10"/>
      <c r="G962" s="10"/>
      <c r="H962" s="10"/>
      <c r="I962" s="10"/>
      <c r="J962" s="10"/>
      <c r="K962" s="10"/>
      <c r="L962" s="10"/>
      <c r="M962" s="10"/>
      <c r="N962" s="10"/>
      <c r="O962" s="10"/>
      <c r="P962" s="10"/>
      <c r="Q962" s="10"/>
      <c r="R962" s="10"/>
    </row>
    <row r="963" spans="1:18">
      <c r="A963" s="10"/>
      <c r="B963" s="10"/>
      <c r="C963" s="10"/>
      <c r="D963" s="10"/>
      <c r="E963" s="10"/>
      <c r="F963" s="10"/>
      <c r="G963" s="10"/>
      <c r="H963" s="10"/>
      <c r="I963" s="10"/>
      <c r="J963" s="10"/>
      <c r="K963" s="10"/>
      <c r="L963" s="10"/>
      <c r="M963" s="10"/>
      <c r="N963" s="10"/>
      <c r="O963" s="10"/>
      <c r="P963" s="10"/>
      <c r="Q963" s="10"/>
      <c r="R963" s="10"/>
    </row>
    <row r="964" spans="1:18">
      <c r="A964" s="10"/>
      <c r="B964" s="10"/>
      <c r="C964" s="10"/>
      <c r="D964" s="10"/>
      <c r="E964" s="10"/>
      <c r="F964" s="10"/>
      <c r="G964" s="10"/>
      <c r="H964" s="10"/>
      <c r="I964" s="10"/>
      <c r="J964" s="10"/>
      <c r="K964" s="10"/>
      <c r="L964" s="10"/>
      <c r="M964" s="10"/>
      <c r="N964" s="10"/>
      <c r="O964" s="10"/>
      <c r="P964" s="10"/>
      <c r="Q964" s="10"/>
      <c r="R964" s="10"/>
    </row>
    <row r="965" spans="1:18">
      <c r="A965" s="10"/>
      <c r="B965" s="10"/>
      <c r="C965" s="10"/>
      <c r="D965" s="10"/>
      <c r="E965" s="10"/>
      <c r="F965" s="10"/>
      <c r="G965" s="10"/>
      <c r="H965" s="10"/>
      <c r="I965" s="10"/>
      <c r="J965" s="10"/>
      <c r="K965" s="10"/>
      <c r="L965" s="10"/>
      <c r="M965" s="10"/>
      <c r="N965" s="10"/>
      <c r="O965" s="10"/>
      <c r="P965" s="10"/>
      <c r="Q965" s="10"/>
      <c r="R965" s="10"/>
    </row>
    <row r="966" spans="1:18">
      <c r="A966" s="10"/>
      <c r="B966" s="10"/>
      <c r="C966" s="10"/>
      <c r="D966" s="10"/>
      <c r="E966" s="10"/>
      <c r="F966" s="10"/>
      <c r="G966" s="10"/>
      <c r="H966" s="10"/>
      <c r="I966" s="10"/>
      <c r="J966" s="10"/>
      <c r="K966" s="10"/>
      <c r="L966" s="10"/>
      <c r="M966" s="10"/>
      <c r="N966" s="10"/>
      <c r="O966" s="10"/>
      <c r="P966" s="10"/>
      <c r="Q966" s="10"/>
      <c r="R966" s="10"/>
    </row>
    <row r="967" spans="1:18">
      <c r="A967" s="10"/>
      <c r="B967" s="10"/>
      <c r="C967" s="10"/>
      <c r="D967" s="10"/>
      <c r="E967" s="10"/>
      <c r="F967" s="10"/>
      <c r="G967" s="10"/>
      <c r="H967" s="10"/>
      <c r="I967" s="10"/>
      <c r="J967" s="10"/>
      <c r="K967" s="10"/>
      <c r="L967" s="10"/>
      <c r="M967" s="10"/>
      <c r="N967" s="10"/>
      <c r="O967" s="10"/>
      <c r="P967" s="10"/>
      <c r="Q967" s="10"/>
      <c r="R967" s="10"/>
    </row>
    <row r="968" spans="1:18">
      <c r="A968" s="10"/>
      <c r="B968" s="10"/>
      <c r="C968" s="10"/>
      <c r="D968" s="10"/>
      <c r="E968" s="10"/>
      <c r="F968" s="10"/>
      <c r="G968" s="10"/>
      <c r="H968" s="10"/>
      <c r="I968" s="10"/>
      <c r="J968" s="10"/>
      <c r="K968" s="10"/>
      <c r="L968" s="10"/>
      <c r="M968" s="10"/>
      <c r="N968" s="10"/>
      <c r="O968" s="10"/>
      <c r="P968" s="10"/>
      <c r="Q968" s="10"/>
      <c r="R968" s="10"/>
    </row>
    <row r="969" spans="1:18">
      <c r="A969" s="10"/>
      <c r="B969" s="10"/>
      <c r="C969" s="10"/>
      <c r="D969" s="10"/>
      <c r="E969" s="10"/>
      <c r="F969" s="10"/>
      <c r="G969" s="10"/>
      <c r="H969" s="10"/>
      <c r="I969" s="10"/>
      <c r="J969" s="10"/>
      <c r="K969" s="10"/>
      <c r="L969" s="10"/>
      <c r="M969" s="10"/>
      <c r="N969" s="10"/>
      <c r="O969" s="10"/>
      <c r="P969" s="10"/>
      <c r="Q969" s="10"/>
      <c r="R969" s="10"/>
    </row>
    <row r="970" spans="1:18">
      <c r="A970" s="10"/>
      <c r="B970" s="10"/>
      <c r="C970" s="10"/>
      <c r="D970" s="10"/>
      <c r="E970" s="10"/>
      <c r="F970" s="10"/>
      <c r="G970" s="10"/>
      <c r="H970" s="10"/>
      <c r="I970" s="10"/>
      <c r="J970" s="10"/>
      <c r="K970" s="10"/>
      <c r="L970" s="10"/>
      <c r="M970" s="10"/>
      <c r="N970" s="10"/>
      <c r="O970" s="10"/>
      <c r="P970" s="10"/>
      <c r="Q970" s="10"/>
      <c r="R970" s="10"/>
    </row>
    <row r="971" spans="1:18">
      <c r="A971" s="10"/>
      <c r="B971" s="10"/>
      <c r="C971" s="10"/>
      <c r="D971" s="10"/>
      <c r="E971" s="10"/>
      <c r="F971" s="10"/>
      <c r="G971" s="10"/>
      <c r="H971" s="10"/>
      <c r="I971" s="10"/>
      <c r="J971" s="10"/>
      <c r="K971" s="10"/>
      <c r="L971" s="10"/>
      <c r="M971" s="10"/>
      <c r="N971" s="10"/>
      <c r="O971" s="10"/>
      <c r="P971" s="10"/>
      <c r="Q971" s="10"/>
      <c r="R971" s="10"/>
    </row>
    <row r="972" spans="1:18">
      <c r="A972" s="10"/>
      <c r="B972" s="10"/>
      <c r="C972" s="10"/>
      <c r="D972" s="10"/>
      <c r="E972" s="10"/>
      <c r="F972" s="10"/>
      <c r="G972" s="10"/>
      <c r="H972" s="10"/>
      <c r="I972" s="10"/>
      <c r="J972" s="10"/>
      <c r="K972" s="10"/>
      <c r="L972" s="10"/>
      <c r="M972" s="10"/>
      <c r="N972" s="10"/>
      <c r="O972" s="10"/>
      <c r="P972" s="10"/>
      <c r="Q972" s="10"/>
      <c r="R972" s="10"/>
    </row>
    <row r="973" spans="1:18">
      <c r="A973" s="10"/>
      <c r="B973" s="10"/>
      <c r="C973" s="10"/>
      <c r="D973" s="10"/>
      <c r="E973" s="10"/>
      <c r="F973" s="10"/>
      <c r="G973" s="10"/>
      <c r="H973" s="10"/>
      <c r="I973" s="10"/>
      <c r="J973" s="10"/>
      <c r="K973" s="10"/>
      <c r="L973" s="10"/>
      <c r="M973" s="10"/>
      <c r="N973" s="10"/>
      <c r="O973" s="10"/>
      <c r="P973" s="10"/>
      <c r="Q973" s="10"/>
      <c r="R973" s="10"/>
    </row>
    <row r="974" spans="1:18">
      <c r="A974" s="10"/>
      <c r="B974" s="10"/>
      <c r="C974" s="10"/>
      <c r="D974" s="10"/>
      <c r="E974" s="10"/>
      <c r="F974" s="10"/>
      <c r="G974" s="10"/>
      <c r="H974" s="10"/>
      <c r="I974" s="10"/>
      <c r="J974" s="10"/>
      <c r="K974" s="10"/>
      <c r="L974" s="10"/>
      <c r="M974" s="10"/>
      <c r="N974" s="10"/>
      <c r="O974" s="10"/>
      <c r="P974" s="10"/>
      <c r="Q974" s="10"/>
      <c r="R974" s="10"/>
    </row>
    <row r="975" spans="1:18">
      <c r="A975" s="10"/>
      <c r="B975" s="10"/>
      <c r="C975" s="10"/>
      <c r="D975" s="10"/>
      <c r="E975" s="10"/>
      <c r="F975" s="10"/>
      <c r="G975" s="10"/>
      <c r="H975" s="10"/>
      <c r="I975" s="10"/>
      <c r="J975" s="10"/>
      <c r="K975" s="10"/>
      <c r="L975" s="10"/>
      <c r="M975" s="10"/>
      <c r="N975" s="10"/>
      <c r="O975" s="10"/>
      <c r="P975" s="10"/>
      <c r="Q975" s="10"/>
      <c r="R975" s="10"/>
    </row>
    <row r="976" spans="1:18">
      <c r="A976" s="10"/>
      <c r="B976" s="10"/>
      <c r="C976" s="10"/>
      <c r="D976" s="10"/>
      <c r="E976" s="10"/>
      <c r="F976" s="10"/>
      <c r="G976" s="10"/>
      <c r="H976" s="10"/>
      <c r="I976" s="10"/>
      <c r="J976" s="10"/>
      <c r="K976" s="10"/>
      <c r="L976" s="10"/>
      <c r="M976" s="10"/>
      <c r="N976" s="10"/>
      <c r="O976" s="10"/>
      <c r="P976" s="10"/>
      <c r="Q976" s="10"/>
      <c r="R976" s="10"/>
    </row>
    <row r="977" spans="1:18">
      <c r="A977" s="10"/>
      <c r="B977" s="10"/>
      <c r="C977" s="10"/>
      <c r="D977" s="10"/>
      <c r="E977" s="10"/>
      <c r="F977" s="10"/>
      <c r="G977" s="10"/>
      <c r="H977" s="10"/>
      <c r="I977" s="10"/>
      <c r="J977" s="10"/>
      <c r="K977" s="10"/>
      <c r="L977" s="10"/>
      <c r="M977" s="10"/>
      <c r="N977" s="10"/>
      <c r="O977" s="10"/>
      <c r="P977" s="10"/>
      <c r="Q977" s="10"/>
      <c r="R977" s="10"/>
    </row>
    <row r="978" spans="1:18">
      <c r="A978" s="10"/>
      <c r="B978" s="10"/>
      <c r="C978" s="10"/>
      <c r="D978" s="10"/>
      <c r="E978" s="10"/>
      <c r="F978" s="10"/>
      <c r="G978" s="10"/>
      <c r="H978" s="10"/>
      <c r="I978" s="10"/>
      <c r="J978" s="10"/>
      <c r="K978" s="10"/>
      <c r="L978" s="10"/>
      <c r="M978" s="10"/>
      <c r="N978" s="10"/>
      <c r="O978" s="10"/>
      <c r="P978" s="10"/>
      <c r="Q978" s="10"/>
      <c r="R978" s="10"/>
    </row>
    <row r="979" spans="1:18">
      <c r="A979" s="10"/>
      <c r="B979" s="10"/>
      <c r="C979" s="10"/>
      <c r="D979" s="10"/>
      <c r="E979" s="10"/>
      <c r="F979" s="10"/>
      <c r="G979" s="10"/>
      <c r="H979" s="10"/>
      <c r="I979" s="10"/>
      <c r="J979" s="10"/>
      <c r="K979" s="10"/>
      <c r="L979" s="10"/>
      <c r="M979" s="10"/>
      <c r="N979" s="10"/>
      <c r="O979" s="10"/>
      <c r="P979" s="10"/>
      <c r="Q979" s="10"/>
      <c r="R979" s="10"/>
    </row>
    <row r="980" spans="1:18">
      <c r="A980" s="10"/>
      <c r="B980" s="10"/>
      <c r="C980" s="10"/>
      <c r="D980" s="10"/>
      <c r="E980" s="10"/>
      <c r="F980" s="10"/>
      <c r="G980" s="10"/>
      <c r="H980" s="10"/>
      <c r="I980" s="10"/>
      <c r="J980" s="10"/>
      <c r="K980" s="10"/>
      <c r="L980" s="10"/>
      <c r="M980" s="10"/>
      <c r="N980" s="10"/>
      <c r="O980" s="10"/>
      <c r="P980" s="10"/>
      <c r="Q980" s="10"/>
      <c r="R980" s="10"/>
    </row>
    <row r="981" spans="1:18">
      <c r="A981" s="10"/>
      <c r="B981" s="10"/>
      <c r="C981" s="10"/>
      <c r="D981" s="10"/>
      <c r="E981" s="10"/>
      <c r="F981" s="10"/>
      <c r="G981" s="10"/>
      <c r="H981" s="10"/>
      <c r="I981" s="10"/>
      <c r="J981" s="10"/>
      <c r="K981" s="10"/>
      <c r="L981" s="10"/>
      <c r="M981" s="10"/>
      <c r="N981" s="10"/>
      <c r="O981" s="10"/>
      <c r="P981" s="10"/>
      <c r="Q981" s="10"/>
      <c r="R981" s="10"/>
    </row>
    <row r="982" spans="1:18">
      <c r="A982" s="10"/>
      <c r="B982" s="10"/>
      <c r="C982" s="10"/>
      <c r="D982" s="10"/>
      <c r="E982" s="10"/>
      <c r="F982" s="10"/>
      <c r="G982" s="10"/>
      <c r="H982" s="10"/>
      <c r="I982" s="10"/>
      <c r="J982" s="10"/>
      <c r="K982" s="10"/>
      <c r="L982" s="10"/>
      <c r="M982" s="10"/>
      <c r="N982" s="10"/>
      <c r="O982" s="10"/>
      <c r="P982" s="10"/>
      <c r="Q982" s="10"/>
      <c r="R982" s="10"/>
    </row>
    <row r="983" spans="1:18">
      <c r="A983" s="10"/>
      <c r="B983" s="10"/>
      <c r="C983" s="10"/>
      <c r="D983" s="10"/>
      <c r="E983" s="10"/>
      <c r="F983" s="10"/>
      <c r="G983" s="10"/>
      <c r="H983" s="10"/>
      <c r="I983" s="10"/>
      <c r="J983" s="10"/>
      <c r="K983" s="10"/>
      <c r="L983" s="10"/>
      <c r="M983" s="10"/>
      <c r="N983" s="10"/>
      <c r="O983" s="10"/>
      <c r="P983" s="10"/>
      <c r="Q983" s="10"/>
      <c r="R983" s="10"/>
    </row>
    <row r="984" spans="1:18">
      <c r="A984" s="10"/>
      <c r="B984" s="10"/>
      <c r="C984" s="10"/>
      <c r="D984" s="10"/>
      <c r="E984" s="10"/>
      <c r="F984" s="10"/>
      <c r="G984" s="10"/>
      <c r="H984" s="10"/>
      <c r="I984" s="10"/>
      <c r="J984" s="10"/>
      <c r="K984" s="10"/>
      <c r="L984" s="10"/>
      <c r="M984" s="10"/>
      <c r="N984" s="10"/>
      <c r="O984" s="10"/>
      <c r="P984" s="10"/>
      <c r="Q984" s="10"/>
      <c r="R984" s="10"/>
    </row>
    <row r="985" spans="1:18">
      <c r="A985" s="10"/>
      <c r="B985" s="10"/>
      <c r="C985" s="10"/>
      <c r="D985" s="10"/>
      <c r="E985" s="10"/>
      <c r="F985" s="10"/>
      <c r="G985" s="10"/>
      <c r="H985" s="10"/>
      <c r="I985" s="10"/>
      <c r="J985" s="10"/>
      <c r="K985" s="10"/>
      <c r="L985" s="10"/>
      <c r="M985" s="10"/>
      <c r="N985" s="10"/>
      <c r="O985" s="10"/>
      <c r="P985" s="10"/>
      <c r="Q985" s="10"/>
      <c r="R985" s="10"/>
    </row>
    <row r="986" spans="1:18">
      <c r="A986" s="10"/>
      <c r="B986" s="10"/>
      <c r="C986" s="10"/>
      <c r="D986" s="10"/>
      <c r="E986" s="10"/>
      <c r="F986" s="10"/>
      <c r="G986" s="10"/>
      <c r="H986" s="10"/>
      <c r="I986" s="10"/>
      <c r="J986" s="10"/>
      <c r="K986" s="10"/>
      <c r="L986" s="10"/>
      <c r="M986" s="10"/>
      <c r="N986" s="10"/>
      <c r="O986" s="10"/>
      <c r="P986" s="10"/>
      <c r="Q986" s="10"/>
      <c r="R986" s="10"/>
    </row>
    <row r="987" spans="1:18">
      <c r="A987" s="10"/>
      <c r="B987" s="10"/>
      <c r="C987" s="10"/>
      <c r="D987" s="10"/>
      <c r="E987" s="10"/>
      <c r="F987" s="10"/>
      <c r="G987" s="10"/>
      <c r="H987" s="10"/>
      <c r="I987" s="10"/>
      <c r="J987" s="10"/>
      <c r="K987" s="10"/>
      <c r="L987" s="10"/>
      <c r="M987" s="10"/>
      <c r="N987" s="10"/>
      <c r="O987" s="10"/>
      <c r="P987" s="10"/>
      <c r="Q987" s="10"/>
      <c r="R987" s="10"/>
    </row>
    <row r="988" spans="1:18">
      <c r="A988" s="10"/>
      <c r="B988" s="10"/>
      <c r="C988" s="10"/>
      <c r="D988" s="10"/>
      <c r="E988" s="10"/>
      <c r="F988" s="10"/>
      <c r="G988" s="10"/>
      <c r="H988" s="10"/>
      <c r="I988" s="10"/>
      <c r="J988" s="10"/>
      <c r="K988" s="10"/>
      <c r="L988" s="10"/>
      <c r="M988" s="10"/>
      <c r="N988" s="10"/>
      <c r="O988" s="10"/>
      <c r="P988" s="10"/>
      <c r="Q988" s="10"/>
      <c r="R988" s="10"/>
    </row>
    <row r="989" spans="1:18">
      <c r="A989" s="10"/>
      <c r="B989" s="10"/>
      <c r="C989" s="10"/>
      <c r="D989" s="10"/>
      <c r="E989" s="10"/>
      <c r="F989" s="10"/>
      <c r="G989" s="10"/>
      <c r="H989" s="10"/>
      <c r="I989" s="10"/>
      <c r="J989" s="10"/>
      <c r="K989" s="10"/>
      <c r="L989" s="10"/>
      <c r="M989" s="10"/>
      <c r="N989" s="10"/>
      <c r="O989" s="10"/>
      <c r="P989" s="10"/>
      <c r="Q989" s="10"/>
      <c r="R989" s="10"/>
    </row>
    <row r="990" spans="1:18">
      <c r="A990" s="10"/>
      <c r="B990" s="10"/>
      <c r="C990" s="10"/>
      <c r="D990" s="10"/>
      <c r="E990" s="10"/>
      <c r="F990" s="10"/>
      <c r="G990" s="10"/>
      <c r="H990" s="10"/>
      <c r="I990" s="10"/>
      <c r="J990" s="10"/>
      <c r="K990" s="10"/>
      <c r="L990" s="10"/>
      <c r="M990" s="10"/>
      <c r="N990" s="10"/>
      <c r="O990" s="10"/>
      <c r="P990" s="10"/>
      <c r="Q990" s="10"/>
      <c r="R990" s="10"/>
    </row>
    <row r="991" spans="1:18">
      <c r="A991" s="10"/>
      <c r="B991" s="10"/>
      <c r="C991" s="10"/>
      <c r="D991" s="10"/>
      <c r="E991" s="10"/>
      <c r="F991" s="10"/>
      <c r="G991" s="10"/>
      <c r="H991" s="10"/>
      <c r="I991" s="10"/>
      <c r="J991" s="10"/>
      <c r="K991" s="10"/>
      <c r="L991" s="10"/>
      <c r="M991" s="10"/>
      <c r="N991" s="10"/>
      <c r="O991" s="10"/>
      <c r="P991" s="10"/>
      <c r="Q991" s="10"/>
      <c r="R991" s="10"/>
    </row>
    <row r="992" spans="1:18">
      <c r="A992" s="10"/>
      <c r="B992" s="10"/>
      <c r="C992" s="10"/>
      <c r="D992" s="10"/>
      <c r="E992" s="10"/>
      <c r="F992" s="10"/>
      <c r="G992" s="10"/>
      <c r="H992" s="10"/>
      <c r="I992" s="10"/>
      <c r="J992" s="10"/>
      <c r="K992" s="10"/>
      <c r="L992" s="10"/>
      <c r="M992" s="10"/>
      <c r="N992" s="10"/>
      <c r="O992" s="10"/>
      <c r="P992" s="10"/>
      <c r="Q992" s="10"/>
      <c r="R992" s="10"/>
    </row>
    <row r="993" spans="1:18">
      <c r="A993" s="10"/>
      <c r="B993" s="10"/>
      <c r="C993" s="10"/>
      <c r="D993" s="10"/>
      <c r="E993" s="10"/>
      <c r="F993" s="10"/>
      <c r="G993" s="10"/>
      <c r="H993" s="10"/>
      <c r="I993" s="10"/>
      <c r="J993" s="10"/>
      <c r="K993" s="10"/>
      <c r="L993" s="10"/>
      <c r="M993" s="10"/>
      <c r="N993" s="10"/>
      <c r="O993" s="10"/>
      <c r="P993" s="10"/>
      <c r="Q993" s="10"/>
      <c r="R993" s="10"/>
    </row>
    <row r="994" spans="1:18">
      <c r="A994" s="10"/>
      <c r="B994" s="10"/>
      <c r="C994" s="10"/>
      <c r="D994" s="10"/>
      <c r="E994" s="10"/>
      <c r="F994" s="10"/>
      <c r="G994" s="10"/>
      <c r="H994" s="10"/>
      <c r="I994" s="10"/>
      <c r="J994" s="10"/>
      <c r="K994" s="10"/>
      <c r="L994" s="10"/>
      <c r="M994" s="10"/>
      <c r="N994" s="10"/>
      <c r="O994" s="10"/>
      <c r="P994" s="10"/>
      <c r="Q994" s="10"/>
      <c r="R994" s="10"/>
    </row>
    <row r="995" spans="1:18">
      <c r="A995" s="10"/>
      <c r="B995" s="10"/>
      <c r="C995" s="10"/>
      <c r="D995" s="10"/>
      <c r="E995" s="10"/>
      <c r="F995" s="10"/>
      <c r="G995" s="10"/>
      <c r="H995" s="10"/>
      <c r="I995" s="10"/>
      <c r="J995" s="10"/>
      <c r="K995" s="10"/>
      <c r="L995" s="10"/>
      <c r="M995" s="10"/>
      <c r="N995" s="10"/>
      <c r="O995" s="10"/>
      <c r="P995" s="10"/>
      <c r="Q995" s="10"/>
      <c r="R995" s="10"/>
    </row>
    <row r="996" spans="1:18">
      <c r="A996" s="10"/>
      <c r="B996" s="10"/>
      <c r="C996" s="10"/>
      <c r="D996" s="10"/>
      <c r="E996" s="10"/>
      <c r="F996" s="10"/>
      <c r="G996" s="10"/>
      <c r="H996" s="10"/>
      <c r="I996" s="10"/>
      <c r="J996" s="10"/>
      <c r="K996" s="10"/>
      <c r="L996" s="10"/>
      <c r="M996" s="10"/>
      <c r="N996" s="10"/>
      <c r="O996" s="10"/>
      <c r="P996" s="10"/>
      <c r="Q996" s="10"/>
      <c r="R996" s="10"/>
    </row>
    <row r="997" spans="1:18">
      <c r="A997" s="10"/>
      <c r="B997" s="10"/>
      <c r="C997" s="10"/>
      <c r="D997" s="10"/>
      <c r="E997" s="10"/>
      <c r="F997" s="10"/>
      <c r="G997" s="10"/>
      <c r="H997" s="10"/>
      <c r="I997" s="10"/>
      <c r="J997" s="10"/>
      <c r="K997" s="10"/>
      <c r="L997" s="10"/>
      <c r="M997" s="10"/>
      <c r="N997" s="10"/>
      <c r="O997" s="10"/>
      <c r="P997" s="10"/>
      <c r="Q997" s="10"/>
      <c r="R997" s="10"/>
    </row>
    <row r="998" spans="1:18">
      <c r="A998" s="10"/>
      <c r="B998" s="10"/>
      <c r="C998" s="10"/>
      <c r="D998" s="10"/>
      <c r="E998" s="10"/>
      <c r="F998" s="10"/>
      <c r="G998" s="10"/>
      <c r="H998" s="10"/>
      <c r="I998" s="10"/>
      <c r="J998" s="10"/>
      <c r="K998" s="10"/>
      <c r="L998" s="10"/>
      <c r="M998" s="10"/>
      <c r="N998" s="10"/>
      <c r="O998" s="10"/>
      <c r="P998" s="10"/>
      <c r="Q998" s="10"/>
      <c r="R998" s="10"/>
    </row>
    <row r="999" spans="1:18">
      <c r="A999" s="10"/>
      <c r="B999" s="10"/>
      <c r="C999" s="10"/>
      <c r="D999" s="10"/>
      <c r="E999" s="10"/>
      <c r="F999" s="10"/>
      <c r="G999" s="10"/>
      <c r="H999" s="10"/>
      <c r="I999" s="10"/>
      <c r="J999" s="10"/>
      <c r="K999" s="10"/>
      <c r="L999" s="10"/>
      <c r="M999" s="10"/>
      <c r="N999" s="10"/>
      <c r="O999" s="10"/>
      <c r="P999" s="10"/>
      <c r="Q999" s="10"/>
      <c r="R999" s="10"/>
    </row>
    <row r="1000" spans="1:18">
      <c r="A1000" s="10"/>
      <c r="B1000" s="10"/>
      <c r="C1000" s="10"/>
      <c r="D1000" s="10"/>
      <c r="E1000" s="10"/>
      <c r="F1000" s="10"/>
      <c r="G1000" s="10"/>
      <c r="H1000" s="10"/>
      <c r="I1000" s="10"/>
      <c r="J1000" s="10"/>
      <c r="K1000" s="10"/>
      <c r="L1000" s="10"/>
      <c r="M1000" s="10"/>
      <c r="N1000" s="10"/>
      <c r="O1000" s="10"/>
      <c r="P1000" s="10"/>
      <c r="Q1000" s="10"/>
      <c r="R1000" s="10"/>
    </row>
  </sheetData>
  <mergeCells count="150">
    <mergeCell ref="C327:N327"/>
    <mergeCell ref="C324:M324"/>
    <mergeCell ref="C312:N312"/>
    <mergeCell ref="C309:M309"/>
    <mergeCell ref="C314:C315"/>
    <mergeCell ref="C266:N266"/>
    <mergeCell ref="C283:N283"/>
    <mergeCell ref="C285:C286"/>
    <mergeCell ref="C295:N295"/>
    <mergeCell ref="C298:N298"/>
    <mergeCell ref="C226:N226"/>
    <mergeCell ref="C239:N239"/>
    <mergeCell ref="C252:N252"/>
    <mergeCell ref="C175:C176"/>
    <mergeCell ref="H63:I63"/>
    <mergeCell ref="H64:I64"/>
    <mergeCell ref="J64:K64"/>
    <mergeCell ref="L64:M64"/>
    <mergeCell ref="J63:K63"/>
    <mergeCell ref="L63:M63"/>
    <mergeCell ref="F64:G64"/>
    <mergeCell ref="D63:E63"/>
    <mergeCell ref="F63:G63"/>
    <mergeCell ref="C103:N103"/>
    <mergeCell ref="C106:N106"/>
    <mergeCell ref="C124:N124"/>
    <mergeCell ref="C127:N127"/>
    <mergeCell ref="C113:M113"/>
    <mergeCell ref="C116:N116"/>
    <mergeCell ref="D64:E64"/>
    <mergeCell ref="C143:N143"/>
    <mergeCell ref="C145:C146"/>
    <mergeCell ref="C95:N95"/>
    <mergeCell ref="C97:C98"/>
    <mergeCell ref="C42:C43"/>
    <mergeCell ref="D42:E43"/>
    <mergeCell ref="H44:I44"/>
    <mergeCell ref="F45:G45"/>
    <mergeCell ref="H45:I45"/>
    <mergeCell ref="F46:G46"/>
    <mergeCell ref="H46:I46"/>
    <mergeCell ref="C213:N213"/>
    <mergeCell ref="C201:N201"/>
    <mergeCell ref="C170:M170"/>
    <mergeCell ref="C173:N173"/>
    <mergeCell ref="C155:N155"/>
    <mergeCell ref="C159:N159"/>
    <mergeCell ref="C188:N188"/>
    <mergeCell ref="C185:N185"/>
    <mergeCell ref="C66:M66"/>
    <mergeCell ref="C83:N83"/>
    <mergeCell ref="C118:C119"/>
    <mergeCell ref="D45:E45"/>
    <mergeCell ref="D47:E47"/>
    <mergeCell ref="F47:G47"/>
    <mergeCell ref="H47:I47"/>
    <mergeCell ref="D46:E46"/>
    <mergeCell ref="F42:G43"/>
    <mergeCell ref="H42:I43"/>
    <mergeCell ref="J62:K62"/>
    <mergeCell ref="L62:M62"/>
    <mergeCell ref="D62:E62"/>
    <mergeCell ref="F62:G62"/>
    <mergeCell ref="H62:I62"/>
    <mergeCell ref="D61:E61"/>
    <mergeCell ref="H61:I61"/>
    <mergeCell ref="F44:G44"/>
    <mergeCell ref="D44:E44"/>
    <mergeCell ref="D56:E56"/>
    <mergeCell ref="F56:G56"/>
    <mergeCell ref="H56:I56"/>
    <mergeCell ref="J53:K53"/>
    <mergeCell ref="L53:M53"/>
    <mergeCell ref="D65:E65"/>
    <mergeCell ref="F65:G65"/>
    <mergeCell ref="H65:I65"/>
    <mergeCell ref="J65:K65"/>
    <mergeCell ref="L65:M65"/>
    <mergeCell ref="D60:E60"/>
    <mergeCell ref="D59:E59"/>
    <mergeCell ref="F61:G61"/>
    <mergeCell ref="F59:G59"/>
    <mergeCell ref="F58:G58"/>
    <mergeCell ref="H58:I58"/>
    <mergeCell ref="D58:E58"/>
    <mergeCell ref="F60:G60"/>
    <mergeCell ref="H60:I60"/>
    <mergeCell ref="H59:I59"/>
    <mergeCell ref="D55:E55"/>
    <mergeCell ref="D51:E51"/>
    <mergeCell ref="D49:E49"/>
    <mergeCell ref="F51:G51"/>
    <mergeCell ref="H51:I51"/>
    <mergeCell ref="H50:I50"/>
    <mergeCell ref="F55:G55"/>
    <mergeCell ref="H55:I55"/>
    <mergeCell ref="F53:G53"/>
    <mergeCell ref="F54:G54"/>
    <mergeCell ref="H52:I52"/>
    <mergeCell ref="H49:I49"/>
    <mergeCell ref="F49:G49"/>
    <mergeCell ref="L47:M47"/>
    <mergeCell ref="H54:I54"/>
    <mergeCell ref="H53:I53"/>
    <mergeCell ref="D50:E50"/>
    <mergeCell ref="F50:G50"/>
    <mergeCell ref="F52:G52"/>
    <mergeCell ref="D52:E52"/>
    <mergeCell ref="D54:E54"/>
    <mergeCell ref="D53:E53"/>
    <mergeCell ref="J61:K61"/>
    <mergeCell ref="L61:M61"/>
    <mergeCell ref="L56:M56"/>
    <mergeCell ref="C8:N8"/>
    <mergeCell ref="C9:N9"/>
    <mergeCell ref="C11:C12"/>
    <mergeCell ref="C7:N7"/>
    <mergeCell ref="C4:N4"/>
    <mergeCell ref="C5:N5"/>
    <mergeCell ref="C6:N6"/>
    <mergeCell ref="C35:N35"/>
    <mergeCell ref="C40:M40"/>
    <mergeCell ref="J46:K46"/>
    <mergeCell ref="L46:M46"/>
    <mergeCell ref="J45:K45"/>
    <mergeCell ref="J47:K47"/>
    <mergeCell ref="L49:M49"/>
    <mergeCell ref="J49:K49"/>
    <mergeCell ref="J50:K50"/>
    <mergeCell ref="J42:K43"/>
    <mergeCell ref="L42:M43"/>
    <mergeCell ref="J44:K44"/>
    <mergeCell ref="L44:M44"/>
    <mergeCell ref="L45:M45"/>
    <mergeCell ref="J56:K56"/>
    <mergeCell ref="J52:K52"/>
    <mergeCell ref="J54:K54"/>
    <mergeCell ref="L50:M50"/>
    <mergeCell ref="L51:M51"/>
    <mergeCell ref="L54:M54"/>
    <mergeCell ref="L52:M52"/>
    <mergeCell ref="J51:K51"/>
    <mergeCell ref="J60:K60"/>
    <mergeCell ref="L60:M60"/>
    <mergeCell ref="J59:K59"/>
    <mergeCell ref="L59:M59"/>
    <mergeCell ref="J58:K58"/>
    <mergeCell ref="L58:M58"/>
    <mergeCell ref="J55:K55"/>
    <mergeCell ref="L55:M5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showGridLines="0" workbookViewId="0"/>
  </sheetViews>
  <sheetFormatPr baseColWidth="10" defaultColWidth="15.140625" defaultRowHeight="15" customHeight="1"/>
  <cols>
    <col min="1" max="1" width="19.140625" customWidth="1"/>
    <col min="2" max="2" width="13.42578125" customWidth="1"/>
    <col min="3" max="3" width="18.5703125" customWidth="1"/>
    <col min="4" max="4" width="5.5703125" customWidth="1"/>
    <col min="5" max="6" width="5.42578125" customWidth="1"/>
    <col min="7" max="7" width="5.7109375" customWidth="1"/>
    <col min="8" max="8" width="5.5703125" customWidth="1"/>
    <col min="9" max="9" width="5.85546875" customWidth="1"/>
    <col min="10" max="10" width="6" customWidth="1"/>
    <col min="11" max="11" width="5.5703125" customWidth="1"/>
    <col min="12" max="13" width="5.42578125" customWidth="1"/>
    <col min="14" max="14" width="5.5703125" customWidth="1"/>
    <col min="15" max="15" width="6.42578125" customWidth="1"/>
    <col min="16" max="18" width="8.5703125" customWidth="1"/>
    <col min="19" max="26" width="7.5703125" customWidth="1"/>
  </cols>
  <sheetData>
    <row r="1" spans="1:18">
      <c r="A1" s="10"/>
      <c r="B1" s="10"/>
      <c r="C1" s="10"/>
      <c r="D1" s="10"/>
      <c r="E1" s="10"/>
      <c r="F1" s="10"/>
      <c r="G1" s="10"/>
      <c r="H1" s="10"/>
      <c r="I1" s="10"/>
      <c r="J1" s="10"/>
      <c r="K1" s="10"/>
      <c r="L1" s="10"/>
      <c r="M1" s="10"/>
      <c r="N1" s="10"/>
      <c r="O1" s="10"/>
      <c r="P1" s="10"/>
      <c r="Q1" s="10"/>
      <c r="R1" s="10"/>
    </row>
    <row r="2" spans="1:18" ht="15.75" customHeight="1">
      <c r="A2" s="10"/>
      <c r="B2" s="10"/>
      <c r="C2" s="10"/>
      <c r="D2" s="10"/>
      <c r="E2" s="10"/>
      <c r="F2" s="10"/>
      <c r="G2" s="10"/>
      <c r="H2" s="10"/>
      <c r="I2" s="10"/>
      <c r="J2" s="10"/>
      <c r="K2" s="10"/>
      <c r="L2" s="10"/>
      <c r="M2" s="10"/>
      <c r="N2" s="10"/>
      <c r="O2" s="10"/>
      <c r="P2" s="10"/>
      <c r="Q2" s="10"/>
      <c r="R2" s="10"/>
    </row>
    <row r="3" spans="1:18" ht="16.5" customHeight="1">
      <c r="A3" s="10"/>
      <c r="B3" s="10"/>
      <c r="C3" s="124"/>
      <c r="D3" s="125"/>
      <c r="E3" s="125"/>
      <c r="F3" s="125"/>
      <c r="G3" s="125"/>
      <c r="H3" s="125"/>
      <c r="I3" s="125"/>
      <c r="J3" s="125"/>
      <c r="K3" s="125"/>
      <c r="L3" s="125"/>
      <c r="M3" s="125"/>
      <c r="N3" s="126"/>
      <c r="O3" s="10"/>
      <c r="P3" s="10"/>
      <c r="Q3" s="10"/>
      <c r="R3" s="10"/>
    </row>
    <row r="4" spans="1:18" ht="15.75" customHeight="1">
      <c r="A4" s="10"/>
      <c r="B4" s="10"/>
      <c r="C4" s="888" t="s">
        <v>2</v>
      </c>
      <c r="D4" s="825"/>
      <c r="E4" s="825"/>
      <c r="F4" s="825"/>
      <c r="G4" s="825"/>
      <c r="H4" s="825"/>
      <c r="I4" s="825"/>
      <c r="J4" s="825"/>
      <c r="K4" s="825"/>
      <c r="L4" s="825"/>
      <c r="M4" s="825"/>
      <c r="N4" s="844"/>
      <c r="O4" s="10"/>
      <c r="P4" s="10"/>
      <c r="Q4" s="10"/>
      <c r="R4" s="10"/>
    </row>
    <row r="5" spans="1:18" ht="15.75" customHeight="1">
      <c r="A5" s="10"/>
      <c r="B5" s="10"/>
      <c r="C5" s="888" t="s">
        <v>3</v>
      </c>
      <c r="D5" s="825"/>
      <c r="E5" s="825"/>
      <c r="F5" s="825"/>
      <c r="G5" s="825"/>
      <c r="H5" s="825"/>
      <c r="I5" s="825"/>
      <c r="J5" s="825"/>
      <c r="K5" s="825"/>
      <c r="L5" s="825"/>
      <c r="M5" s="825"/>
      <c r="N5" s="844"/>
      <c r="O5" s="10"/>
      <c r="P5" s="10"/>
      <c r="Q5" s="10"/>
      <c r="R5" s="10"/>
    </row>
    <row r="6" spans="1:18" ht="14.25" customHeight="1">
      <c r="A6" s="10"/>
      <c r="B6" s="10"/>
      <c r="C6" s="888" t="s">
        <v>4</v>
      </c>
      <c r="D6" s="825"/>
      <c r="E6" s="825"/>
      <c r="F6" s="825"/>
      <c r="G6" s="825"/>
      <c r="H6" s="825"/>
      <c r="I6" s="825"/>
      <c r="J6" s="825"/>
      <c r="K6" s="825"/>
      <c r="L6" s="825"/>
      <c r="M6" s="825"/>
      <c r="N6" s="844"/>
      <c r="O6" s="10"/>
      <c r="P6" s="10"/>
      <c r="Q6" s="10"/>
      <c r="R6" s="10"/>
    </row>
    <row r="7" spans="1:18" ht="14.25" customHeight="1">
      <c r="A7" s="10"/>
      <c r="B7" s="10"/>
      <c r="C7" s="901"/>
      <c r="D7" s="825"/>
      <c r="E7" s="825"/>
      <c r="F7" s="825"/>
      <c r="G7" s="825"/>
      <c r="H7" s="825"/>
      <c r="I7" s="825"/>
      <c r="J7" s="825"/>
      <c r="K7" s="825"/>
      <c r="L7" s="825"/>
      <c r="M7" s="825"/>
      <c r="N7" s="844"/>
      <c r="O7" s="10"/>
      <c r="P7" s="10"/>
      <c r="Q7" s="10"/>
      <c r="R7" s="10"/>
    </row>
    <row r="8" spans="1:18" ht="18" customHeight="1">
      <c r="A8" s="10"/>
      <c r="B8" s="10"/>
      <c r="C8" s="888" t="s">
        <v>365</v>
      </c>
      <c r="D8" s="825"/>
      <c r="E8" s="825"/>
      <c r="F8" s="825"/>
      <c r="G8" s="825"/>
      <c r="H8" s="825"/>
      <c r="I8" s="825"/>
      <c r="J8" s="825"/>
      <c r="K8" s="825"/>
      <c r="L8" s="825"/>
      <c r="M8" s="825"/>
      <c r="N8" s="844"/>
      <c r="O8" s="10"/>
      <c r="P8" s="10"/>
      <c r="Q8" s="10"/>
      <c r="R8" s="10"/>
    </row>
    <row r="9" spans="1:18" ht="20.25" customHeight="1">
      <c r="A9" s="10"/>
      <c r="B9" s="10"/>
      <c r="C9" s="889" t="s">
        <v>102</v>
      </c>
      <c r="D9" s="849"/>
      <c r="E9" s="849"/>
      <c r="F9" s="849"/>
      <c r="G9" s="849"/>
      <c r="H9" s="849"/>
      <c r="I9" s="849"/>
      <c r="J9" s="849"/>
      <c r="K9" s="849"/>
      <c r="L9" s="849"/>
      <c r="M9" s="849"/>
      <c r="N9" s="850"/>
      <c r="O9" s="10"/>
      <c r="P9" s="10"/>
      <c r="Q9" s="10"/>
      <c r="R9" s="10"/>
    </row>
    <row r="10" spans="1:18" ht="16.5" customHeight="1">
      <c r="A10" s="10"/>
      <c r="B10" s="10"/>
      <c r="C10" s="10"/>
      <c r="D10" s="10"/>
      <c r="E10" s="10"/>
      <c r="F10" s="10"/>
      <c r="G10" s="10"/>
      <c r="H10" s="10"/>
      <c r="I10" s="10"/>
      <c r="J10" s="10"/>
      <c r="K10" s="10"/>
      <c r="L10" s="10"/>
      <c r="M10" s="10"/>
      <c r="N10" s="10"/>
      <c r="O10" s="10"/>
      <c r="P10" s="10"/>
      <c r="Q10" s="10"/>
      <c r="R10" s="10"/>
    </row>
    <row r="11" spans="1:18" ht="15" customHeight="1">
      <c r="A11" s="10"/>
      <c r="B11" s="10"/>
      <c r="C11" s="853" t="s">
        <v>87</v>
      </c>
      <c r="D11" s="127" t="s">
        <v>88</v>
      </c>
      <c r="E11" s="127" t="s">
        <v>88</v>
      </c>
      <c r="F11" s="127" t="s">
        <v>88</v>
      </c>
      <c r="G11" s="127" t="s">
        <v>88</v>
      </c>
      <c r="H11" s="127" t="s">
        <v>88</v>
      </c>
      <c r="I11" s="127" t="s">
        <v>88</v>
      </c>
      <c r="J11" s="127" t="s">
        <v>88</v>
      </c>
      <c r="K11" s="127" t="s">
        <v>88</v>
      </c>
      <c r="L11" s="127" t="s">
        <v>88</v>
      </c>
      <c r="M11" s="127" t="s">
        <v>88</v>
      </c>
      <c r="N11" s="128" t="s">
        <v>88</v>
      </c>
      <c r="O11" s="349"/>
      <c r="P11" s="349"/>
      <c r="Q11" s="349"/>
      <c r="R11" s="349"/>
    </row>
    <row r="12" spans="1:18" ht="16.5" customHeight="1">
      <c r="A12" s="10"/>
      <c r="B12" s="6" t="s">
        <v>0</v>
      </c>
      <c r="C12" s="854"/>
      <c r="D12" s="130">
        <v>2002</v>
      </c>
      <c r="E12" s="130">
        <v>2003</v>
      </c>
      <c r="F12" s="130">
        <v>2004</v>
      </c>
      <c r="G12" s="130">
        <v>2005</v>
      </c>
      <c r="H12" s="130">
        <v>2006</v>
      </c>
      <c r="I12" s="130">
        <v>2007</v>
      </c>
      <c r="J12" s="130">
        <v>2008</v>
      </c>
      <c r="K12" s="130">
        <v>2009</v>
      </c>
      <c r="L12" s="130">
        <v>2010</v>
      </c>
      <c r="M12" s="130">
        <v>2011</v>
      </c>
      <c r="N12" s="131">
        <v>2012</v>
      </c>
      <c r="O12" s="349"/>
      <c r="P12" s="349"/>
      <c r="Q12" s="349"/>
      <c r="R12" s="349"/>
    </row>
    <row r="13" spans="1:18" ht="15.75" customHeight="1">
      <c r="A13" s="10"/>
      <c r="B13" s="6" t="s">
        <v>372</v>
      </c>
      <c r="C13" s="153" t="s">
        <v>373</v>
      </c>
      <c r="D13" s="535">
        <v>3463</v>
      </c>
      <c r="E13" s="619">
        <v>3267</v>
      </c>
      <c r="F13" s="535">
        <v>5047</v>
      </c>
      <c r="G13" s="535">
        <v>5487</v>
      </c>
      <c r="H13" s="535">
        <v>5480</v>
      </c>
      <c r="I13" s="535">
        <v>9586</v>
      </c>
      <c r="J13" s="620">
        <v>11783</v>
      </c>
      <c r="K13" s="535">
        <v>13210</v>
      </c>
      <c r="L13" s="535">
        <v>16035</v>
      </c>
      <c r="M13" s="535">
        <v>16674</v>
      </c>
      <c r="N13" s="134">
        <v>16267</v>
      </c>
      <c r="O13" s="135"/>
      <c r="P13" s="135"/>
      <c r="Q13" s="135"/>
      <c r="R13" s="135"/>
    </row>
    <row r="14" spans="1:18" ht="15.75" customHeight="1">
      <c r="A14" s="10"/>
      <c r="B14" s="6" t="s">
        <v>181</v>
      </c>
      <c r="C14" s="156" t="s">
        <v>375</v>
      </c>
      <c r="D14" s="137">
        <v>664</v>
      </c>
      <c r="E14" s="137">
        <v>595</v>
      </c>
      <c r="F14" s="137">
        <v>716</v>
      </c>
      <c r="G14" s="137">
        <v>824</v>
      </c>
      <c r="H14" s="137">
        <v>791</v>
      </c>
      <c r="I14" s="137">
        <v>1243</v>
      </c>
      <c r="J14" s="137">
        <v>1466</v>
      </c>
      <c r="K14" s="137">
        <v>1563</v>
      </c>
      <c r="L14" s="137">
        <v>2044</v>
      </c>
      <c r="M14" s="137">
        <v>2456</v>
      </c>
      <c r="N14" s="138">
        <v>2415</v>
      </c>
      <c r="O14" s="135"/>
      <c r="P14" s="135"/>
      <c r="Q14" s="135"/>
      <c r="R14" s="135"/>
    </row>
    <row r="15" spans="1:18" ht="15.75" customHeight="1">
      <c r="A15" s="10"/>
      <c r="B15" s="10"/>
      <c r="C15" s="157" t="s">
        <v>376</v>
      </c>
      <c r="D15" s="622">
        <v>20</v>
      </c>
      <c r="E15" s="622">
        <v>31</v>
      </c>
      <c r="F15" s="622">
        <v>42</v>
      </c>
      <c r="G15" s="622">
        <v>57</v>
      </c>
      <c r="H15" s="622">
        <v>24</v>
      </c>
      <c r="I15" s="622">
        <v>80</v>
      </c>
      <c r="J15" s="669">
        <v>549</v>
      </c>
      <c r="K15" s="622">
        <v>1453</v>
      </c>
      <c r="L15" s="622">
        <v>926</v>
      </c>
      <c r="M15" s="622">
        <v>1053</v>
      </c>
      <c r="N15" s="692">
        <v>1321</v>
      </c>
      <c r="O15" s="135"/>
      <c r="P15" s="135"/>
      <c r="Q15" s="135"/>
      <c r="R15" s="135"/>
    </row>
    <row r="16" spans="1:18" ht="15.75" customHeight="1">
      <c r="A16" s="10"/>
      <c r="B16" s="10"/>
      <c r="C16" s="156" t="s">
        <v>419</v>
      </c>
      <c r="D16" s="137">
        <v>0</v>
      </c>
      <c r="E16" s="137">
        <v>0</v>
      </c>
      <c r="F16" s="137">
        <v>58</v>
      </c>
      <c r="G16" s="137">
        <v>93</v>
      </c>
      <c r="H16" s="137">
        <v>139</v>
      </c>
      <c r="I16" s="137">
        <v>107</v>
      </c>
      <c r="J16" s="137">
        <v>846</v>
      </c>
      <c r="K16" s="137">
        <v>1588</v>
      </c>
      <c r="L16" s="137">
        <v>1405</v>
      </c>
      <c r="M16" s="137">
        <v>1275</v>
      </c>
      <c r="N16" s="138">
        <v>1109</v>
      </c>
      <c r="O16" s="135"/>
      <c r="P16" s="135"/>
      <c r="Q16" s="135"/>
      <c r="R16" s="135"/>
    </row>
    <row r="17" spans="1:26" ht="16.5" customHeight="1">
      <c r="A17" s="10"/>
      <c r="B17" s="10"/>
      <c r="C17" s="377" t="s">
        <v>114</v>
      </c>
      <c r="D17" s="359">
        <v>2168</v>
      </c>
      <c r="E17" s="359">
        <v>2070</v>
      </c>
      <c r="F17" s="359">
        <v>2336</v>
      </c>
      <c r="G17" s="359">
        <v>2384</v>
      </c>
      <c r="H17" s="359">
        <v>2065</v>
      </c>
      <c r="I17" s="359">
        <v>4842</v>
      </c>
      <c r="J17" s="359">
        <v>3236</v>
      </c>
      <c r="K17" s="359">
        <v>3388</v>
      </c>
      <c r="L17" s="359">
        <v>3296</v>
      </c>
      <c r="M17" s="359">
        <v>3765</v>
      </c>
      <c r="N17" s="361">
        <v>3879</v>
      </c>
      <c r="O17" s="135"/>
      <c r="P17" s="135"/>
      <c r="Q17" s="135"/>
      <c r="R17" s="135"/>
    </row>
    <row r="18" spans="1:26" ht="21.75" customHeight="1">
      <c r="A18" s="10"/>
      <c r="B18" s="10"/>
      <c r="C18" s="53" t="s">
        <v>28</v>
      </c>
      <c r="D18" s="54">
        <f t="shared" ref="D18:L18" si="0">SUM(D13:D17)</f>
        <v>6315</v>
      </c>
      <c r="E18" s="54">
        <f t="shared" si="0"/>
        <v>5963</v>
      </c>
      <c r="F18" s="54">
        <f t="shared" si="0"/>
        <v>8199</v>
      </c>
      <c r="G18" s="54">
        <f t="shared" si="0"/>
        <v>8845</v>
      </c>
      <c r="H18" s="54">
        <f t="shared" si="0"/>
        <v>8499</v>
      </c>
      <c r="I18" s="148">
        <f t="shared" si="0"/>
        <v>15858</v>
      </c>
      <c r="J18" s="54">
        <f t="shared" si="0"/>
        <v>17880</v>
      </c>
      <c r="K18" s="54">
        <f t="shared" si="0"/>
        <v>21202</v>
      </c>
      <c r="L18" s="54">
        <f t="shared" si="0"/>
        <v>23706</v>
      </c>
      <c r="M18" s="54">
        <v>25223</v>
      </c>
      <c r="N18" s="56">
        <f>SUM(N13:N17)</f>
        <v>24991</v>
      </c>
      <c r="O18" s="161"/>
      <c r="P18" s="161"/>
      <c r="Q18" s="161"/>
      <c r="R18" s="161"/>
    </row>
    <row r="19" spans="1:26" ht="9.75" customHeight="1">
      <c r="A19" s="10"/>
      <c r="B19" s="10"/>
      <c r="C19" s="168"/>
      <c r="D19" s="169"/>
      <c r="E19" s="169"/>
      <c r="F19" s="169"/>
      <c r="G19" s="169"/>
      <c r="H19" s="169"/>
      <c r="I19" s="169"/>
      <c r="J19" s="169"/>
      <c r="K19" s="169"/>
      <c r="L19" s="169"/>
      <c r="M19" s="169"/>
      <c r="N19" s="169"/>
      <c r="O19" s="161"/>
      <c r="P19" s="161"/>
      <c r="Q19" s="161"/>
      <c r="R19" s="161"/>
    </row>
    <row r="20" spans="1:26" ht="15.75" customHeight="1">
      <c r="A20" s="10"/>
      <c r="B20" s="10"/>
      <c r="C20" s="693" t="s">
        <v>420</v>
      </c>
      <c r="D20" s="694">
        <v>58</v>
      </c>
      <c r="E20" s="694">
        <v>66</v>
      </c>
      <c r="F20" s="694">
        <v>72</v>
      </c>
      <c r="G20" s="694">
        <v>607</v>
      </c>
      <c r="H20" s="694">
        <v>416</v>
      </c>
      <c r="I20" s="694">
        <v>459</v>
      </c>
      <c r="J20" s="694">
        <v>615</v>
      </c>
      <c r="K20" s="694">
        <v>525</v>
      </c>
      <c r="L20" s="694">
        <v>535</v>
      </c>
      <c r="M20" s="694">
        <v>607</v>
      </c>
      <c r="N20" s="695">
        <v>575</v>
      </c>
      <c r="O20" s="135"/>
      <c r="P20" s="135"/>
      <c r="Q20" s="135"/>
      <c r="R20" s="135"/>
    </row>
    <row r="21" spans="1:26" ht="15.75" customHeight="1">
      <c r="A21" s="10"/>
      <c r="B21" s="10"/>
      <c r="C21" s="156" t="s">
        <v>232</v>
      </c>
      <c r="D21" s="137">
        <v>1732</v>
      </c>
      <c r="E21" s="137">
        <v>1775</v>
      </c>
      <c r="F21" s="137">
        <v>2918</v>
      </c>
      <c r="G21" s="137">
        <v>1655</v>
      </c>
      <c r="H21" s="137">
        <v>3386</v>
      </c>
      <c r="I21" s="137">
        <v>6101</v>
      </c>
      <c r="J21" s="137">
        <v>7001</v>
      </c>
      <c r="K21" s="137">
        <v>7858</v>
      </c>
      <c r="L21" s="137">
        <v>8966</v>
      </c>
      <c r="M21" s="137">
        <v>9498</v>
      </c>
      <c r="N21" s="138">
        <v>9218</v>
      </c>
      <c r="O21" s="135"/>
      <c r="P21" s="135"/>
      <c r="Q21" s="135"/>
      <c r="R21" s="135"/>
    </row>
    <row r="22" spans="1:26" ht="15.75" customHeight="1">
      <c r="A22" s="10"/>
      <c r="B22" s="10"/>
      <c r="C22" s="157" t="s">
        <v>233</v>
      </c>
      <c r="D22" s="140">
        <v>2777</v>
      </c>
      <c r="E22" s="140">
        <v>2481</v>
      </c>
      <c r="F22" s="140">
        <v>3244</v>
      </c>
      <c r="G22" s="140">
        <v>4472</v>
      </c>
      <c r="H22" s="140">
        <v>2844</v>
      </c>
      <c r="I22" s="140">
        <v>4141</v>
      </c>
      <c r="J22" s="140">
        <v>6778</v>
      </c>
      <c r="K22" s="140">
        <v>9333</v>
      </c>
      <c r="L22" s="140">
        <v>10557</v>
      </c>
      <c r="M22" s="140">
        <v>11277</v>
      </c>
      <c r="N22" s="141">
        <v>11522</v>
      </c>
      <c r="O22" s="135"/>
      <c r="P22" s="135"/>
      <c r="Q22" s="135"/>
      <c r="R22" s="135"/>
    </row>
    <row r="23" spans="1:26" ht="15.75" customHeight="1">
      <c r="A23" s="10"/>
      <c r="B23" s="10"/>
      <c r="C23" s="156" t="s">
        <v>234</v>
      </c>
      <c r="D23" s="137">
        <v>211</v>
      </c>
      <c r="E23" s="137">
        <v>242</v>
      </c>
      <c r="F23" s="137">
        <v>326</v>
      </c>
      <c r="G23" s="137">
        <v>424</v>
      </c>
      <c r="H23" s="137">
        <v>293</v>
      </c>
      <c r="I23" s="137">
        <v>586</v>
      </c>
      <c r="J23" s="137">
        <v>670</v>
      </c>
      <c r="K23" s="137">
        <v>702</v>
      </c>
      <c r="L23" s="137">
        <v>815</v>
      </c>
      <c r="M23" s="137">
        <v>904</v>
      </c>
      <c r="N23" s="138">
        <v>1057</v>
      </c>
      <c r="O23" s="135"/>
      <c r="P23" s="135"/>
      <c r="Q23" s="135"/>
      <c r="R23" s="135"/>
    </row>
    <row r="24" spans="1:26" ht="16.5" customHeight="1">
      <c r="A24" s="10"/>
      <c r="B24" s="10"/>
      <c r="C24" s="377" t="s">
        <v>114</v>
      </c>
      <c r="D24" s="359">
        <v>1537</v>
      </c>
      <c r="E24" s="359">
        <v>1399</v>
      </c>
      <c r="F24" s="359">
        <v>1639</v>
      </c>
      <c r="G24" s="359">
        <v>1687</v>
      </c>
      <c r="H24" s="359">
        <v>1560</v>
      </c>
      <c r="I24" s="359">
        <v>4571</v>
      </c>
      <c r="J24" s="359">
        <v>2816</v>
      </c>
      <c r="K24" s="359">
        <v>2784</v>
      </c>
      <c r="L24" s="359">
        <v>2833</v>
      </c>
      <c r="M24" s="359">
        <v>2937</v>
      </c>
      <c r="N24" s="361">
        <v>2619</v>
      </c>
      <c r="O24" s="135"/>
      <c r="P24" s="135"/>
      <c r="Q24" s="135"/>
      <c r="R24" s="135"/>
    </row>
    <row r="25" spans="1:26" ht="22.5" customHeight="1">
      <c r="A25" s="10"/>
      <c r="B25" s="10"/>
      <c r="C25" s="53" t="s">
        <v>28</v>
      </c>
      <c r="D25" s="54">
        <f>SUM(D20:D24)</f>
        <v>6315</v>
      </c>
      <c r="E25" s="54">
        <f>E20+E21+E22+E23+E24</f>
        <v>5963</v>
      </c>
      <c r="F25" s="54">
        <f t="shared" ref="F25:L25" si="1">SUM(F20:F24)</f>
        <v>8199</v>
      </c>
      <c r="G25" s="54">
        <f t="shared" si="1"/>
        <v>8845</v>
      </c>
      <c r="H25" s="54">
        <f t="shared" si="1"/>
        <v>8499</v>
      </c>
      <c r="I25" s="148">
        <f t="shared" si="1"/>
        <v>15858</v>
      </c>
      <c r="J25" s="54">
        <f t="shared" si="1"/>
        <v>17880</v>
      </c>
      <c r="K25" s="54">
        <f t="shared" si="1"/>
        <v>21202</v>
      </c>
      <c r="L25" s="54">
        <f t="shared" si="1"/>
        <v>23706</v>
      </c>
      <c r="M25" s="54">
        <v>25223</v>
      </c>
      <c r="N25" s="56">
        <f>SUM(N20:N24)</f>
        <v>24991</v>
      </c>
      <c r="O25" s="161"/>
      <c r="P25" s="161"/>
      <c r="Q25" s="161"/>
      <c r="R25" s="161"/>
    </row>
    <row r="26" spans="1:26" ht="9.75" customHeight="1">
      <c r="A26" s="10"/>
      <c r="B26" s="10"/>
      <c r="C26" s="168"/>
      <c r="D26" s="169"/>
      <c r="E26" s="169"/>
      <c r="F26" s="169"/>
      <c r="G26" s="169"/>
      <c r="H26" s="169"/>
      <c r="I26" s="169"/>
      <c r="J26" s="169"/>
      <c r="K26" s="169"/>
      <c r="L26" s="169"/>
      <c r="M26" s="169"/>
      <c r="N26" s="169"/>
      <c r="O26" s="161"/>
      <c r="P26" s="161"/>
      <c r="Q26" s="161"/>
      <c r="R26" s="161"/>
    </row>
    <row r="27" spans="1:26" ht="16.5" customHeight="1">
      <c r="A27" s="10"/>
      <c r="B27" s="10"/>
      <c r="C27" s="693" t="s">
        <v>222</v>
      </c>
      <c r="D27" s="696">
        <v>4647</v>
      </c>
      <c r="E27" s="696">
        <v>4380</v>
      </c>
      <c r="F27" s="696">
        <v>5825</v>
      </c>
      <c r="G27" s="696">
        <v>5789</v>
      </c>
      <c r="H27" s="696">
        <v>5994</v>
      </c>
      <c r="I27" s="696">
        <v>10289</v>
      </c>
      <c r="J27" s="696">
        <v>11949</v>
      </c>
      <c r="K27" s="696">
        <v>13922</v>
      </c>
      <c r="L27" s="696">
        <v>15911</v>
      </c>
      <c r="M27" s="696">
        <v>17478</v>
      </c>
      <c r="N27" s="697">
        <v>19296</v>
      </c>
      <c r="O27" s="135"/>
      <c r="P27" s="135"/>
      <c r="Q27" s="135"/>
      <c r="R27" s="135"/>
    </row>
    <row r="28" spans="1:26" ht="15.75" customHeight="1">
      <c r="A28" s="10"/>
      <c r="B28" s="10"/>
      <c r="C28" s="156" t="s">
        <v>224</v>
      </c>
      <c r="D28" s="137">
        <v>775</v>
      </c>
      <c r="E28" s="137">
        <v>819</v>
      </c>
      <c r="F28" s="137">
        <v>1452</v>
      </c>
      <c r="G28" s="137">
        <v>1081</v>
      </c>
      <c r="H28" s="137">
        <v>1670</v>
      </c>
      <c r="I28" s="137">
        <v>2036</v>
      </c>
      <c r="J28" s="137">
        <v>2377</v>
      </c>
      <c r="K28" s="137">
        <v>3054</v>
      </c>
      <c r="L28" s="137">
        <v>3492</v>
      </c>
      <c r="M28" s="137">
        <v>3870</v>
      </c>
      <c r="N28" s="138">
        <v>4596</v>
      </c>
      <c r="O28" s="135"/>
      <c r="P28" s="135"/>
      <c r="Q28" s="135"/>
      <c r="R28" s="135"/>
    </row>
    <row r="29" spans="1:26" ht="16.5" customHeight="1">
      <c r="A29" s="10"/>
      <c r="B29" s="10"/>
      <c r="C29" s="377" t="s">
        <v>114</v>
      </c>
      <c r="D29" s="698">
        <v>893</v>
      </c>
      <c r="E29" s="698">
        <v>764</v>
      </c>
      <c r="F29" s="698">
        <v>922</v>
      </c>
      <c r="G29" s="359">
        <v>1975</v>
      </c>
      <c r="H29" s="698">
        <v>835</v>
      </c>
      <c r="I29" s="359">
        <v>3533</v>
      </c>
      <c r="J29" s="359">
        <v>3554</v>
      </c>
      <c r="K29" s="359">
        <v>4226</v>
      </c>
      <c r="L29" s="359">
        <v>4303</v>
      </c>
      <c r="M29" s="359">
        <v>3875</v>
      </c>
      <c r="N29" s="361">
        <v>1099</v>
      </c>
      <c r="O29" s="135"/>
      <c r="P29" s="135"/>
      <c r="Q29" s="135"/>
      <c r="R29" s="135"/>
    </row>
    <row r="30" spans="1:26" ht="21.75" customHeight="1">
      <c r="A30" s="10"/>
      <c r="B30" s="10"/>
      <c r="C30" s="53" t="s">
        <v>28</v>
      </c>
      <c r="D30" s="54">
        <f t="shared" ref="D30:L30" si="2">SUM(D27:D29)</f>
        <v>6315</v>
      </c>
      <c r="E30" s="54">
        <f t="shared" si="2"/>
        <v>5963</v>
      </c>
      <c r="F30" s="54">
        <f t="shared" si="2"/>
        <v>8199</v>
      </c>
      <c r="G30" s="54">
        <f t="shared" si="2"/>
        <v>8845</v>
      </c>
      <c r="H30" s="54">
        <f t="shared" si="2"/>
        <v>8499</v>
      </c>
      <c r="I30" s="148">
        <f t="shared" si="2"/>
        <v>15858</v>
      </c>
      <c r="J30" s="54">
        <f t="shared" si="2"/>
        <v>17880</v>
      </c>
      <c r="K30" s="54">
        <f t="shared" si="2"/>
        <v>21202</v>
      </c>
      <c r="L30" s="54">
        <f t="shared" si="2"/>
        <v>23706</v>
      </c>
      <c r="M30" s="54">
        <v>25223</v>
      </c>
      <c r="N30" s="56">
        <f>SUM(N27:N29)</f>
        <v>24991</v>
      </c>
      <c r="O30" s="161"/>
      <c r="P30" s="161"/>
      <c r="Q30" s="161"/>
      <c r="R30" s="161"/>
    </row>
    <row r="31" spans="1:26" ht="15.75" customHeight="1">
      <c r="A31" s="10"/>
      <c r="B31" s="10"/>
      <c r="C31" s="150" t="s">
        <v>101</v>
      </c>
      <c r="D31" s="151"/>
      <c r="E31" s="151"/>
      <c r="F31" s="151"/>
      <c r="G31" s="151"/>
      <c r="H31" s="151"/>
      <c r="I31" s="10"/>
      <c r="J31" s="10"/>
      <c r="K31" s="10"/>
      <c r="L31" s="10"/>
      <c r="M31" s="10"/>
      <c r="N31" s="10"/>
      <c r="O31" s="10"/>
      <c r="P31" s="10"/>
      <c r="Q31" s="10"/>
      <c r="R31" s="10"/>
    </row>
    <row r="32" spans="1:26">
      <c r="A32" s="3"/>
      <c r="B32" s="3"/>
      <c r="C32" s="150"/>
      <c r="D32" s="151"/>
      <c r="E32" s="151"/>
      <c r="F32" s="151"/>
      <c r="G32" s="151"/>
      <c r="H32" s="151"/>
      <c r="I32" s="3"/>
      <c r="J32" s="3"/>
      <c r="K32" s="3"/>
      <c r="L32" s="3"/>
      <c r="M32" s="3"/>
      <c r="N32" s="3"/>
      <c r="O32" s="3"/>
      <c r="P32" s="3"/>
      <c r="Q32" s="3"/>
      <c r="R32" s="3"/>
      <c r="S32" s="3"/>
      <c r="T32" s="3"/>
      <c r="U32" s="3"/>
      <c r="V32" s="3"/>
      <c r="W32" s="3"/>
      <c r="X32" s="3"/>
      <c r="Y32" s="3"/>
      <c r="Z32" s="3"/>
    </row>
    <row r="33" spans="1:26">
      <c r="A33" s="3"/>
      <c r="B33" s="3"/>
      <c r="C33" s="150"/>
      <c r="D33" s="151"/>
      <c r="E33" s="151"/>
      <c r="F33" s="151"/>
      <c r="G33" s="151"/>
      <c r="H33" s="151"/>
      <c r="I33" s="3"/>
      <c r="J33" s="3"/>
      <c r="K33" s="3"/>
      <c r="L33" s="3"/>
      <c r="M33" s="3"/>
      <c r="N33" s="3"/>
      <c r="O33" s="3"/>
      <c r="P33" s="3"/>
      <c r="Q33" s="3"/>
      <c r="R33" s="3"/>
      <c r="S33" s="3"/>
      <c r="T33" s="3"/>
      <c r="U33" s="3"/>
      <c r="V33" s="3"/>
      <c r="W33" s="3"/>
      <c r="X33" s="3"/>
      <c r="Y33" s="3"/>
      <c r="Z33" s="3"/>
    </row>
    <row r="34" spans="1:26" ht="33.75" customHeight="1">
      <c r="A34" s="3"/>
      <c r="B34" s="3"/>
      <c r="C34" s="851" t="s">
        <v>422</v>
      </c>
      <c r="D34" s="825"/>
      <c r="E34" s="825"/>
      <c r="F34" s="825"/>
      <c r="G34" s="825"/>
      <c r="H34" s="825"/>
      <c r="I34" s="825"/>
      <c r="J34" s="825"/>
      <c r="K34" s="825"/>
      <c r="L34" s="825"/>
      <c r="M34" s="825"/>
      <c r="N34" s="3"/>
      <c r="O34" s="3"/>
      <c r="P34" s="3"/>
      <c r="Q34" s="3"/>
      <c r="R34" s="3"/>
      <c r="S34" s="3"/>
      <c r="T34" s="3"/>
      <c r="U34" s="3"/>
      <c r="V34" s="3"/>
      <c r="W34" s="3"/>
      <c r="X34" s="3"/>
      <c r="Y34" s="3"/>
      <c r="Z34" s="3"/>
    </row>
    <row r="35" spans="1:26" ht="6.75" customHeight="1">
      <c r="A35" s="3"/>
      <c r="B35" s="3"/>
      <c r="C35" s="57"/>
      <c r="D35" s="57"/>
      <c r="E35" s="57"/>
      <c r="F35" s="57"/>
      <c r="G35" s="57"/>
      <c r="H35" s="57"/>
      <c r="I35" s="3"/>
      <c r="J35" s="3"/>
      <c r="K35" s="3"/>
      <c r="L35" s="3"/>
      <c r="M35" s="3"/>
      <c r="N35" s="3"/>
      <c r="O35" s="3"/>
      <c r="P35" s="3"/>
      <c r="Q35" s="3"/>
      <c r="R35" s="3"/>
      <c r="S35" s="3"/>
      <c r="T35" s="3"/>
      <c r="U35" s="3"/>
      <c r="V35" s="3"/>
      <c r="W35" s="3"/>
      <c r="X35" s="3"/>
      <c r="Y35" s="3"/>
      <c r="Z35" s="3"/>
    </row>
    <row r="36" spans="1:26" ht="15.75" customHeight="1">
      <c r="A36" s="3"/>
      <c r="B36" s="3"/>
      <c r="C36" s="919" t="s">
        <v>87</v>
      </c>
      <c r="D36" s="880" t="s">
        <v>105</v>
      </c>
      <c r="E36" s="881"/>
      <c r="F36" s="884" t="s">
        <v>106</v>
      </c>
      <c r="G36" s="881"/>
      <c r="H36" s="876" t="s">
        <v>108</v>
      </c>
      <c r="I36" s="881"/>
      <c r="J36" s="876" t="s">
        <v>110</v>
      </c>
      <c r="K36" s="881"/>
      <c r="L36" s="876" t="s">
        <v>28</v>
      </c>
      <c r="M36" s="877"/>
      <c r="N36" s="3"/>
      <c r="O36" s="3"/>
      <c r="P36" s="3"/>
      <c r="Q36" s="3"/>
      <c r="R36" s="3"/>
      <c r="S36" s="3"/>
      <c r="T36" s="3"/>
      <c r="U36" s="3"/>
      <c r="V36" s="3"/>
      <c r="W36" s="3"/>
      <c r="X36" s="3"/>
      <c r="Y36" s="3"/>
      <c r="Z36" s="3"/>
    </row>
    <row r="37" spans="1:26" ht="15.75" customHeight="1">
      <c r="A37" s="3"/>
      <c r="B37" s="3"/>
      <c r="C37" s="920"/>
      <c r="D37" s="882"/>
      <c r="E37" s="883"/>
      <c r="F37" s="885"/>
      <c r="G37" s="883"/>
      <c r="H37" s="878"/>
      <c r="I37" s="883"/>
      <c r="J37" s="878"/>
      <c r="K37" s="883"/>
      <c r="L37" s="878"/>
      <c r="M37" s="879"/>
      <c r="N37" s="3"/>
      <c r="O37" s="3"/>
      <c r="P37" s="160" t="str">
        <f>D36</f>
        <v>INTERIOR</v>
      </c>
      <c r="Q37" s="160" t="str">
        <f>F36</f>
        <v>CAPITAL</v>
      </c>
      <c r="R37" s="160" t="str">
        <f>H36</f>
        <v>RODOVIAS ESTADUAIS</v>
      </c>
      <c r="S37" s="160" t="str">
        <f>J36</f>
        <v>RODOVIAS FEDERAIS</v>
      </c>
      <c r="T37" s="3"/>
      <c r="U37" s="3"/>
      <c r="V37" s="3"/>
      <c r="W37" s="3"/>
      <c r="X37" s="3"/>
      <c r="Y37" s="3"/>
      <c r="Z37" s="3"/>
    </row>
    <row r="38" spans="1:26">
      <c r="A38" s="3"/>
      <c r="B38" s="3"/>
      <c r="C38" s="165" t="s">
        <v>373</v>
      </c>
      <c r="D38" s="897">
        <v>8011</v>
      </c>
      <c r="E38" s="893"/>
      <c r="F38" s="892">
        <v>5460</v>
      </c>
      <c r="G38" s="893"/>
      <c r="H38" s="892">
        <v>916</v>
      </c>
      <c r="I38" s="893"/>
      <c r="J38" s="892">
        <v>1880</v>
      </c>
      <c r="K38" s="893"/>
      <c r="L38" s="894">
        <f t="shared" ref="L38:L42" si="3">SUM(D38:K38)</f>
        <v>16267</v>
      </c>
      <c r="M38" s="895"/>
      <c r="N38" s="3"/>
      <c r="O38" s="3"/>
      <c r="P38" s="47"/>
      <c r="Q38" s="47"/>
      <c r="R38" s="47"/>
      <c r="S38" s="47"/>
      <c r="T38" s="3"/>
      <c r="U38" s="3"/>
      <c r="V38" s="3"/>
      <c r="W38" s="3"/>
      <c r="X38" s="3"/>
      <c r="Y38" s="3"/>
      <c r="Z38" s="3"/>
    </row>
    <row r="39" spans="1:26">
      <c r="A39" s="3"/>
      <c r="B39" s="3"/>
      <c r="C39" s="156" t="s">
        <v>375</v>
      </c>
      <c r="D39" s="887">
        <v>1300</v>
      </c>
      <c r="E39" s="860"/>
      <c r="F39" s="861">
        <v>787</v>
      </c>
      <c r="G39" s="860"/>
      <c r="H39" s="861">
        <v>143</v>
      </c>
      <c r="I39" s="860"/>
      <c r="J39" s="861">
        <v>185</v>
      </c>
      <c r="K39" s="860"/>
      <c r="L39" s="870">
        <f t="shared" si="3"/>
        <v>2415</v>
      </c>
      <c r="M39" s="891"/>
      <c r="N39" s="3"/>
      <c r="O39" s="3"/>
      <c r="P39" s="47"/>
      <c r="Q39" s="47"/>
      <c r="R39" s="47"/>
      <c r="S39" s="47"/>
      <c r="T39" s="3"/>
      <c r="U39" s="3"/>
      <c r="V39" s="3"/>
      <c r="W39" s="3"/>
      <c r="X39" s="3"/>
      <c r="Y39" s="3"/>
      <c r="Z39" s="3"/>
    </row>
    <row r="40" spans="1:26">
      <c r="A40" s="3"/>
      <c r="B40" s="3"/>
      <c r="C40" s="157" t="s">
        <v>376</v>
      </c>
      <c r="D40" s="897">
        <v>596</v>
      </c>
      <c r="E40" s="893"/>
      <c r="F40" s="892">
        <v>513</v>
      </c>
      <c r="G40" s="893"/>
      <c r="H40" s="892">
        <v>59</v>
      </c>
      <c r="I40" s="893"/>
      <c r="J40" s="892">
        <v>153</v>
      </c>
      <c r="K40" s="893"/>
      <c r="L40" s="859">
        <f t="shared" si="3"/>
        <v>1321</v>
      </c>
      <c r="M40" s="891"/>
      <c r="N40" s="3"/>
      <c r="O40" s="3"/>
      <c r="P40" s="47"/>
      <c r="Q40" s="47"/>
      <c r="R40" s="47"/>
      <c r="S40" s="47"/>
      <c r="T40" s="3"/>
      <c r="U40" s="3"/>
      <c r="V40" s="3"/>
      <c r="W40" s="3"/>
      <c r="X40" s="3"/>
      <c r="Y40" s="3"/>
      <c r="Z40" s="3"/>
    </row>
    <row r="41" spans="1:26">
      <c r="A41" s="3"/>
      <c r="B41" s="3"/>
      <c r="C41" s="156" t="s">
        <v>419</v>
      </c>
      <c r="D41" s="887">
        <v>583</v>
      </c>
      <c r="E41" s="860"/>
      <c r="F41" s="861">
        <v>406</v>
      </c>
      <c r="G41" s="860"/>
      <c r="H41" s="861">
        <v>34</v>
      </c>
      <c r="I41" s="860"/>
      <c r="J41" s="861">
        <v>86</v>
      </c>
      <c r="K41" s="860"/>
      <c r="L41" s="904">
        <f t="shared" si="3"/>
        <v>1109</v>
      </c>
      <c r="M41" s="895"/>
      <c r="N41" s="3"/>
      <c r="O41" s="3"/>
      <c r="P41" s="47"/>
      <c r="Q41" s="47"/>
      <c r="R41" s="47"/>
      <c r="S41" s="47"/>
      <c r="T41" s="3"/>
      <c r="U41" s="3"/>
      <c r="V41" s="3"/>
      <c r="W41" s="3"/>
      <c r="X41" s="3"/>
      <c r="Y41" s="3"/>
      <c r="Z41" s="3"/>
    </row>
    <row r="42" spans="1:26" ht="15.75" customHeight="1">
      <c r="A42" s="3"/>
      <c r="B42" s="3"/>
      <c r="C42" s="699" t="s">
        <v>114</v>
      </c>
      <c r="D42" s="886">
        <v>1270</v>
      </c>
      <c r="E42" s="860"/>
      <c r="F42" s="859">
        <v>1399</v>
      </c>
      <c r="G42" s="860"/>
      <c r="H42" s="859">
        <v>152</v>
      </c>
      <c r="I42" s="860"/>
      <c r="J42" s="872">
        <v>1058</v>
      </c>
      <c r="K42" s="856"/>
      <c r="L42" s="872">
        <f t="shared" si="3"/>
        <v>3879</v>
      </c>
      <c r="M42" s="874"/>
      <c r="N42" s="3"/>
      <c r="O42" s="3"/>
      <c r="P42" s="47"/>
      <c r="Q42" s="47"/>
      <c r="R42" s="47"/>
      <c r="S42" s="47"/>
      <c r="T42" s="3"/>
      <c r="U42" s="3"/>
      <c r="V42" s="3"/>
      <c r="W42" s="3"/>
      <c r="X42" s="3"/>
      <c r="Y42" s="3"/>
      <c r="Z42" s="3"/>
    </row>
    <row r="43" spans="1:26" ht="21" customHeight="1">
      <c r="A43" s="3"/>
      <c r="B43" s="3"/>
      <c r="C43" s="53" t="s">
        <v>28</v>
      </c>
      <c r="D43" s="909">
        <f>SUM(D38:D42)</f>
        <v>11760</v>
      </c>
      <c r="E43" s="908"/>
      <c r="F43" s="907">
        <f>SUM(F38:F42)</f>
        <v>8565</v>
      </c>
      <c r="G43" s="908"/>
      <c r="H43" s="907">
        <f>SUM(H38:H42)</f>
        <v>1304</v>
      </c>
      <c r="I43" s="908"/>
      <c r="J43" s="899">
        <f>SUM(J38:J42)</f>
        <v>3362</v>
      </c>
      <c r="K43" s="858"/>
      <c r="L43" s="899">
        <f>SUM(L38:L42)</f>
        <v>24991</v>
      </c>
      <c r="M43" s="850"/>
      <c r="N43" s="3"/>
      <c r="O43" s="3"/>
      <c r="P43" s="48">
        <f>D43</f>
        <v>11760</v>
      </c>
      <c r="Q43" s="48">
        <f>F43</f>
        <v>8565</v>
      </c>
      <c r="R43" s="48">
        <f>H43</f>
        <v>1304</v>
      </c>
      <c r="S43" s="48">
        <f>J43</f>
        <v>3362</v>
      </c>
      <c r="T43" s="3"/>
      <c r="U43" s="3"/>
      <c r="V43" s="3"/>
      <c r="W43" s="3"/>
      <c r="X43" s="3"/>
      <c r="Y43" s="3"/>
      <c r="Z43" s="3"/>
    </row>
    <row r="44" spans="1:26" ht="6.75" customHeight="1">
      <c r="A44" s="3"/>
      <c r="B44" s="3"/>
      <c r="C44" s="398"/>
      <c r="D44" s="388"/>
      <c r="E44" s="388"/>
      <c r="F44" s="388"/>
      <c r="G44" s="388"/>
      <c r="H44" s="388"/>
      <c r="I44" s="389"/>
      <c r="J44" s="389"/>
      <c r="K44" s="389"/>
      <c r="L44" s="389"/>
      <c r="M44" s="389"/>
      <c r="N44" s="3"/>
      <c r="O44" s="3"/>
      <c r="P44" s="3"/>
      <c r="Q44" s="3"/>
      <c r="R44" s="3"/>
      <c r="S44" s="3"/>
      <c r="T44" s="3"/>
      <c r="U44" s="3"/>
      <c r="V44" s="3"/>
      <c r="W44" s="3"/>
      <c r="X44" s="3"/>
      <c r="Y44" s="3"/>
      <c r="Z44" s="3"/>
    </row>
    <row r="45" spans="1:26" ht="15.75" customHeight="1">
      <c r="A45" s="3"/>
      <c r="B45" s="3"/>
      <c r="C45" s="165" t="s">
        <v>420</v>
      </c>
      <c r="D45" s="897">
        <v>358</v>
      </c>
      <c r="E45" s="893"/>
      <c r="F45" s="892">
        <v>143</v>
      </c>
      <c r="G45" s="893"/>
      <c r="H45" s="892">
        <v>19</v>
      </c>
      <c r="I45" s="893"/>
      <c r="J45" s="892">
        <v>55</v>
      </c>
      <c r="K45" s="893"/>
      <c r="L45" s="894">
        <f t="shared" ref="L45:L49" si="4">SUM(D45:K45)</f>
        <v>575</v>
      </c>
      <c r="M45" s="895"/>
      <c r="N45" s="3"/>
      <c r="O45" s="3"/>
      <c r="P45" s="3"/>
      <c r="Q45" s="3"/>
      <c r="R45" s="3"/>
      <c r="S45" s="3"/>
      <c r="T45" s="3"/>
      <c r="U45" s="3"/>
      <c r="V45" s="3"/>
      <c r="W45" s="3"/>
      <c r="X45" s="3"/>
      <c r="Y45" s="3"/>
      <c r="Z45" s="3"/>
    </row>
    <row r="46" spans="1:26">
      <c r="A46" s="3"/>
      <c r="B46" s="3"/>
      <c r="C46" s="156" t="s">
        <v>232</v>
      </c>
      <c r="D46" s="887">
        <v>4508</v>
      </c>
      <c r="E46" s="860"/>
      <c r="F46" s="861">
        <v>3207</v>
      </c>
      <c r="G46" s="860"/>
      <c r="H46" s="861">
        <v>422</v>
      </c>
      <c r="I46" s="860"/>
      <c r="J46" s="861">
        <v>1081</v>
      </c>
      <c r="K46" s="860"/>
      <c r="L46" s="870">
        <f t="shared" si="4"/>
        <v>9218</v>
      </c>
      <c r="M46" s="891"/>
      <c r="N46" s="3"/>
      <c r="O46" s="3"/>
      <c r="P46" s="3"/>
      <c r="Q46" s="3"/>
      <c r="R46" s="3"/>
      <c r="S46" s="3"/>
      <c r="T46" s="3"/>
      <c r="U46" s="3"/>
      <c r="V46" s="3"/>
      <c r="W46" s="3"/>
      <c r="X46" s="3"/>
      <c r="Y46" s="3"/>
      <c r="Z46" s="3"/>
    </row>
    <row r="47" spans="1:26">
      <c r="A47" s="3"/>
      <c r="B47" s="3"/>
      <c r="C47" s="157" t="s">
        <v>233</v>
      </c>
      <c r="D47" s="897">
        <v>5283</v>
      </c>
      <c r="E47" s="893"/>
      <c r="F47" s="892">
        <v>3847</v>
      </c>
      <c r="G47" s="893"/>
      <c r="H47" s="892">
        <v>681</v>
      </c>
      <c r="I47" s="893"/>
      <c r="J47" s="892">
        <v>1711</v>
      </c>
      <c r="K47" s="893"/>
      <c r="L47" s="905">
        <f t="shared" si="4"/>
        <v>11522</v>
      </c>
      <c r="M47" s="906"/>
      <c r="N47" s="3"/>
      <c r="O47" s="3"/>
      <c r="P47" s="3"/>
      <c r="Q47" s="3"/>
      <c r="R47" s="3"/>
      <c r="S47" s="3"/>
      <c r="T47" s="3"/>
      <c r="U47" s="3"/>
      <c r="V47" s="3"/>
      <c r="W47" s="3"/>
      <c r="X47" s="3"/>
      <c r="Y47" s="3"/>
      <c r="Z47" s="3"/>
    </row>
    <row r="48" spans="1:26">
      <c r="A48" s="3"/>
      <c r="B48" s="3"/>
      <c r="C48" s="156" t="s">
        <v>234</v>
      </c>
      <c r="D48" s="887">
        <v>583</v>
      </c>
      <c r="E48" s="860"/>
      <c r="F48" s="861">
        <v>248</v>
      </c>
      <c r="G48" s="860"/>
      <c r="H48" s="861">
        <v>66</v>
      </c>
      <c r="I48" s="860"/>
      <c r="J48" s="861">
        <v>160</v>
      </c>
      <c r="K48" s="860"/>
      <c r="L48" s="871">
        <f t="shared" si="4"/>
        <v>1057</v>
      </c>
      <c r="M48" s="891"/>
      <c r="N48" s="3"/>
      <c r="O48" s="3"/>
      <c r="P48" s="3"/>
      <c r="Q48" s="3"/>
      <c r="R48" s="3"/>
      <c r="S48" s="3"/>
      <c r="T48" s="3"/>
      <c r="U48" s="3"/>
      <c r="V48" s="3"/>
      <c r="W48" s="3"/>
      <c r="X48" s="3"/>
      <c r="Y48" s="3"/>
      <c r="Z48" s="3"/>
    </row>
    <row r="49" spans="1:26" ht="15.75" customHeight="1">
      <c r="A49" s="3"/>
      <c r="B49" s="3"/>
      <c r="C49" s="699" t="s">
        <v>114</v>
      </c>
      <c r="D49" s="865">
        <v>1028</v>
      </c>
      <c r="E49" s="856"/>
      <c r="F49" s="872">
        <v>1120</v>
      </c>
      <c r="G49" s="856"/>
      <c r="H49" s="872">
        <v>116</v>
      </c>
      <c r="I49" s="856"/>
      <c r="J49" s="872">
        <v>355</v>
      </c>
      <c r="K49" s="856"/>
      <c r="L49" s="873">
        <f t="shared" si="4"/>
        <v>2619</v>
      </c>
      <c r="M49" s="874"/>
      <c r="N49" s="3"/>
      <c r="O49" s="3"/>
      <c r="P49" s="3"/>
      <c r="Q49" s="3"/>
      <c r="R49" s="3"/>
      <c r="S49" s="3"/>
      <c r="T49" s="3"/>
      <c r="U49" s="3"/>
      <c r="V49" s="3"/>
      <c r="W49" s="3"/>
      <c r="X49" s="3"/>
      <c r="Y49" s="3"/>
      <c r="Z49" s="3"/>
    </row>
    <row r="50" spans="1:26" ht="19.5" customHeight="1">
      <c r="A50" s="3"/>
      <c r="B50" s="3"/>
      <c r="C50" s="53" t="s">
        <v>28</v>
      </c>
      <c r="D50" s="868">
        <f>SUM(D45:D49)</f>
        <v>11760</v>
      </c>
      <c r="E50" s="858"/>
      <c r="F50" s="857">
        <f>SUM(F45:F49)</f>
        <v>8565</v>
      </c>
      <c r="G50" s="858"/>
      <c r="H50" s="857">
        <f>SUM(H45:H49)</f>
        <v>1304</v>
      </c>
      <c r="I50" s="858"/>
      <c r="J50" s="899">
        <f>SUM(J45:J49)</f>
        <v>3362</v>
      </c>
      <c r="K50" s="858"/>
      <c r="L50" s="899">
        <f>SUM(L45:L49)</f>
        <v>24991</v>
      </c>
      <c r="M50" s="850"/>
      <c r="N50" s="3"/>
      <c r="O50" s="3"/>
      <c r="P50" s="3"/>
      <c r="Q50" s="3"/>
      <c r="R50" s="3"/>
      <c r="S50" s="3"/>
      <c r="T50" s="3"/>
      <c r="U50" s="3"/>
      <c r="V50" s="3"/>
      <c r="W50" s="3"/>
      <c r="X50" s="3"/>
      <c r="Y50" s="3"/>
      <c r="Z50" s="3"/>
    </row>
    <row r="51" spans="1:26" ht="6.75" customHeight="1">
      <c r="A51" s="10"/>
      <c r="B51" s="10"/>
      <c r="C51" s="700"/>
      <c r="D51" s="700"/>
      <c r="E51" s="700"/>
      <c r="F51" s="700"/>
      <c r="G51" s="700"/>
      <c r="H51" s="700"/>
      <c r="I51" s="389"/>
      <c r="J51" s="389"/>
      <c r="K51" s="389"/>
      <c r="L51" s="389"/>
      <c r="M51" s="389"/>
      <c r="N51" s="10"/>
      <c r="O51" s="10"/>
      <c r="P51" s="10"/>
      <c r="Q51" s="10"/>
      <c r="R51" s="10"/>
    </row>
    <row r="52" spans="1:26" ht="15.75" customHeight="1">
      <c r="A52" s="10"/>
      <c r="B52" s="10"/>
      <c r="C52" s="352" t="s">
        <v>222</v>
      </c>
      <c r="D52" s="897">
        <v>9025</v>
      </c>
      <c r="E52" s="893"/>
      <c r="F52" s="894">
        <v>6482</v>
      </c>
      <c r="G52" s="893"/>
      <c r="H52" s="894">
        <v>1097</v>
      </c>
      <c r="I52" s="893"/>
      <c r="J52" s="894">
        <v>2692</v>
      </c>
      <c r="K52" s="893"/>
      <c r="L52" s="894">
        <f t="shared" ref="L52:L54" si="5">SUM(D52:K52)</f>
        <v>19296</v>
      </c>
      <c r="M52" s="895"/>
      <c r="N52" s="10"/>
      <c r="O52" s="10"/>
      <c r="P52" s="10"/>
      <c r="Q52" s="10"/>
      <c r="R52" s="10"/>
    </row>
    <row r="53" spans="1:26">
      <c r="A53" s="3"/>
      <c r="B53" s="3"/>
      <c r="C53" s="156" t="s">
        <v>224</v>
      </c>
      <c r="D53" s="864">
        <v>2266</v>
      </c>
      <c r="E53" s="860"/>
      <c r="F53" s="870">
        <v>1530</v>
      </c>
      <c r="G53" s="860"/>
      <c r="H53" s="870">
        <v>163</v>
      </c>
      <c r="I53" s="860"/>
      <c r="J53" s="870">
        <v>637</v>
      </c>
      <c r="K53" s="860"/>
      <c r="L53" s="870">
        <f t="shared" si="5"/>
        <v>4596</v>
      </c>
      <c r="M53" s="891"/>
      <c r="N53" s="3"/>
      <c r="O53" s="3"/>
      <c r="P53" s="3"/>
      <c r="Q53" s="3"/>
      <c r="R53" s="3"/>
      <c r="S53" s="3"/>
      <c r="T53" s="3"/>
      <c r="U53" s="3"/>
      <c r="V53" s="3"/>
      <c r="W53" s="3"/>
      <c r="X53" s="3"/>
      <c r="Y53" s="3"/>
      <c r="Z53" s="3"/>
    </row>
    <row r="54" spans="1:26" ht="15.75" customHeight="1">
      <c r="A54" s="3"/>
      <c r="B54" s="3"/>
      <c r="C54" s="357" t="s">
        <v>114</v>
      </c>
      <c r="D54" s="865">
        <v>469</v>
      </c>
      <c r="E54" s="856"/>
      <c r="F54" s="873">
        <v>553</v>
      </c>
      <c r="G54" s="856"/>
      <c r="H54" s="873">
        <v>44</v>
      </c>
      <c r="I54" s="856"/>
      <c r="J54" s="873">
        <v>33</v>
      </c>
      <c r="K54" s="856"/>
      <c r="L54" s="873">
        <f t="shared" si="5"/>
        <v>1099</v>
      </c>
      <c r="M54" s="874"/>
      <c r="N54" s="3"/>
      <c r="O54" s="3"/>
      <c r="P54" s="3"/>
      <c r="Q54" s="3"/>
      <c r="R54" s="3"/>
      <c r="S54" s="3"/>
      <c r="T54" s="3"/>
      <c r="U54" s="3"/>
      <c r="V54" s="3"/>
      <c r="W54" s="3"/>
      <c r="X54" s="3"/>
      <c r="Y54" s="3"/>
      <c r="Z54" s="3"/>
    </row>
    <row r="55" spans="1:26" ht="21" customHeight="1">
      <c r="A55" s="3"/>
      <c r="B55" s="3"/>
      <c r="C55" s="53" t="s">
        <v>28</v>
      </c>
      <c r="D55" s="868">
        <f>SUM(D52:D54)</f>
        <v>11760</v>
      </c>
      <c r="E55" s="858"/>
      <c r="F55" s="899">
        <f>SUM(F52:F54)</f>
        <v>8565</v>
      </c>
      <c r="G55" s="858"/>
      <c r="H55" s="899">
        <f>SUM(H52:H54)</f>
        <v>1304</v>
      </c>
      <c r="I55" s="858"/>
      <c r="J55" s="899">
        <f>SUM(J52:J54)</f>
        <v>3362</v>
      </c>
      <c r="K55" s="858"/>
      <c r="L55" s="899">
        <f>SUM(L52:L54)</f>
        <v>24991</v>
      </c>
      <c r="M55" s="850"/>
      <c r="N55" s="3"/>
      <c r="O55" s="3"/>
      <c r="P55" s="3"/>
      <c r="Q55" s="3"/>
      <c r="R55" s="3"/>
      <c r="S55" s="3"/>
      <c r="T55" s="3"/>
      <c r="U55" s="3"/>
      <c r="V55" s="3"/>
      <c r="W55" s="3"/>
      <c r="X55" s="3"/>
      <c r="Y55" s="3"/>
      <c r="Z55" s="3"/>
    </row>
    <row r="56" spans="1:26" ht="15.75" customHeight="1">
      <c r="A56" s="3"/>
      <c r="B56" s="3"/>
      <c r="C56" s="150" t="s">
        <v>101</v>
      </c>
      <c r="D56" s="151"/>
      <c r="E56" s="151"/>
      <c r="F56" s="151"/>
      <c r="G56" s="151"/>
      <c r="H56" s="151"/>
      <c r="I56" s="3"/>
      <c r="J56" s="3"/>
      <c r="K56" s="3"/>
      <c r="L56" s="3"/>
      <c r="M56" s="3"/>
      <c r="N56" s="3"/>
      <c r="O56" s="3"/>
      <c r="P56" s="3"/>
      <c r="Q56" s="3"/>
      <c r="R56" s="3"/>
      <c r="S56" s="3"/>
      <c r="T56" s="3"/>
      <c r="U56" s="3"/>
      <c r="V56" s="3"/>
      <c r="W56" s="3"/>
      <c r="X56" s="3"/>
      <c r="Y56" s="3"/>
      <c r="Z56" s="3"/>
    </row>
    <row r="57" spans="1:26">
      <c r="A57" s="3"/>
      <c r="B57" s="3"/>
      <c r="C57" s="151"/>
      <c r="D57" s="151"/>
      <c r="E57" s="151"/>
      <c r="F57" s="151"/>
      <c r="G57" s="151"/>
      <c r="H57" s="151"/>
      <c r="I57" s="3"/>
      <c r="J57" s="3"/>
      <c r="K57" s="3"/>
      <c r="L57" s="3"/>
      <c r="M57" s="3"/>
      <c r="N57" s="3"/>
      <c r="O57" s="3"/>
      <c r="P57" s="3"/>
      <c r="Q57" s="3"/>
      <c r="R57" s="3"/>
      <c r="S57" s="3"/>
      <c r="T57" s="3"/>
      <c r="U57" s="3"/>
      <c r="V57" s="3"/>
      <c r="W57" s="3"/>
      <c r="X57" s="3"/>
      <c r="Y57" s="3"/>
      <c r="Z57" s="3"/>
    </row>
    <row r="58" spans="1:26">
      <c r="A58" s="3"/>
      <c r="B58" s="3"/>
      <c r="C58" s="151"/>
      <c r="D58" s="151"/>
      <c r="E58" s="151"/>
      <c r="F58" s="151"/>
      <c r="G58" s="151"/>
      <c r="H58" s="151"/>
      <c r="I58" s="3"/>
      <c r="J58" s="3"/>
      <c r="K58" s="3"/>
      <c r="L58" s="3"/>
      <c r="M58" s="3"/>
      <c r="N58" s="3"/>
      <c r="O58" s="3"/>
      <c r="P58" s="3"/>
      <c r="Q58" s="3"/>
      <c r="R58" s="3"/>
      <c r="S58" s="3"/>
      <c r="T58" s="3"/>
      <c r="U58" s="3"/>
      <c r="V58" s="3"/>
      <c r="W58" s="3"/>
      <c r="X58" s="3"/>
      <c r="Y58" s="3"/>
      <c r="Z58" s="3"/>
    </row>
    <row r="59" spans="1:26">
      <c r="A59" s="3"/>
      <c r="B59" s="3"/>
      <c r="C59" s="151"/>
      <c r="D59" s="151"/>
      <c r="E59" s="151"/>
      <c r="F59" s="151"/>
      <c r="G59" s="151"/>
      <c r="H59" s="151"/>
      <c r="I59" s="3"/>
      <c r="J59" s="3"/>
      <c r="K59" s="3"/>
      <c r="L59" s="3"/>
      <c r="M59" s="3"/>
      <c r="N59" s="3"/>
      <c r="O59" s="3"/>
      <c r="P59" s="3"/>
      <c r="Q59" s="3"/>
      <c r="R59" s="3"/>
      <c r="S59" s="3"/>
      <c r="T59" s="3"/>
      <c r="U59" s="3"/>
      <c r="V59" s="3"/>
      <c r="W59" s="3"/>
      <c r="X59" s="3"/>
      <c r="Y59" s="3"/>
      <c r="Z59" s="3"/>
    </row>
    <row r="60" spans="1:26">
      <c r="A60" s="3"/>
      <c r="B60" s="3"/>
      <c r="C60" s="151"/>
      <c r="D60" s="151"/>
      <c r="E60" s="151"/>
      <c r="F60" s="151"/>
      <c r="G60" s="151"/>
      <c r="H60" s="151"/>
      <c r="I60" s="3"/>
      <c r="J60" s="3"/>
      <c r="K60" s="3"/>
      <c r="L60" s="3"/>
      <c r="M60" s="3"/>
      <c r="N60" s="3"/>
      <c r="O60" s="3"/>
      <c r="P60" s="3"/>
      <c r="Q60" s="3"/>
      <c r="R60" s="3"/>
      <c r="S60" s="3"/>
      <c r="T60" s="3"/>
      <c r="U60" s="3"/>
      <c r="V60" s="3"/>
      <c r="W60" s="3"/>
      <c r="X60" s="3"/>
      <c r="Y60" s="3"/>
      <c r="Z60" s="3"/>
    </row>
    <row r="61" spans="1:26">
      <c r="A61" s="3"/>
      <c r="B61" s="3"/>
      <c r="C61" s="151"/>
      <c r="D61" s="151"/>
      <c r="E61" s="151"/>
      <c r="F61" s="151"/>
      <c r="G61" s="151"/>
      <c r="H61" s="151"/>
      <c r="I61" s="3"/>
      <c r="J61" s="3"/>
      <c r="K61" s="3"/>
      <c r="L61" s="3"/>
      <c r="M61" s="3"/>
      <c r="N61" s="3"/>
      <c r="O61" s="3"/>
      <c r="P61" s="3"/>
      <c r="Q61" s="3"/>
      <c r="R61" s="3"/>
      <c r="S61" s="3"/>
      <c r="T61" s="3"/>
      <c r="U61" s="3"/>
      <c r="V61" s="3"/>
      <c r="W61" s="3"/>
      <c r="X61" s="3"/>
      <c r="Y61" s="3"/>
      <c r="Z61" s="3"/>
    </row>
    <row r="62" spans="1:26">
      <c r="A62" s="3"/>
      <c r="B62" s="3"/>
      <c r="C62" s="151"/>
      <c r="D62" s="151"/>
      <c r="E62" s="151"/>
      <c r="F62" s="151"/>
      <c r="G62" s="151"/>
      <c r="H62" s="151"/>
      <c r="I62" s="3"/>
      <c r="J62" s="3"/>
      <c r="K62" s="3"/>
      <c r="L62" s="3"/>
      <c r="M62" s="3"/>
      <c r="N62" s="3"/>
      <c r="O62" s="3"/>
      <c r="P62" s="3"/>
      <c r="Q62" s="3"/>
      <c r="R62" s="3"/>
      <c r="S62" s="3"/>
      <c r="T62" s="3"/>
      <c r="U62" s="3"/>
      <c r="V62" s="3"/>
      <c r="W62" s="3"/>
      <c r="X62" s="3"/>
      <c r="Y62" s="3"/>
      <c r="Z62" s="3"/>
    </row>
    <row r="63" spans="1:26">
      <c r="A63" s="3"/>
      <c r="B63" s="3"/>
      <c r="C63" s="151"/>
      <c r="D63" s="151"/>
      <c r="E63" s="151"/>
      <c r="F63" s="151"/>
      <c r="G63" s="151"/>
      <c r="H63" s="151"/>
      <c r="I63" s="3"/>
      <c r="J63" s="3"/>
      <c r="K63" s="3"/>
      <c r="L63" s="3"/>
      <c r="M63" s="3"/>
      <c r="N63" s="3"/>
      <c r="O63" s="3"/>
      <c r="P63" s="3"/>
      <c r="Q63" s="3"/>
      <c r="R63" s="3"/>
      <c r="S63" s="3"/>
      <c r="T63" s="3"/>
      <c r="U63" s="3"/>
      <c r="V63" s="3"/>
      <c r="W63" s="3"/>
      <c r="X63" s="3"/>
      <c r="Y63" s="3"/>
      <c r="Z63" s="3"/>
    </row>
    <row r="64" spans="1:26">
      <c r="A64" s="3"/>
      <c r="B64" s="3"/>
      <c r="C64" s="151"/>
      <c r="D64" s="151"/>
      <c r="E64" s="151"/>
      <c r="F64" s="151"/>
      <c r="G64" s="151"/>
      <c r="H64" s="151"/>
      <c r="I64" s="3"/>
      <c r="J64" s="3"/>
      <c r="K64" s="3"/>
      <c r="L64" s="3"/>
      <c r="M64" s="3"/>
      <c r="N64" s="3"/>
      <c r="O64" s="3"/>
      <c r="P64" s="3"/>
      <c r="Q64" s="3"/>
      <c r="R64" s="3"/>
      <c r="S64" s="3"/>
      <c r="T64" s="3"/>
      <c r="U64" s="3"/>
      <c r="V64" s="3"/>
      <c r="W64" s="3"/>
      <c r="X64" s="3"/>
      <c r="Y64" s="3"/>
      <c r="Z64" s="3"/>
    </row>
    <row r="65" spans="1:26">
      <c r="A65" s="3"/>
      <c r="B65" s="3"/>
      <c r="C65" s="151"/>
      <c r="D65" s="151"/>
      <c r="E65" s="151"/>
      <c r="F65" s="151"/>
      <c r="G65" s="151"/>
      <c r="H65" s="151"/>
      <c r="I65" s="3"/>
      <c r="J65" s="3"/>
      <c r="K65" s="3"/>
      <c r="L65" s="3"/>
      <c r="M65" s="3"/>
      <c r="N65" s="3"/>
      <c r="O65" s="3"/>
      <c r="P65" s="3"/>
      <c r="Q65" s="3"/>
      <c r="R65" s="3"/>
      <c r="S65" s="3"/>
      <c r="T65" s="3"/>
      <c r="U65" s="3"/>
      <c r="V65" s="3"/>
      <c r="W65" s="3"/>
      <c r="X65" s="3"/>
      <c r="Y65" s="3"/>
      <c r="Z65" s="3"/>
    </row>
    <row r="66" spans="1:26">
      <c r="A66" s="3"/>
      <c r="B66" s="3"/>
      <c r="C66" s="151"/>
      <c r="D66" s="151"/>
      <c r="E66" s="151"/>
      <c r="F66" s="151"/>
      <c r="G66" s="151"/>
      <c r="H66" s="151"/>
      <c r="I66" s="3"/>
      <c r="J66" s="3"/>
      <c r="K66" s="3"/>
      <c r="L66" s="3"/>
      <c r="M66" s="3"/>
      <c r="N66" s="3"/>
      <c r="O66" s="3"/>
      <c r="P66" s="3"/>
      <c r="Q66" s="3"/>
      <c r="R66" s="3"/>
      <c r="S66" s="3"/>
      <c r="T66" s="3"/>
      <c r="U66" s="3"/>
      <c r="V66" s="3"/>
      <c r="W66" s="3"/>
      <c r="X66" s="3"/>
      <c r="Y66" s="3"/>
      <c r="Z66" s="3"/>
    </row>
    <row r="67" spans="1:26">
      <c r="A67" s="3"/>
      <c r="B67" s="3"/>
      <c r="C67" s="151"/>
      <c r="D67" s="151"/>
      <c r="E67" s="151"/>
      <c r="F67" s="151"/>
      <c r="G67" s="151"/>
      <c r="H67" s="151"/>
      <c r="I67" s="3"/>
      <c r="J67" s="3"/>
      <c r="K67" s="3"/>
      <c r="L67" s="3"/>
      <c r="M67" s="3"/>
      <c r="N67" s="3"/>
      <c r="O67" s="3"/>
      <c r="P67" s="3"/>
      <c r="Q67" s="3"/>
      <c r="R67" s="3"/>
      <c r="S67" s="3"/>
      <c r="T67" s="3"/>
      <c r="U67" s="3"/>
      <c r="V67" s="3"/>
      <c r="W67" s="3"/>
      <c r="X67" s="3"/>
      <c r="Y67" s="3"/>
      <c r="Z67" s="3"/>
    </row>
    <row r="68" spans="1:26">
      <c r="A68" s="3"/>
      <c r="B68" s="3"/>
      <c r="C68" s="151"/>
      <c r="D68" s="151"/>
      <c r="E68" s="151"/>
      <c r="F68" s="151"/>
      <c r="G68" s="151"/>
      <c r="H68" s="151"/>
      <c r="I68" s="3"/>
      <c r="J68" s="3"/>
      <c r="K68" s="3"/>
      <c r="L68" s="3"/>
      <c r="M68" s="3"/>
      <c r="N68" s="3"/>
      <c r="O68" s="3"/>
      <c r="P68" s="3"/>
      <c r="Q68" s="3"/>
      <c r="R68" s="3"/>
      <c r="S68" s="3"/>
      <c r="T68" s="3"/>
      <c r="U68" s="3"/>
      <c r="V68" s="3"/>
      <c r="W68" s="3"/>
      <c r="X68" s="3"/>
      <c r="Y68" s="3"/>
      <c r="Z68" s="3"/>
    </row>
    <row r="69" spans="1:26" ht="21.75" customHeight="1">
      <c r="A69" s="10"/>
      <c r="B69" s="10"/>
      <c r="C69" s="408"/>
      <c r="D69" s="408"/>
      <c r="E69" s="408"/>
      <c r="F69" s="408"/>
      <c r="G69" s="408"/>
      <c r="H69" s="408"/>
      <c r="I69" s="408"/>
      <c r="J69" s="408"/>
      <c r="K69" s="408"/>
      <c r="L69" s="408"/>
      <c r="M69" s="408"/>
      <c r="N69" s="408"/>
      <c r="O69" s="10"/>
      <c r="P69" s="10"/>
      <c r="Q69" s="10"/>
      <c r="R69" s="10"/>
    </row>
    <row r="70" spans="1:26" ht="18" customHeight="1">
      <c r="A70" s="10"/>
      <c r="B70" s="10"/>
      <c r="C70" s="151"/>
      <c r="D70" s="151"/>
      <c r="E70" s="151"/>
      <c r="F70" s="151"/>
      <c r="G70" s="151"/>
      <c r="H70" s="151"/>
      <c r="I70" s="10"/>
      <c r="J70" s="10"/>
      <c r="K70" s="10"/>
      <c r="L70" s="10"/>
      <c r="M70" s="10"/>
      <c r="N70" s="10"/>
      <c r="O70" s="10"/>
      <c r="P70" s="10"/>
      <c r="Q70" s="10"/>
      <c r="R70" s="10"/>
    </row>
    <row r="71" spans="1:26" ht="15" customHeight="1">
      <c r="A71" s="10"/>
      <c r="B71" s="10"/>
      <c r="C71" s="409"/>
      <c r="D71" s="410"/>
      <c r="E71" s="410"/>
      <c r="F71" s="410"/>
      <c r="G71" s="410"/>
      <c r="H71" s="410"/>
      <c r="I71" s="410"/>
      <c r="J71" s="410"/>
      <c r="K71" s="410"/>
      <c r="L71" s="410"/>
      <c r="M71" s="410"/>
      <c r="N71" s="410"/>
      <c r="O71" s="10"/>
      <c r="P71" s="10"/>
      <c r="Q71" s="10"/>
      <c r="R71" s="10"/>
    </row>
    <row r="72" spans="1:26" ht="15" customHeight="1">
      <c r="A72" s="10"/>
      <c r="B72" s="10"/>
      <c r="C72" s="409"/>
      <c r="D72" s="410"/>
      <c r="E72" s="410"/>
      <c r="F72" s="410"/>
      <c r="G72" s="410"/>
      <c r="H72" s="410"/>
      <c r="I72" s="410"/>
      <c r="J72" s="410"/>
      <c r="K72" s="410"/>
      <c r="L72" s="410"/>
      <c r="M72" s="410"/>
      <c r="N72" s="410"/>
      <c r="O72" s="10"/>
      <c r="P72" s="10"/>
      <c r="Q72" s="10"/>
      <c r="R72" s="10"/>
    </row>
    <row r="73" spans="1:26">
      <c r="A73" s="10"/>
      <c r="B73" s="10"/>
      <c r="C73" s="10"/>
      <c r="D73" s="151"/>
      <c r="E73" s="151"/>
      <c r="F73" s="151"/>
      <c r="G73" s="151"/>
      <c r="H73" s="151"/>
      <c r="I73" s="10"/>
      <c r="J73" s="10"/>
      <c r="K73" s="10"/>
      <c r="L73" s="10"/>
      <c r="M73" s="10"/>
      <c r="N73" s="10"/>
      <c r="O73" s="10"/>
      <c r="P73" s="10"/>
      <c r="Q73" s="10"/>
      <c r="R73" s="10"/>
    </row>
    <row r="74" spans="1:26">
      <c r="A74" s="10"/>
      <c r="B74" s="10"/>
      <c r="C74" s="151"/>
      <c r="D74" s="151"/>
      <c r="E74" s="151"/>
      <c r="F74" s="151"/>
      <c r="G74" s="151"/>
      <c r="H74" s="151"/>
      <c r="I74" s="10"/>
      <c r="J74" s="10"/>
      <c r="K74" s="10"/>
      <c r="L74" s="10"/>
      <c r="M74" s="10"/>
      <c r="N74" s="10"/>
      <c r="O74" s="10"/>
      <c r="P74" s="10"/>
      <c r="Q74" s="10"/>
      <c r="R74" s="10"/>
    </row>
    <row r="75" spans="1:26" ht="25.5" customHeight="1">
      <c r="A75" s="10"/>
      <c r="B75" s="10"/>
      <c r="C75" s="862" t="s">
        <v>425</v>
      </c>
      <c r="D75" s="825"/>
      <c r="E75" s="825"/>
      <c r="F75" s="825"/>
      <c r="G75" s="825"/>
      <c r="H75" s="825"/>
      <c r="I75" s="825"/>
      <c r="J75" s="825"/>
      <c r="K75" s="825"/>
      <c r="L75" s="825"/>
      <c r="M75" s="825"/>
      <c r="N75" s="825"/>
      <c r="O75" s="10"/>
      <c r="P75" s="10"/>
      <c r="Q75" s="10"/>
      <c r="R75" s="10"/>
    </row>
    <row r="76" spans="1:26">
      <c r="A76" s="10"/>
      <c r="B76" s="10"/>
      <c r="C76" s="151"/>
      <c r="D76" s="151"/>
      <c r="E76" s="151"/>
      <c r="F76" s="151"/>
      <c r="G76" s="151"/>
      <c r="H76" s="151"/>
      <c r="I76" s="10"/>
      <c r="J76" s="10"/>
      <c r="K76" s="10"/>
      <c r="L76" s="10"/>
      <c r="M76" s="10"/>
      <c r="N76" s="10"/>
      <c r="O76" s="10"/>
      <c r="P76" s="10"/>
      <c r="Q76" s="10"/>
      <c r="R76" s="10"/>
    </row>
    <row r="77" spans="1:26">
      <c r="A77" s="10"/>
      <c r="B77" s="10"/>
      <c r="C77" s="151"/>
      <c r="D77" s="151"/>
      <c r="E77" s="151"/>
      <c r="F77" s="151"/>
      <c r="G77" s="151"/>
      <c r="H77" s="151"/>
      <c r="I77" s="10"/>
      <c r="J77" s="10"/>
      <c r="K77" s="10"/>
      <c r="L77" s="10"/>
      <c r="M77" s="10"/>
      <c r="N77" s="10"/>
      <c r="O77" s="10"/>
      <c r="P77" s="10"/>
      <c r="Q77" s="10"/>
      <c r="R77" s="10"/>
    </row>
    <row r="78" spans="1:26">
      <c r="A78" s="10"/>
      <c r="B78" s="10"/>
      <c r="C78" s="151"/>
      <c r="D78" s="151"/>
      <c r="E78" s="151"/>
      <c r="F78" s="151"/>
      <c r="G78" s="151"/>
      <c r="H78" s="151"/>
      <c r="I78" s="10"/>
      <c r="J78" s="10"/>
      <c r="K78" s="10"/>
      <c r="L78" s="10"/>
      <c r="M78" s="10"/>
      <c r="N78" s="10"/>
      <c r="O78" s="10"/>
      <c r="P78" s="10"/>
      <c r="Q78" s="10"/>
      <c r="R78" s="10"/>
    </row>
    <row r="79" spans="1:26">
      <c r="A79" s="10"/>
      <c r="B79" s="10"/>
      <c r="C79" s="151"/>
      <c r="D79" s="151"/>
      <c r="E79" s="151"/>
      <c r="F79" s="151"/>
      <c r="G79" s="151"/>
      <c r="H79" s="151"/>
      <c r="I79" s="10"/>
      <c r="J79" s="10"/>
      <c r="K79" s="10"/>
      <c r="L79" s="10"/>
      <c r="M79" s="10"/>
      <c r="N79" s="10"/>
      <c r="O79" s="10"/>
      <c r="P79" s="10"/>
      <c r="Q79" s="10"/>
      <c r="R79" s="10"/>
    </row>
    <row r="80" spans="1:26">
      <c r="A80" s="10"/>
      <c r="B80" s="10"/>
      <c r="C80" s="151"/>
      <c r="D80" s="151"/>
      <c r="E80" s="151"/>
      <c r="F80" s="151"/>
      <c r="G80" s="151"/>
      <c r="H80" s="151"/>
      <c r="I80" s="10"/>
      <c r="J80" s="10"/>
      <c r="K80" s="10"/>
      <c r="L80" s="10"/>
      <c r="M80" s="10"/>
      <c r="N80" s="10"/>
      <c r="O80" s="10"/>
      <c r="P80" s="10"/>
      <c r="Q80" s="10"/>
      <c r="R80" s="10"/>
    </row>
    <row r="81" spans="1:18">
      <c r="A81" s="10"/>
      <c r="B81" s="10"/>
      <c r="C81" s="151"/>
      <c r="D81" s="151"/>
      <c r="E81" s="151"/>
      <c r="F81" s="151"/>
      <c r="G81" s="151"/>
      <c r="H81" s="151"/>
      <c r="I81" s="10"/>
      <c r="J81" s="10"/>
      <c r="K81" s="10"/>
      <c r="L81" s="10"/>
      <c r="M81" s="10"/>
      <c r="N81" s="10"/>
      <c r="O81" s="10"/>
      <c r="P81" s="10"/>
      <c r="Q81" s="10"/>
      <c r="R81" s="10"/>
    </row>
    <row r="82" spans="1:18">
      <c r="A82" s="10"/>
      <c r="B82" s="10"/>
      <c r="C82" s="151"/>
      <c r="D82" s="151"/>
      <c r="E82" s="151"/>
      <c r="F82" s="151"/>
      <c r="G82" s="151"/>
      <c r="H82" s="151"/>
      <c r="I82" s="10"/>
      <c r="J82" s="10"/>
      <c r="K82" s="10"/>
      <c r="L82" s="10"/>
      <c r="M82" s="10"/>
      <c r="N82" s="10"/>
      <c r="O82" s="10"/>
      <c r="P82" s="10"/>
      <c r="Q82" s="10"/>
      <c r="R82" s="10"/>
    </row>
    <row r="83" spans="1:18">
      <c r="A83" s="10"/>
      <c r="B83" s="10"/>
      <c r="C83" s="151"/>
      <c r="D83" s="151"/>
      <c r="E83" s="151"/>
      <c r="F83" s="151"/>
      <c r="G83" s="151"/>
      <c r="H83" s="151"/>
      <c r="I83" s="10"/>
      <c r="J83" s="10"/>
      <c r="K83" s="10"/>
      <c r="L83" s="10"/>
      <c r="M83" s="10"/>
      <c r="N83" s="10"/>
      <c r="O83" s="10"/>
      <c r="P83" s="10"/>
      <c r="Q83" s="10"/>
      <c r="R83" s="10"/>
    </row>
    <row r="84" spans="1:18">
      <c r="A84" s="10"/>
      <c r="B84" s="10"/>
      <c r="C84" s="151"/>
      <c r="D84" s="151"/>
      <c r="E84" s="151"/>
      <c r="F84" s="151"/>
      <c r="G84" s="151"/>
      <c r="H84" s="151"/>
      <c r="I84" s="10"/>
      <c r="J84" s="10"/>
      <c r="K84" s="10"/>
      <c r="L84" s="10"/>
      <c r="M84" s="10"/>
      <c r="N84" s="10"/>
      <c r="O84" s="10"/>
      <c r="P84" s="10"/>
      <c r="Q84" s="10"/>
      <c r="R84" s="10"/>
    </row>
    <row r="85" spans="1:18">
      <c r="A85" s="10"/>
      <c r="B85" s="10"/>
      <c r="C85" s="151"/>
      <c r="D85" s="151"/>
      <c r="E85" s="151"/>
      <c r="F85" s="151"/>
      <c r="G85" s="151"/>
      <c r="H85" s="151"/>
      <c r="I85" s="10"/>
      <c r="J85" s="10"/>
      <c r="K85" s="10"/>
      <c r="L85" s="10"/>
      <c r="M85" s="10"/>
      <c r="N85" s="10"/>
      <c r="O85" s="10"/>
      <c r="P85" s="10"/>
      <c r="Q85" s="10"/>
      <c r="R85" s="10"/>
    </row>
    <row r="86" spans="1:18">
      <c r="A86" s="10"/>
      <c r="B86" s="10"/>
      <c r="C86" s="150" t="s">
        <v>101</v>
      </c>
      <c r="D86" s="151"/>
      <c r="E86" s="151"/>
      <c r="F86" s="151"/>
      <c r="G86" s="151"/>
      <c r="H86" s="151"/>
      <c r="I86" s="10"/>
      <c r="J86" s="10"/>
      <c r="K86" s="10"/>
      <c r="L86" s="10"/>
      <c r="M86" s="10"/>
      <c r="N86" s="10"/>
      <c r="O86" s="10"/>
      <c r="P86" s="10"/>
      <c r="Q86" s="10"/>
      <c r="R86" s="10"/>
    </row>
    <row r="87" spans="1:18" ht="10.5" customHeight="1">
      <c r="A87" s="10"/>
      <c r="B87" s="10"/>
      <c r="C87" s="151"/>
      <c r="D87" s="151"/>
      <c r="E87" s="151"/>
      <c r="F87" s="151"/>
      <c r="G87" s="151"/>
      <c r="H87" s="151"/>
      <c r="I87" s="10"/>
      <c r="J87" s="10"/>
      <c r="K87" s="10"/>
      <c r="L87" s="10"/>
      <c r="M87" s="10"/>
      <c r="N87" s="10"/>
      <c r="O87" s="10"/>
      <c r="P87" s="10"/>
      <c r="Q87" s="10"/>
      <c r="R87" s="10"/>
    </row>
    <row r="88" spans="1:18">
      <c r="A88" s="10"/>
      <c r="B88" s="10"/>
      <c r="C88" s="151"/>
      <c r="D88" s="151"/>
      <c r="E88" s="151"/>
      <c r="F88" s="151"/>
      <c r="G88" s="151"/>
      <c r="H88" s="151"/>
      <c r="I88" s="10"/>
      <c r="J88" s="10"/>
      <c r="K88" s="10"/>
      <c r="L88" s="10"/>
      <c r="M88" s="10"/>
      <c r="N88" s="10"/>
      <c r="O88" s="10"/>
      <c r="P88" s="10"/>
      <c r="Q88" s="10"/>
      <c r="R88" s="10"/>
    </row>
    <row r="89" spans="1:18" ht="31.5" customHeight="1">
      <c r="A89" s="10"/>
      <c r="B89" s="10"/>
      <c r="C89" s="921" t="s">
        <v>429</v>
      </c>
      <c r="D89" s="825"/>
      <c r="E89" s="825"/>
      <c r="F89" s="825"/>
      <c r="G89" s="825"/>
      <c r="H89" s="825"/>
      <c r="I89" s="825"/>
      <c r="J89" s="825"/>
      <c r="K89" s="825"/>
      <c r="L89" s="825"/>
      <c r="M89" s="825"/>
      <c r="N89" s="825"/>
      <c r="O89" s="10"/>
      <c r="P89" s="10"/>
      <c r="Q89" s="10"/>
      <c r="R89" s="10"/>
    </row>
    <row r="90" spans="1:18" ht="4.5" customHeight="1">
      <c r="A90" s="10"/>
      <c r="B90" s="10"/>
      <c r="C90" s="151"/>
      <c r="D90" s="151"/>
      <c r="E90" s="151"/>
      <c r="F90" s="151"/>
      <c r="G90" s="151"/>
      <c r="H90" s="151"/>
      <c r="I90" s="10"/>
      <c r="J90" s="10"/>
      <c r="K90" s="10"/>
      <c r="L90" s="10"/>
      <c r="M90" s="10"/>
      <c r="N90" s="10"/>
      <c r="O90" s="10"/>
      <c r="P90" s="10"/>
      <c r="Q90" s="10"/>
      <c r="R90" s="10"/>
    </row>
    <row r="91" spans="1:18" ht="15.75" customHeight="1">
      <c r="A91" s="10"/>
      <c r="B91" s="10"/>
      <c r="C91" s="853" t="s">
        <v>87</v>
      </c>
      <c r="D91" s="127" t="s">
        <v>88</v>
      </c>
      <c r="E91" s="127" t="s">
        <v>88</v>
      </c>
      <c r="F91" s="127" t="s">
        <v>88</v>
      </c>
      <c r="G91" s="127" t="s">
        <v>88</v>
      </c>
      <c r="H91" s="127" t="s">
        <v>88</v>
      </c>
      <c r="I91" s="127" t="s">
        <v>88</v>
      </c>
      <c r="J91" s="127" t="s">
        <v>88</v>
      </c>
      <c r="K91" s="127" t="s">
        <v>88</v>
      </c>
      <c r="L91" s="127" t="s">
        <v>88</v>
      </c>
      <c r="M91" s="127" t="s">
        <v>88</v>
      </c>
      <c r="N91" s="128" t="s">
        <v>88</v>
      </c>
      <c r="O91" s="10"/>
      <c r="P91" s="10"/>
      <c r="Q91" s="10"/>
      <c r="R91" s="10"/>
    </row>
    <row r="92" spans="1:18" ht="15.75" customHeight="1">
      <c r="A92" s="10"/>
      <c r="B92" s="10"/>
      <c r="C92" s="854"/>
      <c r="D92" s="130">
        <v>2002</v>
      </c>
      <c r="E92" s="130">
        <v>2003</v>
      </c>
      <c r="F92" s="130">
        <v>2004</v>
      </c>
      <c r="G92" s="130">
        <v>2005</v>
      </c>
      <c r="H92" s="130">
        <v>2006</v>
      </c>
      <c r="I92" s="130">
        <v>2007</v>
      </c>
      <c r="J92" s="130">
        <v>2008</v>
      </c>
      <c r="K92" s="130">
        <v>2009</v>
      </c>
      <c r="L92" s="130">
        <v>2010</v>
      </c>
      <c r="M92" s="130">
        <v>2011</v>
      </c>
      <c r="N92" s="131">
        <v>2012</v>
      </c>
      <c r="O92" s="10"/>
      <c r="P92" s="10"/>
      <c r="Q92" s="10"/>
      <c r="R92" s="10"/>
    </row>
    <row r="93" spans="1:18" ht="15" customHeight="1">
      <c r="A93" s="10"/>
      <c r="B93" s="10"/>
      <c r="C93" s="153" t="s">
        <v>373</v>
      </c>
      <c r="D93" s="535">
        <v>3463</v>
      </c>
      <c r="E93" s="535">
        <v>3267</v>
      </c>
      <c r="F93" s="535">
        <v>5047</v>
      </c>
      <c r="G93" s="535">
        <v>5487</v>
      </c>
      <c r="H93" s="535">
        <v>5480</v>
      </c>
      <c r="I93" s="535">
        <v>9586</v>
      </c>
      <c r="J93" s="620">
        <v>11783</v>
      </c>
      <c r="K93" s="535">
        <v>13210</v>
      </c>
      <c r="L93" s="535">
        <v>16035</v>
      </c>
      <c r="M93" s="535">
        <v>16674</v>
      </c>
      <c r="N93" s="134">
        <v>16267</v>
      </c>
      <c r="O93" s="10"/>
      <c r="P93" s="10"/>
      <c r="Q93" s="10"/>
      <c r="R93" s="10"/>
    </row>
    <row r="94" spans="1:18" ht="15.75" customHeight="1">
      <c r="A94" s="10"/>
      <c r="B94" s="10"/>
      <c r="C94" s="156" t="s">
        <v>375</v>
      </c>
      <c r="D94" s="137">
        <v>664</v>
      </c>
      <c r="E94" s="137">
        <v>595</v>
      </c>
      <c r="F94" s="137">
        <v>716</v>
      </c>
      <c r="G94" s="137">
        <v>824</v>
      </c>
      <c r="H94" s="137">
        <v>791</v>
      </c>
      <c r="I94" s="137">
        <v>1243</v>
      </c>
      <c r="J94" s="137">
        <v>1466</v>
      </c>
      <c r="K94" s="137">
        <v>1563</v>
      </c>
      <c r="L94" s="137">
        <v>2044</v>
      </c>
      <c r="M94" s="137">
        <v>2456</v>
      </c>
      <c r="N94" s="138">
        <v>2415</v>
      </c>
      <c r="O94" s="10"/>
      <c r="P94" s="10"/>
      <c r="Q94" s="10"/>
      <c r="R94" s="10"/>
    </row>
    <row r="95" spans="1:18">
      <c r="A95" s="10"/>
      <c r="B95" s="10"/>
      <c r="C95" s="157" t="s">
        <v>376</v>
      </c>
      <c r="D95" s="140">
        <v>20</v>
      </c>
      <c r="E95" s="140">
        <v>31</v>
      </c>
      <c r="F95" s="140">
        <v>42</v>
      </c>
      <c r="G95" s="140">
        <v>57</v>
      </c>
      <c r="H95" s="140">
        <v>24</v>
      </c>
      <c r="I95" s="140">
        <v>80</v>
      </c>
      <c r="J95" s="711">
        <v>549</v>
      </c>
      <c r="K95" s="140">
        <v>1453</v>
      </c>
      <c r="L95" s="140">
        <v>926</v>
      </c>
      <c r="M95" s="140">
        <v>1053</v>
      </c>
      <c r="N95" s="141">
        <v>1321</v>
      </c>
      <c r="O95" s="10"/>
      <c r="P95" s="10"/>
      <c r="Q95" s="10"/>
      <c r="R95" s="10"/>
    </row>
    <row r="96" spans="1:18">
      <c r="A96" s="10"/>
      <c r="B96" s="10"/>
      <c r="C96" s="156" t="s">
        <v>419</v>
      </c>
      <c r="D96" s="137">
        <v>0</v>
      </c>
      <c r="E96" s="137">
        <v>0</v>
      </c>
      <c r="F96" s="137">
        <v>58</v>
      </c>
      <c r="G96" s="137">
        <v>93</v>
      </c>
      <c r="H96" s="137">
        <v>139</v>
      </c>
      <c r="I96" s="137">
        <v>107</v>
      </c>
      <c r="J96" s="137">
        <v>846</v>
      </c>
      <c r="K96" s="137">
        <v>1588</v>
      </c>
      <c r="L96" s="137">
        <v>1405</v>
      </c>
      <c r="M96" s="137">
        <v>1275</v>
      </c>
      <c r="N96" s="138">
        <v>1109</v>
      </c>
      <c r="O96" s="10"/>
      <c r="P96" s="10"/>
      <c r="Q96" s="10"/>
      <c r="R96" s="10"/>
    </row>
    <row r="97" spans="1:18" ht="15.75" customHeight="1">
      <c r="A97" s="10"/>
      <c r="B97" s="10"/>
      <c r="C97" s="377" t="s">
        <v>114</v>
      </c>
      <c r="D97" s="359">
        <v>2168</v>
      </c>
      <c r="E97" s="359">
        <v>2070</v>
      </c>
      <c r="F97" s="359">
        <v>2336</v>
      </c>
      <c r="G97" s="359">
        <v>2384</v>
      </c>
      <c r="H97" s="359">
        <v>2065</v>
      </c>
      <c r="I97" s="359">
        <v>4842</v>
      </c>
      <c r="J97" s="359">
        <v>3236</v>
      </c>
      <c r="K97" s="359">
        <v>3388</v>
      </c>
      <c r="L97" s="359">
        <v>3296</v>
      </c>
      <c r="M97" s="359">
        <v>3765</v>
      </c>
      <c r="N97" s="361">
        <v>3879</v>
      </c>
      <c r="O97" s="10"/>
      <c r="P97" s="10"/>
      <c r="Q97" s="10"/>
      <c r="R97" s="10"/>
    </row>
    <row r="98" spans="1:18" ht="21.75" customHeight="1">
      <c r="A98" s="10"/>
      <c r="B98" s="10"/>
      <c r="C98" s="53" t="s">
        <v>28</v>
      </c>
      <c r="D98" s="54">
        <f t="shared" ref="D98:L98" si="6">SUM(D93:D97)</f>
        <v>6315</v>
      </c>
      <c r="E98" s="54">
        <f t="shared" si="6"/>
        <v>5963</v>
      </c>
      <c r="F98" s="54">
        <f t="shared" si="6"/>
        <v>8199</v>
      </c>
      <c r="G98" s="54">
        <f t="shared" si="6"/>
        <v>8845</v>
      </c>
      <c r="H98" s="54">
        <f t="shared" si="6"/>
        <v>8499</v>
      </c>
      <c r="I98" s="148">
        <f t="shared" si="6"/>
        <v>15858</v>
      </c>
      <c r="J98" s="54">
        <f t="shared" si="6"/>
        <v>17880</v>
      </c>
      <c r="K98" s="54">
        <f t="shared" si="6"/>
        <v>21202</v>
      </c>
      <c r="L98" s="54">
        <f t="shared" si="6"/>
        <v>23706</v>
      </c>
      <c r="M98" s="54">
        <v>25223</v>
      </c>
      <c r="N98" s="56">
        <f>SUM(N93:N97)</f>
        <v>24991</v>
      </c>
      <c r="O98" s="10"/>
      <c r="P98" s="10"/>
      <c r="Q98" s="10"/>
      <c r="R98" s="10"/>
    </row>
    <row r="99" spans="1:18" ht="15.75" customHeight="1">
      <c r="A99" s="10"/>
      <c r="B99" s="10"/>
      <c r="C99" s="150" t="s">
        <v>101</v>
      </c>
      <c r="D99" s="3"/>
      <c r="E99" s="3"/>
      <c r="F99" s="3"/>
      <c r="G99" s="3"/>
      <c r="H99" s="3"/>
      <c r="I99" s="10"/>
      <c r="J99" s="10"/>
      <c r="K99" s="10"/>
      <c r="L99" s="10"/>
      <c r="M99" s="10"/>
      <c r="N99" s="10"/>
      <c r="O99" s="10"/>
      <c r="P99" s="10"/>
      <c r="Q99" s="10"/>
      <c r="R99" s="10"/>
    </row>
    <row r="100" spans="1:18" ht="15" customHeight="1">
      <c r="A100" s="10"/>
      <c r="B100" s="10"/>
      <c r="C100" s="163"/>
      <c r="D100" s="163"/>
      <c r="E100" s="163"/>
      <c r="F100" s="163"/>
      <c r="G100" s="163"/>
      <c r="H100" s="163"/>
      <c r="I100" s="10"/>
      <c r="J100" s="10"/>
      <c r="K100" s="10"/>
      <c r="L100" s="10"/>
      <c r="M100" s="10"/>
      <c r="N100" s="10"/>
      <c r="O100" s="10"/>
      <c r="P100" s="10"/>
      <c r="Q100" s="10"/>
      <c r="R100" s="10"/>
    </row>
    <row r="101" spans="1:18">
      <c r="A101" s="10"/>
      <c r="B101" s="10"/>
      <c r="C101" s="10"/>
      <c r="D101" s="10"/>
      <c r="E101" s="10"/>
      <c r="F101" s="10"/>
      <c r="G101" s="10"/>
      <c r="H101" s="10"/>
      <c r="I101" s="10"/>
      <c r="J101" s="10"/>
      <c r="K101" s="10"/>
      <c r="L101" s="10"/>
      <c r="M101" s="10"/>
      <c r="N101" s="10"/>
      <c r="O101" s="10"/>
      <c r="P101" s="10"/>
      <c r="Q101" s="10"/>
      <c r="R101" s="10"/>
    </row>
    <row r="102" spans="1:18" ht="32.25" customHeight="1">
      <c r="A102" s="10"/>
      <c r="B102" s="10"/>
      <c r="C102" s="921" t="s">
        <v>446</v>
      </c>
      <c r="D102" s="825"/>
      <c r="E102" s="825"/>
      <c r="F102" s="825"/>
      <c r="G102" s="825"/>
      <c r="H102" s="825"/>
      <c r="I102" s="825"/>
      <c r="J102" s="825"/>
      <c r="K102" s="825"/>
      <c r="L102" s="825"/>
      <c r="M102" s="825"/>
      <c r="N102" s="825"/>
      <c r="O102" s="712"/>
      <c r="P102" s="172"/>
      <c r="Q102" s="172"/>
      <c r="R102" s="172"/>
    </row>
    <row r="103" spans="1:18" ht="3.75" customHeight="1">
      <c r="A103" s="10"/>
      <c r="B103" s="10"/>
      <c r="C103" s="713"/>
      <c r="D103" s="713"/>
      <c r="E103" s="713"/>
      <c r="F103" s="713"/>
      <c r="G103" s="713"/>
      <c r="H103" s="713"/>
      <c r="I103" s="713"/>
      <c r="J103" s="713"/>
      <c r="K103" s="713"/>
      <c r="L103" s="713"/>
      <c r="M103" s="713"/>
      <c r="N103" s="713"/>
      <c r="O103" s="713"/>
      <c r="P103" s="10"/>
      <c r="Q103" s="10"/>
      <c r="R103" s="10"/>
    </row>
    <row r="104" spans="1:18" ht="40.5" customHeight="1">
      <c r="A104" s="10"/>
      <c r="B104" s="10"/>
      <c r="C104" s="173" t="s">
        <v>121</v>
      </c>
      <c r="D104" s="84" t="s">
        <v>122</v>
      </c>
      <c r="E104" s="84" t="s">
        <v>33</v>
      </c>
      <c r="F104" s="84" t="s">
        <v>34</v>
      </c>
      <c r="G104" s="84" t="s">
        <v>35</v>
      </c>
      <c r="H104" s="85" t="s">
        <v>36</v>
      </c>
      <c r="I104" s="84" t="s">
        <v>37</v>
      </c>
      <c r="J104" s="84" t="s">
        <v>38</v>
      </c>
      <c r="K104" s="84" t="s">
        <v>39</v>
      </c>
      <c r="L104" s="84" t="s">
        <v>40</v>
      </c>
      <c r="M104" s="86" t="s">
        <v>41</v>
      </c>
      <c r="N104" s="174"/>
      <c r="O104" s="174"/>
      <c r="P104" s="174"/>
      <c r="Q104" s="174"/>
      <c r="R104" s="3"/>
    </row>
    <row r="105" spans="1:18" ht="15.75" customHeight="1">
      <c r="A105" s="10"/>
      <c r="B105" s="10"/>
      <c r="C105" s="153" t="s">
        <v>373</v>
      </c>
      <c r="D105" s="417">
        <f t="shared" ref="D105:M105" si="7">(E13-D13)/D13</f>
        <v>-5.6598325151602659E-2</v>
      </c>
      <c r="E105" s="417">
        <f t="shared" si="7"/>
        <v>0.54484236302418121</v>
      </c>
      <c r="F105" s="417">
        <f t="shared" si="7"/>
        <v>8.7180503269268877E-2</v>
      </c>
      <c r="G105" s="417">
        <f t="shared" si="7"/>
        <v>-1.2757426644796792E-3</v>
      </c>
      <c r="H105" s="417">
        <f t="shared" si="7"/>
        <v>0.74927007299270076</v>
      </c>
      <c r="I105" s="417">
        <f t="shared" si="7"/>
        <v>0.2291883997496349</v>
      </c>
      <c r="J105" s="417">
        <f t="shared" si="7"/>
        <v>0.12110667911397777</v>
      </c>
      <c r="K105" s="417">
        <f t="shared" si="7"/>
        <v>0.21385314155942467</v>
      </c>
      <c r="L105" s="417">
        <f t="shared" si="7"/>
        <v>3.9850327408793268E-2</v>
      </c>
      <c r="M105" s="714">
        <f t="shared" si="7"/>
        <v>-2.4409259925632722E-2</v>
      </c>
      <c r="N105" s="211"/>
      <c r="O105" s="211"/>
      <c r="P105" s="211"/>
      <c r="Q105" s="211"/>
      <c r="R105" s="135"/>
    </row>
    <row r="106" spans="1:18" ht="15.75" customHeight="1">
      <c r="A106" s="10"/>
      <c r="B106" s="10"/>
      <c r="C106" s="156" t="s">
        <v>375</v>
      </c>
      <c r="D106" s="177">
        <f t="shared" ref="D106:M106" si="8">(E14-D14)/D14</f>
        <v>-0.10391566265060241</v>
      </c>
      <c r="E106" s="177">
        <f t="shared" si="8"/>
        <v>0.20336134453781513</v>
      </c>
      <c r="F106" s="177">
        <f t="shared" si="8"/>
        <v>0.15083798882681565</v>
      </c>
      <c r="G106" s="178">
        <f t="shared" si="8"/>
        <v>-4.0048543689320391E-2</v>
      </c>
      <c r="H106" s="177">
        <f t="shared" si="8"/>
        <v>0.5714285714285714</v>
      </c>
      <c r="I106" s="177">
        <f t="shared" si="8"/>
        <v>0.17940466613032985</v>
      </c>
      <c r="J106" s="177">
        <f t="shared" si="8"/>
        <v>6.6166439290586632E-2</v>
      </c>
      <c r="K106" s="177">
        <f t="shared" si="8"/>
        <v>0.30774152271273192</v>
      </c>
      <c r="L106" s="177">
        <f t="shared" si="8"/>
        <v>0.20156555772994128</v>
      </c>
      <c r="M106" s="179">
        <f t="shared" si="8"/>
        <v>-1.6693811074918567E-2</v>
      </c>
      <c r="N106" s="211"/>
      <c r="O106" s="211"/>
      <c r="P106" s="211"/>
      <c r="Q106" s="211"/>
      <c r="R106" s="135"/>
    </row>
    <row r="107" spans="1:18" ht="15.75" customHeight="1">
      <c r="A107" s="10"/>
      <c r="B107" s="10"/>
      <c r="C107" s="165" t="s">
        <v>376</v>
      </c>
      <c r="D107" s="448">
        <f t="shared" ref="D107:M107" si="9">(E15-D15)/D15</f>
        <v>0.55000000000000004</v>
      </c>
      <c r="E107" s="448">
        <f t="shared" si="9"/>
        <v>0.35483870967741937</v>
      </c>
      <c r="F107" s="448">
        <f t="shared" si="9"/>
        <v>0.35714285714285715</v>
      </c>
      <c r="G107" s="448">
        <f t="shared" si="9"/>
        <v>-0.57894736842105265</v>
      </c>
      <c r="H107" s="448">
        <f t="shared" si="9"/>
        <v>2.3333333333333335</v>
      </c>
      <c r="I107" s="448">
        <f t="shared" si="9"/>
        <v>5.8624999999999998</v>
      </c>
      <c r="J107" s="448">
        <f t="shared" si="9"/>
        <v>1.6466302367941712</v>
      </c>
      <c r="K107" s="448">
        <f t="shared" si="9"/>
        <v>-0.36269786648313834</v>
      </c>
      <c r="L107" s="448">
        <f t="shared" si="9"/>
        <v>0.13714902807775378</v>
      </c>
      <c r="M107" s="450">
        <f t="shared" si="9"/>
        <v>0.25451092117758783</v>
      </c>
      <c r="N107" s="211"/>
      <c r="O107" s="211"/>
      <c r="P107" s="211"/>
      <c r="Q107" s="211"/>
      <c r="R107" s="135"/>
    </row>
    <row r="108" spans="1:18" ht="15.75" customHeight="1">
      <c r="A108" s="10"/>
      <c r="B108" s="10"/>
      <c r="C108" s="156" t="s">
        <v>419</v>
      </c>
      <c r="D108" s="177" t="s">
        <v>76</v>
      </c>
      <c r="E108" s="177" t="s">
        <v>76</v>
      </c>
      <c r="F108" s="178">
        <f t="shared" ref="F108:M108" si="10">(G16-F16)/F16</f>
        <v>0.60344827586206895</v>
      </c>
      <c r="G108" s="178">
        <f t="shared" si="10"/>
        <v>0.4946236559139785</v>
      </c>
      <c r="H108" s="177">
        <f t="shared" si="10"/>
        <v>-0.23021582733812951</v>
      </c>
      <c r="I108" s="177">
        <f t="shared" si="10"/>
        <v>6.9065420560747661</v>
      </c>
      <c r="J108" s="177">
        <f t="shared" si="10"/>
        <v>0.87706855791962179</v>
      </c>
      <c r="K108" s="177">
        <f t="shared" si="10"/>
        <v>-0.11523929471032746</v>
      </c>
      <c r="L108" s="177">
        <f t="shared" si="10"/>
        <v>-9.2526690391459068E-2</v>
      </c>
      <c r="M108" s="179">
        <f t="shared" si="10"/>
        <v>-0.13019607843137254</v>
      </c>
      <c r="N108" s="211"/>
      <c r="O108" s="211"/>
      <c r="P108" s="211"/>
      <c r="Q108" s="211"/>
      <c r="R108" s="135"/>
    </row>
    <row r="109" spans="1:18" ht="16.5" customHeight="1">
      <c r="A109" s="10"/>
      <c r="B109" s="10"/>
      <c r="C109" s="377" t="s">
        <v>114</v>
      </c>
      <c r="D109" s="428">
        <f t="shared" ref="D109:M109" si="11">(E17-D17)/D17</f>
        <v>-4.5202952029520294E-2</v>
      </c>
      <c r="E109" s="428">
        <f t="shared" si="11"/>
        <v>0.1285024154589372</v>
      </c>
      <c r="F109" s="428">
        <f t="shared" si="11"/>
        <v>2.0547945205479451E-2</v>
      </c>
      <c r="G109" s="428">
        <f t="shared" si="11"/>
        <v>-0.13380872483221476</v>
      </c>
      <c r="H109" s="428">
        <f t="shared" si="11"/>
        <v>1.3447941888619854</v>
      </c>
      <c r="I109" s="428">
        <f t="shared" si="11"/>
        <v>-0.33168112350268486</v>
      </c>
      <c r="J109" s="428">
        <f t="shared" si="11"/>
        <v>4.6971569839307788E-2</v>
      </c>
      <c r="K109" s="428">
        <f t="shared" si="11"/>
        <v>-2.7154663518299881E-2</v>
      </c>
      <c r="L109" s="716">
        <f t="shared" si="11"/>
        <v>0.14229368932038836</v>
      </c>
      <c r="M109" s="434">
        <f t="shared" si="11"/>
        <v>3.0278884462151396E-2</v>
      </c>
      <c r="N109" s="211"/>
      <c r="O109" s="211"/>
      <c r="P109" s="211"/>
      <c r="Q109" s="211"/>
      <c r="R109" s="135"/>
    </row>
    <row r="110" spans="1:18" ht="21.75" customHeight="1">
      <c r="A110" s="10"/>
      <c r="B110" s="10"/>
      <c r="C110" s="186" t="s">
        <v>126</v>
      </c>
      <c r="D110" s="80">
        <f t="shared" ref="D110:M110" si="12">(E18-D18)/D18</f>
        <v>-5.57403008709422E-2</v>
      </c>
      <c r="E110" s="188">
        <f t="shared" si="12"/>
        <v>0.37497903739728322</v>
      </c>
      <c r="F110" s="80">
        <f t="shared" si="12"/>
        <v>7.8790096353213809E-2</v>
      </c>
      <c r="G110" s="80">
        <f t="shared" si="12"/>
        <v>-3.9118145845110232E-2</v>
      </c>
      <c r="H110" s="80">
        <f t="shared" si="12"/>
        <v>0.86586657253794563</v>
      </c>
      <c r="I110" s="80">
        <f t="shared" si="12"/>
        <v>0.12750662126371548</v>
      </c>
      <c r="J110" s="80">
        <f t="shared" si="12"/>
        <v>0.18579418344519016</v>
      </c>
      <c r="K110" s="80">
        <f t="shared" si="12"/>
        <v>0.11810206584284501</v>
      </c>
      <c r="L110" s="80">
        <f t="shared" si="12"/>
        <v>6.3992238251919339E-2</v>
      </c>
      <c r="M110" s="189">
        <f t="shared" si="12"/>
        <v>-9.197954248106887E-3</v>
      </c>
      <c r="N110" s="439"/>
      <c r="O110" s="439"/>
      <c r="P110" s="439"/>
      <c r="Q110" s="439"/>
      <c r="R110" s="161"/>
    </row>
    <row r="111" spans="1:18" ht="15.75" customHeight="1">
      <c r="A111" s="10"/>
      <c r="B111" s="10"/>
      <c r="C111" s="150" t="s">
        <v>101</v>
      </c>
      <c r="D111" s="151"/>
      <c r="E111" s="151"/>
      <c r="F111" s="151"/>
      <c r="G111" s="151"/>
      <c r="H111" s="151"/>
      <c r="I111" s="10"/>
      <c r="J111" s="10"/>
      <c r="K111" s="10"/>
      <c r="L111" s="10"/>
      <c r="M111" s="10"/>
      <c r="N111" s="10"/>
      <c r="O111" s="10"/>
      <c r="P111" s="10"/>
      <c r="Q111" s="10"/>
      <c r="R111" s="10"/>
    </row>
    <row r="112" spans="1:18">
      <c r="A112" s="10"/>
      <c r="B112" s="10"/>
      <c r="C112" s="10"/>
      <c r="D112" s="10"/>
      <c r="E112" s="10"/>
      <c r="F112" s="10"/>
      <c r="G112" s="10"/>
      <c r="H112" s="10"/>
      <c r="I112" s="10"/>
      <c r="J112" s="10"/>
      <c r="K112" s="10"/>
      <c r="L112" s="10"/>
      <c r="M112" s="10"/>
      <c r="N112" s="10"/>
      <c r="O112" s="10"/>
      <c r="P112" s="10"/>
      <c r="Q112" s="10"/>
      <c r="R112" s="10"/>
    </row>
    <row r="113" spans="1:18">
      <c r="A113" s="10"/>
      <c r="B113" s="10"/>
      <c r="C113" s="10"/>
      <c r="D113" s="10"/>
      <c r="E113" s="10"/>
      <c r="F113" s="10"/>
      <c r="G113" s="10"/>
      <c r="H113" s="10"/>
      <c r="I113" s="10"/>
      <c r="J113" s="10"/>
      <c r="K113" s="10"/>
      <c r="L113" s="10"/>
      <c r="M113" s="10"/>
      <c r="N113" s="10"/>
      <c r="O113" s="10"/>
      <c r="P113" s="10"/>
      <c r="Q113" s="10"/>
      <c r="R113" s="10"/>
    </row>
    <row r="114" spans="1:18" ht="33" customHeight="1">
      <c r="A114" s="10"/>
      <c r="B114" s="10"/>
      <c r="C114" s="921" t="s">
        <v>448</v>
      </c>
      <c r="D114" s="825"/>
      <c r="E114" s="825"/>
      <c r="F114" s="825"/>
      <c r="G114" s="825"/>
      <c r="H114" s="825"/>
      <c r="I114" s="825"/>
      <c r="J114" s="825"/>
      <c r="K114" s="825"/>
      <c r="L114" s="825"/>
      <c r="M114" s="825"/>
      <c r="N114" s="825"/>
      <c r="O114" s="172"/>
      <c r="P114" s="172"/>
      <c r="Q114" s="172"/>
      <c r="R114" s="10"/>
    </row>
    <row r="115" spans="1:18" ht="6" customHeight="1">
      <c r="A115" s="10"/>
      <c r="B115" s="10"/>
      <c r="C115" s="10"/>
      <c r="D115" s="10"/>
      <c r="E115" s="10"/>
      <c r="F115" s="10"/>
      <c r="G115" s="10"/>
      <c r="H115" s="10"/>
      <c r="I115" s="10"/>
      <c r="J115" s="10"/>
      <c r="K115" s="10"/>
      <c r="L115" s="10"/>
      <c r="M115" s="10"/>
      <c r="N115" s="10"/>
      <c r="O115" s="10"/>
      <c r="P115" s="10"/>
      <c r="Q115" s="10"/>
      <c r="R115" s="10"/>
    </row>
    <row r="116" spans="1:18" ht="16.5" customHeight="1">
      <c r="A116" s="10"/>
      <c r="B116" s="10"/>
      <c r="C116" s="853" t="s">
        <v>87</v>
      </c>
      <c r="D116" s="127" t="s">
        <v>88</v>
      </c>
      <c r="E116" s="127" t="s">
        <v>88</v>
      </c>
      <c r="F116" s="127" t="s">
        <v>88</v>
      </c>
      <c r="G116" s="127" t="s">
        <v>88</v>
      </c>
      <c r="H116" s="127" t="s">
        <v>88</v>
      </c>
      <c r="I116" s="127" t="s">
        <v>88</v>
      </c>
      <c r="J116" s="127" t="s">
        <v>88</v>
      </c>
      <c r="K116" s="127" t="s">
        <v>88</v>
      </c>
      <c r="L116" s="127" t="s">
        <v>88</v>
      </c>
      <c r="M116" s="127" t="s">
        <v>88</v>
      </c>
      <c r="N116" s="128" t="s">
        <v>88</v>
      </c>
      <c r="O116" s="349"/>
      <c r="P116" s="349"/>
      <c r="Q116" s="349"/>
      <c r="R116" s="349"/>
    </row>
    <row r="117" spans="1:18" ht="16.5" customHeight="1">
      <c r="A117" s="10"/>
      <c r="B117" s="10"/>
      <c r="C117" s="854"/>
      <c r="D117" s="130">
        <v>2002</v>
      </c>
      <c r="E117" s="130">
        <v>2003</v>
      </c>
      <c r="F117" s="130">
        <v>2004</v>
      </c>
      <c r="G117" s="130">
        <v>2005</v>
      </c>
      <c r="H117" s="130">
        <v>2006</v>
      </c>
      <c r="I117" s="130">
        <v>2007</v>
      </c>
      <c r="J117" s="130">
        <v>2008</v>
      </c>
      <c r="K117" s="130">
        <v>2009</v>
      </c>
      <c r="L117" s="130">
        <v>2010</v>
      </c>
      <c r="M117" s="130">
        <v>2011</v>
      </c>
      <c r="N117" s="131">
        <v>2012</v>
      </c>
      <c r="O117" s="349"/>
      <c r="P117" s="349"/>
      <c r="Q117" s="349"/>
      <c r="R117" s="349"/>
    </row>
    <row r="118" spans="1:18" ht="15" customHeight="1">
      <c r="A118" s="10"/>
      <c r="B118" s="10"/>
      <c r="C118" s="153" t="s">
        <v>373</v>
      </c>
      <c r="D118" s="417">
        <f t="shared" ref="D118:D122" si="13">D13/$D$18</f>
        <v>0.54837688044338873</v>
      </c>
      <c r="E118" s="417">
        <f t="shared" ref="E118:E122" si="14">E13/$E$18</f>
        <v>0.54787858460506456</v>
      </c>
      <c r="F118" s="417">
        <f t="shared" ref="F118:F122" si="15">F13/$F$18</f>
        <v>0.61556287352116112</v>
      </c>
      <c r="G118" s="417">
        <f t="shared" ref="G118:G122" si="16">G13/$G$18</f>
        <v>0.62035048049745622</v>
      </c>
      <c r="H118" s="417">
        <f t="shared" ref="H118:H122" si="17">H13/$H$18</f>
        <v>0.64478173902812097</v>
      </c>
      <c r="I118" s="417">
        <f t="shared" ref="I118:I122" si="18">I13/$I$18</f>
        <v>0.60448984739563627</v>
      </c>
      <c r="J118" s="417">
        <f t="shared" ref="J118:J122" si="19">J13/$J$18</f>
        <v>0.65900447427293063</v>
      </c>
      <c r="K118" s="417">
        <f t="shared" ref="K118:K122" si="20">K13/$K$18</f>
        <v>0.62305442882746909</v>
      </c>
      <c r="L118" s="417">
        <f t="shared" ref="L118:L122" si="21">L13/$L$18</f>
        <v>0.67641103518096679</v>
      </c>
      <c r="M118" s="417">
        <f t="shared" ref="M118:M122" si="22">M13/$M$18</f>
        <v>0.66106331522816475</v>
      </c>
      <c r="N118" s="454">
        <f t="shared" ref="N118:N122" si="23">N13/$N$18</f>
        <v>0.65091432915849701</v>
      </c>
      <c r="O118" s="211"/>
      <c r="P118" s="211"/>
      <c r="Q118" s="211"/>
      <c r="R118" s="211"/>
    </row>
    <row r="119" spans="1:18">
      <c r="A119" s="10"/>
      <c r="B119" s="10"/>
      <c r="C119" s="156" t="s">
        <v>375</v>
      </c>
      <c r="D119" s="177">
        <f t="shared" si="13"/>
        <v>0.1051464766429137</v>
      </c>
      <c r="E119" s="177">
        <f t="shared" si="14"/>
        <v>9.9781988931745766E-2</v>
      </c>
      <c r="F119" s="177">
        <f t="shared" si="15"/>
        <v>8.7327722893035739E-2</v>
      </c>
      <c r="G119" s="197">
        <f t="shared" si="16"/>
        <v>9.3159977388355006E-2</v>
      </c>
      <c r="H119" s="177">
        <f t="shared" si="17"/>
        <v>9.306977291446053E-2</v>
      </c>
      <c r="I119" s="177">
        <f t="shared" si="18"/>
        <v>7.8383150460335477E-2</v>
      </c>
      <c r="J119" s="177">
        <f t="shared" si="19"/>
        <v>8.1991051454138708E-2</v>
      </c>
      <c r="K119" s="177">
        <f t="shared" si="20"/>
        <v>7.3719460428261482E-2</v>
      </c>
      <c r="L119" s="177">
        <f t="shared" si="21"/>
        <v>8.6222897156837938E-2</v>
      </c>
      <c r="M119" s="177">
        <f t="shared" si="22"/>
        <v>9.7371446695476357E-2</v>
      </c>
      <c r="N119" s="179">
        <f t="shared" si="23"/>
        <v>9.6634788523868587E-2</v>
      </c>
      <c r="O119" s="211"/>
      <c r="P119" s="211"/>
      <c r="Q119" s="211"/>
      <c r="R119" s="211"/>
    </row>
    <row r="120" spans="1:18">
      <c r="A120" s="10"/>
      <c r="B120" s="10"/>
      <c r="C120" s="157" t="s">
        <v>376</v>
      </c>
      <c r="D120" s="448">
        <f t="shared" si="13"/>
        <v>3.1670625494853522E-3</v>
      </c>
      <c r="E120" s="448">
        <f t="shared" si="14"/>
        <v>5.1987254737548214E-3</v>
      </c>
      <c r="F120" s="448">
        <f t="shared" si="15"/>
        <v>5.122575923893158E-3</v>
      </c>
      <c r="G120" s="448">
        <f t="shared" si="16"/>
        <v>6.4443188241944602E-3</v>
      </c>
      <c r="H120" s="448">
        <f t="shared" si="17"/>
        <v>2.8238616307800918E-3</v>
      </c>
      <c r="I120" s="448">
        <f t="shared" si="18"/>
        <v>5.0447723546474966E-3</v>
      </c>
      <c r="J120" s="448">
        <f t="shared" si="19"/>
        <v>3.0704697986577181E-2</v>
      </c>
      <c r="K120" s="448">
        <f t="shared" si="20"/>
        <v>6.8531270634845765E-2</v>
      </c>
      <c r="L120" s="448">
        <f t="shared" si="21"/>
        <v>3.9061840884164346E-2</v>
      </c>
      <c r="M120" s="448">
        <f t="shared" si="22"/>
        <v>4.174761130714031E-2</v>
      </c>
      <c r="N120" s="455">
        <f t="shared" si="23"/>
        <v>5.2859029250530189E-2</v>
      </c>
      <c r="O120" s="211"/>
      <c r="P120" s="211"/>
      <c r="Q120" s="211"/>
      <c r="R120" s="211"/>
    </row>
    <row r="121" spans="1:18">
      <c r="A121" s="10"/>
      <c r="B121" s="10"/>
      <c r="C121" s="156" t="s">
        <v>419</v>
      </c>
      <c r="D121" s="177">
        <f t="shared" si="13"/>
        <v>0</v>
      </c>
      <c r="E121" s="177">
        <f t="shared" si="14"/>
        <v>0</v>
      </c>
      <c r="F121" s="177">
        <f t="shared" si="15"/>
        <v>7.0740334187095986E-3</v>
      </c>
      <c r="G121" s="197">
        <f t="shared" si="16"/>
        <v>1.0514414923685699E-2</v>
      </c>
      <c r="H121" s="177">
        <f t="shared" si="17"/>
        <v>1.635486527826803E-2</v>
      </c>
      <c r="I121" s="177">
        <f t="shared" si="18"/>
        <v>6.7473830243410266E-3</v>
      </c>
      <c r="J121" s="177">
        <f t="shared" si="19"/>
        <v>4.7315436241610741E-2</v>
      </c>
      <c r="K121" s="177">
        <f t="shared" si="20"/>
        <v>7.4898594472219596E-2</v>
      </c>
      <c r="L121" s="177">
        <f t="shared" si="21"/>
        <v>5.926769594195562E-2</v>
      </c>
      <c r="M121" s="177">
        <f t="shared" si="22"/>
        <v>5.0549102010070172E-2</v>
      </c>
      <c r="N121" s="179">
        <f t="shared" si="23"/>
        <v>4.4375975351126404E-2</v>
      </c>
      <c r="O121" s="211"/>
      <c r="P121" s="211"/>
      <c r="Q121" s="211"/>
      <c r="R121" s="211"/>
    </row>
    <row r="122" spans="1:18" ht="15.75" customHeight="1">
      <c r="A122" s="10"/>
      <c r="B122" s="10"/>
      <c r="C122" s="377" t="s">
        <v>114</v>
      </c>
      <c r="D122" s="426">
        <f t="shared" si="13"/>
        <v>0.34330958036421222</v>
      </c>
      <c r="E122" s="426">
        <f t="shared" si="14"/>
        <v>0.34714070098943484</v>
      </c>
      <c r="F122" s="428">
        <f t="shared" si="15"/>
        <v>0.28491279424320037</v>
      </c>
      <c r="G122" s="428">
        <f t="shared" si="16"/>
        <v>0.26953080836630866</v>
      </c>
      <c r="H122" s="428">
        <f t="shared" si="17"/>
        <v>0.24296976114837041</v>
      </c>
      <c r="I122" s="428">
        <f t="shared" si="18"/>
        <v>0.30533484676503975</v>
      </c>
      <c r="J122" s="428">
        <f t="shared" si="19"/>
        <v>0.18098434004474273</v>
      </c>
      <c r="K122" s="428">
        <f t="shared" si="20"/>
        <v>0.15979624563720404</v>
      </c>
      <c r="L122" s="428">
        <f t="shared" si="21"/>
        <v>0.13903653083607526</v>
      </c>
      <c r="M122" s="428">
        <f t="shared" si="22"/>
        <v>0.1492685247591484</v>
      </c>
      <c r="N122" s="434">
        <f t="shared" si="23"/>
        <v>0.15521587771597775</v>
      </c>
      <c r="O122" s="211"/>
      <c r="P122" s="211"/>
      <c r="Q122" s="211"/>
      <c r="R122" s="211"/>
    </row>
    <row r="123" spans="1:18" ht="21.75" customHeight="1">
      <c r="A123" s="10"/>
      <c r="B123" s="10"/>
      <c r="C123" s="186" t="s">
        <v>28</v>
      </c>
      <c r="D123" s="212">
        <f t="shared" ref="D123:N123" si="24">SUM(D118:D122)</f>
        <v>1</v>
      </c>
      <c r="E123" s="213">
        <f t="shared" si="24"/>
        <v>0.99999999999999989</v>
      </c>
      <c r="F123" s="212">
        <f t="shared" si="24"/>
        <v>1</v>
      </c>
      <c r="G123" s="212">
        <f t="shared" si="24"/>
        <v>1</v>
      </c>
      <c r="H123" s="212">
        <f t="shared" si="24"/>
        <v>1</v>
      </c>
      <c r="I123" s="212">
        <f t="shared" si="24"/>
        <v>1</v>
      </c>
      <c r="J123" s="212">
        <f t="shared" si="24"/>
        <v>0.99999999999999989</v>
      </c>
      <c r="K123" s="212">
        <f t="shared" si="24"/>
        <v>1</v>
      </c>
      <c r="L123" s="212">
        <f t="shared" si="24"/>
        <v>0.99999999999999989</v>
      </c>
      <c r="M123" s="212">
        <f t="shared" si="24"/>
        <v>1</v>
      </c>
      <c r="N123" s="214">
        <f t="shared" si="24"/>
        <v>1</v>
      </c>
      <c r="O123" s="216"/>
      <c r="P123" s="216"/>
      <c r="Q123" s="216"/>
      <c r="R123" s="216"/>
    </row>
    <row r="124" spans="1:18" ht="15.75" customHeight="1">
      <c r="A124" s="10"/>
      <c r="B124" s="10"/>
      <c r="C124" s="150" t="s">
        <v>101</v>
      </c>
      <c r="D124" s="151"/>
      <c r="E124" s="151"/>
      <c r="F124" s="151"/>
      <c r="G124" s="151"/>
      <c r="H124" s="151"/>
      <c r="I124" s="10"/>
      <c r="J124" s="10"/>
      <c r="K124" s="10"/>
      <c r="L124" s="10"/>
      <c r="M124" s="10"/>
      <c r="N124" s="10"/>
      <c r="O124" s="10"/>
      <c r="P124" s="10"/>
      <c r="Q124" s="10"/>
      <c r="R124" s="10"/>
    </row>
    <row r="125" spans="1:18">
      <c r="A125" s="10"/>
      <c r="B125" s="10"/>
      <c r="C125" s="10"/>
      <c r="D125" s="10"/>
      <c r="E125" s="10"/>
      <c r="F125" s="10"/>
      <c r="G125" s="10"/>
      <c r="H125" s="10"/>
      <c r="I125" s="10"/>
      <c r="J125" s="10"/>
      <c r="K125" s="10"/>
      <c r="L125" s="10"/>
      <c r="M125" s="10"/>
      <c r="N125" s="10"/>
      <c r="O125" s="10"/>
      <c r="P125" s="10"/>
      <c r="Q125" s="10"/>
      <c r="R125" s="10"/>
    </row>
    <row r="126" spans="1:18">
      <c r="A126" s="10"/>
      <c r="B126" s="10"/>
      <c r="C126" s="10"/>
      <c r="D126" s="10"/>
      <c r="E126" s="10"/>
      <c r="F126" s="10"/>
      <c r="G126" s="10"/>
      <c r="H126" s="10"/>
      <c r="I126" s="10"/>
      <c r="J126" s="10"/>
      <c r="K126" s="10"/>
      <c r="L126" s="10"/>
      <c r="M126" s="10"/>
      <c r="N126" s="10"/>
      <c r="O126" s="10"/>
      <c r="P126" s="10"/>
      <c r="Q126" s="10"/>
      <c r="R126" s="10"/>
    </row>
    <row r="127" spans="1:18" ht="32.25" customHeight="1">
      <c r="A127" s="10"/>
      <c r="B127" s="10"/>
      <c r="C127" s="921" t="s">
        <v>454</v>
      </c>
      <c r="D127" s="825"/>
      <c r="E127" s="825"/>
      <c r="F127" s="825"/>
      <c r="G127" s="825"/>
      <c r="H127" s="825"/>
      <c r="I127" s="825"/>
      <c r="J127" s="825"/>
      <c r="K127" s="825"/>
      <c r="L127" s="825"/>
      <c r="M127" s="825"/>
      <c r="N127" s="825"/>
      <c r="O127" s="172"/>
      <c r="P127" s="172"/>
      <c r="Q127" s="172"/>
      <c r="R127" s="10"/>
    </row>
    <row r="128" spans="1:18" ht="3.75" customHeight="1">
      <c r="A128" s="10"/>
      <c r="B128" s="10"/>
      <c r="C128" s="10"/>
      <c r="D128" s="10"/>
      <c r="E128" s="10"/>
      <c r="F128" s="10"/>
      <c r="G128" s="10"/>
      <c r="H128" s="10"/>
      <c r="I128" s="10"/>
      <c r="J128" s="10"/>
      <c r="K128" s="10"/>
      <c r="L128" s="10"/>
      <c r="M128" s="10"/>
      <c r="N128" s="10"/>
      <c r="O128" s="10"/>
      <c r="P128" s="10"/>
      <c r="Q128" s="10"/>
      <c r="R128" s="10"/>
    </row>
    <row r="129" spans="1:18">
      <c r="A129" s="10"/>
      <c r="B129" s="10"/>
      <c r="C129" s="10"/>
      <c r="D129" s="10"/>
      <c r="E129" s="10"/>
      <c r="F129" s="10"/>
      <c r="G129" s="10"/>
      <c r="H129" s="10"/>
      <c r="I129" s="10"/>
      <c r="J129" s="10"/>
      <c r="K129" s="10"/>
      <c r="L129" s="10"/>
      <c r="M129" s="10"/>
      <c r="N129" s="10"/>
      <c r="O129" s="10"/>
      <c r="P129" s="10"/>
      <c r="Q129" s="10"/>
      <c r="R129" s="10"/>
    </row>
    <row r="130" spans="1:18">
      <c r="A130" s="10"/>
      <c r="B130" s="10"/>
      <c r="C130" s="10"/>
      <c r="D130" s="10"/>
      <c r="E130" s="10"/>
      <c r="F130" s="10"/>
      <c r="G130" s="10"/>
      <c r="H130" s="10"/>
      <c r="I130" s="10"/>
      <c r="J130" s="10"/>
      <c r="K130" s="10"/>
      <c r="L130" s="10"/>
      <c r="M130" s="10"/>
      <c r="N130" s="10"/>
      <c r="O130" s="10"/>
      <c r="P130" s="10"/>
      <c r="Q130" s="10"/>
      <c r="R130" s="10"/>
    </row>
    <row r="131" spans="1:18">
      <c r="A131" s="10"/>
      <c r="B131" s="10"/>
      <c r="C131" s="10"/>
      <c r="D131" s="10"/>
      <c r="E131" s="10"/>
      <c r="F131" s="10"/>
      <c r="G131" s="10"/>
      <c r="H131" s="10"/>
      <c r="I131" s="10"/>
      <c r="J131" s="10"/>
      <c r="K131" s="10"/>
      <c r="L131" s="10"/>
      <c r="M131" s="10"/>
      <c r="N131" s="10"/>
      <c r="O131" s="10"/>
      <c r="P131" s="10"/>
      <c r="Q131" s="10"/>
      <c r="R131" s="10"/>
    </row>
    <row r="132" spans="1:18">
      <c r="A132" s="10"/>
      <c r="B132" s="10"/>
      <c r="C132" s="10"/>
      <c r="D132" s="10"/>
      <c r="E132" s="10"/>
      <c r="F132" s="10"/>
      <c r="G132" s="10"/>
      <c r="H132" s="10"/>
      <c r="I132" s="10"/>
      <c r="J132" s="10"/>
      <c r="K132" s="10"/>
      <c r="L132" s="10"/>
      <c r="M132" s="10"/>
      <c r="N132" s="10"/>
      <c r="O132" s="10"/>
      <c r="P132" s="10"/>
      <c r="Q132" s="569"/>
      <c r="R132" s="10"/>
    </row>
    <row r="133" spans="1:18">
      <c r="A133" s="10"/>
      <c r="B133" s="10"/>
      <c r="C133" s="10"/>
      <c r="D133" s="10"/>
      <c r="E133" s="10"/>
      <c r="F133" s="10"/>
      <c r="G133" s="10"/>
      <c r="H133" s="10"/>
      <c r="I133" s="10"/>
      <c r="J133" s="10"/>
      <c r="K133" s="10"/>
      <c r="L133" s="10"/>
      <c r="M133" s="10"/>
      <c r="N133" s="10"/>
      <c r="O133" s="10"/>
      <c r="P133" s="10"/>
      <c r="Q133" s="10"/>
      <c r="R133" s="10"/>
    </row>
    <row r="134" spans="1:18">
      <c r="A134" s="10"/>
      <c r="B134" s="10"/>
      <c r="C134" s="10"/>
      <c r="D134" s="10"/>
      <c r="E134" s="10"/>
      <c r="F134" s="10"/>
      <c r="G134" s="10"/>
      <c r="H134" s="10"/>
      <c r="I134" s="10"/>
      <c r="J134" s="10"/>
      <c r="K134" s="10"/>
      <c r="L134" s="10"/>
      <c r="M134" s="10"/>
      <c r="N134" s="10"/>
      <c r="O134" s="10"/>
      <c r="P134" s="10"/>
      <c r="Q134" s="10"/>
      <c r="R134" s="10"/>
    </row>
    <row r="135" spans="1:18">
      <c r="A135" s="10"/>
      <c r="B135" s="10"/>
      <c r="C135" s="10"/>
      <c r="D135" s="10"/>
      <c r="E135" s="10"/>
      <c r="F135" s="10"/>
      <c r="G135" s="10"/>
      <c r="H135" s="10"/>
      <c r="I135" s="10"/>
      <c r="J135" s="10"/>
      <c r="K135" s="10"/>
      <c r="L135" s="10"/>
      <c r="M135" s="10"/>
      <c r="N135" s="10"/>
      <c r="O135" s="10"/>
      <c r="P135" s="10"/>
      <c r="Q135" s="10"/>
      <c r="R135" s="10"/>
    </row>
    <row r="136" spans="1:18">
      <c r="A136" s="10"/>
      <c r="B136" s="10"/>
      <c r="C136" s="10"/>
      <c r="D136" s="10"/>
      <c r="E136" s="10"/>
      <c r="F136" s="10"/>
      <c r="G136" s="10"/>
      <c r="H136" s="10"/>
      <c r="I136" s="10"/>
      <c r="J136" s="10"/>
      <c r="K136" s="10"/>
      <c r="L136" s="10"/>
      <c r="M136" s="10"/>
      <c r="N136" s="10"/>
      <c r="O136" s="10"/>
      <c r="P136" s="10"/>
      <c r="Q136" s="10"/>
      <c r="R136" s="10"/>
    </row>
    <row r="137" spans="1:18">
      <c r="A137" s="10"/>
      <c r="B137" s="10"/>
      <c r="C137" s="10"/>
      <c r="D137" s="10"/>
      <c r="E137" s="10"/>
      <c r="F137" s="10"/>
      <c r="G137" s="10"/>
      <c r="H137" s="10"/>
      <c r="I137" s="10"/>
      <c r="J137" s="10"/>
      <c r="K137" s="10"/>
      <c r="L137" s="10"/>
      <c r="M137" s="10"/>
      <c r="N137" s="10"/>
      <c r="O137" s="10"/>
      <c r="P137" s="10"/>
      <c r="Q137" s="10"/>
      <c r="R137" s="10"/>
    </row>
    <row r="138" spans="1:18">
      <c r="A138" s="10"/>
      <c r="B138" s="10"/>
      <c r="C138" s="10"/>
      <c r="D138" s="10"/>
      <c r="E138" s="10"/>
      <c r="F138" s="10"/>
      <c r="G138" s="10"/>
      <c r="H138" s="10"/>
      <c r="I138" s="10"/>
      <c r="J138" s="10"/>
      <c r="K138" s="10"/>
      <c r="L138" s="10"/>
      <c r="M138" s="10"/>
      <c r="N138" s="10"/>
      <c r="O138" s="10"/>
      <c r="P138" s="10"/>
      <c r="Q138" s="10"/>
      <c r="R138" s="10"/>
    </row>
    <row r="139" spans="1:18">
      <c r="A139" s="10"/>
      <c r="B139" s="10"/>
      <c r="C139" s="10"/>
      <c r="D139" s="10"/>
      <c r="E139" s="10"/>
      <c r="F139" s="10"/>
      <c r="G139" s="10"/>
      <c r="H139" s="10"/>
      <c r="I139" s="10"/>
      <c r="J139" s="10"/>
      <c r="K139" s="10"/>
      <c r="L139" s="10"/>
      <c r="M139" s="10"/>
      <c r="N139" s="10"/>
      <c r="O139" s="10"/>
      <c r="P139" s="10"/>
      <c r="Q139" s="10"/>
      <c r="R139" s="10"/>
    </row>
    <row r="140" spans="1:18" ht="8.25" customHeight="1">
      <c r="A140" s="10"/>
      <c r="B140" s="10"/>
      <c r="C140" s="151"/>
      <c r="D140" s="151"/>
      <c r="E140" s="151"/>
      <c r="F140" s="151"/>
      <c r="G140" s="151"/>
      <c r="H140" s="151"/>
      <c r="I140" s="151"/>
      <c r="J140" s="10"/>
      <c r="K140" s="10"/>
      <c r="L140" s="10"/>
      <c r="M140" s="10"/>
      <c r="N140" s="10"/>
      <c r="O140" s="10"/>
      <c r="P140" s="10"/>
      <c r="Q140" s="10"/>
      <c r="R140" s="10"/>
    </row>
    <row r="141" spans="1:18">
      <c r="A141" s="10"/>
      <c r="B141" s="10"/>
      <c r="C141" s="151"/>
      <c r="D141" s="151"/>
      <c r="E141" s="151"/>
      <c r="F141" s="151"/>
      <c r="G141" s="151"/>
      <c r="H141" s="151"/>
      <c r="I141" s="151"/>
      <c r="J141" s="10"/>
      <c r="K141" s="10"/>
      <c r="L141" s="10"/>
      <c r="M141" s="10"/>
      <c r="N141" s="10"/>
      <c r="O141" s="10"/>
      <c r="P141" s="10"/>
      <c r="Q141" s="10"/>
      <c r="R141" s="10"/>
    </row>
    <row r="142" spans="1:18" ht="31.5" customHeight="1">
      <c r="A142" s="10"/>
      <c r="B142" s="10"/>
      <c r="C142" s="921" t="s">
        <v>454</v>
      </c>
      <c r="D142" s="825"/>
      <c r="E142" s="825"/>
      <c r="F142" s="825"/>
      <c r="G142" s="825"/>
      <c r="H142" s="825"/>
      <c r="I142" s="825"/>
      <c r="J142" s="825"/>
      <c r="K142" s="825"/>
      <c r="L142" s="825"/>
      <c r="M142" s="825"/>
      <c r="N142" s="825"/>
      <c r="O142" s="172"/>
      <c r="P142" s="172"/>
      <c r="Q142" s="172"/>
      <c r="R142" s="10"/>
    </row>
    <row r="143" spans="1:18">
      <c r="A143" s="10"/>
      <c r="B143" s="10"/>
      <c r="C143" s="10"/>
      <c r="D143" s="10"/>
      <c r="E143" s="10"/>
      <c r="F143" s="10"/>
      <c r="G143" s="10"/>
      <c r="H143" s="10"/>
      <c r="I143" s="10"/>
      <c r="J143" s="10"/>
      <c r="K143" s="10"/>
      <c r="L143" s="10"/>
      <c r="M143" s="10"/>
      <c r="N143" s="10"/>
      <c r="O143" s="10"/>
      <c r="P143" s="10"/>
      <c r="Q143" s="10"/>
      <c r="R143" s="10"/>
    </row>
    <row r="144" spans="1:18">
      <c r="A144" s="10"/>
      <c r="B144" s="10"/>
      <c r="C144" s="10"/>
      <c r="D144" s="10"/>
      <c r="E144" s="10"/>
      <c r="F144" s="10"/>
      <c r="G144" s="10"/>
      <c r="H144" s="10"/>
      <c r="I144" s="10"/>
      <c r="J144" s="10"/>
      <c r="K144" s="10"/>
      <c r="L144" s="10"/>
      <c r="M144" s="10"/>
      <c r="N144" s="10"/>
      <c r="O144" s="10"/>
      <c r="P144" s="10"/>
      <c r="Q144" s="10"/>
      <c r="R144" s="10"/>
    </row>
    <row r="145" spans="1:18">
      <c r="A145" s="10"/>
      <c r="B145" s="10"/>
      <c r="C145" s="10"/>
      <c r="D145" s="10"/>
      <c r="E145" s="10"/>
      <c r="F145" s="10"/>
      <c r="G145" s="10"/>
      <c r="H145" s="10"/>
      <c r="I145" s="10"/>
      <c r="J145" s="10"/>
      <c r="K145" s="10"/>
      <c r="L145" s="10"/>
      <c r="M145" s="10"/>
      <c r="N145" s="10"/>
      <c r="O145" s="10"/>
      <c r="P145" s="10"/>
      <c r="Q145" s="10"/>
      <c r="R145" s="10"/>
    </row>
    <row r="146" spans="1:18">
      <c r="A146" s="10"/>
      <c r="B146" s="10"/>
      <c r="C146" s="10"/>
      <c r="D146" s="10"/>
      <c r="E146" s="10"/>
      <c r="F146" s="10"/>
      <c r="G146" s="10"/>
      <c r="H146" s="10"/>
      <c r="I146" s="10"/>
      <c r="J146" s="10"/>
      <c r="K146" s="10"/>
      <c r="L146" s="10"/>
      <c r="M146" s="10"/>
      <c r="N146" s="10"/>
      <c r="O146" s="10"/>
      <c r="P146" s="10"/>
      <c r="Q146" s="10"/>
      <c r="R146" s="10"/>
    </row>
    <row r="147" spans="1:18">
      <c r="A147" s="10"/>
      <c r="B147" s="10"/>
      <c r="C147" s="10"/>
      <c r="D147" s="10"/>
      <c r="E147" s="10"/>
      <c r="F147" s="10"/>
      <c r="G147" s="10"/>
      <c r="H147" s="10"/>
      <c r="I147" s="10"/>
      <c r="J147" s="10"/>
      <c r="K147" s="10"/>
      <c r="L147" s="10"/>
      <c r="M147" s="10"/>
      <c r="N147" s="10"/>
      <c r="O147" s="10"/>
      <c r="P147" s="10"/>
      <c r="Q147" s="10"/>
      <c r="R147" s="10"/>
    </row>
    <row r="148" spans="1:18">
      <c r="A148" s="10"/>
      <c r="B148" s="10"/>
      <c r="C148" s="10"/>
      <c r="D148" s="10"/>
      <c r="E148" s="10"/>
      <c r="F148" s="10"/>
      <c r="G148" s="10"/>
      <c r="H148" s="10"/>
      <c r="I148" s="10"/>
      <c r="J148" s="10"/>
      <c r="K148" s="10"/>
      <c r="L148" s="10"/>
      <c r="M148" s="10"/>
      <c r="N148" s="10"/>
      <c r="O148" s="10"/>
      <c r="P148" s="10"/>
      <c r="Q148" s="10"/>
      <c r="R148" s="10"/>
    </row>
    <row r="149" spans="1:18">
      <c r="A149" s="10"/>
      <c r="B149" s="10"/>
      <c r="C149" s="10"/>
      <c r="D149" s="10"/>
      <c r="E149" s="10"/>
      <c r="F149" s="10"/>
      <c r="G149" s="10"/>
      <c r="H149" s="10"/>
      <c r="I149" s="10"/>
      <c r="J149" s="10"/>
      <c r="K149" s="10"/>
      <c r="L149" s="10"/>
      <c r="M149" s="10"/>
      <c r="N149" s="10"/>
      <c r="O149" s="10"/>
      <c r="P149" s="10"/>
      <c r="Q149" s="10"/>
      <c r="R149" s="10"/>
    </row>
    <row r="150" spans="1:18">
      <c r="A150" s="10"/>
      <c r="B150" s="10"/>
      <c r="C150" s="10"/>
      <c r="D150" s="10"/>
      <c r="E150" s="10"/>
      <c r="F150" s="10"/>
      <c r="G150" s="10"/>
      <c r="H150" s="10"/>
      <c r="I150" s="10"/>
      <c r="J150" s="10"/>
      <c r="K150" s="10"/>
      <c r="L150" s="10"/>
      <c r="M150" s="10"/>
      <c r="N150" s="10"/>
      <c r="O150" s="10"/>
      <c r="P150" s="10"/>
      <c r="Q150" s="10"/>
      <c r="R150" s="10"/>
    </row>
    <row r="151" spans="1:18">
      <c r="A151" s="10"/>
      <c r="B151" s="10"/>
      <c r="C151" s="10"/>
      <c r="D151" s="10"/>
      <c r="E151" s="10"/>
      <c r="F151" s="10"/>
      <c r="G151" s="10"/>
      <c r="H151" s="10"/>
      <c r="I151" s="10"/>
      <c r="J151" s="10"/>
      <c r="K151" s="10"/>
      <c r="L151" s="10"/>
      <c r="M151" s="10"/>
      <c r="N151" s="10"/>
      <c r="O151" s="10"/>
      <c r="P151" s="10"/>
      <c r="Q151" s="10"/>
      <c r="R151" s="10"/>
    </row>
    <row r="152" spans="1:18">
      <c r="A152" s="10"/>
      <c r="B152" s="10"/>
      <c r="C152" s="10"/>
      <c r="D152" s="10"/>
      <c r="E152" s="10"/>
      <c r="F152" s="10"/>
      <c r="G152" s="10"/>
      <c r="H152" s="10"/>
      <c r="I152" s="10"/>
      <c r="J152" s="10"/>
      <c r="K152" s="10"/>
      <c r="L152" s="10"/>
      <c r="M152" s="10"/>
      <c r="N152" s="10"/>
      <c r="O152" s="10"/>
      <c r="P152" s="10"/>
      <c r="Q152" s="10"/>
      <c r="R152" s="10"/>
    </row>
    <row r="153" spans="1:18">
      <c r="A153" s="10"/>
      <c r="B153" s="10"/>
      <c r="C153" s="10"/>
      <c r="D153" s="10"/>
      <c r="E153" s="10"/>
      <c r="F153" s="10"/>
      <c r="G153" s="10"/>
      <c r="H153" s="10"/>
      <c r="I153" s="10"/>
      <c r="J153" s="10"/>
      <c r="K153" s="10"/>
      <c r="L153" s="10"/>
      <c r="M153" s="10"/>
      <c r="N153" s="10"/>
      <c r="O153" s="10"/>
      <c r="P153" s="10"/>
      <c r="Q153" s="10"/>
      <c r="R153" s="10"/>
    </row>
    <row r="154" spans="1:18">
      <c r="A154" s="10"/>
      <c r="B154" s="10"/>
      <c r="C154" s="852"/>
      <c r="D154" s="832"/>
      <c r="E154" s="832"/>
      <c r="F154" s="832"/>
      <c r="G154" s="832"/>
      <c r="H154" s="832"/>
      <c r="I154" s="10"/>
      <c r="J154" s="10"/>
      <c r="K154" s="10"/>
      <c r="L154" s="10"/>
      <c r="M154" s="10"/>
      <c r="N154" s="10"/>
      <c r="O154" s="10"/>
      <c r="P154" s="10"/>
      <c r="Q154" s="10"/>
      <c r="R154" s="10"/>
    </row>
    <row r="155" spans="1:18">
      <c r="A155" s="10"/>
      <c r="B155" s="10"/>
      <c r="C155" s="151"/>
      <c r="D155" s="10"/>
      <c r="E155" s="10"/>
      <c r="F155" s="10"/>
      <c r="G155" s="10"/>
      <c r="H155" s="10"/>
      <c r="I155" s="10"/>
      <c r="J155" s="10"/>
      <c r="K155" s="10"/>
      <c r="L155" s="10"/>
      <c r="M155" s="10"/>
      <c r="N155" s="10"/>
      <c r="O155" s="10"/>
      <c r="P155" s="10"/>
      <c r="Q155" s="10"/>
      <c r="R155" s="10"/>
    </row>
    <row r="156" spans="1:18">
      <c r="A156" s="10"/>
      <c r="B156" s="10"/>
      <c r="C156" s="151"/>
      <c r="D156" s="10"/>
      <c r="E156" s="10"/>
      <c r="F156" s="10"/>
      <c r="G156" s="10"/>
      <c r="H156" s="10"/>
      <c r="I156" s="10"/>
      <c r="J156" s="10"/>
      <c r="K156" s="10"/>
      <c r="L156" s="10"/>
      <c r="M156" s="10"/>
      <c r="N156" s="10"/>
      <c r="O156" s="10"/>
      <c r="P156" s="10"/>
      <c r="Q156" s="10"/>
      <c r="R156" s="10"/>
    </row>
    <row r="157" spans="1:18" ht="33" customHeight="1">
      <c r="A157" s="10"/>
      <c r="B157" s="10"/>
      <c r="C157" s="921" t="s">
        <v>454</v>
      </c>
      <c r="D157" s="825"/>
      <c r="E157" s="825"/>
      <c r="F157" s="825"/>
      <c r="G157" s="825"/>
      <c r="H157" s="825"/>
      <c r="I157" s="825"/>
      <c r="J157" s="825"/>
      <c r="K157" s="825"/>
      <c r="L157" s="825"/>
      <c r="M157" s="825"/>
      <c r="N157" s="825"/>
      <c r="O157" s="172"/>
      <c r="P157" s="172"/>
      <c r="Q157" s="172"/>
      <c r="R157" s="10"/>
    </row>
    <row r="158" spans="1:18">
      <c r="A158" s="10"/>
      <c r="B158" s="10"/>
      <c r="C158" s="10"/>
      <c r="D158" s="10"/>
      <c r="E158" s="10"/>
      <c r="F158" s="10"/>
      <c r="G158" s="10"/>
      <c r="H158" s="10"/>
      <c r="I158" s="10"/>
      <c r="J158" s="10"/>
      <c r="K158" s="10"/>
      <c r="L158" s="10"/>
      <c r="M158" s="10"/>
      <c r="N158" s="10"/>
      <c r="O158" s="10"/>
      <c r="P158" s="10"/>
      <c r="Q158" s="10"/>
      <c r="R158" s="10"/>
    </row>
    <row r="159" spans="1:18">
      <c r="A159" s="10"/>
      <c r="B159" s="10"/>
      <c r="C159" s="10"/>
      <c r="D159" s="10"/>
      <c r="E159" s="10"/>
      <c r="F159" s="10"/>
      <c r="G159" s="10"/>
      <c r="H159" s="10"/>
      <c r="I159" s="10"/>
      <c r="J159" s="10"/>
      <c r="K159" s="10"/>
      <c r="L159" s="10"/>
      <c r="M159" s="10"/>
      <c r="N159" s="10"/>
      <c r="O159" s="10"/>
      <c r="P159" s="10"/>
      <c r="Q159" s="10"/>
      <c r="R159" s="10"/>
    </row>
    <row r="160" spans="1:18">
      <c r="A160" s="10"/>
      <c r="B160" s="10"/>
      <c r="C160" s="10"/>
      <c r="D160" s="10"/>
      <c r="E160" s="10"/>
      <c r="F160" s="10"/>
      <c r="G160" s="10"/>
      <c r="H160" s="10"/>
      <c r="I160" s="10"/>
      <c r="J160" s="10"/>
      <c r="K160" s="10"/>
      <c r="L160" s="10"/>
      <c r="M160" s="10"/>
      <c r="N160" s="10"/>
      <c r="O160" s="10"/>
      <c r="P160" s="10"/>
      <c r="Q160" s="10"/>
      <c r="R160" s="10"/>
    </row>
    <row r="161" spans="1:18">
      <c r="A161" s="10"/>
      <c r="B161" s="10"/>
      <c r="C161" s="10"/>
      <c r="D161" s="10"/>
      <c r="E161" s="10"/>
      <c r="F161" s="10"/>
      <c r="G161" s="10"/>
      <c r="H161" s="10"/>
      <c r="I161" s="10"/>
      <c r="J161" s="10"/>
      <c r="K161" s="10"/>
      <c r="L161" s="10"/>
      <c r="M161" s="10"/>
      <c r="N161" s="10"/>
      <c r="O161" s="10"/>
      <c r="P161" s="10"/>
      <c r="Q161" s="10"/>
      <c r="R161" s="10"/>
    </row>
    <row r="162" spans="1:18">
      <c r="A162" s="10"/>
      <c r="B162" s="10"/>
      <c r="C162" s="10"/>
      <c r="D162" s="10"/>
      <c r="E162" s="10"/>
      <c r="F162" s="10"/>
      <c r="G162" s="10"/>
      <c r="H162" s="10"/>
      <c r="I162" s="10"/>
      <c r="J162" s="10"/>
      <c r="K162" s="10"/>
      <c r="L162" s="10"/>
      <c r="M162" s="10"/>
      <c r="N162" s="10"/>
      <c r="O162" s="10"/>
      <c r="P162" s="10"/>
      <c r="Q162" s="10"/>
      <c r="R162" s="10"/>
    </row>
    <row r="163" spans="1:18">
      <c r="A163" s="10"/>
      <c r="B163" s="10"/>
      <c r="C163" s="10"/>
      <c r="D163" s="10"/>
      <c r="E163" s="10"/>
      <c r="F163" s="10"/>
      <c r="G163" s="10"/>
      <c r="H163" s="10"/>
      <c r="I163" s="10"/>
      <c r="J163" s="10"/>
      <c r="K163" s="10"/>
      <c r="L163" s="10"/>
      <c r="M163" s="10"/>
      <c r="N163" s="10"/>
      <c r="O163" s="10"/>
      <c r="P163" s="10"/>
      <c r="Q163" s="10"/>
      <c r="R163" s="10"/>
    </row>
    <row r="164" spans="1:18">
      <c r="A164" s="10"/>
      <c r="B164" s="10"/>
      <c r="C164" s="10"/>
      <c r="D164" s="10"/>
      <c r="E164" s="10"/>
      <c r="F164" s="10"/>
      <c r="G164" s="10"/>
      <c r="H164" s="10"/>
      <c r="I164" s="10"/>
      <c r="J164" s="10"/>
      <c r="K164" s="10"/>
      <c r="L164" s="10"/>
      <c r="M164" s="10"/>
      <c r="N164" s="10"/>
      <c r="O164" s="10"/>
      <c r="P164" s="10"/>
      <c r="Q164" s="10"/>
      <c r="R164" s="10"/>
    </row>
    <row r="165" spans="1:18">
      <c r="A165" s="10"/>
      <c r="B165" s="10"/>
      <c r="C165" s="10"/>
      <c r="D165" s="10"/>
      <c r="E165" s="10"/>
      <c r="F165" s="10"/>
      <c r="G165" s="10"/>
      <c r="H165" s="10"/>
      <c r="I165" s="10"/>
      <c r="J165" s="10"/>
      <c r="K165" s="10"/>
      <c r="L165" s="10"/>
      <c r="M165" s="10"/>
      <c r="N165" s="10"/>
      <c r="O165" s="10"/>
      <c r="P165" s="10"/>
      <c r="Q165" s="10"/>
      <c r="R165" s="10"/>
    </row>
    <row r="166" spans="1:18">
      <c r="A166" s="10"/>
      <c r="B166" s="10"/>
      <c r="C166" s="10"/>
      <c r="D166" s="10"/>
      <c r="E166" s="10"/>
      <c r="F166" s="10"/>
      <c r="G166" s="10"/>
      <c r="H166" s="10"/>
      <c r="I166" s="10"/>
      <c r="J166" s="10"/>
      <c r="K166" s="10"/>
      <c r="L166" s="10"/>
      <c r="M166" s="10"/>
      <c r="N166" s="10"/>
      <c r="O166" s="10"/>
      <c r="P166" s="10"/>
      <c r="Q166" s="10"/>
      <c r="R166" s="10"/>
    </row>
    <row r="167" spans="1:18">
      <c r="A167" s="10"/>
      <c r="B167" s="10"/>
      <c r="C167" s="10"/>
      <c r="D167" s="10"/>
      <c r="E167" s="10"/>
      <c r="F167" s="10"/>
      <c r="G167" s="10"/>
      <c r="H167" s="10"/>
      <c r="I167" s="10"/>
      <c r="J167" s="10"/>
      <c r="K167" s="10"/>
      <c r="L167" s="10"/>
      <c r="M167" s="10"/>
      <c r="N167" s="10"/>
      <c r="O167" s="10"/>
      <c r="P167" s="10"/>
      <c r="Q167" s="10"/>
      <c r="R167" s="10"/>
    </row>
    <row r="168" spans="1:18">
      <c r="A168" s="10"/>
      <c r="B168" s="10"/>
      <c r="C168" s="10"/>
      <c r="D168" s="10"/>
      <c r="E168" s="10"/>
      <c r="F168" s="10"/>
      <c r="G168" s="10"/>
      <c r="H168" s="10"/>
      <c r="I168" s="10"/>
      <c r="J168" s="10"/>
      <c r="K168" s="10"/>
      <c r="L168" s="10"/>
      <c r="M168" s="10"/>
      <c r="N168" s="10"/>
      <c r="O168" s="10"/>
      <c r="P168" s="10"/>
      <c r="Q168" s="10"/>
      <c r="R168" s="10"/>
    </row>
    <row r="169" spans="1:18">
      <c r="A169" s="10"/>
      <c r="B169" s="10"/>
      <c r="C169" s="10"/>
      <c r="D169" s="10"/>
      <c r="E169" s="10"/>
      <c r="F169" s="10"/>
      <c r="G169" s="10"/>
      <c r="H169" s="10"/>
      <c r="I169" s="10"/>
      <c r="J169" s="10"/>
      <c r="K169" s="10"/>
      <c r="L169" s="10"/>
      <c r="M169" s="10"/>
      <c r="N169" s="10"/>
      <c r="O169" s="10"/>
      <c r="P169" s="10"/>
      <c r="Q169" s="10"/>
      <c r="R169" s="10"/>
    </row>
    <row r="170" spans="1:18" ht="3.75" customHeight="1">
      <c r="A170" s="10"/>
      <c r="B170" s="10"/>
      <c r="C170" s="852"/>
      <c r="D170" s="832"/>
      <c r="E170" s="832"/>
      <c r="F170" s="832"/>
      <c r="G170" s="832"/>
      <c r="H170" s="832"/>
      <c r="I170" s="10"/>
      <c r="J170" s="10"/>
      <c r="K170" s="10"/>
      <c r="L170" s="10"/>
      <c r="M170" s="10"/>
      <c r="N170" s="10"/>
      <c r="O170" s="10"/>
      <c r="P170" s="10"/>
      <c r="Q170" s="10"/>
      <c r="R170" s="10"/>
    </row>
    <row r="171" spans="1:18" ht="23.25" customHeight="1">
      <c r="A171" s="10"/>
      <c r="B171" s="10"/>
      <c r="C171" s="219"/>
      <c r="D171" s="219"/>
      <c r="E171" s="219"/>
      <c r="F171" s="219"/>
      <c r="G171" s="219"/>
      <c r="H171" s="219"/>
      <c r="I171" s="10"/>
      <c r="J171" s="10"/>
      <c r="K171" s="10"/>
      <c r="L171" s="10"/>
      <c r="M171" s="10"/>
      <c r="N171" s="10"/>
      <c r="O171" s="10"/>
      <c r="P171" s="10"/>
      <c r="Q171" s="10"/>
      <c r="R171" s="10"/>
    </row>
    <row r="172" spans="1:18" ht="4.5" customHeight="1">
      <c r="A172" s="10"/>
      <c r="B172" s="10"/>
      <c r="C172" s="219"/>
      <c r="D172" s="219"/>
      <c r="E172" s="219"/>
      <c r="F172" s="219"/>
      <c r="G172" s="219"/>
      <c r="H172" s="219"/>
      <c r="I172" s="10"/>
      <c r="J172" s="10"/>
      <c r="K172" s="10"/>
      <c r="L172" s="10"/>
      <c r="M172" s="10"/>
      <c r="N172" s="10"/>
      <c r="O172" s="10"/>
      <c r="P172" s="10"/>
      <c r="Q172" s="10"/>
      <c r="R172" s="10"/>
    </row>
    <row r="173" spans="1:18" ht="33" customHeight="1">
      <c r="A173" s="10"/>
      <c r="B173" s="10"/>
      <c r="C173" s="921" t="s">
        <v>455</v>
      </c>
      <c r="D173" s="825"/>
      <c r="E173" s="825"/>
      <c r="F173" s="825"/>
      <c r="G173" s="825"/>
      <c r="H173" s="825"/>
      <c r="I173" s="825"/>
      <c r="J173" s="825"/>
      <c r="K173" s="825"/>
      <c r="L173" s="825"/>
      <c r="M173" s="825"/>
      <c r="N173" s="825"/>
      <c r="O173" s="10"/>
      <c r="P173" s="10"/>
      <c r="Q173" s="10"/>
      <c r="R173" s="10"/>
    </row>
    <row r="174" spans="1:18" ht="5.25" customHeight="1">
      <c r="A174" s="10"/>
      <c r="B174" s="10"/>
      <c r="C174" s="219"/>
      <c r="D174" s="219"/>
      <c r="E174" s="219"/>
      <c r="F174" s="219"/>
      <c r="G174" s="219"/>
      <c r="H174" s="219"/>
      <c r="I174" s="10"/>
      <c r="J174" s="10"/>
      <c r="K174" s="10"/>
      <c r="L174" s="10"/>
      <c r="M174" s="10"/>
      <c r="N174" s="10"/>
      <c r="O174" s="10"/>
      <c r="P174" s="10"/>
      <c r="Q174" s="10"/>
      <c r="R174" s="10"/>
    </row>
    <row r="175" spans="1:18" ht="19.5" customHeight="1">
      <c r="A175" s="10"/>
      <c r="B175" s="10"/>
      <c r="C175" s="853" t="s">
        <v>87</v>
      </c>
      <c r="D175" s="127" t="s">
        <v>88</v>
      </c>
      <c r="E175" s="127" t="s">
        <v>88</v>
      </c>
      <c r="F175" s="127" t="s">
        <v>88</v>
      </c>
      <c r="G175" s="127" t="s">
        <v>88</v>
      </c>
      <c r="H175" s="127" t="s">
        <v>88</v>
      </c>
      <c r="I175" s="127" t="s">
        <v>88</v>
      </c>
      <c r="J175" s="127" t="s">
        <v>88</v>
      </c>
      <c r="K175" s="127" t="s">
        <v>88</v>
      </c>
      <c r="L175" s="127" t="s">
        <v>88</v>
      </c>
      <c r="M175" s="127" t="s">
        <v>88</v>
      </c>
      <c r="N175" s="128" t="s">
        <v>88</v>
      </c>
      <c r="O175" s="10"/>
      <c r="P175" s="10"/>
      <c r="Q175" s="10"/>
      <c r="R175" s="10"/>
    </row>
    <row r="176" spans="1:18" ht="15.75" customHeight="1">
      <c r="A176" s="10"/>
      <c r="B176" s="10"/>
      <c r="C176" s="854"/>
      <c r="D176" s="130">
        <v>2002</v>
      </c>
      <c r="E176" s="130">
        <v>2003</v>
      </c>
      <c r="F176" s="130">
        <v>2004</v>
      </c>
      <c r="G176" s="130">
        <v>2005</v>
      </c>
      <c r="H176" s="130">
        <v>2006</v>
      </c>
      <c r="I176" s="130">
        <v>2007</v>
      </c>
      <c r="J176" s="130">
        <v>2008</v>
      </c>
      <c r="K176" s="130">
        <v>2009</v>
      </c>
      <c r="L176" s="130">
        <v>2010</v>
      </c>
      <c r="M176" s="130">
        <v>2011</v>
      </c>
      <c r="N176" s="131">
        <v>2012</v>
      </c>
      <c r="O176" s="10"/>
      <c r="P176" s="10"/>
      <c r="Q176" s="10"/>
      <c r="R176" s="10"/>
    </row>
    <row r="177" spans="1:18" ht="15" customHeight="1">
      <c r="A177" s="10"/>
      <c r="B177" s="10"/>
      <c r="C177" s="719" t="s">
        <v>420</v>
      </c>
      <c r="D177" s="733">
        <v>58</v>
      </c>
      <c r="E177" s="733">
        <v>66</v>
      </c>
      <c r="F177" s="733">
        <v>72</v>
      </c>
      <c r="G177" s="733">
        <v>607</v>
      </c>
      <c r="H177" s="733">
        <v>416</v>
      </c>
      <c r="I177" s="733">
        <v>459</v>
      </c>
      <c r="J177" s="733">
        <v>615</v>
      </c>
      <c r="K177" s="733">
        <v>525</v>
      </c>
      <c r="L177" s="733">
        <v>535</v>
      </c>
      <c r="M177" s="733">
        <v>607</v>
      </c>
      <c r="N177" s="735">
        <v>575</v>
      </c>
      <c r="O177" s="10"/>
      <c r="P177" s="10"/>
      <c r="Q177" s="10"/>
      <c r="R177" s="10"/>
    </row>
    <row r="178" spans="1:18">
      <c r="A178" s="10"/>
      <c r="B178" s="10"/>
      <c r="C178" s="156" t="s">
        <v>232</v>
      </c>
      <c r="D178" s="137">
        <v>1732</v>
      </c>
      <c r="E178" s="137">
        <v>1775</v>
      </c>
      <c r="F178" s="137">
        <v>2918</v>
      </c>
      <c r="G178" s="137">
        <v>1655</v>
      </c>
      <c r="H178" s="137">
        <v>3386</v>
      </c>
      <c r="I178" s="137">
        <v>6101</v>
      </c>
      <c r="J178" s="137">
        <v>7001</v>
      </c>
      <c r="K178" s="137">
        <v>7858</v>
      </c>
      <c r="L178" s="137">
        <v>8966</v>
      </c>
      <c r="M178" s="137">
        <v>9498</v>
      </c>
      <c r="N178" s="138">
        <v>9218</v>
      </c>
      <c r="O178" s="10"/>
      <c r="P178" s="10"/>
      <c r="Q178" s="10"/>
      <c r="R178" s="10"/>
    </row>
    <row r="179" spans="1:18">
      <c r="A179" s="10"/>
      <c r="B179" s="10"/>
      <c r="C179" s="157" t="s">
        <v>233</v>
      </c>
      <c r="D179" s="140">
        <v>2777</v>
      </c>
      <c r="E179" s="140">
        <v>2481</v>
      </c>
      <c r="F179" s="140">
        <v>3244</v>
      </c>
      <c r="G179" s="140">
        <v>4472</v>
      </c>
      <c r="H179" s="140">
        <v>2844</v>
      </c>
      <c r="I179" s="140">
        <v>4141</v>
      </c>
      <c r="J179" s="140">
        <v>6778</v>
      </c>
      <c r="K179" s="140">
        <v>9333</v>
      </c>
      <c r="L179" s="140">
        <v>10557</v>
      </c>
      <c r="M179" s="140">
        <v>11277</v>
      </c>
      <c r="N179" s="141">
        <v>11522</v>
      </c>
      <c r="O179" s="10"/>
      <c r="P179" s="10"/>
      <c r="Q179" s="10"/>
      <c r="R179" s="10"/>
    </row>
    <row r="180" spans="1:18">
      <c r="A180" s="10"/>
      <c r="B180" s="10"/>
      <c r="C180" s="156" t="s">
        <v>234</v>
      </c>
      <c r="D180" s="137">
        <v>211</v>
      </c>
      <c r="E180" s="137">
        <v>242</v>
      </c>
      <c r="F180" s="137">
        <v>326</v>
      </c>
      <c r="G180" s="137">
        <v>424</v>
      </c>
      <c r="H180" s="137">
        <v>293</v>
      </c>
      <c r="I180" s="137">
        <v>586</v>
      </c>
      <c r="J180" s="137">
        <v>670</v>
      </c>
      <c r="K180" s="137">
        <v>702</v>
      </c>
      <c r="L180" s="137">
        <v>815</v>
      </c>
      <c r="M180" s="137">
        <v>904</v>
      </c>
      <c r="N180" s="138">
        <v>1057</v>
      </c>
      <c r="O180" s="10"/>
      <c r="P180" s="10"/>
      <c r="Q180" s="10"/>
      <c r="R180" s="10"/>
    </row>
    <row r="181" spans="1:18" ht="15.75" customHeight="1">
      <c r="A181" s="10"/>
      <c r="B181" s="10"/>
      <c r="C181" s="377" t="s">
        <v>114</v>
      </c>
      <c r="D181" s="359">
        <v>1537</v>
      </c>
      <c r="E181" s="359">
        <v>1399</v>
      </c>
      <c r="F181" s="359">
        <v>1639</v>
      </c>
      <c r="G181" s="359">
        <v>1687</v>
      </c>
      <c r="H181" s="359">
        <v>1560</v>
      </c>
      <c r="I181" s="359">
        <v>4571</v>
      </c>
      <c r="J181" s="359">
        <v>2816</v>
      </c>
      <c r="K181" s="359">
        <v>2784</v>
      </c>
      <c r="L181" s="359">
        <v>2833</v>
      </c>
      <c r="M181" s="359">
        <v>2937</v>
      </c>
      <c r="N181" s="361">
        <v>2619</v>
      </c>
      <c r="O181" s="10"/>
      <c r="P181" s="10"/>
      <c r="Q181" s="10"/>
      <c r="R181" s="10"/>
    </row>
    <row r="182" spans="1:18" ht="21.75" customHeight="1">
      <c r="A182" s="10"/>
      <c r="B182" s="10"/>
      <c r="C182" s="53" t="s">
        <v>28</v>
      </c>
      <c r="D182" s="54">
        <f>SUM(D177:D181)</f>
        <v>6315</v>
      </c>
      <c r="E182" s="54">
        <f>E177+E178+E179+E180+E181</f>
        <v>5963</v>
      </c>
      <c r="F182" s="54">
        <f t="shared" ref="F182:L182" si="25">SUM(F177:F181)</f>
        <v>8199</v>
      </c>
      <c r="G182" s="54">
        <f t="shared" si="25"/>
        <v>8845</v>
      </c>
      <c r="H182" s="54">
        <f t="shared" si="25"/>
        <v>8499</v>
      </c>
      <c r="I182" s="148">
        <f t="shared" si="25"/>
        <v>15858</v>
      </c>
      <c r="J182" s="54">
        <f t="shared" si="25"/>
        <v>17880</v>
      </c>
      <c r="K182" s="54">
        <f t="shared" si="25"/>
        <v>21202</v>
      </c>
      <c r="L182" s="54">
        <f t="shared" si="25"/>
        <v>23706</v>
      </c>
      <c r="M182" s="54">
        <v>25223</v>
      </c>
      <c r="N182" s="56">
        <f>SUM(N177:N181)</f>
        <v>24991</v>
      </c>
      <c r="O182" s="10"/>
      <c r="P182" s="10"/>
      <c r="Q182" s="10"/>
      <c r="R182" s="10"/>
    </row>
    <row r="183" spans="1:18" ht="15.75" customHeight="1">
      <c r="A183" s="10"/>
      <c r="B183" s="10"/>
      <c r="C183" s="150" t="s">
        <v>101</v>
      </c>
      <c r="D183" s="219"/>
      <c r="E183" s="219"/>
      <c r="F183" s="219"/>
      <c r="G183" s="219"/>
      <c r="H183" s="219"/>
      <c r="I183" s="10"/>
      <c r="J183" s="10"/>
      <c r="K183" s="10"/>
      <c r="L183" s="10"/>
      <c r="M183" s="10"/>
      <c r="N183" s="10"/>
      <c r="O183" s="10"/>
      <c r="P183" s="10"/>
      <c r="Q183" s="10"/>
      <c r="R183" s="10"/>
    </row>
    <row r="184" spans="1:18">
      <c r="A184" s="10"/>
      <c r="B184" s="10"/>
      <c r="C184" s="219"/>
      <c r="D184" s="219"/>
      <c r="E184" s="219"/>
      <c r="F184" s="219"/>
      <c r="G184" s="219"/>
      <c r="H184" s="219"/>
      <c r="I184" s="10"/>
      <c r="J184" s="10"/>
      <c r="K184" s="10"/>
      <c r="L184" s="10"/>
      <c r="M184" s="10"/>
      <c r="N184" s="10"/>
      <c r="O184" s="10"/>
      <c r="P184" s="10"/>
      <c r="Q184" s="10"/>
      <c r="R184" s="10"/>
    </row>
    <row r="185" spans="1:18">
      <c r="A185" s="10"/>
      <c r="B185" s="10"/>
      <c r="C185" s="10"/>
      <c r="D185" s="10"/>
      <c r="E185" s="10"/>
      <c r="F185" s="10"/>
      <c r="G185" s="10"/>
      <c r="H185" s="10"/>
      <c r="I185" s="10"/>
      <c r="J185" s="10"/>
      <c r="K185" s="10"/>
      <c r="L185" s="10"/>
      <c r="M185" s="10"/>
      <c r="N185" s="10"/>
      <c r="O185" s="10"/>
      <c r="P185" s="10"/>
      <c r="Q185" s="10"/>
      <c r="R185" s="10"/>
    </row>
    <row r="186" spans="1:18" ht="33" customHeight="1">
      <c r="A186" s="10"/>
      <c r="B186" s="10"/>
      <c r="C186" s="921" t="s">
        <v>456</v>
      </c>
      <c r="D186" s="825"/>
      <c r="E186" s="825"/>
      <c r="F186" s="825"/>
      <c r="G186" s="825"/>
      <c r="H186" s="825"/>
      <c r="I186" s="825"/>
      <c r="J186" s="825"/>
      <c r="K186" s="825"/>
      <c r="L186" s="825"/>
      <c r="M186" s="825"/>
      <c r="N186" s="825"/>
      <c r="O186" s="172"/>
      <c r="P186" s="172"/>
      <c r="Q186" s="172"/>
      <c r="R186" s="172"/>
    </row>
    <row r="187" spans="1:18" ht="6.75" customHeight="1">
      <c r="A187" s="10"/>
      <c r="B187" s="10"/>
      <c r="C187" s="10"/>
      <c r="D187" s="10"/>
      <c r="E187" s="10"/>
      <c r="F187" s="10"/>
      <c r="G187" s="10"/>
      <c r="H187" s="10"/>
      <c r="I187" s="10"/>
      <c r="J187" s="10"/>
      <c r="K187" s="10"/>
      <c r="L187" s="10"/>
      <c r="M187" s="10"/>
      <c r="N187" s="10"/>
      <c r="O187" s="10"/>
      <c r="P187" s="10"/>
      <c r="Q187" s="10"/>
      <c r="R187" s="10"/>
    </row>
    <row r="188" spans="1:18" ht="42" customHeight="1">
      <c r="A188" s="10"/>
      <c r="B188" s="10"/>
      <c r="C188" s="173" t="s">
        <v>121</v>
      </c>
      <c r="D188" s="84" t="s">
        <v>122</v>
      </c>
      <c r="E188" s="84" t="s">
        <v>33</v>
      </c>
      <c r="F188" s="84" t="s">
        <v>34</v>
      </c>
      <c r="G188" s="84" t="s">
        <v>35</v>
      </c>
      <c r="H188" s="85" t="s">
        <v>36</v>
      </c>
      <c r="I188" s="84" t="s">
        <v>37</v>
      </c>
      <c r="J188" s="84" t="s">
        <v>38</v>
      </c>
      <c r="K188" s="84" t="s">
        <v>39</v>
      </c>
      <c r="L188" s="84" t="s">
        <v>40</v>
      </c>
      <c r="M188" s="86" t="s">
        <v>41</v>
      </c>
      <c r="N188" s="174"/>
      <c r="O188" s="174"/>
      <c r="P188" s="174"/>
      <c r="Q188" s="174"/>
      <c r="R188" s="3"/>
    </row>
    <row r="189" spans="1:18" ht="15.75" customHeight="1">
      <c r="A189" s="10"/>
      <c r="B189" s="10"/>
      <c r="C189" s="199" t="s">
        <v>420</v>
      </c>
      <c r="D189" s="417">
        <f t="shared" ref="D189:M189" si="26">(E20-D20)/D20</f>
        <v>0.13793103448275862</v>
      </c>
      <c r="E189" s="417">
        <f t="shared" si="26"/>
        <v>9.0909090909090912E-2</v>
      </c>
      <c r="F189" s="740">
        <f t="shared" si="26"/>
        <v>7.4305555555555554</v>
      </c>
      <c r="G189" s="417">
        <f t="shared" si="26"/>
        <v>-0.31466227347611203</v>
      </c>
      <c r="H189" s="417">
        <f t="shared" si="26"/>
        <v>0.10336538461538461</v>
      </c>
      <c r="I189" s="417">
        <f t="shared" si="26"/>
        <v>0.33986928104575165</v>
      </c>
      <c r="J189" s="417">
        <f t="shared" si="26"/>
        <v>-0.14634146341463414</v>
      </c>
      <c r="K189" s="417">
        <f t="shared" si="26"/>
        <v>1.9047619047619049E-2</v>
      </c>
      <c r="L189" s="417">
        <f t="shared" si="26"/>
        <v>0.13457943925233645</v>
      </c>
      <c r="M189" s="423">
        <f t="shared" si="26"/>
        <v>-5.2718286655683691E-2</v>
      </c>
      <c r="N189" s="742"/>
      <c r="O189" s="742"/>
      <c r="P189" s="742"/>
      <c r="Q189" s="742"/>
      <c r="R189" s="3"/>
    </row>
    <row r="190" spans="1:18" ht="15.75" customHeight="1">
      <c r="A190" s="10"/>
      <c r="B190" s="10"/>
      <c r="C190" s="156" t="s">
        <v>232</v>
      </c>
      <c r="D190" s="177">
        <f t="shared" ref="D190:M190" si="27">(E21-D21)/D21</f>
        <v>2.4826789838337183E-2</v>
      </c>
      <c r="E190" s="177">
        <f t="shared" si="27"/>
        <v>0.64394366197183095</v>
      </c>
      <c r="F190" s="177">
        <f t="shared" si="27"/>
        <v>-0.43283070596298834</v>
      </c>
      <c r="G190" s="178">
        <f t="shared" si="27"/>
        <v>1.0459214501510574</v>
      </c>
      <c r="H190" s="177">
        <f t="shared" si="27"/>
        <v>0.8018310691080921</v>
      </c>
      <c r="I190" s="177">
        <f t="shared" si="27"/>
        <v>0.14751680052450417</v>
      </c>
      <c r="J190" s="177">
        <f t="shared" si="27"/>
        <v>0.12241108413083845</v>
      </c>
      <c r="K190" s="177">
        <f t="shared" si="27"/>
        <v>0.14100279969457877</v>
      </c>
      <c r="L190" s="177">
        <f t="shared" si="27"/>
        <v>5.9335266562569711E-2</v>
      </c>
      <c r="M190" s="179">
        <f t="shared" si="27"/>
        <v>-2.9479890503263845E-2</v>
      </c>
      <c r="N190" s="742"/>
      <c r="O190" s="742"/>
      <c r="P190" s="742"/>
      <c r="Q190" s="742"/>
      <c r="R190" s="3"/>
    </row>
    <row r="191" spans="1:18" ht="15.75" customHeight="1">
      <c r="A191" s="10"/>
      <c r="B191" s="10"/>
      <c r="C191" s="165" t="s">
        <v>233</v>
      </c>
      <c r="D191" s="448">
        <f t="shared" ref="D191:M191" si="28">(E22-D22)/D22</f>
        <v>-0.10658984515664387</v>
      </c>
      <c r="E191" s="448">
        <f t="shared" si="28"/>
        <v>0.30753728335348651</v>
      </c>
      <c r="F191" s="448">
        <f t="shared" si="28"/>
        <v>0.37854500616522813</v>
      </c>
      <c r="G191" s="448">
        <f t="shared" si="28"/>
        <v>-0.36404293381037567</v>
      </c>
      <c r="H191" s="448">
        <f t="shared" si="28"/>
        <v>0.4560478199718706</v>
      </c>
      <c r="I191" s="448">
        <f t="shared" si="28"/>
        <v>0.63680270466070998</v>
      </c>
      <c r="J191" s="448">
        <f t="shared" si="28"/>
        <v>0.37695485393921513</v>
      </c>
      <c r="K191" s="448">
        <f t="shared" si="28"/>
        <v>0.13114754098360656</v>
      </c>
      <c r="L191" s="448">
        <f t="shared" si="28"/>
        <v>6.8201193520886619E-2</v>
      </c>
      <c r="M191" s="455">
        <f t="shared" si="28"/>
        <v>2.1725636250775917E-2</v>
      </c>
      <c r="N191" s="742"/>
      <c r="O191" s="742"/>
      <c r="P191" s="742"/>
      <c r="Q191" s="742"/>
      <c r="R191" s="3"/>
    </row>
    <row r="192" spans="1:18" ht="15.75" customHeight="1">
      <c r="A192" s="10"/>
      <c r="B192" s="10"/>
      <c r="C192" s="156" t="s">
        <v>234</v>
      </c>
      <c r="D192" s="177">
        <f t="shared" ref="D192:M192" si="29">(E23-D23)/D23</f>
        <v>0.14691943127962084</v>
      </c>
      <c r="E192" s="177">
        <f t="shared" si="29"/>
        <v>0.34710743801652894</v>
      </c>
      <c r="F192" s="177">
        <f t="shared" si="29"/>
        <v>0.30061349693251532</v>
      </c>
      <c r="G192" s="178">
        <f t="shared" si="29"/>
        <v>-0.30896226415094341</v>
      </c>
      <c r="H192" s="177">
        <f t="shared" si="29"/>
        <v>1</v>
      </c>
      <c r="I192" s="177">
        <f t="shared" si="29"/>
        <v>0.14334470989761092</v>
      </c>
      <c r="J192" s="177">
        <f t="shared" si="29"/>
        <v>4.7761194029850747E-2</v>
      </c>
      <c r="K192" s="177">
        <f t="shared" si="29"/>
        <v>0.16096866096866097</v>
      </c>
      <c r="L192" s="177">
        <f t="shared" si="29"/>
        <v>0.10920245398773006</v>
      </c>
      <c r="M192" s="179">
        <f t="shared" si="29"/>
        <v>0.16924778761061948</v>
      </c>
      <c r="N192" s="742"/>
      <c r="O192" s="742"/>
      <c r="P192" s="742"/>
      <c r="Q192" s="742"/>
      <c r="R192" s="3"/>
    </row>
    <row r="193" spans="1:19" ht="16.5" customHeight="1">
      <c r="A193" s="10"/>
      <c r="B193" s="10"/>
      <c r="C193" s="377" t="s">
        <v>114</v>
      </c>
      <c r="D193" s="428">
        <f t="shared" ref="D193:M193" si="30">(E24-D24)/D24</f>
        <v>-8.9785296031229672E-2</v>
      </c>
      <c r="E193" s="428">
        <f t="shared" si="30"/>
        <v>0.17155110793423875</v>
      </c>
      <c r="F193" s="428">
        <f t="shared" si="30"/>
        <v>2.928615009151922E-2</v>
      </c>
      <c r="G193" s="428">
        <f t="shared" si="30"/>
        <v>-7.5281564908120921E-2</v>
      </c>
      <c r="H193" s="428">
        <f t="shared" si="30"/>
        <v>1.9301282051282052</v>
      </c>
      <c r="I193" s="428">
        <f t="shared" si="30"/>
        <v>-0.38394224458542986</v>
      </c>
      <c r="J193" s="428">
        <f t="shared" si="30"/>
        <v>-1.1363636363636364E-2</v>
      </c>
      <c r="K193" s="428">
        <f t="shared" si="30"/>
        <v>1.7600574712643677E-2</v>
      </c>
      <c r="L193" s="428">
        <f t="shared" si="30"/>
        <v>3.6710201200141193E-2</v>
      </c>
      <c r="M193" s="491">
        <f t="shared" si="30"/>
        <v>-0.10827374872318693</v>
      </c>
      <c r="N193" s="742"/>
      <c r="O193" s="742"/>
      <c r="P193" s="742"/>
      <c r="Q193" s="742"/>
      <c r="R193" s="3"/>
    </row>
    <row r="194" spans="1:19" ht="21.75" customHeight="1">
      <c r="A194" s="10"/>
      <c r="B194" s="10"/>
      <c r="C194" s="186" t="s">
        <v>126</v>
      </c>
      <c r="D194" s="80">
        <f t="shared" ref="D194:M194" si="31">(E25-D25)/D25</f>
        <v>-5.57403008709422E-2</v>
      </c>
      <c r="E194" s="188">
        <f t="shared" si="31"/>
        <v>0.37497903739728322</v>
      </c>
      <c r="F194" s="80">
        <f t="shared" si="31"/>
        <v>7.8790096353213809E-2</v>
      </c>
      <c r="G194" s="80">
        <f t="shared" si="31"/>
        <v>-3.9118145845110232E-2</v>
      </c>
      <c r="H194" s="80">
        <f t="shared" si="31"/>
        <v>0.86586657253794563</v>
      </c>
      <c r="I194" s="80">
        <f t="shared" si="31"/>
        <v>0.12750662126371548</v>
      </c>
      <c r="J194" s="80">
        <f t="shared" si="31"/>
        <v>0.18579418344519016</v>
      </c>
      <c r="K194" s="80">
        <f t="shared" si="31"/>
        <v>0.11810206584284501</v>
      </c>
      <c r="L194" s="80">
        <f t="shared" si="31"/>
        <v>6.3992238251919339E-2</v>
      </c>
      <c r="M194" s="189">
        <f t="shared" si="31"/>
        <v>-9.197954248106887E-3</v>
      </c>
      <c r="N194" s="745"/>
      <c r="O194" s="745"/>
      <c r="P194" s="745"/>
      <c r="Q194" s="745"/>
      <c r="R194" s="3"/>
    </row>
    <row r="195" spans="1:19" ht="15.75" customHeight="1">
      <c r="A195" s="10"/>
      <c r="B195" s="10"/>
      <c r="C195" s="151" t="s">
        <v>101</v>
      </c>
      <c r="D195" s="151"/>
      <c r="E195" s="151"/>
      <c r="F195" s="151"/>
      <c r="G195" s="151"/>
      <c r="H195" s="151"/>
      <c r="I195" s="151"/>
      <c r="J195" s="10"/>
      <c r="K195" s="10"/>
      <c r="L195" s="10"/>
      <c r="M195" s="10"/>
      <c r="N195" s="10"/>
      <c r="O195" s="10"/>
      <c r="P195" s="10"/>
      <c r="Q195" s="10"/>
      <c r="R195" s="10"/>
    </row>
    <row r="196" spans="1:19">
      <c r="A196" s="10"/>
      <c r="B196" s="10"/>
      <c r="C196" s="10"/>
      <c r="D196" s="10"/>
      <c r="E196" s="10"/>
      <c r="F196" s="10"/>
      <c r="G196" s="10"/>
      <c r="H196" s="10"/>
      <c r="I196" s="10"/>
      <c r="J196" s="10"/>
      <c r="K196" s="10"/>
      <c r="L196" s="10"/>
      <c r="M196" s="10"/>
      <c r="N196" s="10"/>
      <c r="O196" s="10"/>
      <c r="P196" s="10"/>
      <c r="Q196" s="10"/>
      <c r="R196" s="10"/>
    </row>
    <row r="197" spans="1:19">
      <c r="A197" s="10"/>
      <c r="B197" s="10"/>
      <c r="C197" s="10"/>
      <c r="D197" s="10"/>
      <c r="E197" s="10"/>
      <c r="F197" s="10"/>
      <c r="G197" s="10"/>
      <c r="H197" s="10"/>
      <c r="I197" s="10"/>
      <c r="J197" s="10"/>
      <c r="K197" s="10"/>
      <c r="L197" s="10"/>
      <c r="M197" s="10"/>
      <c r="N197" s="10"/>
      <c r="O197" s="10"/>
      <c r="P197" s="10"/>
      <c r="Q197" s="10"/>
      <c r="R197" s="10"/>
    </row>
    <row r="198" spans="1:19" ht="30.75" customHeight="1">
      <c r="A198" s="10"/>
      <c r="B198" s="10"/>
      <c r="C198" s="921" t="s">
        <v>458</v>
      </c>
      <c r="D198" s="825"/>
      <c r="E198" s="825"/>
      <c r="F198" s="825"/>
      <c r="G198" s="825"/>
      <c r="H198" s="825"/>
      <c r="I198" s="825"/>
      <c r="J198" s="825"/>
      <c r="K198" s="825"/>
      <c r="L198" s="825"/>
      <c r="M198" s="825"/>
      <c r="N198" s="825"/>
      <c r="O198" s="172"/>
      <c r="P198" s="172"/>
      <c r="Q198" s="172"/>
      <c r="R198" s="172"/>
    </row>
    <row r="199" spans="1:19" ht="6" customHeight="1">
      <c r="A199" s="10"/>
      <c r="B199" s="10"/>
      <c r="C199" s="10"/>
      <c r="D199" s="10"/>
      <c r="E199" s="10"/>
      <c r="F199" s="10"/>
      <c r="G199" s="10"/>
      <c r="H199" s="10"/>
      <c r="I199" s="10"/>
      <c r="J199" s="10"/>
      <c r="K199" s="10"/>
      <c r="L199" s="10"/>
      <c r="M199" s="10"/>
      <c r="N199" s="10"/>
      <c r="O199" s="10"/>
      <c r="P199" s="10"/>
      <c r="Q199" s="10"/>
      <c r="R199" s="10"/>
    </row>
    <row r="200" spans="1:19" ht="16.5" customHeight="1">
      <c r="A200" s="10"/>
      <c r="B200" s="10"/>
      <c r="C200" s="853" t="s">
        <v>87</v>
      </c>
      <c r="D200" s="127" t="s">
        <v>88</v>
      </c>
      <c r="E200" s="127" t="s">
        <v>88</v>
      </c>
      <c r="F200" s="127" t="s">
        <v>88</v>
      </c>
      <c r="G200" s="127" t="s">
        <v>88</v>
      </c>
      <c r="H200" s="127" t="s">
        <v>88</v>
      </c>
      <c r="I200" s="127" t="s">
        <v>88</v>
      </c>
      <c r="J200" s="127" t="s">
        <v>88</v>
      </c>
      <c r="K200" s="127" t="s">
        <v>88</v>
      </c>
      <c r="L200" s="127" t="s">
        <v>88</v>
      </c>
      <c r="M200" s="127" t="s">
        <v>88</v>
      </c>
      <c r="N200" s="128" t="s">
        <v>88</v>
      </c>
      <c r="O200" s="349"/>
      <c r="P200" s="349"/>
      <c r="Q200" s="349"/>
      <c r="R200" s="349"/>
      <c r="S200" s="3"/>
    </row>
    <row r="201" spans="1:19" ht="16.5" customHeight="1">
      <c r="A201" s="10"/>
      <c r="B201" s="10"/>
      <c r="C201" s="854"/>
      <c r="D201" s="130">
        <v>2002</v>
      </c>
      <c r="E201" s="130">
        <v>2003</v>
      </c>
      <c r="F201" s="130">
        <v>2004</v>
      </c>
      <c r="G201" s="130">
        <v>2005</v>
      </c>
      <c r="H201" s="130">
        <v>2006</v>
      </c>
      <c r="I201" s="130">
        <v>2007</v>
      </c>
      <c r="J201" s="130">
        <v>2008</v>
      </c>
      <c r="K201" s="130">
        <v>2009</v>
      </c>
      <c r="L201" s="130">
        <v>2010</v>
      </c>
      <c r="M201" s="130">
        <v>2011</v>
      </c>
      <c r="N201" s="131">
        <v>2012</v>
      </c>
      <c r="O201" s="349"/>
      <c r="P201" s="349"/>
      <c r="Q201" s="349"/>
      <c r="R201" s="349"/>
      <c r="S201" s="3"/>
    </row>
    <row r="202" spans="1:19" ht="15" customHeight="1">
      <c r="A202" s="10"/>
      <c r="B202" s="10"/>
      <c r="C202" s="153" t="s">
        <v>420</v>
      </c>
      <c r="D202" s="417">
        <f t="shared" ref="D202:D206" si="32">D20/$D$25</f>
        <v>9.1844813935075213E-3</v>
      </c>
      <c r="E202" s="417">
        <f t="shared" ref="E202:E206" si="33">E20/$E$25</f>
        <v>1.1068254234445749E-2</v>
      </c>
      <c r="F202" s="417">
        <f t="shared" ref="F202:F206" si="34">F20/$F$25</f>
        <v>8.7815587266739849E-3</v>
      </c>
      <c r="G202" s="417">
        <f t="shared" ref="G202:G206" si="35">G20/$G$25</f>
        <v>6.8626342566421708E-2</v>
      </c>
      <c r="H202" s="417">
        <f t="shared" ref="H202:H206" si="36">H20/$H$25</f>
        <v>4.8946934933521591E-2</v>
      </c>
      <c r="I202" s="417">
        <f t="shared" ref="I202:I206" si="37">I20/$I$25</f>
        <v>2.8944381384790011E-2</v>
      </c>
      <c r="J202" s="417">
        <f t="shared" ref="J202:J206" si="38">J20/$J$25</f>
        <v>3.4395973154362415E-2</v>
      </c>
      <c r="K202" s="417">
        <f t="shared" ref="K202:K206" si="39">K20/$K$25</f>
        <v>2.4761814923120462E-2</v>
      </c>
      <c r="L202" s="417">
        <f t="shared" ref="L202:L206" si="40">L20/$L$25</f>
        <v>2.2568126212773137E-2</v>
      </c>
      <c r="M202" s="417">
        <f t="shared" ref="M202:M206" si="41">M20/$M$25</f>
        <v>2.4065337192245174E-2</v>
      </c>
      <c r="N202" s="454">
        <f t="shared" ref="N202:N206" si="42">N20/$N$25</f>
        <v>2.3008282981873473E-2</v>
      </c>
      <c r="O202" s="211"/>
      <c r="P202" s="211"/>
      <c r="Q202" s="211"/>
      <c r="R202" s="211"/>
      <c r="S202" s="3"/>
    </row>
    <row r="203" spans="1:19" ht="15" customHeight="1">
      <c r="A203" s="10"/>
      <c r="B203" s="10"/>
      <c r="C203" s="156" t="s">
        <v>232</v>
      </c>
      <c r="D203" s="177">
        <f t="shared" si="32"/>
        <v>0.27426761678543149</v>
      </c>
      <c r="E203" s="177">
        <f t="shared" si="33"/>
        <v>0.29766895857789705</v>
      </c>
      <c r="F203" s="177">
        <f t="shared" si="34"/>
        <v>0.35589706061714843</v>
      </c>
      <c r="G203" s="197">
        <f t="shared" si="35"/>
        <v>0.18711136235161108</v>
      </c>
      <c r="H203" s="177">
        <f t="shared" si="36"/>
        <v>0.39839981174255795</v>
      </c>
      <c r="I203" s="177">
        <f t="shared" si="37"/>
        <v>0.38472695169630472</v>
      </c>
      <c r="J203" s="177">
        <f t="shared" si="38"/>
        <v>0.39155480984340046</v>
      </c>
      <c r="K203" s="177">
        <f t="shared" si="39"/>
        <v>0.3706254126969154</v>
      </c>
      <c r="L203" s="177">
        <f t="shared" si="40"/>
        <v>0.37821648527798868</v>
      </c>
      <c r="M203" s="177">
        <f t="shared" si="41"/>
        <v>0.37656107520913451</v>
      </c>
      <c r="N203" s="179">
        <f t="shared" si="42"/>
        <v>0.36885278700332119</v>
      </c>
      <c r="O203" s="211"/>
      <c r="P203" s="211"/>
      <c r="Q203" s="211"/>
      <c r="R203" s="211"/>
      <c r="S203" s="3"/>
    </row>
    <row r="204" spans="1:19" ht="15" customHeight="1">
      <c r="A204" s="10"/>
      <c r="B204" s="10"/>
      <c r="C204" s="165" t="s">
        <v>233</v>
      </c>
      <c r="D204" s="448">
        <f t="shared" si="32"/>
        <v>0.43974663499604116</v>
      </c>
      <c r="E204" s="448">
        <f t="shared" si="33"/>
        <v>0.41606573872211972</v>
      </c>
      <c r="F204" s="448">
        <f t="shared" si="34"/>
        <v>0.39565800707403342</v>
      </c>
      <c r="G204" s="448">
        <f t="shared" si="35"/>
        <v>0.50559638213680047</v>
      </c>
      <c r="H204" s="448">
        <f t="shared" si="36"/>
        <v>0.3346276032474409</v>
      </c>
      <c r="I204" s="448">
        <f t="shared" si="37"/>
        <v>0.26113002900744103</v>
      </c>
      <c r="J204" s="448">
        <f t="shared" si="38"/>
        <v>0.37908277404921698</v>
      </c>
      <c r="K204" s="448">
        <f t="shared" si="39"/>
        <v>0.44019432129044428</v>
      </c>
      <c r="L204" s="448">
        <f t="shared" si="40"/>
        <v>0.44533029612756264</v>
      </c>
      <c r="M204" s="448">
        <f t="shared" si="41"/>
        <v>0.44709193989612656</v>
      </c>
      <c r="N204" s="455">
        <f t="shared" si="42"/>
        <v>0.46104597655155855</v>
      </c>
      <c r="O204" s="211"/>
      <c r="P204" s="211"/>
      <c r="Q204" s="211"/>
      <c r="R204" s="211"/>
      <c r="S204" s="3"/>
    </row>
    <row r="205" spans="1:19" ht="15" customHeight="1">
      <c r="A205" s="10"/>
      <c r="B205" s="10"/>
      <c r="C205" s="156" t="s">
        <v>234</v>
      </c>
      <c r="D205" s="177">
        <f t="shared" si="32"/>
        <v>3.3412509897070466E-2</v>
      </c>
      <c r="E205" s="177">
        <f t="shared" si="33"/>
        <v>4.0583598859634411E-2</v>
      </c>
      <c r="F205" s="177">
        <f t="shared" si="34"/>
        <v>3.9760946456884987E-2</v>
      </c>
      <c r="G205" s="197">
        <f t="shared" si="35"/>
        <v>4.7936687394007915E-2</v>
      </c>
      <c r="H205" s="177">
        <f t="shared" si="36"/>
        <v>3.4474644075773622E-2</v>
      </c>
      <c r="I205" s="177">
        <f t="shared" si="37"/>
        <v>3.6952957497792913E-2</v>
      </c>
      <c r="J205" s="177">
        <f t="shared" si="38"/>
        <v>3.7472035794183442E-2</v>
      </c>
      <c r="K205" s="177">
        <f t="shared" si="39"/>
        <v>3.3110083954343929E-2</v>
      </c>
      <c r="L205" s="177">
        <f t="shared" si="40"/>
        <v>3.4379481987682446E-2</v>
      </c>
      <c r="M205" s="177">
        <f t="shared" si="41"/>
        <v>3.5840304484002695E-2</v>
      </c>
      <c r="N205" s="179">
        <f t="shared" si="42"/>
        <v>4.2295226281461325E-2</v>
      </c>
      <c r="O205" s="211"/>
      <c r="P205" s="211"/>
      <c r="Q205" s="211"/>
      <c r="R205" s="211"/>
      <c r="S205" s="3"/>
    </row>
    <row r="206" spans="1:19" ht="15" customHeight="1">
      <c r="A206" s="10"/>
      <c r="B206" s="10"/>
      <c r="C206" s="377" t="s">
        <v>114</v>
      </c>
      <c r="D206" s="428">
        <f t="shared" si="32"/>
        <v>0.24338875692794934</v>
      </c>
      <c r="E206" s="428">
        <f t="shared" si="33"/>
        <v>0.23461344960590308</v>
      </c>
      <c r="F206" s="428">
        <f t="shared" si="34"/>
        <v>0.19990242712525919</v>
      </c>
      <c r="G206" s="428">
        <f t="shared" si="35"/>
        <v>0.19072922555115884</v>
      </c>
      <c r="H206" s="428">
        <f t="shared" si="36"/>
        <v>0.18355100600070595</v>
      </c>
      <c r="I206" s="428">
        <f t="shared" si="37"/>
        <v>0.28824568041367132</v>
      </c>
      <c r="J206" s="428">
        <f t="shared" si="38"/>
        <v>0.1574944071588367</v>
      </c>
      <c r="K206" s="428">
        <f t="shared" si="39"/>
        <v>0.13130836713517594</v>
      </c>
      <c r="L206" s="428">
        <f t="shared" si="40"/>
        <v>0.11950561039399309</v>
      </c>
      <c r="M206" s="428">
        <f t="shared" si="41"/>
        <v>0.11644134321849106</v>
      </c>
      <c r="N206" s="434">
        <f t="shared" si="42"/>
        <v>0.10479772718178544</v>
      </c>
      <c r="O206" s="211"/>
      <c r="P206" s="211"/>
      <c r="Q206" s="211"/>
      <c r="R206" s="211"/>
      <c r="S206" s="3"/>
    </row>
    <row r="207" spans="1:19" ht="21.75" customHeight="1">
      <c r="A207" s="10"/>
      <c r="B207" s="10"/>
      <c r="C207" s="186" t="s">
        <v>28</v>
      </c>
      <c r="D207" s="212">
        <f t="shared" ref="D207:E207" si="43">SUM(D202:D206)</f>
        <v>1</v>
      </c>
      <c r="E207" s="213">
        <f t="shared" si="43"/>
        <v>1</v>
      </c>
      <c r="F207" s="212">
        <f>F202+F203+F204+F205+F206</f>
        <v>1</v>
      </c>
      <c r="G207" s="212">
        <f t="shared" ref="G207:N207" si="44">SUM(G202:G206)</f>
        <v>1</v>
      </c>
      <c r="H207" s="212">
        <f t="shared" si="44"/>
        <v>1</v>
      </c>
      <c r="I207" s="212">
        <f t="shared" si="44"/>
        <v>1</v>
      </c>
      <c r="J207" s="212">
        <f t="shared" si="44"/>
        <v>1</v>
      </c>
      <c r="K207" s="212">
        <f t="shared" si="44"/>
        <v>0.99999999999999989</v>
      </c>
      <c r="L207" s="212">
        <f t="shared" si="44"/>
        <v>1</v>
      </c>
      <c r="M207" s="212">
        <f t="shared" si="44"/>
        <v>1</v>
      </c>
      <c r="N207" s="214">
        <f t="shared" si="44"/>
        <v>1</v>
      </c>
      <c r="O207" s="216"/>
      <c r="P207" s="216"/>
      <c r="Q207" s="216"/>
      <c r="R207" s="216"/>
      <c r="S207" s="3"/>
    </row>
    <row r="208" spans="1:19" ht="15.75" customHeight="1">
      <c r="A208" s="10"/>
      <c r="B208" s="10"/>
      <c r="C208" s="923" t="s">
        <v>101</v>
      </c>
      <c r="D208" s="832"/>
      <c r="E208" s="832"/>
      <c r="F208" s="832"/>
      <c r="G208" s="832"/>
      <c r="H208" s="832"/>
      <c r="I208" s="832"/>
      <c r="J208" s="832"/>
      <c r="K208" s="832"/>
      <c r="L208" s="832"/>
      <c r="M208" s="832"/>
      <c r="N208" s="747"/>
      <c r="O208" s="10"/>
      <c r="P208" s="10"/>
      <c r="Q208" s="10"/>
      <c r="R208" s="10"/>
    </row>
    <row r="209" spans="1:18">
      <c r="A209" s="10"/>
      <c r="B209" s="10"/>
      <c r="C209" s="10"/>
      <c r="D209" s="10"/>
      <c r="E209" s="10"/>
      <c r="F209" s="10"/>
      <c r="G209" s="10"/>
      <c r="H209" s="10"/>
      <c r="I209" s="10"/>
      <c r="J209" s="10"/>
      <c r="K209" s="10"/>
      <c r="L209" s="10"/>
      <c r="M209" s="10"/>
      <c r="N209" s="10"/>
      <c r="O209" s="10"/>
      <c r="P209" s="10"/>
      <c r="Q209" s="10"/>
      <c r="R209" s="10"/>
    </row>
    <row r="210" spans="1:18">
      <c r="A210" s="10"/>
      <c r="B210" s="10"/>
      <c r="C210" s="10"/>
      <c r="D210" s="10"/>
      <c r="E210" s="10"/>
      <c r="F210" s="10"/>
      <c r="G210" s="10"/>
      <c r="H210" s="10"/>
      <c r="I210" s="10"/>
      <c r="J210" s="10"/>
      <c r="K210" s="10"/>
      <c r="L210" s="10"/>
      <c r="M210" s="10"/>
      <c r="N210" s="10"/>
      <c r="O210" s="10"/>
      <c r="P210" s="10"/>
      <c r="Q210" s="10"/>
      <c r="R210" s="10"/>
    </row>
    <row r="211" spans="1:18">
      <c r="A211" s="10"/>
      <c r="B211" s="10"/>
      <c r="C211" s="10"/>
      <c r="D211" s="10"/>
      <c r="E211" s="10"/>
      <c r="F211" s="10"/>
      <c r="G211" s="10"/>
      <c r="H211" s="10"/>
      <c r="I211" s="10"/>
      <c r="J211" s="10"/>
      <c r="K211" s="10"/>
      <c r="L211" s="10"/>
      <c r="M211" s="10"/>
      <c r="N211" s="10"/>
      <c r="O211" s="10"/>
      <c r="P211" s="10"/>
      <c r="Q211" s="10"/>
      <c r="R211" s="10"/>
    </row>
    <row r="212" spans="1:18" ht="31.5" customHeight="1">
      <c r="A212" s="10"/>
      <c r="B212" s="10"/>
      <c r="C212" s="921" t="s">
        <v>455</v>
      </c>
      <c r="D212" s="825"/>
      <c r="E212" s="825"/>
      <c r="F212" s="825"/>
      <c r="G212" s="825"/>
      <c r="H212" s="825"/>
      <c r="I212" s="825"/>
      <c r="J212" s="825"/>
      <c r="K212" s="825"/>
      <c r="L212" s="825"/>
      <c r="M212" s="825"/>
      <c r="N212" s="825"/>
      <c r="O212" s="172"/>
      <c r="P212" s="172"/>
      <c r="Q212" s="172"/>
      <c r="R212" s="10"/>
    </row>
    <row r="213" spans="1:18" ht="4.5" customHeight="1">
      <c r="A213" s="10"/>
      <c r="B213" s="10"/>
      <c r="C213" s="922"/>
      <c r="D213" s="832"/>
      <c r="E213" s="832"/>
      <c r="F213" s="832"/>
      <c r="G213" s="832"/>
      <c r="H213" s="832"/>
      <c r="I213" s="832"/>
      <c r="J213" s="832"/>
      <c r="K213" s="832"/>
      <c r="L213" s="832"/>
      <c r="M213" s="832"/>
      <c r="N213" s="832"/>
      <c r="O213" s="832"/>
      <c r="P213" s="832"/>
      <c r="Q213" s="832"/>
      <c r="R213" s="10"/>
    </row>
    <row r="214" spans="1:18">
      <c r="A214" s="10"/>
      <c r="B214" s="10"/>
      <c r="C214" s="10"/>
      <c r="D214" s="10"/>
      <c r="E214" s="10"/>
      <c r="F214" s="10"/>
      <c r="G214" s="10"/>
      <c r="H214" s="10"/>
      <c r="I214" s="10"/>
      <c r="J214" s="10"/>
      <c r="K214" s="10"/>
      <c r="L214" s="10"/>
      <c r="M214" s="10"/>
      <c r="N214" s="10"/>
      <c r="O214" s="10"/>
      <c r="P214" s="10"/>
      <c r="Q214" s="10"/>
      <c r="R214" s="10"/>
    </row>
    <row r="215" spans="1:18">
      <c r="A215" s="10"/>
      <c r="B215" s="10"/>
      <c r="C215" s="10"/>
      <c r="D215" s="10"/>
      <c r="E215" s="10"/>
      <c r="F215" s="10"/>
      <c r="G215" s="10"/>
      <c r="H215" s="10"/>
      <c r="I215" s="10"/>
      <c r="J215" s="10"/>
      <c r="K215" s="10"/>
      <c r="L215" s="10"/>
      <c r="M215" s="10"/>
      <c r="N215" s="10"/>
      <c r="O215" s="10"/>
      <c r="P215" s="10"/>
      <c r="Q215" s="10"/>
      <c r="R215" s="10"/>
    </row>
    <row r="216" spans="1:18">
      <c r="A216" s="10"/>
      <c r="B216" s="10"/>
      <c r="C216" s="10"/>
      <c r="D216" s="10"/>
      <c r="E216" s="10"/>
      <c r="F216" s="10"/>
      <c r="G216" s="10"/>
      <c r="H216" s="10"/>
      <c r="I216" s="10"/>
      <c r="J216" s="10"/>
      <c r="K216" s="10"/>
      <c r="L216" s="10"/>
      <c r="M216" s="10"/>
      <c r="N216" s="10"/>
      <c r="O216" s="10"/>
      <c r="P216" s="10"/>
      <c r="Q216" s="10"/>
      <c r="R216" s="10"/>
    </row>
    <row r="217" spans="1:18">
      <c r="A217" s="10"/>
      <c r="B217" s="10"/>
      <c r="C217" s="10"/>
      <c r="D217" s="10"/>
      <c r="E217" s="10"/>
      <c r="F217" s="10"/>
      <c r="G217" s="10"/>
      <c r="H217" s="10"/>
      <c r="I217" s="10"/>
      <c r="J217" s="10"/>
      <c r="K217" s="10"/>
      <c r="L217" s="10"/>
      <c r="M217" s="10"/>
      <c r="N217" s="10"/>
      <c r="O217" s="10"/>
      <c r="P217" s="10"/>
      <c r="Q217" s="10"/>
      <c r="R217" s="10"/>
    </row>
    <row r="218" spans="1:18">
      <c r="A218" s="10"/>
      <c r="B218" s="10"/>
      <c r="C218" s="10"/>
      <c r="D218" s="10"/>
      <c r="E218" s="10"/>
      <c r="F218" s="10"/>
      <c r="G218" s="10"/>
      <c r="H218" s="10"/>
      <c r="I218" s="10"/>
      <c r="J218" s="10"/>
      <c r="K218" s="10"/>
      <c r="L218" s="10"/>
      <c r="M218" s="10"/>
      <c r="N218" s="10"/>
      <c r="O218" s="10"/>
      <c r="P218" s="10"/>
      <c r="Q218" s="10"/>
      <c r="R218" s="10"/>
    </row>
    <row r="219" spans="1:18">
      <c r="A219" s="10"/>
      <c r="B219" s="10"/>
      <c r="C219" s="10"/>
      <c r="D219" s="10"/>
      <c r="E219" s="10"/>
      <c r="F219" s="10"/>
      <c r="G219" s="10"/>
      <c r="H219" s="10"/>
      <c r="I219" s="10"/>
      <c r="J219" s="10"/>
      <c r="K219" s="10"/>
      <c r="L219" s="10"/>
      <c r="M219" s="10"/>
      <c r="N219" s="10"/>
      <c r="O219" s="10"/>
      <c r="P219" s="10"/>
      <c r="Q219" s="10"/>
      <c r="R219" s="10"/>
    </row>
    <row r="220" spans="1:18">
      <c r="A220" s="10"/>
      <c r="B220" s="10"/>
      <c r="C220" s="10"/>
      <c r="D220" s="10"/>
      <c r="E220" s="10"/>
      <c r="F220" s="10"/>
      <c r="G220" s="10"/>
      <c r="H220" s="10"/>
      <c r="I220" s="10"/>
      <c r="J220" s="10"/>
      <c r="K220" s="10"/>
      <c r="L220" s="10"/>
      <c r="M220" s="10"/>
      <c r="N220" s="10"/>
      <c r="O220" s="10"/>
      <c r="P220" s="10"/>
      <c r="Q220" s="10"/>
      <c r="R220" s="10"/>
    </row>
    <row r="221" spans="1:18">
      <c r="A221" s="10"/>
      <c r="B221" s="10"/>
      <c r="C221" s="10"/>
      <c r="D221" s="10"/>
      <c r="E221" s="10"/>
      <c r="F221" s="10"/>
      <c r="G221" s="10"/>
      <c r="H221" s="10"/>
      <c r="I221" s="10"/>
      <c r="J221" s="10"/>
      <c r="K221" s="10"/>
      <c r="L221" s="10"/>
      <c r="M221" s="10"/>
      <c r="N221" s="10"/>
      <c r="O221" s="10"/>
      <c r="P221" s="10"/>
      <c r="Q221" s="10"/>
      <c r="R221" s="10"/>
    </row>
    <row r="222" spans="1:18">
      <c r="A222" s="10"/>
      <c r="B222" s="10"/>
      <c r="C222" s="10"/>
      <c r="D222" s="10"/>
      <c r="E222" s="10"/>
      <c r="F222" s="10"/>
      <c r="G222" s="10"/>
      <c r="H222" s="10"/>
      <c r="I222" s="10"/>
      <c r="J222" s="10"/>
      <c r="K222" s="10"/>
      <c r="L222" s="10"/>
      <c r="M222" s="10"/>
      <c r="N222" s="10"/>
      <c r="O222" s="10"/>
      <c r="P222" s="10"/>
      <c r="Q222" s="10"/>
      <c r="R222" s="10"/>
    </row>
    <row r="223" spans="1:18">
      <c r="A223" s="10"/>
      <c r="B223" s="10"/>
      <c r="C223" s="10"/>
      <c r="D223" s="10"/>
      <c r="E223" s="10"/>
      <c r="F223" s="10"/>
      <c r="G223" s="10"/>
      <c r="H223" s="10"/>
      <c r="I223" s="10"/>
      <c r="J223" s="10"/>
      <c r="K223" s="10"/>
      <c r="L223" s="10"/>
      <c r="M223" s="10"/>
      <c r="N223" s="10"/>
      <c r="O223" s="10"/>
      <c r="P223" s="10"/>
      <c r="Q223" s="10"/>
      <c r="R223" s="10"/>
    </row>
    <row r="224" spans="1:18">
      <c r="A224" s="10"/>
      <c r="B224" s="10"/>
      <c r="C224" s="10"/>
      <c r="D224" s="10"/>
      <c r="E224" s="10"/>
      <c r="F224" s="10"/>
      <c r="G224" s="10"/>
      <c r="H224" s="10"/>
      <c r="I224" s="10"/>
      <c r="J224" s="10"/>
      <c r="K224" s="10"/>
      <c r="L224" s="10"/>
      <c r="M224" s="10"/>
      <c r="N224" s="10"/>
      <c r="O224" s="10"/>
      <c r="P224" s="10"/>
      <c r="Q224" s="10"/>
      <c r="R224" s="10"/>
    </row>
    <row r="225" spans="1:18" ht="27" customHeight="1">
      <c r="A225" s="10"/>
      <c r="B225" s="10"/>
      <c r="C225" s="219"/>
      <c r="D225" s="219"/>
      <c r="E225" s="219"/>
      <c r="F225" s="219"/>
      <c r="G225" s="219"/>
      <c r="H225" s="219"/>
      <c r="I225" s="10"/>
      <c r="J225" s="10"/>
      <c r="K225" s="10"/>
      <c r="L225" s="10"/>
      <c r="M225" s="10"/>
      <c r="N225" s="10"/>
      <c r="O225" s="10"/>
      <c r="P225" s="10"/>
      <c r="Q225" s="10"/>
      <c r="R225" s="10"/>
    </row>
    <row r="226" spans="1:18">
      <c r="A226" s="10"/>
      <c r="B226" s="10"/>
      <c r="C226" s="10"/>
      <c r="D226" s="10"/>
      <c r="E226" s="10"/>
      <c r="F226" s="10"/>
      <c r="G226" s="10"/>
      <c r="H226" s="10"/>
      <c r="I226" s="10"/>
      <c r="J226" s="10"/>
      <c r="K226" s="10"/>
      <c r="L226" s="10"/>
      <c r="M226" s="10"/>
      <c r="N226" s="10"/>
      <c r="O226" s="10"/>
      <c r="P226" s="10"/>
      <c r="Q226" s="10"/>
      <c r="R226" s="10"/>
    </row>
    <row r="227" spans="1:18" ht="32.25" customHeight="1">
      <c r="A227" s="10"/>
      <c r="B227" s="10"/>
      <c r="C227" s="921" t="s">
        <v>461</v>
      </c>
      <c r="D227" s="825"/>
      <c r="E227" s="825"/>
      <c r="F227" s="825"/>
      <c r="G227" s="825"/>
      <c r="H227" s="825"/>
      <c r="I227" s="825"/>
      <c r="J227" s="825"/>
      <c r="K227" s="825"/>
      <c r="L227" s="825"/>
      <c r="M227" s="825"/>
      <c r="N227" s="825"/>
      <c r="O227" s="10"/>
      <c r="P227" s="10"/>
      <c r="Q227" s="10"/>
      <c r="R227" s="10"/>
    </row>
    <row r="228" spans="1:18" ht="6.75" customHeight="1">
      <c r="A228" s="10"/>
      <c r="B228" s="10"/>
      <c r="C228" s="10"/>
      <c r="D228" s="10"/>
      <c r="E228" s="10"/>
      <c r="F228" s="10"/>
      <c r="G228" s="10"/>
      <c r="H228" s="10"/>
      <c r="I228" s="10"/>
      <c r="J228" s="10"/>
      <c r="K228" s="10"/>
      <c r="L228" s="10"/>
      <c r="M228" s="10"/>
      <c r="N228" s="10"/>
      <c r="O228" s="10"/>
      <c r="P228" s="10"/>
      <c r="Q228" s="10"/>
      <c r="R228" s="10"/>
    </row>
    <row r="229" spans="1:18" ht="15.75" customHeight="1">
      <c r="A229" s="10"/>
      <c r="B229" s="10"/>
      <c r="C229" s="853" t="s">
        <v>87</v>
      </c>
      <c r="D229" s="127" t="s">
        <v>88</v>
      </c>
      <c r="E229" s="127" t="s">
        <v>88</v>
      </c>
      <c r="F229" s="127" t="s">
        <v>88</v>
      </c>
      <c r="G229" s="127" t="s">
        <v>88</v>
      </c>
      <c r="H229" s="127" t="s">
        <v>88</v>
      </c>
      <c r="I229" s="127" t="s">
        <v>88</v>
      </c>
      <c r="J229" s="127" t="s">
        <v>88</v>
      </c>
      <c r="K229" s="127" t="s">
        <v>88</v>
      </c>
      <c r="L229" s="127" t="s">
        <v>88</v>
      </c>
      <c r="M229" s="127" t="s">
        <v>88</v>
      </c>
      <c r="N229" s="128" t="s">
        <v>88</v>
      </c>
      <c r="O229" s="10"/>
      <c r="P229" s="10"/>
      <c r="Q229" s="10"/>
      <c r="R229" s="10"/>
    </row>
    <row r="230" spans="1:18" ht="15.75" customHeight="1">
      <c r="A230" s="10"/>
      <c r="B230" s="10"/>
      <c r="C230" s="854"/>
      <c r="D230" s="130">
        <v>2002</v>
      </c>
      <c r="E230" s="130">
        <v>2003</v>
      </c>
      <c r="F230" s="130">
        <v>2004</v>
      </c>
      <c r="G230" s="130">
        <v>2005</v>
      </c>
      <c r="H230" s="130">
        <v>2006</v>
      </c>
      <c r="I230" s="130">
        <v>2007</v>
      </c>
      <c r="J230" s="130">
        <v>2008</v>
      </c>
      <c r="K230" s="130">
        <v>2009</v>
      </c>
      <c r="L230" s="130">
        <v>2010</v>
      </c>
      <c r="M230" s="130">
        <v>2011</v>
      </c>
      <c r="N230" s="131">
        <v>2012</v>
      </c>
      <c r="O230" s="10"/>
      <c r="P230" s="10"/>
      <c r="Q230" s="10"/>
      <c r="R230" s="10"/>
    </row>
    <row r="231" spans="1:18">
      <c r="A231" s="10"/>
      <c r="B231" s="10"/>
      <c r="C231" s="719" t="s">
        <v>222</v>
      </c>
      <c r="D231" s="133">
        <v>4647</v>
      </c>
      <c r="E231" s="133">
        <v>4380</v>
      </c>
      <c r="F231" s="133">
        <v>5825</v>
      </c>
      <c r="G231" s="133">
        <v>5789</v>
      </c>
      <c r="H231" s="133">
        <v>5994</v>
      </c>
      <c r="I231" s="133">
        <v>10289</v>
      </c>
      <c r="J231" s="133">
        <v>11949</v>
      </c>
      <c r="K231" s="133">
        <v>13922</v>
      </c>
      <c r="L231" s="133">
        <v>15911</v>
      </c>
      <c r="M231" s="133">
        <v>17478</v>
      </c>
      <c r="N231" s="134">
        <v>19296</v>
      </c>
      <c r="O231" s="10"/>
      <c r="P231" s="10"/>
      <c r="Q231" s="10"/>
      <c r="R231" s="10"/>
    </row>
    <row r="232" spans="1:18">
      <c r="A232" s="10"/>
      <c r="B232" s="10"/>
      <c r="C232" s="156" t="s">
        <v>224</v>
      </c>
      <c r="D232" s="137">
        <v>775</v>
      </c>
      <c r="E232" s="137">
        <v>819</v>
      </c>
      <c r="F232" s="137">
        <v>1452</v>
      </c>
      <c r="G232" s="137">
        <v>1081</v>
      </c>
      <c r="H232" s="137">
        <v>1670</v>
      </c>
      <c r="I232" s="137">
        <v>2036</v>
      </c>
      <c r="J232" s="137">
        <v>2377</v>
      </c>
      <c r="K232" s="137">
        <v>3054</v>
      </c>
      <c r="L232" s="137">
        <v>3492</v>
      </c>
      <c r="M232" s="137">
        <v>3870</v>
      </c>
      <c r="N232" s="138">
        <v>4596</v>
      </c>
      <c r="O232" s="10"/>
      <c r="P232" s="10"/>
      <c r="Q232" s="10"/>
      <c r="R232" s="10"/>
    </row>
    <row r="233" spans="1:18" ht="15.75" customHeight="1">
      <c r="A233" s="10"/>
      <c r="B233" s="10"/>
      <c r="C233" s="377" t="s">
        <v>114</v>
      </c>
      <c r="D233" s="698">
        <v>893</v>
      </c>
      <c r="E233" s="698">
        <v>764</v>
      </c>
      <c r="F233" s="698">
        <v>922</v>
      </c>
      <c r="G233" s="359">
        <v>1975</v>
      </c>
      <c r="H233" s="698">
        <v>835</v>
      </c>
      <c r="I233" s="359">
        <v>3533</v>
      </c>
      <c r="J233" s="359">
        <v>3554</v>
      </c>
      <c r="K233" s="359">
        <v>4226</v>
      </c>
      <c r="L233" s="359">
        <v>4303</v>
      </c>
      <c r="M233" s="359">
        <v>3875</v>
      </c>
      <c r="N233" s="361">
        <v>1099</v>
      </c>
      <c r="O233" s="10"/>
      <c r="P233" s="10"/>
      <c r="Q233" s="10"/>
      <c r="R233" s="10"/>
    </row>
    <row r="234" spans="1:18" ht="21.75" customHeight="1">
      <c r="A234" s="10"/>
      <c r="B234" s="10"/>
      <c r="C234" s="53" t="s">
        <v>28</v>
      </c>
      <c r="D234" s="54">
        <f t="shared" ref="D234:L234" si="45">SUM(D231:D233)</f>
        <v>6315</v>
      </c>
      <c r="E234" s="54">
        <f t="shared" si="45"/>
        <v>5963</v>
      </c>
      <c r="F234" s="54">
        <f t="shared" si="45"/>
        <v>8199</v>
      </c>
      <c r="G234" s="54">
        <f t="shared" si="45"/>
        <v>8845</v>
      </c>
      <c r="H234" s="54">
        <f t="shared" si="45"/>
        <v>8499</v>
      </c>
      <c r="I234" s="148">
        <f t="shared" si="45"/>
        <v>15858</v>
      </c>
      <c r="J234" s="54">
        <f t="shared" si="45"/>
        <v>17880</v>
      </c>
      <c r="K234" s="54">
        <f t="shared" si="45"/>
        <v>21202</v>
      </c>
      <c r="L234" s="54">
        <f t="shared" si="45"/>
        <v>23706</v>
      </c>
      <c r="M234" s="54">
        <v>25223</v>
      </c>
      <c r="N234" s="56">
        <f>SUM(N231:N233)</f>
        <v>24991</v>
      </c>
      <c r="O234" s="10"/>
      <c r="P234" s="10"/>
      <c r="Q234" s="10"/>
      <c r="R234" s="10"/>
    </row>
    <row r="235" spans="1:18" ht="15.75" customHeight="1">
      <c r="A235" s="10"/>
      <c r="B235" s="10"/>
      <c r="C235" s="150" t="s">
        <v>101</v>
      </c>
      <c r="D235" s="10"/>
      <c r="E235" s="10"/>
      <c r="F235" s="10"/>
      <c r="G235" s="10"/>
      <c r="H235" s="10"/>
      <c r="I235" s="10"/>
      <c r="J235" s="10"/>
      <c r="K235" s="10"/>
      <c r="L235" s="10"/>
      <c r="M235" s="10"/>
      <c r="N235" s="10"/>
      <c r="O235" s="10"/>
      <c r="P235" s="10"/>
      <c r="Q235" s="10"/>
      <c r="R235" s="10"/>
    </row>
    <row r="236" spans="1:18">
      <c r="A236" s="10"/>
      <c r="B236" s="10"/>
      <c r="C236" s="10"/>
      <c r="D236" s="10"/>
      <c r="E236" s="10"/>
      <c r="F236" s="10"/>
      <c r="G236" s="10"/>
      <c r="H236" s="10"/>
      <c r="I236" s="10"/>
      <c r="J236" s="10"/>
      <c r="K236" s="10"/>
      <c r="L236" s="10"/>
      <c r="M236" s="10"/>
      <c r="N236" s="10"/>
      <c r="O236" s="10"/>
      <c r="P236" s="10"/>
      <c r="Q236" s="10"/>
      <c r="R236" s="10"/>
    </row>
    <row r="237" spans="1:18" ht="31.5" customHeight="1">
      <c r="A237" s="10"/>
      <c r="B237" s="10"/>
      <c r="C237" s="921" t="s">
        <v>462</v>
      </c>
      <c r="D237" s="825"/>
      <c r="E237" s="825"/>
      <c r="F237" s="825"/>
      <c r="G237" s="825"/>
      <c r="H237" s="825"/>
      <c r="I237" s="825"/>
      <c r="J237" s="825"/>
      <c r="K237" s="825"/>
      <c r="L237" s="825"/>
      <c r="M237" s="825"/>
      <c r="N237" s="825"/>
      <c r="O237" s="172"/>
      <c r="P237" s="172"/>
      <c r="Q237" s="172"/>
      <c r="R237" s="10"/>
    </row>
    <row r="238" spans="1:18" ht="5.25" customHeight="1">
      <c r="A238" s="10"/>
      <c r="B238" s="10"/>
      <c r="C238" s="10"/>
      <c r="D238" s="10"/>
      <c r="E238" s="10"/>
      <c r="F238" s="10"/>
      <c r="G238" s="10"/>
      <c r="H238" s="10"/>
      <c r="I238" s="10"/>
      <c r="J238" s="10"/>
      <c r="K238" s="10"/>
      <c r="L238" s="10"/>
      <c r="M238" s="10"/>
      <c r="N238" s="10"/>
      <c r="O238" s="10"/>
      <c r="P238" s="10"/>
      <c r="Q238" s="10"/>
      <c r="R238" s="10"/>
    </row>
    <row r="239" spans="1:18" ht="41.25" customHeight="1">
      <c r="A239" s="10"/>
      <c r="B239" s="10"/>
      <c r="C239" s="173" t="s">
        <v>121</v>
      </c>
      <c r="D239" s="84" t="s">
        <v>122</v>
      </c>
      <c r="E239" s="84" t="s">
        <v>33</v>
      </c>
      <c r="F239" s="84" t="s">
        <v>34</v>
      </c>
      <c r="G239" s="84" t="s">
        <v>35</v>
      </c>
      <c r="H239" s="85" t="s">
        <v>36</v>
      </c>
      <c r="I239" s="84" t="s">
        <v>37</v>
      </c>
      <c r="J239" s="84" t="s">
        <v>38</v>
      </c>
      <c r="K239" s="84" t="s">
        <v>39</v>
      </c>
      <c r="L239" s="84" t="s">
        <v>40</v>
      </c>
      <c r="M239" s="86" t="s">
        <v>41</v>
      </c>
      <c r="N239" s="174"/>
      <c r="O239" s="174"/>
      <c r="P239" s="174"/>
      <c r="Q239" s="174"/>
      <c r="R239" s="3"/>
    </row>
    <row r="240" spans="1:18" ht="15.75" customHeight="1">
      <c r="A240" s="10"/>
      <c r="B240" s="10"/>
      <c r="C240" s="153" t="s">
        <v>222</v>
      </c>
      <c r="D240" s="417">
        <f t="shared" ref="D240:M240" si="46">(E27-D27)/D27</f>
        <v>-5.7456423499031635E-2</v>
      </c>
      <c r="E240" s="417">
        <f t="shared" si="46"/>
        <v>0.32990867579908678</v>
      </c>
      <c r="F240" s="417">
        <f t="shared" si="46"/>
        <v>-6.1802575107296137E-3</v>
      </c>
      <c r="G240" s="417">
        <f t="shared" si="46"/>
        <v>3.5411988253584381E-2</v>
      </c>
      <c r="H240" s="417">
        <f t="shared" si="46"/>
        <v>0.71654988321654989</v>
      </c>
      <c r="I240" s="417">
        <f t="shared" si="46"/>
        <v>0.16133735056856838</v>
      </c>
      <c r="J240" s="417">
        <f t="shared" si="46"/>
        <v>0.16511841995146037</v>
      </c>
      <c r="K240" s="417">
        <f t="shared" si="46"/>
        <v>0.14286740410860507</v>
      </c>
      <c r="L240" s="417">
        <f t="shared" si="46"/>
        <v>9.848532461818868E-2</v>
      </c>
      <c r="M240" s="454">
        <f t="shared" si="46"/>
        <v>0.10401647785787847</v>
      </c>
      <c r="N240" s="766"/>
      <c r="O240" s="135"/>
      <c r="P240" s="135"/>
      <c r="Q240" s="135"/>
      <c r="R240" s="3"/>
    </row>
    <row r="241" spans="1:18" ht="15.75" customHeight="1">
      <c r="A241" s="10"/>
      <c r="B241" s="10"/>
      <c r="C241" s="156" t="s">
        <v>224</v>
      </c>
      <c r="D241" s="177">
        <f t="shared" ref="D241:M241" si="47">(E28-D28)/D28</f>
        <v>5.67741935483871E-2</v>
      </c>
      <c r="E241" s="177">
        <f t="shared" si="47"/>
        <v>0.77289377289377292</v>
      </c>
      <c r="F241" s="177">
        <f t="shared" si="47"/>
        <v>-0.25550964187327824</v>
      </c>
      <c r="G241" s="178">
        <f t="shared" si="47"/>
        <v>0.54486586493987044</v>
      </c>
      <c r="H241" s="177">
        <f t="shared" si="47"/>
        <v>0.21916167664670658</v>
      </c>
      <c r="I241" s="177">
        <f t="shared" si="47"/>
        <v>0.16748526522593321</v>
      </c>
      <c r="J241" s="177">
        <f t="shared" si="47"/>
        <v>0.28481278923012199</v>
      </c>
      <c r="K241" s="177">
        <f t="shared" si="47"/>
        <v>0.14341846758349705</v>
      </c>
      <c r="L241" s="177">
        <f t="shared" si="47"/>
        <v>0.10824742268041238</v>
      </c>
      <c r="M241" s="179">
        <f t="shared" si="47"/>
        <v>0.18759689922480621</v>
      </c>
      <c r="N241" s="135"/>
      <c r="O241" s="135"/>
      <c r="P241" s="135"/>
      <c r="Q241" s="135"/>
      <c r="R241" s="3"/>
    </row>
    <row r="242" spans="1:18" ht="16.5" customHeight="1">
      <c r="A242" s="10"/>
      <c r="B242" s="10"/>
      <c r="C242" s="377" t="s">
        <v>114</v>
      </c>
      <c r="D242" s="428">
        <f t="shared" ref="D242:M242" si="48">(E29-D29)/D29</f>
        <v>-0.1444568868980963</v>
      </c>
      <c r="E242" s="428">
        <f t="shared" si="48"/>
        <v>0.20680628272251309</v>
      </c>
      <c r="F242" s="431">
        <f t="shared" si="48"/>
        <v>1.1420824295010845</v>
      </c>
      <c r="G242" s="428">
        <f t="shared" si="48"/>
        <v>-0.57721518987341769</v>
      </c>
      <c r="H242" s="428">
        <f t="shared" si="48"/>
        <v>3.2311377245508983</v>
      </c>
      <c r="I242" s="428">
        <f t="shared" si="48"/>
        <v>5.9439569770733088E-3</v>
      </c>
      <c r="J242" s="428">
        <f t="shared" si="48"/>
        <v>0.18908272369161508</v>
      </c>
      <c r="K242" s="428">
        <f t="shared" si="48"/>
        <v>1.822053951727402E-2</v>
      </c>
      <c r="L242" s="428">
        <f t="shared" si="48"/>
        <v>-9.9465489193585874E-2</v>
      </c>
      <c r="M242" s="491">
        <f t="shared" si="48"/>
        <v>-0.71638709677419354</v>
      </c>
      <c r="N242" s="135"/>
      <c r="O242" s="135"/>
      <c r="P242" s="135"/>
      <c r="Q242" s="135"/>
      <c r="R242" s="3"/>
    </row>
    <row r="243" spans="1:18" ht="21.75" customHeight="1">
      <c r="A243" s="10"/>
      <c r="B243" s="10"/>
      <c r="C243" s="186" t="s">
        <v>126</v>
      </c>
      <c r="D243" s="80">
        <f t="shared" ref="D243:M243" si="49">(E30-D30)/D30</f>
        <v>-5.57403008709422E-2</v>
      </c>
      <c r="E243" s="188">
        <f t="shared" si="49"/>
        <v>0.37497903739728322</v>
      </c>
      <c r="F243" s="80">
        <f t="shared" si="49"/>
        <v>7.8790096353213809E-2</v>
      </c>
      <c r="G243" s="80">
        <f t="shared" si="49"/>
        <v>-3.9118145845110232E-2</v>
      </c>
      <c r="H243" s="80">
        <f t="shared" si="49"/>
        <v>0.86586657253794563</v>
      </c>
      <c r="I243" s="80">
        <f t="shared" si="49"/>
        <v>0.12750662126371548</v>
      </c>
      <c r="J243" s="80">
        <f t="shared" si="49"/>
        <v>0.18579418344519016</v>
      </c>
      <c r="K243" s="80">
        <f t="shared" si="49"/>
        <v>0.11810206584284501</v>
      </c>
      <c r="L243" s="78">
        <f t="shared" si="49"/>
        <v>6.3992238251919339E-2</v>
      </c>
      <c r="M243" s="189">
        <f t="shared" si="49"/>
        <v>-9.197954248106887E-3</v>
      </c>
      <c r="N243" s="161"/>
      <c r="O243" s="161"/>
      <c r="P243" s="161"/>
      <c r="Q243" s="161"/>
      <c r="R243" s="3"/>
    </row>
    <row r="244" spans="1:18" ht="15.75" customHeight="1">
      <c r="A244" s="10"/>
      <c r="B244" s="10"/>
      <c r="C244" s="150" t="s">
        <v>101</v>
      </c>
      <c r="D244" s="151"/>
      <c r="E244" s="151"/>
      <c r="F244" s="151"/>
      <c r="G244" s="151"/>
      <c r="H244" s="151"/>
      <c r="I244" s="10"/>
      <c r="J244" s="10"/>
      <c r="K244" s="10"/>
      <c r="L244" s="10"/>
      <c r="M244" s="10"/>
      <c r="N244" s="10"/>
      <c r="O244" s="10"/>
      <c r="P244" s="10"/>
      <c r="Q244" s="10"/>
      <c r="R244" s="10"/>
    </row>
    <row r="245" spans="1:18">
      <c r="A245" s="10"/>
      <c r="B245" s="10"/>
      <c r="C245" s="10"/>
      <c r="D245" s="10"/>
      <c r="E245" s="10"/>
      <c r="F245" s="10"/>
      <c r="G245" s="10"/>
      <c r="H245" s="10"/>
      <c r="I245" s="10"/>
      <c r="J245" s="10"/>
      <c r="K245" s="10"/>
      <c r="L245" s="10"/>
      <c r="M245" s="10"/>
      <c r="N245" s="10"/>
      <c r="O245" s="10"/>
      <c r="P245" s="10"/>
      <c r="Q245" s="10"/>
      <c r="R245" s="10"/>
    </row>
    <row r="246" spans="1:18">
      <c r="A246" s="10"/>
      <c r="B246" s="10"/>
      <c r="C246" s="10"/>
      <c r="D246" s="10"/>
      <c r="E246" s="10"/>
      <c r="F246" s="10"/>
      <c r="G246" s="10"/>
      <c r="H246" s="10"/>
      <c r="I246" s="10"/>
      <c r="J246" s="10"/>
      <c r="K246" s="10"/>
      <c r="L246" s="10"/>
      <c r="M246" s="10"/>
      <c r="N246" s="10"/>
      <c r="O246" s="10"/>
      <c r="P246" s="10"/>
      <c r="Q246" s="10"/>
      <c r="R246" s="10"/>
    </row>
    <row r="247" spans="1:18" ht="31.5" customHeight="1">
      <c r="A247" s="10"/>
      <c r="B247" s="10"/>
      <c r="C247" s="921" t="s">
        <v>466</v>
      </c>
      <c r="D247" s="825"/>
      <c r="E247" s="825"/>
      <c r="F247" s="825"/>
      <c r="G247" s="825"/>
      <c r="H247" s="825"/>
      <c r="I247" s="825"/>
      <c r="J247" s="825"/>
      <c r="K247" s="825"/>
      <c r="L247" s="825"/>
      <c r="M247" s="825"/>
      <c r="N247" s="825"/>
      <c r="O247" s="172"/>
      <c r="P247" s="172"/>
      <c r="Q247" s="172"/>
      <c r="R247" s="10"/>
    </row>
    <row r="248" spans="1:18" ht="5.25" customHeight="1">
      <c r="A248" s="10"/>
      <c r="B248" s="10"/>
      <c r="C248" s="10"/>
      <c r="D248" s="10"/>
      <c r="E248" s="10"/>
      <c r="F248" s="10"/>
      <c r="G248" s="10"/>
      <c r="H248" s="10"/>
      <c r="I248" s="10"/>
      <c r="J248" s="10"/>
      <c r="K248" s="10"/>
      <c r="L248" s="10"/>
      <c r="M248" s="10"/>
      <c r="N248" s="10"/>
      <c r="O248" s="10"/>
      <c r="P248" s="10"/>
      <c r="Q248" s="10"/>
      <c r="R248" s="10"/>
    </row>
    <row r="249" spans="1:18" ht="16.5" customHeight="1">
      <c r="A249" s="10"/>
      <c r="B249" s="10"/>
      <c r="C249" s="853" t="s">
        <v>87</v>
      </c>
      <c r="D249" s="127" t="s">
        <v>88</v>
      </c>
      <c r="E249" s="127" t="s">
        <v>88</v>
      </c>
      <c r="F249" s="127" t="s">
        <v>88</v>
      </c>
      <c r="G249" s="127" t="s">
        <v>88</v>
      </c>
      <c r="H249" s="127" t="s">
        <v>88</v>
      </c>
      <c r="I249" s="127" t="s">
        <v>88</v>
      </c>
      <c r="J249" s="127" t="s">
        <v>88</v>
      </c>
      <c r="K249" s="127" t="s">
        <v>88</v>
      </c>
      <c r="L249" s="127" t="s">
        <v>88</v>
      </c>
      <c r="M249" s="127" t="s">
        <v>88</v>
      </c>
      <c r="N249" s="128" t="s">
        <v>88</v>
      </c>
      <c r="O249" s="349"/>
      <c r="P249" s="349"/>
      <c r="Q249" s="349"/>
      <c r="R249" s="349"/>
    </row>
    <row r="250" spans="1:18" ht="16.5" customHeight="1">
      <c r="A250" s="10"/>
      <c r="B250" s="10"/>
      <c r="C250" s="854"/>
      <c r="D250" s="130">
        <v>2002</v>
      </c>
      <c r="E250" s="130">
        <v>2003</v>
      </c>
      <c r="F250" s="130">
        <v>2004</v>
      </c>
      <c r="G250" s="130">
        <v>2005</v>
      </c>
      <c r="H250" s="130">
        <v>2006</v>
      </c>
      <c r="I250" s="130">
        <v>2007</v>
      </c>
      <c r="J250" s="130">
        <v>2008</v>
      </c>
      <c r="K250" s="130">
        <v>2009</v>
      </c>
      <c r="L250" s="130">
        <v>2010</v>
      </c>
      <c r="M250" s="130">
        <v>2011</v>
      </c>
      <c r="N250" s="131">
        <v>2012</v>
      </c>
      <c r="O250" s="349"/>
      <c r="P250" s="349"/>
      <c r="Q250" s="349"/>
      <c r="R250" s="349"/>
    </row>
    <row r="251" spans="1:18" ht="26.25">
      <c r="A251" s="10"/>
      <c r="B251" s="10"/>
      <c r="C251" s="153" t="s">
        <v>222</v>
      </c>
      <c r="D251" s="417">
        <f t="shared" ref="D251:D253" si="50">D27/$D$30</f>
        <v>0.73586698337292167</v>
      </c>
      <c r="E251" s="417">
        <f t="shared" ref="E251:E253" si="51">E27/$E$30</f>
        <v>0.73452959919503602</v>
      </c>
      <c r="F251" s="417">
        <f t="shared" ref="F251:F253" si="52">F27/$F$30</f>
        <v>0.71045249420661061</v>
      </c>
      <c r="G251" s="417">
        <f t="shared" ref="G251:G253" si="53">G27/$G$30</f>
        <v>0.65449406444318825</v>
      </c>
      <c r="H251" s="417">
        <f t="shared" ref="H251:H253" si="54">H27/$H$30</f>
        <v>0.70525944228732795</v>
      </c>
      <c r="I251" s="417">
        <f t="shared" ref="I251:I253" si="55">I27/$I$30</f>
        <v>0.64882078446210112</v>
      </c>
      <c r="J251" s="417">
        <f t="shared" ref="J251:J253" si="56">J27/$J$30</f>
        <v>0.6682885906040269</v>
      </c>
      <c r="K251" s="417">
        <f t="shared" ref="K251:K253" si="57">K27/$K$30</f>
        <v>0.65663616639939626</v>
      </c>
      <c r="L251" s="417">
        <f t="shared" ref="L251:L253" si="58">L27/$L$30</f>
        <v>0.67118029190922135</v>
      </c>
      <c r="M251" s="417">
        <f t="shared" ref="M251:M253" si="59">M27/$M$30</f>
        <v>0.69293898426039724</v>
      </c>
      <c r="N251" s="423">
        <f t="shared" ref="N251:N253" si="60">N27/$N$30</f>
        <v>0.77211796246648789</v>
      </c>
      <c r="O251" s="211"/>
      <c r="P251" s="211"/>
      <c r="Q251" s="211"/>
      <c r="R251" s="211"/>
    </row>
    <row r="252" spans="1:18">
      <c r="A252" s="10"/>
      <c r="B252" s="10"/>
      <c r="C252" s="156" t="s">
        <v>224</v>
      </c>
      <c r="D252" s="177">
        <f t="shared" si="50"/>
        <v>0.1227236737925574</v>
      </c>
      <c r="E252" s="177">
        <f t="shared" si="51"/>
        <v>0.13734697300016771</v>
      </c>
      <c r="F252" s="177">
        <f t="shared" si="52"/>
        <v>0.17709476765459203</v>
      </c>
      <c r="G252" s="197">
        <f t="shared" si="53"/>
        <v>0.12221594120972301</v>
      </c>
      <c r="H252" s="177">
        <f t="shared" si="54"/>
        <v>0.19649370514178138</v>
      </c>
      <c r="I252" s="177">
        <f t="shared" si="55"/>
        <v>0.12838945642577879</v>
      </c>
      <c r="J252" s="177">
        <f t="shared" si="56"/>
        <v>0.13294183445190155</v>
      </c>
      <c r="K252" s="177">
        <f t="shared" si="57"/>
        <v>0.1440430148099236</v>
      </c>
      <c r="L252" s="177">
        <f t="shared" si="58"/>
        <v>0.14730447987851178</v>
      </c>
      <c r="M252" s="177">
        <f t="shared" si="59"/>
        <v>0.15343139198350711</v>
      </c>
      <c r="N252" s="179">
        <f t="shared" si="60"/>
        <v>0.18390620623424433</v>
      </c>
      <c r="O252" s="211"/>
      <c r="P252" s="211"/>
      <c r="Q252" s="211"/>
      <c r="R252" s="211"/>
    </row>
    <row r="253" spans="1:18" ht="15.75" customHeight="1">
      <c r="A253" s="10"/>
      <c r="B253" s="10"/>
      <c r="C253" s="377" t="s">
        <v>114</v>
      </c>
      <c r="D253" s="428">
        <f t="shared" si="50"/>
        <v>0.14140934283452097</v>
      </c>
      <c r="E253" s="428">
        <f t="shared" si="51"/>
        <v>0.12812342780479624</v>
      </c>
      <c r="F253" s="428">
        <f t="shared" si="52"/>
        <v>0.11245273813879741</v>
      </c>
      <c r="G253" s="428">
        <f t="shared" si="53"/>
        <v>0.22328999434708874</v>
      </c>
      <c r="H253" s="428">
        <f t="shared" si="54"/>
        <v>9.8246852570890691E-2</v>
      </c>
      <c r="I253" s="428">
        <f t="shared" si="55"/>
        <v>0.22278975911212007</v>
      </c>
      <c r="J253" s="428">
        <f t="shared" si="56"/>
        <v>0.19876957494407158</v>
      </c>
      <c r="K253" s="428">
        <f t="shared" si="57"/>
        <v>0.19932081879068012</v>
      </c>
      <c r="L253" s="428">
        <f t="shared" si="58"/>
        <v>0.18151522821226693</v>
      </c>
      <c r="M253" s="428">
        <f t="shared" si="59"/>
        <v>0.15362962375609562</v>
      </c>
      <c r="N253" s="491">
        <f t="shared" si="60"/>
        <v>4.3975831299267736E-2</v>
      </c>
      <c r="O253" s="211"/>
      <c r="P253" s="211"/>
      <c r="Q253" s="211"/>
      <c r="R253" s="211"/>
    </row>
    <row r="254" spans="1:18" ht="21.75" customHeight="1">
      <c r="A254" s="10"/>
      <c r="B254" s="10"/>
      <c r="C254" s="186" t="s">
        <v>28</v>
      </c>
      <c r="D254" s="212">
        <f t="shared" ref="D254:N254" si="61">SUM(D251:D253)</f>
        <v>1</v>
      </c>
      <c r="E254" s="213">
        <f t="shared" si="61"/>
        <v>1</v>
      </c>
      <c r="F254" s="212">
        <f t="shared" si="61"/>
        <v>1</v>
      </c>
      <c r="G254" s="212">
        <f t="shared" si="61"/>
        <v>1</v>
      </c>
      <c r="H254" s="212">
        <f t="shared" si="61"/>
        <v>1</v>
      </c>
      <c r="I254" s="212">
        <f t="shared" si="61"/>
        <v>1</v>
      </c>
      <c r="J254" s="212">
        <f t="shared" si="61"/>
        <v>1</v>
      </c>
      <c r="K254" s="212">
        <f t="shared" si="61"/>
        <v>1</v>
      </c>
      <c r="L254" s="212">
        <f t="shared" si="61"/>
        <v>1</v>
      </c>
      <c r="M254" s="212">
        <f t="shared" si="61"/>
        <v>1</v>
      </c>
      <c r="N254" s="214">
        <f t="shared" si="61"/>
        <v>1</v>
      </c>
      <c r="O254" s="216"/>
      <c r="P254" s="216"/>
      <c r="Q254" s="216"/>
      <c r="R254" s="216"/>
    </row>
    <row r="255" spans="1:18" ht="15.75" customHeight="1">
      <c r="A255" s="10"/>
      <c r="B255" s="10"/>
      <c r="C255" s="150" t="s">
        <v>101</v>
      </c>
      <c r="D255" s="151"/>
      <c r="E255" s="151"/>
      <c r="F255" s="151"/>
      <c r="G255" s="151"/>
      <c r="H255" s="151"/>
      <c r="I255" s="10"/>
      <c r="J255" s="10"/>
      <c r="K255" s="10"/>
      <c r="L255" s="10"/>
      <c r="M255" s="10"/>
      <c r="N255" s="10"/>
      <c r="O255" s="10"/>
      <c r="P255" s="10"/>
      <c r="Q255" s="10"/>
      <c r="R255" s="10"/>
    </row>
    <row r="256" spans="1:18">
      <c r="A256" s="10"/>
      <c r="B256" s="10"/>
      <c r="C256" s="10"/>
      <c r="D256" s="10"/>
      <c r="E256" s="10"/>
      <c r="F256" s="10"/>
      <c r="G256" s="10"/>
      <c r="H256" s="10"/>
      <c r="I256" s="10"/>
      <c r="J256" s="10"/>
      <c r="K256" s="10"/>
      <c r="L256" s="10"/>
      <c r="M256" s="10"/>
      <c r="N256" s="10"/>
      <c r="O256" s="10"/>
      <c r="P256" s="10"/>
      <c r="Q256" s="10"/>
      <c r="R256" s="10"/>
    </row>
    <row r="257" spans="1:18">
      <c r="A257" s="10"/>
      <c r="B257" s="10"/>
      <c r="C257" s="151"/>
      <c r="D257" s="10"/>
      <c r="E257" s="10"/>
      <c r="F257" s="10"/>
      <c r="G257" s="10"/>
      <c r="H257" s="10"/>
      <c r="I257" s="10"/>
      <c r="J257" s="10"/>
      <c r="K257" s="10"/>
      <c r="L257" s="10"/>
      <c r="M257" s="10"/>
      <c r="N257" s="10"/>
      <c r="O257" s="10"/>
      <c r="P257" s="10"/>
      <c r="Q257" s="10"/>
      <c r="R257" s="10"/>
    </row>
    <row r="258" spans="1:18" ht="32.25" customHeight="1">
      <c r="A258" s="10"/>
      <c r="B258" s="10"/>
      <c r="C258" s="921" t="s">
        <v>461</v>
      </c>
      <c r="D258" s="825"/>
      <c r="E258" s="825"/>
      <c r="F258" s="825"/>
      <c r="G258" s="825"/>
      <c r="H258" s="825"/>
      <c r="I258" s="825"/>
      <c r="J258" s="825"/>
      <c r="K258" s="825"/>
      <c r="L258" s="825"/>
      <c r="M258" s="825"/>
      <c r="N258" s="825"/>
      <c r="O258" s="172"/>
      <c r="P258" s="172"/>
      <c r="Q258" s="172"/>
      <c r="R258" s="10"/>
    </row>
    <row r="259" spans="1:18" ht="5.25" customHeight="1">
      <c r="A259" s="10"/>
      <c r="B259" s="10"/>
      <c r="C259" s="10"/>
      <c r="D259" s="10"/>
      <c r="E259" s="10"/>
      <c r="F259" s="10"/>
      <c r="G259" s="10"/>
      <c r="H259" s="10"/>
      <c r="I259" s="10"/>
      <c r="J259" s="10"/>
      <c r="K259" s="10"/>
      <c r="L259" s="10"/>
      <c r="M259" s="10"/>
      <c r="N259" s="10"/>
      <c r="O259" s="10"/>
      <c r="P259" s="10"/>
      <c r="Q259" s="10"/>
      <c r="R259" s="10"/>
    </row>
    <row r="260" spans="1:18">
      <c r="A260" s="10"/>
      <c r="B260" s="10"/>
      <c r="C260" s="10"/>
      <c r="D260" s="10"/>
      <c r="E260" s="10"/>
      <c r="F260" s="10"/>
      <c r="G260" s="10"/>
      <c r="H260" s="10"/>
      <c r="I260" s="10"/>
      <c r="J260" s="10"/>
      <c r="K260" s="10"/>
      <c r="L260" s="10"/>
      <c r="M260" s="10"/>
      <c r="N260" s="10"/>
      <c r="O260" s="10"/>
      <c r="P260" s="10"/>
      <c r="Q260" s="10"/>
      <c r="R260" s="10"/>
    </row>
    <row r="261" spans="1:18">
      <c r="A261" s="10"/>
      <c r="B261" s="10"/>
      <c r="C261" s="10"/>
      <c r="D261" s="10"/>
      <c r="E261" s="10"/>
      <c r="F261" s="10"/>
      <c r="G261" s="10"/>
      <c r="H261" s="10"/>
      <c r="I261" s="10"/>
      <c r="J261" s="10"/>
      <c r="K261" s="10"/>
      <c r="L261" s="10"/>
      <c r="M261" s="10"/>
      <c r="N261" s="10"/>
      <c r="O261" s="10"/>
      <c r="P261" s="10"/>
      <c r="Q261" s="10"/>
      <c r="R261" s="10"/>
    </row>
    <row r="262" spans="1:18">
      <c r="A262" s="10"/>
      <c r="B262" s="10"/>
      <c r="C262" s="10"/>
      <c r="D262" s="10"/>
      <c r="E262" s="10"/>
      <c r="F262" s="10"/>
      <c r="G262" s="10"/>
      <c r="H262" s="10"/>
      <c r="I262" s="10"/>
      <c r="J262" s="10"/>
      <c r="K262" s="10"/>
      <c r="L262" s="10"/>
      <c r="M262" s="10"/>
      <c r="N262" s="10"/>
      <c r="O262" s="10"/>
      <c r="P262" s="10"/>
      <c r="Q262" s="10"/>
      <c r="R262" s="10"/>
    </row>
    <row r="263" spans="1:18">
      <c r="A263" s="10"/>
      <c r="B263" s="10"/>
      <c r="C263" s="10"/>
      <c r="D263" s="10"/>
      <c r="E263" s="10"/>
      <c r="F263" s="10"/>
      <c r="G263" s="10"/>
      <c r="H263" s="10"/>
      <c r="I263" s="10"/>
      <c r="J263" s="10"/>
      <c r="K263" s="10"/>
      <c r="L263" s="10"/>
      <c r="M263" s="10"/>
      <c r="N263" s="10"/>
      <c r="O263" s="10"/>
      <c r="P263" s="10"/>
      <c r="Q263" s="10"/>
      <c r="R263" s="10"/>
    </row>
    <row r="264" spans="1:18">
      <c r="A264" s="10"/>
      <c r="B264" s="10"/>
      <c r="C264" s="10"/>
      <c r="D264" s="10"/>
      <c r="E264" s="10"/>
      <c r="F264" s="10"/>
      <c r="G264" s="10"/>
      <c r="H264" s="10"/>
      <c r="I264" s="10"/>
      <c r="J264" s="10"/>
      <c r="K264" s="10"/>
      <c r="L264" s="10"/>
      <c r="M264" s="10"/>
      <c r="N264" s="10"/>
      <c r="O264" s="10"/>
      <c r="P264" s="10"/>
      <c r="Q264" s="10"/>
      <c r="R264" s="10"/>
    </row>
    <row r="265" spans="1:18">
      <c r="A265" s="10"/>
      <c r="B265" s="10"/>
      <c r="C265" s="10"/>
      <c r="D265" s="10"/>
      <c r="E265" s="10"/>
      <c r="F265" s="10"/>
      <c r="G265" s="10"/>
      <c r="H265" s="10"/>
      <c r="I265" s="10"/>
      <c r="J265" s="10"/>
      <c r="K265" s="10"/>
      <c r="L265" s="10"/>
      <c r="M265" s="10"/>
      <c r="N265" s="10"/>
      <c r="O265" s="10"/>
      <c r="P265" s="10"/>
      <c r="Q265" s="10"/>
      <c r="R265" s="10"/>
    </row>
    <row r="266" spans="1:18">
      <c r="A266" s="10"/>
      <c r="B266" s="10"/>
      <c r="C266" s="10"/>
      <c r="D266" s="10"/>
      <c r="E266" s="10"/>
      <c r="F266" s="10"/>
      <c r="G266" s="10"/>
      <c r="H266" s="10"/>
      <c r="I266" s="10"/>
      <c r="J266" s="10"/>
      <c r="K266" s="10"/>
      <c r="L266" s="10"/>
      <c r="M266" s="10"/>
      <c r="N266" s="10"/>
      <c r="O266" s="10"/>
      <c r="P266" s="10"/>
      <c r="Q266" s="10"/>
      <c r="R266" s="10"/>
    </row>
    <row r="267" spans="1:18">
      <c r="A267" s="10"/>
      <c r="B267" s="10"/>
      <c r="C267" s="10"/>
      <c r="D267" s="10"/>
      <c r="E267" s="10"/>
      <c r="F267" s="10"/>
      <c r="G267" s="10"/>
      <c r="H267" s="10"/>
      <c r="I267" s="10"/>
      <c r="J267" s="10"/>
      <c r="K267" s="10"/>
      <c r="L267" s="10"/>
      <c r="M267" s="10"/>
      <c r="N267" s="10"/>
      <c r="O267" s="10"/>
      <c r="P267" s="10"/>
      <c r="Q267" s="10"/>
      <c r="R267" s="10"/>
    </row>
    <row r="268" spans="1:18">
      <c r="A268" s="10"/>
      <c r="B268" s="10"/>
      <c r="C268" s="10"/>
      <c r="D268" s="10"/>
      <c r="E268" s="10"/>
      <c r="F268" s="10"/>
      <c r="G268" s="10"/>
      <c r="H268" s="10"/>
      <c r="I268" s="10"/>
      <c r="J268" s="10"/>
      <c r="K268" s="10"/>
      <c r="L268" s="10"/>
      <c r="M268" s="10"/>
      <c r="N268" s="10"/>
      <c r="O268" s="10"/>
      <c r="P268" s="10"/>
      <c r="Q268" s="10"/>
      <c r="R268" s="10"/>
    </row>
    <row r="269" spans="1:18">
      <c r="A269" s="10"/>
      <c r="B269" s="10"/>
      <c r="C269" s="10"/>
      <c r="D269" s="10"/>
      <c r="E269" s="10"/>
      <c r="F269" s="10"/>
      <c r="G269" s="10"/>
      <c r="H269" s="10"/>
      <c r="I269" s="10"/>
      <c r="J269" s="10"/>
      <c r="K269" s="10"/>
      <c r="L269" s="10"/>
      <c r="M269" s="10"/>
      <c r="N269" s="10"/>
      <c r="O269" s="10"/>
      <c r="P269" s="10"/>
      <c r="Q269" s="10"/>
      <c r="R269" s="10"/>
    </row>
    <row r="270" spans="1:18">
      <c r="A270" s="10"/>
      <c r="B270" s="10"/>
      <c r="C270" s="10"/>
      <c r="D270" s="10"/>
      <c r="E270" s="10"/>
      <c r="F270" s="10"/>
      <c r="G270" s="10"/>
      <c r="H270" s="10"/>
      <c r="I270" s="10"/>
      <c r="J270" s="10"/>
      <c r="K270" s="10"/>
      <c r="L270" s="10"/>
      <c r="M270" s="10"/>
      <c r="N270" s="10"/>
      <c r="O270" s="10"/>
      <c r="P270" s="10"/>
      <c r="Q270" s="10"/>
      <c r="R270" s="10"/>
    </row>
    <row r="271" spans="1:18" ht="19.5" customHeight="1">
      <c r="A271" s="10"/>
      <c r="B271" s="10"/>
      <c r="C271" s="10"/>
      <c r="D271" s="10"/>
      <c r="E271" s="10"/>
      <c r="F271" s="121"/>
      <c r="G271" s="121"/>
      <c r="H271" s="121"/>
      <c r="I271" s="121"/>
      <c r="J271" s="121"/>
      <c r="K271" s="121"/>
      <c r="L271" s="121"/>
      <c r="M271" s="6"/>
      <c r="N271" s="6"/>
      <c r="O271" s="10"/>
      <c r="P271" s="10"/>
      <c r="Q271" s="10"/>
      <c r="R271" s="10"/>
    </row>
    <row r="272" spans="1:18" ht="15.75" customHeight="1">
      <c r="A272" s="10"/>
      <c r="B272" s="10"/>
      <c r="C272" s="10"/>
      <c r="D272" s="10"/>
      <c r="E272" s="10"/>
      <c r="F272" s="6" t="s">
        <v>0</v>
      </c>
      <c r="G272" s="121"/>
      <c r="H272" s="121"/>
      <c r="I272" s="121"/>
      <c r="J272" s="121"/>
      <c r="K272" s="121"/>
      <c r="L272" s="121"/>
      <c r="M272" s="6"/>
      <c r="N272" s="6"/>
      <c r="O272" s="10"/>
      <c r="P272" s="10"/>
      <c r="Q272" s="10"/>
      <c r="R272" s="10"/>
    </row>
    <row r="273" spans="1:18" ht="15" customHeight="1">
      <c r="A273" s="10"/>
      <c r="B273" s="10"/>
      <c r="C273" s="10"/>
      <c r="D273" s="10"/>
      <c r="E273" s="10"/>
      <c r="F273" s="6" t="s">
        <v>372</v>
      </c>
      <c r="G273" s="121"/>
      <c r="H273" s="121"/>
      <c r="I273" s="121"/>
      <c r="J273" s="121"/>
      <c r="K273" s="121"/>
      <c r="L273" s="121"/>
      <c r="M273" s="6"/>
      <c r="N273" s="6"/>
      <c r="O273" s="10"/>
      <c r="P273" s="10"/>
      <c r="Q273" s="10"/>
      <c r="R273" s="10"/>
    </row>
    <row r="274" spans="1:18">
      <c r="A274" s="10"/>
      <c r="B274" s="10"/>
      <c r="C274" s="10"/>
      <c r="D274" s="10"/>
      <c r="E274" s="10"/>
      <c r="F274" s="6" t="s">
        <v>181</v>
      </c>
      <c r="G274" s="10"/>
      <c r="H274" s="10"/>
      <c r="I274" s="10"/>
      <c r="J274" s="10"/>
      <c r="K274" s="10"/>
      <c r="L274" s="10"/>
      <c r="M274" s="10"/>
      <c r="N274" s="10"/>
      <c r="O274" s="10"/>
      <c r="P274" s="10"/>
      <c r="Q274" s="10"/>
      <c r="R274" s="10"/>
    </row>
    <row r="275" spans="1:18">
      <c r="A275" s="10"/>
      <c r="B275" s="10"/>
      <c r="C275" s="10"/>
      <c r="D275" s="10"/>
      <c r="E275" s="10"/>
      <c r="F275" s="10"/>
      <c r="G275" s="10"/>
      <c r="H275" s="10"/>
      <c r="I275" s="10"/>
      <c r="J275" s="10"/>
      <c r="K275" s="10"/>
      <c r="L275" s="10"/>
      <c r="M275" s="10"/>
      <c r="N275" s="10"/>
      <c r="O275" s="10"/>
      <c r="P275" s="10"/>
      <c r="Q275" s="10"/>
      <c r="R275" s="10"/>
    </row>
    <row r="276" spans="1:18">
      <c r="A276" s="10"/>
      <c r="B276" s="10"/>
      <c r="C276" s="10"/>
      <c r="D276" s="10"/>
      <c r="E276" s="10"/>
      <c r="F276" s="10"/>
      <c r="G276" s="10"/>
      <c r="H276" s="10"/>
      <c r="I276" s="10"/>
      <c r="J276" s="10"/>
      <c r="K276" s="10"/>
      <c r="L276" s="10"/>
      <c r="M276" s="10"/>
      <c r="N276" s="10"/>
      <c r="O276" s="10"/>
      <c r="P276" s="10"/>
      <c r="Q276" s="10"/>
      <c r="R276" s="10"/>
    </row>
    <row r="277" spans="1:18">
      <c r="A277" s="10"/>
      <c r="B277" s="10"/>
      <c r="C277" s="10"/>
      <c r="D277" s="10"/>
      <c r="E277" s="10"/>
      <c r="F277" s="10"/>
      <c r="G277" s="10"/>
      <c r="H277" s="10"/>
      <c r="I277" s="10"/>
      <c r="J277" s="10"/>
      <c r="K277" s="10"/>
      <c r="L277" s="10"/>
      <c r="M277" s="10"/>
      <c r="N277" s="10"/>
      <c r="O277" s="10"/>
      <c r="P277" s="10"/>
      <c r="Q277" s="10"/>
      <c r="R277" s="10"/>
    </row>
    <row r="278" spans="1:18">
      <c r="A278" s="10"/>
      <c r="B278" s="10"/>
      <c r="C278" s="10"/>
      <c r="D278" s="10"/>
      <c r="E278" s="10"/>
      <c r="F278" s="10"/>
      <c r="G278" s="10"/>
      <c r="H278" s="10"/>
      <c r="I278" s="10"/>
      <c r="J278" s="10"/>
      <c r="K278" s="10"/>
      <c r="L278" s="10"/>
      <c r="M278" s="10"/>
      <c r="N278" s="10"/>
      <c r="O278" s="10"/>
      <c r="P278" s="10"/>
      <c r="Q278" s="10"/>
      <c r="R278" s="10"/>
    </row>
    <row r="279" spans="1:18">
      <c r="A279" s="10"/>
      <c r="B279" s="10"/>
      <c r="C279" s="10"/>
      <c r="D279" s="10"/>
      <c r="E279" s="10"/>
      <c r="F279" s="10"/>
      <c r="G279" s="10"/>
      <c r="H279" s="10"/>
      <c r="I279" s="10"/>
      <c r="J279" s="10"/>
      <c r="K279" s="10"/>
      <c r="L279" s="10"/>
      <c r="M279" s="10"/>
      <c r="N279" s="10"/>
      <c r="O279" s="10"/>
      <c r="P279" s="10"/>
      <c r="Q279" s="10"/>
      <c r="R279" s="10"/>
    </row>
    <row r="280" spans="1:18">
      <c r="A280" s="10"/>
      <c r="B280" s="10"/>
      <c r="C280" s="10"/>
      <c r="D280" s="10"/>
      <c r="E280" s="10"/>
      <c r="F280" s="10"/>
      <c r="G280" s="10"/>
      <c r="H280" s="10"/>
      <c r="I280" s="10"/>
      <c r="J280" s="10"/>
      <c r="K280" s="10"/>
      <c r="L280" s="10"/>
      <c r="M280" s="10"/>
      <c r="N280" s="10"/>
      <c r="O280" s="10"/>
      <c r="P280" s="10"/>
      <c r="Q280" s="10"/>
      <c r="R280" s="10"/>
    </row>
    <row r="281" spans="1:18">
      <c r="A281" s="10"/>
      <c r="B281" s="10"/>
      <c r="C281" s="10"/>
      <c r="D281" s="10"/>
      <c r="E281" s="10"/>
      <c r="F281" s="10"/>
      <c r="G281" s="10"/>
      <c r="H281" s="10"/>
      <c r="I281" s="10"/>
      <c r="J281" s="10"/>
      <c r="K281" s="10"/>
      <c r="L281" s="10"/>
      <c r="M281" s="10"/>
      <c r="N281" s="10"/>
      <c r="O281" s="10"/>
      <c r="P281" s="10"/>
      <c r="Q281" s="10"/>
      <c r="R281" s="10"/>
    </row>
    <row r="282" spans="1:18">
      <c r="A282" s="10"/>
      <c r="B282" s="10"/>
      <c r="C282" s="10"/>
      <c r="D282" s="10"/>
      <c r="E282" s="10"/>
      <c r="F282" s="10"/>
      <c r="G282" s="10"/>
      <c r="H282" s="10"/>
      <c r="I282" s="10"/>
      <c r="J282" s="10"/>
      <c r="K282" s="10"/>
      <c r="L282" s="10"/>
      <c r="M282" s="10"/>
      <c r="N282" s="10"/>
      <c r="O282" s="10"/>
      <c r="P282" s="10"/>
      <c r="Q282" s="10"/>
      <c r="R282" s="10"/>
    </row>
    <row r="283" spans="1:18">
      <c r="A283" s="10"/>
      <c r="B283" s="10"/>
      <c r="C283" s="10"/>
      <c r="D283" s="10"/>
      <c r="E283" s="10"/>
      <c r="F283" s="10"/>
      <c r="G283" s="10"/>
      <c r="H283" s="10"/>
      <c r="I283" s="10"/>
      <c r="J283" s="10"/>
      <c r="K283" s="10"/>
      <c r="L283" s="10"/>
      <c r="M283" s="10"/>
      <c r="N283" s="10"/>
      <c r="O283" s="10"/>
      <c r="P283" s="10"/>
      <c r="Q283" s="10"/>
      <c r="R283" s="10"/>
    </row>
    <row r="284" spans="1:18">
      <c r="A284" s="10"/>
      <c r="B284" s="10"/>
      <c r="C284" s="10"/>
      <c r="D284" s="10"/>
      <c r="E284" s="10"/>
      <c r="F284" s="10"/>
      <c r="G284" s="10"/>
      <c r="H284" s="10"/>
      <c r="I284" s="10"/>
      <c r="J284" s="10"/>
      <c r="K284" s="10"/>
      <c r="L284" s="10"/>
      <c r="M284" s="10"/>
      <c r="N284" s="10"/>
      <c r="O284" s="10"/>
      <c r="P284" s="10"/>
      <c r="Q284" s="10"/>
      <c r="R284" s="10"/>
    </row>
    <row r="285" spans="1:18">
      <c r="A285" s="10"/>
      <c r="B285" s="10"/>
      <c r="C285" s="10"/>
      <c r="D285" s="10"/>
      <c r="E285" s="10"/>
      <c r="F285" s="10"/>
      <c r="G285" s="10"/>
      <c r="H285" s="10"/>
      <c r="I285" s="10"/>
      <c r="J285" s="10"/>
      <c r="K285" s="10"/>
      <c r="L285" s="10"/>
      <c r="M285" s="10"/>
      <c r="N285" s="10"/>
      <c r="O285" s="10"/>
      <c r="P285" s="10"/>
      <c r="Q285" s="10"/>
      <c r="R285" s="10"/>
    </row>
    <row r="286" spans="1:18">
      <c r="A286" s="10"/>
      <c r="B286" s="10"/>
      <c r="C286" s="10"/>
      <c r="D286" s="10"/>
      <c r="E286" s="10"/>
      <c r="F286" s="10"/>
      <c r="G286" s="10"/>
      <c r="H286" s="10"/>
      <c r="I286" s="10"/>
      <c r="J286" s="10"/>
      <c r="K286" s="10"/>
      <c r="L286" s="10"/>
      <c r="M286" s="10"/>
      <c r="N286" s="10"/>
      <c r="O286" s="10"/>
      <c r="P286" s="10"/>
      <c r="Q286" s="10"/>
      <c r="R286" s="10"/>
    </row>
    <row r="287" spans="1:18">
      <c r="A287" s="10"/>
      <c r="B287" s="10"/>
      <c r="C287" s="10"/>
      <c r="D287" s="10"/>
      <c r="E287" s="10"/>
      <c r="F287" s="10"/>
      <c r="G287" s="10"/>
      <c r="H287" s="10"/>
      <c r="I287" s="10"/>
      <c r="J287" s="10"/>
      <c r="K287" s="10"/>
      <c r="L287" s="10"/>
      <c r="M287" s="10"/>
      <c r="N287" s="10"/>
      <c r="O287" s="10"/>
      <c r="P287" s="10"/>
      <c r="Q287" s="10"/>
      <c r="R287" s="10"/>
    </row>
    <row r="288" spans="1:18">
      <c r="A288" s="10"/>
      <c r="B288" s="10"/>
      <c r="C288" s="10"/>
      <c r="D288" s="10"/>
      <c r="E288" s="10"/>
      <c r="F288" s="10"/>
      <c r="G288" s="10"/>
      <c r="H288" s="10"/>
      <c r="I288" s="10"/>
      <c r="J288" s="10"/>
      <c r="K288" s="10"/>
      <c r="L288" s="10"/>
      <c r="M288" s="10"/>
      <c r="N288" s="10"/>
      <c r="O288" s="10"/>
      <c r="P288" s="10"/>
      <c r="Q288" s="10"/>
      <c r="R288" s="10"/>
    </row>
    <row r="289" spans="1:18">
      <c r="A289" s="10"/>
      <c r="B289" s="10"/>
      <c r="C289" s="10"/>
      <c r="D289" s="10"/>
      <c r="E289" s="10"/>
      <c r="F289" s="10"/>
      <c r="G289" s="10"/>
      <c r="H289" s="10"/>
      <c r="I289" s="10"/>
      <c r="J289" s="10"/>
      <c r="K289" s="10"/>
      <c r="L289" s="10"/>
      <c r="M289" s="10"/>
      <c r="N289" s="10"/>
      <c r="O289" s="10"/>
      <c r="P289" s="10"/>
      <c r="Q289" s="10"/>
      <c r="R289" s="10"/>
    </row>
    <row r="290" spans="1:18">
      <c r="A290" s="10"/>
      <c r="B290" s="10"/>
      <c r="C290" s="10"/>
      <c r="D290" s="10"/>
      <c r="E290" s="10"/>
      <c r="F290" s="10"/>
      <c r="G290" s="10"/>
      <c r="H290" s="10"/>
      <c r="I290" s="10"/>
      <c r="J290" s="10"/>
      <c r="K290" s="10"/>
      <c r="L290" s="10"/>
      <c r="M290" s="10"/>
      <c r="N290" s="10"/>
      <c r="O290" s="10"/>
      <c r="P290" s="10"/>
      <c r="Q290" s="10"/>
      <c r="R290" s="10"/>
    </row>
    <row r="291" spans="1:18">
      <c r="A291" s="10"/>
      <c r="B291" s="10"/>
      <c r="C291" s="10"/>
      <c r="D291" s="10"/>
      <c r="E291" s="10"/>
      <c r="F291" s="10"/>
      <c r="G291" s="10"/>
      <c r="H291" s="10"/>
      <c r="I291" s="10"/>
      <c r="J291" s="10"/>
      <c r="K291" s="10"/>
      <c r="L291" s="10"/>
      <c r="M291" s="10"/>
      <c r="N291" s="10"/>
      <c r="O291" s="10"/>
      <c r="P291" s="10"/>
      <c r="Q291" s="10"/>
      <c r="R291" s="10"/>
    </row>
    <row r="292" spans="1:18">
      <c r="A292" s="10"/>
      <c r="B292" s="10"/>
      <c r="C292" s="10"/>
      <c r="D292" s="10"/>
      <c r="E292" s="10"/>
      <c r="F292" s="10"/>
      <c r="G292" s="10"/>
      <c r="H292" s="10"/>
      <c r="I292" s="10"/>
      <c r="J292" s="10"/>
      <c r="K292" s="10"/>
      <c r="L292" s="10"/>
      <c r="M292" s="10"/>
      <c r="N292" s="10"/>
      <c r="O292" s="10"/>
      <c r="P292" s="10"/>
      <c r="Q292" s="10"/>
      <c r="R292" s="10"/>
    </row>
    <row r="293" spans="1:18">
      <c r="A293" s="10"/>
      <c r="B293" s="10"/>
      <c r="C293" s="10"/>
      <c r="D293" s="10"/>
      <c r="E293" s="10"/>
      <c r="F293" s="10"/>
      <c r="G293" s="10"/>
      <c r="H293" s="10"/>
      <c r="I293" s="10"/>
      <c r="J293" s="10"/>
      <c r="K293" s="10"/>
      <c r="L293" s="10"/>
      <c r="M293" s="10"/>
      <c r="N293" s="10"/>
      <c r="O293" s="10"/>
      <c r="P293" s="10"/>
      <c r="Q293" s="10"/>
      <c r="R293" s="10"/>
    </row>
    <row r="294" spans="1:18">
      <c r="A294" s="10"/>
      <c r="B294" s="10"/>
      <c r="C294" s="10"/>
      <c r="D294" s="10"/>
      <c r="E294" s="10"/>
      <c r="F294" s="10"/>
      <c r="G294" s="10"/>
      <c r="H294" s="10"/>
      <c r="I294" s="10"/>
      <c r="J294" s="10"/>
      <c r="K294" s="10"/>
      <c r="L294" s="10"/>
      <c r="M294" s="10"/>
      <c r="N294" s="10"/>
      <c r="O294" s="10"/>
      <c r="P294" s="10"/>
      <c r="Q294" s="10"/>
      <c r="R294" s="10"/>
    </row>
    <row r="295" spans="1:18">
      <c r="A295" s="10"/>
      <c r="B295" s="10"/>
      <c r="C295" s="10"/>
      <c r="D295" s="10"/>
      <c r="E295" s="10"/>
      <c r="F295" s="10"/>
      <c r="G295" s="10"/>
      <c r="H295" s="10"/>
      <c r="I295" s="10"/>
      <c r="J295" s="10"/>
      <c r="K295" s="10"/>
      <c r="L295" s="10"/>
      <c r="M295" s="10"/>
      <c r="N295" s="10"/>
      <c r="O295" s="10"/>
      <c r="P295" s="10"/>
      <c r="Q295" s="10"/>
      <c r="R295" s="10"/>
    </row>
    <row r="296" spans="1:18">
      <c r="A296" s="10"/>
      <c r="B296" s="10"/>
      <c r="C296" s="10"/>
      <c r="D296" s="10"/>
      <c r="E296" s="10"/>
      <c r="F296" s="10"/>
      <c r="G296" s="10"/>
      <c r="H296" s="10"/>
      <c r="I296" s="10"/>
      <c r="J296" s="10"/>
      <c r="K296" s="10"/>
      <c r="L296" s="10"/>
      <c r="M296" s="10"/>
      <c r="N296" s="10"/>
      <c r="O296" s="10"/>
      <c r="P296" s="10"/>
      <c r="Q296" s="10"/>
      <c r="R296" s="10"/>
    </row>
    <row r="297" spans="1:18">
      <c r="A297" s="10"/>
      <c r="B297" s="10"/>
      <c r="C297" s="10"/>
      <c r="D297" s="10"/>
      <c r="E297" s="10"/>
      <c r="F297" s="10"/>
      <c r="G297" s="10"/>
      <c r="H297" s="10"/>
      <c r="I297" s="10"/>
      <c r="J297" s="10"/>
      <c r="K297" s="10"/>
      <c r="L297" s="10"/>
      <c r="M297" s="10"/>
      <c r="N297" s="10"/>
      <c r="O297" s="10"/>
      <c r="P297" s="10"/>
      <c r="Q297" s="10"/>
      <c r="R297" s="10"/>
    </row>
    <row r="298" spans="1:18">
      <c r="A298" s="10"/>
      <c r="B298" s="10"/>
      <c r="C298" s="10"/>
      <c r="D298" s="10"/>
      <c r="E298" s="10"/>
      <c r="F298" s="10"/>
      <c r="G298" s="10"/>
      <c r="H298" s="10"/>
      <c r="I298" s="10"/>
      <c r="J298" s="10"/>
      <c r="K298" s="10"/>
      <c r="L298" s="10"/>
      <c r="M298" s="10"/>
      <c r="N298" s="10"/>
      <c r="O298" s="10"/>
      <c r="P298" s="10"/>
      <c r="Q298" s="10"/>
      <c r="R298" s="10"/>
    </row>
    <row r="299" spans="1:18">
      <c r="A299" s="10"/>
      <c r="B299" s="10"/>
      <c r="C299" s="10"/>
      <c r="D299" s="10"/>
      <c r="E299" s="10"/>
      <c r="F299" s="10"/>
      <c r="G299" s="10"/>
      <c r="H299" s="10"/>
      <c r="I299" s="10"/>
      <c r="J299" s="10"/>
      <c r="K299" s="10"/>
      <c r="L299" s="10"/>
      <c r="M299" s="10"/>
      <c r="N299" s="10"/>
      <c r="O299" s="10"/>
      <c r="P299" s="10"/>
      <c r="Q299" s="10"/>
      <c r="R299" s="10"/>
    </row>
    <row r="300" spans="1:18">
      <c r="A300" s="10"/>
      <c r="B300" s="10"/>
      <c r="C300" s="10"/>
      <c r="D300" s="10"/>
      <c r="E300" s="10"/>
      <c r="F300" s="10"/>
      <c r="G300" s="10"/>
      <c r="H300" s="10"/>
      <c r="I300" s="10"/>
      <c r="J300" s="10"/>
      <c r="K300" s="10"/>
      <c r="L300" s="10"/>
      <c r="M300" s="10"/>
      <c r="N300" s="10"/>
      <c r="O300" s="10"/>
      <c r="P300" s="10"/>
      <c r="Q300" s="10"/>
      <c r="R300" s="10"/>
    </row>
    <row r="301" spans="1:18">
      <c r="A301" s="10"/>
      <c r="B301" s="10"/>
      <c r="C301" s="10"/>
      <c r="D301" s="10"/>
      <c r="E301" s="10"/>
      <c r="F301" s="10"/>
      <c r="G301" s="10"/>
      <c r="H301" s="10"/>
      <c r="I301" s="10"/>
      <c r="J301" s="10"/>
      <c r="K301" s="10"/>
      <c r="L301" s="10"/>
      <c r="M301" s="10"/>
      <c r="N301" s="10"/>
      <c r="O301" s="10"/>
      <c r="P301" s="10"/>
      <c r="Q301" s="10"/>
      <c r="R301" s="10"/>
    </row>
    <row r="302" spans="1:18">
      <c r="A302" s="10"/>
      <c r="B302" s="10"/>
      <c r="C302" s="10"/>
      <c r="D302" s="10"/>
      <c r="E302" s="10"/>
      <c r="F302" s="10"/>
      <c r="G302" s="10"/>
      <c r="H302" s="10"/>
      <c r="I302" s="10"/>
      <c r="J302" s="10"/>
      <c r="K302" s="10"/>
      <c r="L302" s="10"/>
      <c r="M302" s="10"/>
      <c r="N302" s="10"/>
      <c r="O302" s="10"/>
      <c r="P302" s="10"/>
      <c r="Q302" s="10"/>
      <c r="R302" s="10"/>
    </row>
    <row r="303" spans="1:18">
      <c r="A303" s="10"/>
      <c r="B303" s="10"/>
      <c r="C303" s="10"/>
      <c r="D303" s="10"/>
      <c r="E303" s="10"/>
      <c r="F303" s="10"/>
      <c r="G303" s="10"/>
      <c r="H303" s="10"/>
      <c r="I303" s="10"/>
      <c r="J303" s="10"/>
      <c r="K303" s="10"/>
      <c r="L303" s="10"/>
      <c r="M303" s="10"/>
      <c r="N303" s="10"/>
      <c r="O303" s="10"/>
      <c r="P303" s="10"/>
      <c r="Q303" s="10"/>
      <c r="R303" s="10"/>
    </row>
    <row r="304" spans="1:18">
      <c r="A304" s="10"/>
      <c r="B304" s="10"/>
      <c r="C304" s="10"/>
      <c r="D304" s="10"/>
      <c r="E304" s="10"/>
      <c r="F304" s="10"/>
      <c r="G304" s="10"/>
      <c r="H304" s="10"/>
      <c r="I304" s="10"/>
      <c r="J304" s="10"/>
      <c r="K304" s="10"/>
      <c r="L304" s="10"/>
      <c r="M304" s="10"/>
      <c r="N304" s="10"/>
      <c r="O304" s="10"/>
      <c r="P304" s="10"/>
      <c r="Q304" s="10"/>
      <c r="R304" s="10"/>
    </row>
    <row r="305" spans="1:18">
      <c r="A305" s="10"/>
      <c r="B305" s="10"/>
      <c r="C305" s="10"/>
      <c r="D305" s="10"/>
      <c r="E305" s="10"/>
      <c r="F305" s="10"/>
      <c r="G305" s="10"/>
      <c r="H305" s="10"/>
      <c r="I305" s="10"/>
      <c r="J305" s="10"/>
      <c r="K305" s="10"/>
      <c r="L305" s="10"/>
      <c r="M305" s="10"/>
      <c r="N305" s="10"/>
      <c r="O305" s="10"/>
      <c r="P305" s="10"/>
      <c r="Q305" s="10"/>
      <c r="R305" s="10"/>
    </row>
    <row r="306" spans="1:18">
      <c r="A306" s="10"/>
      <c r="B306" s="10"/>
      <c r="C306" s="10"/>
      <c r="D306" s="10"/>
      <c r="E306" s="10"/>
      <c r="F306" s="10"/>
      <c r="G306" s="10"/>
      <c r="H306" s="10"/>
      <c r="I306" s="10"/>
      <c r="J306" s="10"/>
      <c r="K306" s="10"/>
      <c r="L306" s="10"/>
      <c r="M306" s="10"/>
      <c r="N306" s="10"/>
      <c r="O306" s="10"/>
      <c r="P306" s="10"/>
      <c r="Q306" s="10"/>
      <c r="R306" s="10"/>
    </row>
    <row r="307" spans="1:18">
      <c r="A307" s="10"/>
      <c r="B307" s="10"/>
      <c r="C307" s="10"/>
      <c r="D307" s="10"/>
      <c r="E307" s="10"/>
      <c r="F307" s="10"/>
      <c r="G307" s="10"/>
      <c r="H307" s="10"/>
      <c r="I307" s="10"/>
      <c r="J307" s="10"/>
      <c r="K307" s="10"/>
      <c r="L307" s="10"/>
      <c r="M307" s="10"/>
      <c r="N307" s="10"/>
      <c r="O307" s="10"/>
      <c r="P307" s="10"/>
      <c r="Q307" s="10"/>
      <c r="R307" s="10"/>
    </row>
    <row r="308" spans="1:18">
      <c r="A308" s="10"/>
      <c r="B308" s="10"/>
      <c r="C308" s="10"/>
      <c r="D308" s="10"/>
      <c r="E308" s="10"/>
      <c r="F308" s="10"/>
      <c r="G308" s="10"/>
      <c r="H308" s="10"/>
      <c r="I308" s="10"/>
      <c r="J308" s="10"/>
      <c r="K308" s="10"/>
      <c r="L308" s="10"/>
      <c r="M308" s="10"/>
      <c r="N308" s="10"/>
      <c r="O308" s="10"/>
      <c r="P308" s="10"/>
      <c r="Q308" s="10"/>
      <c r="R308" s="10"/>
    </row>
    <row r="309" spans="1:18">
      <c r="A309" s="10"/>
      <c r="B309" s="10"/>
      <c r="C309" s="10"/>
      <c r="D309" s="10"/>
      <c r="E309" s="10"/>
      <c r="F309" s="10"/>
      <c r="G309" s="10"/>
      <c r="H309" s="10"/>
      <c r="I309" s="10"/>
      <c r="J309" s="10"/>
      <c r="K309" s="10"/>
      <c r="L309" s="10"/>
      <c r="M309" s="10"/>
      <c r="N309" s="10"/>
      <c r="O309" s="10"/>
      <c r="P309" s="10"/>
      <c r="Q309" s="10"/>
      <c r="R309" s="10"/>
    </row>
    <row r="310" spans="1:18">
      <c r="A310" s="10"/>
      <c r="B310" s="10"/>
      <c r="C310" s="10"/>
      <c r="D310" s="10"/>
      <c r="E310" s="10"/>
      <c r="F310" s="10"/>
      <c r="G310" s="10"/>
      <c r="H310" s="10"/>
      <c r="I310" s="10"/>
      <c r="J310" s="10"/>
      <c r="K310" s="10"/>
      <c r="L310" s="10"/>
      <c r="M310" s="10"/>
      <c r="N310" s="10"/>
      <c r="O310" s="10"/>
      <c r="P310" s="10"/>
      <c r="Q310" s="10"/>
      <c r="R310" s="10"/>
    </row>
    <row r="311" spans="1:18">
      <c r="A311" s="10"/>
      <c r="B311" s="10"/>
      <c r="C311" s="10"/>
      <c r="D311" s="10"/>
      <c r="E311" s="10"/>
      <c r="F311" s="10"/>
      <c r="G311" s="10"/>
      <c r="H311" s="10"/>
      <c r="I311" s="10"/>
      <c r="J311" s="10"/>
      <c r="K311" s="10"/>
      <c r="L311" s="10"/>
      <c r="M311" s="10"/>
      <c r="N311" s="10"/>
      <c r="O311" s="10"/>
      <c r="P311" s="10"/>
      <c r="Q311" s="10"/>
      <c r="R311" s="10"/>
    </row>
    <row r="312" spans="1:18">
      <c r="A312" s="10"/>
      <c r="B312" s="10"/>
      <c r="C312" s="10"/>
      <c r="D312" s="10"/>
      <c r="E312" s="10"/>
      <c r="F312" s="10"/>
      <c r="G312" s="10"/>
      <c r="H312" s="10"/>
      <c r="I312" s="10"/>
      <c r="J312" s="10"/>
      <c r="K312" s="10"/>
      <c r="L312" s="10"/>
      <c r="M312" s="10"/>
      <c r="N312" s="10"/>
      <c r="O312" s="10"/>
      <c r="P312" s="10"/>
      <c r="Q312" s="10"/>
      <c r="R312" s="10"/>
    </row>
    <row r="313" spans="1:18">
      <c r="A313" s="10"/>
      <c r="B313" s="10"/>
      <c r="C313" s="10"/>
      <c r="D313" s="10"/>
      <c r="E313" s="10"/>
      <c r="F313" s="10"/>
      <c r="G313" s="10"/>
      <c r="H313" s="10"/>
      <c r="I313" s="10"/>
      <c r="J313" s="10"/>
      <c r="K313" s="10"/>
      <c r="L313" s="10"/>
      <c r="M313" s="10"/>
      <c r="N313" s="10"/>
      <c r="O313" s="10"/>
      <c r="P313" s="10"/>
      <c r="Q313" s="10"/>
      <c r="R313" s="10"/>
    </row>
    <row r="314" spans="1:18">
      <c r="A314" s="10"/>
      <c r="B314" s="10"/>
      <c r="C314" s="10"/>
      <c r="D314" s="10"/>
      <c r="E314" s="10"/>
      <c r="F314" s="10"/>
      <c r="G314" s="10"/>
      <c r="H314" s="10"/>
      <c r="I314" s="10"/>
      <c r="J314" s="10"/>
      <c r="K314" s="10"/>
      <c r="L314" s="10"/>
      <c r="M314" s="10"/>
      <c r="N314" s="10"/>
      <c r="O314" s="10"/>
      <c r="P314" s="10"/>
      <c r="Q314" s="10"/>
      <c r="R314" s="10"/>
    </row>
    <row r="315" spans="1:18">
      <c r="A315" s="10"/>
      <c r="B315" s="10"/>
      <c r="C315" s="10"/>
      <c r="D315" s="10"/>
      <c r="E315" s="10"/>
      <c r="F315" s="10"/>
      <c r="G315" s="10"/>
      <c r="H315" s="10"/>
      <c r="I315" s="10"/>
      <c r="J315" s="10"/>
      <c r="K315" s="10"/>
      <c r="L315" s="10"/>
      <c r="M315" s="10"/>
      <c r="N315" s="10"/>
      <c r="O315" s="10"/>
      <c r="P315" s="10"/>
      <c r="Q315" s="10"/>
      <c r="R315" s="10"/>
    </row>
    <row r="316" spans="1:18">
      <c r="A316" s="10"/>
      <c r="B316" s="10"/>
      <c r="C316" s="10"/>
      <c r="D316" s="10"/>
      <c r="E316" s="10"/>
      <c r="F316" s="10"/>
      <c r="G316" s="10"/>
      <c r="H316" s="10"/>
      <c r="I316" s="10"/>
      <c r="J316" s="10"/>
      <c r="K316" s="10"/>
      <c r="L316" s="10"/>
      <c r="M316" s="10"/>
      <c r="N316" s="10"/>
      <c r="O316" s="10"/>
      <c r="P316" s="10"/>
      <c r="Q316" s="10"/>
      <c r="R316" s="10"/>
    </row>
    <row r="317" spans="1:18">
      <c r="A317" s="10"/>
      <c r="B317" s="10"/>
      <c r="C317" s="10"/>
      <c r="D317" s="10"/>
      <c r="E317" s="10"/>
      <c r="F317" s="10"/>
      <c r="G317" s="10"/>
      <c r="H317" s="10"/>
      <c r="I317" s="10"/>
      <c r="J317" s="10"/>
      <c r="K317" s="10"/>
      <c r="L317" s="10"/>
      <c r="M317" s="10"/>
      <c r="N317" s="10"/>
      <c r="O317" s="10"/>
      <c r="P317" s="10"/>
      <c r="Q317" s="10"/>
      <c r="R317" s="10"/>
    </row>
    <row r="318" spans="1:18">
      <c r="A318" s="10"/>
      <c r="B318" s="10"/>
      <c r="C318" s="10"/>
      <c r="D318" s="10"/>
      <c r="E318" s="10"/>
      <c r="F318" s="10"/>
      <c r="G318" s="10"/>
      <c r="H318" s="10"/>
      <c r="I318" s="10"/>
      <c r="J318" s="10"/>
      <c r="K318" s="10"/>
      <c r="L318" s="10"/>
      <c r="M318" s="10"/>
      <c r="N318" s="10"/>
      <c r="O318" s="10"/>
      <c r="P318" s="10"/>
      <c r="Q318" s="10"/>
      <c r="R318" s="10"/>
    </row>
    <row r="319" spans="1:18">
      <c r="A319" s="10"/>
      <c r="B319" s="10"/>
      <c r="C319" s="10"/>
      <c r="D319" s="10"/>
      <c r="E319" s="10"/>
      <c r="F319" s="10"/>
      <c r="G319" s="10"/>
      <c r="H319" s="10"/>
      <c r="I319" s="10"/>
      <c r="J319" s="10"/>
      <c r="K319" s="10"/>
      <c r="L319" s="10"/>
      <c r="M319" s="10"/>
      <c r="N319" s="10"/>
      <c r="O319" s="10"/>
      <c r="P319" s="10"/>
      <c r="Q319" s="10"/>
      <c r="R319" s="10"/>
    </row>
    <row r="320" spans="1:18">
      <c r="A320" s="10"/>
      <c r="B320" s="10"/>
      <c r="C320" s="10"/>
      <c r="D320" s="10"/>
      <c r="E320" s="10"/>
      <c r="F320" s="10"/>
      <c r="G320" s="10"/>
      <c r="H320" s="10"/>
      <c r="I320" s="10"/>
      <c r="J320" s="10"/>
      <c r="K320" s="10"/>
      <c r="L320" s="10"/>
      <c r="M320" s="10"/>
      <c r="N320" s="10"/>
      <c r="O320" s="10"/>
      <c r="P320" s="10"/>
      <c r="Q320" s="10"/>
      <c r="R320" s="10"/>
    </row>
    <row r="321" spans="1:18">
      <c r="A321" s="10"/>
      <c r="B321" s="10"/>
      <c r="C321" s="10"/>
      <c r="D321" s="10"/>
      <c r="E321" s="10"/>
      <c r="F321" s="10"/>
      <c r="G321" s="10"/>
      <c r="H321" s="10"/>
      <c r="I321" s="10"/>
      <c r="J321" s="10"/>
      <c r="K321" s="10"/>
      <c r="L321" s="10"/>
      <c r="M321" s="10"/>
      <c r="N321" s="10"/>
      <c r="O321" s="10"/>
      <c r="P321" s="10"/>
      <c r="Q321" s="10"/>
      <c r="R321" s="10"/>
    </row>
    <row r="322" spans="1:18">
      <c r="A322" s="10"/>
      <c r="B322" s="10"/>
      <c r="C322" s="10"/>
      <c r="D322" s="10"/>
      <c r="E322" s="10"/>
      <c r="F322" s="10"/>
      <c r="G322" s="10"/>
      <c r="H322" s="10"/>
      <c r="I322" s="10"/>
      <c r="J322" s="10"/>
      <c r="K322" s="10"/>
      <c r="L322" s="10"/>
      <c r="M322" s="10"/>
      <c r="N322" s="10"/>
      <c r="O322" s="10"/>
      <c r="P322" s="10"/>
      <c r="Q322" s="10"/>
      <c r="R322" s="10"/>
    </row>
    <row r="323" spans="1:18">
      <c r="A323" s="10"/>
      <c r="B323" s="10"/>
      <c r="C323" s="10"/>
      <c r="D323" s="10"/>
      <c r="E323" s="10"/>
      <c r="F323" s="10"/>
      <c r="G323" s="10"/>
      <c r="H323" s="10"/>
      <c r="I323" s="10"/>
      <c r="J323" s="10"/>
      <c r="K323" s="10"/>
      <c r="L323" s="10"/>
      <c r="M323" s="10"/>
      <c r="N323" s="10"/>
      <c r="O323" s="10"/>
      <c r="P323" s="10"/>
      <c r="Q323" s="10"/>
      <c r="R323" s="10"/>
    </row>
    <row r="324" spans="1:18">
      <c r="A324" s="10"/>
      <c r="B324" s="10"/>
      <c r="C324" s="10"/>
      <c r="D324" s="10"/>
      <c r="E324" s="10"/>
      <c r="F324" s="10"/>
      <c r="G324" s="10"/>
      <c r="H324" s="10"/>
      <c r="I324" s="10"/>
      <c r="J324" s="10"/>
      <c r="K324" s="10"/>
      <c r="L324" s="10"/>
      <c r="M324" s="10"/>
      <c r="N324" s="10"/>
      <c r="O324" s="10"/>
      <c r="P324" s="10"/>
      <c r="Q324" s="10"/>
      <c r="R324" s="10"/>
    </row>
    <row r="325" spans="1:18">
      <c r="A325" s="10"/>
      <c r="B325" s="10"/>
      <c r="C325" s="10"/>
      <c r="D325" s="10"/>
      <c r="E325" s="10"/>
      <c r="F325" s="10"/>
      <c r="G325" s="10"/>
      <c r="H325" s="10"/>
      <c r="I325" s="10"/>
      <c r="J325" s="10"/>
      <c r="K325" s="10"/>
      <c r="L325" s="10"/>
      <c r="M325" s="10"/>
      <c r="N325" s="10"/>
      <c r="O325" s="10"/>
      <c r="P325" s="10"/>
      <c r="Q325" s="10"/>
      <c r="R325" s="10"/>
    </row>
    <row r="326" spans="1:18">
      <c r="A326" s="10"/>
      <c r="B326" s="10"/>
      <c r="C326" s="10"/>
      <c r="D326" s="10"/>
      <c r="E326" s="10"/>
      <c r="F326" s="10"/>
      <c r="G326" s="10"/>
      <c r="H326" s="10"/>
      <c r="I326" s="10"/>
      <c r="J326" s="10"/>
      <c r="K326" s="10"/>
      <c r="L326" s="10"/>
      <c r="M326" s="10"/>
      <c r="N326" s="10"/>
      <c r="O326" s="10"/>
      <c r="P326" s="10"/>
      <c r="Q326" s="10"/>
      <c r="R326" s="10"/>
    </row>
    <row r="327" spans="1:18">
      <c r="A327" s="10"/>
      <c r="B327" s="10"/>
      <c r="C327" s="10"/>
      <c r="D327" s="10"/>
      <c r="E327" s="10"/>
      <c r="F327" s="10"/>
      <c r="G327" s="10"/>
      <c r="H327" s="10"/>
      <c r="I327" s="10"/>
      <c r="J327" s="10"/>
      <c r="K327" s="10"/>
      <c r="L327" s="10"/>
      <c r="M327" s="10"/>
      <c r="N327" s="10"/>
      <c r="O327" s="10"/>
      <c r="P327" s="10"/>
      <c r="Q327" s="10"/>
      <c r="R327" s="10"/>
    </row>
    <row r="328" spans="1:18">
      <c r="A328" s="10"/>
      <c r="B328" s="10"/>
      <c r="C328" s="10"/>
      <c r="D328" s="10"/>
      <c r="E328" s="10"/>
      <c r="F328" s="10"/>
      <c r="G328" s="10"/>
      <c r="H328" s="10"/>
      <c r="I328" s="10"/>
      <c r="J328" s="10"/>
      <c r="K328" s="10"/>
      <c r="L328" s="10"/>
      <c r="M328" s="10"/>
      <c r="N328" s="10"/>
      <c r="O328" s="10"/>
      <c r="P328" s="10"/>
      <c r="Q328" s="10"/>
      <c r="R328" s="10"/>
    </row>
    <row r="329" spans="1:18">
      <c r="A329" s="10"/>
      <c r="B329" s="10"/>
      <c r="C329" s="10"/>
      <c r="D329" s="10"/>
      <c r="E329" s="10"/>
      <c r="F329" s="10"/>
      <c r="G329" s="10"/>
      <c r="H329" s="10"/>
      <c r="I329" s="10"/>
      <c r="J329" s="10"/>
      <c r="K329" s="10"/>
      <c r="L329" s="10"/>
      <c r="M329" s="10"/>
      <c r="N329" s="10"/>
      <c r="O329" s="10"/>
      <c r="P329" s="10"/>
      <c r="Q329" s="10"/>
      <c r="R329" s="10"/>
    </row>
    <row r="330" spans="1:18">
      <c r="A330" s="10"/>
      <c r="B330" s="10"/>
      <c r="C330" s="10"/>
      <c r="D330" s="10"/>
      <c r="E330" s="10"/>
      <c r="F330" s="10"/>
      <c r="G330" s="10"/>
      <c r="H330" s="10"/>
      <c r="I330" s="10"/>
      <c r="J330" s="10"/>
      <c r="K330" s="10"/>
      <c r="L330" s="10"/>
      <c r="M330" s="10"/>
      <c r="N330" s="10"/>
      <c r="O330" s="10"/>
      <c r="P330" s="10"/>
      <c r="Q330" s="10"/>
      <c r="R330" s="10"/>
    </row>
    <row r="331" spans="1:18">
      <c r="A331" s="10"/>
      <c r="B331" s="10"/>
      <c r="C331" s="10"/>
      <c r="D331" s="10"/>
      <c r="E331" s="10"/>
      <c r="F331" s="10"/>
      <c r="G331" s="10"/>
      <c r="H331" s="10"/>
      <c r="I331" s="10"/>
      <c r="J331" s="10"/>
      <c r="K331" s="10"/>
      <c r="L331" s="10"/>
      <c r="M331" s="10"/>
      <c r="N331" s="10"/>
      <c r="O331" s="10"/>
      <c r="P331" s="10"/>
      <c r="Q331" s="10"/>
      <c r="R331" s="10"/>
    </row>
    <row r="332" spans="1:18">
      <c r="A332" s="10"/>
      <c r="B332" s="10"/>
      <c r="C332" s="10"/>
      <c r="D332" s="10"/>
      <c r="E332" s="10"/>
      <c r="F332" s="10"/>
      <c r="G332" s="10"/>
      <c r="H332" s="10"/>
      <c r="I332" s="10"/>
      <c r="J332" s="10"/>
      <c r="K332" s="10"/>
      <c r="L332" s="10"/>
      <c r="M332" s="10"/>
      <c r="N332" s="10"/>
      <c r="O332" s="10"/>
      <c r="P332" s="10"/>
      <c r="Q332" s="10"/>
      <c r="R332" s="10"/>
    </row>
    <row r="333" spans="1:18">
      <c r="A333" s="10"/>
      <c r="B333" s="10"/>
      <c r="C333" s="10"/>
      <c r="D333" s="10"/>
      <c r="E333" s="10"/>
      <c r="F333" s="10"/>
      <c r="G333" s="10"/>
      <c r="H333" s="10"/>
      <c r="I333" s="10"/>
      <c r="J333" s="10"/>
      <c r="K333" s="10"/>
      <c r="L333" s="10"/>
      <c r="M333" s="10"/>
      <c r="N333" s="10"/>
      <c r="O333" s="10"/>
      <c r="P333" s="10"/>
      <c r="Q333" s="10"/>
      <c r="R333" s="10"/>
    </row>
    <row r="334" spans="1:18">
      <c r="A334" s="10"/>
      <c r="B334" s="10"/>
      <c r="C334" s="10"/>
      <c r="D334" s="10"/>
      <c r="E334" s="10"/>
      <c r="F334" s="10"/>
      <c r="G334" s="10"/>
      <c r="H334" s="10"/>
      <c r="I334" s="10"/>
      <c r="J334" s="10"/>
      <c r="K334" s="10"/>
      <c r="L334" s="10"/>
      <c r="M334" s="10"/>
      <c r="N334" s="10"/>
      <c r="O334" s="10"/>
      <c r="P334" s="10"/>
      <c r="Q334" s="10"/>
      <c r="R334" s="10"/>
    </row>
    <row r="335" spans="1:18">
      <c r="A335" s="10"/>
      <c r="B335" s="10"/>
      <c r="C335" s="10"/>
      <c r="D335" s="10"/>
      <c r="E335" s="10"/>
      <c r="F335" s="10"/>
      <c r="G335" s="10"/>
      <c r="H335" s="10"/>
      <c r="I335" s="10"/>
      <c r="J335" s="10"/>
      <c r="K335" s="10"/>
      <c r="L335" s="10"/>
      <c r="M335" s="10"/>
      <c r="N335" s="10"/>
      <c r="O335" s="10"/>
      <c r="P335" s="10"/>
      <c r="Q335" s="10"/>
      <c r="R335" s="10"/>
    </row>
    <row r="336" spans="1:18">
      <c r="A336" s="10"/>
      <c r="B336" s="10"/>
      <c r="C336" s="10"/>
      <c r="D336" s="10"/>
      <c r="E336" s="10"/>
      <c r="F336" s="10"/>
      <c r="G336" s="10"/>
      <c r="H336" s="10"/>
      <c r="I336" s="10"/>
      <c r="J336" s="10"/>
      <c r="K336" s="10"/>
      <c r="L336" s="10"/>
      <c r="M336" s="10"/>
      <c r="N336" s="10"/>
      <c r="O336" s="10"/>
      <c r="P336" s="10"/>
      <c r="Q336" s="10"/>
      <c r="R336" s="10"/>
    </row>
    <row r="337" spans="1:18">
      <c r="A337" s="10"/>
      <c r="B337" s="10"/>
      <c r="C337" s="10"/>
      <c r="D337" s="10"/>
      <c r="E337" s="10"/>
      <c r="F337" s="10"/>
      <c r="G337" s="10"/>
      <c r="H337" s="10"/>
      <c r="I337" s="10"/>
      <c r="J337" s="10"/>
      <c r="K337" s="10"/>
      <c r="L337" s="10"/>
      <c r="M337" s="10"/>
      <c r="N337" s="10"/>
      <c r="O337" s="10"/>
      <c r="P337" s="10"/>
      <c r="Q337" s="10"/>
      <c r="R337" s="10"/>
    </row>
    <row r="338" spans="1:18">
      <c r="A338" s="10"/>
      <c r="B338" s="10"/>
      <c r="C338" s="10"/>
      <c r="D338" s="10"/>
      <c r="E338" s="10"/>
      <c r="F338" s="10"/>
      <c r="G338" s="10"/>
      <c r="H338" s="10"/>
      <c r="I338" s="10"/>
      <c r="J338" s="10"/>
      <c r="K338" s="10"/>
      <c r="L338" s="10"/>
      <c r="M338" s="10"/>
      <c r="N338" s="10"/>
      <c r="O338" s="10"/>
      <c r="P338" s="10"/>
      <c r="Q338" s="10"/>
      <c r="R338" s="10"/>
    </row>
    <row r="339" spans="1:18">
      <c r="A339" s="10"/>
      <c r="B339" s="10"/>
      <c r="C339" s="10"/>
      <c r="D339" s="10"/>
      <c r="E339" s="10"/>
      <c r="F339" s="10"/>
      <c r="G339" s="10"/>
      <c r="H339" s="10"/>
      <c r="I339" s="10"/>
      <c r="J339" s="10"/>
      <c r="K339" s="10"/>
      <c r="L339" s="10"/>
      <c r="M339" s="10"/>
      <c r="N339" s="10"/>
      <c r="O339" s="10"/>
      <c r="P339" s="10"/>
      <c r="Q339" s="10"/>
      <c r="R339" s="10"/>
    </row>
    <row r="340" spans="1:18">
      <c r="A340" s="10"/>
      <c r="B340" s="10"/>
      <c r="C340" s="10"/>
      <c r="D340" s="10"/>
      <c r="E340" s="10"/>
      <c r="F340" s="10"/>
      <c r="G340" s="10"/>
      <c r="H340" s="10"/>
      <c r="I340" s="10"/>
      <c r="J340" s="10"/>
      <c r="K340" s="10"/>
      <c r="L340" s="10"/>
      <c r="M340" s="10"/>
      <c r="N340" s="10"/>
      <c r="O340" s="10"/>
      <c r="P340" s="10"/>
      <c r="Q340" s="10"/>
      <c r="R340" s="10"/>
    </row>
    <row r="341" spans="1:18">
      <c r="A341" s="10"/>
      <c r="B341" s="10"/>
      <c r="C341" s="10"/>
      <c r="D341" s="10"/>
      <c r="E341" s="10"/>
      <c r="F341" s="10"/>
      <c r="G341" s="10"/>
      <c r="H341" s="10"/>
      <c r="I341" s="10"/>
      <c r="J341" s="10"/>
      <c r="K341" s="10"/>
      <c r="L341" s="10"/>
      <c r="M341" s="10"/>
      <c r="N341" s="10"/>
      <c r="O341" s="10"/>
      <c r="P341" s="10"/>
      <c r="Q341" s="10"/>
      <c r="R341" s="10"/>
    </row>
    <row r="342" spans="1:18">
      <c r="A342" s="10"/>
      <c r="B342" s="10"/>
      <c r="C342" s="10"/>
      <c r="D342" s="10"/>
      <c r="E342" s="10"/>
      <c r="F342" s="10"/>
      <c r="G342" s="10"/>
      <c r="H342" s="10"/>
      <c r="I342" s="10"/>
      <c r="J342" s="10"/>
      <c r="K342" s="10"/>
      <c r="L342" s="10"/>
      <c r="M342" s="10"/>
      <c r="N342" s="10"/>
      <c r="O342" s="10"/>
      <c r="P342" s="10"/>
      <c r="Q342" s="10"/>
      <c r="R342" s="10"/>
    </row>
    <row r="343" spans="1:18">
      <c r="A343" s="10"/>
      <c r="B343" s="10"/>
      <c r="C343" s="10"/>
      <c r="D343" s="10"/>
      <c r="E343" s="10"/>
      <c r="F343" s="10"/>
      <c r="G343" s="10"/>
      <c r="H343" s="10"/>
      <c r="I343" s="10"/>
      <c r="J343" s="10"/>
      <c r="K343" s="10"/>
      <c r="L343" s="10"/>
      <c r="M343" s="10"/>
      <c r="N343" s="10"/>
      <c r="O343" s="10"/>
      <c r="P343" s="10"/>
      <c r="Q343" s="10"/>
      <c r="R343" s="10"/>
    </row>
    <row r="344" spans="1:18">
      <c r="A344" s="10"/>
      <c r="B344" s="10"/>
      <c r="C344" s="10"/>
      <c r="D344" s="10"/>
      <c r="E344" s="10"/>
      <c r="F344" s="10"/>
      <c r="G344" s="10"/>
      <c r="H344" s="10"/>
      <c r="I344" s="10"/>
      <c r="J344" s="10"/>
      <c r="K344" s="10"/>
      <c r="L344" s="10"/>
      <c r="M344" s="10"/>
      <c r="N344" s="10"/>
      <c r="O344" s="10"/>
      <c r="P344" s="10"/>
      <c r="Q344" s="10"/>
      <c r="R344" s="10"/>
    </row>
    <row r="345" spans="1:18">
      <c r="A345" s="10"/>
      <c r="B345" s="10"/>
      <c r="C345" s="10"/>
      <c r="D345" s="10"/>
      <c r="E345" s="10"/>
      <c r="F345" s="10"/>
      <c r="G345" s="10"/>
      <c r="H345" s="10"/>
      <c r="I345" s="10"/>
      <c r="J345" s="10"/>
      <c r="K345" s="10"/>
      <c r="L345" s="10"/>
      <c r="M345" s="10"/>
      <c r="N345" s="10"/>
      <c r="O345" s="10"/>
      <c r="P345" s="10"/>
      <c r="Q345" s="10"/>
      <c r="R345" s="10"/>
    </row>
    <row r="346" spans="1:18">
      <c r="A346" s="10"/>
      <c r="B346" s="10"/>
      <c r="C346" s="10"/>
      <c r="D346" s="10"/>
      <c r="E346" s="10"/>
      <c r="F346" s="10"/>
      <c r="G346" s="10"/>
      <c r="H346" s="10"/>
      <c r="I346" s="10"/>
      <c r="J346" s="10"/>
      <c r="K346" s="10"/>
      <c r="L346" s="10"/>
      <c r="M346" s="10"/>
      <c r="N346" s="10"/>
      <c r="O346" s="10"/>
      <c r="P346" s="10"/>
      <c r="Q346" s="10"/>
      <c r="R346" s="10"/>
    </row>
    <row r="347" spans="1:18">
      <c r="A347" s="10"/>
      <c r="B347" s="10"/>
      <c r="C347" s="10"/>
      <c r="D347" s="10"/>
      <c r="E347" s="10"/>
      <c r="F347" s="10"/>
      <c r="G347" s="10"/>
      <c r="H347" s="10"/>
      <c r="I347" s="10"/>
      <c r="J347" s="10"/>
      <c r="K347" s="10"/>
      <c r="L347" s="10"/>
      <c r="M347" s="10"/>
      <c r="N347" s="10"/>
      <c r="O347" s="10"/>
      <c r="P347" s="10"/>
      <c r="Q347" s="10"/>
      <c r="R347" s="10"/>
    </row>
    <row r="348" spans="1:18">
      <c r="A348" s="10"/>
      <c r="B348" s="10"/>
      <c r="C348" s="10"/>
      <c r="D348" s="10"/>
      <c r="E348" s="10"/>
      <c r="F348" s="10"/>
      <c r="G348" s="10"/>
      <c r="H348" s="10"/>
      <c r="I348" s="10"/>
      <c r="J348" s="10"/>
      <c r="K348" s="10"/>
      <c r="L348" s="10"/>
      <c r="M348" s="10"/>
      <c r="N348" s="10"/>
      <c r="O348" s="10"/>
      <c r="P348" s="10"/>
      <c r="Q348" s="10"/>
      <c r="R348" s="10"/>
    </row>
    <row r="349" spans="1:18">
      <c r="A349" s="10"/>
      <c r="B349" s="10"/>
      <c r="C349" s="10"/>
      <c r="D349" s="10"/>
      <c r="E349" s="10"/>
      <c r="F349" s="10"/>
      <c r="G349" s="10"/>
      <c r="H349" s="10"/>
      <c r="I349" s="10"/>
      <c r="J349" s="10"/>
      <c r="K349" s="10"/>
      <c r="L349" s="10"/>
      <c r="M349" s="10"/>
      <c r="N349" s="10"/>
      <c r="O349" s="10"/>
      <c r="P349" s="10"/>
      <c r="Q349" s="10"/>
      <c r="R349" s="10"/>
    </row>
    <row r="350" spans="1:18">
      <c r="A350" s="10"/>
      <c r="B350" s="10"/>
      <c r="C350" s="10"/>
      <c r="D350" s="10"/>
      <c r="E350" s="10"/>
      <c r="F350" s="10"/>
      <c r="G350" s="10"/>
      <c r="H350" s="10"/>
      <c r="I350" s="10"/>
      <c r="J350" s="10"/>
      <c r="K350" s="10"/>
      <c r="L350" s="10"/>
      <c r="M350" s="10"/>
      <c r="N350" s="10"/>
      <c r="O350" s="10"/>
      <c r="P350" s="10"/>
      <c r="Q350" s="10"/>
      <c r="R350" s="10"/>
    </row>
    <row r="351" spans="1:18">
      <c r="A351" s="10"/>
      <c r="B351" s="10"/>
      <c r="C351" s="10"/>
      <c r="D351" s="10"/>
      <c r="E351" s="10"/>
      <c r="F351" s="10"/>
      <c r="G351" s="10"/>
      <c r="H351" s="10"/>
      <c r="I351" s="10"/>
      <c r="J351" s="10"/>
      <c r="K351" s="10"/>
      <c r="L351" s="10"/>
      <c r="M351" s="10"/>
      <c r="N351" s="10"/>
      <c r="O351" s="10"/>
      <c r="P351" s="10"/>
      <c r="Q351" s="10"/>
      <c r="R351" s="10"/>
    </row>
    <row r="352" spans="1:18">
      <c r="A352" s="10"/>
      <c r="B352" s="10"/>
      <c r="C352" s="10"/>
      <c r="D352" s="10"/>
      <c r="E352" s="10"/>
      <c r="F352" s="10"/>
      <c r="G352" s="10"/>
      <c r="H352" s="10"/>
      <c r="I352" s="10"/>
      <c r="J352" s="10"/>
      <c r="K352" s="10"/>
      <c r="L352" s="10"/>
      <c r="M352" s="10"/>
      <c r="N352" s="10"/>
      <c r="O352" s="10"/>
      <c r="P352" s="10"/>
      <c r="Q352" s="10"/>
      <c r="R352" s="10"/>
    </row>
    <row r="353" spans="1:18">
      <c r="A353" s="10"/>
      <c r="B353" s="10"/>
      <c r="C353" s="10"/>
      <c r="D353" s="10"/>
      <c r="E353" s="10"/>
      <c r="F353" s="10"/>
      <c r="G353" s="10"/>
      <c r="H353" s="10"/>
      <c r="I353" s="10"/>
      <c r="J353" s="10"/>
      <c r="K353" s="10"/>
      <c r="L353" s="10"/>
      <c r="M353" s="10"/>
      <c r="N353" s="10"/>
      <c r="O353" s="10"/>
      <c r="P353" s="10"/>
      <c r="Q353" s="10"/>
      <c r="R353" s="10"/>
    </row>
    <row r="354" spans="1:18">
      <c r="A354" s="10"/>
      <c r="B354" s="10"/>
      <c r="C354" s="10"/>
      <c r="D354" s="10"/>
      <c r="E354" s="10"/>
      <c r="F354" s="10"/>
      <c r="G354" s="10"/>
      <c r="H354" s="10"/>
      <c r="I354" s="10"/>
      <c r="J354" s="10"/>
      <c r="K354" s="10"/>
      <c r="L354" s="10"/>
      <c r="M354" s="10"/>
      <c r="N354" s="10"/>
      <c r="O354" s="10"/>
      <c r="P354" s="10"/>
      <c r="Q354" s="10"/>
      <c r="R354" s="10"/>
    </row>
    <row r="355" spans="1:18">
      <c r="A355" s="10"/>
      <c r="B355" s="10"/>
      <c r="C355" s="10"/>
      <c r="D355" s="10"/>
      <c r="E355" s="10"/>
      <c r="F355" s="10"/>
      <c r="G355" s="10"/>
      <c r="H355" s="10"/>
      <c r="I355" s="10"/>
      <c r="J355" s="10"/>
      <c r="K355" s="10"/>
      <c r="L355" s="10"/>
      <c r="M355" s="10"/>
      <c r="N355" s="10"/>
      <c r="O355" s="10"/>
      <c r="P355" s="10"/>
      <c r="Q355" s="10"/>
      <c r="R355" s="10"/>
    </row>
    <row r="356" spans="1:18">
      <c r="A356" s="10"/>
      <c r="B356" s="10"/>
      <c r="C356" s="10"/>
      <c r="D356" s="10"/>
      <c r="E356" s="10"/>
      <c r="F356" s="10"/>
      <c r="G356" s="10"/>
      <c r="H356" s="10"/>
      <c r="I356" s="10"/>
      <c r="J356" s="10"/>
      <c r="K356" s="10"/>
      <c r="L356" s="10"/>
      <c r="M356" s="10"/>
      <c r="N356" s="10"/>
      <c r="O356" s="10"/>
      <c r="P356" s="10"/>
      <c r="Q356" s="10"/>
      <c r="R356" s="10"/>
    </row>
    <row r="357" spans="1:18">
      <c r="A357" s="10"/>
      <c r="B357" s="10"/>
      <c r="C357" s="10"/>
      <c r="D357" s="10"/>
      <c r="E357" s="10"/>
      <c r="F357" s="10"/>
      <c r="G357" s="10"/>
      <c r="H357" s="10"/>
      <c r="I357" s="10"/>
      <c r="J357" s="10"/>
      <c r="K357" s="10"/>
      <c r="L357" s="10"/>
      <c r="M357" s="10"/>
      <c r="N357" s="10"/>
      <c r="O357" s="10"/>
      <c r="P357" s="10"/>
      <c r="Q357" s="10"/>
      <c r="R357" s="10"/>
    </row>
    <row r="358" spans="1:18">
      <c r="A358" s="10"/>
      <c r="B358" s="10"/>
      <c r="C358" s="10"/>
      <c r="D358" s="10"/>
      <c r="E358" s="10"/>
      <c r="F358" s="10"/>
      <c r="G358" s="10"/>
      <c r="H358" s="10"/>
      <c r="I358" s="10"/>
      <c r="J358" s="10"/>
      <c r="K358" s="10"/>
      <c r="L358" s="10"/>
      <c r="M358" s="10"/>
      <c r="N358" s="10"/>
      <c r="O358" s="10"/>
      <c r="P358" s="10"/>
      <c r="Q358" s="10"/>
      <c r="R358" s="10"/>
    </row>
    <row r="359" spans="1:18">
      <c r="A359" s="10"/>
      <c r="B359" s="10"/>
      <c r="C359" s="10"/>
      <c r="D359" s="10"/>
      <c r="E359" s="10"/>
      <c r="F359" s="10"/>
      <c r="G359" s="10"/>
      <c r="H359" s="10"/>
      <c r="I359" s="10"/>
      <c r="J359" s="10"/>
      <c r="K359" s="10"/>
      <c r="L359" s="10"/>
      <c r="M359" s="10"/>
      <c r="N359" s="10"/>
      <c r="O359" s="10"/>
      <c r="P359" s="10"/>
      <c r="Q359" s="10"/>
      <c r="R359" s="10"/>
    </row>
    <row r="360" spans="1:18">
      <c r="A360" s="10"/>
      <c r="B360" s="10"/>
      <c r="C360" s="10"/>
      <c r="D360" s="10"/>
      <c r="E360" s="10"/>
      <c r="F360" s="10"/>
      <c r="G360" s="10"/>
      <c r="H360" s="10"/>
      <c r="I360" s="10"/>
      <c r="J360" s="10"/>
      <c r="K360" s="10"/>
      <c r="L360" s="10"/>
      <c r="M360" s="10"/>
      <c r="N360" s="10"/>
      <c r="O360" s="10"/>
      <c r="P360" s="10"/>
      <c r="Q360" s="10"/>
      <c r="R360" s="10"/>
    </row>
    <row r="361" spans="1:18">
      <c r="A361" s="10"/>
      <c r="B361" s="10"/>
      <c r="C361" s="10"/>
      <c r="D361" s="10"/>
      <c r="E361" s="10"/>
      <c r="F361" s="10"/>
      <c r="G361" s="10"/>
      <c r="H361" s="10"/>
      <c r="I361" s="10"/>
      <c r="J361" s="10"/>
      <c r="K361" s="10"/>
      <c r="L361" s="10"/>
      <c r="M361" s="10"/>
      <c r="N361" s="10"/>
      <c r="O361" s="10"/>
      <c r="P361" s="10"/>
      <c r="Q361" s="10"/>
      <c r="R361" s="10"/>
    </row>
    <row r="362" spans="1:18">
      <c r="A362" s="10"/>
      <c r="B362" s="10"/>
      <c r="C362" s="10"/>
      <c r="D362" s="10"/>
      <c r="E362" s="10"/>
      <c r="F362" s="10"/>
      <c r="G362" s="10"/>
      <c r="H362" s="10"/>
      <c r="I362" s="10"/>
      <c r="J362" s="10"/>
      <c r="K362" s="10"/>
      <c r="L362" s="10"/>
      <c r="M362" s="10"/>
      <c r="N362" s="10"/>
      <c r="O362" s="10"/>
      <c r="P362" s="10"/>
      <c r="Q362" s="10"/>
      <c r="R362" s="10"/>
    </row>
    <row r="363" spans="1:18">
      <c r="A363" s="10"/>
      <c r="B363" s="10"/>
      <c r="C363" s="10"/>
      <c r="D363" s="10"/>
      <c r="E363" s="10"/>
      <c r="F363" s="10"/>
      <c r="G363" s="10"/>
      <c r="H363" s="10"/>
      <c r="I363" s="10"/>
      <c r="J363" s="10"/>
      <c r="K363" s="10"/>
      <c r="L363" s="10"/>
      <c r="M363" s="10"/>
      <c r="N363" s="10"/>
      <c r="O363" s="10"/>
      <c r="P363" s="10"/>
      <c r="Q363" s="10"/>
      <c r="R363" s="10"/>
    </row>
    <row r="364" spans="1:18">
      <c r="A364" s="10"/>
      <c r="B364" s="10"/>
      <c r="C364" s="10"/>
      <c r="D364" s="10"/>
      <c r="E364" s="10"/>
      <c r="F364" s="10"/>
      <c r="G364" s="10"/>
      <c r="H364" s="10"/>
      <c r="I364" s="10"/>
      <c r="J364" s="10"/>
      <c r="K364" s="10"/>
      <c r="L364" s="10"/>
      <c r="M364" s="10"/>
      <c r="N364" s="10"/>
      <c r="O364" s="10"/>
      <c r="P364" s="10"/>
      <c r="Q364" s="10"/>
      <c r="R364" s="10"/>
    </row>
    <row r="365" spans="1:18">
      <c r="A365" s="10"/>
      <c r="B365" s="10"/>
      <c r="C365" s="10"/>
      <c r="D365" s="10"/>
      <c r="E365" s="10"/>
      <c r="F365" s="10"/>
      <c r="G365" s="10"/>
      <c r="H365" s="10"/>
      <c r="I365" s="10"/>
      <c r="J365" s="10"/>
      <c r="K365" s="10"/>
      <c r="L365" s="10"/>
      <c r="M365" s="10"/>
      <c r="N365" s="10"/>
      <c r="O365" s="10"/>
      <c r="P365" s="10"/>
      <c r="Q365" s="10"/>
      <c r="R365" s="10"/>
    </row>
    <row r="366" spans="1:18">
      <c r="A366" s="10"/>
      <c r="B366" s="10"/>
      <c r="C366" s="10"/>
      <c r="D366" s="10"/>
      <c r="E366" s="10"/>
      <c r="F366" s="10"/>
      <c r="G366" s="10"/>
      <c r="H366" s="10"/>
      <c r="I366" s="10"/>
      <c r="J366" s="10"/>
      <c r="K366" s="10"/>
      <c r="L366" s="10"/>
      <c r="M366" s="10"/>
      <c r="N366" s="10"/>
      <c r="O366" s="10"/>
      <c r="P366" s="10"/>
      <c r="Q366" s="10"/>
      <c r="R366" s="10"/>
    </row>
    <row r="367" spans="1:18">
      <c r="A367" s="10"/>
      <c r="B367" s="10"/>
      <c r="C367" s="10"/>
      <c r="D367" s="10"/>
      <c r="E367" s="10"/>
      <c r="F367" s="10"/>
      <c r="G367" s="10"/>
      <c r="H367" s="10"/>
      <c r="I367" s="10"/>
      <c r="J367" s="10"/>
      <c r="K367" s="10"/>
      <c r="L367" s="10"/>
      <c r="M367" s="10"/>
      <c r="N367" s="10"/>
      <c r="O367" s="10"/>
      <c r="P367" s="10"/>
      <c r="Q367" s="10"/>
      <c r="R367" s="10"/>
    </row>
    <row r="368" spans="1:18">
      <c r="A368" s="10"/>
      <c r="B368" s="10"/>
      <c r="C368" s="10"/>
      <c r="D368" s="10"/>
      <c r="E368" s="10"/>
      <c r="F368" s="10"/>
      <c r="G368" s="10"/>
      <c r="H368" s="10"/>
      <c r="I368" s="10"/>
      <c r="J368" s="10"/>
      <c r="K368" s="10"/>
      <c r="L368" s="10"/>
      <c r="M368" s="10"/>
      <c r="N368" s="10"/>
      <c r="O368" s="10"/>
      <c r="P368" s="10"/>
      <c r="Q368" s="10"/>
      <c r="R368" s="10"/>
    </row>
    <row r="369" spans="1:18">
      <c r="A369" s="10"/>
      <c r="B369" s="10"/>
      <c r="C369" s="10"/>
      <c r="D369" s="10"/>
      <c r="E369" s="10"/>
      <c r="F369" s="10"/>
      <c r="G369" s="10"/>
      <c r="H369" s="10"/>
      <c r="I369" s="10"/>
      <c r="J369" s="10"/>
      <c r="K369" s="10"/>
      <c r="L369" s="10"/>
      <c r="M369" s="10"/>
      <c r="N369" s="10"/>
      <c r="O369" s="10"/>
      <c r="P369" s="10"/>
      <c r="Q369" s="10"/>
      <c r="R369" s="10"/>
    </row>
    <row r="370" spans="1:18">
      <c r="A370" s="10"/>
      <c r="B370" s="10"/>
      <c r="C370" s="10"/>
      <c r="D370" s="10"/>
      <c r="E370" s="10"/>
      <c r="F370" s="10"/>
      <c r="G370" s="10"/>
      <c r="H370" s="10"/>
      <c r="I370" s="10"/>
      <c r="J370" s="10"/>
      <c r="K370" s="10"/>
      <c r="L370" s="10"/>
      <c r="M370" s="10"/>
      <c r="N370" s="10"/>
      <c r="O370" s="10"/>
      <c r="P370" s="10"/>
      <c r="Q370" s="10"/>
      <c r="R370" s="10"/>
    </row>
    <row r="371" spans="1:18">
      <c r="A371" s="10"/>
      <c r="B371" s="10"/>
      <c r="C371" s="10"/>
      <c r="D371" s="10"/>
      <c r="E371" s="10"/>
      <c r="F371" s="10"/>
      <c r="G371" s="10"/>
      <c r="H371" s="10"/>
      <c r="I371" s="10"/>
      <c r="J371" s="10"/>
      <c r="K371" s="10"/>
      <c r="L371" s="10"/>
      <c r="M371" s="10"/>
      <c r="N371" s="10"/>
      <c r="O371" s="10"/>
      <c r="P371" s="10"/>
      <c r="Q371" s="10"/>
      <c r="R371" s="10"/>
    </row>
    <row r="372" spans="1:18">
      <c r="A372" s="10"/>
      <c r="B372" s="10"/>
      <c r="C372" s="10"/>
      <c r="D372" s="10"/>
      <c r="E372" s="10"/>
      <c r="F372" s="10"/>
      <c r="G372" s="10"/>
      <c r="H372" s="10"/>
      <c r="I372" s="10"/>
      <c r="J372" s="10"/>
      <c r="K372" s="10"/>
      <c r="L372" s="10"/>
      <c r="M372" s="10"/>
      <c r="N372" s="10"/>
      <c r="O372" s="10"/>
      <c r="P372" s="10"/>
      <c r="Q372" s="10"/>
      <c r="R372" s="10"/>
    </row>
    <row r="373" spans="1:18">
      <c r="A373" s="10"/>
      <c r="B373" s="10"/>
      <c r="C373" s="10"/>
      <c r="D373" s="10"/>
      <c r="E373" s="10"/>
      <c r="F373" s="10"/>
      <c r="G373" s="10"/>
      <c r="H373" s="10"/>
      <c r="I373" s="10"/>
      <c r="J373" s="10"/>
      <c r="K373" s="10"/>
      <c r="L373" s="10"/>
      <c r="M373" s="10"/>
      <c r="N373" s="10"/>
      <c r="O373" s="10"/>
      <c r="P373" s="10"/>
      <c r="Q373" s="10"/>
      <c r="R373" s="10"/>
    </row>
    <row r="374" spans="1:18">
      <c r="A374" s="10"/>
      <c r="B374" s="10"/>
      <c r="C374" s="10"/>
      <c r="D374" s="10"/>
      <c r="E374" s="10"/>
      <c r="F374" s="10"/>
      <c r="G374" s="10"/>
      <c r="H374" s="10"/>
      <c r="I374" s="10"/>
      <c r="J374" s="10"/>
      <c r="K374" s="10"/>
      <c r="L374" s="10"/>
      <c r="M374" s="10"/>
      <c r="N374" s="10"/>
      <c r="O374" s="10"/>
      <c r="P374" s="10"/>
      <c r="Q374" s="10"/>
      <c r="R374" s="10"/>
    </row>
    <row r="375" spans="1:18">
      <c r="A375" s="10"/>
      <c r="B375" s="10"/>
      <c r="C375" s="10"/>
      <c r="D375" s="10"/>
      <c r="E375" s="10"/>
      <c r="F375" s="10"/>
      <c r="G375" s="10"/>
      <c r="H375" s="10"/>
      <c r="I375" s="10"/>
      <c r="J375" s="10"/>
      <c r="K375" s="10"/>
      <c r="L375" s="10"/>
      <c r="M375" s="10"/>
      <c r="N375" s="10"/>
      <c r="O375" s="10"/>
      <c r="P375" s="10"/>
      <c r="Q375" s="10"/>
      <c r="R375" s="10"/>
    </row>
    <row r="376" spans="1:18">
      <c r="A376" s="10"/>
      <c r="B376" s="10"/>
      <c r="C376" s="10"/>
      <c r="D376" s="10"/>
      <c r="E376" s="10"/>
      <c r="F376" s="10"/>
      <c r="G376" s="10"/>
      <c r="H376" s="10"/>
      <c r="I376" s="10"/>
      <c r="J376" s="10"/>
      <c r="K376" s="10"/>
      <c r="L376" s="10"/>
      <c r="M376" s="10"/>
      <c r="N376" s="10"/>
      <c r="O376" s="10"/>
      <c r="P376" s="10"/>
      <c r="Q376" s="10"/>
      <c r="R376" s="10"/>
    </row>
    <row r="377" spans="1:18">
      <c r="A377" s="10"/>
      <c r="B377" s="10"/>
      <c r="C377" s="10"/>
      <c r="D377" s="10"/>
      <c r="E377" s="10"/>
      <c r="F377" s="10"/>
      <c r="G377" s="10"/>
      <c r="H377" s="10"/>
      <c r="I377" s="10"/>
      <c r="J377" s="10"/>
      <c r="K377" s="10"/>
      <c r="L377" s="10"/>
      <c r="M377" s="10"/>
      <c r="N377" s="10"/>
      <c r="O377" s="10"/>
      <c r="P377" s="10"/>
      <c r="Q377" s="10"/>
      <c r="R377" s="10"/>
    </row>
    <row r="378" spans="1:18">
      <c r="A378" s="10"/>
      <c r="B378" s="10"/>
      <c r="C378" s="10"/>
      <c r="D378" s="10"/>
      <c r="E378" s="10"/>
      <c r="F378" s="10"/>
      <c r="G378" s="10"/>
      <c r="H378" s="10"/>
      <c r="I378" s="10"/>
      <c r="J378" s="10"/>
      <c r="K378" s="10"/>
      <c r="L378" s="10"/>
      <c r="M378" s="10"/>
      <c r="N378" s="10"/>
      <c r="O378" s="10"/>
      <c r="P378" s="10"/>
      <c r="Q378" s="10"/>
      <c r="R378" s="10"/>
    </row>
    <row r="379" spans="1:18">
      <c r="A379" s="10"/>
      <c r="B379" s="10"/>
      <c r="C379" s="10"/>
      <c r="D379" s="10"/>
      <c r="E379" s="10"/>
      <c r="F379" s="10"/>
      <c r="G379" s="10"/>
      <c r="H379" s="10"/>
      <c r="I379" s="10"/>
      <c r="J379" s="10"/>
      <c r="K379" s="10"/>
      <c r="L379" s="10"/>
      <c r="M379" s="10"/>
      <c r="N379" s="10"/>
      <c r="O379" s="10"/>
      <c r="P379" s="10"/>
      <c r="Q379" s="10"/>
      <c r="R379" s="10"/>
    </row>
    <row r="380" spans="1:18">
      <c r="A380" s="10"/>
      <c r="B380" s="10"/>
      <c r="C380" s="10"/>
      <c r="D380" s="10"/>
      <c r="E380" s="10"/>
      <c r="F380" s="10"/>
      <c r="G380" s="10"/>
      <c r="H380" s="10"/>
      <c r="I380" s="10"/>
      <c r="J380" s="10"/>
      <c r="K380" s="10"/>
      <c r="L380" s="10"/>
      <c r="M380" s="10"/>
      <c r="N380" s="10"/>
      <c r="O380" s="10"/>
      <c r="P380" s="10"/>
      <c r="Q380" s="10"/>
      <c r="R380" s="10"/>
    </row>
    <row r="381" spans="1:18">
      <c r="A381" s="10"/>
      <c r="B381" s="10"/>
      <c r="C381" s="10"/>
      <c r="D381" s="10"/>
      <c r="E381" s="10"/>
      <c r="F381" s="10"/>
      <c r="G381" s="10"/>
      <c r="H381" s="10"/>
      <c r="I381" s="10"/>
      <c r="J381" s="10"/>
      <c r="K381" s="10"/>
      <c r="L381" s="10"/>
      <c r="M381" s="10"/>
      <c r="N381" s="10"/>
      <c r="O381" s="10"/>
      <c r="P381" s="10"/>
      <c r="Q381" s="10"/>
      <c r="R381" s="10"/>
    </row>
    <row r="382" spans="1:18">
      <c r="A382" s="10"/>
      <c r="B382" s="10"/>
      <c r="C382" s="10"/>
      <c r="D382" s="10"/>
      <c r="E382" s="10"/>
      <c r="F382" s="10"/>
      <c r="G382" s="10"/>
      <c r="H382" s="10"/>
      <c r="I382" s="10"/>
      <c r="J382" s="10"/>
      <c r="K382" s="10"/>
      <c r="L382" s="10"/>
      <c r="M382" s="10"/>
      <c r="N382" s="10"/>
      <c r="O382" s="10"/>
      <c r="P382" s="10"/>
      <c r="Q382" s="10"/>
      <c r="R382" s="10"/>
    </row>
    <row r="383" spans="1:18">
      <c r="A383" s="10"/>
      <c r="B383" s="10"/>
      <c r="C383" s="10"/>
      <c r="D383" s="10"/>
      <c r="E383" s="10"/>
      <c r="F383" s="10"/>
      <c r="G383" s="10"/>
      <c r="H383" s="10"/>
      <c r="I383" s="10"/>
      <c r="J383" s="10"/>
      <c r="K383" s="10"/>
      <c r="L383" s="10"/>
      <c r="M383" s="10"/>
      <c r="N383" s="10"/>
      <c r="O383" s="10"/>
      <c r="P383" s="10"/>
      <c r="Q383" s="10"/>
      <c r="R383" s="10"/>
    </row>
    <row r="384" spans="1:18">
      <c r="A384" s="10"/>
      <c r="B384" s="10"/>
      <c r="C384" s="10"/>
      <c r="D384" s="10"/>
      <c r="E384" s="10"/>
      <c r="F384" s="10"/>
      <c r="G384" s="10"/>
      <c r="H384" s="10"/>
      <c r="I384" s="10"/>
      <c r="J384" s="10"/>
      <c r="K384" s="10"/>
      <c r="L384" s="10"/>
      <c r="M384" s="10"/>
      <c r="N384" s="10"/>
      <c r="O384" s="10"/>
      <c r="P384" s="10"/>
      <c r="Q384" s="10"/>
      <c r="R384" s="10"/>
    </row>
    <row r="385" spans="1:18">
      <c r="A385" s="10"/>
      <c r="B385" s="10"/>
      <c r="C385" s="10"/>
      <c r="D385" s="10"/>
      <c r="E385" s="10"/>
      <c r="F385" s="10"/>
      <c r="G385" s="10"/>
      <c r="H385" s="10"/>
      <c r="I385" s="10"/>
      <c r="J385" s="10"/>
      <c r="K385" s="10"/>
      <c r="L385" s="10"/>
      <c r="M385" s="10"/>
      <c r="N385" s="10"/>
      <c r="O385" s="10"/>
      <c r="P385" s="10"/>
      <c r="Q385" s="10"/>
      <c r="R385" s="10"/>
    </row>
    <row r="386" spans="1:18">
      <c r="A386" s="10"/>
      <c r="B386" s="10"/>
      <c r="C386" s="10"/>
      <c r="D386" s="10"/>
      <c r="E386" s="10"/>
      <c r="F386" s="10"/>
      <c r="G386" s="10"/>
      <c r="H386" s="10"/>
      <c r="I386" s="10"/>
      <c r="J386" s="10"/>
      <c r="K386" s="10"/>
      <c r="L386" s="10"/>
      <c r="M386" s="10"/>
      <c r="N386" s="10"/>
      <c r="O386" s="10"/>
      <c r="P386" s="10"/>
      <c r="Q386" s="10"/>
      <c r="R386" s="10"/>
    </row>
    <row r="387" spans="1:18">
      <c r="A387" s="10"/>
      <c r="B387" s="10"/>
      <c r="C387" s="10"/>
      <c r="D387" s="10"/>
      <c r="E387" s="10"/>
      <c r="F387" s="10"/>
      <c r="G387" s="10"/>
      <c r="H387" s="10"/>
      <c r="I387" s="10"/>
      <c r="J387" s="10"/>
      <c r="K387" s="10"/>
      <c r="L387" s="10"/>
      <c r="M387" s="10"/>
      <c r="N387" s="10"/>
      <c r="O387" s="10"/>
      <c r="P387" s="10"/>
      <c r="Q387" s="10"/>
      <c r="R387" s="10"/>
    </row>
    <row r="388" spans="1:18">
      <c r="A388" s="10"/>
      <c r="B388" s="10"/>
      <c r="C388" s="10"/>
      <c r="D388" s="10"/>
      <c r="E388" s="10"/>
      <c r="F388" s="10"/>
      <c r="G388" s="10"/>
      <c r="H388" s="10"/>
      <c r="I388" s="10"/>
      <c r="J388" s="10"/>
      <c r="K388" s="10"/>
      <c r="L388" s="10"/>
      <c r="M388" s="10"/>
      <c r="N388" s="10"/>
      <c r="O388" s="10"/>
      <c r="P388" s="10"/>
      <c r="Q388" s="10"/>
      <c r="R388" s="10"/>
    </row>
    <row r="389" spans="1:18">
      <c r="A389" s="10"/>
      <c r="B389" s="10"/>
      <c r="C389" s="10"/>
      <c r="D389" s="10"/>
      <c r="E389" s="10"/>
      <c r="F389" s="10"/>
      <c r="G389" s="10"/>
      <c r="H389" s="10"/>
      <c r="I389" s="10"/>
      <c r="J389" s="10"/>
      <c r="K389" s="10"/>
      <c r="L389" s="10"/>
      <c r="M389" s="10"/>
      <c r="N389" s="10"/>
      <c r="O389" s="10"/>
      <c r="P389" s="10"/>
      <c r="Q389" s="10"/>
      <c r="R389" s="10"/>
    </row>
    <row r="390" spans="1:18">
      <c r="A390" s="10"/>
      <c r="B390" s="10"/>
      <c r="C390" s="10"/>
      <c r="D390" s="10"/>
      <c r="E390" s="10"/>
      <c r="F390" s="10"/>
      <c r="G390" s="10"/>
      <c r="H390" s="10"/>
      <c r="I390" s="10"/>
      <c r="J390" s="10"/>
      <c r="K390" s="10"/>
      <c r="L390" s="10"/>
      <c r="M390" s="10"/>
      <c r="N390" s="10"/>
      <c r="O390" s="10"/>
      <c r="P390" s="10"/>
      <c r="Q390" s="10"/>
      <c r="R390" s="10"/>
    </row>
    <row r="391" spans="1:18">
      <c r="A391" s="10"/>
      <c r="B391" s="10"/>
      <c r="C391" s="10"/>
      <c r="D391" s="10"/>
      <c r="E391" s="10"/>
      <c r="F391" s="10"/>
      <c r="G391" s="10"/>
      <c r="H391" s="10"/>
      <c r="I391" s="10"/>
      <c r="J391" s="10"/>
      <c r="K391" s="10"/>
      <c r="L391" s="10"/>
      <c r="M391" s="10"/>
      <c r="N391" s="10"/>
      <c r="O391" s="10"/>
      <c r="P391" s="10"/>
      <c r="Q391" s="10"/>
      <c r="R391" s="10"/>
    </row>
    <row r="392" spans="1:18">
      <c r="A392" s="10"/>
      <c r="B392" s="10"/>
      <c r="C392" s="10"/>
      <c r="D392" s="10"/>
      <c r="E392" s="10"/>
      <c r="F392" s="10"/>
      <c r="G392" s="10"/>
      <c r="H392" s="10"/>
      <c r="I392" s="10"/>
      <c r="J392" s="10"/>
      <c r="K392" s="10"/>
      <c r="L392" s="10"/>
      <c r="M392" s="10"/>
      <c r="N392" s="10"/>
      <c r="O392" s="10"/>
      <c r="P392" s="10"/>
      <c r="Q392" s="10"/>
      <c r="R392" s="10"/>
    </row>
    <row r="393" spans="1:18">
      <c r="A393" s="10"/>
      <c r="B393" s="10"/>
      <c r="C393" s="10"/>
      <c r="D393" s="10"/>
      <c r="E393" s="10"/>
      <c r="F393" s="10"/>
      <c r="G393" s="10"/>
      <c r="H393" s="10"/>
      <c r="I393" s="10"/>
      <c r="J393" s="10"/>
      <c r="K393" s="10"/>
      <c r="L393" s="10"/>
      <c r="M393" s="10"/>
      <c r="N393" s="10"/>
      <c r="O393" s="10"/>
      <c r="P393" s="10"/>
      <c r="Q393" s="10"/>
      <c r="R393" s="10"/>
    </row>
    <row r="394" spans="1:18">
      <c r="A394" s="10"/>
      <c r="B394" s="10"/>
      <c r="C394" s="10"/>
      <c r="D394" s="10"/>
      <c r="E394" s="10"/>
      <c r="F394" s="10"/>
      <c r="G394" s="10"/>
      <c r="H394" s="10"/>
      <c r="I394" s="10"/>
      <c r="J394" s="10"/>
      <c r="K394" s="10"/>
      <c r="L394" s="10"/>
      <c r="M394" s="10"/>
      <c r="N394" s="10"/>
      <c r="O394" s="10"/>
      <c r="P394" s="10"/>
      <c r="Q394" s="10"/>
      <c r="R394" s="10"/>
    </row>
    <row r="395" spans="1:18">
      <c r="A395" s="10"/>
      <c r="B395" s="10"/>
      <c r="C395" s="10"/>
      <c r="D395" s="10"/>
      <c r="E395" s="10"/>
      <c r="F395" s="10"/>
      <c r="G395" s="10"/>
      <c r="H395" s="10"/>
      <c r="I395" s="10"/>
      <c r="J395" s="10"/>
      <c r="K395" s="10"/>
      <c r="L395" s="10"/>
      <c r="M395" s="10"/>
      <c r="N395" s="10"/>
      <c r="O395" s="10"/>
      <c r="P395" s="10"/>
      <c r="Q395" s="10"/>
      <c r="R395" s="10"/>
    </row>
    <row r="396" spans="1:18">
      <c r="A396" s="10"/>
      <c r="B396" s="10"/>
      <c r="C396" s="10"/>
      <c r="D396" s="10"/>
      <c r="E396" s="10"/>
      <c r="F396" s="10"/>
      <c r="G396" s="10"/>
      <c r="H396" s="10"/>
      <c r="I396" s="10"/>
      <c r="J396" s="10"/>
      <c r="K396" s="10"/>
      <c r="L396" s="10"/>
      <c r="M396" s="10"/>
      <c r="N396" s="10"/>
      <c r="O396" s="10"/>
      <c r="P396" s="10"/>
      <c r="Q396" s="10"/>
      <c r="R396" s="10"/>
    </row>
    <row r="397" spans="1:18">
      <c r="A397" s="10"/>
      <c r="B397" s="10"/>
      <c r="C397" s="10"/>
      <c r="D397" s="10"/>
      <c r="E397" s="10"/>
      <c r="F397" s="10"/>
      <c r="G397" s="10"/>
      <c r="H397" s="10"/>
      <c r="I397" s="10"/>
      <c r="J397" s="10"/>
      <c r="K397" s="10"/>
      <c r="L397" s="10"/>
      <c r="M397" s="10"/>
      <c r="N397" s="10"/>
      <c r="O397" s="10"/>
      <c r="P397" s="10"/>
      <c r="Q397" s="10"/>
      <c r="R397" s="10"/>
    </row>
    <row r="398" spans="1:18">
      <c r="A398" s="10"/>
      <c r="B398" s="10"/>
      <c r="C398" s="10"/>
      <c r="D398" s="10"/>
      <c r="E398" s="10"/>
      <c r="F398" s="10"/>
      <c r="G398" s="10"/>
      <c r="H398" s="10"/>
      <c r="I398" s="10"/>
      <c r="J398" s="10"/>
      <c r="K398" s="10"/>
      <c r="L398" s="10"/>
      <c r="M398" s="10"/>
      <c r="N398" s="10"/>
      <c r="O398" s="10"/>
      <c r="P398" s="10"/>
      <c r="Q398" s="10"/>
      <c r="R398" s="10"/>
    </row>
    <row r="399" spans="1:18">
      <c r="A399" s="10"/>
      <c r="B399" s="10"/>
      <c r="C399" s="10"/>
      <c r="D399" s="10"/>
      <c r="E399" s="10"/>
      <c r="F399" s="10"/>
      <c r="G399" s="10"/>
      <c r="H399" s="10"/>
      <c r="I399" s="10"/>
      <c r="J399" s="10"/>
      <c r="K399" s="10"/>
      <c r="L399" s="10"/>
      <c r="M399" s="10"/>
      <c r="N399" s="10"/>
      <c r="O399" s="10"/>
      <c r="P399" s="10"/>
      <c r="Q399" s="10"/>
      <c r="R399" s="10"/>
    </row>
    <row r="400" spans="1:18">
      <c r="A400" s="10"/>
      <c r="B400" s="10"/>
      <c r="C400" s="10"/>
      <c r="D400" s="10"/>
      <c r="E400" s="10"/>
      <c r="F400" s="10"/>
      <c r="G400" s="10"/>
      <c r="H400" s="10"/>
      <c r="I400" s="10"/>
      <c r="J400" s="10"/>
      <c r="K400" s="10"/>
      <c r="L400" s="10"/>
      <c r="M400" s="10"/>
      <c r="N400" s="10"/>
      <c r="O400" s="10"/>
      <c r="P400" s="10"/>
      <c r="Q400" s="10"/>
      <c r="R400" s="10"/>
    </row>
    <row r="401" spans="1:18">
      <c r="A401" s="10"/>
      <c r="B401" s="10"/>
      <c r="C401" s="10"/>
      <c r="D401" s="10"/>
      <c r="E401" s="10"/>
      <c r="F401" s="10"/>
      <c r="G401" s="10"/>
      <c r="H401" s="10"/>
      <c r="I401" s="10"/>
      <c r="J401" s="10"/>
      <c r="K401" s="10"/>
      <c r="L401" s="10"/>
      <c r="M401" s="10"/>
      <c r="N401" s="10"/>
      <c r="O401" s="10"/>
      <c r="P401" s="10"/>
      <c r="Q401" s="10"/>
      <c r="R401" s="10"/>
    </row>
    <row r="402" spans="1:18">
      <c r="A402" s="10"/>
      <c r="B402" s="10"/>
      <c r="C402" s="10"/>
      <c r="D402" s="10"/>
      <c r="E402" s="10"/>
      <c r="F402" s="10"/>
      <c r="G402" s="10"/>
      <c r="H402" s="10"/>
      <c r="I402" s="10"/>
      <c r="J402" s="10"/>
      <c r="K402" s="10"/>
      <c r="L402" s="10"/>
      <c r="M402" s="10"/>
      <c r="N402" s="10"/>
      <c r="O402" s="10"/>
      <c r="P402" s="10"/>
      <c r="Q402" s="10"/>
      <c r="R402" s="10"/>
    </row>
    <row r="403" spans="1:18">
      <c r="A403" s="10"/>
      <c r="B403" s="10"/>
      <c r="C403" s="10"/>
      <c r="D403" s="10"/>
      <c r="E403" s="10"/>
      <c r="F403" s="10"/>
      <c r="G403" s="10"/>
      <c r="H403" s="10"/>
      <c r="I403" s="10"/>
      <c r="J403" s="10"/>
      <c r="K403" s="10"/>
      <c r="L403" s="10"/>
      <c r="M403" s="10"/>
      <c r="N403" s="10"/>
      <c r="O403" s="10"/>
      <c r="P403" s="10"/>
      <c r="Q403" s="10"/>
      <c r="R403" s="10"/>
    </row>
    <row r="404" spans="1:18">
      <c r="A404" s="10"/>
      <c r="B404" s="10"/>
      <c r="C404" s="10"/>
      <c r="D404" s="10"/>
      <c r="E404" s="10"/>
      <c r="F404" s="10"/>
      <c r="G404" s="10"/>
      <c r="H404" s="10"/>
      <c r="I404" s="10"/>
      <c r="J404" s="10"/>
      <c r="K404" s="10"/>
      <c r="L404" s="10"/>
      <c r="M404" s="10"/>
      <c r="N404" s="10"/>
      <c r="O404" s="10"/>
      <c r="P404" s="10"/>
      <c r="Q404" s="10"/>
      <c r="R404" s="10"/>
    </row>
    <row r="405" spans="1:18">
      <c r="A405" s="10"/>
      <c r="B405" s="10"/>
      <c r="C405" s="10"/>
      <c r="D405" s="10"/>
      <c r="E405" s="10"/>
      <c r="F405" s="10"/>
      <c r="G405" s="10"/>
      <c r="H405" s="10"/>
      <c r="I405" s="10"/>
      <c r="J405" s="10"/>
      <c r="K405" s="10"/>
      <c r="L405" s="10"/>
      <c r="M405" s="10"/>
      <c r="N405" s="10"/>
      <c r="O405" s="10"/>
      <c r="P405" s="10"/>
      <c r="Q405" s="10"/>
      <c r="R405" s="10"/>
    </row>
    <row r="406" spans="1:18">
      <c r="A406" s="10"/>
      <c r="B406" s="10"/>
      <c r="C406" s="10"/>
      <c r="D406" s="10"/>
      <c r="E406" s="10"/>
      <c r="F406" s="10"/>
      <c r="G406" s="10"/>
      <c r="H406" s="10"/>
      <c r="I406" s="10"/>
      <c r="J406" s="10"/>
      <c r="K406" s="10"/>
      <c r="L406" s="10"/>
      <c r="M406" s="10"/>
      <c r="N406" s="10"/>
      <c r="O406" s="10"/>
      <c r="P406" s="10"/>
      <c r="Q406" s="10"/>
      <c r="R406" s="10"/>
    </row>
    <row r="407" spans="1:18">
      <c r="A407" s="10"/>
      <c r="B407" s="10"/>
      <c r="C407" s="10"/>
      <c r="D407" s="10"/>
      <c r="E407" s="10"/>
      <c r="F407" s="10"/>
      <c r="G407" s="10"/>
      <c r="H407" s="10"/>
      <c r="I407" s="10"/>
      <c r="J407" s="10"/>
      <c r="K407" s="10"/>
      <c r="L407" s="10"/>
      <c r="M407" s="10"/>
      <c r="N407" s="10"/>
      <c r="O407" s="10"/>
      <c r="P407" s="10"/>
      <c r="Q407" s="10"/>
      <c r="R407" s="10"/>
    </row>
    <row r="408" spans="1:18">
      <c r="A408" s="10"/>
      <c r="B408" s="10"/>
      <c r="C408" s="10"/>
      <c r="D408" s="10"/>
      <c r="E408" s="10"/>
      <c r="F408" s="10"/>
      <c r="G408" s="10"/>
      <c r="H408" s="10"/>
      <c r="I408" s="10"/>
      <c r="J408" s="10"/>
      <c r="K408" s="10"/>
      <c r="L408" s="10"/>
      <c r="M408" s="10"/>
      <c r="N408" s="10"/>
      <c r="O408" s="10"/>
      <c r="P408" s="10"/>
      <c r="Q408" s="10"/>
      <c r="R408" s="10"/>
    </row>
    <row r="409" spans="1:18">
      <c r="A409" s="10"/>
      <c r="B409" s="10"/>
      <c r="C409" s="10"/>
      <c r="D409" s="10"/>
      <c r="E409" s="10"/>
      <c r="F409" s="10"/>
      <c r="G409" s="10"/>
      <c r="H409" s="10"/>
      <c r="I409" s="10"/>
      <c r="J409" s="10"/>
      <c r="K409" s="10"/>
      <c r="L409" s="10"/>
      <c r="M409" s="10"/>
      <c r="N409" s="10"/>
      <c r="O409" s="10"/>
      <c r="P409" s="10"/>
      <c r="Q409" s="10"/>
      <c r="R409" s="10"/>
    </row>
    <row r="410" spans="1:18">
      <c r="A410" s="10"/>
      <c r="B410" s="10"/>
      <c r="C410" s="10"/>
      <c r="D410" s="10"/>
      <c r="E410" s="10"/>
      <c r="F410" s="10"/>
      <c r="G410" s="10"/>
      <c r="H410" s="10"/>
      <c r="I410" s="10"/>
      <c r="J410" s="10"/>
      <c r="K410" s="10"/>
      <c r="L410" s="10"/>
      <c r="M410" s="10"/>
      <c r="N410" s="10"/>
      <c r="O410" s="10"/>
      <c r="P410" s="10"/>
      <c r="Q410" s="10"/>
      <c r="R410" s="10"/>
    </row>
    <row r="411" spans="1:18">
      <c r="A411" s="10"/>
      <c r="B411" s="10"/>
      <c r="C411" s="10"/>
      <c r="D411" s="10"/>
      <c r="E411" s="10"/>
      <c r="F411" s="10"/>
      <c r="G411" s="10"/>
      <c r="H411" s="10"/>
      <c r="I411" s="10"/>
      <c r="J411" s="10"/>
      <c r="K411" s="10"/>
      <c r="L411" s="10"/>
      <c r="M411" s="10"/>
      <c r="N411" s="10"/>
      <c r="O411" s="10"/>
      <c r="P411" s="10"/>
      <c r="Q411" s="10"/>
      <c r="R411" s="10"/>
    </row>
    <row r="412" spans="1:18">
      <c r="A412" s="10"/>
      <c r="B412" s="10"/>
      <c r="C412" s="10"/>
      <c r="D412" s="10"/>
      <c r="E412" s="10"/>
      <c r="F412" s="10"/>
      <c r="G412" s="10"/>
      <c r="H412" s="10"/>
      <c r="I412" s="10"/>
      <c r="J412" s="10"/>
      <c r="K412" s="10"/>
      <c r="L412" s="10"/>
      <c r="M412" s="10"/>
      <c r="N412" s="10"/>
      <c r="O412" s="10"/>
      <c r="P412" s="10"/>
      <c r="Q412" s="10"/>
      <c r="R412" s="10"/>
    </row>
    <row r="413" spans="1:18">
      <c r="A413" s="10"/>
      <c r="B413" s="10"/>
      <c r="C413" s="10"/>
      <c r="D413" s="10"/>
      <c r="E413" s="10"/>
      <c r="F413" s="10"/>
      <c r="G413" s="10"/>
      <c r="H413" s="10"/>
      <c r="I413" s="10"/>
      <c r="J413" s="10"/>
      <c r="K413" s="10"/>
      <c r="L413" s="10"/>
      <c r="M413" s="10"/>
      <c r="N413" s="10"/>
      <c r="O413" s="10"/>
      <c r="P413" s="10"/>
      <c r="Q413" s="10"/>
      <c r="R413" s="10"/>
    </row>
    <row r="414" spans="1:18">
      <c r="A414" s="10"/>
      <c r="B414" s="10"/>
      <c r="C414" s="10"/>
      <c r="D414" s="10"/>
      <c r="E414" s="10"/>
      <c r="F414" s="10"/>
      <c r="G414" s="10"/>
      <c r="H414" s="10"/>
      <c r="I414" s="10"/>
      <c r="J414" s="10"/>
      <c r="K414" s="10"/>
      <c r="L414" s="10"/>
      <c r="M414" s="10"/>
      <c r="N414" s="10"/>
      <c r="O414" s="10"/>
      <c r="P414" s="10"/>
      <c r="Q414" s="10"/>
      <c r="R414" s="10"/>
    </row>
    <row r="415" spans="1:18">
      <c r="A415" s="10"/>
      <c r="B415" s="10"/>
      <c r="C415" s="10"/>
      <c r="D415" s="10"/>
      <c r="E415" s="10"/>
      <c r="F415" s="10"/>
      <c r="G415" s="10"/>
      <c r="H415" s="10"/>
      <c r="I415" s="10"/>
      <c r="J415" s="10"/>
      <c r="K415" s="10"/>
      <c r="L415" s="10"/>
      <c r="M415" s="10"/>
      <c r="N415" s="10"/>
      <c r="O415" s="10"/>
      <c r="P415" s="10"/>
      <c r="Q415" s="10"/>
      <c r="R415" s="10"/>
    </row>
    <row r="416" spans="1:18">
      <c r="A416" s="10"/>
      <c r="B416" s="10"/>
      <c r="C416" s="10"/>
      <c r="D416" s="10"/>
      <c r="E416" s="10"/>
      <c r="F416" s="10"/>
      <c r="G416" s="10"/>
      <c r="H416" s="10"/>
      <c r="I416" s="10"/>
      <c r="J416" s="10"/>
      <c r="K416" s="10"/>
      <c r="L416" s="10"/>
      <c r="M416" s="10"/>
      <c r="N416" s="10"/>
      <c r="O416" s="10"/>
      <c r="P416" s="10"/>
      <c r="Q416" s="10"/>
      <c r="R416" s="10"/>
    </row>
    <row r="417" spans="1:18">
      <c r="A417" s="10"/>
      <c r="B417" s="10"/>
      <c r="C417" s="10"/>
      <c r="D417" s="10"/>
      <c r="E417" s="10"/>
      <c r="F417" s="10"/>
      <c r="G417" s="10"/>
      <c r="H417" s="10"/>
      <c r="I417" s="10"/>
      <c r="J417" s="10"/>
      <c r="K417" s="10"/>
      <c r="L417" s="10"/>
      <c r="M417" s="10"/>
      <c r="N417" s="10"/>
      <c r="O417" s="10"/>
      <c r="P417" s="10"/>
      <c r="Q417" s="10"/>
      <c r="R417" s="10"/>
    </row>
    <row r="418" spans="1:18">
      <c r="A418" s="10"/>
      <c r="B418" s="10"/>
      <c r="C418" s="10"/>
      <c r="D418" s="10"/>
      <c r="E418" s="10"/>
      <c r="F418" s="10"/>
      <c r="G418" s="10"/>
      <c r="H418" s="10"/>
      <c r="I418" s="10"/>
      <c r="J418" s="10"/>
      <c r="K418" s="10"/>
      <c r="L418" s="10"/>
      <c r="M418" s="10"/>
      <c r="N418" s="10"/>
      <c r="O418" s="10"/>
      <c r="P418" s="10"/>
      <c r="Q418" s="10"/>
      <c r="R418" s="10"/>
    </row>
    <row r="419" spans="1:18">
      <c r="A419" s="10"/>
      <c r="B419" s="10"/>
      <c r="C419" s="10"/>
      <c r="D419" s="10"/>
      <c r="E419" s="10"/>
      <c r="F419" s="10"/>
      <c r="G419" s="10"/>
      <c r="H419" s="10"/>
      <c r="I419" s="10"/>
      <c r="J419" s="10"/>
      <c r="K419" s="10"/>
      <c r="L419" s="10"/>
      <c r="M419" s="10"/>
      <c r="N419" s="10"/>
      <c r="O419" s="10"/>
      <c r="P419" s="10"/>
      <c r="Q419" s="10"/>
      <c r="R419" s="10"/>
    </row>
    <row r="420" spans="1:18">
      <c r="A420" s="10"/>
      <c r="B420" s="10"/>
      <c r="C420" s="10"/>
      <c r="D420" s="10"/>
      <c r="E420" s="10"/>
      <c r="F420" s="10"/>
      <c r="G420" s="10"/>
      <c r="H420" s="10"/>
      <c r="I420" s="10"/>
      <c r="J420" s="10"/>
      <c r="K420" s="10"/>
      <c r="L420" s="10"/>
      <c r="M420" s="10"/>
      <c r="N420" s="10"/>
      <c r="O420" s="10"/>
      <c r="P420" s="10"/>
      <c r="Q420" s="10"/>
      <c r="R420" s="10"/>
    </row>
    <row r="421" spans="1:18">
      <c r="A421" s="10"/>
      <c r="B421" s="10"/>
      <c r="C421" s="10"/>
      <c r="D421" s="10"/>
      <c r="E421" s="10"/>
      <c r="F421" s="10"/>
      <c r="G421" s="10"/>
      <c r="H421" s="10"/>
      <c r="I421" s="10"/>
      <c r="J421" s="10"/>
      <c r="K421" s="10"/>
      <c r="L421" s="10"/>
      <c r="M421" s="10"/>
      <c r="N421" s="10"/>
      <c r="O421" s="10"/>
      <c r="P421" s="10"/>
      <c r="Q421" s="10"/>
      <c r="R421" s="10"/>
    </row>
    <row r="422" spans="1:18">
      <c r="A422" s="10"/>
      <c r="B422" s="10"/>
      <c r="C422" s="10"/>
      <c r="D422" s="10"/>
      <c r="E422" s="10"/>
      <c r="F422" s="10"/>
      <c r="G422" s="10"/>
      <c r="H422" s="10"/>
      <c r="I422" s="10"/>
      <c r="J422" s="10"/>
      <c r="K422" s="10"/>
      <c r="L422" s="10"/>
      <c r="M422" s="10"/>
      <c r="N422" s="10"/>
      <c r="O422" s="10"/>
      <c r="P422" s="10"/>
      <c r="Q422" s="10"/>
      <c r="R422" s="10"/>
    </row>
    <row r="423" spans="1:18">
      <c r="A423" s="10"/>
      <c r="B423" s="10"/>
      <c r="C423" s="10"/>
      <c r="D423" s="10"/>
      <c r="E423" s="10"/>
      <c r="F423" s="10"/>
      <c r="G423" s="10"/>
      <c r="H423" s="10"/>
      <c r="I423" s="10"/>
      <c r="J423" s="10"/>
      <c r="K423" s="10"/>
      <c r="L423" s="10"/>
      <c r="M423" s="10"/>
      <c r="N423" s="10"/>
      <c r="O423" s="10"/>
      <c r="P423" s="10"/>
      <c r="Q423" s="10"/>
      <c r="R423" s="10"/>
    </row>
    <row r="424" spans="1:18">
      <c r="A424" s="10"/>
      <c r="B424" s="10"/>
      <c r="C424" s="10"/>
      <c r="D424" s="10"/>
      <c r="E424" s="10"/>
      <c r="F424" s="10"/>
      <c r="G424" s="10"/>
      <c r="H424" s="10"/>
      <c r="I424" s="10"/>
      <c r="J424" s="10"/>
      <c r="K424" s="10"/>
      <c r="L424" s="10"/>
      <c r="M424" s="10"/>
      <c r="N424" s="10"/>
      <c r="O424" s="10"/>
      <c r="P424" s="10"/>
      <c r="Q424" s="10"/>
      <c r="R424" s="10"/>
    </row>
    <row r="425" spans="1:18">
      <c r="A425" s="10"/>
      <c r="B425" s="10"/>
      <c r="C425" s="10"/>
      <c r="D425" s="10"/>
      <c r="E425" s="10"/>
      <c r="F425" s="10"/>
      <c r="G425" s="10"/>
      <c r="H425" s="10"/>
      <c r="I425" s="10"/>
      <c r="J425" s="10"/>
      <c r="K425" s="10"/>
      <c r="L425" s="10"/>
      <c r="M425" s="10"/>
      <c r="N425" s="10"/>
      <c r="O425" s="10"/>
      <c r="P425" s="10"/>
      <c r="Q425" s="10"/>
      <c r="R425" s="10"/>
    </row>
    <row r="426" spans="1:18">
      <c r="A426" s="10"/>
      <c r="B426" s="10"/>
      <c r="C426" s="10"/>
      <c r="D426" s="10"/>
      <c r="E426" s="10"/>
      <c r="F426" s="10"/>
      <c r="G426" s="10"/>
      <c r="H426" s="10"/>
      <c r="I426" s="10"/>
      <c r="J426" s="10"/>
      <c r="K426" s="10"/>
      <c r="L426" s="10"/>
      <c r="M426" s="10"/>
      <c r="N426" s="10"/>
      <c r="O426" s="10"/>
      <c r="P426" s="10"/>
      <c r="Q426" s="10"/>
      <c r="R426" s="10"/>
    </row>
    <row r="427" spans="1:18">
      <c r="A427" s="10"/>
      <c r="B427" s="10"/>
      <c r="C427" s="10"/>
      <c r="D427" s="10"/>
      <c r="E427" s="10"/>
      <c r="F427" s="10"/>
      <c r="G427" s="10"/>
      <c r="H427" s="10"/>
      <c r="I427" s="10"/>
      <c r="J427" s="10"/>
      <c r="K427" s="10"/>
      <c r="L427" s="10"/>
      <c r="M427" s="10"/>
      <c r="N427" s="10"/>
      <c r="O427" s="10"/>
      <c r="P427" s="10"/>
      <c r="Q427" s="10"/>
      <c r="R427" s="10"/>
    </row>
    <row r="428" spans="1:18">
      <c r="A428" s="10"/>
      <c r="B428" s="10"/>
      <c r="C428" s="10"/>
      <c r="D428" s="10"/>
      <c r="E428" s="10"/>
      <c r="F428" s="10"/>
      <c r="G428" s="10"/>
      <c r="H428" s="10"/>
      <c r="I428" s="10"/>
      <c r="J428" s="10"/>
      <c r="K428" s="10"/>
      <c r="L428" s="10"/>
      <c r="M428" s="10"/>
      <c r="N428" s="10"/>
      <c r="O428" s="10"/>
      <c r="P428" s="10"/>
      <c r="Q428" s="10"/>
      <c r="R428" s="10"/>
    </row>
    <row r="429" spans="1:18">
      <c r="A429" s="10"/>
      <c r="B429" s="10"/>
      <c r="C429" s="10"/>
      <c r="D429" s="10"/>
      <c r="E429" s="10"/>
      <c r="F429" s="10"/>
      <c r="G429" s="10"/>
      <c r="H429" s="10"/>
      <c r="I429" s="10"/>
      <c r="J429" s="10"/>
      <c r="K429" s="10"/>
      <c r="L429" s="10"/>
      <c r="M429" s="10"/>
      <c r="N429" s="10"/>
      <c r="O429" s="10"/>
      <c r="P429" s="10"/>
      <c r="Q429" s="10"/>
      <c r="R429" s="10"/>
    </row>
    <row r="430" spans="1:18">
      <c r="A430" s="10"/>
      <c r="B430" s="10"/>
      <c r="C430" s="10"/>
      <c r="D430" s="10"/>
      <c r="E430" s="10"/>
      <c r="F430" s="10"/>
      <c r="G430" s="10"/>
      <c r="H430" s="10"/>
      <c r="I430" s="10"/>
      <c r="J430" s="10"/>
      <c r="K430" s="10"/>
      <c r="L430" s="10"/>
      <c r="M430" s="10"/>
      <c r="N430" s="10"/>
      <c r="O430" s="10"/>
      <c r="P430" s="10"/>
      <c r="Q430" s="10"/>
      <c r="R430" s="10"/>
    </row>
    <row r="431" spans="1:18">
      <c r="A431" s="10"/>
      <c r="B431" s="10"/>
      <c r="C431" s="10"/>
      <c r="D431" s="10"/>
      <c r="E431" s="10"/>
      <c r="F431" s="10"/>
      <c r="G431" s="10"/>
      <c r="H431" s="10"/>
      <c r="I431" s="10"/>
      <c r="J431" s="10"/>
      <c r="K431" s="10"/>
      <c r="L431" s="10"/>
      <c r="M431" s="10"/>
      <c r="N431" s="10"/>
      <c r="O431" s="10"/>
      <c r="P431" s="10"/>
      <c r="Q431" s="10"/>
      <c r="R431" s="10"/>
    </row>
    <row r="432" spans="1:18">
      <c r="A432" s="10"/>
      <c r="B432" s="10"/>
      <c r="C432" s="10"/>
      <c r="D432" s="10"/>
      <c r="E432" s="10"/>
      <c r="F432" s="10"/>
      <c r="G432" s="10"/>
      <c r="H432" s="10"/>
      <c r="I432" s="10"/>
      <c r="J432" s="10"/>
      <c r="K432" s="10"/>
      <c r="L432" s="10"/>
      <c r="M432" s="10"/>
      <c r="N432" s="10"/>
      <c r="O432" s="10"/>
      <c r="P432" s="10"/>
      <c r="Q432" s="10"/>
      <c r="R432" s="10"/>
    </row>
    <row r="433" spans="1:18">
      <c r="A433" s="10"/>
      <c r="B433" s="10"/>
      <c r="C433" s="10"/>
      <c r="D433" s="10"/>
      <c r="E433" s="10"/>
      <c r="F433" s="10"/>
      <c r="G433" s="10"/>
      <c r="H433" s="10"/>
      <c r="I433" s="10"/>
      <c r="J433" s="10"/>
      <c r="K433" s="10"/>
      <c r="L433" s="10"/>
      <c r="M433" s="10"/>
      <c r="N433" s="10"/>
      <c r="O433" s="10"/>
      <c r="P433" s="10"/>
      <c r="Q433" s="10"/>
      <c r="R433" s="10"/>
    </row>
    <row r="434" spans="1:18">
      <c r="A434" s="10"/>
      <c r="B434" s="10"/>
      <c r="C434" s="10"/>
      <c r="D434" s="10"/>
      <c r="E434" s="10"/>
      <c r="F434" s="10"/>
      <c r="G434" s="10"/>
      <c r="H434" s="10"/>
      <c r="I434" s="10"/>
      <c r="J434" s="10"/>
      <c r="K434" s="10"/>
      <c r="L434" s="10"/>
      <c r="M434" s="10"/>
      <c r="N434" s="10"/>
      <c r="O434" s="10"/>
      <c r="P434" s="10"/>
      <c r="Q434" s="10"/>
      <c r="R434" s="10"/>
    </row>
    <row r="435" spans="1:18">
      <c r="A435" s="10"/>
      <c r="B435" s="10"/>
      <c r="C435" s="10"/>
      <c r="D435" s="10"/>
      <c r="E435" s="10"/>
      <c r="F435" s="10"/>
      <c r="G435" s="10"/>
      <c r="H435" s="10"/>
      <c r="I435" s="10"/>
      <c r="J435" s="10"/>
      <c r="K435" s="10"/>
      <c r="L435" s="10"/>
      <c r="M435" s="10"/>
      <c r="N435" s="10"/>
      <c r="O435" s="10"/>
      <c r="P435" s="10"/>
      <c r="Q435" s="10"/>
      <c r="R435" s="10"/>
    </row>
    <row r="436" spans="1:18">
      <c r="A436" s="10"/>
      <c r="B436" s="10"/>
      <c r="C436" s="10"/>
      <c r="D436" s="10"/>
      <c r="E436" s="10"/>
      <c r="F436" s="10"/>
      <c r="G436" s="10"/>
      <c r="H436" s="10"/>
      <c r="I436" s="10"/>
      <c r="J436" s="10"/>
      <c r="K436" s="10"/>
      <c r="L436" s="10"/>
      <c r="M436" s="10"/>
      <c r="N436" s="10"/>
      <c r="O436" s="10"/>
      <c r="P436" s="10"/>
      <c r="Q436" s="10"/>
      <c r="R436" s="10"/>
    </row>
    <row r="437" spans="1:18">
      <c r="A437" s="10"/>
      <c r="B437" s="10"/>
      <c r="C437" s="10"/>
      <c r="D437" s="10"/>
      <c r="E437" s="10"/>
      <c r="F437" s="10"/>
      <c r="G437" s="10"/>
      <c r="H437" s="10"/>
      <c r="I437" s="10"/>
      <c r="J437" s="10"/>
      <c r="K437" s="10"/>
      <c r="L437" s="10"/>
      <c r="M437" s="10"/>
      <c r="N437" s="10"/>
      <c r="O437" s="10"/>
      <c r="P437" s="10"/>
      <c r="Q437" s="10"/>
      <c r="R437" s="10"/>
    </row>
    <row r="438" spans="1:18">
      <c r="A438" s="10"/>
      <c r="B438" s="10"/>
      <c r="C438" s="10"/>
      <c r="D438" s="10"/>
      <c r="E438" s="10"/>
      <c r="F438" s="10"/>
      <c r="G438" s="10"/>
      <c r="H438" s="10"/>
      <c r="I438" s="10"/>
      <c r="J438" s="10"/>
      <c r="K438" s="10"/>
      <c r="L438" s="10"/>
      <c r="M438" s="10"/>
      <c r="N438" s="10"/>
      <c r="O438" s="10"/>
      <c r="P438" s="10"/>
      <c r="Q438" s="10"/>
      <c r="R438" s="10"/>
    </row>
    <row r="439" spans="1:18">
      <c r="A439" s="10"/>
      <c r="B439" s="10"/>
      <c r="C439" s="10"/>
      <c r="D439" s="10"/>
      <c r="E439" s="10"/>
      <c r="F439" s="10"/>
      <c r="G439" s="10"/>
      <c r="H439" s="10"/>
      <c r="I439" s="10"/>
      <c r="J439" s="10"/>
      <c r="K439" s="10"/>
      <c r="L439" s="10"/>
      <c r="M439" s="10"/>
      <c r="N439" s="10"/>
      <c r="O439" s="10"/>
      <c r="P439" s="10"/>
      <c r="Q439" s="10"/>
      <c r="R439" s="10"/>
    </row>
    <row r="440" spans="1:18">
      <c r="A440" s="10"/>
      <c r="B440" s="10"/>
      <c r="C440" s="10"/>
      <c r="D440" s="10"/>
      <c r="E440" s="10"/>
      <c r="F440" s="10"/>
      <c r="G440" s="10"/>
      <c r="H440" s="10"/>
      <c r="I440" s="10"/>
      <c r="J440" s="10"/>
      <c r="K440" s="10"/>
      <c r="L440" s="10"/>
      <c r="M440" s="10"/>
      <c r="N440" s="10"/>
      <c r="O440" s="10"/>
      <c r="P440" s="10"/>
      <c r="Q440" s="10"/>
      <c r="R440" s="10"/>
    </row>
    <row r="441" spans="1:18">
      <c r="A441" s="10"/>
      <c r="B441" s="10"/>
      <c r="C441" s="10"/>
      <c r="D441" s="10"/>
      <c r="E441" s="10"/>
      <c r="F441" s="10"/>
      <c r="G441" s="10"/>
      <c r="H441" s="10"/>
      <c r="I441" s="10"/>
      <c r="J441" s="10"/>
      <c r="K441" s="10"/>
      <c r="L441" s="10"/>
      <c r="M441" s="10"/>
      <c r="N441" s="10"/>
      <c r="O441" s="10"/>
      <c r="P441" s="10"/>
      <c r="Q441" s="10"/>
      <c r="R441" s="10"/>
    </row>
    <row r="442" spans="1:18">
      <c r="A442" s="10"/>
      <c r="B442" s="10"/>
      <c r="C442" s="10"/>
      <c r="D442" s="10"/>
      <c r="E442" s="10"/>
      <c r="F442" s="10"/>
      <c r="G442" s="10"/>
      <c r="H442" s="10"/>
      <c r="I442" s="10"/>
      <c r="J442" s="10"/>
      <c r="K442" s="10"/>
      <c r="L442" s="10"/>
      <c r="M442" s="10"/>
      <c r="N442" s="10"/>
      <c r="O442" s="10"/>
      <c r="P442" s="10"/>
      <c r="Q442" s="10"/>
      <c r="R442" s="10"/>
    </row>
    <row r="443" spans="1:18">
      <c r="A443" s="10"/>
      <c r="B443" s="10"/>
      <c r="C443" s="10"/>
      <c r="D443" s="10"/>
      <c r="E443" s="10"/>
      <c r="F443" s="10"/>
      <c r="G443" s="10"/>
      <c r="H443" s="10"/>
      <c r="I443" s="10"/>
      <c r="J443" s="10"/>
      <c r="K443" s="10"/>
      <c r="L443" s="10"/>
      <c r="M443" s="10"/>
      <c r="N443" s="10"/>
      <c r="O443" s="10"/>
      <c r="P443" s="10"/>
      <c r="Q443" s="10"/>
      <c r="R443" s="10"/>
    </row>
    <row r="444" spans="1:18">
      <c r="A444" s="10"/>
      <c r="B444" s="10"/>
      <c r="C444" s="10"/>
      <c r="D444" s="10"/>
      <c r="E444" s="10"/>
      <c r="F444" s="10"/>
      <c r="G444" s="10"/>
      <c r="H444" s="10"/>
      <c r="I444" s="10"/>
      <c r="J444" s="10"/>
      <c r="K444" s="10"/>
      <c r="L444" s="10"/>
      <c r="M444" s="10"/>
      <c r="N444" s="10"/>
      <c r="O444" s="10"/>
      <c r="P444" s="10"/>
      <c r="Q444" s="10"/>
      <c r="R444" s="10"/>
    </row>
    <row r="445" spans="1:18">
      <c r="A445" s="10"/>
      <c r="B445" s="10"/>
      <c r="C445" s="10"/>
      <c r="D445" s="10"/>
      <c r="E445" s="10"/>
      <c r="F445" s="10"/>
      <c r="G445" s="10"/>
      <c r="H445" s="10"/>
      <c r="I445" s="10"/>
      <c r="J445" s="10"/>
      <c r="K445" s="10"/>
      <c r="L445" s="10"/>
      <c r="M445" s="10"/>
      <c r="N445" s="10"/>
      <c r="O445" s="10"/>
      <c r="P445" s="10"/>
      <c r="Q445" s="10"/>
      <c r="R445" s="10"/>
    </row>
    <row r="446" spans="1:18">
      <c r="A446" s="10"/>
      <c r="B446" s="10"/>
      <c r="C446" s="10"/>
      <c r="D446" s="10"/>
      <c r="E446" s="10"/>
      <c r="F446" s="10"/>
      <c r="G446" s="10"/>
      <c r="H446" s="10"/>
      <c r="I446" s="10"/>
      <c r="J446" s="10"/>
      <c r="K446" s="10"/>
      <c r="L446" s="10"/>
      <c r="M446" s="10"/>
      <c r="N446" s="10"/>
      <c r="O446" s="10"/>
      <c r="P446" s="10"/>
      <c r="Q446" s="10"/>
      <c r="R446" s="10"/>
    </row>
    <row r="447" spans="1:18">
      <c r="A447" s="10"/>
      <c r="B447" s="10"/>
      <c r="C447" s="10"/>
      <c r="D447" s="10"/>
      <c r="E447" s="10"/>
      <c r="F447" s="10"/>
      <c r="G447" s="10"/>
      <c r="H447" s="10"/>
      <c r="I447" s="10"/>
      <c r="J447" s="10"/>
      <c r="K447" s="10"/>
      <c r="L447" s="10"/>
      <c r="M447" s="10"/>
      <c r="N447" s="10"/>
      <c r="O447" s="10"/>
      <c r="P447" s="10"/>
      <c r="Q447" s="10"/>
      <c r="R447" s="10"/>
    </row>
    <row r="448" spans="1:18">
      <c r="A448" s="10"/>
      <c r="B448" s="10"/>
      <c r="C448" s="10"/>
      <c r="D448" s="10"/>
      <c r="E448" s="10"/>
      <c r="F448" s="10"/>
      <c r="G448" s="10"/>
      <c r="H448" s="10"/>
      <c r="I448" s="10"/>
      <c r="J448" s="10"/>
      <c r="K448" s="10"/>
      <c r="L448" s="10"/>
      <c r="M448" s="10"/>
      <c r="N448" s="10"/>
      <c r="O448" s="10"/>
      <c r="P448" s="10"/>
      <c r="Q448" s="10"/>
      <c r="R448" s="10"/>
    </row>
    <row r="449" spans="1:18">
      <c r="A449" s="10"/>
      <c r="B449" s="10"/>
      <c r="C449" s="10"/>
      <c r="D449" s="10"/>
      <c r="E449" s="10"/>
      <c r="F449" s="10"/>
      <c r="G449" s="10"/>
      <c r="H449" s="10"/>
      <c r="I449" s="10"/>
      <c r="J449" s="10"/>
      <c r="K449" s="10"/>
      <c r="L449" s="10"/>
      <c r="M449" s="10"/>
      <c r="N449" s="10"/>
      <c r="O449" s="10"/>
      <c r="P449" s="10"/>
      <c r="Q449" s="10"/>
      <c r="R449" s="10"/>
    </row>
    <row r="450" spans="1:18">
      <c r="A450" s="10"/>
      <c r="B450" s="10"/>
      <c r="C450" s="10"/>
      <c r="D450" s="10"/>
      <c r="E450" s="10"/>
      <c r="F450" s="10"/>
      <c r="G450" s="10"/>
      <c r="H450" s="10"/>
      <c r="I450" s="10"/>
      <c r="J450" s="10"/>
      <c r="K450" s="10"/>
      <c r="L450" s="10"/>
      <c r="M450" s="10"/>
      <c r="N450" s="10"/>
      <c r="O450" s="10"/>
      <c r="P450" s="10"/>
      <c r="Q450" s="10"/>
      <c r="R450" s="10"/>
    </row>
    <row r="451" spans="1:18">
      <c r="A451" s="10"/>
      <c r="B451" s="10"/>
      <c r="C451" s="10"/>
      <c r="D451" s="10"/>
      <c r="E451" s="10"/>
      <c r="F451" s="10"/>
      <c r="G451" s="10"/>
      <c r="H451" s="10"/>
      <c r="I451" s="10"/>
      <c r="J451" s="10"/>
      <c r="K451" s="10"/>
      <c r="L451" s="10"/>
      <c r="M451" s="10"/>
      <c r="N451" s="10"/>
      <c r="O451" s="10"/>
      <c r="P451" s="10"/>
      <c r="Q451" s="10"/>
      <c r="R451" s="10"/>
    </row>
    <row r="452" spans="1:18">
      <c r="A452" s="10"/>
      <c r="B452" s="10"/>
      <c r="C452" s="10"/>
      <c r="D452" s="10"/>
      <c r="E452" s="10"/>
      <c r="F452" s="10"/>
      <c r="G452" s="10"/>
      <c r="H452" s="10"/>
      <c r="I452" s="10"/>
      <c r="J452" s="10"/>
      <c r="K452" s="10"/>
      <c r="L452" s="10"/>
      <c r="M452" s="10"/>
      <c r="N452" s="10"/>
      <c r="O452" s="10"/>
      <c r="P452" s="10"/>
      <c r="Q452" s="10"/>
      <c r="R452" s="10"/>
    </row>
    <row r="453" spans="1:18">
      <c r="A453" s="10"/>
      <c r="B453" s="10"/>
      <c r="C453" s="10"/>
      <c r="D453" s="10"/>
      <c r="E453" s="10"/>
      <c r="F453" s="10"/>
      <c r="G453" s="10"/>
      <c r="H453" s="10"/>
      <c r="I453" s="10"/>
      <c r="J453" s="10"/>
      <c r="K453" s="10"/>
      <c r="L453" s="10"/>
      <c r="M453" s="10"/>
      <c r="N453" s="10"/>
      <c r="O453" s="10"/>
      <c r="P453" s="10"/>
      <c r="Q453" s="10"/>
      <c r="R453" s="10"/>
    </row>
    <row r="454" spans="1:18">
      <c r="A454" s="10"/>
      <c r="B454" s="10"/>
      <c r="C454" s="10"/>
      <c r="D454" s="10"/>
      <c r="E454" s="10"/>
      <c r="F454" s="10"/>
      <c r="G454" s="10"/>
      <c r="H454" s="10"/>
      <c r="I454" s="10"/>
      <c r="J454" s="10"/>
      <c r="K454" s="10"/>
      <c r="L454" s="10"/>
      <c r="M454" s="10"/>
      <c r="N454" s="10"/>
      <c r="O454" s="10"/>
      <c r="P454" s="10"/>
      <c r="Q454" s="10"/>
      <c r="R454" s="10"/>
    </row>
    <row r="455" spans="1:18">
      <c r="A455" s="10"/>
      <c r="B455" s="10"/>
      <c r="C455" s="10"/>
      <c r="D455" s="10"/>
      <c r="E455" s="10"/>
      <c r="F455" s="10"/>
      <c r="G455" s="10"/>
      <c r="H455" s="10"/>
      <c r="I455" s="10"/>
      <c r="J455" s="10"/>
      <c r="K455" s="10"/>
      <c r="L455" s="10"/>
      <c r="M455" s="10"/>
      <c r="N455" s="10"/>
      <c r="O455" s="10"/>
      <c r="P455" s="10"/>
      <c r="Q455" s="10"/>
      <c r="R455" s="10"/>
    </row>
    <row r="456" spans="1:18">
      <c r="A456" s="10"/>
      <c r="B456" s="10"/>
      <c r="C456" s="10"/>
      <c r="D456" s="10"/>
      <c r="E456" s="10"/>
      <c r="F456" s="10"/>
      <c r="G456" s="10"/>
      <c r="H456" s="10"/>
      <c r="I456" s="10"/>
      <c r="J456" s="10"/>
      <c r="K456" s="10"/>
      <c r="L456" s="10"/>
      <c r="M456" s="10"/>
      <c r="N456" s="10"/>
      <c r="O456" s="10"/>
      <c r="P456" s="10"/>
      <c r="Q456" s="10"/>
      <c r="R456" s="10"/>
    </row>
    <row r="457" spans="1:18">
      <c r="A457" s="10"/>
      <c r="B457" s="10"/>
      <c r="C457" s="10"/>
      <c r="D457" s="10"/>
      <c r="E457" s="10"/>
      <c r="F457" s="10"/>
      <c r="G457" s="10"/>
      <c r="H457" s="10"/>
      <c r="I457" s="10"/>
      <c r="J457" s="10"/>
      <c r="K457" s="10"/>
      <c r="L457" s="10"/>
      <c r="M457" s="10"/>
      <c r="N457" s="10"/>
      <c r="O457" s="10"/>
      <c r="P457" s="10"/>
      <c r="Q457" s="10"/>
      <c r="R457" s="10"/>
    </row>
    <row r="458" spans="1:18">
      <c r="A458" s="10"/>
      <c r="B458" s="10"/>
      <c r="C458" s="10"/>
      <c r="D458" s="10"/>
      <c r="E458" s="10"/>
      <c r="F458" s="10"/>
      <c r="G458" s="10"/>
      <c r="H458" s="10"/>
      <c r="I458" s="10"/>
      <c r="J458" s="10"/>
      <c r="K458" s="10"/>
      <c r="L458" s="10"/>
      <c r="M458" s="10"/>
      <c r="N458" s="10"/>
      <c r="O458" s="10"/>
      <c r="P458" s="10"/>
      <c r="Q458" s="10"/>
      <c r="R458" s="10"/>
    </row>
    <row r="459" spans="1:18">
      <c r="A459" s="10"/>
      <c r="B459" s="10"/>
      <c r="C459" s="10"/>
      <c r="D459" s="10"/>
      <c r="E459" s="10"/>
      <c r="F459" s="10"/>
      <c r="G459" s="10"/>
      <c r="H459" s="10"/>
      <c r="I459" s="10"/>
      <c r="J459" s="10"/>
      <c r="K459" s="10"/>
      <c r="L459" s="10"/>
      <c r="M459" s="10"/>
      <c r="N459" s="10"/>
      <c r="O459" s="10"/>
      <c r="P459" s="10"/>
      <c r="Q459" s="10"/>
      <c r="R459" s="10"/>
    </row>
    <row r="460" spans="1:18">
      <c r="A460" s="10"/>
      <c r="B460" s="10"/>
      <c r="C460" s="10"/>
      <c r="D460" s="10"/>
      <c r="E460" s="10"/>
      <c r="F460" s="10"/>
      <c r="G460" s="10"/>
      <c r="H460" s="10"/>
      <c r="I460" s="10"/>
      <c r="J460" s="10"/>
      <c r="K460" s="10"/>
      <c r="L460" s="10"/>
      <c r="M460" s="10"/>
      <c r="N460" s="10"/>
      <c r="O460" s="10"/>
      <c r="P460" s="10"/>
      <c r="Q460" s="10"/>
      <c r="R460" s="10"/>
    </row>
    <row r="461" spans="1:18">
      <c r="A461" s="10"/>
      <c r="B461" s="10"/>
      <c r="C461" s="10"/>
      <c r="D461" s="10"/>
      <c r="E461" s="10"/>
      <c r="F461" s="10"/>
      <c r="G461" s="10"/>
      <c r="H461" s="10"/>
      <c r="I461" s="10"/>
      <c r="J461" s="10"/>
      <c r="K461" s="10"/>
      <c r="L461" s="10"/>
      <c r="M461" s="10"/>
      <c r="N461" s="10"/>
      <c r="O461" s="10"/>
      <c r="P461" s="10"/>
      <c r="Q461" s="10"/>
      <c r="R461" s="10"/>
    </row>
    <row r="462" spans="1:18">
      <c r="A462" s="10"/>
      <c r="B462" s="10"/>
      <c r="C462" s="10"/>
      <c r="D462" s="10"/>
      <c r="E462" s="10"/>
      <c r="F462" s="10"/>
      <c r="G462" s="10"/>
      <c r="H462" s="10"/>
      <c r="I462" s="10"/>
      <c r="J462" s="10"/>
      <c r="K462" s="10"/>
      <c r="L462" s="10"/>
      <c r="M462" s="10"/>
      <c r="N462" s="10"/>
      <c r="O462" s="10"/>
      <c r="P462" s="10"/>
      <c r="Q462" s="10"/>
      <c r="R462" s="10"/>
    </row>
    <row r="463" spans="1:18">
      <c r="A463" s="10"/>
      <c r="B463" s="10"/>
      <c r="C463" s="10"/>
      <c r="D463" s="10"/>
      <c r="E463" s="10"/>
      <c r="F463" s="10"/>
      <c r="G463" s="10"/>
      <c r="H463" s="10"/>
      <c r="I463" s="10"/>
      <c r="J463" s="10"/>
      <c r="K463" s="10"/>
      <c r="L463" s="10"/>
      <c r="M463" s="10"/>
      <c r="N463" s="10"/>
      <c r="O463" s="10"/>
      <c r="P463" s="10"/>
      <c r="Q463" s="10"/>
      <c r="R463" s="10"/>
    </row>
    <row r="464" spans="1:18">
      <c r="A464" s="10"/>
      <c r="B464" s="10"/>
      <c r="C464" s="10"/>
      <c r="D464" s="10"/>
      <c r="E464" s="10"/>
      <c r="F464" s="10"/>
      <c r="G464" s="10"/>
      <c r="H464" s="10"/>
      <c r="I464" s="10"/>
      <c r="J464" s="10"/>
      <c r="K464" s="10"/>
      <c r="L464" s="10"/>
      <c r="M464" s="10"/>
      <c r="N464" s="10"/>
      <c r="O464" s="10"/>
      <c r="P464" s="10"/>
      <c r="Q464" s="10"/>
      <c r="R464" s="10"/>
    </row>
    <row r="465" spans="1:18">
      <c r="A465" s="10"/>
      <c r="B465" s="10"/>
      <c r="C465" s="10"/>
      <c r="D465" s="10"/>
      <c r="E465" s="10"/>
      <c r="F465" s="10"/>
      <c r="G465" s="10"/>
      <c r="H465" s="10"/>
      <c r="I465" s="10"/>
      <c r="J465" s="10"/>
      <c r="K465" s="10"/>
      <c r="L465" s="10"/>
      <c r="M465" s="10"/>
      <c r="N465" s="10"/>
      <c r="O465" s="10"/>
      <c r="P465" s="10"/>
      <c r="Q465" s="10"/>
      <c r="R465" s="10"/>
    </row>
    <row r="466" spans="1:18">
      <c r="A466" s="10"/>
      <c r="B466" s="10"/>
      <c r="C466" s="10"/>
      <c r="D466" s="10"/>
      <c r="E466" s="10"/>
      <c r="F466" s="10"/>
      <c r="G466" s="10"/>
      <c r="H466" s="10"/>
      <c r="I466" s="10"/>
      <c r="J466" s="10"/>
      <c r="K466" s="10"/>
      <c r="L466" s="10"/>
      <c r="M466" s="10"/>
      <c r="N466" s="10"/>
      <c r="O466" s="10"/>
      <c r="P466" s="10"/>
      <c r="Q466" s="10"/>
      <c r="R466" s="10"/>
    </row>
    <row r="467" spans="1:18">
      <c r="A467" s="10"/>
      <c r="B467" s="10"/>
      <c r="C467" s="10"/>
      <c r="D467" s="10"/>
      <c r="E467" s="10"/>
      <c r="F467" s="10"/>
      <c r="G467" s="10"/>
      <c r="H467" s="10"/>
      <c r="I467" s="10"/>
      <c r="J467" s="10"/>
      <c r="K467" s="10"/>
      <c r="L467" s="10"/>
      <c r="M467" s="10"/>
      <c r="N467" s="10"/>
      <c r="O467" s="10"/>
      <c r="P467" s="10"/>
      <c r="Q467" s="10"/>
      <c r="R467" s="10"/>
    </row>
    <row r="468" spans="1:18">
      <c r="A468" s="10"/>
      <c r="B468" s="10"/>
      <c r="C468" s="10"/>
      <c r="D468" s="10"/>
      <c r="E468" s="10"/>
      <c r="F468" s="10"/>
      <c r="G468" s="10"/>
      <c r="H468" s="10"/>
      <c r="I468" s="10"/>
      <c r="J468" s="10"/>
      <c r="K468" s="10"/>
      <c r="L468" s="10"/>
      <c r="M468" s="10"/>
      <c r="N468" s="10"/>
      <c r="O468" s="10"/>
      <c r="P468" s="10"/>
      <c r="Q468" s="10"/>
      <c r="R468" s="10"/>
    </row>
    <row r="469" spans="1:18">
      <c r="A469" s="10"/>
      <c r="B469" s="10"/>
      <c r="C469" s="10"/>
      <c r="D469" s="10"/>
      <c r="E469" s="10"/>
      <c r="F469" s="10"/>
      <c r="G469" s="10"/>
      <c r="H469" s="10"/>
      <c r="I469" s="10"/>
      <c r="J469" s="10"/>
      <c r="K469" s="10"/>
      <c r="L469" s="10"/>
      <c r="M469" s="10"/>
      <c r="N469" s="10"/>
      <c r="O469" s="10"/>
      <c r="P469" s="10"/>
      <c r="Q469" s="10"/>
      <c r="R469" s="10"/>
    </row>
    <row r="470" spans="1:18">
      <c r="A470" s="10"/>
      <c r="B470" s="10"/>
      <c r="C470" s="10"/>
      <c r="D470" s="10"/>
      <c r="E470" s="10"/>
      <c r="F470" s="10"/>
      <c r="G470" s="10"/>
      <c r="H470" s="10"/>
      <c r="I470" s="10"/>
      <c r="J470" s="10"/>
      <c r="K470" s="10"/>
      <c r="L470" s="10"/>
      <c r="M470" s="10"/>
      <c r="N470" s="10"/>
      <c r="O470" s="10"/>
      <c r="P470" s="10"/>
      <c r="Q470" s="10"/>
      <c r="R470" s="10"/>
    </row>
    <row r="471" spans="1:18">
      <c r="A471" s="10"/>
      <c r="B471" s="10"/>
      <c r="C471" s="10"/>
      <c r="D471" s="10"/>
      <c r="E471" s="10"/>
      <c r="F471" s="10"/>
      <c r="G471" s="10"/>
      <c r="H471" s="10"/>
      <c r="I471" s="10"/>
      <c r="J471" s="10"/>
      <c r="K471" s="10"/>
      <c r="L471" s="10"/>
      <c r="M471" s="10"/>
      <c r="N471" s="10"/>
      <c r="O471" s="10"/>
      <c r="P471" s="10"/>
      <c r="Q471" s="10"/>
      <c r="R471" s="10"/>
    </row>
    <row r="472" spans="1:18">
      <c r="A472" s="10"/>
      <c r="B472" s="10"/>
      <c r="C472" s="10"/>
      <c r="D472" s="10"/>
      <c r="E472" s="10"/>
      <c r="F472" s="10"/>
      <c r="G472" s="10"/>
      <c r="H472" s="10"/>
      <c r="I472" s="10"/>
      <c r="J472" s="10"/>
      <c r="K472" s="10"/>
      <c r="L472" s="10"/>
      <c r="M472" s="10"/>
      <c r="N472" s="10"/>
      <c r="O472" s="10"/>
      <c r="P472" s="10"/>
      <c r="Q472" s="10"/>
      <c r="R472" s="10"/>
    </row>
    <row r="473" spans="1:18">
      <c r="A473" s="10"/>
      <c r="B473" s="10"/>
      <c r="C473" s="10"/>
      <c r="D473" s="10"/>
      <c r="E473" s="10"/>
      <c r="F473" s="10"/>
      <c r="G473" s="10"/>
      <c r="H473" s="10"/>
      <c r="I473" s="10"/>
      <c r="J473" s="10"/>
      <c r="K473" s="10"/>
      <c r="L473" s="10"/>
      <c r="M473" s="10"/>
      <c r="N473" s="10"/>
      <c r="O473" s="10"/>
      <c r="P473" s="10"/>
      <c r="Q473" s="10"/>
      <c r="R473" s="10"/>
    </row>
    <row r="474" spans="1:18">
      <c r="A474" s="10"/>
      <c r="B474" s="10"/>
      <c r="C474" s="10"/>
      <c r="D474" s="10"/>
      <c r="E474" s="10"/>
      <c r="F474" s="10"/>
      <c r="G474" s="10"/>
      <c r="H474" s="10"/>
      <c r="I474" s="10"/>
      <c r="J474" s="10"/>
      <c r="K474" s="10"/>
      <c r="L474" s="10"/>
      <c r="M474" s="10"/>
      <c r="N474" s="10"/>
      <c r="O474" s="10"/>
      <c r="P474" s="10"/>
      <c r="Q474" s="10"/>
      <c r="R474" s="10"/>
    </row>
    <row r="475" spans="1:18">
      <c r="A475" s="10"/>
      <c r="B475" s="10"/>
      <c r="C475" s="10"/>
      <c r="D475" s="10"/>
      <c r="E475" s="10"/>
      <c r="F475" s="10"/>
      <c r="G475" s="10"/>
      <c r="H475" s="10"/>
      <c r="I475" s="10"/>
      <c r="J475" s="10"/>
      <c r="K475" s="10"/>
      <c r="L475" s="10"/>
      <c r="M475" s="10"/>
      <c r="N475" s="10"/>
      <c r="O475" s="10"/>
      <c r="P475" s="10"/>
      <c r="Q475" s="10"/>
      <c r="R475" s="10"/>
    </row>
    <row r="476" spans="1:18">
      <c r="A476" s="10"/>
      <c r="B476" s="10"/>
      <c r="C476" s="10"/>
      <c r="D476" s="10"/>
      <c r="E476" s="10"/>
      <c r="F476" s="10"/>
      <c r="G476" s="10"/>
      <c r="H476" s="10"/>
      <c r="I476" s="10"/>
      <c r="J476" s="10"/>
      <c r="K476" s="10"/>
      <c r="L476" s="10"/>
      <c r="M476" s="10"/>
      <c r="N476" s="10"/>
      <c r="O476" s="10"/>
      <c r="P476" s="10"/>
      <c r="Q476" s="10"/>
      <c r="R476" s="10"/>
    </row>
    <row r="477" spans="1:18">
      <c r="A477" s="10"/>
      <c r="B477" s="10"/>
      <c r="C477" s="10"/>
      <c r="D477" s="10"/>
      <c r="E477" s="10"/>
      <c r="F477" s="10"/>
      <c r="G477" s="10"/>
      <c r="H477" s="10"/>
      <c r="I477" s="10"/>
      <c r="J477" s="10"/>
      <c r="K477" s="10"/>
      <c r="L477" s="10"/>
      <c r="M477" s="10"/>
      <c r="N477" s="10"/>
      <c r="O477" s="10"/>
      <c r="P477" s="10"/>
      <c r="Q477" s="10"/>
      <c r="R477" s="10"/>
    </row>
    <row r="478" spans="1:18">
      <c r="A478" s="10"/>
      <c r="B478" s="10"/>
      <c r="C478" s="10"/>
      <c r="D478" s="10"/>
      <c r="E478" s="10"/>
      <c r="F478" s="10"/>
      <c r="G478" s="10"/>
      <c r="H478" s="10"/>
      <c r="I478" s="10"/>
      <c r="J478" s="10"/>
      <c r="K478" s="10"/>
      <c r="L478" s="10"/>
      <c r="M478" s="10"/>
      <c r="N478" s="10"/>
      <c r="O478" s="10"/>
      <c r="P478" s="10"/>
      <c r="Q478" s="10"/>
      <c r="R478" s="10"/>
    </row>
    <row r="479" spans="1:18">
      <c r="A479" s="10"/>
      <c r="B479" s="10"/>
      <c r="C479" s="10"/>
      <c r="D479" s="10"/>
      <c r="E479" s="10"/>
      <c r="F479" s="10"/>
      <c r="G479" s="10"/>
      <c r="H479" s="10"/>
      <c r="I479" s="10"/>
      <c r="J479" s="10"/>
      <c r="K479" s="10"/>
      <c r="L479" s="10"/>
      <c r="M479" s="10"/>
      <c r="N479" s="10"/>
      <c r="O479" s="10"/>
      <c r="P479" s="10"/>
      <c r="Q479" s="10"/>
      <c r="R479" s="10"/>
    </row>
    <row r="480" spans="1:18">
      <c r="A480" s="10"/>
      <c r="B480" s="10"/>
      <c r="C480" s="10"/>
      <c r="D480" s="10"/>
      <c r="E480" s="10"/>
      <c r="F480" s="10"/>
      <c r="G480" s="10"/>
      <c r="H480" s="10"/>
      <c r="I480" s="10"/>
      <c r="J480" s="10"/>
      <c r="K480" s="10"/>
      <c r="L480" s="10"/>
      <c r="M480" s="10"/>
      <c r="N480" s="10"/>
      <c r="O480" s="10"/>
      <c r="P480" s="10"/>
      <c r="Q480" s="10"/>
      <c r="R480" s="10"/>
    </row>
    <row r="481" spans="1:18">
      <c r="A481" s="10"/>
      <c r="B481" s="10"/>
      <c r="C481" s="10"/>
      <c r="D481" s="10"/>
      <c r="E481" s="10"/>
      <c r="F481" s="10"/>
      <c r="G481" s="10"/>
      <c r="H481" s="10"/>
      <c r="I481" s="10"/>
      <c r="J481" s="10"/>
      <c r="K481" s="10"/>
      <c r="L481" s="10"/>
      <c r="M481" s="10"/>
      <c r="N481" s="10"/>
      <c r="O481" s="10"/>
      <c r="P481" s="10"/>
      <c r="Q481" s="10"/>
      <c r="R481" s="10"/>
    </row>
    <row r="482" spans="1:18">
      <c r="A482" s="10"/>
      <c r="B482" s="10"/>
      <c r="C482" s="10"/>
      <c r="D482" s="10"/>
      <c r="E482" s="10"/>
      <c r="F482" s="10"/>
      <c r="G482" s="10"/>
      <c r="H482" s="10"/>
      <c r="I482" s="10"/>
      <c r="J482" s="10"/>
      <c r="K482" s="10"/>
      <c r="L482" s="10"/>
      <c r="M482" s="10"/>
      <c r="N482" s="10"/>
      <c r="O482" s="10"/>
      <c r="P482" s="10"/>
      <c r="Q482" s="10"/>
      <c r="R482" s="10"/>
    </row>
    <row r="483" spans="1:18">
      <c r="A483" s="10"/>
      <c r="B483" s="10"/>
      <c r="C483" s="10"/>
      <c r="D483" s="10"/>
      <c r="E483" s="10"/>
      <c r="F483" s="10"/>
      <c r="G483" s="10"/>
      <c r="H483" s="10"/>
      <c r="I483" s="10"/>
      <c r="J483" s="10"/>
      <c r="K483" s="10"/>
      <c r="L483" s="10"/>
      <c r="M483" s="10"/>
      <c r="N483" s="10"/>
      <c r="O483" s="10"/>
      <c r="P483" s="10"/>
      <c r="Q483" s="10"/>
      <c r="R483" s="10"/>
    </row>
    <row r="484" spans="1:18">
      <c r="A484" s="10"/>
      <c r="B484" s="10"/>
      <c r="C484" s="10"/>
      <c r="D484" s="10"/>
      <c r="E484" s="10"/>
      <c r="F484" s="10"/>
      <c r="G484" s="10"/>
      <c r="H484" s="10"/>
      <c r="I484" s="10"/>
      <c r="J484" s="10"/>
      <c r="K484" s="10"/>
      <c r="L484" s="10"/>
      <c r="M484" s="10"/>
      <c r="N484" s="10"/>
      <c r="O484" s="10"/>
      <c r="P484" s="10"/>
      <c r="Q484" s="10"/>
      <c r="R484" s="10"/>
    </row>
    <row r="485" spans="1:18">
      <c r="A485" s="10"/>
      <c r="B485" s="10"/>
      <c r="C485" s="10"/>
      <c r="D485" s="10"/>
      <c r="E485" s="10"/>
      <c r="F485" s="10"/>
      <c r="G485" s="10"/>
      <c r="H485" s="10"/>
      <c r="I485" s="10"/>
      <c r="J485" s="10"/>
      <c r="K485" s="10"/>
      <c r="L485" s="10"/>
      <c r="M485" s="10"/>
      <c r="N485" s="10"/>
      <c r="O485" s="10"/>
      <c r="P485" s="10"/>
      <c r="Q485" s="10"/>
      <c r="R485" s="10"/>
    </row>
    <row r="486" spans="1:18">
      <c r="A486" s="10"/>
      <c r="B486" s="10"/>
      <c r="C486" s="10"/>
      <c r="D486" s="10"/>
      <c r="E486" s="10"/>
      <c r="F486" s="10"/>
      <c r="G486" s="10"/>
      <c r="H486" s="10"/>
      <c r="I486" s="10"/>
      <c r="J486" s="10"/>
      <c r="K486" s="10"/>
      <c r="L486" s="10"/>
      <c r="M486" s="10"/>
      <c r="N486" s="10"/>
      <c r="O486" s="10"/>
      <c r="P486" s="10"/>
      <c r="Q486" s="10"/>
      <c r="R486" s="10"/>
    </row>
    <row r="487" spans="1:18">
      <c r="A487" s="10"/>
      <c r="B487" s="10"/>
      <c r="C487" s="10"/>
      <c r="D487" s="10"/>
      <c r="E487" s="10"/>
      <c r="F487" s="10"/>
      <c r="G487" s="10"/>
      <c r="H487" s="10"/>
      <c r="I487" s="10"/>
      <c r="J487" s="10"/>
      <c r="K487" s="10"/>
      <c r="L487" s="10"/>
      <c r="M487" s="10"/>
      <c r="N487" s="10"/>
      <c r="O487" s="10"/>
      <c r="P487" s="10"/>
      <c r="Q487" s="10"/>
      <c r="R487" s="10"/>
    </row>
    <row r="488" spans="1:18">
      <c r="A488" s="10"/>
      <c r="B488" s="10"/>
      <c r="C488" s="10"/>
      <c r="D488" s="10"/>
      <c r="E488" s="10"/>
      <c r="F488" s="10"/>
      <c r="G488" s="10"/>
      <c r="H488" s="10"/>
      <c r="I488" s="10"/>
      <c r="J488" s="10"/>
      <c r="K488" s="10"/>
      <c r="L488" s="10"/>
      <c r="M488" s="10"/>
      <c r="N488" s="10"/>
      <c r="O488" s="10"/>
      <c r="P488" s="10"/>
      <c r="Q488" s="10"/>
      <c r="R488" s="10"/>
    </row>
    <row r="489" spans="1:18">
      <c r="A489" s="10"/>
      <c r="B489" s="10"/>
      <c r="C489" s="10"/>
      <c r="D489" s="10"/>
      <c r="E489" s="10"/>
      <c r="F489" s="10"/>
      <c r="G489" s="10"/>
      <c r="H489" s="10"/>
      <c r="I489" s="10"/>
      <c r="J489" s="10"/>
      <c r="K489" s="10"/>
      <c r="L489" s="10"/>
      <c r="M489" s="10"/>
      <c r="N489" s="10"/>
      <c r="O489" s="10"/>
      <c r="P489" s="10"/>
      <c r="Q489" s="10"/>
      <c r="R489" s="10"/>
    </row>
    <row r="490" spans="1:18">
      <c r="A490" s="10"/>
      <c r="B490" s="10"/>
      <c r="C490" s="10"/>
      <c r="D490" s="10"/>
      <c r="E490" s="10"/>
      <c r="F490" s="10"/>
      <c r="G490" s="10"/>
      <c r="H490" s="10"/>
      <c r="I490" s="10"/>
      <c r="J490" s="10"/>
      <c r="K490" s="10"/>
      <c r="L490" s="10"/>
      <c r="M490" s="10"/>
      <c r="N490" s="10"/>
      <c r="O490" s="10"/>
      <c r="P490" s="10"/>
      <c r="Q490" s="10"/>
      <c r="R490" s="10"/>
    </row>
    <row r="491" spans="1:18">
      <c r="A491" s="10"/>
      <c r="B491" s="10"/>
      <c r="C491" s="10"/>
      <c r="D491" s="10"/>
      <c r="E491" s="10"/>
      <c r="F491" s="10"/>
      <c r="G491" s="10"/>
      <c r="H491" s="10"/>
      <c r="I491" s="10"/>
      <c r="J491" s="10"/>
      <c r="K491" s="10"/>
      <c r="L491" s="10"/>
      <c r="M491" s="10"/>
      <c r="N491" s="10"/>
      <c r="O491" s="10"/>
      <c r="P491" s="10"/>
      <c r="Q491" s="10"/>
      <c r="R491" s="10"/>
    </row>
    <row r="492" spans="1:18">
      <c r="A492" s="10"/>
      <c r="B492" s="10"/>
      <c r="C492" s="10"/>
      <c r="D492" s="10"/>
      <c r="E492" s="10"/>
      <c r="F492" s="10"/>
      <c r="G492" s="10"/>
      <c r="H492" s="10"/>
      <c r="I492" s="10"/>
      <c r="J492" s="10"/>
      <c r="K492" s="10"/>
      <c r="L492" s="10"/>
      <c r="M492" s="10"/>
      <c r="N492" s="10"/>
      <c r="O492" s="10"/>
      <c r="P492" s="10"/>
      <c r="Q492" s="10"/>
      <c r="R492" s="10"/>
    </row>
    <row r="493" spans="1:18">
      <c r="A493" s="10"/>
      <c r="B493" s="10"/>
      <c r="C493" s="10"/>
      <c r="D493" s="10"/>
      <c r="E493" s="10"/>
      <c r="F493" s="10"/>
      <c r="G493" s="10"/>
      <c r="H493" s="10"/>
      <c r="I493" s="10"/>
      <c r="J493" s="10"/>
      <c r="K493" s="10"/>
      <c r="L493" s="10"/>
      <c r="M493" s="10"/>
      <c r="N493" s="10"/>
      <c r="O493" s="10"/>
      <c r="P493" s="10"/>
      <c r="Q493" s="10"/>
      <c r="R493" s="10"/>
    </row>
    <row r="494" spans="1:18">
      <c r="A494" s="10"/>
      <c r="B494" s="10"/>
      <c r="C494" s="10"/>
      <c r="D494" s="10"/>
      <c r="E494" s="10"/>
      <c r="F494" s="10"/>
      <c r="G494" s="10"/>
      <c r="H494" s="10"/>
      <c r="I494" s="10"/>
      <c r="J494" s="10"/>
      <c r="K494" s="10"/>
      <c r="L494" s="10"/>
      <c r="M494" s="10"/>
      <c r="N494" s="10"/>
      <c r="O494" s="10"/>
      <c r="P494" s="10"/>
      <c r="Q494" s="10"/>
      <c r="R494" s="10"/>
    </row>
    <row r="495" spans="1:18">
      <c r="A495" s="10"/>
      <c r="B495" s="10"/>
      <c r="C495" s="10"/>
      <c r="D495" s="10"/>
      <c r="E495" s="10"/>
      <c r="F495" s="10"/>
      <c r="G495" s="10"/>
      <c r="H495" s="10"/>
      <c r="I495" s="10"/>
      <c r="J495" s="10"/>
      <c r="K495" s="10"/>
      <c r="L495" s="10"/>
      <c r="M495" s="10"/>
      <c r="N495" s="10"/>
      <c r="O495" s="10"/>
      <c r="P495" s="10"/>
      <c r="Q495" s="10"/>
      <c r="R495" s="10"/>
    </row>
    <row r="496" spans="1:18">
      <c r="A496" s="10"/>
      <c r="B496" s="10"/>
      <c r="C496" s="10"/>
      <c r="D496" s="10"/>
      <c r="E496" s="10"/>
      <c r="F496" s="10"/>
      <c r="G496" s="10"/>
      <c r="H496" s="10"/>
      <c r="I496" s="10"/>
      <c r="J496" s="10"/>
      <c r="K496" s="10"/>
      <c r="L496" s="10"/>
      <c r="M496" s="10"/>
      <c r="N496" s="10"/>
      <c r="O496" s="10"/>
      <c r="P496" s="10"/>
      <c r="Q496" s="10"/>
      <c r="R496" s="10"/>
    </row>
    <row r="497" spans="1:18">
      <c r="A497" s="10"/>
      <c r="B497" s="10"/>
      <c r="C497" s="10"/>
      <c r="D497" s="10"/>
      <c r="E497" s="10"/>
      <c r="F497" s="10"/>
      <c r="G497" s="10"/>
      <c r="H497" s="10"/>
      <c r="I497" s="10"/>
      <c r="J497" s="10"/>
      <c r="K497" s="10"/>
      <c r="L497" s="10"/>
      <c r="M497" s="10"/>
      <c r="N497" s="10"/>
      <c r="O497" s="10"/>
      <c r="P497" s="10"/>
      <c r="Q497" s="10"/>
      <c r="R497" s="10"/>
    </row>
    <row r="498" spans="1:18">
      <c r="A498" s="10"/>
      <c r="B498" s="10"/>
      <c r="C498" s="10"/>
      <c r="D498" s="10"/>
      <c r="E498" s="10"/>
      <c r="F498" s="10"/>
      <c r="G498" s="10"/>
      <c r="H498" s="10"/>
      <c r="I498" s="10"/>
      <c r="J498" s="10"/>
      <c r="K498" s="10"/>
      <c r="L498" s="10"/>
      <c r="M498" s="10"/>
      <c r="N498" s="10"/>
      <c r="O498" s="10"/>
      <c r="P498" s="10"/>
      <c r="Q498" s="10"/>
      <c r="R498" s="10"/>
    </row>
    <row r="499" spans="1:18">
      <c r="A499" s="10"/>
      <c r="B499" s="10"/>
      <c r="C499" s="10"/>
      <c r="D499" s="10"/>
      <c r="E499" s="10"/>
      <c r="F499" s="10"/>
      <c r="G499" s="10"/>
      <c r="H499" s="10"/>
      <c r="I499" s="10"/>
      <c r="J499" s="10"/>
      <c r="K499" s="10"/>
      <c r="L499" s="10"/>
      <c r="M499" s="10"/>
      <c r="N499" s="10"/>
      <c r="O499" s="10"/>
      <c r="P499" s="10"/>
      <c r="Q499" s="10"/>
      <c r="R499" s="10"/>
    </row>
    <row r="500" spans="1:18">
      <c r="A500" s="10"/>
      <c r="B500" s="10"/>
      <c r="C500" s="10"/>
      <c r="D500" s="10"/>
      <c r="E500" s="10"/>
      <c r="F500" s="10"/>
      <c r="G500" s="10"/>
      <c r="H500" s="10"/>
      <c r="I500" s="10"/>
      <c r="J500" s="10"/>
      <c r="K500" s="10"/>
      <c r="L500" s="10"/>
      <c r="M500" s="10"/>
      <c r="N500" s="10"/>
      <c r="O500" s="10"/>
      <c r="P500" s="10"/>
      <c r="Q500" s="10"/>
      <c r="R500" s="10"/>
    </row>
    <row r="501" spans="1:18">
      <c r="A501" s="10"/>
      <c r="B501" s="10"/>
      <c r="C501" s="10"/>
      <c r="D501" s="10"/>
      <c r="E501" s="10"/>
      <c r="F501" s="10"/>
      <c r="G501" s="10"/>
      <c r="H501" s="10"/>
      <c r="I501" s="10"/>
      <c r="J501" s="10"/>
      <c r="K501" s="10"/>
      <c r="L501" s="10"/>
      <c r="M501" s="10"/>
      <c r="N501" s="10"/>
      <c r="O501" s="10"/>
      <c r="P501" s="10"/>
      <c r="Q501" s="10"/>
      <c r="R501" s="10"/>
    </row>
    <row r="502" spans="1:18">
      <c r="A502" s="10"/>
      <c r="B502" s="10"/>
      <c r="C502" s="10"/>
      <c r="D502" s="10"/>
      <c r="E502" s="10"/>
      <c r="F502" s="10"/>
      <c r="G502" s="10"/>
      <c r="H502" s="10"/>
      <c r="I502" s="10"/>
      <c r="J502" s="10"/>
      <c r="K502" s="10"/>
      <c r="L502" s="10"/>
      <c r="M502" s="10"/>
      <c r="N502" s="10"/>
      <c r="O502" s="10"/>
      <c r="P502" s="10"/>
      <c r="Q502" s="10"/>
      <c r="R502" s="10"/>
    </row>
    <row r="503" spans="1:18">
      <c r="A503" s="10"/>
      <c r="B503" s="10"/>
      <c r="C503" s="10"/>
      <c r="D503" s="10"/>
      <c r="E503" s="10"/>
      <c r="F503" s="10"/>
      <c r="G503" s="10"/>
      <c r="H503" s="10"/>
      <c r="I503" s="10"/>
      <c r="J503" s="10"/>
      <c r="K503" s="10"/>
      <c r="L503" s="10"/>
      <c r="M503" s="10"/>
      <c r="N503" s="10"/>
      <c r="O503" s="10"/>
      <c r="P503" s="10"/>
      <c r="Q503" s="10"/>
      <c r="R503" s="10"/>
    </row>
    <row r="504" spans="1:18">
      <c r="A504" s="10"/>
      <c r="B504" s="10"/>
      <c r="C504" s="10"/>
      <c r="D504" s="10"/>
      <c r="E504" s="10"/>
      <c r="F504" s="10"/>
      <c r="G504" s="10"/>
      <c r="H504" s="10"/>
      <c r="I504" s="10"/>
      <c r="J504" s="10"/>
      <c r="K504" s="10"/>
      <c r="L504" s="10"/>
      <c r="M504" s="10"/>
      <c r="N504" s="10"/>
      <c r="O504" s="10"/>
      <c r="P504" s="10"/>
      <c r="Q504" s="10"/>
      <c r="R504" s="10"/>
    </row>
    <row r="505" spans="1:18">
      <c r="A505" s="10"/>
      <c r="B505" s="10"/>
      <c r="C505" s="10"/>
      <c r="D505" s="10"/>
      <c r="E505" s="10"/>
      <c r="F505" s="10"/>
      <c r="G505" s="10"/>
      <c r="H505" s="10"/>
      <c r="I505" s="10"/>
      <c r="J505" s="10"/>
      <c r="K505" s="10"/>
      <c r="L505" s="10"/>
      <c r="M505" s="10"/>
      <c r="N505" s="10"/>
      <c r="O505" s="10"/>
      <c r="P505" s="10"/>
      <c r="Q505" s="10"/>
      <c r="R505" s="10"/>
    </row>
    <row r="506" spans="1:18">
      <c r="A506" s="10"/>
      <c r="B506" s="10"/>
      <c r="C506" s="10"/>
      <c r="D506" s="10"/>
      <c r="E506" s="10"/>
      <c r="F506" s="10"/>
      <c r="G506" s="10"/>
      <c r="H506" s="10"/>
      <c r="I506" s="10"/>
      <c r="J506" s="10"/>
      <c r="K506" s="10"/>
      <c r="L506" s="10"/>
      <c r="M506" s="10"/>
      <c r="N506" s="10"/>
      <c r="O506" s="10"/>
      <c r="P506" s="10"/>
      <c r="Q506" s="10"/>
      <c r="R506" s="10"/>
    </row>
    <row r="507" spans="1:18">
      <c r="A507" s="10"/>
      <c r="B507" s="10"/>
      <c r="C507" s="10"/>
      <c r="D507" s="10"/>
      <c r="E507" s="10"/>
      <c r="F507" s="10"/>
      <c r="G507" s="10"/>
      <c r="H507" s="10"/>
      <c r="I507" s="10"/>
      <c r="J507" s="10"/>
      <c r="K507" s="10"/>
      <c r="L507" s="10"/>
      <c r="M507" s="10"/>
      <c r="N507" s="10"/>
      <c r="O507" s="10"/>
      <c r="P507" s="10"/>
      <c r="Q507" s="10"/>
      <c r="R507" s="10"/>
    </row>
    <row r="508" spans="1:18">
      <c r="A508" s="10"/>
      <c r="B508" s="10"/>
      <c r="C508" s="10"/>
      <c r="D508" s="10"/>
      <c r="E508" s="10"/>
      <c r="F508" s="10"/>
      <c r="G508" s="10"/>
      <c r="H508" s="10"/>
      <c r="I508" s="10"/>
      <c r="J508" s="10"/>
      <c r="K508" s="10"/>
      <c r="L508" s="10"/>
      <c r="M508" s="10"/>
      <c r="N508" s="10"/>
      <c r="O508" s="10"/>
      <c r="P508" s="10"/>
      <c r="Q508" s="10"/>
      <c r="R508" s="10"/>
    </row>
    <row r="509" spans="1:18">
      <c r="A509" s="10"/>
      <c r="B509" s="10"/>
      <c r="C509" s="10"/>
      <c r="D509" s="10"/>
      <c r="E509" s="10"/>
      <c r="F509" s="10"/>
      <c r="G509" s="10"/>
      <c r="H509" s="10"/>
      <c r="I509" s="10"/>
      <c r="J509" s="10"/>
      <c r="K509" s="10"/>
      <c r="L509" s="10"/>
      <c r="M509" s="10"/>
      <c r="N509" s="10"/>
      <c r="O509" s="10"/>
      <c r="P509" s="10"/>
      <c r="Q509" s="10"/>
      <c r="R509" s="10"/>
    </row>
    <row r="510" spans="1:18">
      <c r="A510" s="10"/>
      <c r="B510" s="10"/>
      <c r="C510" s="10"/>
      <c r="D510" s="10"/>
      <c r="E510" s="10"/>
      <c r="F510" s="10"/>
      <c r="G510" s="10"/>
      <c r="H510" s="10"/>
      <c r="I510" s="10"/>
      <c r="J510" s="10"/>
      <c r="K510" s="10"/>
      <c r="L510" s="10"/>
      <c r="M510" s="10"/>
      <c r="N510" s="10"/>
      <c r="O510" s="10"/>
      <c r="P510" s="10"/>
      <c r="Q510" s="10"/>
      <c r="R510" s="10"/>
    </row>
    <row r="511" spans="1:18">
      <c r="A511" s="10"/>
      <c r="B511" s="10"/>
      <c r="C511" s="10"/>
      <c r="D511" s="10"/>
      <c r="E511" s="10"/>
      <c r="F511" s="10"/>
      <c r="G511" s="10"/>
      <c r="H511" s="10"/>
      <c r="I511" s="10"/>
      <c r="J511" s="10"/>
      <c r="K511" s="10"/>
      <c r="L511" s="10"/>
      <c r="M511" s="10"/>
      <c r="N511" s="10"/>
      <c r="O511" s="10"/>
      <c r="P511" s="10"/>
      <c r="Q511" s="10"/>
      <c r="R511" s="10"/>
    </row>
    <row r="512" spans="1:18">
      <c r="A512" s="10"/>
      <c r="B512" s="10"/>
      <c r="C512" s="10"/>
      <c r="D512" s="10"/>
      <c r="E512" s="10"/>
      <c r="F512" s="10"/>
      <c r="G512" s="10"/>
      <c r="H512" s="10"/>
      <c r="I512" s="10"/>
      <c r="J512" s="10"/>
      <c r="K512" s="10"/>
      <c r="L512" s="10"/>
      <c r="M512" s="10"/>
      <c r="N512" s="10"/>
      <c r="O512" s="10"/>
      <c r="P512" s="10"/>
      <c r="Q512" s="10"/>
      <c r="R512" s="10"/>
    </row>
    <row r="513" spans="1:18">
      <c r="A513" s="10"/>
      <c r="B513" s="10"/>
      <c r="C513" s="10"/>
      <c r="D513" s="10"/>
      <c r="E513" s="10"/>
      <c r="F513" s="10"/>
      <c r="G513" s="10"/>
      <c r="H513" s="10"/>
      <c r="I513" s="10"/>
      <c r="J513" s="10"/>
      <c r="K513" s="10"/>
      <c r="L513" s="10"/>
      <c r="M513" s="10"/>
      <c r="N513" s="10"/>
      <c r="O513" s="10"/>
      <c r="P513" s="10"/>
      <c r="Q513" s="10"/>
      <c r="R513" s="10"/>
    </row>
    <row r="514" spans="1:18">
      <c r="A514" s="10"/>
      <c r="B514" s="10"/>
      <c r="C514" s="10"/>
      <c r="D514" s="10"/>
      <c r="E514" s="10"/>
      <c r="F514" s="10"/>
      <c r="G514" s="10"/>
      <c r="H514" s="10"/>
      <c r="I514" s="10"/>
      <c r="J514" s="10"/>
      <c r="K514" s="10"/>
      <c r="L514" s="10"/>
      <c r="M514" s="10"/>
      <c r="N514" s="10"/>
      <c r="O514" s="10"/>
      <c r="P514" s="10"/>
      <c r="Q514" s="10"/>
      <c r="R514" s="10"/>
    </row>
    <row r="515" spans="1:18">
      <c r="A515" s="10"/>
      <c r="B515" s="10"/>
      <c r="C515" s="10"/>
      <c r="D515" s="10"/>
      <c r="E515" s="10"/>
      <c r="F515" s="10"/>
      <c r="G515" s="10"/>
      <c r="H515" s="10"/>
      <c r="I515" s="10"/>
      <c r="J515" s="10"/>
      <c r="K515" s="10"/>
      <c r="L515" s="10"/>
      <c r="M515" s="10"/>
      <c r="N515" s="10"/>
      <c r="O515" s="10"/>
      <c r="P515" s="10"/>
      <c r="Q515" s="10"/>
      <c r="R515" s="10"/>
    </row>
    <row r="516" spans="1:18">
      <c r="A516" s="10"/>
      <c r="B516" s="10"/>
      <c r="C516" s="10"/>
      <c r="D516" s="10"/>
      <c r="E516" s="10"/>
      <c r="F516" s="10"/>
      <c r="G516" s="10"/>
      <c r="H516" s="10"/>
      <c r="I516" s="10"/>
      <c r="J516" s="10"/>
      <c r="K516" s="10"/>
      <c r="L516" s="10"/>
      <c r="M516" s="10"/>
      <c r="N516" s="10"/>
      <c r="O516" s="10"/>
      <c r="P516" s="10"/>
      <c r="Q516" s="10"/>
      <c r="R516" s="10"/>
    </row>
    <row r="517" spans="1:18">
      <c r="A517" s="10"/>
      <c r="B517" s="10"/>
      <c r="C517" s="10"/>
      <c r="D517" s="10"/>
      <c r="E517" s="10"/>
      <c r="F517" s="10"/>
      <c r="G517" s="10"/>
      <c r="H517" s="10"/>
      <c r="I517" s="10"/>
      <c r="J517" s="10"/>
      <c r="K517" s="10"/>
      <c r="L517" s="10"/>
      <c r="M517" s="10"/>
      <c r="N517" s="10"/>
      <c r="O517" s="10"/>
      <c r="P517" s="10"/>
      <c r="Q517" s="10"/>
      <c r="R517" s="10"/>
    </row>
    <row r="518" spans="1:18">
      <c r="A518" s="10"/>
      <c r="B518" s="10"/>
      <c r="C518" s="10"/>
      <c r="D518" s="10"/>
      <c r="E518" s="10"/>
      <c r="F518" s="10"/>
      <c r="G518" s="10"/>
      <c r="H518" s="10"/>
      <c r="I518" s="10"/>
      <c r="J518" s="10"/>
      <c r="K518" s="10"/>
      <c r="L518" s="10"/>
      <c r="M518" s="10"/>
      <c r="N518" s="10"/>
      <c r="O518" s="10"/>
      <c r="P518" s="10"/>
      <c r="Q518" s="10"/>
      <c r="R518" s="10"/>
    </row>
    <row r="519" spans="1:18">
      <c r="A519" s="10"/>
      <c r="B519" s="10"/>
      <c r="C519" s="10"/>
      <c r="D519" s="10"/>
      <c r="E519" s="10"/>
      <c r="F519" s="10"/>
      <c r="G519" s="10"/>
      <c r="H519" s="10"/>
      <c r="I519" s="10"/>
      <c r="J519" s="10"/>
      <c r="K519" s="10"/>
      <c r="L519" s="10"/>
      <c r="M519" s="10"/>
      <c r="N519" s="10"/>
      <c r="O519" s="10"/>
      <c r="P519" s="10"/>
      <c r="Q519" s="10"/>
      <c r="R519" s="10"/>
    </row>
    <row r="520" spans="1:18">
      <c r="A520" s="10"/>
      <c r="B520" s="10"/>
      <c r="C520" s="10"/>
      <c r="D520" s="10"/>
      <c r="E520" s="10"/>
      <c r="F520" s="10"/>
      <c r="G520" s="10"/>
      <c r="H520" s="10"/>
      <c r="I520" s="10"/>
      <c r="J520" s="10"/>
      <c r="K520" s="10"/>
      <c r="L520" s="10"/>
      <c r="M520" s="10"/>
      <c r="N520" s="10"/>
      <c r="O520" s="10"/>
      <c r="P520" s="10"/>
      <c r="Q520" s="10"/>
      <c r="R520" s="10"/>
    </row>
    <row r="521" spans="1:18">
      <c r="A521" s="10"/>
      <c r="B521" s="10"/>
      <c r="C521" s="10"/>
      <c r="D521" s="10"/>
      <c r="E521" s="10"/>
      <c r="F521" s="10"/>
      <c r="G521" s="10"/>
      <c r="H521" s="10"/>
      <c r="I521" s="10"/>
      <c r="J521" s="10"/>
      <c r="K521" s="10"/>
      <c r="L521" s="10"/>
      <c r="M521" s="10"/>
      <c r="N521" s="10"/>
      <c r="O521" s="10"/>
      <c r="P521" s="10"/>
      <c r="Q521" s="10"/>
      <c r="R521" s="10"/>
    </row>
    <row r="522" spans="1:18">
      <c r="A522" s="10"/>
      <c r="B522" s="10"/>
      <c r="C522" s="10"/>
      <c r="D522" s="10"/>
      <c r="E522" s="10"/>
      <c r="F522" s="10"/>
      <c r="G522" s="10"/>
      <c r="H522" s="10"/>
      <c r="I522" s="10"/>
      <c r="J522" s="10"/>
      <c r="K522" s="10"/>
      <c r="L522" s="10"/>
      <c r="M522" s="10"/>
      <c r="N522" s="10"/>
      <c r="O522" s="10"/>
      <c r="P522" s="10"/>
      <c r="Q522" s="10"/>
      <c r="R522" s="10"/>
    </row>
    <row r="523" spans="1:18">
      <c r="A523" s="10"/>
      <c r="B523" s="10"/>
      <c r="C523" s="10"/>
      <c r="D523" s="10"/>
      <c r="E523" s="10"/>
      <c r="F523" s="10"/>
      <c r="G523" s="10"/>
      <c r="H523" s="10"/>
      <c r="I523" s="10"/>
      <c r="J523" s="10"/>
      <c r="K523" s="10"/>
      <c r="L523" s="10"/>
      <c r="M523" s="10"/>
      <c r="N523" s="10"/>
      <c r="O523" s="10"/>
      <c r="P523" s="10"/>
      <c r="Q523" s="10"/>
      <c r="R523" s="10"/>
    </row>
    <row r="524" spans="1:18">
      <c r="A524" s="10"/>
      <c r="B524" s="10"/>
      <c r="C524" s="10"/>
      <c r="D524" s="10"/>
      <c r="E524" s="10"/>
      <c r="F524" s="10"/>
      <c r="G524" s="10"/>
      <c r="H524" s="10"/>
      <c r="I524" s="10"/>
      <c r="J524" s="10"/>
      <c r="K524" s="10"/>
      <c r="L524" s="10"/>
      <c r="M524" s="10"/>
      <c r="N524" s="10"/>
      <c r="O524" s="10"/>
      <c r="P524" s="10"/>
      <c r="Q524" s="10"/>
      <c r="R524" s="10"/>
    </row>
    <row r="525" spans="1:18">
      <c r="A525" s="10"/>
      <c r="B525" s="10"/>
      <c r="C525" s="10"/>
      <c r="D525" s="10"/>
      <c r="E525" s="10"/>
      <c r="F525" s="10"/>
      <c r="G525" s="10"/>
      <c r="H525" s="10"/>
      <c r="I525" s="10"/>
      <c r="J525" s="10"/>
      <c r="K525" s="10"/>
      <c r="L525" s="10"/>
      <c r="M525" s="10"/>
      <c r="N525" s="10"/>
      <c r="O525" s="10"/>
      <c r="P525" s="10"/>
      <c r="Q525" s="10"/>
      <c r="R525" s="10"/>
    </row>
    <row r="526" spans="1:18">
      <c r="A526" s="10"/>
      <c r="B526" s="10"/>
      <c r="C526" s="10"/>
      <c r="D526" s="10"/>
      <c r="E526" s="10"/>
      <c r="F526" s="10"/>
      <c r="G526" s="10"/>
      <c r="H526" s="10"/>
      <c r="I526" s="10"/>
      <c r="J526" s="10"/>
      <c r="K526" s="10"/>
      <c r="L526" s="10"/>
      <c r="M526" s="10"/>
      <c r="N526" s="10"/>
      <c r="O526" s="10"/>
      <c r="P526" s="10"/>
      <c r="Q526" s="10"/>
      <c r="R526" s="10"/>
    </row>
    <row r="527" spans="1:18">
      <c r="A527" s="10"/>
      <c r="B527" s="10"/>
      <c r="C527" s="10"/>
      <c r="D527" s="10"/>
      <c r="E527" s="10"/>
      <c r="F527" s="10"/>
      <c r="G527" s="10"/>
      <c r="H527" s="10"/>
      <c r="I527" s="10"/>
      <c r="J527" s="10"/>
      <c r="K527" s="10"/>
      <c r="L527" s="10"/>
      <c r="M527" s="10"/>
      <c r="N527" s="10"/>
      <c r="O527" s="10"/>
      <c r="P527" s="10"/>
      <c r="Q527" s="10"/>
      <c r="R527" s="10"/>
    </row>
    <row r="528" spans="1:18">
      <c r="A528" s="10"/>
      <c r="B528" s="10"/>
      <c r="C528" s="10"/>
      <c r="D528" s="10"/>
      <c r="E528" s="10"/>
      <c r="F528" s="10"/>
      <c r="G528" s="10"/>
      <c r="H528" s="10"/>
      <c r="I528" s="10"/>
      <c r="J528" s="10"/>
      <c r="K528" s="10"/>
      <c r="L528" s="10"/>
      <c r="M528" s="10"/>
      <c r="N528" s="10"/>
      <c r="O528" s="10"/>
      <c r="P528" s="10"/>
      <c r="Q528" s="10"/>
      <c r="R528" s="10"/>
    </row>
    <row r="529" spans="1:18">
      <c r="A529" s="10"/>
      <c r="B529" s="10"/>
      <c r="C529" s="10"/>
      <c r="D529" s="10"/>
      <c r="E529" s="10"/>
      <c r="F529" s="10"/>
      <c r="G529" s="10"/>
      <c r="H529" s="10"/>
      <c r="I529" s="10"/>
      <c r="J529" s="10"/>
      <c r="K529" s="10"/>
      <c r="L529" s="10"/>
      <c r="M529" s="10"/>
      <c r="N529" s="10"/>
      <c r="O529" s="10"/>
      <c r="P529" s="10"/>
      <c r="Q529" s="10"/>
      <c r="R529" s="10"/>
    </row>
    <row r="530" spans="1:18">
      <c r="A530" s="10"/>
      <c r="B530" s="10"/>
      <c r="C530" s="10"/>
      <c r="D530" s="10"/>
      <c r="E530" s="10"/>
      <c r="F530" s="10"/>
      <c r="G530" s="10"/>
      <c r="H530" s="10"/>
      <c r="I530" s="10"/>
      <c r="J530" s="10"/>
      <c r="K530" s="10"/>
      <c r="L530" s="10"/>
      <c r="M530" s="10"/>
      <c r="N530" s="10"/>
      <c r="O530" s="10"/>
      <c r="P530" s="10"/>
      <c r="Q530" s="10"/>
      <c r="R530" s="10"/>
    </row>
    <row r="531" spans="1:18">
      <c r="A531" s="10"/>
      <c r="B531" s="10"/>
      <c r="C531" s="10"/>
      <c r="D531" s="10"/>
      <c r="E531" s="10"/>
      <c r="F531" s="10"/>
      <c r="G531" s="10"/>
      <c r="H531" s="10"/>
      <c r="I531" s="10"/>
      <c r="J531" s="10"/>
      <c r="K531" s="10"/>
      <c r="L531" s="10"/>
      <c r="M531" s="10"/>
      <c r="N531" s="10"/>
      <c r="O531" s="10"/>
      <c r="P531" s="10"/>
      <c r="Q531" s="10"/>
      <c r="R531" s="10"/>
    </row>
    <row r="532" spans="1:18">
      <c r="A532" s="10"/>
      <c r="B532" s="10"/>
      <c r="C532" s="10"/>
      <c r="D532" s="10"/>
      <c r="E532" s="10"/>
      <c r="F532" s="10"/>
      <c r="G532" s="10"/>
      <c r="H532" s="10"/>
      <c r="I532" s="10"/>
      <c r="J532" s="10"/>
      <c r="K532" s="10"/>
      <c r="L532" s="10"/>
      <c r="M532" s="10"/>
      <c r="N532" s="10"/>
      <c r="O532" s="10"/>
      <c r="P532" s="10"/>
      <c r="Q532" s="10"/>
      <c r="R532" s="10"/>
    </row>
    <row r="533" spans="1:18">
      <c r="A533" s="10"/>
      <c r="B533" s="10"/>
      <c r="C533" s="10"/>
      <c r="D533" s="10"/>
      <c r="E533" s="10"/>
      <c r="F533" s="10"/>
      <c r="G533" s="10"/>
      <c r="H533" s="10"/>
      <c r="I533" s="10"/>
      <c r="J533" s="10"/>
      <c r="K533" s="10"/>
      <c r="L533" s="10"/>
      <c r="M533" s="10"/>
      <c r="N533" s="10"/>
      <c r="O533" s="10"/>
      <c r="P533" s="10"/>
      <c r="Q533" s="10"/>
      <c r="R533" s="10"/>
    </row>
    <row r="534" spans="1:18">
      <c r="A534" s="10"/>
      <c r="B534" s="10"/>
      <c r="C534" s="10"/>
      <c r="D534" s="10"/>
      <c r="E534" s="10"/>
      <c r="F534" s="10"/>
      <c r="G534" s="10"/>
      <c r="H534" s="10"/>
      <c r="I534" s="10"/>
      <c r="J534" s="10"/>
      <c r="K534" s="10"/>
      <c r="L534" s="10"/>
      <c r="M534" s="10"/>
      <c r="N534" s="10"/>
      <c r="O534" s="10"/>
      <c r="P534" s="10"/>
      <c r="Q534" s="10"/>
      <c r="R534" s="10"/>
    </row>
    <row r="535" spans="1:18">
      <c r="A535" s="10"/>
      <c r="B535" s="10"/>
      <c r="C535" s="10"/>
      <c r="D535" s="10"/>
      <c r="E535" s="10"/>
      <c r="F535" s="10"/>
      <c r="G535" s="10"/>
      <c r="H535" s="10"/>
      <c r="I535" s="10"/>
      <c r="J535" s="10"/>
      <c r="K535" s="10"/>
      <c r="L535" s="10"/>
      <c r="M535" s="10"/>
      <c r="N535" s="10"/>
      <c r="O535" s="10"/>
      <c r="P535" s="10"/>
      <c r="Q535" s="10"/>
      <c r="R535" s="10"/>
    </row>
    <row r="536" spans="1:18">
      <c r="A536" s="10"/>
      <c r="B536" s="10"/>
      <c r="C536" s="10"/>
      <c r="D536" s="10"/>
      <c r="E536" s="10"/>
      <c r="F536" s="10"/>
      <c r="G536" s="10"/>
      <c r="H536" s="10"/>
      <c r="I536" s="10"/>
      <c r="J536" s="10"/>
      <c r="K536" s="10"/>
      <c r="L536" s="10"/>
      <c r="M536" s="10"/>
      <c r="N536" s="10"/>
      <c r="O536" s="10"/>
      <c r="P536" s="10"/>
      <c r="Q536" s="10"/>
      <c r="R536" s="10"/>
    </row>
    <row r="537" spans="1:18">
      <c r="A537" s="10"/>
      <c r="B537" s="10"/>
      <c r="C537" s="10"/>
      <c r="D537" s="10"/>
      <c r="E537" s="10"/>
      <c r="F537" s="10"/>
      <c r="G537" s="10"/>
      <c r="H537" s="10"/>
      <c r="I537" s="10"/>
      <c r="J537" s="10"/>
      <c r="K537" s="10"/>
      <c r="L537" s="10"/>
      <c r="M537" s="10"/>
      <c r="N537" s="10"/>
      <c r="O537" s="10"/>
      <c r="P537" s="10"/>
      <c r="Q537" s="10"/>
      <c r="R537" s="10"/>
    </row>
    <row r="538" spans="1:18">
      <c r="A538" s="10"/>
      <c r="B538" s="10"/>
      <c r="C538" s="10"/>
      <c r="D538" s="10"/>
      <c r="E538" s="10"/>
      <c r="F538" s="10"/>
      <c r="G538" s="10"/>
      <c r="H538" s="10"/>
      <c r="I538" s="10"/>
      <c r="J538" s="10"/>
      <c r="K538" s="10"/>
      <c r="L538" s="10"/>
      <c r="M538" s="10"/>
      <c r="N538" s="10"/>
      <c r="O538" s="10"/>
      <c r="P538" s="10"/>
      <c r="Q538" s="10"/>
      <c r="R538" s="10"/>
    </row>
    <row r="539" spans="1:18">
      <c r="A539" s="10"/>
      <c r="B539" s="10"/>
      <c r="C539" s="10"/>
      <c r="D539" s="10"/>
      <c r="E539" s="10"/>
      <c r="F539" s="10"/>
      <c r="G539" s="10"/>
      <c r="H539" s="10"/>
      <c r="I539" s="10"/>
      <c r="J539" s="10"/>
      <c r="K539" s="10"/>
      <c r="L539" s="10"/>
      <c r="M539" s="10"/>
      <c r="N539" s="10"/>
      <c r="O539" s="10"/>
      <c r="P539" s="10"/>
      <c r="Q539" s="10"/>
      <c r="R539" s="10"/>
    </row>
    <row r="540" spans="1:18">
      <c r="A540" s="10"/>
      <c r="B540" s="10"/>
      <c r="C540" s="10"/>
      <c r="D540" s="10"/>
      <c r="E540" s="10"/>
      <c r="F540" s="10"/>
      <c r="G540" s="10"/>
      <c r="H540" s="10"/>
      <c r="I540" s="10"/>
      <c r="J540" s="10"/>
      <c r="K540" s="10"/>
      <c r="L540" s="10"/>
      <c r="M540" s="10"/>
      <c r="N540" s="10"/>
      <c r="O540" s="10"/>
      <c r="P540" s="10"/>
      <c r="Q540" s="10"/>
      <c r="R540" s="10"/>
    </row>
    <row r="541" spans="1:18">
      <c r="A541" s="10"/>
      <c r="B541" s="10"/>
      <c r="C541" s="10"/>
      <c r="D541" s="10"/>
      <c r="E541" s="10"/>
      <c r="F541" s="10"/>
      <c r="G541" s="10"/>
      <c r="H541" s="10"/>
      <c r="I541" s="10"/>
      <c r="J541" s="10"/>
      <c r="K541" s="10"/>
      <c r="L541" s="10"/>
      <c r="M541" s="10"/>
      <c r="N541" s="10"/>
      <c r="O541" s="10"/>
      <c r="P541" s="10"/>
      <c r="Q541" s="10"/>
      <c r="R541" s="10"/>
    </row>
    <row r="542" spans="1:18">
      <c r="A542" s="10"/>
      <c r="B542" s="10"/>
      <c r="C542" s="10"/>
      <c r="D542" s="10"/>
      <c r="E542" s="10"/>
      <c r="F542" s="10"/>
      <c r="G542" s="10"/>
      <c r="H542" s="10"/>
      <c r="I542" s="10"/>
      <c r="J542" s="10"/>
      <c r="K542" s="10"/>
      <c r="L542" s="10"/>
      <c r="M542" s="10"/>
      <c r="N542" s="10"/>
      <c r="O542" s="10"/>
      <c r="P542" s="10"/>
      <c r="Q542" s="10"/>
      <c r="R542" s="10"/>
    </row>
    <row r="543" spans="1:18">
      <c r="A543" s="10"/>
      <c r="B543" s="10"/>
      <c r="C543" s="10"/>
      <c r="D543" s="10"/>
      <c r="E543" s="10"/>
      <c r="F543" s="10"/>
      <c r="G543" s="10"/>
      <c r="H543" s="10"/>
      <c r="I543" s="10"/>
      <c r="J543" s="10"/>
      <c r="K543" s="10"/>
      <c r="L543" s="10"/>
      <c r="M543" s="10"/>
      <c r="N543" s="10"/>
      <c r="O543" s="10"/>
      <c r="P543" s="10"/>
      <c r="Q543" s="10"/>
      <c r="R543" s="10"/>
    </row>
    <row r="544" spans="1:18">
      <c r="A544" s="10"/>
      <c r="B544" s="10"/>
      <c r="C544" s="10"/>
      <c r="D544" s="10"/>
      <c r="E544" s="10"/>
      <c r="F544" s="10"/>
      <c r="G544" s="10"/>
      <c r="H544" s="10"/>
      <c r="I544" s="10"/>
      <c r="J544" s="10"/>
      <c r="K544" s="10"/>
      <c r="L544" s="10"/>
      <c r="M544" s="10"/>
      <c r="N544" s="10"/>
      <c r="O544" s="10"/>
      <c r="P544" s="10"/>
      <c r="Q544" s="10"/>
      <c r="R544" s="10"/>
    </row>
    <row r="545" spans="1:18">
      <c r="A545" s="10"/>
      <c r="B545" s="10"/>
      <c r="C545" s="10"/>
      <c r="D545" s="10"/>
      <c r="E545" s="10"/>
      <c r="F545" s="10"/>
      <c r="G545" s="10"/>
      <c r="H545" s="10"/>
      <c r="I545" s="10"/>
      <c r="J545" s="10"/>
      <c r="K545" s="10"/>
      <c r="L545" s="10"/>
      <c r="M545" s="10"/>
      <c r="N545" s="10"/>
      <c r="O545" s="10"/>
      <c r="P545" s="10"/>
      <c r="Q545" s="10"/>
      <c r="R545" s="10"/>
    </row>
    <row r="546" spans="1:18">
      <c r="A546" s="10"/>
      <c r="B546" s="10"/>
      <c r="C546" s="10"/>
      <c r="D546" s="10"/>
      <c r="E546" s="10"/>
      <c r="F546" s="10"/>
      <c r="G546" s="10"/>
      <c r="H546" s="10"/>
      <c r="I546" s="10"/>
      <c r="J546" s="10"/>
      <c r="K546" s="10"/>
      <c r="L546" s="10"/>
      <c r="M546" s="10"/>
      <c r="N546" s="10"/>
      <c r="O546" s="10"/>
      <c r="P546" s="10"/>
      <c r="Q546" s="10"/>
      <c r="R546" s="10"/>
    </row>
    <row r="547" spans="1:18">
      <c r="A547" s="10"/>
      <c r="B547" s="10"/>
      <c r="C547" s="10"/>
      <c r="D547" s="10"/>
      <c r="E547" s="10"/>
      <c r="F547" s="10"/>
      <c r="G547" s="10"/>
      <c r="H547" s="10"/>
      <c r="I547" s="10"/>
      <c r="J547" s="10"/>
      <c r="K547" s="10"/>
      <c r="L547" s="10"/>
      <c r="M547" s="10"/>
      <c r="N547" s="10"/>
      <c r="O547" s="10"/>
      <c r="P547" s="10"/>
      <c r="Q547" s="10"/>
      <c r="R547" s="10"/>
    </row>
    <row r="548" spans="1:18">
      <c r="A548" s="10"/>
      <c r="B548" s="10"/>
      <c r="C548" s="10"/>
      <c r="D548" s="10"/>
      <c r="E548" s="10"/>
      <c r="F548" s="10"/>
      <c r="G548" s="10"/>
      <c r="H548" s="10"/>
      <c r="I548" s="10"/>
      <c r="J548" s="10"/>
      <c r="K548" s="10"/>
      <c r="L548" s="10"/>
      <c r="M548" s="10"/>
      <c r="N548" s="10"/>
      <c r="O548" s="10"/>
      <c r="P548" s="10"/>
      <c r="Q548" s="10"/>
      <c r="R548" s="10"/>
    </row>
    <row r="549" spans="1:18">
      <c r="A549" s="10"/>
      <c r="B549" s="10"/>
      <c r="C549" s="10"/>
      <c r="D549" s="10"/>
      <c r="E549" s="10"/>
      <c r="F549" s="10"/>
      <c r="G549" s="10"/>
      <c r="H549" s="10"/>
      <c r="I549" s="10"/>
      <c r="J549" s="10"/>
      <c r="K549" s="10"/>
      <c r="L549" s="10"/>
      <c r="M549" s="10"/>
      <c r="N549" s="10"/>
      <c r="O549" s="10"/>
      <c r="P549" s="10"/>
      <c r="Q549" s="10"/>
      <c r="R549" s="10"/>
    </row>
    <row r="550" spans="1:18">
      <c r="A550" s="10"/>
      <c r="B550" s="10"/>
      <c r="C550" s="10"/>
      <c r="D550" s="10"/>
      <c r="E550" s="10"/>
      <c r="F550" s="10"/>
      <c r="G550" s="10"/>
      <c r="H550" s="10"/>
      <c r="I550" s="10"/>
      <c r="J550" s="10"/>
      <c r="K550" s="10"/>
      <c r="L550" s="10"/>
      <c r="M550" s="10"/>
      <c r="N550" s="10"/>
      <c r="O550" s="10"/>
      <c r="P550" s="10"/>
      <c r="Q550" s="10"/>
      <c r="R550" s="10"/>
    </row>
    <row r="551" spans="1:18">
      <c r="A551" s="10"/>
      <c r="B551" s="10"/>
      <c r="C551" s="10"/>
      <c r="D551" s="10"/>
      <c r="E551" s="10"/>
      <c r="F551" s="10"/>
      <c r="G551" s="10"/>
      <c r="H551" s="10"/>
      <c r="I551" s="10"/>
      <c r="J551" s="10"/>
      <c r="K551" s="10"/>
      <c r="L551" s="10"/>
      <c r="M551" s="10"/>
      <c r="N551" s="10"/>
      <c r="O551" s="10"/>
      <c r="P551" s="10"/>
      <c r="Q551" s="10"/>
      <c r="R551" s="10"/>
    </row>
    <row r="552" spans="1:18">
      <c r="A552" s="10"/>
      <c r="B552" s="10"/>
      <c r="C552" s="10"/>
      <c r="D552" s="10"/>
      <c r="E552" s="10"/>
      <c r="F552" s="10"/>
      <c r="G552" s="10"/>
      <c r="H552" s="10"/>
      <c r="I552" s="10"/>
      <c r="J552" s="10"/>
      <c r="K552" s="10"/>
      <c r="L552" s="10"/>
      <c r="M552" s="10"/>
      <c r="N552" s="10"/>
      <c r="O552" s="10"/>
      <c r="P552" s="10"/>
      <c r="Q552" s="10"/>
      <c r="R552" s="10"/>
    </row>
    <row r="553" spans="1:18">
      <c r="A553" s="10"/>
      <c r="B553" s="10"/>
      <c r="C553" s="10"/>
      <c r="D553" s="10"/>
      <c r="E553" s="10"/>
      <c r="F553" s="10"/>
      <c r="G553" s="10"/>
      <c r="H553" s="10"/>
      <c r="I553" s="10"/>
      <c r="J553" s="10"/>
      <c r="K553" s="10"/>
      <c r="L553" s="10"/>
      <c r="M553" s="10"/>
      <c r="N553" s="10"/>
      <c r="O553" s="10"/>
      <c r="P553" s="10"/>
      <c r="Q553" s="10"/>
      <c r="R553" s="10"/>
    </row>
    <row r="554" spans="1:18">
      <c r="A554" s="10"/>
      <c r="B554" s="10"/>
      <c r="C554" s="10"/>
      <c r="D554" s="10"/>
      <c r="E554" s="10"/>
      <c r="F554" s="10"/>
      <c r="G554" s="10"/>
      <c r="H554" s="10"/>
      <c r="I554" s="10"/>
      <c r="J554" s="10"/>
      <c r="K554" s="10"/>
      <c r="L554" s="10"/>
      <c r="M554" s="10"/>
      <c r="N554" s="10"/>
      <c r="O554" s="10"/>
      <c r="P554" s="10"/>
      <c r="Q554" s="10"/>
      <c r="R554" s="10"/>
    </row>
    <row r="555" spans="1:18">
      <c r="A555" s="10"/>
      <c r="B555" s="10"/>
      <c r="C555" s="10"/>
      <c r="D555" s="10"/>
      <c r="E555" s="10"/>
      <c r="F555" s="10"/>
      <c r="G555" s="10"/>
      <c r="H555" s="10"/>
      <c r="I555" s="10"/>
      <c r="J555" s="10"/>
      <c r="K555" s="10"/>
      <c r="L555" s="10"/>
      <c r="M555" s="10"/>
      <c r="N555" s="10"/>
      <c r="O555" s="10"/>
      <c r="P555" s="10"/>
      <c r="Q555" s="10"/>
      <c r="R555" s="10"/>
    </row>
    <row r="556" spans="1:18">
      <c r="A556" s="10"/>
      <c r="B556" s="10"/>
      <c r="C556" s="10"/>
      <c r="D556" s="10"/>
      <c r="E556" s="10"/>
      <c r="F556" s="10"/>
      <c r="G556" s="10"/>
      <c r="H556" s="10"/>
      <c r="I556" s="10"/>
      <c r="J556" s="10"/>
      <c r="K556" s="10"/>
      <c r="L556" s="10"/>
      <c r="M556" s="10"/>
      <c r="N556" s="10"/>
      <c r="O556" s="10"/>
      <c r="P556" s="10"/>
      <c r="Q556" s="10"/>
      <c r="R556" s="10"/>
    </row>
    <row r="557" spans="1:18">
      <c r="A557" s="10"/>
      <c r="B557" s="10"/>
      <c r="C557" s="10"/>
      <c r="D557" s="10"/>
      <c r="E557" s="10"/>
      <c r="F557" s="10"/>
      <c r="G557" s="10"/>
      <c r="H557" s="10"/>
      <c r="I557" s="10"/>
      <c r="J557" s="10"/>
      <c r="K557" s="10"/>
      <c r="L557" s="10"/>
      <c r="M557" s="10"/>
      <c r="N557" s="10"/>
      <c r="O557" s="10"/>
      <c r="P557" s="10"/>
      <c r="Q557" s="10"/>
      <c r="R557" s="10"/>
    </row>
    <row r="558" spans="1:18">
      <c r="A558" s="10"/>
      <c r="B558" s="10"/>
      <c r="C558" s="10"/>
      <c r="D558" s="10"/>
      <c r="E558" s="10"/>
      <c r="F558" s="10"/>
      <c r="G558" s="10"/>
      <c r="H558" s="10"/>
      <c r="I558" s="10"/>
      <c r="J558" s="10"/>
      <c r="K558" s="10"/>
      <c r="L558" s="10"/>
      <c r="M558" s="10"/>
      <c r="N558" s="10"/>
      <c r="O558" s="10"/>
      <c r="P558" s="10"/>
      <c r="Q558" s="10"/>
      <c r="R558" s="10"/>
    </row>
    <row r="559" spans="1:18">
      <c r="A559" s="10"/>
      <c r="B559" s="10"/>
      <c r="C559" s="10"/>
      <c r="D559" s="10"/>
      <c r="E559" s="10"/>
      <c r="F559" s="10"/>
      <c r="G559" s="10"/>
      <c r="H559" s="10"/>
      <c r="I559" s="10"/>
      <c r="J559" s="10"/>
      <c r="K559" s="10"/>
      <c r="L559" s="10"/>
      <c r="M559" s="10"/>
      <c r="N559" s="10"/>
      <c r="O559" s="10"/>
      <c r="P559" s="10"/>
      <c r="Q559" s="10"/>
      <c r="R559" s="10"/>
    </row>
    <row r="560" spans="1:18">
      <c r="A560" s="10"/>
      <c r="B560" s="10"/>
      <c r="C560" s="10"/>
      <c r="D560" s="10"/>
      <c r="E560" s="10"/>
      <c r="F560" s="10"/>
      <c r="G560" s="10"/>
      <c r="H560" s="10"/>
      <c r="I560" s="10"/>
      <c r="J560" s="10"/>
      <c r="K560" s="10"/>
      <c r="L560" s="10"/>
      <c r="M560" s="10"/>
      <c r="N560" s="10"/>
      <c r="O560" s="10"/>
      <c r="P560" s="10"/>
      <c r="Q560" s="10"/>
      <c r="R560" s="10"/>
    </row>
    <row r="561" spans="1:18">
      <c r="A561" s="10"/>
      <c r="B561" s="10"/>
      <c r="C561" s="10"/>
      <c r="D561" s="10"/>
      <c r="E561" s="10"/>
      <c r="F561" s="10"/>
      <c r="G561" s="10"/>
      <c r="H561" s="10"/>
      <c r="I561" s="10"/>
      <c r="J561" s="10"/>
      <c r="K561" s="10"/>
      <c r="L561" s="10"/>
      <c r="M561" s="10"/>
      <c r="N561" s="10"/>
      <c r="O561" s="10"/>
      <c r="P561" s="10"/>
      <c r="Q561" s="10"/>
      <c r="R561" s="10"/>
    </row>
    <row r="562" spans="1:18">
      <c r="A562" s="10"/>
      <c r="B562" s="10"/>
      <c r="C562" s="10"/>
      <c r="D562" s="10"/>
      <c r="E562" s="10"/>
      <c r="F562" s="10"/>
      <c r="G562" s="10"/>
      <c r="H562" s="10"/>
      <c r="I562" s="10"/>
      <c r="J562" s="10"/>
      <c r="K562" s="10"/>
      <c r="L562" s="10"/>
      <c r="M562" s="10"/>
      <c r="N562" s="10"/>
      <c r="O562" s="10"/>
      <c r="P562" s="10"/>
      <c r="Q562" s="10"/>
      <c r="R562" s="10"/>
    </row>
    <row r="563" spans="1:18">
      <c r="A563" s="10"/>
      <c r="B563" s="10"/>
      <c r="C563" s="10"/>
      <c r="D563" s="10"/>
      <c r="E563" s="10"/>
      <c r="F563" s="10"/>
      <c r="G563" s="10"/>
      <c r="H563" s="10"/>
      <c r="I563" s="10"/>
      <c r="J563" s="10"/>
      <c r="K563" s="10"/>
      <c r="L563" s="10"/>
      <c r="M563" s="10"/>
      <c r="N563" s="10"/>
      <c r="O563" s="10"/>
      <c r="P563" s="10"/>
      <c r="Q563" s="10"/>
      <c r="R563" s="10"/>
    </row>
    <row r="564" spans="1:18">
      <c r="A564" s="10"/>
      <c r="B564" s="10"/>
      <c r="C564" s="10"/>
      <c r="D564" s="10"/>
      <c r="E564" s="10"/>
      <c r="F564" s="10"/>
      <c r="G564" s="10"/>
      <c r="H564" s="10"/>
      <c r="I564" s="10"/>
      <c r="J564" s="10"/>
      <c r="K564" s="10"/>
      <c r="L564" s="10"/>
      <c r="M564" s="10"/>
      <c r="N564" s="10"/>
      <c r="O564" s="10"/>
      <c r="P564" s="10"/>
      <c r="Q564" s="10"/>
      <c r="R564" s="10"/>
    </row>
    <row r="565" spans="1:18">
      <c r="A565" s="10"/>
      <c r="B565" s="10"/>
      <c r="C565" s="10"/>
      <c r="D565" s="10"/>
      <c r="E565" s="10"/>
      <c r="F565" s="10"/>
      <c r="G565" s="10"/>
      <c r="H565" s="10"/>
      <c r="I565" s="10"/>
      <c r="J565" s="10"/>
      <c r="K565" s="10"/>
      <c r="L565" s="10"/>
      <c r="M565" s="10"/>
      <c r="N565" s="10"/>
      <c r="O565" s="10"/>
      <c r="P565" s="10"/>
      <c r="Q565" s="10"/>
      <c r="R565" s="10"/>
    </row>
    <row r="566" spans="1:18">
      <c r="A566" s="10"/>
      <c r="B566" s="10"/>
      <c r="C566" s="10"/>
      <c r="D566" s="10"/>
      <c r="E566" s="10"/>
      <c r="F566" s="10"/>
      <c r="G566" s="10"/>
      <c r="H566" s="10"/>
      <c r="I566" s="10"/>
      <c r="J566" s="10"/>
      <c r="K566" s="10"/>
      <c r="L566" s="10"/>
      <c r="M566" s="10"/>
      <c r="N566" s="10"/>
      <c r="O566" s="10"/>
      <c r="P566" s="10"/>
      <c r="Q566" s="10"/>
      <c r="R566" s="10"/>
    </row>
    <row r="567" spans="1:18">
      <c r="A567" s="10"/>
      <c r="B567" s="10"/>
      <c r="C567" s="10"/>
      <c r="D567" s="10"/>
      <c r="E567" s="10"/>
      <c r="F567" s="10"/>
      <c r="G567" s="10"/>
      <c r="H567" s="10"/>
      <c r="I567" s="10"/>
      <c r="J567" s="10"/>
      <c r="K567" s="10"/>
      <c r="L567" s="10"/>
      <c r="M567" s="10"/>
      <c r="N567" s="10"/>
      <c r="O567" s="10"/>
      <c r="P567" s="10"/>
      <c r="Q567" s="10"/>
      <c r="R567" s="10"/>
    </row>
    <row r="568" spans="1:18">
      <c r="A568" s="10"/>
      <c r="B568" s="10"/>
      <c r="C568" s="10"/>
      <c r="D568" s="10"/>
      <c r="E568" s="10"/>
      <c r="F568" s="10"/>
      <c r="G568" s="10"/>
      <c r="H568" s="10"/>
      <c r="I568" s="10"/>
      <c r="J568" s="10"/>
      <c r="K568" s="10"/>
      <c r="L568" s="10"/>
      <c r="M568" s="10"/>
      <c r="N568" s="10"/>
      <c r="O568" s="10"/>
      <c r="P568" s="10"/>
      <c r="Q568" s="10"/>
      <c r="R568" s="10"/>
    </row>
    <row r="569" spans="1:18">
      <c r="A569" s="10"/>
      <c r="B569" s="10"/>
      <c r="C569" s="10"/>
      <c r="D569" s="10"/>
      <c r="E569" s="10"/>
      <c r="F569" s="10"/>
      <c r="G569" s="10"/>
      <c r="H569" s="10"/>
      <c r="I569" s="10"/>
      <c r="J569" s="10"/>
      <c r="K569" s="10"/>
      <c r="L569" s="10"/>
      <c r="M569" s="10"/>
      <c r="N569" s="10"/>
      <c r="O569" s="10"/>
      <c r="P569" s="10"/>
      <c r="Q569" s="10"/>
      <c r="R569" s="10"/>
    </row>
    <row r="570" spans="1:18">
      <c r="A570" s="10"/>
      <c r="B570" s="10"/>
      <c r="C570" s="10"/>
      <c r="D570" s="10"/>
      <c r="E570" s="10"/>
      <c r="F570" s="10"/>
      <c r="G570" s="10"/>
      <c r="H570" s="10"/>
      <c r="I570" s="10"/>
      <c r="J570" s="10"/>
      <c r="K570" s="10"/>
      <c r="L570" s="10"/>
      <c r="M570" s="10"/>
      <c r="N570" s="10"/>
      <c r="O570" s="10"/>
      <c r="P570" s="10"/>
      <c r="Q570" s="10"/>
      <c r="R570" s="10"/>
    </row>
    <row r="571" spans="1:18">
      <c r="A571" s="10"/>
      <c r="B571" s="10"/>
      <c r="C571" s="10"/>
      <c r="D571" s="10"/>
      <c r="E571" s="10"/>
      <c r="F571" s="10"/>
      <c r="G571" s="10"/>
      <c r="H571" s="10"/>
      <c r="I571" s="10"/>
      <c r="J571" s="10"/>
      <c r="K571" s="10"/>
      <c r="L571" s="10"/>
      <c r="M571" s="10"/>
      <c r="N571" s="10"/>
      <c r="O571" s="10"/>
      <c r="P571" s="10"/>
      <c r="Q571" s="10"/>
      <c r="R571" s="10"/>
    </row>
    <row r="572" spans="1:18">
      <c r="A572" s="10"/>
      <c r="B572" s="10"/>
      <c r="C572" s="10"/>
      <c r="D572" s="10"/>
      <c r="E572" s="10"/>
      <c r="F572" s="10"/>
      <c r="G572" s="10"/>
      <c r="H572" s="10"/>
      <c r="I572" s="10"/>
      <c r="J572" s="10"/>
      <c r="K572" s="10"/>
      <c r="L572" s="10"/>
      <c r="M572" s="10"/>
      <c r="N572" s="10"/>
      <c r="O572" s="10"/>
      <c r="P572" s="10"/>
      <c r="Q572" s="10"/>
      <c r="R572" s="10"/>
    </row>
    <row r="573" spans="1:18">
      <c r="A573" s="10"/>
      <c r="B573" s="10"/>
      <c r="C573" s="10"/>
      <c r="D573" s="10"/>
      <c r="E573" s="10"/>
      <c r="F573" s="10"/>
      <c r="G573" s="10"/>
      <c r="H573" s="10"/>
      <c r="I573" s="10"/>
      <c r="J573" s="10"/>
      <c r="K573" s="10"/>
      <c r="L573" s="10"/>
      <c r="M573" s="10"/>
      <c r="N573" s="10"/>
      <c r="O573" s="10"/>
      <c r="P573" s="10"/>
      <c r="Q573" s="10"/>
      <c r="R573" s="10"/>
    </row>
    <row r="574" spans="1:18">
      <c r="A574" s="10"/>
      <c r="B574" s="10"/>
      <c r="C574" s="10"/>
      <c r="D574" s="10"/>
      <c r="E574" s="10"/>
      <c r="F574" s="10"/>
      <c r="G574" s="10"/>
      <c r="H574" s="10"/>
      <c r="I574" s="10"/>
      <c r="J574" s="10"/>
      <c r="K574" s="10"/>
      <c r="L574" s="10"/>
      <c r="M574" s="10"/>
      <c r="N574" s="10"/>
      <c r="O574" s="10"/>
      <c r="P574" s="10"/>
      <c r="Q574" s="10"/>
      <c r="R574" s="10"/>
    </row>
    <row r="575" spans="1:18">
      <c r="A575" s="10"/>
      <c r="B575" s="10"/>
      <c r="C575" s="10"/>
      <c r="D575" s="10"/>
      <c r="E575" s="10"/>
      <c r="F575" s="10"/>
      <c r="G575" s="10"/>
      <c r="H575" s="10"/>
      <c r="I575" s="10"/>
      <c r="J575" s="10"/>
      <c r="K575" s="10"/>
      <c r="L575" s="10"/>
      <c r="M575" s="10"/>
      <c r="N575" s="10"/>
      <c r="O575" s="10"/>
      <c r="P575" s="10"/>
      <c r="Q575" s="10"/>
      <c r="R575" s="10"/>
    </row>
    <row r="576" spans="1:18">
      <c r="A576" s="10"/>
      <c r="B576" s="10"/>
      <c r="C576" s="10"/>
      <c r="D576" s="10"/>
      <c r="E576" s="10"/>
      <c r="F576" s="10"/>
      <c r="G576" s="10"/>
      <c r="H576" s="10"/>
      <c r="I576" s="10"/>
      <c r="J576" s="10"/>
      <c r="K576" s="10"/>
      <c r="L576" s="10"/>
      <c r="M576" s="10"/>
      <c r="N576" s="10"/>
      <c r="O576" s="10"/>
      <c r="P576" s="10"/>
      <c r="Q576" s="10"/>
      <c r="R576" s="10"/>
    </row>
    <row r="577" spans="1:18">
      <c r="A577" s="10"/>
      <c r="B577" s="10"/>
      <c r="C577" s="10"/>
      <c r="D577" s="10"/>
      <c r="E577" s="10"/>
      <c r="F577" s="10"/>
      <c r="G577" s="10"/>
      <c r="H577" s="10"/>
      <c r="I577" s="10"/>
      <c r="J577" s="10"/>
      <c r="K577" s="10"/>
      <c r="L577" s="10"/>
      <c r="M577" s="10"/>
      <c r="N577" s="10"/>
      <c r="O577" s="10"/>
      <c r="P577" s="10"/>
      <c r="Q577" s="10"/>
      <c r="R577" s="10"/>
    </row>
    <row r="578" spans="1:18">
      <c r="A578" s="10"/>
      <c r="B578" s="10"/>
      <c r="C578" s="10"/>
      <c r="D578" s="10"/>
      <c r="E578" s="10"/>
      <c r="F578" s="10"/>
      <c r="G578" s="10"/>
      <c r="H578" s="10"/>
      <c r="I578" s="10"/>
      <c r="J578" s="10"/>
      <c r="K578" s="10"/>
      <c r="L578" s="10"/>
      <c r="M578" s="10"/>
      <c r="N578" s="10"/>
      <c r="O578" s="10"/>
      <c r="P578" s="10"/>
      <c r="Q578" s="10"/>
      <c r="R578" s="10"/>
    </row>
    <row r="579" spans="1:18">
      <c r="A579" s="10"/>
      <c r="B579" s="10"/>
      <c r="C579" s="10"/>
      <c r="D579" s="10"/>
      <c r="E579" s="10"/>
      <c r="F579" s="10"/>
      <c r="G579" s="10"/>
      <c r="H579" s="10"/>
      <c r="I579" s="10"/>
      <c r="J579" s="10"/>
      <c r="K579" s="10"/>
      <c r="L579" s="10"/>
      <c r="M579" s="10"/>
      <c r="N579" s="10"/>
      <c r="O579" s="10"/>
      <c r="P579" s="10"/>
      <c r="Q579" s="10"/>
      <c r="R579" s="10"/>
    </row>
    <row r="580" spans="1:18">
      <c r="A580" s="10"/>
      <c r="B580" s="10"/>
      <c r="C580" s="10"/>
      <c r="D580" s="10"/>
      <c r="E580" s="10"/>
      <c r="F580" s="10"/>
      <c r="G580" s="10"/>
      <c r="H580" s="10"/>
      <c r="I580" s="10"/>
      <c r="J580" s="10"/>
      <c r="K580" s="10"/>
      <c r="L580" s="10"/>
      <c r="M580" s="10"/>
      <c r="N580" s="10"/>
      <c r="O580" s="10"/>
      <c r="P580" s="10"/>
      <c r="Q580" s="10"/>
      <c r="R580" s="10"/>
    </row>
    <row r="581" spans="1:18">
      <c r="A581" s="10"/>
      <c r="B581" s="10"/>
      <c r="C581" s="10"/>
      <c r="D581" s="10"/>
      <c r="E581" s="10"/>
      <c r="F581" s="10"/>
      <c r="G581" s="10"/>
      <c r="H581" s="10"/>
      <c r="I581" s="10"/>
      <c r="J581" s="10"/>
      <c r="K581" s="10"/>
      <c r="L581" s="10"/>
      <c r="M581" s="10"/>
      <c r="N581" s="10"/>
      <c r="O581" s="10"/>
      <c r="P581" s="10"/>
      <c r="Q581" s="10"/>
      <c r="R581" s="10"/>
    </row>
    <row r="582" spans="1:18">
      <c r="A582" s="10"/>
      <c r="B582" s="10"/>
      <c r="C582" s="10"/>
      <c r="D582" s="10"/>
      <c r="E582" s="10"/>
      <c r="F582" s="10"/>
      <c r="G582" s="10"/>
      <c r="H582" s="10"/>
      <c r="I582" s="10"/>
      <c r="J582" s="10"/>
      <c r="K582" s="10"/>
      <c r="L582" s="10"/>
      <c r="M582" s="10"/>
      <c r="N582" s="10"/>
      <c r="O582" s="10"/>
      <c r="P582" s="10"/>
      <c r="Q582" s="10"/>
      <c r="R582" s="10"/>
    </row>
    <row r="583" spans="1:18">
      <c r="A583" s="10"/>
      <c r="B583" s="10"/>
      <c r="C583" s="10"/>
      <c r="D583" s="10"/>
      <c r="E583" s="10"/>
      <c r="F583" s="10"/>
      <c r="G583" s="10"/>
      <c r="H583" s="10"/>
      <c r="I583" s="10"/>
      <c r="J583" s="10"/>
      <c r="K583" s="10"/>
      <c r="L583" s="10"/>
      <c r="M583" s="10"/>
      <c r="N583" s="10"/>
      <c r="O583" s="10"/>
      <c r="P583" s="10"/>
      <c r="Q583" s="10"/>
      <c r="R583" s="10"/>
    </row>
    <row r="584" spans="1:18">
      <c r="A584" s="10"/>
      <c r="B584" s="10"/>
      <c r="C584" s="10"/>
      <c r="D584" s="10"/>
      <c r="E584" s="10"/>
      <c r="F584" s="10"/>
      <c r="G584" s="10"/>
      <c r="H584" s="10"/>
      <c r="I584" s="10"/>
      <c r="J584" s="10"/>
      <c r="K584" s="10"/>
      <c r="L584" s="10"/>
      <c r="M584" s="10"/>
      <c r="N584" s="10"/>
      <c r="O584" s="10"/>
      <c r="P584" s="10"/>
      <c r="Q584" s="10"/>
      <c r="R584" s="10"/>
    </row>
    <row r="585" spans="1:18">
      <c r="A585" s="10"/>
      <c r="B585" s="10"/>
      <c r="C585" s="10"/>
      <c r="D585" s="10"/>
      <c r="E585" s="10"/>
      <c r="F585" s="10"/>
      <c r="G585" s="10"/>
      <c r="H585" s="10"/>
      <c r="I585" s="10"/>
      <c r="J585" s="10"/>
      <c r="K585" s="10"/>
      <c r="L585" s="10"/>
      <c r="M585" s="10"/>
      <c r="N585" s="10"/>
      <c r="O585" s="10"/>
      <c r="P585" s="10"/>
      <c r="Q585" s="10"/>
      <c r="R585" s="10"/>
    </row>
    <row r="586" spans="1:18">
      <c r="A586" s="10"/>
      <c r="B586" s="10"/>
      <c r="C586" s="10"/>
      <c r="D586" s="10"/>
      <c r="E586" s="10"/>
      <c r="F586" s="10"/>
      <c r="G586" s="10"/>
      <c r="H586" s="10"/>
      <c r="I586" s="10"/>
      <c r="J586" s="10"/>
      <c r="K586" s="10"/>
      <c r="L586" s="10"/>
      <c r="M586" s="10"/>
      <c r="N586" s="10"/>
      <c r="O586" s="10"/>
      <c r="P586" s="10"/>
      <c r="Q586" s="10"/>
      <c r="R586" s="10"/>
    </row>
    <row r="587" spans="1:18">
      <c r="A587" s="10"/>
      <c r="B587" s="10"/>
      <c r="C587" s="10"/>
      <c r="D587" s="10"/>
      <c r="E587" s="10"/>
      <c r="F587" s="10"/>
      <c r="G587" s="10"/>
      <c r="H587" s="10"/>
      <c r="I587" s="10"/>
      <c r="J587" s="10"/>
      <c r="K587" s="10"/>
      <c r="L587" s="10"/>
      <c r="M587" s="10"/>
      <c r="N587" s="10"/>
      <c r="O587" s="10"/>
      <c r="P587" s="10"/>
      <c r="Q587" s="10"/>
      <c r="R587" s="10"/>
    </row>
    <row r="588" spans="1:18">
      <c r="A588" s="10"/>
      <c r="B588" s="10"/>
      <c r="C588" s="10"/>
      <c r="D588" s="10"/>
      <c r="E588" s="10"/>
      <c r="F588" s="10"/>
      <c r="G588" s="10"/>
      <c r="H588" s="10"/>
      <c r="I588" s="10"/>
      <c r="J588" s="10"/>
      <c r="K588" s="10"/>
      <c r="L588" s="10"/>
      <c r="M588" s="10"/>
      <c r="N588" s="10"/>
      <c r="O588" s="10"/>
      <c r="P588" s="10"/>
      <c r="Q588" s="10"/>
      <c r="R588" s="10"/>
    </row>
    <row r="589" spans="1:18">
      <c r="A589" s="10"/>
      <c r="B589" s="10"/>
      <c r="C589" s="10"/>
      <c r="D589" s="10"/>
      <c r="E589" s="10"/>
      <c r="F589" s="10"/>
      <c r="G589" s="10"/>
      <c r="H589" s="10"/>
      <c r="I589" s="10"/>
      <c r="J589" s="10"/>
      <c r="K589" s="10"/>
      <c r="L589" s="10"/>
      <c r="M589" s="10"/>
      <c r="N589" s="10"/>
      <c r="O589" s="10"/>
      <c r="P589" s="10"/>
      <c r="Q589" s="10"/>
      <c r="R589" s="10"/>
    </row>
    <row r="590" spans="1:18">
      <c r="A590" s="10"/>
      <c r="B590" s="10"/>
      <c r="C590" s="10"/>
      <c r="D590" s="10"/>
      <c r="E590" s="10"/>
      <c r="F590" s="10"/>
      <c r="G590" s="10"/>
      <c r="H590" s="10"/>
      <c r="I590" s="10"/>
      <c r="J590" s="10"/>
      <c r="K590" s="10"/>
      <c r="L590" s="10"/>
      <c r="M590" s="10"/>
      <c r="N590" s="10"/>
      <c r="O590" s="10"/>
      <c r="P590" s="10"/>
      <c r="Q590" s="10"/>
      <c r="R590" s="10"/>
    </row>
    <row r="591" spans="1:18">
      <c r="A591" s="10"/>
      <c r="B591" s="10"/>
      <c r="C591" s="10"/>
      <c r="D591" s="10"/>
      <c r="E591" s="10"/>
      <c r="F591" s="10"/>
      <c r="G591" s="10"/>
      <c r="H591" s="10"/>
      <c r="I591" s="10"/>
      <c r="J591" s="10"/>
      <c r="K591" s="10"/>
      <c r="L591" s="10"/>
      <c r="M591" s="10"/>
      <c r="N591" s="10"/>
      <c r="O591" s="10"/>
      <c r="P591" s="10"/>
      <c r="Q591" s="10"/>
      <c r="R591" s="10"/>
    </row>
    <row r="592" spans="1:18">
      <c r="A592" s="10"/>
      <c r="B592" s="10"/>
      <c r="C592" s="10"/>
      <c r="D592" s="10"/>
      <c r="E592" s="10"/>
      <c r="F592" s="10"/>
      <c r="G592" s="10"/>
      <c r="H592" s="10"/>
      <c r="I592" s="10"/>
      <c r="J592" s="10"/>
      <c r="K592" s="10"/>
      <c r="L592" s="10"/>
      <c r="M592" s="10"/>
      <c r="N592" s="10"/>
      <c r="O592" s="10"/>
      <c r="P592" s="10"/>
      <c r="Q592" s="10"/>
      <c r="R592" s="10"/>
    </row>
    <row r="593" spans="1:18">
      <c r="A593" s="10"/>
      <c r="B593" s="10"/>
      <c r="C593" s="10"/>
      <c r="D593" s="10"/>
      <c r="E593" s="10"/>
      <c r="F593" s="10"/>
      <c r="G593" s="10"/>
      <c r="H593" s="10"/>
      <c r="I593" s="10"/>
      <c r="J593" s="10"/>
      <c r="K593" s="10"/>
      <c r="L593" s="10"/>
      <c r="M593" s="10"/>
      <c r="N593" s="10"/>
      <c r="O593" s="10"/>
      <c r="P593" s="10"/>
      <c r="Q593" s="10"/>
      <c r="R593" s="10"/>
    </row>
    <row r="594" spans="1:18">
      <c r="A594" s="10"/>
      <c r="B594" s="10"/>
      <c r="C594" s="10"/>
      <c r="D594" s="10"/>
      <c r="E594" s="10"/>
      <c r="F594" s="10"/>
      <c r="G594" s="10"/>
      <c r="H594" s="10"/>
      <c r="I594" s="10"/>
      <c r="J594" s="10"/>
      <c r="K594" s="10"/>
      <c r="L594" s="10"/>
      <c r="M594" s="10"/>
      <c r="N594" s="10"/>
      <c r="O594" s="10"/>
      <c r="P594" s="10"/>
      <c r="Q594" s="10"/>
      <c r="R594" s="10"/>
    </row>
    <row r="595" spans="1:18">
      <c r="A595" s="10"/>
      <c r="B595" s="10"/>
      <c r="C595" s="10"/>
      <c r="D595" s="10"/>
      <c r="E595" s="10"/>
      <c r="F595" s="10"/>
      <c r="G595" s="10"/>
      <c r="H595" s="10"/>
      <c r="I595" s="10"/>
      <c r="J595" s="10"/>
      <c r="K595" s="10"/>
      <c r="L595" s="10"/>
      <c r="M595" s="10"/>
      <c r="N595" s="10"/>
      <c r="O595" s="10"/>
      <c r="P595" s="10"/>
      <c r="Q595" s="10"/>
      <c r="R595" s="10"/>
    </row>
    <row r="596" spans="1:18">
      <c r="A596" s="10"/>
      <c r="B596" s="10"/>
      <c r="C596" s="10"/>
      <c r="D596" s="10"/>
      <c r="E596" s="10"/>
      <c r="F596" s="10"/>
      <c r="G596" s="10"/>
      <c r="H596" s="10"/>
      <c r="I596" s="10"/>
      <c r="J596" s="10"/>
      <c r="K596" s="10"/>
      <c r="L596" s="10"/>
      <c r="M596" s="10"/>
      <c r="N596" s="10"/>
      <c r="O596" s="10"/>
      <c r="P596" s="10"/>
      <c r="Q596" s="10"/>
      <c r="R596" s="10"/>
    </row>
    <row r="597" spans="1:18">
      <c r="A597" s="10"/>
      <c r="B597" s="10"/>
      <c r="C597" s="10"/>
      <c r="D597" s="10"/>
      <c r="E597" s="10"/>
      <c r="F597" s="10"/>
      <c r="G597" s="10"/>
      <c r="H597" s="10"/>
      <c r="I597" s="10"/>
      <c r="J597" s="10"/>
      <c r="K597" s="10"/>
      <c r="L597" s="10"/>
      <c r="M597" s="10"/>
      <c r="N597" s="10"/>
      <c r="O597" s="10"/>
      <c r="P597" s="10"/>
      <c r="Q597" s="10"/>
      <c r="R597" s="10"/>
    </row>
    <row r="598" spans="1:18">
      <c r="A598" s="10"/>
      <c r="B598" s="10"/>
      <c r="C598" s="10"/>
      <c r="D598" s="10"/>
      <c r="E598" s="10"/>
      <c r="F598" s="10"/>
      <c r="G598" s="10"/>
      <c r="H598" s="10"/>
      <c r="I598" s="10"/>
      <c r="J598" s="10"/>
      <c r="K598" s="10"/>
      <c r="L598" s="10"/>
      <c r="M598" s="10"/>
      <c r="N598" s="10"/>
      <c r="O598" s="10"/>
      <c r="P598" s="10"/>
      <c r="Q598" s="10"/>
      <c r="R598" s="10"/>
    </row>
    <row r="599" spans="1:18">
      <c r="A599" s="10"/>
      <c r="B599" s="10"/>
      <c r="C599" s="10"/>
      <c r="D599" s="10"/>
      <c r="E599" s="10"/>
      <c r="F599" s="10"/>
      <c r="G599" s="10"/>
      <c r="H599" s="10"/>
      <c r="I599" s="10"/>
      <c r="J599" s="10"/>
      <c r="K599" s="10"/>
      <c r="L599" s="10"/>
      <c r="M599" s="10"/>
      <c r="N599" s="10"/>
      <c r="O599" s="10"/>
      <c r="P599" s="10"/>
      <c r="Q599" s="10"/>
      <c r="R599" s="10"/>
    </row>
    <row r="600" spans="1:18">
      <c r="A600" s="10"/>
      <c r="B600" s="10"/>
      <c r="C600" s="10"/>
      <c r="D600" s="10"/>
      <c r="E600" s="10"/>
      <c r="F600" s="10"/>
      <c r="G600" s="10"/>
      <c r="H600" s="10"/>
      <c r="I600" s="10"/>
      <c r="J600" s="10"/>
      <c r="K600" s="10"/>
      <c r="L600" s="10"/>
      <c r="M600" s="10"/>
      <c r="N600" s="10"/>
      <c r="O600" s="10"/>
      <c r="P600" s="10"/>
      <c r="Q600" s="10"/>
      <c r="R600" s="10"/>
    </row>
    <row r="601" spans="1:18">
      <c r="A601" s="10"/>
      <c r="B601" s="10"/>
      <c r="C601" s="10"/>
      <c r="D601" s="10"/>
      <c r="E601" s="10"/>
      <c r="F601" s="10"/>
      <c r="G601" s="10"/>
      <c r="H601" s="10"/>
      <c r="I601" s="10"/>
      <c r="J601" s="10"/>
      <c r="K601" s="10"/>
      <c r="L601" s="10"/>
      <c r="M601" s="10"/>
      <c r="N601" s="10"/>
      <c r="O601" s="10"/>
      <c r="P601" s="10"/>
      <c r="Q601" s="10"/>
      <c r="R601" s="10"/>
    </row>
    <row r="602" spans="1:18">
      <c r="A602" s="10"/>
      <c r="B602" s="10"/>
      <c r="C602" s="10"/>
      <c r="D602" s="10"/>
      <c r="E602" s="10"/>
      <c r="F602" s="10"/>
      <c r="G602" s="10"/>
      <c r="H602" s="10"/>
      <c r="I602" s="10"/>
      <c r="J602" s="10"/>
      <c r="K602" s="10"/>
      <c r="L602" s="10"/>
      <c r="M602" s="10"/>
      <c r="N602" s="10"/>
      <c r="O602" s="10"/>
      <c r="P602" s="10"/>
      <c r="Q602" s="10"/>
      <c r="R602" s="10"/>
    </row>
    <row r="603" spans="1:18">
      <c r="A603" s="10"/>
      <c r="B603" s="10"/>
      <c r="C603" s="10"/>
      <c r="D603" s="10"/>
      <c r="E603" s="10"/>
      <c r="F603" s="10"/>
      <c r="G603" s="10"/>
      <c r="H603" s="10"/>
      <c r="I603" s="10"/>
      <c r="J603" s="10"/>
      <c r="K603" s="10"/>
      <c r="L603" s="10"/>
      <c r="M603" s="10"/>
      <c r="N603" s="10"/>
      <c r="O603" s="10"/>
      <c r="P603" s="10"/>
      <c r="Q603" s="10"/>
      <c r="R603" s="10"/>
    </row>
    <row r="604" spans="1:18">
      <c r="A604" s="10"/>
      <c r="B604" s="10"/>
      <c r="C604" s="10"/>
      <c r="D604" s="10"/>
      <c r="E604" s="10"/>
      <c r="F604" s="10"/>
      <c r="G604" s="10"/>
      <c r="H604" s="10"/>
      <c r="I604" s="10"/>
      <c r="J604" s="10"/>
      <c r="K604" s="10"/>
      <c r="L604" s="10"/>
      <c r="M604" s="10"/>
      <c r="N604" s="10"/>
      <c r="O604" s="10"/>
      <c r="P604" s="10"/>
      <c r="Q604" s="10"/>
      <c r="R604" s="10"/>
    </row>
    <row r="605" spans="1:18">
      <c r="A605" s="10"/>
      <c r="B605" s="10"/>
      <c r="C605" s="10"/>
      <c r="D605" s="10"/>
      <c r="E605" s="10"/>
      <c r="F605" s="10"/>
      <c r="G605" s="10"/>
      <c r="H605" s="10"/>
      <c r="I605" s="10"/>
      <c r="J605" s="10"/>
      <c r="K605" s="10"/>
      <c r="L605" s="10"/>
      <c r="M605" s="10"/>
      <c r="N605" s="10"/>
      <c r="O605" s="10"/>
      <c r="P605" s="10"/>
      <c r="Q605" s="10"/>
      <c r="R605" s="10"/>
    </row>
    <row r="606" spans="1:18">
      <c r="A606" s="10"/>
      <c r="B606" s="10"/>
      <c r="C606" s="10"/>
      <c r="D606" s="10"/>
      <c r="E606" s="10"/>
      <c r="F606" s="10"/>
      <c r="G606" s="10"/>
      <c r="H606" s="10"/>
      <c r="I606" s="10"/>
      <c r="J606" s="10"/>
      <c r="K606" s="10"/>
      <c r="L606" s="10"/>
      <c r="M606" s="10"/>
      <c r="N606" s="10"/>
      <c r="O606" s="10"/>
      <c r="P606" s="10"/>
      <c r="Q606" s="10"/>
      <c r="R606" s="10"/>
    </row>
    <row r="607" spans="1:18">
      <c r="A607" s="10"/>
      <c r="B607" s="10"/>
      <c r="C607" s="10"/>
      <c r="D607" s="10"/>
      <c r="E607" s="10"/>
      <c r="F607" s="10"/>
      <c r="G607" s="10"/>
      <c r="H607" s="10"/>
      <c r="I607" s="10"/>
      <c r="J607" s="10"/>
      <c r="K607" s="10"/>
      <c r="L607" s="10"/>
      <c r="M607" s="10"/>
      <c r="N607" s="10"/>
      <c r="O607" s="10"/>
      <c r="P607" s="10"/>
      <c r="Q607" s="10"/>
      <c r="R607" s="10"/>
    </row>
    <row r="608" spans="1:18">
      <c r="A608" s="10"/>
      <c r="B608" s="10"/>
      <c r="C608" s="10"/>
      <c r="D608" s="10"/>
      <c r="E608" s="10"/>
      <c r="F608" s="10"/>
      <c r="G608" s="10"/>
      <c r="H608" s="10"/>
      <c r="I608" s="10"/>
      <c r="J608" s="10"/>
      <c r="K608" s="10"/>
      <c r="L608" s="10"/>
      <c r="M608" s="10"/>
      <c r="N608" s="10"/>
      <c r="O608" s="10"/>
      <c r="P608" s="10"/>
      <c r="Q608" s="10"/>
      <c r="R608" s="10"/>
    </row>
    <row r="609" spans="1:18">
      <c r="A609" s="10"/>
      <c r="B609" s="10"/>
      <c r="C609" s="10"/>
      <c r="D609" s="10"/>
      <c r="E609" s="10"/>
      <c r="F609" s="10"/>
      <c r="G609" s="10"/>
      <c r="H609" s="10"/>
      <c r="I609" s="10"/>
      <c r="J609" s="10"/>
      <c r="K609" s="10"/>
      <c r="L609" s="10"/>
      <c r="M609" s="10"/>
      <c r="N609" s="10"/>
      <c r="O609" s="10"/>
      <c r="P609" s="10"/>
      <c r="Q609" s="10"/>
      <c r="R609" s="10"/>
    </row>
    <row r="610" spans="1:18">
      <c r="A610" s="10"/>
      <c r="B610" s="10"/>
      <c r="C610" s="10"/>
      <c r="D610" s="10"/>
      <c r="E610" s="10"/>
      <c r="F610" s="10"/>
      <c r="G610" s="10"/>
      <c r="H610" s="10"/>
      <c r="I610" s="10"/>
      <c r="J610" s="10"/>
      <c r="K610" s="10"/>
      <c r="L610" s="10"/>
      <c r="M610" s="10"/>
      <c r="N610" s="10"/>
      <c r="O610" s="10"/>
      <c r="P610" s="10"/>
      <c r="Q610" s="10"/>
      <c r="R610" s="10"/>
    </row>
    <row r="611" spans="1:18">
      <c r="A611" s="10"/>
      <c r="B611" s="10"/>
      <c r="C611" s="10"/>
      <c r="D611" s="10"/>
      <c r="E611" s="10"/>
      <c r="F611" s="10"/>
      <c r="G611" s="10"/>
      <c r="H611" s="10"/>
      <c r="I611" s="10"/>
      <c r="J611" s="10"/>
      <c r="K611" s="10"/>
      <c r="L611" s="10"/>
      <c r="M611" s="10"/>
      <c r="N611" s="10"/>
      <c r="O611" s="10"/>
      <c r="P611" s="10"/>
      <c r="Q611" s="10"/>
      <c r="R611" s="10"/>
    </row>
    <row r="612" spans="1:18">
      <c r="A612" s="10"/>
      <c r="B612" s="10"/>
      <c r="C612" s="10"/>
      <c r="D612" s="10"/>
      <c r="E612" s="10"/>
      <c r="F612" s="10"/>
      <c r="G612" s="10"/>
      <c r="H612" s="10"/>
      <c r="I612" s="10"/>
      <c r="J612" s="10"/>
      <c r="K612" s="10"/>
      <c r="L612" s="10"/>
      <c r="M612" s="10"/>
      <c r="N612" s="10"/>
      <c r="O612" s="10"/>
      <c r="P612" s="10"/>
      <c r="Q612" s="10"/>
      <c r="R612" s="10"/>
    </row>
    <row r="613" spans="1:18">
      <c r="A613" s="10"/>
      <c r="B613" s="10"/>
      <c r="C613" s="10"/>
      <c r="D613" s="10"/>
      <c r="E613" s="10"/>
      <c r="F613" s="10"/>
      <c r="G613" s="10"/>
      <c r="H613" s="10"/>
      <c r="I613" s="10"/>
      <c r="J613" s="10"/>
      <c r="K613" s="10"/>
      <c r="L613" s="10"/>
      <c r="M613" s="10"/>
      <c r="N613" s="10"/>
      <c r="O613" s="10"/>
      <c r="P613" s="10"/>
      <c r="Q613" s="10"/>
      <c r="R613" s="10"/>
    </row>
    <row r="614" spans="1:18">
      <c r="A614" s="10"/>
      <c r="B614" s="10"/>
      <c r="C614" s="10"/>
      <c r="D614" s="10"/>
      <c r="E614" s="10"/>
      <c r="F614" s="10"/>
      <c r="G614" s="10"/>
      <c r="H614" s="10"/>
      <c r="I614" s="10"/>
      <c r="J614" s="10"/>
      <c r="K614" s="10"/>
      <c r="L614" s="10"/>
      <c r="M614" s="10"/>
      <c r="N614" s="10"/>
      <c r="O614" s="10"/>
      <c r="P614" s="10"/>
      <c r="Q614" s="10"/>
      <c r="R614" s="10"/>
    </row>
    <row r="615" spans="1:18">
      <c r="A615" s="10"/>
      <c r="B615" s="10"/>
      <c r="C615" s="10"/>
      <c r="D615" s="10"/>
      <c r="E615" s="10"/>
      <c r="F615" s="10"/>
      <c r="G615" s="10"/>
      <c r="H615" s="10"/>
      <c r="I615" s="10"/>
      <c r="J615" s="10"/>
      <c r="K615" s="10"/>
      <c r="L615" s="10"/>
      <c r="M615" s="10"/>
      <c r="N615" s="10"/>
      <c r="O615" s="10"/>
      <c r="P615" s="10"/>
      <c r="Q615" s="10"/>
      <c r="R615" s="10"/>
    </row>
    <row r="616" spans="1:18">
      <c r="A616" s="10"/>
      <c r="B616" s="10"/>
      <c r="C616" s="10"/>
      <c r="D616" s="10"/>
      <c r="E616" s="10"/>
      <c r="F616" s="10"/>
      <c r="G616" s="10"/>
      <c r="H616" s="10"/>
      <c r="I616" s="10"/>
      <c r="J616" s="10"/>
      <c r="K616" s="10"/>
      <c r="L616" s="10"/>
      <c r="M616" s="10"/>
      <c r="N616" s="10"/>
      <c r="O616" s="10"/>
      <c r="P616" s="10"/>
      <c r="Q616" s="10"/>
      <c r="R616" s="10"/>
    </row>
    <row r="617" spans="1:18">
      <c r="A617" s="10"/>
      <c r="B617" s="10"/>
      <c r="C617" s="10"/>
      <c r="D617" s="10"/>
      <c r="E617" s="10"/>
      <c r="F617" s="10"/>
      <c r="G617" s="10"/>
      <c r="H617" s="10"/>
      <c r="I617" s="10"/>
      <c r="J617" s="10"/>
      <c r="K617" s="10"/>
      <c r="L617" s="10"/>
      <c r="M617" s="10"/>
      <c r="N617" s="10"/>
      <c r="O617" s="10"/>
      <c r="P617" s="10"/>
      <c r="Q617" s="10"/>
      <c r="R617" s="10"/>
    </row>
    <row r="618" spans="1:18">
      <c r="A618" s="10"/>
      <c r="B618" s="10"/>
      <c r="C618" s="10"/>
      <c r="D618" s="10"/>
      <c r="E618" s="10"/>
      <c r="F618" s="10"/>
      <c r="G618" s="10"/>
      <c r="H618" s="10"/>
      <c r="I618" s="10"/>
      <c r="J618" s="10"/>
      <c r="K618" s="10"/>
      <c r="L618" s="10"/>
      <c r="M618" s="10"/>
      <c r="N618" s="10"/>
      <c r="O618" s="10"/>
      <c r="P618" s="10"/>
      <c r="Q618" s="10"/>
      <c r="R618" s="10"/>
    </row>
    <row r="619" spans="1:18">
      <c r="A619" s="10"/>
      <c r="B619" s="10"/>
      <c r="C619" s="10"/>
      <c r="D619" s="10"/>
      <c r="E619" s="10"/>
      <c r="F619" s="10"/>
      <c r="G619" s="10"/>
      <c r="H619" s="10"/>
      <c r="I619" s="10"/>
      <c r="J619" s="10"/>
      <c r="K619" s="10"/>
      <c r="L619" s="10"/>
      <c r="M619" s="10"/>
      <c r="N619" s="10"/>
      <c r="O619" s="10"/>
      <c r="P619" s="10"/>
      <c r="Q619" s="10"/>
      <c r="R619" s="10"/>
    </row>
    <row r="620" spans="1:18">
      <c r="A620" s="10"/>
      <c r="B620" s="10"/>
      <c r="C620" s="10"/>
      <c r="D620" s="10"/>
      <c r="E620" s="10"/>
      <c r="F620" s="10"/>
      <c r="G620" s="10"/>
      <c r="H620" s="10"/>
      <c r="I620" s="10"/>
      <c r="J620" s="10"/>
      <c r="K620" s="10"/>
      <c r="L620" s="10"/>
      <c r="M620" s="10"/>
      <c r="N620" s="10"/>
      <c r="O620" s="10"/>
      <c r="P620" s="10"/>
      <c r="Q620" s="10"/>
      <c r="R620" s="10"/>
    </row>
    <row r="621" spans="1:18">
      <c r="A621" s="10"/>
      <c r="B621" s="10"/>
      <c r="C621" s="10"/>
      <c r="D621" s="10"/>
      <c r="E621" s="10"/>
      <c r="F621" s="10"/>
      <c r="G621" s="10"/>
      <c r="H621" s="10"/>
      <c r="I621" s="10"/>
      <c r="J621" s="10"/>
      <c r="K621" s="10"/>
      <c r="L621" s="10"/>
      <c r="M621" s="10"/>
      <c r="N621" s="10"/>
      <c r="O621" s="10"/>
      <c r="P621" s="10"/>
      <c r="Q621" s="10"/>
      <c r="R621" s="10"/>
    </row>
    <row r="622" spans="1:18">
      <c r="A622" s="10"/>
      <c r="B622" s="10"/>
      <c r="C622" s="10"/>
      <c r="D622" s="10"/>
      <c r="E622" s="10"/>
      <c r="F622" s="10"/>
      <c r="G622" s="10"/>
      <c r="H622" s="10"/>
      <c r="I622" s="10"/>
      <c r="J622" s="10"/>
      <c r="K622" s="10"/>
      <c r="L622" s="10"/>
      <c r="M622" s="10"/>
      <c r="N622" s="10"/>
      <c r="O622" s="10"/>
      <c r="P622" s="10"/>
      <c r="Q622" s="10"/>
      <c r="R622" s="10"/>
    </row>
    <row r="623" spans="1:18">
      <c r="A623" s="10"/>
      <c r="B623" s="10"/>
      <c r="C623" s="10"/>
      <c r="D623" s="10"/>
      <c r="E623" s="10"/>
      <c r="F623" s="10"/>
      <c r="G623" s="10"/>
      <c r="H623" s="10"/>
      <c r="I623" s="10"/>
      <c r="J623" s="10"/>
      <c r="K623" s="10"/>
      <c r="L623" s="10"/>
      <c r="M623" s="10"/>
      <c r="N623" s="10"/>
      <c r="O623" s="10"/>
      <c r="P623" s="10"/>
      <c r="Q623" s="10"/>
      <c r="R623" s="10"/>
    </row>
    <row r="624" spans="1:18">
      <c r="A624" s="10"/>
      <c r="B624" s="10"/>
      <c r="C624" s="10"/>
      <c r="D624" s="10"/>
      <c r="E624" s="10"/>
      <c r="F624" s="10"/>
      <c r="G624" s="10"/>
      <c r="H624" s="10"/>
      <c r="I624" s="10"/>
      <c r="J624" s="10"/>
      <c r="K624" s="10"/>
      <c r="L624" s="10"/>
      <c r="M624" s="10"/>
      <c r="N624" s="10"/>
      <c r="O624" s="10"/>
      <c r="P624" s="10"/>
      <c r="Q624" s="10"/>
      <c r="R624" s="10"/>
    </row>
    <row r="625" spans="1:18">
      <c r="A625" s="10"/>
      <c r="B625" s="10"/>
      <c r="C625" s="10"/>
      <c r="D625" s="10"/>
      <c r="E625" s="10"/>
      <c r="F625" s="10"/>
      <c r="G625" s="10"/>
      <c r="H625" s="10"/>
      <c r="I625" s="10"/>
      <c r="J625" s="10"/>
      <c r="K625" s="10"/>
      <c r="L625" s="10"/>
      <c r="M625" s="10"/>
      <c r="N625" s="10"/>
      <c r="O625" s="10"/>
      <c r="P625" s="10"/>
      <c r="Q625" s="10"/>
      <c r="R625" s="10"/>
    </row>
    <row r="626" spans="1:18">
      <c r="A626" s="10"/>
      <c r="B626" s="10"/>
      <c r="C626" s="10"/>
      <c r="D626" s="10"/>
      <c r="E626" s="10"/>
      <c r="F626" s="10"/>
      <c r="G626" s="10"/>
      <c r="H626" s="10"/>
      <c r="I626" s="10"/>
      <c r="J626" s="10"/>
      <c r="K626" s="10"/>
      <c r="L626" s="10"/>
      <c r="M626" s="10"/>
      <c r="N626" s="10"/>
      <c r="O626" s="10"/>
      <c r="P626" s="10"/>
      <c r="Q626" s="10"/>
      <c r="R626" s="10"/>
    </row>
    <row r="627" spans="1:18">
      <c r="A627" s="10"/>
      <c r="B627" s="10"/>
      <c r="C627" s="10"/>
      <c r="D627" s="10"/>
      <c r="E627" s="10"/>
      <c r="F627" s="10"/>
      <c r="G627" s="10"/>
      <c r="H627" s="10"/>
      <c r="I627" s="10"/>
      <c r="J627" s="10"/>
      <c r="K627" s="10"/>
      <c r="L627" s="10"/>
      <c r="M627" s="10"/>
      <c r="N627" s="10"/>
      <c r="O627" s="10"/>
      <c r="P627" s="10"/>
      <c r="Q627" s="10"/>
      <c r="R627" s="10"/>
    </row>
    <row r="628" spans="1:18">
      <c r="A628" s="10"/>
      <c r="B628" s="10"/>
      <c r="C628" s="10"/>
      <c r="D628" s="10"/>
      <c r="E628" s="10"/>
      <c r="F628" s="10"/>
      <c r="G628" s="10"/>
      <c r="H628" s="10"/>
      <c r="I628" s="10"/>
      <c r="J628" s="10"/>
      <c r="K628" s="10"/>
      <c r="L628" s="10"/>
      <c r="M628" s="10"/>
      <c r="N628" s="10"/>
      <c r="O628" s="10"/>
      <c r="P628" s="10"/>
      <c r="Q628" s="10"/>
      <c r="R628" s="10"/>
    </row>
    <row r="629" spans="1:18">
      <c r="A629" s="10"/>
      <c r="B629" s="10"/>
      <c r="C629" s="10"/>
      <c r="D629" s="10"/>
      <c r="E629" s="10"/>
      <c r="F629" s="10"/>
      <c r="G629" s="10"/>
      <c r="H629" s="10"/>
      <c r="I629" s="10"/>
      <c r="J629" s="10"/>
      <c r="K629" s="10"/>
      <c r="L629" s="10"/>
      <c r="M629" s="10"/>
      <c r="N629" s="10"/>
      <c r="O629" s="10"/>
      <c r="P629" s="10"/>
      <c r="Q629" s="10"/>
      <c r="R629" s="10"/>
    </row>
    <row r="630" spans="1:18">
      <c r="A630" s="10"/>
      <c r="B630" s="10"/>
      <c r="C630" s="10"/>
      <c r="D630" s="10"/>
      <c r="E630" s="10"/>
      <c r="F630" s="10"/>
      <c r="G630" s="10"/>
      <c r="H630" s="10"/>
      <c r="I630" s="10"/>
      <c r="J630" s="10"/>
      <c r="K630" s="10"/>
      <c r="L630" s="10"/>
      <c r="M630" s="10"/>
      <c r="N630" s="10"/>
      <c r="O630" s="10"/>
      <c r="P630" s="10"/>
      <c r="Q630" s="10"/>
      <c r="R630" s="10"/>
    </row>
    <row r="631" spans="1:18">
      <c r="A631" s="10"/>
      <c r="B631" s="10"/>
      <c r="C631" s="10"/>
      <c r="D631" s="10"/>
      <c r="E631" s="10"/>
      <c r="F631" s="10"/>
      <c r="G631" s="10"/>
      <c r="H631" s="10"/>
      <c r="I631" s="10"/>
      <c r="J631" s="10"/>
      <c r="K631" s="10"/>
      <c r="L631" s="10"/>
      <c r="M631" s="10"/>
      <c r="N631" s="10"/>
      <c r="O631" s="10"/>
      <c r="P631" s="10"/>
      <c r="Q631" s="10"/>
      <c r="R631" s="10"/>
    </row>
    <row r="632" spans="1:18">
      <c r="A632" s="10"/>
      <c r="B632" s="10"/>
      <c r="C632" s="10"/>
      <c r="D632" s="10"/>
      <c r="E632" s="10"/>
      <c r="F632" s="10"/>
      <c r="G632" s="10"/>
      <c r="H632" s="10"/>
      <c r="I632" s="10"/>
      <c r="J632" s="10"/>
      <c r="K632" s="10"/>
      <c r="L632" s="10"/>
      <c r="M632" s="10"/>
      <c r="N632" s="10"/>
      <c r="O632" s="10"/>
      <c r="P632" s="10"/>
      <c r="Q632" s="10"/>
      <c r="R632" s="10"/>
    </row>
    <row r="633" spans="1:18">
      <c r="A633" s="10"/>
      <c r="B633" s="10"/>
      <c r="C633" s="10"/>
      <c r="D633" s="10"/>
      <c r="E633" s="10"/>
      <c r="F633" s="10"/>
      <c r="G633" s="10"/>
      <c r="H633" s="10"/>
      <c r="I633" s="10"/>
      <c r="J633" s="10"/>
      <c r="K633" s="10"/>
      <c r="L633" s="10"/>
      <c r="M633" s="10"/>
      <c r="N633" s="10"/>
      <c r="O633" s="10"/>
      <c r="P633" s="10"/>
      <c r="Q633" s="10"/>
      <c r="R633" s="10"/>
    </row>
    <row r="634" spans="1:18">
      <c r="A634" s="10"/>
      <c r="B634" s="10"/>
      <c r="C634" s="10"/>
      <c r="D634" s="10"/>
      <c r="E634" s="10"/>
      <c r="F634" s="10"/>
      <c r="G634" s="10"/>
      <c r="H634" s="10"/>
      <c r="I634" s="10"/>
      <c r="J634" s="10"/>
      <c r="K634" s="10"/>
      <c r="L634" s="10"/>
      <c r="M634" s="10"/>
      <c r="N634" s="10"/>
      <c r="O634" s="10"/>
      <c r="P634" s="10"/>
      <c r="Q634" s="10"/>
      <c r="R634" s="10"/>
    </row>
    <row r="635" spans="1:18">
      <c r="A635" s="10"/>
      <c r="B635" s="10"/>
      <c r="C635" s="10"/>
      <c r="D635" s="10"/>
      <c r="E635" s="10"/>
      <c r="F635" s="10"/>
      <c r="G635" s="10"/>
      <c r="H635" s="10"/>
      <c r="I635" s="10"/>
      <c r="J635" s="10"/>
      <c r="K635" s="10"/>
      <c r="L635" s="10"/>
      <c r="M635" s="10"/>
      <c r="N635" s="10"/>
      <c r="O635" s="10"/>
      <c r="P635" s="10"/>
      <c r="Q635" s="10"/>
      <c r="R635" s="10"/>
    </row>
    <row r="636" spans="1:18">
      <c r="A636" s="10"/>
      <c r="B636" s="10"/>
      <c r="C636" s="10"/>
      <c r="D636" s="10"/>
      <c r="E636" s="10"/>
      <c r="F636" s="10"/>
      <c r="G636" s="10"/>
      <c r="H636" s="10"/>
      <c r="I636" s="10"/>
      <c r="J636" s="10"/>
      <c r="K636" s="10"/>
      <c r="L636" s="10"/>
      <c r="M636" s="10"/>
      <c r="N636" s="10"/>
      <c r="O636" s="10"/>
      <c r="P636" s="10"/>
      <c r="Q636" s="10"/>
      <c r="R636" s="10"/>
    </row>
    <row r="637" spans="1:18">
      <c r="A637" s="10"/>
      <c r="B637" s="10"/>
      <c r="C637" s="10"/>
      <c r="D637" s="10"/>
      <c r="E637" s="10"/>
      <c r="F637" s="10"/>
      <c r="G637" s="10"/>
      <c r="H637" s="10"/>
      <c r="I637" s="10"/>
      <c r="J637" s="10"/>
      <c r="K637" s="10"/>
      <c r="L637" s="10"/>
      <c r="M637" s="10"/>
      <c r="N637" s="10"/>
      <c r="O637" s="10"/>
      <c r="P637" s="10"/>
      <c r="Q637" s="10"/>
      <c r="R637" s="10"/>
    </row>
    <row r="638" spans="1:18">
      <c r="A638" s="10"/>
      <c r="B638" s="10"/>
      <c r="C638" s="10"/>
      <c r="D638" s="10"/>
      <c r="E638" s="10"/>
      <c r="F638" s="10"/>
      <c r="G638" s="10"/>
      <c r="H638" s="10"/>
      <c r="I638" s="10"/>
      <c r="J638" s="10"/>
      <c r="K638" s="10"/>
      <c r="L638" s="10"/>
      <c r="M638" s="10"/>
      <c r="N638" s="10"/>
      <c r="O638" s="10"/>
      <c r="P638" s="10"/>
      <c r="Q638" s="10"/>
      <c r="R638" s="10"/>
    </row>
    <row r="639" spans="1:18">
      <c r="A639" s="10"/>
      <c r="B639" s="10"/>
      <c r="C639" s="10"/>
      <c r="D639" s="10"/>
      <c r="E639" s="10"/>
      <c r="F639" s="10"/>
      <c r="G639" s="10"/>
      <c r="H639" s="10"/>
      <c r="I639" s="10"/>
      <c r="J639" s="10"/>
      <c r="K639" s="10"/>
      <c r="L639" s="10"/>
      <c r="M639" s="10"/>
      <c r="N639" s="10"/>
      <c r="O639" s="10"/>
      <c r="P639" s="10"/>
      <c r="Q639" s="10"/>
      <c r="R639" s="10"/>
    </row>
    <row r="640" spans="1:18">
      <c r="A640" s="10"/>
      <c r="B640" s="10"/>
      <c r="C640" s="10"/>
      <c r="D640" s="10"/>
      <c r="E640" s="10"/>
      <c r="F640" s="10"/>
      <c r="G640" s="10"/>
      <c r="H640" s="10"/>
      <c r="I640" s="10"/>
      <c r="J640" s="10"/>
      <c r="K640" s="10"/>
      <c r="L640" s="10"/>
      <c r="M640" s="10"/>
      <c r="N640" s="10"/>
      <c r="O640" s="10"/>
      <c r="P640" s="10"/>
      <c r="Q640" s="10"/>
      <c r="R640" s="10"/>
    </row>
    <row r="641" spans="1:18">
      <c r="A641" s="10"/>
      <c r="B641" s="10"/>
      <c r="C641" s="10"/>
      <c r="D641" s="10"/>
      <c r="E641" s="10"/>
      <c r="F641" s="10"/>
      <c r="G641" s="10"/>
      <c r="H641" s="10"/>
      <c r="I641" s="10"/>
      <c r="J641" s="10"/>
      <c r="K641" s="10"/>
      <c r="L641" s="10"/>
      <c r="M641" s="10"/>
      <c r="N641" s="10"/>
      <c r="O641" s="10"/>
      <c r="P641" s="10"/>
      <c r="Q641" s="10"/>
      <c r="R641" s="10"/>
    </row>
    <row r="642" spans="1:18">
      <c r="A642" s="10"/>
      <c r="B642" s="10"/>
      <c r="C642" s="10"/>
      <c r="D642" s="10"/>
      <c r="E642" s="10"/>
      <c r="F642" s="10"/>
      <c r="G642" s="10"/>
      <c r="H642" s="10"/>
      <c r="I642" s="10"/>
      <c r="J642" s="10"/>
      <c r="K642" s="10"/>
      <c r="L642" s="10"/>
      <c r="M642" s="10"/>
      <c r="N642" s="10"/>
      <c r="O642" s="10"/>
      <c r="P642" s="10"/>
      <c r="Q642" s="10"/>
      <c r="R642" s="10"/>
    </row>
    <row r="643" spans="1:18">
      <c r="A643" s="10"/>
      <c r="B643" s="10"/>
      <c r="C643" s="10"/>
      <c r="D643" s="10"/>
      <c r="E643" s="10"/>
      <c r="F643" s="10"/>
      <c r="G643" s="10"/>
      <c r="H643" s="10"/>
      <c r="I643" s="10"/>
      <c r="J643" s="10"/>
      <c r="K643" s="10"/>
      <c r="L643" s="10"/>
      <c r="M643" s="10"/>
      <c r="N643" s="10"/>
      <c r="O643" s="10"/>
      <c r="P643" s="10"/>
      <c r="Q643" s="10"/>
      <c r="R643" s="10"/>
    </row>
    <row r="644" spans="1:18">
      <c r="A644" s="10"/>
      <c r="B644" s="10"/>
      <c r="C644" s="10"/>
      <c r="D644" s="10"/>
      <c r="E644" s="10"/>
      <c r="F644" s="10"/>
      <c r="G644" s="10"/>
      <c r="H644" s="10"/>
      <c r="I644" s="10"/>
      <c r="J644" s="10"/>
      <c r="K644" s="10"/>
      <c r="L644" s="10"/>
      <c r="M644" s="10"/>
      <c r="N644" s="10"/>
      <c r="O644" s="10"/>
      <c r="P644" s="10"/>
      <c r="Q644" s="10"/>
      <c r="R644" s="10"/>
    </row>
    <row r="645" spans="1:18">
      <c r="A645" s="10"/>
      <c r="B645" s="10"/>
      <c r="C645" s="10"/>
      <c r="D645" s="10"/>
      <c r="E645" s="10"/>
      <c r="F645" s="10"/>
      <c r="G645" s="10"/>
      <c r="H645" s="10"/>
      <c r="I645" s="10"/>
      <c r="J645" s="10"/>
      <c r="K645" s="10"/>
      <c r="L645" s="10"/>
      <c r="M645" s="10"/>
      <c r="N645" s="10"/>
      <c r="O645" s="10"/>
      <c r="P645" s="10"/>
      <c r="Q645" s="10"/>
      <c r="R645" s="10"/>
    </row>
    <row r="646" spans="1:18">
      <c r="A646" s="10"/>
      <c r="B646" s="10"/>
      <c r="C646" s="10"/>
      <c r="D646" s="10"/>
      <c r="E646" s="10"/>
      <c r="F646" s="10"/>
      <c r="G646" s="10"/>
      <c r="H646" s="10"/>
      <c r="I646" s="10"/>
      <c r="J646" s="10"/>
      <c r="K646" s="10"/>
      <c r="L646" s="10"/>
      <c r="M646" s="10"/>
      <c r="N646" s="10"/>
      <c r="O646" s="10"/>
      <c r="P646" s="10"/>
      <c r="Q646" s="10"/>
      <c r="R646" s="10"/>
    </row>
    <row r="647" spans="1:18">
      <c r="A647" s="10"/>
      <c r="B647" s="10"/>
      <c r="C647" s="10"/>
      <c r="D647" s="10"/>
      <c r="E647" s="10"/>
      <c r="F647" s="10"/>
      <c r="G647" s="10"/>
      <c r="H647" s="10"/>
      <c r="I647" s="10"/>
      <c r="J647" s="10"/>
      <c r="K647" s="10"/>
      <c r="L647" s="10"/>
      <c r="M647" s="10"/>
      <c r="N647" s="10"/>
      <c r="O647" s="10"/>
      <c r="P647" s="10"/>
      <c r="Q647" s="10"/>
      <c r="R647" s="10"/>
    </row>
    <row r="648" spans="1:18">
      <c r="A648" s="10"/>
      <c r="B648" s="10"/>
      <c r="C648" s="10"/>
      <c r="D648" s="10"/>
      <c r="E648" s="10"/>
      <c r="F648" s="10"/>
      <c r="G648" s="10"/>
      <c r="H648" s="10"/>
      <c r="I648" s="10"/>
      <c r="J648" s="10"/>
      <c r="K648" s="10"/>
      <c r="L648" s="10"/>
      <c r="M648" s="10"/>
      <c r="N648" s="10"/>
      <c r="O648" s="10"/>
      <c r="P648" s="10"/>
      <c r="Q648" s="10"/>
      <c r="R648" s="10"/>
    </row>
    <row r="649" spans="1:18">
      <c r="A649" s="10"/>
      <c r="B649" s="10"/>
      <c r="C649" s="10"/>
      <c r="D649" s="10"/>
      <c r="E649" s="10"/>
      <c r="F649" s="10"/>
      <c r="G649" s="10"/>
      <c r="H649" s="10"/>
      <c r="I649" s="10"/>
      <c r="J649" s="10"/>
      <c r="K649" s="10"/>
      <c r="L649" s="10"/>
      <c r="M649" s="10"/>
      <c r="N649" s="10"/>
      <c r="O649" s="10"/>
      <c r="P649" s="10"/>
      <c r="Q649" s="10"/>
      <c r="R649" s="10"/>
    </row>
    <row r="650" spans="1:18">
      <c r="A650" s="10"/>
      <c r="B650" s="10"/>
      <c r="C650" s="10"/>
      <c r="D650" s="10"/>
      <c r="E650" s="10"/>
      <c r="F650" s="10"/>
      <c r="G650" s="10"/>
      <c r="H650" s="10"/>
      <c r="I650" s="10"/>
      <c r="J650" s="10"/>
      <c r="K650" s="10"/>
      <c r="L650" s="10"/>
      <c r="M650" s="10"/>
      <c r="N650" s="10"/>
      <c r="O650" s="10"/>
      <c r="P650" s="10"/>
      <c r="Q650" s="10"/>
      <c r="R650" s="10"/>
    </row>
    <row r="651" spans="1:18">
      <c r="A651" s="10"/>
      <c r="B651" s="10"/>
      <c r="C651" s="10"/>
      <c r="D651" s="10"/>
      <c r="E651" s="10"/>
      <c r="F651" s="10"/>
      <c r="G651" s="10"/>
      <c r="H651" s="10"/>
      <c r="I651" s="10"/>
      <c r="J651" s="10"/>
      <c r="K651" s="10"/>
      <c r="L651" s="10"/>
      <c r="M651" s="10"/>
      <c r="N651" s="10"/>
      <c r="O651" s="10"/>
      <c r="P651" s="10"/>
      <c r="Q651" s="10"/>
      <c r="R651" s="10"/>
    </row>
    <row r="652" spans="1:18">
      <c r="A652" s="10"/>
      <c r="B652" s="10"/>
      <c r="C652" s="10"/>
      <c r="D652" s="10"/>
      <c r="E652" s="10"/>
      <c r="F652" s="10"/>
      <c r="G652" s="10"/>
      <c r="H652" s="10"/>
      <c r="I652" s="10"/>
      <c r="J652" s="10"/>
      <c r="K652" s="10"/>
      <c r="L652" s="10"/>
      <c r="M652" s="10"/>
      <c r="N652" s="10"/>
      <c r="O652" s="10"/>
      <c r="P652" s="10"/>
      <c r="Q652" s="10"/>
      <c r="R652" s="10"/>
    </row>
    <row r="653" spans="1:18">
      <c r="A653" s="10"/>
      <c r="B653" s="10"/>
      <c r="C653" s="10"/>
      <c r="D653" s="10"/>
      <c r="E653" s="10"/>
      <c r="F653" s="10"/>
      <c r="G653" s="10"/>
      <c r="H653" s="10"/>
      <c r="I653" s="10"/>
      <c r="J653" s="10"/>
      <c r="K653" s="10"/>
      <c r="L653" s="10"/>
      <c r="M653" s="10"/>
      <c r="N653" s="10"/>
      <c r="O653" s="10"/>
      <c r="P653" s="10"/>
      <c r="Q653" s="10"/>
      <c r="R653" s="10"/>
    </row>
    <row r="654" spans="1:18">
      <c r="A654" s="10"/>
      <c r="B654" s="10"/>
      <c r="C654" s="10"/>
      <c r="D654" s="10"/>
      <c r="E654" s="10"/>
      <c r="F654" s="10"/>
      <c r="G654" s="10"/>
      <c r="H654" s="10"/>
      <c r="I654" s="10"/>
      <c r="J654" s="10"/>
      <c r="K654" s="10"/>
      <c r="L654" s="10"/>
      <c r="M654" s="10"/>
      <c r="N654" s="10"/>
      <c r="O654" s="10"/>
      <c r="P654" s="10"/>
      <c r="Q654" s="10"/>
      <c r="R654" s="10"/>
    </row>
    <row r="655" spans="1:18">
      <c r="A655" s="10"/>
      <c r="B655" s="10"/>
      <c r="C655" s="10"/>
      <c r="D655" s="10"/>
      <c r="E655" s="10"/>
      <c r="F655" s="10"/>
      <c r="G655" s="10"/>
      <c r="H655" s="10"/>
      <c r="I655" s="10"/>
      <c r="J655" s="10"/>
      <c r="K655" s="10"/>
      <c r="L655" s="10"/>
      <c r="M655" s="10"/>
      <c r="N655" s="10"/>
      <c r="O655" s="10"/>
      <c r="P655" s="10"/>
      <c r="Q655" s="10"/>
      <c r="R655" s="10"/>
    </row>
    <row r="656" spans="1:18">
      <c r="A656" s="10"/>
      <c r="B656" s="10"/>
      <c r="C656" s="10"/>
      <c r="D656" s="10"/>
      <c r="E656" s="10"/>
      <c r="F656" s="10"/>
      <c r="G656" s="10"/>
      <c r="H656" s="10"/>
      <c r="I656" s="10"/>
      <c r="J656" s="10"/>
      <c r="K656" s="10"/>
      <c r="L656" s="10"/>
      <c r="M656" s="10"/>
      <c r="N656" s="10"/>
      <c r="O656" s="10"/>
      <c r="P656" s="10"/>
      <c r="Q656" s="10"/>
      <c r="R656" s="10"/>
    </row>
    <row r="657" spans="1:18">
      <c r="A657" s="10"/>
      <c r="B657" s="10"/>
      <c r="C657" s="10"/>
      <c r="D657" s="10"/>
      <c r="E657" s="10"/>
      <c r="F657" s="10"/>
      <c r="G657" s="10"/>
      <c r="H657" s="10"/>
      <c r="I657" s="10"/>
      <c r="J657" s="10"/>
      <c r="K657" s="10"/>
      <c r="L657" s="10"/>
      <c r="M657" s="10"/>
      <c r="N657" s="10"/>
      <c r="O657" s="10"/>
      <c r="P657" s="10"/>
      <c r="Q657" s="10"/>
      <c r="R657" s="10"/>
    </row>
    <row r="658" spans="1:18">
      <c r="A658" s="10"/>
      <c r="B658" s="10"/>
      <c r="C658" s="10"/>
      <c r="D658" s="10"/>
      <c r="E658" s="10"/>
      <c r="F658" s="10"/>
      <c r="G658" s="10"/>
      <c r="H658" s="10"/>
      <c r="I658" s="10"/>
      <c r="J658" s="10"/>
      <c r="K658" s="10"/>
      <c r="L658" s="10"/>
      <c r="M658" s="10"/>
      <c r="N658" s="10"/>
      <c r="O658" s="10"/>
      <c r="P658" s="10"/>
      <c r="Q658" s="10"/>
      <c r="R658" s="10"/>
    </row>
    <row r="659" spans="1:18">
      <c r="A659" s="10"/>
      <c r="B659" s="10"/>
      <c r="C659" s="10"/>
      <c r="D659" s="10"/>
      <c r="E659" s="10"/>
      <c r="F659" s="10"/>
      <c r="G659" s="10"/>
      <c r="H659" s="10"/>
      <c r="I659" s="10"/>
      <c r="J659" s="10"/>
      <c r="K659" s="10"/>
      <c r="L659" s="10"/>
      <c r="M659" s="10"/>
      <c r="N659" s="10"/>
      <c r="O659" s="10"/>
      <c r="P659" s="10"/>
      <c r="Q659" s="10"/>
      <c r="R659" s="10"/>
    </row>
    <row r="660" spans="1:18">
      <c r="A660" s="10"/>
      <c r="B660" s="10"/>
      <c r="C660" s="10"/>
      <c r="D660" s="10"/>
      <c r="E660" s="10"/>
      <c r="F660" s="10"/>
      <c r="G660" s="10"/>
      <c r="H660" s="10"/>
      <c r="I660" s="10"/>
      <c r="J660" s="10"/>
      <c r="K660" s="10"/>
      <c r="L660" s="10"/>
      <c r="M660" s="10"/>
      <c r="N660" s="10"/>
      <c r="O660" s="10"/>
      <c r="P660" s="10"/>
      <c r="Q660" s="10"/>
      <c r="R660" s="10"/>
    </row>
    <row r="661" spans="1:18">
      <c r="A661" s="10"/>
      <c r="B661" s="10"/>
      <c r="C661" s="10"/>
      <c r="D661" s="10"/>
      <c r="E661" s="10"/>
      <c r="F661" s="10"/>
      <c r="G661" s="10"/>
      <c r="H661" s="10"/>
      <c r="I661" s="10"/>
      <c r="J661" s="10"/>
      <c r="K661" s="10"/>
      <c r="L661" s="10"/>
      <c r="M661" s="10"/>
      <c r="N661" s="10"/>
      <c r="O661" s="10"/>
      <c r="P661" s="10"/>
      <c r="Q661" s="10"/>
      <c r="R661" s="10"/>
    </row>
    <row r="662" spans="1:18">
      <c r="A662" s="10"/>
      <c r="B662" s="10"/>
      <c r="C662" s="10"/>
      <c r="D662" s="10"/>
      <c r="E662" s="10"/>
      <c r="F662" s="10"/>
      <c r="G662" s="10"/>
      <c r="H662" s="10"/>
      <c r="I662" s="10"/>
      <c r="J662" s="10"/>
      <c r="K662" s="10"/>
      <c r="L662" s="10"/>
      <c r="M662" s="10"/>
      <c r="N662" s="10"/>
      <c r="O662" s="10"/>
      <c r="P662" s="10"/>
      <c r="Q662" s="10"/>
      <c r="R662" s="10"/>
    </row>
    <row r="663" spans="1:18">
      <c r="A663" s="10"/>
      <c r="B663" s="10"/>
      <c r="C663" s="10"/>
      <c r="D663" s="10"/>
      <c r="E663" s="10"/>
      <c r="F663" s="10"/>
      <c r="G663" s="10"/>
      <c r="H663" s="10"/>
      <c r="I663" s="10"/>
      <c r="J663" s="10"/>
      <c r="K663" s="10"/>
      <c r="L663" s="10"/>
      <c r="M663" s="10"/>
      <c r="N663" s="10"/>
      <c r="O663" s="10"/>
      <c r="P663" s="10"/>
      <c r="Q663" s="10"/>
      <c r="R663" s="10"/>
    </row>
    <row r="664" spans="1:18">
      <c r="A664" s="10"/>
      <c r="B664" s="10"/>
      <c r="C664" s="10"/>
      <c r="D664" s="10"/>
      <c r="E664" s="10"/>
      <c r="F664" s="10"/>
      <c r="G664" s="10"/>
      <c r="H664" s="10"/>
      <c r="I664" s="10"/>
      <c r="J664" s="10"/>
      <c r="K664" s="10"/>
      <c r="L664" s="10"/>
      <c r="M664" s="10"/>
      <c r="N664" s="10"/>
      <c r="O664" s="10"/>
      <c r="P664" s="10"/>
      <c r="Q664" s="10"/>
      <c r="R664" s="10"/>
    </row>
    <row r="665" spans="1:18">
      <c r="A665" s="10"/>
      <c r="B665" s="10"/>
      <c r="C665" s="10"/>
      <c r="D665" s="10"/>
      <c r="E665" s="10"/>
      <c r="F665" s="10"/>
      <c r="G665" s="10"/>
      <c r="H665" s="10"/>
      <c r="I665" s="10"/>
      <c r="J665" s="10"/>
      <c r="K665" s="10"/>
      <c r="L665" s="10"/>
      <c r="M665" s="10"/>
      <c r="N665" s="10"/>
      <c r="O665" s="10"/>
      <c r="P665" s="10"/>
      <c r="Q665" s="10"/>
      <c r="R665" s="10"/>
    </row>
    <row r="666" spans="1:18">
      <c r="A666" s="10"/>
      <c r="B666" s="10"/>
      <c r="C666" s="10"/>
      <c r="D666" s="10"/>
      <c r="E666" s="10"/>
      <c r="F666" s="10"/>
      <c r="G666" s="10"/>
      <c r="H666" s="10"/>
      <c r="I666" s="10"/>
      <c r="J666" s="10"/>
      <c r="K666" s="10"/>
      <c r="L666" s="10"/>
      <c r="M666" s="10"/>
      <c r="N666" s="10"/>
      <c r="O666" s="10"/>
      <c r="P666" s="10"/>
      <c r="Q666" s="10"/>
      <c r="R666" s="10"/>
    </row>
    <row r="667" spans="1:18">
      <c r="A667" s="10"/>
      <c r="B667" s="10"/>
      <c r="C667" s="10"/>
      <c r="D667" s="10"/>
      <c r="E667" s="10"/>
      <c r="F667" s="10"/>
      <c r="G667" s="10"/>
      <c r="H667" s="10"/>
      <c r="I667" s="10"/>
      <c r="J667" s="10"/>
      <c r="K667" s="10"/>
      <c r="L667" s="10"/>
      <c r="M667" s="10"/>
      <c r="N667" s="10"/>
      <c r="O667" s="10"/>
      <c r="P667" s="10"/>
      <c r="Q667" s="10"/>
      <c r="R667" s="10"/>
    </row>
    <row r="668" spans="1:18">
      <c r="A668" s="10"/>
      <c r="B668" s="10"/>
      <c r="C668" s="10"/>
      <c r="D668" s="10"/>
      <c r="E668" s="10"/>
      <c r="F668" s="10"/>
      <c r="G668" s="10"/>
      <c r="H668" s="10"/>
      <c r="I668" s="10"/>
      <c r="J668" s="10"/>
      <c r="K668" s="10"/>
      <c r="L668" s="10"/>
      <c r="M668" s="10"/>
      <c r="N668" s="10"/>
      <c r="O668" s="10"/>
      <c r="P668" s="10"/>
      <c r="Q668" s="10"/>
      <c r="R668" s="10"/>
    </row>
    <row r="669" spans="1:18">
      <c r="A669" s="10"/>
      <c r="B669" s="10"/>
      <c r="C669" s="10"/>
      <c r="D669" s="10"/>
      <c r="E669" s="10"/>
      <c r="F669" s="10"/>
      <c r="G669" s="10"/>
      <c r="H669" s="10"/>
      <c r="I669" s="10"/>
      <c r="J669" s="10"/>
      <c r="K669" s="10"/>
      <c r="L669" s="10"/>
      <c r="M669" s="10"/>
      <c r="N669" s="10"/>
      <c r="O669" s="10"/>
      <c r="P669" s="10"/>
      <c r="Q669" s="10"/>
      <c r="R669" s="10"/>
    </row>
    <row r="670" spans="1:18">
      <c r="A670" s="10"/>
      <c r="B670" s="10"/>
      <c r="C670" s="10"/>
      <c r="D670" s="10"/>
      <c r="E670" s="10"/>
      <c r="F670" s="10"/>
      <c r="G670" s="10"/>
      <c r="H670" s="10"/>
      <c r="I670" s="10"/>
      <c r="J670" s="10"/>
      <c r="K670" s="10"/>
      <c r="L670" s="10"/>
      <c r="M670" s="10"/>
      <c r="N670" s="10"/>
      <c r="O670" s="10"/>
      <c r="P670" s="10"/>
      <c r="Q670" s="10"/>
      <c r="R670" s="10"/>
    </row>
    <row r="671" spans="1:18">
      <c r="A671" s="10"/>
      <c r="B671" s="10"/>
      <c r="C671" s="10"/>
      <c r="D671" s="10"/>
      <c r="E671" s="10"/>
      <c r="F671" s="10"/>
      <c r="G671" s="10"/>
      <c r="H671" s="10"/>
      <c r="I671" s="10"/>
      <c r="J671" s="10"/>
      <c r="K671" s="10"/>
      <c r="L671" s="10"/>
      <c r="M671" s="10"/>
      <c r="N671" s="10"/>
      <c r="O671" s="10"/>
      <c r="P671" s="10"/>
      <c r="Q671" s="10"/>
      <c r="R671" s="10"/>
    </row>
    <row r="672" spans="1:18">
      <c r="A672" s="10"/>
      <c r="B672" s="10"/>
      <c r="C672" s="10"/>
      <c r="D672" s="10"/>
      <c r="E672" s="10"/>
      <c r="F672" s="10"/>
      <c r="G672" s="10"/>
      <c r="H672" s="10"/>
      <c r="I672" s="10"/>
      <c r="J672" s="10"/>
      <c r="K672" s="10"/>
      <c r="L672" s="10"/>
      <c r="M672" s="10"/>
      <c r="N672" s="10"/>
      <c r="O672" s="10"/>
      <c r="P672" s="10"/>
      <c r="Q672" s="10"/>
      <c r="R672" s="10"/>
    </row>
    <row r="673" spans="1:18">
      <c r="A673" s="10"/>
      <c r="B673" s="10"/>
      <c r="C673" s="10"/>
      <c r="D673" s="10"/>
      <c r="E673" s="10"/>
      <c r="F673" s="10"/>
      <c r="G673" s="10"/>
      <c r="H673" s="10"/>
      <c r="I673" s="10"/>
      <c r="J673" s="10"/>
      <c r="K673" s="10"/>
      <c r="L673" s="10"/>
      <c r="M673" s="10"/>
      <c r="N673" s="10"/>
      <c r="O673" s="10"/>
      <c r="P673" s="10"/>
      <c r="Q673" s="10"/>
      <c r="R673" s="10"/>
    </row>
    <row r="674" spans="1:18">
      <c r="A674" s="10"/>
      <c r="B674" s="10"/>
      <c r="C674" s="10"/>
      <c r="D674" s="10"/>
      <c r="E674" s="10"/>
      <c r="F674" s="10"/>
      <c r="G674" s="10"/>
      <c r="H674" s="10"/>
      <c r="I674" s="10"/>
      <c r="J674" s="10"/>
      <c r="K674" s="10"/>
      <c r="L674" s="10"/>
      <c r="M674" s="10"/>
      <c r="N674" s="10"/>
      <c r="O674" s="10"/>
      <c r="P674" s="10"/>
      <c r="Q674" s="10"/>
      <c r="R674" s="10"/>
    </row>
    <row r="675" spans="1:18">
      <c r="A675" s="10"/>
      <c r="B675" s="10"/>
      <c r="C675" s="10"/>
      <c r="D675" s="10"/>
      <c r="E675" s="10"/>
      <c r="F675" s="10"/>
      <c r="G675" s="10"/>
      <c r="H675" s="10"/>
      <c r="I675" s="10"/>
      <c r="J675" s="10"/>
      <c r="K675" s="10"/>
      <c r="L675" s="10"/>
      <c r="M675" s="10"/>
      <c r="N675" s="10"/>
      <c r="O675" s="10"/>
      <c r="P675" s="10"/>
      <c r="Q675" s="10"/>
      <c r="R675" s="10"/>
    </row>
    <row r="676" spans="1:18">
      <c r="A676" s="10"/>
      <c r="B676" s="10"/>
      <c r="C676" s="10"/>
      <c r="D676" s="10"/>
      <c r="E676" s="10"/>
      <c r="F676" s="10"/>
      <c r="G676" s="10"/>
      <c r="H676" s="10"/>
      <c r="I676" s="10"/>
      <c r="J676" s="10"/>
      <c r="K676" s="10"/>
      <c r="L676" s="10"/>
      <c r="M676" s="10"/>
      <c r="N676" s="10"/>
      <c r="O676" s="10"/>
      <c r="P676" s="10"/>
      <c r="Q676" s="10"/>
      <c r="R676" s="10"/>
    </row>
    <row r="677" spans="1:18">
      <c r="A677" s="10"/>
      <c r="B677" s="10"/>
      <c r="C677" s="10"/>
      <c r="D677" s="10"/>
      <c r="E677" s="10"/>
      <c r="F677" s="10"/>
      <c r="G677" s="10"/>
      <c r="H677" s="10"/>
      <c r="I677" s="10"/>
      <c r="J677" s="10"/>
      <c r="K677" s="10"/>
      <c r="L677" s="10"/>
      <c r="M677" s="10"/>
      <c r="N677" s="10"/>
      <c r="O677" s="10"/>
      <c r="P677" s="10"/>
      <c r="Q677" s="10"/>
      <c r="R677" s="10"/>
    </row>
    <row r="678" spans="1:18">
      <c r="A678" s="10"/>
      <c r="B678" s="10"/>
      <c r="C678" s="10"/>
      <c r="D678" s="10"/>
      <c r="E678" s="10"/>
      <c r="F678" s="10"/>
      <c r="G678" s="10"/>
      <c r="H678" s="10"/>
      <c r="I678" s="10"/>
      <c r="J678" s="10"/>
      <c r="K678" s="10"/>
      <c r="L678" s="10"/>
      <c r="M678" s="10"/>
      <c r="N678" s="10"/>
      <c r="O678" s="10"/>
      <c r="P678" s="10"/>
      <c r="Q678" s="10"/>
      <c r="R678" s="10"/>
    </row>
    <row r="679" spans="1:18">
      <c r="A679" s="10"/>
      <c r="B679" s="10"/>
      <c r="C679" s="10"/>
      <c r="D679" s="10"/>
      <c r="E679" s="10"/>
      <c r="F679" s="10"/>
      <c r="G679" s="10"/>
      <c r="H679" s="10"/>
      <c r="I679" s="10"/>
      <c r="J679" s="10"/>
      <c r="K679" s="10"/>
      <c r="L679" s="10"/>
      <c r="M679" s="10"/>
      <c r="N679" s="10"/>
      <c r="O679" s="10"/>
      <c r="P679" s="10"/>
      <c r="Q679" s="10"/>
      <c r="R679" s="10"/>
    </row>
    <row r="680" spans="1:18">
      <c r="A680" s="10"/>
      <c r="B680" s="10"/>
      <c r="C680" s="10"/>
      <c r="D680" s="10"/>
      <c r="E680" s="10"/>
      <c r="F680" s="10"/>
      <c r="G680" s="10"/>
      <c r="H680" s="10"/>
      <c r="I680" s="10"/>
      <c r="J680" s="10"/>
      <c r="K680" s="10"/>
      <c r="L680" s="10"/>
      <c r="M680" s="10"/>
      <c r="N680" s="10"/>
      <c r="O680" s="10"/>
      <c r="P680" s="10"/>
      <c r="Q680" s="10"/>
      <c r="R680" s="10"/>
    </row>
    <row r="681" spans="1:18">
      <c r="A681" s="10"/>
      <c r="B681" s="10"/>
      <c r="C681" s="10"/>
      <c r="D681" s="10"/>
      <c r="E681" s="10"/>
      <c r="F681" s="10"/>
      <c r="G681" s="10"/>
      <c r="H681" s="10"/>
      <c r="I681" s="10"/>
      <c r="J681" s="10"/>
      <c r="K681" s="10"/>
      <c r="L681" s="10"/>
      <c r="M681" s="10"/>
      <c r="N681" s="10"/>
      <c r="O681" s="10"/>
      <c r="P681" s="10"/>
      <c r="Q681" s="10"/>
      <c r="R681" s="10"/>
    </row>
    <row r="682" spans="1:18">
      <c r="A682" s="10"/>
      <c r="B682" s="10"/>
      <c r="C682" s="10"/>
      <c r="D682" s="10"/>
      <c r="E682" s="10"/>
      <c r="F682" s="10"/>
      <c r="G682" s="10"/>
      <c r="H682" s="10"/>
      <c r="I682" s="10"/>
      <c r="J682" s="10"/>
      <c r="K682" s="10"/>
      <c r="L682" s="10"/>
      <c r="M682" s="10"/>
      <c r="N682" s="10"/>
      <c r="O682" s="10"/>
      <c r="P682" s="10"/>
      <c r="Q682" s="10"/>
      <c r="R682" s="10"/>
    </row>
    <row r="683" spans="1:18">
      <c r="A683" s="10"/>
      <c r="B683" s="10"/>
      <c r="C683" s="10"/>
      <c r="D683" s="10"/>
      <c r="E683" s="10"/>
      <c r="F683" s="10"/>
      <c r="G683" s="10"/>
      <c r="H683" s="10"/>
      <c r="I683" s="10"/>
      <c r="J683" s="10"/>
      <c r="K683" s="10"/>
      <c r="L683" s="10"/>
      <c r="M683" s="10"/>
      <c r="N683" s="10"/>
      <c r="O683" s="10"/>
      <c r="P683" s="10"/>
      <c r="Q683" s="10"/>
      <c r="R683" s="10"/>
    </row>
    <row r="684" spans="1:18">
      <c r="A684" s="10"/>
      <c r="B684" s="10"/>
      <c r="C684" s="10"/>
      <c r="D684" s="10"/>
      <c r="E684" s="10"/>
      <c r="F684" s="10"/>
      <c r="G684" s="10"/>
      <c r="H684" s="10"/>
      <c r="I684" s="10"/>
      <c r="J684" s="10"/>
      <c r="K684" s="10"/>
      <c r="L684" s="10"/>
      <c r="M684" s="10"/>
      <c r="N684" s="10"/>
      <c r="O684" s="10"/>
      <c r="P684" s="10"/>
      <c r="Q684" s="10"/>
      <c r="R684" s="10"/>
    </row>
    <row r="685" spans="1:18">
      <c r="A685" s="10"/>
      <c r="B685" s="10"/>
      <c r="C685" s="10"/>
      <c r="D685" s="10"/>
      <c r="E685" s="10"/>
      <c r="F685" s="10"/>
      <c r="G685" s="10"/>
      <c r="H685" s="10"/>
      <c r="I685" s="10"/>
      <c r="J685" s="10"/>
      <c r="K685" s="10"/>
      <c r="L685" s="10"/>
      <c r="M685" s="10"/>
      <c r="N685" s="10"/>
      <c r="O685" s="10"/>
      <c r="P685" s="10"/>
      <c r="Q685" s="10"/>
      <c r="R685" s="10"/>
    </row>
    <row r="686" spans="1:18">
      <c r="A686" s="10"/>
      <c r="B686" s="10"/>
      <c r="C686" s="10"/>
      <c r="D686" s="10"/>
      <c r="E686" s="10"/>
      <c r="F686" s="10"/>
      <c r="G686" s="10"/>
      <c r="H686" s="10"/>
      <c r="I686" s="10"/>
      <c r="J686" s="10"/>
      <c r="K686" s="10"/>
      <c r="L686" s="10"/>
      <c r="M686" s="10"/>
      <c r="N686" s="10"/>
      <c r="O686" s="10"/>
      <c r="P686" s="10"/>
      <c r="Q686" s="10"/>
      <c r="R686" s="10"/>
    </row>
    <row r="687" spans="1:18">
      <c r="A687" s="10"/>
      <c r="B687" s="10"/>
      <c r="C687" s="10"/>
      <c r="D687" s="10"/>
      <c r="E687" s="10"/>
      <c r="F687" s="10"/>
      <c r="G687" s="10"/>
      <c r="H687" s="10"/>
      <c r="I687" s="10"/>
      <c r="J687" s="10"/>
      <c r="K687" s="10"/>
      <c r="L687" s="10"/>
      <c r="M687" s="10"/>
      <c r="N687" s="10"/>
      <c r="O687" s="10"/>
      <c r="P687" s="10"/>
      <c r="Q687" s="10"/>
      <c r="R687" s="10"/>
    </row>
    <row r="688" spans="1:18">
      <c r="A688" s="10"/>
      <c r="B688" s="10"/>
      <c r="C688" s="10"/>
      <c r="D688" s="10"/>
      <c r="E688" s="10"/>
      <c r="F688" s="10"/>
      <c r="G688" s="10"/>
      <c r="H688" s="10"/>
      <c r="I688" s="10"/>
      <c r="J688" s="10"/>
      <c r="K688" s="10"/>
      <c r="L688" s="10"/>
      <c r="M688" s="10"/>
      <c r="N688" s="10"/>
      <c r="O688" s="10"/>
      <c r="P688" s="10"/>
      <c r="Q688" s="10"/>
      <c r="R688" s="10"/>
    </row>
    <row r="689" spans="1:18">
      <c r="A689" s="10"/>
      <c r="B689" s="10"/>
      <c r="C689" s="10"/>
      <c r="D689" s="10"/>
      <c r="E689" s="10"/>
      <c r="F689" s="10"/>
      <c r="G689" s="10"/>
      <c r="H689" s="10"/>
      <c r="I689" s="10"/>
      <c r="J689" s="10"/>
      <c r="K689" s="10"/>
      <c r="L689" s="10"/>
      <c r="M689" s="10"/>
      <c r="N689" s="10"/>
      <c r="O689" s="10"/>
      <c r="P689" s="10"/>
      <c r="Q689" s="10"/>
      <c r="R689" s="10"/>
    </row>
    <row r="690" spans="1:18">
      <c r="A690" s="10"/>
      <c r="B690" s="10"/>
      <c r="C690" s="10"/>
      <c r="D690" s="10"/>
      <c r="E690" s="10"/>
      <c r="F690" s="10"/>
      <c r="G690" s="10"/>
      <c r="H690" s="10"/>
      <c r="I690" s="10"/>
      <c r="J690" s="10"/>
      <c r="K690" s="10"/>
      <c r="L690" s="10"/>
      <c r="M690" s="10"/>
      <c r="N690" s="10"/>
      <c r="O690" s="10"/>
      <c r="P690" s="10"/>
      <c r="Q690" s="10"/>
      <c r="R690" s="10"/>
    </row>
    <row r="691" spans="1:18">
      <c r="A691" s="10"/>
      <c r="B691" s="10"/>
      <c r="C691" s="10"/>
      <c r="D691" s="10"/>
      <c r="E691" s="10"/>
      <c r="F691" s="10"/>
      <c r="G691" s="10"/>
      <c r="H691" s="10"/>
      <c r="I691" s="10"/>
      <c r="J691" s="10"/>
      <c r="K691" s="10"/>
      <c r="L691" s="10"/>
      <c r="M691" s="10"/>
      <c r="N691" s="10"/>
      <c r="O691" s="10"/>
      <c r="P691" s="10"/>
      <c r="Q691" s="10"/>
      <c r="R691" s="10"/>
    </row>
    <row r="692" spans="1:18">
      <c r="A692" s="10"/>
      <c r="B692" s="10"/>
      <c r="C692" s="10"/>
      <c r="D692" s="10"/>
      <c r="E692" s="10"/>
      <c r="F692" s="10"/>
      <c r="G692" s="10"/>
      <c r="H692" s="10"/>
      <c r="I692" s="10"/>
      <c r="J692" s="10"/>
      <c r="K692" s="10"/>
      <c r="L692" s="10"/>
      <c r="M692" s="10"/>
      <c r="N692" s="10"/>
      <c r="O692" s="10"/>
      <c r="P692" s="10"/>
      <c r="Q692" s="10"/>
      <c r="R692" s="10"/>
    </row>
    <row r="693" spans="1:18">
      <c r="A693" s="10"/>
      <c r="B693" s="10"/>
      <c r="C693" s="10"/>
      <c r="D693" s="10"/>
      <c r="E693" s="10"/>
      <c r="F693" s="10"/>
      <c r="G693" s="10"/>
      <c r="H693" s="10"/>
      <c r="I693" s="10"/>
      <c r="J693" s="10"/>
      <c r="K693" s="10"/>
      <c r="L693" s="10"/>
      <c r="M693" s="10"/>
      <c r="N693" s="10"/>
      <c r="O693" s="10"/>
      <c r="P693" s="10"/>
      <c r="Q693" s="10"/>
      <c r="R693" s="10"/>
    </row>
    <row r="694" spans="1:18">
      <c r="A694" s="10"/>
      <c r="B694" s="10"/>
      <c r="C694" s="10"/>
      <c r="D694" s="10"/>
      <c r="E694" s="10"/>
      <c r="F694" s="10"/>
      <c r="G694" s="10"/>
      <c r="H694" s="10"/>
      <c r="I694" s="10"/>
      <c r="J694" s="10"/>
      <c r="K694" s="10"/>
      <c r="L694" s="10"/>
      <c r="M694" s="10"/>
      <c r="N694" s="10"/>
      <c r="O694" s="10"/>
      <c r="P694" s="10"/>
      <c r="Q694" s="10"/>
      <c r="R694" s="10"/>
    </row>
    <row r="695" spans="1:18">
      <c r="A695" s="10"/>
      <c r="B695" s="10"/>
      <c r="C695" s="10"/>
      <c r="D695" s="10"/>
      <c r="E695" s="10"/>
      <c r="F695" s="10"/>
      <c r="G695" s="10"/>
      <c r="H695" s="10"/>
      <c r="I695" s="10"/>
      <c r="J695" s="10"/>
      <c r="K695" s="10"/>
      <c r="L695" s="10"/>
      <c r="M695" s="10"/>
      <c r="N695" s="10"/>
      <c r="O695" s="10"/>
      <c r="P695" s="10"/>
      <c r="Q695" s="10"/>
      <c r="R695" s="10"/>
    </row>
    <row r="696" spans="1:18">
      <c r="A696" s="10"/>
      <c r="B696" s="10"/>
      <c r="C696" s="10"/>
      <c r="D696" s="10"/>
      <c r="E696" s="10"/>
      <c r="F696" s="10"/>
      <c r="G696" s="10"/>
      <c r="H696" s="10"/>
      <c r="I696" s="10"/>
      <c r="J696" s="10"/>
      <c r="K696" s="10"/>
      <c r="L696" s="10"/>
      <c r="M696" s="10"/>
      <c r="N696" s="10"/>
      <c r="O696" s="10"/>
      <c r="P696" s="10"/>
      <c r="Q696" s="10"/>
      <c r="R696" s="10"/>
    </row>
    <row r="697" spans="1:18">
      <c r="A697" s="10"/>
      <c r="B697" s="10"/>
      <c r="C697" s="10"/>
      <c r="D697" s="10"/>
      <c r="E697" s="10"/>
      <c r="F697" s="10"/>
      <c r="G697" s="10"/>
      <c r="H697" s="10"/>
      <c r="I697" s="10"/>
      <c r="J697" s="10"/>
      <c r="K697" s="10"/>
      <c r="L697" s="10"/>
      <c r="M697" s="10"/>
      <c r="N697" s="10"/>
      <c r="O697" s="10"/>
      <c r="P697" s="10"/>
      <c r="Q697" s="10"/>
      <c r="R697" s="10"/>
    </row>
    <row r="698" spans="1:18">
      <c r="A698" s="10"/>
      <c r="B698" s="10"/>
      <c r="C698" s="10"/>
      <c r="D698" s="10"/>
      <c r="E698" s="10"/>
      <c r="F698" s="10"/>
      <c r="G698" s="10"/>
      <c r="H698" s="10"/>
      <c r="I698" s="10"/>
      <c r="J698" s="10"/>
      <c r="K698" s="10"/>
      <c r="L698" s="10"/>
      <c r="M698" s="10"/>
      <c r="N698" s="10"/>
      <c r="O698" s="10"/>
      <c r="P698" s="10"/>
      <c r="Q698" s="10"/>
      <c r="R698" s="10"/>
    </row>
    <row r="699" spans="1:18">
      <c r="A699" s="10"/>
      <c r="B699" s="10"/>
      <c r="C699" s="10"/>
      <c r="D699" s="10"/>
      <c r="E699" s="10"/>
      <c r="F699" s="10"/>
      <c r="G699" s="10"/>
      <c r="H699" s="10"/>
      <c r="I699" s="10"/>
      <c r="J699" s="10"/>
      <c r="K699" s="10"/>
      <c r="L699" s="10"/>
      <c r="M699" s="10"/>
      <c r="N699" s="10"/>
      <c r="O699" s="10"/>
      <c r="P699" s="10"/>
      <c r="Q699" s="10"/>
      <c r="R699" s="10"/>
    </row>
    <row r="700" spans="1:18">
      <c r="A700" s="10"/>
      <c r="B700" s="10"/>
      <c r="C700" s="10"/>
      <c r="D700" s="10"/>
      <c r="E700" s="10"/>
      <c r="F700" s="10"/>
      <c r="G700" s="10"/>
      <c r="H700" s="10"/>
      <c r="I700" s="10"/>
      <c r="J700" s="10"/>
      <c r="K700" s="10"/>
      <c r="L700" s="10"/>
      <c r="M700" s="10"/>
      <c r="N700" s="10"/>
      <c r="O700" s="10"/>
      <c r="P700" s="10"/>
      <c r="Q700" s="10"/>
      <c r="R700" s="10"/>
    </row>
    <row r="701" spans="1:18">
      <c r="A701" s="10"/>
      <c r="B701" s="10"/>
      <c r="C701" s="10"/>
      <c r="D701" s="10"/>
      <c r="E701" s="10"/>
      <c r="F701" s="10"/>
      <c r="G701" s="10"/>
      <c r="H701" s="10"/>
      <c r="I701" s="10"/>
      <c r="J701" s="10"/>
      <c r="K701" s="10"/>
      <c r="L701" s="10"/>
      <c r="M701" s="10"/>
      <c r="N701" s="10"/>
      <c r="O701" s="10"/>
      <c r="P701" s="10"/>
      <c r="Q701" s="10"/>
      <c r="R701" s="10"/>
    </row>
    <row r="702" spans="1:18">
      <c r="A702" s="10"/>
      <c r="B702" s="10"/>
      <c r="C702" s="10"/>
      <c r="D702" s="10"/>
      <c r="E702" s="10"/>
      <c r="F702" s="10"/>
      <c r="G702" s="10"/>
      <c r="H702" s="10"/>
      <c r="I702" s="10"/>
      <c r="J702" s="10"/>
      <c r="K702" s="10"/>
      <c r="L702" s="10"/>
      <c r="M702" s="10"/>
      <c r="N702" s="10"/>
      <c r="O702" s="10"/>
      <c r="P702" s="10"/>
      <c r="Q702" s="10"/>
      <c r="R702" s="10"/>
    </row>
    <row r="703" spans="1:18">
      <c r="A703" s="10"/>
      <c r="B703" s="10"/>
      <c r="C703" s="10"/>
      <c r="D703" s="10"/>
      <c r="E703" s="10"/>
      <c r="F703" s="10"/>
      <c r="G703" s="10"/>
      <c r="H703" s="10"/>
      <c r="I703" s="10"/>
      <c r="J703" s="10"/>
      <c r="K703" s="10"/>
      <c r="L703" s="10"/>
      <c r="M703" s="10"/>
      <c r="N703" s="10"/>
      <c r="O703" s="10"/>
      <c r="P703" s="10"/>
      <c r="Q703" s="10"/>
      <c r="R703" s="10"/>
    </row>
    <row r="704" spans="1:18">
      <c r="A704" s="10"/>
      <c r="B704" s="10"/>
      <c r="C704" s="10"/>
      <c r="D704" s="10"/>
      <c r="E704" s="10"/>
      <c r="F704" s="10"/>
      <c r="G704" s="10"/>
      <c r="H704" s="10"/>
      <c r="I704" s="10"/>
      <c r="J704" s="10"/>
      <c r="K704" s="10"/>
      <c r="L704" s="10"/>
      <c r="M704" s="10"/>
      <c r="N704" s="10"/>
      <c r="O704" s="10"/>
      <c r="P704" s="10"/>
      <c r="Q704" s="10"/>
      <c r="R704" s="10"/>
    </row>
    <row r="705" spans="1:18">
      <c r="A705" s="10"/>
      <c r="B705" s="10"/>
      <c r="C705" s="10"/>
      <c r="D705" s="10"/>
      <c r="E705" s="10"/>
      <c r="F705" s="10"/>
      <c r="G705" s="10"/>
      <c r="H705" s="10"/>
      <c r="I705" s="10"/>
      <c r="J705" s="10"/>
      <c r="K705" s="10"/>
      <c r="L705" s="10"/>
      <c r="M705" s="10"/>
      <c r="N705" s="10"/>
      <c r="O705" s="10"/>
      <c r="P705" s="10"/>
      <c r="Q705" s="10"/>
      <c r="R705" s="10"/>
    </row>
    <row r="706" spans="1:18">
      <c r="A706" s="10"/>
      <c r="B706" s="10"/>
      <c r="C706" s="10"/>
      <c r="D706" s="10"/>
      <c r="E706" s="10"/>
      <c r="F706" s="10"/>
      <c r="G706" s="10"/>
      <c r="H706" s="10"/>
      <c r="I706" s="10"/>
      <c r="J706" s="10"/>
      <c r="K706" s="10"/>
      <c r="L706" s="10"/>
      <c r="M706" s="10"/>
      <c r="N706" s="10"/>
      <c r="O706" s="10"/>
      <c r="P706" s="10"/>
      <c r="Q706" s="10"/>
      <c r="R706" s="10"/>
    </row>
    <row r="707" spans="1:18">
      <c r="A707" s="10"/>
      <c r="B707" s="10"/>
      <c r="C707" s="10"/>
      <c r="D707" s="10"/>
      <c r="E707" s="10"/>
      <c r="F707" s="10"/>
      <c r="G707" s="10"/>
      <c r="H707" s="10"/>
      <c r="I707" s="10"/>
      <c r="J707" s="10"/>
      <c r="K707" s="10"/>
      <c r="L707" s="10"/>
      <c r="M707" s="10"/>
      <c r="N707" s="10"/>
      <c r="O707" s="10"/>
      <c r="P707" s="10"/>
      <c r="Q707" s="10"/>
      <c r="R707" s="10"/>
    </row>
    <row r="708" spans="1:18">
      <c r="A708" s="10"/>
      <c r="B708" s="10"/>
      <c r="C708" s="10"/>
      <c r="D708" s="10"/>
      <c r="E708" s="10"/>
      <c r="F708" s="10"/>
      <c r="G708" s="10"/>
      <c r="H708" s="10"/>
      <c r="I708" s="10"/>
      <c r="J708" s="10"/>
      <c r="K708" s="10"/>
      <c r="L708" s="10"/>
      <c r="M708" s="10"/>
      <c r="N708" s="10"/>
      <c r="O708" s="10"/>
      <c r="P708" s="10"/>
      <c r="Q708" s="10"/>
      <c r="R708" s="10"/>
    </row>
    <row r="709" spans="1:18">
      <c r="A709" s="10"/>
      <c r="B709" s="10"/>
      <c r="C709" s="10"/>
      <c r="D709" s="10"/>
      <c r="E709" s="10"/>
      <c r="F709" s="10"/>
      <c r="G709" s="10"/>
      <c r="H709" s="10"/>
      <c r="I709" s="10"/>
      <c r="J709" s="10"/>
      <c r="K709" s="10"/>
      <c r="L709" s="10"/>
      <c r="M709" s="10"/>
      <c r="N709" s="10"/>
      <c r="O709" s="10"/>
      <c r="P709" s="10"/>
      <c r="Q709" s="10"/>
      <c r="R709" s="10"/>
    </row>
    <row r="710" spans="1:18">
      <c r="A710" s="10"/>
      <c r="B710" s="10"/>
      <c r="C710" s="10"/>
      <c r="D710" s="10"/>
      <c r="E710" s="10"/>
      <c r="F710" s="10"/>
      <c r="G710" s="10"/>
      <c r="H710" s="10"/>
      <c r="I710" s="10"/>
      <c r="J710" s="10"/>
      <c r="K710" s="10"/>
      <c r="L710" s="10"/>
      <c r="M710" s="10"/>
      <c r="N710" s="10"/>
      <c r="O710" s="10"/>
      <c r="P710" s="10"/>
      <c r="Q710" s="10"/>
      <c r="R710" s="10"/>
    </row>
    <row r="711" spans="1:18">
      <c r="A711" s="10"/>
      <c r="B711" s="10"/>
      <c r="C711" s="10"/>
      <c r="D711" s="10"/>
      <c r="E711" s="10"/>
      <c r="F711" s="10"/>
      <c r="G711" s="10"/>
      <c r="H711" s="10"/>
      <c r="I711" s="10"/>
      <c r="J711" s="10"/>
      <c r="K711" s="10"/>
      <c r="L711" s="10"/>
      <c r="M711" s="10"/>
      <c r="N711" s="10"/>
      <c r="O711" s="10"/>
      <c r="P711" s="10"/>
      <c r="Q711" s="10"/>
      <c r="R711" s="10"/>
    </row>
    <row r="712" spans="1:18">
      <c r="A712" s="10"/>
      <c r="B712" s="10"/>
      <c r="C712" s="10"/>
      <c r="D712" s="10"/>
      <c r="E712" s="10"/>
      <c r="F712" s="10"/>
      <c r="G712" s="10"/>
      <c r="H712" s="10"/>
      <c r="I712" s="10"/>
      <c r="J712" s="10"/>
      <c r="K712" s="10"/>
      <c r="L712" s="10"/>
      <c r="M712" s="10"/>
      <c r="N712" s="10"/>
      <c r="O712" s="10"/>
      <c r="P712" s="10"/>
      <c r="Q712" s="10"/>
      <c r="R712" s="10"/>
    </row>
    <row r="713" spans="1:18">
      <c r="A713" s="10"/>
      <c r="B713" s="10"/>
      <c r="C713" s="10"/>
      <c r="D713" s="10"/>
      <c r="E713" s="10"/>
      <c r="F713" s="10"/>
      <c r="G713" s="10"/>
      <c r="H713" s="10"/>
      <c r="I713" s="10"/>
      <c r="J713" s="10"/>
      <c r="K713" s="10"/>
      <c r="L713" s="10"/>
      <c r="M713" s="10"/>
      <c r="N713" s="10"/>
      <c r="O713" s="10"/>
      <c r="P713" s="10"/>
      <c r="Q713" s="10"/>
      <c r="R713" s="10"/>
    </row>
    <row r="714" spans="1:18">
      <c r="A714" s="10"/>
      <c r="B714" s="10"/>
      <c r="C714" s="10"/>
      <c r="D714" s="10"/>
      <c r="E714" s="10"/>
      <c r="F714" s="10"/>
      <c r="G714" s="10"/>
      <c r="H714" s="10"/>
      <c r="I714" s="10"/>
      <c r="J714" s="10"/>
      <c r="K714" s="10"/>
      <c r="L714" s="10"/>
      <c r="M714" s="10"/>
      <c r="N714" s="10"/>
      <c r="O714" s="10"/>
      <c r="P714" s="10"/>
      <c r="Q714" s="10"/>
      <c r="R714" s="10"/>
    </row>
    <row r="715" spans="1:18">
      <c r="A715" s="10"/>
      <c r="B715" s="10"/>
      <c r="C715" s="10"/>
      <c r="D715" s="10"/>
      <c r="E715" s="10"/>
      <c r="F715" s="10"/>
      <c r="G715" s="10"/>
      <c r="H715" s="10"/>
      <c r="I715" s="10"/>
      <c r="J715" s="10"/>
      <c r="K715" s="10"/>
      <c r="L715" s="10"/>
      <c r="M715" s="10"/>
      <c r="N715" s="10"/>
      <c r="O715" s="10"/>
      <c r="P715" s="10"/>
      <c r="Q715" s="10"/>
      <c r="R715" s="10"/>
    </row>
    <row r="716" spans="1:18">
      <c r="A716" s="10"/>
      <c r="B716" s="10"/>
      <c r="C716" s="10"/>
      <c r="D716" s="10"/>
      <c r="E716" s="10"/>
      <c r="F716" s="10"/>
      <c r="G716" s="10"/>
      <c r="H716" s="10"/>
      <c r="I716" s="10"/>
      <c r="J716" s="10"/>
      <c r="K716" s="10"/>
      <c r="L716" s="10"/>
      <c r="M716" s="10"/>
      <c r="N716" s="10"/>
      <c r="O716" s="10"/>
      <c r="P716" s="10"/>
      <c r="Q716" s="10"/>
      <c r="R716" s="10"/>
    </row>
    <row r="717" spans="1:18">
      <c r="A717" s="10"/>
      <c r="B717" s="10"/>
      <c r="C717" s="10"/>
      <c r="D717" s="10"/>
      <c r="E717" s="10"/>
      <c r="F717" s="10"/>
      <c r="G717" s="10"/>
      <c r="H717" s="10"/>
      <c r="I717" s="10"/>
      <c r="J717" s="10"/>
      <c r="K717" s="10"/>
      <c r="L717" s="10"/>
      <c r="M717" s="10"/>
      <c r="N717" s="10"/>
      <c r="O717" s="10"/>
      <c r="P717" s="10"/>
      <c r="Q717" s="10"/>
      <c r="R717" s="10"/>
    </row>
    <row r="718" spans="1:18">
      <c r="A718" s="10"/>
      <c r="B718" s="10"/>
      <c r="C718" s="10"/>
      <c r="D718" s="10"/>
      <c r="E718" s="10"/>
      <c r="F718" s="10"/>
      <c r="G718" s="10"/>
      <c r="H718" s="10"/>
      <c r="I718" s="10"/>
      <c r="J718" s="10"/>
      <c r="K718" s="10"/>
      <c r="L718" s="10"/>
      <c r="M718" s="10"/>
      <c r="N718" s="10"/>
      <c r="O718" s="10"/>
      <c r="P718" s="10"/>
      <c r="Q718" s="10"/>
      <c r="R718" s="10"/>
    </row>
    <row r="719" spans="1:18">
      <c r="A719" s="10"/>
      <c r="B719" s="10"/>
      <c r="C719" s="10"/>
      <c r="D719" s="10"/>
      <c r="E719" s="10"/>
      <c r="F719" s="10"/>
      <c r="G719" s="10"/>
      <c r="H719" s="10"/>
      <c r="I719" s="10"/>
      <c r="J719" s="10"/>
      <c r="K719" s="10"/>
      <c r="L719" s="10"/>
      <c r="M719" s="10"/>
      <c r="N719" s="10"/>
      <c r="O719" s="10"/>
      <c r="P719" s="10"/>
      <c r="Q719" s="10"/>
      <c r="R719" s="10"/>
    </row>
    <row r="720" spans="1:18">
      <c r="A720" s="10"/>
      <c r="B720" s="10"/>
      <c r="C720" s="10"/>
      <c r="D720" s="10"/>
      <c r="E720" s="10"/>
      <c r="F720" s="10"/>
      <c r="G720" s="10"/>
      <c r="H720" s="10"/>
      <c r="I720" s="10"/>
      <c r="J720" s="10"/>
      <c r="K720" s="10"/>
      <c r="L720" s="10"/>
      <c r="M720" s="10"/>
      <c r="N720" s="10"/>
      <c r="O720" s="10"/>
      <c r="P720" s="10"/>
      <c r="Q720" s="10"/>
      <c r="R720" s="10"/>
    </row>
    <row r="721" spans="1:18">
      <c r="A721" s="10"/>
      <c r="B721" s="10"/>
      <c r="C721" s="10"/>
      <c r="D721" s="10"/>
      <c r="E721" s="10"/>
      <c r="F721" s="10"/>
      <c r="G721" s="10"/>
      <c r="H721" s="10"/>
      <c r="I721" s="10"/>
      <c r="J721" s="10"/>
      <c r="K721" s="10"/>
      <c r="L721" s="10"/>
      <c r="M721" s="10"/>
      <c r="N721" s="10"/>
      <c r="O721" s="10"/>
      <c r="P721" s="10"/>
      <c r="Q721" s="10"/>
      <c r="R721" s="10"/>
    </row>
    <row r="722" spans="1:18">
      <c r="A722" s="10"/>
      <c r="B722" s="10"/>
      <c r="C722" s="10"/>
      <c r="D722" s="10"/>
      <c r="E722" s="10"/>
      <c r="F722" s="10"/>
      <c r="G722" s="10"/>
      <c r="H722" s="10"/>
      <c r="I722" s="10"/>
      <c r="J722" s="10"/>
      <c r="K722" s="10"/>
      <c r="L722" s="10"/>
      <c r="M722" s="10"/>
      <c r="N722" s="10"/>
      <c r="O722" s="10"/>
      <c r="P722" s="10"/>
      <c r="Q722" s="10"/>
      <c r="R722" s="10"/>
    </row>
    <row r="723" spans="1:18">
      <c r="A723" s="10"/>
      <c r="B723" s="10"/>
      <c r="C723" s="10"/>
      <c r="D723" s="10"/>
      <c r="E723" s="10"/>
      <c r="F723" s="10"/>
      <c r="G723" s="10"/>
      <c r="H723" s="10"/>
      <c r="I723" s="10"/>
      <c r="J723" s="10"/>
      <c r="K723" s="10"/>
      <c r="L723" s="10"/>
      <c r="M723" s="10"/>
      <c r="N723" s="10"/>
      <c r="O723" s="10"/>
      <c r="P723" s="10"/>
      <c r="Q723" s="10"/>
      <c r="R723" s="10"/>
    </row>
    <row r="724" spans="1:18">
      <c r="A724" s="10"/>
      <c r="B724" s="10"/>
      <c r="C724" s="10"/>
      <c r="D724" s="10"/>
      <c r="E724" s="10"/>
      <c r="F724" s="10"/>
      <c r="G724" s="10"/>
      <c r="H724" s="10"/>
      <c r="I724" s="10"/>
      <c r="J724" s="10"/>
      <c r="K724" s="10"/>
      <c r="L724" s="10"/>
      <c r="M724" s="10"/>
      <c r="N724" s="10"/>
      <c r="O724" s="10"/>
      <c r="P724" s="10"/>
      <c r="Q724" s="10"/>
      <c r="R724" s="10"/>
    </row>
    <row r="725" spans="1:18">
      <c r="A725" s="10"/>
      <c r="B725" s="10"/>
      <c r="C725" s="10"/>
      <c r="D725" s="10"/>
      <c r="E725" s="10"/>
      <c r="F725" s="10"/>
      <c r="G725" s="10"/>
      <c r="H725" s="10"/>
      <c r="I725" s="10"/>
      <c r="J725" s="10"/>
      <c r="K725" s="10"/>
      <c r="L725" s="10"/>
      <c r="M725" s="10"/>
      <c r="N725" s="10"/>
      <c r="O725" s="10"/>
      <c r="P725" s="10"/>
      <c r="Q725" s="10"/>
      <c r="R725" s="10"/>
    </row>
    <row r="726" spans="1:18">
      <c r="A726" s="10"/>
      <c r="B726" s="10"/>
      <c r="C726" s="10"/>
      <c r="D726" s="10"/>
      <c r="E726" s="10"/>
      <c r="F726" s="10"/>
      <c r="G726" s="10"/>
      <c r="H726" s="10"/>
      <c r="I726" s="10"/>
      <c r="J726" s="10"/>
      <c r="K726" s="10"/>
      <c r="L726" s="10"/>
      <c r="M726" s="10"/>
      <c r="N726" s="10"/>
      <c r="O726" s="10"/>
      <c r="P726" s="10"/>
      <c r="Q726" s="10"/>
      <c r="R726" s="10"/>
    </row>
    <row r="727" spans="1:18">
      <c r="A727" s="10"/>
      <c r="B727" s="10"/>
      <c r="C727" s="10"/>
      <c r="D727" s="10"/>
      <c r="E727" s="10"/>
      <c r="F727" s="10"/>
      <c r="G727" s="10"/>
      <c r="H727" s="10"/>
      <c r="I727" s="10"/>
      <c r="J727" s="10"/>
      <c r="K727" s="10"/>
      <c r="L727" s="10"/>
      <c r="M727" s="10"/>
      <c r="N727" s="10"/>
      <c r="O727" s="10"/>
      <c r="P727" s="10"/>
      <c r="Q727" s="10"/>
      <c r="R727" s="10"/>
    </row>
    <row r="728" spans="1:18">
      <c r="A728" s="10"/>
      <c r="B728" s="10"/>
      <c r="C728" s="10"/>
      <c r="D728" s="10"/>
      <c r="E728" s="10"/>
      <c r="F728" s="10"/>
      <c r="G728" s="10"/>
      <c r="H728" s="10"/>
      <c r="I728" s="10"/>
      <c r="J728" s="10"/>
      <c r="K728" s="10"/>
      <c r="L728" s="10"/>
      <c r="M728" s="10"/>
      <c r="N728" s="10"/>
      <c r="O728" s="10"/>
      <c r="P728" s="10"/>
      <c r="Q728" s="10"/>
      <c r="R728" s="10"/>
    </row>
    <row r="729" spans="1:18">
      <c r="A729" s="10"/>
      <c r="B729" s="10"/>
      <c r="C729" s="10"/>
      <c r="D729" s="10"/>
      <c r="E729" s="10"/>
      <c r="F729" s="10"/>
      <c r="G729" s="10"/>
      <c r="H729" s="10"/>
      <c r="I729" s="10"/>
      <c r="J729" s="10"/>
      <c r="K729" s="10"/>
      <c r="L729" s="10"/>
      <c r="M729" s="10"/>
      <c r="N729" s="10"/>
      <c r="O729" s="10"/>
      <c r="P729" s="10"/>
      <c r="Q729" s="10"/>
      <c r="R729" s="10"/>
    </row>
    <row r="730" spans="1:18">
      <c r="A730" s="10"/>
      <c r="B730" s="10"/>
      <c r="C730" s="10"/>
      <c r="D730" s="10"/>
      <c r="E730" s="10"/>
      <c r="F730" s="10"/>
      <c r="G730" s="10"/>
      <c r="H730" s="10"/>
      <c r="I730" s="10"/>
      <c r="J730" s="10"/>
      <c r="K730" s="10"/>
      <c r="L730" s="10"/>
      <c r="M730" s="10"/>
      <c r="N730" s="10"/>
      <c r="O730" s="10"/>
      <c r="P730" s="10"/>
      <c r="Q730" s="10"/>
      <c r="R730" s="10"/>
    </row>
    <row r="731" spans="1:18">
      <c r="A731" s="10"/>
      <c r="B731" s="10"/>
      <c r="C731" s="10"/>
      <c r="D731" s="10"/>
      <c r="E731" s="10"/>
      <c r="F731" s="10"/>
      <c r="G731" s="10"/>
      <c r="H731" s="10"/>
      <c r="I731" s="10"/>
      <c r="J731" s="10"/>
      <c r="K731" s="10"/>
      <c r="L731" s="10"/>
      <c r="M731" s="10"/>
      <c r="N731" s="10"/>
      <c r="O731" s="10"/>
      <c r="P731" s="10"/>
      <c r="Q731" s="10"/>
      <c r="R731" s="10"/>
    </row>
    <row r="732" spans="1:18">
      <c r="A732" s="10"/>
      <c r="B732" s="10"/>
      <c r="C732" s="10"/>
      <c r="D732" s="10"/>
      <c r="E732" s="10"/>
      <c r="F732" s="10"/>
      <c r="G732" s="10"/>
      <c r="H732" s="10"/>
      <c r="I732" s="10"/>
      <c r="J732" s="10"/>
      <c r="K732" s="10"/>
      <c r="L732" s="10"/>
      <c r="M732" s="10"/>
      <c r="N732" s="10"/>
      <c r="O732" s="10"/>
      <c r="P732" s="10"/>
      <c r="Q732" s="10"/>
      <c r="R732" s="10"/>
    </row>
    <row r="733" spans="1:18">
      <c r="A733" s="10"/>
      <c r="B733" s="10"/>
      <c r="C733" s="10"/>
      <c r="D733" s="10"/>
      <c r="E733" s="10"/>
      <c r="F733" s="10"/>
      <c r="G733" s="10"/>
      <c r="H733" s="10"/>
      <c r="I733" s="10"/>
      <c r="J733" s="10"/>
      <c r="K733" s="10"/>
      <c r="L733" s="10"/>
      <c r="M733" s="10"/>
      <c r="N733" s="10"/>
      <c r="O733" s="10"/>
      <c r="P733" s="10"/>
      <c r="Q733" s="10"/>
      <c r="R733" s="10"/>
    </row>
    <row r="734" spans="1:18">
      <c r="A734" s="10"/>
      <c r="B734" s="10"/>
      <c r="C734" s="10"/>
      <c r="D734" s="10"/>
      <c r="E734" s="10"/>
      <c r="F734" s="10"/>
      <c r="G734" s="10"/>
      <c r="H734" s="10"/>
      <c r="I734" s="10"/>
      <c r="J734" s="10"/>
      <c r="K734" s="10"/>
      <c r="L734" s="10"/>
      <c r="M734" s="10"/>
      <c r="N734" s="10"/>
      <c r="O734" s="10"/>
      <c r="P734" s="10"/>
      <c r="Q734" s="10"/>
      <c r="R734" s="10"/>
    </row>
    <row r="735" spans="1:18">
      <c r="A735" s="10"/>
      <c r="B735" s="10"/>
      <c r="C735" s="10"/>
      <c r="D735" s="10"/>
      <c r="E735" s="10"/>
      <c r="F735" s="10"/>
      <c r="G735" s="10"/>
      <c r="H735" s="10"/>
      <c r="I735" s="10"/>
      <c r="J735" s="10"/>
      <c r="K735" s="10"/>
      <c r="L735" s="10"/>
      <c r="M735" s="10"/>
      <c r="N735" s="10"/>
      <c r="O735" s="10"/>
      <c r="P735" s="10"/>
      <c r="Q735" s="10"/>
      <c r="R735" s="10"/>
    </row>
    <row r="736" spans="1:18">
      <c r="A736" s="10"/>
      <c r="B736" s="10"/>
      <c r="C736" s="10"/>
      <c r="D736" s="10"/>
      <c r="E736" s="10"/>
      <c r="F736" s="10"/>
      <c r="G736" s="10"/>
      <c r="H736" s="10"/>
      <c r="I736" s="10"/>
      <c r="J736" s="10"/>
      <c r="K736" s="10"/>
      <c r="L736" s="10"/>
      <c r="M736" s="10"/>
      <c r="N736" s="10"/>
      <c r="O736" s="10"/>
      <c r="P736" s="10"/>
      <c r="Q736" s="10"/>
      <c r="R736" s="10"/>
    </row>
    <row r="737" spans="1:18">
      <c r="A737" s="10"/>
      <c r="B737" s="10"/>
      <c r="C737" s="10"/>
      <c r="D737" s="10"/>
      <c r="E737" s="10"/>
      <c r="F737" s="10"/>
      <c r="G737" s="10"/>
      <c r="H737" s="10"/>
      <c r="I737" s="10"/>
      <c r="J737" s="10"/>
      <c r="K737" s="10"/>
      <c r="L737" s="10"/>
      <c r="M737" s="10"/>
      <c r="N737" s="10"/>
      <c r="O737" s="10"/>
      <c r="P737" s="10"/>
      <c r="Q737" s="10"/>
      <c r="R737" s="10"/>
    </row>
    <row r="738" spans="1:18">
      <c r="A738" s="10"/>
      <c r="B738" s="10"/>
      <c r="C738" s="10"/>
      <c r="D738" s="10"/>
      <c r="E738" s="10"/>
      <c r="F738" s="10"/>
      <c r="G738" s="10"/>
      <c r="H738" s="10"/>
      <c r="I738" s="10"/>
      <c r="J738" s="10"/>
      <c r="K738" s="10"/>
      <c r="L738" s="10"/>
      <c r="M738" s="10"/>
      <c r="N738" s="10"/>
      <c r="O738" s="10"/>
      <c r="P738" s="10"/>
      <c r="Q738" s="10"/>
      <c r="R738" s="10"/>
    </row>
    <row r="739" spans="1:18">
      <c r="A739" s="10"/>
      <c r="B739" s="10"/>
      <c r="C739" s="10"/>
      <c r="D739" s="10"/>
      <c r="E739" s="10"/>
      <c r="F739" s="10"/>
      <c r="G739" s="10"/>
      <c r="H739" s="10"/>
      <c r="I739" s="10"/>
      <c r="J739" s="10"/>
      <c r="K739" s="10"/>
      <c r="L739" s="10"/>
      <c r="M739" s="10"/>
      <c r="N739" s="10"/>
      <c r="O739" s="10"/>
      <c r="P739" s="10"/>
      <c r="Q739" s="10"/>
      <c r="R739" s="10"/>
    </row>
    <row r="740" spans="1:18">
      <c r="A740" s="10"/>
      <c r="B740" s="10"/>
      <c r="C740" s="10"/>
      <c r="D740" s="10"/>
      <c r="E740" s="10"/>
      <c r="F740" s="10"/>
      <c r="G740" s="10"/>
      <c r="H740" s="10"/>
      <c r="I740" s="10"/>
      <c r="J740" s="10"/>
      <c r="K740" s="10"/>
      <c r="L740" s="10"/>
      <c r="M740" s="10"/>
      <c r="N740" s="10"/>
      <c r="O740" s="10"/>
      <c r="P740" s="10"/>
      <c r="Q740" s="10"/>
      <c r="R740" s="10"/>
    </row>
    <row r="741" spans="1:18">
      <c r="A741" s="10"/>
      <c r="B741" s="10"/>
      <c r="C741" s="10"/>
      <c r="D741" s="10"/>
      <c r="E741" s="10"/>
      <c r="F741" s="10"/>
      <c r="G741" s="10"/>
      <c r="H741" s="10"/>
      <c r="I741" s="10"/>
      <c r="J741" s="10"/>
      <c r="K741" s="10"/>
      <c r="L741" s="10"/>
      <c r="M741" s="10"/>
      <c r="N741" s="10"/>
      <c r="O741" s="10"/>
      <c r="P741" s="10"/>
      <c r="Q741" s="10"/>
      <c r="R741" s="10"/>
    </row>
    <row r="742" spans="1:18">
      <c r="A742" s="10"/>
      <c r="B742" s="10"/>
      <c r="C742" s="10"/>
      <c r="D742" s="10"/>
      <c r="E742" s="10"/>
      <c r="F742" s="10"/>
      <c r="G742" s="10"/>
      <c r="H742" s="10"/>
      <c r="I742" s="10"/>
      <c r="J742" s="10"/>
      <c r="K742" s="10"/>
      <c r="L742" s="10"/>
      <c r="M742" s="10"/>
      <c r="N742" s="10"/>
      <c r="O742" s="10"/>
      <c r="P742" s="10"/>
      <c r="Q742" s="10"/>
      <c r="R742" s="10"/>
    </row>
    <row r="743" spans="1:18">
      <c r="A743" s="10"/>
      <c r="B743" s="10"/>
      <c r="C743" s="10"/>
      <c r="D743" s="10"/>
      <c r="E743" s="10"/>
      <c r="F743" s="10"/>
      <c r="G743" s="10"/>
      <c r="H743" s="10"/>
      <c r="I743" s="10"/>
      <c r="J743" s="10"/>
      <c r="K743" s="10"/>
      <c r="L743" s="10"/>
      <c r="M743" s="10"/>
      <c r="N743" s="10"/>
      <c r="O743" s="10"/>
      <c r="P743" s="10"/>
      <c r="Q743" s="10"/>
      <c r="R743" s="10"/>
    </row>
    <row r="744" spans="1:18">
      <c r="A744" s="10"/>
      <c r="B744" s="10"/>
      <c r="C744" s="10"/>
      <c r="D744" s="10"/>
      <c r="E744" s="10"/>
      <c r="F744" s="10"/>
      <c r="G744" s="10"/>
      <c r="H744" s="10"/>
      <c r="I744" s="10"/>
      <c r="J744" s="10"/>
      <c r="K744" s="10"/>
      <c r="L744" s="10"/>
      <c r="M744" s="10"/>
      <c r="N744" s="10"/>
      <c r="O744" s="10"/>
      <c r="P744" s="10"/>
      <c r="Q744" s="10"/>
      <c r="R744" s="10"/>
    </row>
    <row r="745" spans="1:18">
      <c r="A745" s="10"/>
      <c r="B745" s="10"/>
      <c r="C745" s="10"/>
      <c r="D745" s="10"/>
      <c r="E745" s="10"/>
      <c r="F745" s="10"/>
      <c r="G745" s="10"/>
      <c r="H745" s="10"/>
      <c r="I745" s="10"/>
      <c r="J745" s="10"/>
      <c r="K745" s="10"/>
      <c r="L745" s="10"/>
      <c r="M745" s="10"/>
      <c r="N745" s="10"/>
      <c r="O745" s="10"/>
      <c r="P745" s="10"/>
      <c r="Q745" s="10"/>
      <c r="R745" s="10"/>
    </row>
    <row r="746" spans="1:18">
      <c r="A746" s="10"/>
      <c r="B746" s="10"/>
      <c r="C746" s="10"/>
      <c r="D746" s="10"/>
      <c r="E746" s="10"/>
      <c r="F746" s="10"/>
      <c r="G746" s="10"/>
      <c r="H746" s="10"/>
      <c r="I746" s="10"/>
      <c r="J746" s="10"/>
      <c r="K746" s="10"/>
      <c r="L746" s="10"/>
      <c r="M746" s="10"/>
      <c r="N746" s="10"/>
      <c r="O746" s="10"/>
      <c r="P746" s="10"/>
      <c r="Q746" s="10"/>
      <c r="R746" s="10"/>
    </row>
    <row r="747" spans="1:18">
      <c r="A747" s="10"/>
      <c r="B747" s="10"/>
      <c r="C747" s="10"/>
      <c r="D747" s="10"/>
      <c r="E747" s="10"/>
      <c r="F747" s="10"/>
      <c r="G747" s="10"/>
      <c r="H747" s="10"/>
      <c r="I747" s="10"/>
      <c r="J747" s="10"/>
      <c r="K747" s="10"/>
      <c r="L747" s="10"/>
      <c r="M747" s="10"/>
      <c r="N747" s="10"/>
      <c r="O747" s="10"/>
      <c r="P747" s="10"/>
      <c r="Q747" s="10"/>
      <c r="R747" s="10"/>
    </row>
    <row r="748" spans="1:18">
      <c r="A748" s="10"/>
      <c r="B748" s="10"/>
      <c r="C748" s="10"/>
      <c r="D748" s="10"/>
      <c r="E748" s="10"/>
      <c r="F748" s="10"/>
      <c r="G748" s="10"/>
      <c r="H748" s="10"/>
      <c r="I748" s="10"/>
      <c r="J748" s="10"/>
      <c r="K748" s="10"/>
      <c r="L748" s="10"/>
      <c r="M748" s="10"/>
      <c r="N748" s="10"/>
      <c r="O748" s="10"/>
      <c r="P748" s="10"/>
      <c r="Q748" s="10"/>
      <c r="R748" s="10"/>
    </row>
    <row r="749" spans="1:18">
      <c r="A749" s="10"/>
      <c r="B749" s="10"/>
      <c r="C749" s="10"/>
      <c r="D749" s="10"/>
      <c r="E749" s="10"/>
      <c r="F749" s="10"/>
      <c r="G749" s="10"/>
      <c r="H749" s="10"/>
      <c r="I749" s="10"/>
      <c r="J749" s="10"/>
      <c r="K749" s="10"/>
      <c r="L749" s="10"/>
      <c r="M749" s="10"/>
      <c r="N749" s="10"/>
      <c r="O749" s="10"/>
      <c r="P749" s="10"/>
      <c r="Q749" s="10"/>
      <c r="R749" s="10"/>
    </row>
    <row r="750" spans="1:18">
      <c r="A750" s="10"/>
      <c r="B750" s="10"/>
      <c r="C750" s="10"/>
      <c r="D750" s="10"/>
      <c r="E750" s="10"/>
      <c r="F750" s="10"/>
      <c r="G750" s="10"/>
      <c r="H750" s="10"/>
      <c r="I750" s="10"/>
      <c r="J750" s="10"/>
      <c r="K750" s="10"/>
      <c r="L750" s="10"/>
      <c r="M750" s="10"/>
      <c r="N750" s="10"/>
      <c r="O750" s="10"/>
      <c r="P750" s="10"/>
      <c r="Q750" s="10"/>
      <c r="R750" s="10"/>
    </row>
    <row r="751" spans="1:18">
      <c r="A751" s="10"/>
      <c r="B751" s="10"/>
      <c r="C751" s="10"/>
      <c r="D751" s="10"/>
      <c r="E751" s="10"/>
      <c r="F751" s="10"/>
      <c r="G751" s="10"/>
      <c r="H751" s="10"/>
      <c r="I751" s="10"/>
      <c r="J751" s="10"/>
      <c r="K751" s="10"/>
      <c r="L751" s="10"/>
      <c r="M751" s="10"/>
      <c r="N751" s="10"/>
      <c r="O751" s="10"/>
      <c r="P751" s="10"/>
      <c r="Q751" s="10"/>
      <c r="R751" s="10"/>
    </row>
    <row r="752" spans="1:18">
      <c r="A752" s="10"/>
      <c r="B752" s="10"/>
      <c r="C752" s="10"/>
      <c r="D752" s="10"/>
      <c r="E752" s="10"/>
      <c r="F752" s="10"/>
      <c r="G752" s="10"/>
      <c r="H752" s="10"/>
      <c r="I752" s="10"/>
      <c r="J752" s="10"/>
      <c r="K752" s="10"/>
      <c r="L752" s="10"/>
      <c r="M752" s="10"/>
      <c r="N752" s="10"/>
      <c r="O752" s="10"/>
      <c r="P752" s="10"/>
      <c r="Q752" s="10"/>
      <c r="R752" s="10"/>
    </row>
    <row r="753" spans="1:18">
      <c r="A753" s="10"/>
      <c r="B753" s="10"/>
      <c r="C753" s="10"/>
      <c r="D753" s="10"/>
      <c r="E753" s="10"/>
      <c r="F753" s="10"/>
      <c r="G753" s="10"/>
      <c r="H753" s="10"/>
      <c r="I753" s="10"/>
      <c r="J753" s="10"/>
      <c r="K753" s="10"/>
      <c r="L753" s="10"/>
      <c r="M753" s="10"/>
      <c r="N753" s="10"/>
      <c r="O753" s="10"/>
      <c r="P753" s="10"/>
      <c r="Q753" s="10"/>
      <c r="R753" s="10"/>
    </row>
    <row r="754" spans="1:18">
      <c r="A754" s="10"/>
      <c r="B754" s="10"/>
      <c r="C754" s="10"/>
      <c r="D754" s="10"/>
      <c r="E754" s="10"/>
      <c r="F754" s="10"/>
      <c r="G754" s="10"/>
      <c r="H754" s="10"/>
      <c r="I754" s="10"/>
      <c r="J754" s="10"/>
      <c r="K754" s="10"/>
      <c r="L754" s="10"/>
      <c r="M754" s="10"/>
      <c r="N754" s="10"/>
      <c r="O754" s="10"/>
      <c r="P754" s="10"/>
      <c r="Q754" s="10"/>
      <c r="R754" s="10"/>
    </row>
    <row r="755" spans="1:18">
      <c r="A755" s="10"/>
      <c r="B755" s="10"/>
      <c r="C755" s="10"/>
      <c r="D755" s="10"/>
      <c r="E755" s="10"/>
      <c r="F755" s="10"/>
      <c r="G755" s="10"/>
      <c r="H755" s="10"/>
      <c r="I755" s="10"/>
      <c r="J755" s="10"/>
      <c r="K755" s="10"/>
      <c r="L755" s="10"/>
      <c r="M755" s="10"/>
      <c r="N755" s="10"/>
      <c r="O755" s="10"/>
      <c r="P755" s="10"/>
      <c r="Q755" s="10"/>
      <c r="R755" s="10"/>
    </row>
    <row r="756" spans="1:18">
      <c r="A756" s="10"/>
      <c r="B756" s="10"/>
      <c r="C756" s="10"/>
      <c r="D756" s="10"/>
      <c r="E756" s="10"/>
      <c r="F756" s="10"/>
      <c r="G756" s="10"/>
      <c r="H756" s="10"/>
      <c r="I756" s="10"/>
      <c r="J756" s="10"/>
      <c r="K756" s="10"/>
      <c r="L756" s="10"/>
      <c r="M756" s="10"/>
      <c r="N756" s="10"/>
      <c r="O756" s="10"/>
      <c r="P756" s="10"/>
      <c r="Q756" s="10"/>
      <c r="R756" s="10"/>
    </row>
    <row r="757" spans="1:18">
      <c r="A757" s="10"/>
      <c r="B757" s="10"/>
      <c r="C757" s="10"/>
      <c r="D757" s="10"/>
      <c r="E757" s="10"/>
      <c r="F757" s="10"/>
      <c r="G757" s="10"/>
      <c r="H757" s="10"/>
      <c r="I757" s="10"/>
      <c r="J757" s="10"/>
      <c r="K757" s="10"/>
      <c r="L757" s="10"/>
      <c r="M757" s="10"/>
      <c r="N757" s="10"/>
      <c r="O757" s="10"/>
      <c r="P757" s="10"/>
      <c r="Q757" s="10"/>
      <c r="R757" s="10"/>
    </row>
    <row r="758" spans="1:18">
      <c r="A758" s="10"/>
      <c r="B758" s="10"/>
      <c r="C758" s="10"/>
      <c r="D758" s="10"/>
      <c r="E758" s="10"/>
      <c r="F758" s="10"/>
      <c r="G758" s="10"/>
      <c r="H758" s="10"/>
      <c r="I758" s="10"/>
      <c r="J758" s="10"/>
      <c r="K758" s="10"/>
      <c r="L758" s="10"/>
      <c r="M758" s="10"/>
      <c r="N758" s="10"/>
      <c r="O758" s="10"/>
      <c r="P758" s="10"/>
      <c r="Q758" s="10"/>
      <c r="R758" s="10"/>
    </row>
    <row r="759" spans="1:18">
      <c r="A759" s="10"/>
      <c r="B759" s="10"/>
      <c r="C759" s="10"/>
      <c r="D759" s="10"/>
      <c r="E759" s="10"/>
      <c r="F759" s="10"/>
      <c r="G759" s="10"/>
      <c r="H759" s="10"/>
      <c r="I759" s="10"/>
      <c r="J759" s="10"/>
      <c r="K759" s="10"/>
      <c r="L759" s="10"/>
      <c r="M759" s="10"/>
      <c r="N759" s="10"/>
      <c r="O759" s="10"/>
      <c r="P759" s="10"/>
      <c r="Q759" s="10"/>
      <c r="R759" s="10"/>
    </row>
    <row r="760" spans="1:18">
      <c r="A760" s="10"/>
      <c r="B760" s="10"/>
      <c r="C760" s="10"/>
      <c r="D760" s="10"/>
      <c r="E760" s="10"/>
      <c r="F760" s="10"/>
      <c r="G760" s="10"/>
      <c r="H760" s="10"/>
      <c r="I760" s="10"/>
      <c r="J760" s="10"/>
      <c r="K760" s="10"/>
      <c r="L760" s="10"/>
      <c r="M760" s="10"/>
      <c r="N760" s="10"/>
      <c r="O760" s="10"/>
      <c r="P760" s="10"/>
      <c r="Q760" s="10"/>
      <c r="R760" s="10"/>
    </row>
    <row r="761" spans="1:18">
      <c r="A761" s="10"/>
      <c r="B761" s="10"/>
      <c r="C761" s="10"/>
      <c r="D761" s="10"/>
      <c r="E761" s="10"/>
      <c r="F761" s="10"/>
      <c r="G761" s="10"/>
      <c r="H761" s="10"/>
      <c r="I761" s="10"/>
      <c r="J761" s="10"/>
      <c r="K761" s="10"/>
      <c r="L761" s="10"/>
      <c r="M761" s="10"/>
      <c r="N761" s="10"/>
      <c r="O761" s="10"/>
      <c r="P761" s="10"/>
      <c r="Q761" s="10"/>
      <c r="R761" s="10"/>
    </row>
    <row r="762" spans="1:18">
      <c r="A762" s="10"/>
      <c r="B762" s="10"/>
      <c r="C762" s="10"/>
      <c r="D762" s="10"/>
      <c r="E762" s="10"/>
      <c r="F762" s="10"/>
      <c r="G762" s="10"/>
      <c r="H762" s="10"/>
      <c r="I762" s="10"/>
      <c r="J762" s="10"/>
      <c r="K762" s="10"/>
      <c r="L762" s="10"/>
      <c r="M762" s="10"/>
      <c r="N762" s="10"/>
      <c r="O762" s="10"/>
      <c r="P762" s="10"/>
      <c r="Q762" s="10"/>
      <c r="R762" s="10"/>
    </row>
    <row r="763" spans="1:18">
      <c r="A763" s="10"/>
      <c r="B763" s="10"/>
      <c r="C763" s="10"/>
      <c r="D763" s="10"/>
      <c r="E763" s="10"/>
      <c r="F763" s="10"/>
      <c r="G763" s="10"/>
      <c r="H763" s="10"/>
      <c r="I763" s="10"/>
      <c r="J763" s="10"/>
      <c r="K763" s="10"/>
      <c r="L763" s="10"/>
      <c r="M763" s="10"/>
      <c r="N763" s="10"/>
      <c r="O763" s="10"/>
      <c r="P763" s="10"/>
      <c r="Q763" s="10"/>
      <c r="R763" s="10"/>
    </row>
    <row r="764" spans="1:18">
      <c r="A764" s="10"/>
      <c r="B764" s="10"/>
      <c r="C764" s="10"/>
      <c r="D764" s="10"/>
      <c r="E764" s="10"/>
      <c r="F764" s="10"/>
      <c r="G764" s="10"/>
      <c r="H764" s="10"/>
      <c r="I764" s="10"/>
      <c r="J764" s="10"/>
      <c r="K764" s="10"/>
      <c r="L764" s="10"/>
      <c r="M764" s="10"/>
      <c r="N764" s="10"/>
      <c r="O764" s="10"/>
      <c r="P764" s="10"/>
      <c r="Q764" s="10"/>
      <c r="R764" s="10"/>
    </row>
    <row r="765" spans="1:18">
      <c r="A765" s="10"/>
      <c r="B765" s="10"/>
      <c r="C765" s="10"/>
      <c r="D765" s="10"/>
      <c r="E765" s="10"/>
      <c r="F765" s="10"/>
      <c r="G765" s="10"/>
      <c r="H765" s="10"/>
      <c r="I765" s="10"/>
      <c r="J765" s="10"/>
      <c r="K765" s="10"/>
      <c r="L765" s="10"/>
      <c r="M765" s="10"/>
      <c r="N765" s="10"/>
      <c r="O765" s="10"/>
      <c r="P765" s="10"/>
      <c r="Q765" s="10"/>
      <c r="R765" s="10"/>
    </row>
    <row r="766" spans="1:18">
      <c r="A766" s="10"/>
      <c r="B766" s="10"/>
      <c r="C766" s="10"/>
      <c r="D766" s="10"/>
      <c r="E766" s="10"/>
      <c r="F766" s="10"/>
      <c r="G766" s="10"/>
      <c r="H766" s="10"/>
      <c r="I766" s="10"/>
      <c r="J766" s="10"/>
      <c r="K766" s="10"/>
      <c r="L766" s="10"/>
      <c r="M766" s="10"/>
      <c r="N766" s="10"/>
      <c r="O766" s="10"/>
      <c r="P766" s="10"/>
      <c r="Q766" s="10"/>
      <c r="R766" s="10"/>
    </row>
    <row r="767" spans="1:18">
      <c r="A767" s="10"/>
      <c r="B767" s="10"/>
      <c r="C767" s="10"/>
      <c r="D767" s="10"/>
      <c r="E767" s="10"/>
      <c r="F767" s="10"/>
      <c r="G767" s="10"/>
      <c r="H767" s="10"/>
      <c r="I767" s="10"/>
      <c r="J767" s="10"/>
      <c r="K767" s="10"/>
      <c r="L767" s="10"/>
      <c r="M767" s="10"/>
      <c r="N767" s="10"/>
      <c r="O767" s="10"/>
      <c r="P767" s="10"/>
      <c r="Q767" s="10"/>
      <c r="R767" s="10"/>
    </row>
    <row r="768" spans="1:18">
      <c r="A768" s="10"/>
      <c r="B768" s="10"/>
      <c r="C768" s="10"/>
      <c r="D768" s="10"/>
      <c r="E768" s="10"/>
      <c r="F768" s="10"/>
      <c r="G768" s="10"/>
      <c r="H768" s="10"/>
      <c r="I768" s="10"/>
      <c r="J768" s="10"/>
      <c r="K768" s="10"/>
      <c r="L768" s="10"/>
      <c r="M768" s="10"/>
      <c r="N768" s="10"/>
      <c r="O768" s="10"/>
      <c r="P768" s="10"/>
      <c r="Q768" s="10"/>
      <c r="R768" s="10"/>
    </row>
    <row r="769" spans="1:18">
      <c r="A769" s="10"/>
      <c r="B769" s="10"/>
      <c r="C769" s="10"/>
      <c r="D769" s="10"/>
      <c r="E769" s="10"/>
      <c r="F769" s="10"/>
      <c r="G769" s="10"/>
      <c r="H769" s="10"/>
      <c r="I769" s="10"/>
      <c r="J769" s="10"/>
      <c r="K769" s="10"/>
      <c r="L769" s="10"/>
      <c r="M769" s="10"/>
      <c r="N769" s="10"/>
      <c r="O769" s="10"/>
      <c r="P769" s="10"/>
      <c r="Q769" s="10"/>
      <c r="R769" s="10"/>
    </row>
    <row r="770" spans="1:18">
      <c r="A770" s="10"/>
      <c r="B770" s="10"/>
      <c r="C770" s="10"/>
      <c r="D770" s="10"/>
      <c r="E770" s="10"/>
      <c r="F770" s="10"/>
      <c r="G770" s="10"/>
      <c r="H770" s="10"/>
      <c r="I770" s="10"/>
      <c r="J770" s="10"/>
      <c r="K770" s="10"/>
      <c r="L770" s="10"/>
      <c r="M770" s="10"/>
      <c r="N770" s="10"/>
      <c r="O770" s="10"/>
      <c r="P770" s="10"/>
      <c r="Q770" s="10"/>
      <c r="R770" s="10"/>
    </row>
    <row r="771" spans="1:18">
      <c r="A771" s="10"/>
      <c r="B771" s="10"/>
      <c r="C771" s="10"/>
      <c r="D771" s="10"/>
      <c r="E771" s="10"/>
      <c r="F771" s="10"/>
      <c r="G771" s="10"/>
      <c r="H771" s="10"/>
      <c r="I771" s="10"/>
      <c r="J771" s="10"/>
      <c r="K771" s="10"/>
      <c r="L771" s="10"/>
      <c r="M771" s="10"/>
      <c r="N771" s="10"/>
      <c r="O771" s="10"/>
      <c r="P771" s="10"/>
      <c r="Q771" s="10"/>
      <c r="R771" s="10"/>
    </row>
    <row r="772" spans="1:18">
      <c r="A772" s="10"/>
      <c r="B772" s="10"/>
      <c r="C772" s="10"/>
      <c r="D772" s="10"/>
      <c r="E772" s="10"/>
      <c r="F772" s="10"/>
      <c r="G772" s="10"/>
      <c r="H772" s="10"/>
      <c r="I772" s="10"/>
      <c r="J772" s="10"/>
      <c r="K772" s="10"/>
      <c r="L772" s="10"/>
      <c r="M772" s="10"/>
      <c r="N772" s="10"/>
      <c r="O772" s="10"/>
      <c r="P772" s="10"/>
      <c r="Q772" s="10"/>
      <c r="R772" s="10"/>
    </row>
    <row r="773" spans="1:18">
      <c r="A773" s="10"/>
      <c r="B773" s="10"/>
      <c r="C773" s="10"/>
      <c r="D773" s="10"/>
      <c r="E773" s="10"/>
      <c r="F773" s="10"/>
      <c r="G773" s="10"/>
      <c r="H773" s="10"/>
      <c r="I773" s="10"/>
      <c r="J773" s="10"/>
      <c r="K773" s="10"/>
      <c r="L773" s="10"/>
      <c r="M773" s="10"/>
      <c r="N773" s="10"/>
      <c r="O773" s="10"/>
      <c r="P773" s="10"/>
      <c r="Q773" s="10"/>
      <c r="R773" s="10"/>
    </row>
    <row r="774" spans="1:18">
      <c r="A774" s="10"/>
      <c r="B774" s="10"/>
      <c r="C774" s="10"/>
      <c r="D774" s="10"/>
      <c r="E774" s="10"/>
      <c r="F774" s="10"/>
      <c r="G774" s="10"/>
      <c r="H774" s="10"/>
      <c r="I774" s="10"/>
      <c r="J774" s="10"/>
      <c r="K774" s="10"/>
      <c r="L774" s="10"/>
      <c r="M774" s="10"/>
      <c r="N774" s="10"/>
      <c r="O774" s="10"/>
      <c r="P774" s="10"/>
      <c r="Q774" s="10"/>
      <c r="R774" s="10"/>
    </row>
    <row r="775" spans="1:18">
      <c r="A775" s="10"/>
      <c r="B775" s="10"/>
      <c r="C775" s="10"/>
      <c r="D775" s="10"/>
      <c r="E775" s="10"/>
      <c r="F775" s="10"/>
      <c r="G775" s="10"/>
      <c r="H775" s="10"/>
      <c r="I775" s="10"/>
      <c r="J775" s="10"/>
      <c r="K775" s="10"/>
      <c r="L775" s="10"/>
      <c r="M775" s="10"/>
      <c r="N775" s="10"/>
      <c r="O775" s="10"/>
      <c r="P775" s="10"/>
      <c r="Q775" s="10"/>
      <c r="R775" s="10"/>
    </row>
    <row r="776" spans="1:18">
      <c r="A776" s="10"/>
      <c r="B776" s="10"/>
      <c r="C776" s="10"/>
      <c r="D776" s="10"/>
      <c r="E776" s="10"/>
      <c r="F776" s="10"/>
      <c r="G776" s="10"/>
      <c r="H776" s="10"/>
      <c r="I776" s="10"/>
      <c r="J776" s="10"/>
      <c r="K776" s="10"/>
      <c r="L776" s="10"/>
      <c r="M776" s="10"/>
      <c r="N776" s="10"/>
      <c r="O776" s="10"/>
      <c r="P776" s="10"/>
      <c r="Q776" s="10"/>
      <c r="R776" s="10"/>
    </row>
    <row r="777" spans="1:18">
      <c r="A777" s="10"/>
      <c r="B777" s="10"/>
      <c r="C777" s="10"/>
      <c r="D777" s="10"/>
      <c r="E777" s="10"/>
      <c r="F777" s="10"/>
      <c r="G777" s="10"/>
      <c r="H777" s="10"/>
      <c r="I777" s="10"/>
      <c r="J777" s="10"/>
      <c r="K777" s="10"/>
      <c r="L777" s="10"/>
      <c r="M777" s="10"/>
      <c r="N777" s="10"/>
      <c r="O777" s="10"/>
      <c r="P777" s="10"/>
      <c r="Q777" s="10"/>
      <c r="R777" s="10"/>
    </row>
    <row r="778" spans="1:18">
      <c r="A778" s="10"/>
      <c r="B778" s="10"/>
      <c r="C778" s="10"/>
      <c r="D778" s="10"/>
      <c r="E778" s="10"/>
      <c r="F778" s="10"/>
      <c r="G778" s="10"/>
      <c r="H778" s="10"/>
      <c r="I778" s="10"/>
      <c r="J778" s="10"/>
      <c r="K778" s="10"/>
      <c r="L778" s="10"/>
      <c r="M778" s="10"/>
      <c r="N778" s="10"/>
      <c r="O778" s="10"/>
      <c r="P778" s="10"/>
      <c r="Q778" s="10"/>
      <c r="R778" s="10"/>
    </row>
    <row r="779" spans="1:18">
      <c r="A779" s="10"/>
      <c r="B779" s="10"/>
      <c r="C779" s="10"/>
      <c r="D779" s="10"/>
      <c r="E779" s="10"/>
      <c r="F779" s="10"/>
      <c r="G779" s="10"/>
      <c r="H779" s="10"/>
      <c r="I779" s="10"/>
      <c r="J779" s="10"/>
      <c r="K779" s="10"/>
      <c r="L779" s="10"/>
      <c r="M779" s="10"/>
      <c r="N779" s="10"/>
      <c r="O779" s="10"/>
      <c r="P779" s="10"/>
      <c r="Q779" s="10"/>
      <c r="R779" s="10"/>
    </row>
    <row r="780" spans="1:18">
      <c r="A780" s="10"/>
      <c r="B780" s="10"/>
      <c r="C780" s="10"/>
      <c r="D780" s="10"/>
      <c r="E780" s="10"/>
      <c r="F780" s="10"/>
      <c r="G780" s="10"/>
      <c r="H780" s="10"/>
      <c r="I780" s="10"/>
      <c r="J780" s="10"/>
      <c r="K780" s="10"/>
      <c r="L780" s="10"/>
      <c r="M780" s="10"/>
      <c r="N780" s="10"/>
      <c r="O780" s="10"/>
      <c r="P780" s="10"/>
      <c r="Q780" s="10"/>
      <c r="R780" s="10"/>
    </row>
    <row r="781" spans="1:18">
      <c r="A781" s="10"/>
      <c r="B781" s="10"/>
      <c r="C781" s="10"/>
      <c r="D781" s="10"/>
      <c r="E781" s="10"/>
      <c r="F781" s="10"/>
      <c r="G781" s="10"/>
      <c r="H781" s="10"/>
      <c r="I781" s="10"/>
      <c r="J781" s="10"/>
      <c r="K781" s="10"/>
      <c r="L781" s="10"/>
      <c r="M781" s="10"/>
      <c r="N781" s="10"/>
      <c r="O781" s="10"/>
      <c r="P781" s="10"/>
      <c r="Q781" s="10"/>
      <c r="R781" s="10"/>
    </row>
    <row r="782" spans="1:18">
      <c r="A782" s="10"/>
      <c r="B782" s="10"/>
      <c r="C782" s="10"/>
      <c r="D782" s="10"/>
      <c r="E782" s="10"/>
      <c r="F782" s="10"/>
      <c r="G782" s="10"/>
      <c r="H782" s="10"/>
      <c r="I782" s="10"/>
      <c r="J782" s="10"/>
      <c r="K782" s="10"/>
      <c r="L782" s="10"/>
      <c r="M782" s="10"/>
      <c r="N782" s="10"/>
      <c r="O782" s="10"/>
      <c r="P782" s="10"/>
      <c r="Q782" s="10"/>
      <c r="R782" s="10"/>
    </row>
    <row r="783" spans="1:18">
      <c r="A783" s="10"/>
      <c r="B783" s="10"/>
      <c r="C783" s="10"/>
      <c r="D783" s="10"/>
      <c r="E783" s="10"/>
      <c r="F783" s="10"/>
      <c r="G783" s="10"/>
      <c r="H783" s="10"/>
      <c r="I783" s="10"/>
      <c r="J783" s="10"/>
      <c r="K783" s="10"/>
      <c r="L783" s="10"/>
      <c r="M783" s="10"/>
      <c r="N783" s="10"/>
      <c r="O783" s="10"/>
      <c r="P783" s="10"/>
      <c r="Q783" s="10"/>
      <c r="R783" s="10"/>
    </row>
    <row r="784" spans="1:18">
      <c r="A784" s="10"/>
      <c r="B784" s="10"/>
      <c r="C784" s="10"/>
      <c r="D784" s="10"/>
      <c r="E784" s="10"/>
      <c r="F784" s="10"/>
      <c r="G784" s="10"/>
      <c r="H784" s="10"/>
      <c r="I784" s="10"/>
      <c r="J784" s="10"/>
      <c r="K784" s="10"/>
      <c r="L784" s="10"/>
      <c r="M784" s="10"/>
      <c r="N784" s="10"/>
      <c r="O784" s="10"/>
      <c r="P784" s="10"/>
      <c r="Q784" s="10"/>
      <c r="R784" s="10"/>
    </row>
    <row r="785" spans="1:18">
      <c r="A785" s="10"/>
      <c r="B785" s="10"/>
      <c r="C785" s="10"/>
      <c r="D785" s="10"/>
      <c r="E785" s="10"/>
      <c r="F785" s="10"/>
      <c r="G785" s="10"/>
      <c r="H785" s="10"/>
      <c r="I785" s="10"/>
      <c r="J785" s="10"/>
      <c r="K785" s="10"/>
      <c r="L785" s="10"/>
      <c r="M785" s="10"/>
      <c r="N785" s="10"/>
      <c r="O785" s="10"/>
      <c r="P785" s="10"/>
      <c r="Q785" s="10"/>
      <c r="R785" s="10"/>
    </row>
    <row r="786" spans="1:18">
      <c r="A786" s="10"/>
      <c r="B786" s="10"/>
      <c r="C786" s="10"/>
      <c r="D786" s="10"/>
      <c r="E786" s="10"/>
      <c r="F786" s="10"/>
      <c r="G786" s="10"/>
      <c r="H786" s="10"/>
      <c r="I786" s="10"/>
      <c r="J786" s="10"/>
      <c r="K786" s="10"/>
      <c r="L786" s="10"/>
      <c r="M786" s="10"/>
      <c r="N786" s="10"/>
      <c r="O786" s="10"/>
      <c r="P786" s="10"/>
      <c r="Q786" s="10"/>
      <c r="R786" s="10"/>
    </row>
    <row r="787" spans="1:18">
      <c r="A787" s="10"/>
      <c r="B787" s="10"/>
      <c r="C787" s="10"/>
      <c r="D787" s="10"/>
      <c r="E787" s="10"/>
      <c r="F787" s="10"/>
      <c r="G787" s="10"/>
      <c r="H787" s="10"/>
      <c r="I787" s="10"/>
      <c r="J787" s="10"/>
      <c r="K787" s="10"/>
      <c r="L787" s="10"/>
      <c r="M787" s="10"/>
      <c r="N787" s="10"/>
      <c r="O787" s="10"/>
      <c r="P787" s="10"/>
      <c r="Q787" s="10"/>
      <c r="R787" s="10"/>
    </row>
    <row r="788" spans="1:18">
      <c r="A788" s="10"/>
      <c r="B788" s="10"/>
      <c r="C788" s="10"/>
      <c r="D788" s="10"/>
      <c r="E788" s="10"/>
      <c r="F788" s="10"/>
      <c r="G788" s="10"/>
      <c r="H788" s="10"/>
      <c r="I788" s="10"/>
      <c r="J788" s="10"/>
      <c r="K788" s="10"/>
      <c r="L788" s="10"/>
      <c r="M788" s="10"/>
      <c r="N788" s="10"/>
      <c r="O788" s="10"/>
      <c r="P788" s="10"/>
      <c r="Q788" s="10"/>
      <c r="R788" s="10"/>
    </row>
    <row r="789" spans="1:18">
      <c r="A789" s="10"/>
      <c r="B789" s="10"/>
      <c r="C789" s="10"/>
      <c r="D789" s="10"/>
      <c r="E789" s="10"/>
      <c r="F789" s="10"/>
      <c r="G789" s="10"/>
      <c r="H789" s="10"/>
      <c r="I789" s="10"/>
      <c r="J789" s="10"/>
      <c r="K789" s="10"/>
      <c r="L789" s="10"/>
      <c r="M789" s="10"/>
      <c r="N789" s="10"/>
      <c r="O789" s="10"/>
      <c r="P789" s="10"/>
      <c r="Q789" s="10"/>
      <c r="R789" s="10"/>
    </row>
    <row r="790" spans="1:18">
      <c r="A790" s="10"/>
      <c r="B790" s="10"/>
      <c r="C790" s="10"/>
      <c r="D790" s="10"/>
      <c r="E790" s="10"/>
      <c r="F790" s="10"/>
      <c r="G790" s="10"/>
      <c r="H790" s="10"/>
      <c r="I790" s="10"/>
      <c r="J790" s="10"/>
      <c r="K790" s="10"/>
      <c r="L790" s="10"/>
      <c r="M790" s="10"/>
      <c r="N790" s="10"/>
      <c r="O790" s="10"/>
      <c r="P790" s="10"/>
      <c r="Q790" s="10"/>
      <c r="R790" s="10"/>
    </row>
    <row r="791" spans="1:18">
      <c r="A791" s="10"/>
      <c r="B791" s="10"/>
      <c r="C791" s="10"/>
      <c r="D791" s="10"/>
      <c r="E791" s="10"/>
      <c r="F791" s="10"/>
      <c r="G791" s="10"/>
      <c r="H791" s="10"/>
      <c r="I791" s="10"/>
      <c r="J791" s="10"/>
      <c r="K791" s="10"/>
      <c r="L791" s="10"/>
      <c r="M791" s="10"/>
      <c r="N791" s="10"/>
      <c r="O791" s="10"/>
      <c r="P791" s="10"/>
      <c r="Q791" s="10"/>
      <c r="R791" s="10"/>
    </row>
    <row r="792" spans="1:18">
      <c r="A792" s="10"/>
      <c r="B792" s="10"/>
      <c r="C792" s="10"/>
      <c r="D792" s="10"/>
      <c r="E792" s="10"/>
      <c r="F792" s="10"/>
      <c r="G792" s="10"/>
      <c r="H792" s="10"/>
      <c r="I792" s="10"/>
      <c r="J792" s="10"/>
      <c r="K792" s="10"/>
      <c r="L792" s="10"/>
      <c r="M792" s="10"/>
      <c r="N792" s="10"/>
      <c r="O792" s="10"/>
      <c r="P792" s="10"/>
      <c r="Q792" s="10"/>
      <c r="R792" s="10"/>
    </row>
    <row r="793" spans="1:18">
      <c r="A793" s="10"/>
      <c r="B793" s="10"/>
      <c r="C793" s="10"/>
      <c r="D793" s="10"/>
      <c r="E793" s="10"/>
      <c r="F793" s="10"/>
      <c r="G793" s="10"/>
      <c r="H793" s="10"/>
      <c r="I793" s="10"/>
      <c r="J793" s="10"/>
      <c r="K793" s="10"/>
      <c r="L793" s="10"/>
      <c r="M793" s="10"/>
      <c r="N793" s="10"/>
      <c r="O793" s="10"/>
      <c r="P793" s="10"/>
      <c r="Q793" s="10"/>
      <c r="R793" s="10"/>
    </row>
    <row r="794" spans="1:18">
      <c r="A794" s="10"/>
      <c r="B794" s="10"/>
      <c r="C794" s="10"/>
      <c r="D794" s="10"/>
      <c r="E794" s="10"/>
      <c r="F794" s="10"/>
      <c r="G794" s="10"/>
      <c r="H794" s="10"/>
      <c r="I794" s="10"/>
      <c r="J794" s="10"/>
      <c r="K794" s="10"/>
      <c r="L794" s="10"/>
      <c r="M794" s="10"/>
      <c r="N794" s="10"/>
      <c r="O794" s="10"/>
      <c r="P794" s="10"/>
      <c r="Q794" s="10"/>
      <c r="R794" s="10"/>
    </row>
    <row r="795" spans="1:18">
      <c r="A795" s="10"/>
      <c r="B795" s="10"/>
      <c r="C795" s="10"/>
      <c r="D795" s="10"/>
      <c r="E795" s="10"/>
      <c r="F795" s="10"/>
      <c r="G795" s="10"/>
      <c r="H795" s="10"/>
      <c r="I795" s="10"/>
      <c r="J795" s="10"/>
      <c r="K795" s="10"/>
      <c r="L795" s="10"/>
      <c r="M795" s="10"/>
      <c r="N795" s="10"/>
      <c r="O795" s="10"/>
      <c r="P795" s="10"/>
      <c r="Q795" s="10"/>
      <c r="R795" s="10"/>
    </row>
    <row r="796" spans="1:18">
      <c r="A796" s="10"/>
      <c r="B796" s="10"/>
      <c r="C796" s="10"/>
      <c r="D796" s="10"/>
      <c r="E796" s="10"/>
      <c r="F796" s="10"/>
      <c r="G796" s="10"/>
      <c r="H796" s="10"/>
      <c r="I796" s="10"/>
      <c r="J796" s="10"/>
      <c r="K796" s="10"/>
      <c r="L796" s="10"/>
      <c r="M796" s="10"/>
      <c r="N796" s="10"/>
      <c r="O796" s="10"/>
      <c r="P796" s="10"/>
      <c r="Q796" s="10"/>
      <c r="R796" s="10"/>
    </row>
    <row r="797" spans="1:18">
      <c r="A797" s="10"/>
      <c r="B797" s="10"/>
      <c r="C797" s="10"/>
      <c r="D797" s="10"/>
      <c r="E797" s="10"/>
      <c r="F797" s="10"/>
      <c r="G797" s="10"/>
      <c r="H797" s="10"/>
      <c r="I797" s="10"/>
      <c r="J797" s="10"/>
      <c r="K797" s="10"/>
      <c r="L797" s="10"/>
      <c r="M797" s="10"/>
      <c r="N797" s="10"/>
      <c r="O797" s="10"/>
      <c r="P797" s="10"/>
      <c r="Q797" s="10"/>
      <c r="R797" s="10"/>
    </row>
    <row r="798" spans="1:18">
      <c r="A798" s="10"/>
      <c r="B798" s="10"/>
      <c r="C798" s="10"/>
      <c r="D798" s="10"/>
      <c r="E798" s="10"/>
      <c r="F798" s="10"/>
      <c r="G798" s="10"/>
      <c r="H798" s="10"/>
      <c r="I798" s="10"/>
      <c r="J798" s="10"/>
      <c r="K798" s="10"/>
      <c r="L798" s="10"/>
      <c r="M798" s="10"/>
      <c r="N798" s="10"/>
      <c r="O798" s="10"/>
      <c r="P798" s="10"/>
      <c r="Q798" s="10"/>
      <c r="R798" s="10"/>
    </row>
    <row r="799" spans="1:18">
      <c r="A799" s="10"/>
      <c r="B799" s="10"/>
      <c r="C799" s="10"/>
      <c r="D799" s="10"/>
      <c r="E799" s="10"/>
      <c r="F799" s="10"/>
      <c r="G799" s="10"/>
      <c r="H799" s="10"/>
      <c r="I799" s="10"/>
      <c r="J799" s="10"/>
      <c r="K799" s="10"/>
      <c r="L799" s="10"/>
      <c r="M799" s="10"/>
      <c r="N799" s="10"/>
      <c r="O799" s="10"/>
      <c r="P799" s="10"/>
      <c r="Q799" s="10"/>
      <c r="R799" s="10"/>
    </row>
    <row r="800" spans="1:18">
      <c r="A800" s="10"/>
      <c r="B800" s="10"/>
      <c r="C800" s="10"/>
      <c r="D800" s="10"/>
      <c r="E800" s="10"/>
      <c r="F800" s="10"/>
      <c r="G800" s="10"/>
      <c r="H800" s="10"/>
      <c r="I800" s="10"/>
      <c r="J800" s="10"/>
      <c r="K800" s="10"/>
      <c r="L800" s="10"/>
      <c r="M800" s="10"/>
      <c r="N800" s="10"/>
      <c r="O800" s="10"/>
      <c r="P800" s="10"/>
      <c r="Q800" s="10"/>
      <c r="R800" s="10"/>
    </row>
    <row r="801" spans="1:18">
      <c r="A801" s="10"/>
      <c r="B801" s="10"/>
      <c r="C801" s="10"/>
      <c r="D801" s="10"/>
      <c r="E801" s="10"/>
      <c r="F801" s="10"/>
      <c r="G801" s="10"/>
      <c r="H801" s="10"/>
      <c r="I801" s="10"/>
      <c r="J801" s="10"/>
      <c r="K801" s="10"/>
      <c r="L801" s="10"/>
      <c r="M801" s="10"/>
      <c r="N801" s="10"/>
      <c r="O801" s="10"/>
      <c r="P801" s="10"/>
      <c r="Q801" s="10"/>
      <c r="R801" s="10"/>
    </row>
    <row r="802" spans="1:18">
      <c r="A802" s="10"/>
      <c r="B802" s="10"/>
      <c r="C802" s="10"/>
      <c r="D802" s="10"/>
      <c r="E802" s="10"/>
      <c r="F802" s="10"/>
      <c r="G802" s="10"/>
      <c r="H802" s="10"/>
      <c r="I802" s="10"/>
      <c r="J802" s="10"/>
      <c r="K802" s="10"/>
      <c r="L802" s="10"/>
      <c r="M802" s="10"/>
      <c r="N802" s="10"/>
      <c r="O802" s="10"/>
      <c r="P802" s="10"/>
      <c r="Q802" s="10"/>
      <c r="R802" s="10"/>
    </row>
    <row r="803" spans="1:18">
      <c r="A803" s="10"/>
      <c r="B803" s="10"/>
      <c r="C803" s="10"/>
      <c r="D803" s="10"/>
      <c r="E803" s="10"/>
      <c r="F803" s="10"/>
      <c r="G803" s="10"/>
      <c r="H803" s="10"/>
      <c r="I803" s="10"/>
      <c r="J803" s="10"/>
      <c r="K803" s="10"/>
      <c r="L803" s="10"/>
      <c r="M803" s="10"/>
      <c r="N803" s="10"/>
      <c r="O803" s="10"/>
      <c r="P803" s="10"/>
      <c r="Q803" s="10"/>
      <c r="R803" s="10"/>
    </row>
    <row r="804" spans="1:18">
      <c r="A804" s="10"/>
      <c r="B804" s="10"/>
      <c r="C804" s="10"/>
      <c r="D804" s="10"/>
      <c r="E804" s="10"/>
      <c r="F804" s="10"/>
      <c r="G804" s="10"/>
      <c r="H804" s="10"/>
      <c r="I804" s="10"/>
      <c r="J804" s="10"/>
      <c r="K804" s="10"/>
      <c r="L804" s="10"/>
      <c r="M804" s="10"/>
      <c r="N804" s="10"/>
      <c r="O804" s="10"/>
      <c r="P804" s="10"/>
      <c r="Q804" s="10"/>
      <c r="R804" s="10"/>
    </row>
    <row r="805" spans="1:18">
      <c r="A805" s="10"/>
      <c r="B805" s="10"/>
      <c r="C805" s="10"/>
      <c r="D805" s="10"/>
      <c r="E805" s="10"/>
      <c r="F805" s="10"/>
      <c r="G805" s="10"/>
      <c r="H805" s="10"/>
      <c r="I805" s="10"/>
      <c r="J805" s="10"/>
      <c r="K805" s="10"/>
      <c r="L805" s="10"/>
      <c r="M805" s="10"/>
      <c r="N805" s="10"/>
      <c r="O805" s="10"/>
      <c r="P805" s="10"/>
      <c r="Q805" s="10"/>
      <c r="R805" s="10"/>
    </row>
    <row r="806" spans="1:18">
      <c r="A806" s="10"/>
      <c r="B806" s="10"/>
      <c r="C806" s="10"/>
      <c r="D806" s="10"/>
      <c r="E806" s="10"/>
      <c r="F806" s="10"/>
      <c r="G806" s="10"/>
      <c r="H806" s="10"/>
      <c r="I806" s="10"/>
      <c r="J806" s="10"/>
      <c r="K806" s="10"/>
      <c r="L806" s="10"/>
      <c r="M806" s="10"/>
      <c r="N806" s="10"/>
      <c r="O806" s="10"/>
      <c r="P806" s="10"/>
      <c r="Q806" s="10"/>
      <c r="R806" s="10"/>
    </row>
    <row r="807" spans="1:18">
      <c r="A807" s="10"/>
      <c r="B807" s="10"/>
      <c r="C807" s="10"/>
      <c r="D807" s="10"/>
      <c r="E807" s="10"/>
      <c r="F807" s="10"/>
      <c r="G807" s="10"/>
      <c r="H807" s="10"/>
      <c r="I807" s="10"/>
      <c r="J807" s="10"/>
      <c r="K807" s="10"/>
      <c r="L807" s="10"/>
      <c r="M807" s="10"/>
      <c r="N807" s="10"/>
      <c r="O807" s="10"/>
      <c r="P807" s="10"/>
      <c r="Q807" s="10"/>
      <c r="R807" s="10"/>
    </row>
    <row r="808" spans="1:18">
      <c r="A808" s="10"/>
      <c r="B808" s="10"/>
      <c r="C808" s="10"/>
      <c r="D808" s="10"/>
      <c r="E808" s="10"/>
      <c r="F808" s="10"/>
      <c r="G808" s="10"/>
      <c r="H808" s="10"/>
      <c r="I808" s="10"/>
      <c r="J808" s="10"/>
      <c r="K808" s="10"/>
      <c r="L808" s="10"/>
      <c r="M808" s="10"/>
      <c r="N808" s="10"/>
      <c r="O808" s="10"/>
      <c r="P808" s="10"/>
      <c r="Q808" s="10"/>
      <c r="R808" s="10"/>
    </row>
    <row r="809" spans="1:18">
      <c r="A809" s="10"/>
      <c r="B809" s="10"/>
      <c r="C809" s="10"/>
      <c r="D809" s="10"/>
      <c r="E809" s="10"/>
      <c r="F809" s="10"/>
      <c r="G809" s="10"/>
      <c r="H809" s="10"/>
      <c r="I809" s="10"/>
      <c r="J809" s="10"/>
      <c r="K809" s="10"/>
      <c r="L809" s="10"/>
      <c r="M809" s="10"/>
      <c r="N809" s="10"/>
      <c r="O809" s="10"/>
      <c r="P809" s="10"/>
      <c r="Q809" s="10"/>
      <c r="R809" s="10"/>
    </row>
    <row r="810" spans="1:18">
      <c r="A810" s="10"/>
      <c r="B810" s="10"/>
      <c r="C810" s="10"/>
      <c r="D810" s="10"/>
      <c r="E810" s="10"/>
      <c r="F810" s="10"/>
      <c r="G810" s="10"/>
      <c r="H810" s="10"/>
      <c r="I810" s="10"/>
      <c r="J810" s="10"/>
      <c r="K810" s="10"/>
      <c r="L810" s="10"/>
      <c r="M810" s="10"/>
      <c r="N810" s="10"/>
      <c r="O810" s="10"/>
      <c r="P810" s="10"/>
      <c r="Q810" s="10"/>
      <c r="R810" s="10"/>
    </row>
    <row r="811" spans="1:18">
      <c r="A811" s="10"/>
      <c r="B811" s="10"/>
      <c r="C811" s="10"/>
      <c r="D811" s="10"/>
      <c r="E811" s="10"/>
      <c r="F811" s="10"/>
      <c r="G811" s="10"/>
      <c r="H811" s="10"/>
      <c r="I811" s="10"/>
      <c r="J811" s="10"/>
      <c r="K811" s="10"/>
      <c r="L811" s="10"/>
      <c r="M811" s="10"/>
      <c r="N811" s="10"/>
      <c r="O811" s="10"/>
      <c r="P811" s="10"/>
      <c r="Q811" s="10"/>
      <c r="R811" s="10"/>
    </row>
    <row r="812" spans="1:18">
      <c r="A812" s="10"/>
      <c r="B812" s="10"/>
      <c r="C812" s="10"/>
      <c r="D812" s="10"/>
      <c r="E812" s="10"/>
      <c r="F812" s="10"/>
      <c r="G812" s="10"/>
      <c r="H812" s="10"/>
      <c r="I812" s="10"/>
      <c r="J812" s="10"/>
      <c r="K812" s="10"/>
      <c r="L812" s="10"/>
      <c r="M812" s="10"/>
      <c r="N812" s="10"/>
      <c r="O812" s="10"/>
      <c r="P812" s="10"/>
      <c r="Q812" s="10"/>
      <c r="R812" s="10"/>
    </row>
    <row r="813" spans="1:18">
      <c r="A813" s="10"/>
      <c r="B813" s="10"/>
      <c r="C813" s="10"/>
      <c r="D813" s="10"/>
      <c r="E813" s="10"/>
      <c r="F813" s="10"/>
      <c r="G813" s="10"/>
      <c r="H813" s="10"/>
      <c r="I813" s="10"/>
      <c r="J813" s="10"/>
      <c r="K813" s="10"/>
      <c r="L813" s="10"/>
      <c r="M813" s="10"/>
      <c r="N813" s="10"/>
      <c r="O813" s="10"/>
      <c r="P813" s="10"/>
      <c r="Q813" s="10"/>
      <c r="R813" s="10"/>
    </row>
    <row r="814" spans="1:18">
      <c r="A814" s="10"/>
      <c r="B814" s="10"/>
      <c r="C814" s="10"/>
      <c r="D814" s="10"/>
      <c r="E814" s="10"/>
      <c r="F814" s="10"/>
      <c r="G814" s="10"/>
      <c r="H814" s="10"/>
      <c r="I814" s="10"/>
      <c r="J814" s="10"/>
      <c r="K814" s="10"/>
      <c r="L814" s="10"/>
      <c r="M814" s="10"/>
      <c r="N814" s="10"/>
      <c r="O814" s="10"/>
      <c r="P814" s="10"/>
      <c r="Q814" s="10"/>
      <c r="R814" s="10"/>
    </row>
    <row r="815" spans="1:18">
      <c r="A815" s="10"/>
      <c r="B815" s="10"/>
      <c r="C815" s="10"/>
      <c r="D815" s="10"/>
      <c r="E815" s="10"/>
      <c r="F815" s="10"/>
      <c r="G815" s="10"/>
      <c r="H815" s="10"/>
      <c r="I815" s="10"/>
      <c r="J815" s="10"/>
      <c r="K815" s="10"/>
      <c r="L815" s="10"/>
      <c r="M815" s="10"/>
      <c r="N815" s="10"/>
      <c r="O815" s="10"/>
      <c r="P815" s="10"/>
      <c r="Q815" s="10"/>
      <c r="R815" s="10"/>
    </row>
    <row r="816" spans="1:18">
      <c r="A816" s="10"/>
      <c r="B816" s="10"/>
      <c r="C816" s="10"/>
      <c r="D816" s="10"/>
      <c r="E816" s="10"/>
      <c r="F816" s="10"/>
      <c r="G816" s="10"/>
      <c r="H816" s="10"/>
      <c r="I816" s="10"/>
      <c r="J816" s="10"/>
      <c r="K816" s="10"/>
      <c r="L816" s="10"/>
      <c r="M816" s="10"/>
      <c r="N816" s="10"/>
      <c r="O816" s="10"/>
      <c r="P816" s="10"/>
      <c r="Q816" s="10"/>
      <c r="R816" s="10"/>
    </row>
    <row r="817" spans="1:18">
      <c r="A817" s="10"/>
      <c r="B817" s="10"/>
      <c r="C817" s="10"/>
      <c r="D817" s="10"/>
      <c r="E817" s="10"/>
      <c r="F817" s="10"/>
      <c r="G817" s="10"/>
      <c r="H817" s="10"/>
      <c r="I817" s="10"/>
      <c r="J817" s="10"/>
      <c r="K817" s="10"/>
      <c r="L817" s="10"/>
      <c r="M817" s="10"/>
      <c r="N817" s="10"/>
      <c r="O817" s="10"/>
      <c r="P817" s="10"/>
      <c r="Q817" s="10"/>
      <c r="R817" s="10"/>
    </row>
    <row r="818" spans="1:18">
      <c r="A818" s="10"/>
      <c r="B818" s="10"/>
      <c r="C818" s="10"/>
      <c r="D818" s="10"/>
      <c r="E818" s="10"/>
      <c r="F818" s="10"/>
      <c r="G818" s="10"/>
      <c r="H818" s="10"/>
      <c r="I818" s="10"/>
      <c r="J818" s="10"/>
      <c r="K818" s="10"/>
      <c r="L818" s="10"/>
      <c r="M818" s="10"/>
      <c r="N818" s="10"/>
      <c r="O818" s="10"/>
      <c r="P818" s="10"/>
      <c r="Q818" s="10"/>
      <c r="R818" s="10"/>
    </row>
    <row r="819" spans="1:18">
      <c r="A819" s="10"/>
      <c r="B819" s="10"/>
      <c r="C819" s="10"/>
      <c r="D819" s="10"/>
      <c r="E819" s="10"/>
      <c r="F819" s="10"/>
      <c r="G819" s="10"/>
      <c r="H819" s="10"/>
      <c r="I819" s="10"/>
      <c r="J819" s="10"/>
      <c r="K819" s="10"/>
      <c r="L819" s="10"/>
      <c r="M819" s="10"/>
      <c r="N819" s="10"/>
      <c r="O819" s="10"/>
      <c r="P819" s="10"/>
      <c r="Q819" s="10"/>
      <c r="R819" s="10"/>
    </row>
    <row r="820" spans="1:18">
      <c r="A820" s="10"/>
      <c r="B820" s="10"/>
      <c r="C820" s="10"/>
      <c r="D820" s="10"/>
      <c r="E820" s="10"/>
      <c r="F820" s="10"/>
      <c r="G820" s="10"/>
      <c r="H820" s="10"/>
      <c r="I820" s="10"/>
      <c r="J820" s="10"/>
      <c r="K820" s="10"/>
      <c r="L820" s="10"/>
      <c r="M820" s="10"/>
      <c r="N820" s="10"/>
      <c r="O820" s="10"/>
      <c r="P820" s="10"/>
      <c r="Q820" s="10"/>
      <c r="R820" s="10"/>
    </row>
    <row r="821" spans="1:18">
      <c r="A821" s="10"/>
      <c r="B821" s="10"/>
      <c r="C821" s="10"/>
      <c r="D821" s="10"/>
      <c r="E821" s="10"/>
      <c r="F821" s="10"/>
      <c r="G821" s="10"/>
      <c r="H821" s="10"/>
      <c r="I821" s="10"/>
      <c r="J821" s="10"/>
      <c r="K821" s="10"/>
      <c r="L821" s="10"/>
      <c r="M821" s="10"/>
      <c r="N821" s="10"/>
      <c r="O821" s="10"/>
      <c r="P821" s="10"/>
      <c r="Q821" s="10"/>
      <c r="R821" s="10"/>
    </row>
    <row r="822" spans="1:18">
      <c r="A822" s="10"/>
      <c r="B822" s="10"/>
      <c r="C822" s="10"/>
      <c r="D822" s="10"/>
      <c r="E822" s="10"/>
      <c r="F822" s="10"/>
      <c r="G822" s="10"/>
      <c r="H822" s="10"/>
      <c r="I822" s="10"/>
      <c r="J822" s="10"/>
      <c r="K822" s="10"/>
      <c r="L822" s="10"/>
      <c r="M822" s="10"/>
      <c r="N822" s="10"/>
      <c r="O822" s="10"/>
      <c r="P822" s="10"/>
      <c r="Q822" s="10"/>
      <c r="R822" s="10"/>
    </row>
    <row r="823" spans="1:18">
      <c r="A823" s="10"/>
      <c r="B823" s="10"/>
      <c r="C823" s="10"/>
      <c r="D823" s="10"/>
      <c r="E823" s="10"/>
      <c r="F823" s="10"/>
      <c r="G823" s="10"/>
      <c r="H823" s="10"/>
      <c r="I823" s="10"/>
      <c r="J823" s="10"/>
      <c r="K823" s="10"/>
      <c r="L823" s="10"/>
      <c r="M823" s="10"/>
      <c r="N823" s="10"/>
      <c r="O823" s="10"/>
      <c r="P823" s="10"/>
      <c r="Q823" s="10"/>
      <c r="R823" s="10"/>
    </row>
    <row r="824" spans="1:18">
      <c r="A824" s="10"/>
      <c r="B824" s="10"/>
      <c r="C824" s="10"/>
      <c r="D824" s="10"/>
      <c r="E824" s="10"/>
      <c r="F824" s="10"/>
      <c r="G824" s="10"/>
      <c r="H824" s="10"/>
      <c r="I824" s="10"/>
      <c r="J824" s="10"/>
      <c r="K824" s="10"/>
      <c r="L824" s="10"/>
      <c r="M824" s="10"/>
      <c r="N824" s="10"/>
      <c r="O824" s="10"/>
      <c r="P824" s="10"/>
      <c r="Q824" s="10"/>
      <c r="R824" s="10"/>
    </row>
    <row r="825" spans="1:18">
      <c r="A825" s="10"/>
      <c r="B825" s="10"/>
      <c r="C825" s="10"/>
      <c r="D825" s="10"/>
      <c r="E825" s="10"/>
      <c r="F825" s="10"/>
      <c r="G825" s="10"/>
      <c r="H825" s="10"/>
      <c r="I825" s="10"/>
      <c r="J825" s="10"/>
      <c r="K825" s="10"/>
      <c r="L825" s="10"/>
      <c r="M825" s="10"/>
      <c r="N825" s="10"/>
      <c r="O825" s="10"/>
      <c r="P825" s="10"/>
      <c r="Q825" s="10"/>
      <c r="R825" s="10"/>
    </row>
    <row r="826" spans="1:18">
      <c r="A826" s="10"/>
      <c r="B826" s="10"/>
      <c r="C826" s="10"/>
      <c r="D826" s="10"/>
      <c r="E826" s="10"/>
      <c r="F826" s="10"/>
      <c r="G826" s="10"/>
      <c r="H826" s="10"/>
      <c r="I826" s="10"/>
      <c r="J826" s="10"/>
      <c r="K826" s="10"/>
      <c r="L826" s="10"/>
      <c r="M826" s="10"/>
      <c r="N826" s="10"/>
      <c r="O826" s="10"/>
      <c r="P826" s="10"/>
      <c r="Q826" s="10"/>
      <c r="R826" s="10"/>
    </row>
    <row r="827" spans="1:18">
      <c r="A827" s="10"/>
      <c r="B827" s="10"/>
      <c r="C827" s="10"/>
      <c r="D827" s="10"/>
      <c r="E827" s="10"/>
      <c r="F827" s="10"/>
      <c r="G827" s="10"/>
      <c r="H827" s="10"/>
      <c r="I827" s="10"/>
      <c r="J827" s="10"/>
      <c r="K827" s="10"/>
      <c r="L827" s="10"/>
      <c r="M827" s="10"/>
      <c r="N827" s="10"/>
      <c r="O827" s="10"/>
      <c r="P827" s="10"/>
      <c r="Q827" s="10"/>
      <c r="R827" s="10"/>
    </row>
    <row r="828" spans="1:18">
      <c r="A828" s="10"/>
      <c r="B828" s="10"/>
      <c r="C828" s="10"/>
      <c r="D828" s="10"/>
      <c r="E828" s="10"/>
      <c r="F828" s="10"/>
      <c r="G828" s="10"/>
      <c r="H828" s="10"/>
      <c r="I828" s="10"/>
      <c r="J828" s="10"/>
      <c r="K828" s="10"/>
      <c r="L828" s="10"/>
      <c r="M828" s="10"/>
      <c r="N828" s="10"/>
      <c r="O828" s="10"/>
      <c r="P828" s="10"/>
      <c r="Q828" s="10"/>
      <c r="R828" s="10"/>
    </row>
    <row r="829" spans="1:18">
      <c r="A829" s="10"/>
      <c r="B829" s="10"/>
      <c r="C829" s="10"/>
      <c r="D829" s="10"/>
      <c r="E829" s="10"/>
      <c r="F829" s="10"/>
      <c r="G829" s="10"/>
      <c r="H829" s="10"/>
      <c r="I829" s="10"/>
      <c r="J829" s="10"/>
      <c r="K829" s="10"/>
      <c r="L829" s="10"/>
      <c r="M829" s="10"/>
      <c r="N829" s="10"/>
      <c r="O829" s="10"/>
      <c r="P829" s="10"/>
      <c r="Q829" s="10"/>
      <c r="R829" s="10"/>
    </row>
    <row r="830" spans="1:18">
      <c r="A830" s="10"/>
      <c r="B830" s="10"/>
      <c r="C830" s="10"/>
      <c r="D830" s="10"/>
      <c r="E830" s="10"/>
      <c r="F830" s="10"/>
      <c r="G830" s="10"/>
      <c r="H830" s="10"/>
      <c r="I830" s="10"/>
      <c r="J830" s="10"/>
      <c r="K830" s="10"/>
      <c r="L830" s="10"/>
      <c r="M830" s="10"/>
      <c r="N830" s="10"/>
      <c r="O830" s="10"/>
      <c r="P830" s="10"/>
      <c r="Q830" s="10"/>
      <c r="R830" s="10"/>
    </row>
    <row r="831" spans="1:18">
      <c r="A831" s="10"/>
      <c r="B831" s="10"/>
      <c r="C831" s="10"/>
      <c r="D831" s="10"/>
      <c r="E831" s="10"/>
      <c r="F831" s="10"/>
      <c r="G831" s="10"/>
      <c r="H831" s="10"/>
      <c r="I831" s="10"/>
      <c r="J831" s="10"/>
      <c r="K831" s="10"/>
      <c r="L831" s="10"/>
      <c r="M831" s="10"/>
      <c r="N831" s="10"/>
      <c r="O831" s="10"/>
      <c r="P831" s="10"/>
      <c r="Q831" s="10"/>
      <c r="R831" s="10"/>
    </row>
    <row r="832" spans="1:18">
      <c r="A832" s="10"/>
      <c r="B832" s="10"/>
      <c r="C832" s="10"/>
      <c r="D832" s="10"/>
      <c r="E832" s="10"/>
      <c r="F832" s="10"/>
      <c r="G832" s="10"/>
      <c r="H832" s="10"/>
      <c r="I832" s="10"/>
      <c r="J832" s="10"/>
      <c r="K832" s="10"/>
      <c r="L832" s="10"/>
      <c r="M832" s="10"/>
      <c r="N832" s="10"/>
      <c r="O832" s="10"/>
      <c r="P832" s="10"/>
      <c r="Q832" s="10"/>
      <c r="R832" s="10"/>
    </row>
    <row r="833" spans="1:18">
      <c r="A833" s="10"/>
      <c r="B833" s="10"/>
      <c r="C833" s="10"/>
      <c r="D833" s="10"/>
      <c r="E833" s="10"/>
      <c r="F833" s="10"/>
      <c r="G833" s="10"/>
      <c r="H833" s="10"/>
      <c r="I833" s="10"/>
      <c r="J833" s="10"/>
      <c r="K833" s="10"/>
      <c r="L833" s="10"/>
      <c r="M833" s="10"/>
      <c r="N833" s="10"/>
      <c r="O833" s="10"/>
      <c r="P833" s="10"/>
      <c r="Q833" s="10"/>
      <c r="R833" s="10"/>
    </row>
    <row r="834" spans="1:18">
      <c r="A834" s="10"/>
      <c r="B834" s="10"/>
      <c r="C834" s="10"/>
      <c r="D834" s="10"/>
      <c r="E834" s="10"/>
      <c r="F834" s="10"/>
      <c r="G834" s="10"/>
      <c r="H834" s="10"/>
      <c r="I834" s="10"/>
      <c r="J834" s="10"/>
      <c r="K834" s="10"/>
      <c r="L834" s="10"/>
      <c r="M834" s="10"/>
      <c r="N834" s="10"/>
      <c r="O834" s="10"/>
      <c r="P834" s="10"/>
      <c r="Q834" s="10"/>
      <c r="R834" s="10"/>
    </row>
    <row r="835" spans="1:18">
      <c r="A835" s="10"/>
      <c r="B835" s="10"/>
      <c r="C835" s="10"/>
      <c r="D835" s="10"/>
      <c r="E835" s="10"/>
      <c r="F835" s="10"/>
      <c r="G835" s="10"/>
      <c r="H835" s="10"/>
      <c r="I835" s="10"/>
      <c r="J835" s="10"/>
      <c r="K835" s="10"/>
      <c r="L835" s="10"/>
      <c r="M835" s="10"/>
      <c r="N835" s="10"/>
      <c r="O835" s="10"/>
      <c r="P835" s="10"/>
      <c r="Q835" s="10"/>
      <c r="R835" s="10"/>
    </row>
    <row r="836" spans="1:18">
      <c r="A836" s="10"/>
      <c r="B836" s="10"/>
      <c r="C836" s="10"/>
      <c r="D836" s="10"/>
      <c r="E836" s="10"/>
      <c r="F836" s="10"/>
      <c r="G836" s="10"/>
      <c r="H836" s="10"/>
      <c r="I836" s="10"/>
      <c r="J836" s="10"/>
      <c r="K836" s="10"/>
      <c r="L836" s="10"/>
      <c r="M836" s="10"/>
      <c r="N836" s="10"/>
      <c r="O836" s="10"/>
      <c r="P836" s="10"/>
      <c r="Q836" s="10"/>
      <c r="R836" s="10"/>
    </row>
    <row r="837" spans="1:18">
      <c r="A837" s="10"/>
      <c r="B837" s="10"/>
      <c r="C837" s="10"/>
      <c r="D837" s="10"/>
      <c r="E837" s="10"/>
      <c r="F837" s="10"/>
      <c r="G837" s="10"/>
      <c r="H837" s="10"/>
      <c r="I837" s="10"/>
      <c r="J837" s="10"/>
      <c r="K837" s="10"/>
      <c r="L837" s="10"/>
      <c r="M837" s="10"/>
      <c r="N837" s="10"/>
      <c r="O837" s="10"/>
      <c r="P837" s="10"/>
      <c r="Q837" s="10"/>
      <c r="R837" s="10"/>
    </row>
    <row r="838" spans="1:18">
      <c r="A838" s="10"/>
      <c r="B838" s="10"/>
      <c r="C838" s="10"/>
      <c r="D838" s="10"/>
      <c r="E838" s="10"/>
      <c r="F838" s="10"/>
      <c r="G838" s="10"/>
      <c r="H838" s="10"/>
      <c r="I838" s="10"/>
      <c r="J838" s="10"/>
      <c r="K838" s="10"/>
      <c r="L838" s="10"/>
      <c r="M838" s="10"/>
      <c r="N838" s="10"/>
      <c r="O838" s="10"/>
      <c r="P838" s="10"/>
      <c r="Q838" s="10"/>
      <c r="R838" s="10"/>
    </row>
    <row r="839" spans="1:18">
      <c r="A839" s="10"/>
      <c r="B839" s="10"/>
      <c r="C839" s="10"/>
      <c r="D839" s="10"/>
      <c r="E839" s="10"/>
      <c r="F839" s="10"/>
      <c r="G839" s="10"/>
      <c r="H839" s="10"/>
      <c r="I839" s="10"/>
      <c r="J839" s="10"/>
      <c r="K839" s="10"/>
      <c r="L839" s="10"/>
      <c r="M839" s="10"/>
      <c r="N839" s="10"/>
      <c r="O839" s="10"/>
      <c r="P839" s="10"/>
      <c r="Q839" s="10"/>
      <c r="R839" s="10"/>
    </row>
    <row r="840" spans="1:18">
      <c r="A840" s="10"/>
      <c r="B840" s="10"/>
      <c r="C840" s="10"/>
      <c r="D840" s="10"/>
      <c r="E840" s="10"/>
      <c r="F840" s="10"/>
      <c r="G840" s="10"/>
      <c r="H840" s="10"/>
      <c r="I840" s="10"/>
      <c r="J840" s="10"/>
      <c r="K840" s="10"/>
      <c r="L840" s="10"/>
      <c r="M840" s="10"/>
      <c r="N840" s="10"/>
      <c r="O840" s="10"/>
      <c r="P840" s="10"/>
      <c r="Q840" s="10"/>
      <c r="R840" s="10"/>
    </row>
    <row r="841" spans="1:18">
      <c r="A841" s="10"/>
      <c r="B841" s="10"/>
      <c r="C841" s="10"/>
      <c r="D841" s="10"/>
      <c r="E841" s="10"/>
      <c r="F841" s="10"/>
      <c r="G841" s="10"/>
      <c r="H841" s="10"/>
      <c r="I841" s="10"/>
      <c r="J841" s="10"/>
      <c r="K841" s="10"/>
      <c r="L841" s="10"/>
      <c r="M841" s="10"/>
      <c r="N841" s="10"/>
      <c r="O841" s="10"/>
      <c r="P841" s="10"/>
      <c r="Q841" s="10"/>
      <c r="R841" s="10"/>
    </row>
    <row r="842" spans="1:18">
      <c r="A842" s="10"/>
      <c r="B842" s="10"/>
      <c r="C842" s="10"/>
      <c r="D842" s="10"/>
      <c r="E842" s="10"/>
      <c r="F842" s="10"/>
      <c r="G842" s="10"/>
      <c r="H842" s="10"/>
      <c r="I842" s="10"/>
      <c r="J842" s="10"/>
      <c r="K842" s="10"/>
      <c r="L842" s="10"/>
      <c r="M842" s="10"/>
      <c r="N842" s="10"/>
      <c r="O842" s="10"/>
      <c r="P842" s="10"/>
      <c r="Q842" s="10"/>
      <c r="R842" s="10"/>
    </row>
    <row r="843" spans="1:18">
      <c r="A843" s="10"/>
      <c r="B843" s="10"/>
      <c r="C843" s="10"/>
      <c r="D843" s="10"/>
      <c r="E843" s="10"/>
      <c r="F843" s="10"/>
      <c r="G843" s="10"/>
      <c r="H843" s="10"/>
      <c r="I843" s="10"/>
      <c r="J843" s="10"/>
      <c r="K843" s="10"/>
      <c r="L843" s="10"/>
      <c r="M843" s="10"/>
      <c r="N843" s="10"/>
      <c r="O843" s="10"/>
      <c r="P843" s="10"/>
      <c r="Q843" s="10"/>
      <c r="R843" s="10"/>
    </row>
    <row r="844" spans="1:18">
      <c r="A844" s="10"/>
      <c r="B844" s="10"/>
      <c r="C844" s="10"/>
      <c r="D844" s="10"/>
      <c r="E844" s="10"/>
      <c r="F844" s="10"/>
      <c r="G844" s="10"/>
      <c r="H844" s="10"/>
      <c r="I844" s="10"/>
      <c r="J844" s="10"/>
      <c r="K844" s="10"/>
      <c r="L844" s="10"/>
      <c r="M844" s="10"/>
      <c r="N844" s="10"/>
      <c r="O844" s="10"/>
      <c r="P844" s="10"/>
      <c r="Q844" s="10"/>
      <c r="R844" s="10"/>
    </row>
    <row r="845" spans="1:18">
      <c r="A845" s="10"/>
      <c r="B845" s="10"/>
      <c r="C845" s="10"/>
      <c r="D845" s="10"/>
      <c r="E845" s="10"/>
      <c r="F845" s="10"/>
      <c r="G845" s="10"/>
      <c r="H845" s="10"/>
      <c r="I845" s="10"/>
      <c r="J845" s="10"/>
      <c r="K845" s="10"/>
      <c r="L845" s="10"/>
      <c r="M845" s="10"/>
      <c r="N845" s="10"/>
      <c r="O845" s="10"/>
      <c r="P845" s="10"/>
      <c r="Q845" s="10"/>
      <c r="R845" s="10"/>
    </row>
    <row r="846" spans="1:18">
      <c r="A846" s="10"/>
      <c r="B846" s="10"/>
      <c r="C846" s="10"/>
      <c r="D846" s="10"/>
      <c r="E846" s="10"/>
      <c r="F846" s="10"/>
      <c r="G846" s="10"/>
      <c r="H846" s="10"/>
      <c r="I846" s="10"/>
      <c r="J846" s="10"/>
      <c r="K846" s="10"/>
      <c r="L846" s="10"/>
      <c r="M846" s="10"/>
      <c r="N846" s="10"/>
      <c r="O846" s="10"/>
      <c r="P846" s="10"/>
      <c r="Q846" s="10"/>
      <c r="R846" s="10"/>
    </row>
    <row r="847" spans="1:18">
      <c r="A847" s="10"/>
      <c r="B847" s="10"/>
      <c r="C847" s="10"/>
      <c r="D847" s="10"/>
      <c r="E847" s="10"/>
      <c r="F847" s="10"/>
      <c r="G847" s="10"/>
      <c r="H847" s="10"/>
      <c r="I847" s="10"/>
      <c r="J847" s="10"/>
      <c r="K847" s="10"/>
      <c r="L847" s="10"/>
      <c r="M847" s="10"/>
      <c r="N847" s="10"/>
      <c r="O847" s="10"/>
      <c r="P847" s="10"/>
      <c r="Q847" s="10"/>
      <c r="R847" s="10"/>
    </row>
    <row r="848" spans="1:18">
      <c r="A848" s="10"/>
      <c r="B848" s="10"/>
      <c r="C848" s="10"/>
      <c r="D848" s="10"/>
      <c r="E848" s="10"/>
      <c r="F848" s="10"/>
      <c r="G848" s="10"/>
      <c r="H848" s="10"/>
      <c r="I848" s="10"/>
      <c r="J848" s="10"/>
      <c r="K848" s="10"/>
      <c r="L848" s="10"/>
      <c r="M848" s="10"/>
      <c r="N848" s="10"/>
      <c r="O848" s="10"/>
      <c r="P848" s="10"/>
      <c r="Q848" s="10"/>
      <c r="R848" s="10"/>
    </row>
    <row r="849" spans="1:18">
      <c r="A849" s="10"/>
      <c r="B849" s="10"/>
      <c r="C849" s="10"/>
      <c r="D849" s="10"/>
      <c r="E849" s="10"/>
      <c r="F849" s="10"/>
      <c r="G849" s="10"/>
      <c r="H849" s="10"/>
      <c r="I849" s="10"/>
      <c r="J849" s="10"/>
      <c r="K849" s="10"/>
      <c r="L849" s="10"/>
      <c r="M849" s="10"/>
      <c r="N849" s="10"/>
      <c r="O849" s="10"/>
      <c r="P849" s="10"/>
      <c r="Q849" s="10"/>
      <c r="R849" s="10"/>
    </row>
    <row r="850" spans="1:18">
      <c r="A850" s="10"/>
      <c r="B850" s="10"/>
      <c r="C850" s="10"/>
      <c r="D850" s="10"/>
      <c r="E850" s="10"/>
      <c r="F850" s="10"/>
      <c r="G850" s="10"/>
      <c r="H850" s="10"/>
      <c r="I850" s="10"/>
      <c r="J850" s="10"/>
      <c r="K850" s="10"/>
      <c r="L850" s="10"/>
      <c r="M850" s="10"/>
      <c r="N850" s="10"/>
      <c r="O850" s="10"/>
      <c r="P850" s="10"/>
      <c r="Q850" s="10"/>
      <c r="R850" s="10"/>
    </row>
    <row r="851" spans="1:18">
      <c r="A851" s="10"/>
      <c r="B851" s="10"/>
      <c r="C851" s="10"/>
      <c r="D851" s="10"/>
      <c r="E851" s="10"/>
      <c r="F851" s="10"/>
      <c r="G851" s="10"/>
      <c r="H851" s="10"/>
      <c r="I851" s="10"/>
      <c r="J851" s="10"/>
      <c r="K851" s="10"/>
      <c r="L851" s="10"/>
      <c r="M851" s="10"/>
      <c r="N851" s="10"/>
      <c r="O851" s="10"/>
      <c r="P851" s="10"/>
      <c r="Q851" s="10"/>
      <c r="R851" s="10"/>
    </row>
    <row r="852" spans="1:18">
      <c r="A852" s="10"/>
      <c r="B852" s="10"/>
      <c r="C852" s="10"/>
      <c r="D852" s="10"/>
      <c r="E852" s="10"/>
      <c r="F852" s="10"/>
      <c r="G852" s="10"/>
      <c r="H852" s="10"/>
      <c r="I852" s="10"/>
      <c r="J852" s="10"/>
      <c r="K852" s="10"/>
      <c r="L852" s="10"/>
      <c r="M852" s="10"/>
      <c r="N852" s="10"/>
      <c r="O852" s="10"/>
      <c r="P852" s="10"/>
      <c r="Q852" s="10"/>
      <c r="R852" s="10"/>
    </row>
    <row r="853" spans="1:18">
      <c r="A853" s="10"/>
      <c r="B853" s="10"/>
      <c r="C853" s="10"/>
      <c r="D853" s="10"/>
      <c r="E853" s="10"/>
      <c r="F853" s="10"/>
      <c r="G853" s="10"/>
      <c r="H853" s="10"/>
      <c r="I853" s="10"/>
      <c r="J853" s="10"/>
      <c r="K853" s="10"/>
      <c r="L853" s="10"/>
      <c r="M853" s="10"/>
      <c r="N853" s="10"/>
      <c r="O853" s="10"/>
      <c r="P853" s="10"/>
      <c r="Q853" s="10"/>
      <c r="R853" s="10"/>
    </row>
    <row r="854" spans="1:18">
      <c r="A854" s="10"/>
      <c r="B854" s="10"/>
      <c r="C854" s="10"/>
      <c r="D854" s="10"/>
      <c r="E854" s="10"/>
      <c r="F854" s="10"/>
      <c r="G854" s="10"/>
      <c r="H854" s="10"/>
      <c r="I854" s="10"/>
      <c r="J854" s="10"/>
      <c r="K854" s="10"/>
      <c r="L854" s="10"/>
      <c r="M854" s="10"/>
      <c r="N854" s="10"/>
      <c r="O854" s="10"/>
      <c r="P854" s="10"/>
      <c r="Q854" s="10"/>
      <c r="R854" s="10"/>
    </row>
    <row r="855" spans="1:18">
      <c r="A855" s="10"/>
      <c r="B855" s="10"/>
      <c r="C855" s="10"/>
      <c r="D855" s="10"/>
      <c r="E855" s="10"/>
      <c r="F855" s="10"/>
      <c r="G855" s="10"/>
      <c r="H855" s="10"/>
      <c r="I855" s="10"/>
      <c r="J855" s="10"/>
      <c r="K855" s="10"/>
      <c r="L855" s="10"/>
      <c r="M855" s="10"/>
      <c r="N855" s="10"/>
      <c r="O855" s="10"/>
      <c r="P855" s="10"/>
      <c r="Q855" s="10"/>
      <c r="R855" s="10"/>
    </row>
    <row r="856" spans="1:18">
      <c r="A856" s="10"/>
      <c r="B856" s="10"/>
      <c r="C856" s="10"/>
      <c r="D856" s="10"/>
      <c r="E856" s="10"/>
      <c r="F856" s="10"/>
      <c r="G856" s="10"/>
      <c r="H856" s="10"/>
      <c r="I856" s="10"/>
      <c r="J856" s="10"/>
      <c r="K856" s="10"/>
      <c r="L856" s="10"/>
      <c r="M856" s="10"/>
      <c r="N856" s="10"/>
      <c r="O856" s="10"/>
      <c r="P856" s="10"/>
      <c r="Q856" s="10"/>
      <c r="R856" s="10"/>
    </row>
    <row r="857" spans="1:18">
      <c r="A857" s="10"/>
      <c r="B857" s="10"/>
      <c r="C857" s="10"/>
      <c r="D857" s="10"/>
      <c r="E857" s="10"/>
      <c r="F857" s="10"/>
      <c r="G857" s="10"/>
      <c r="H857" s="10"/>
      <c r="I857" s="10"/>
      <c r="J857" s="10"/>
      <c r="K857" s="10"/>
      <c r="L857" s="10"/>
      <c r="M857" s="10"/>
      <c r="N857" s="10"/>
      <c r="O857" s="10"/>
      <c r="P857" s="10"/>
      <c r="Q857" s="10"/>
      <c r="R857" s="10"/>
    </row>
    <row r="858" spans="1:18">
      <c r="A858" s="10"/>
      <c r="B858" s="10"/>
      <c r="C858" s="10"/>
      <c r="D858" s="10"/>
      <c r="E858" s="10"/>
      <c r="F858" s="10"/>
      <c r="G858" s="10"/>
      <c r="H858" s="10"/>
      <c r="I858" s="10"/>
      <c r="J858" s="10"/>
      <c r="K858" s="10"/>
      <c r="L858" s="10"/>
      <c r="M858" s="10"/>
      <c r="N858" s="10"/>
      <c r="O858" s="10"/>
      <c r="P858" s="10"/>
      <c r="Q858" s="10"/>
      <c r="R858" s="10"/>
    </row>
    <row r="859" spans="1:18">
      <c r="A859" s="10"/>
      <c r="B859" s="10"/>
      <c r="C859" s="10"/>
      <c r="D859" s="10"/>
      <c r="E859" s="10"/>
      <c r="F859" s="10"/>
      <c r="G859" s="10"/>
      <c r="H859" s="10"/>
      <c r="I859" s="10"/>
      <c r="J859" s="10"/>
      <c r="K859" s="10"/>
      <c r="L859" s="10"/>
      <c r="M859" s="10"/>
      <c r="N859" s="10"/>
      <c r="O859" s="10"/>
      <c r="P859" s="10"/>
      <c r="Q859" s="10"/>
      <c r="R859" s="10"/>
    </row>
    <row r="860" spans="1:18">
      <c r="A860" s="10"/>
      <c r="B860" s="10"/>
      <c r="C860" s="10"/>
      <c r="D860" s="10"/>
      <c r="E860" s="10"/>
      <c r="F860" s="10"/>
      <c r="G860" s="10"/>
      <c r="H860" s="10"/>
      <c r="I860" s="10"/>
      <c r="J860" s="10"/>
      <c r="K860" s="10"/>
      <c r="L860" s="10"/>
      <c r="M860" s="10"/>
      <c r="N860" s="10"/>
      <c r="O860" s="10"/>
      <c r="P860" s="10"/>
      <c r="Q860" s="10"/>
      <c r="R860" s="10"/>
    </row>
    <row r="861" spans="1:18">
      <c r="A861" s="10"/>
      <c r="B861" s="10"/>
      <c r="C861" s="10"/>
      <c r="D861" s="10"/>
      <c r="E861" s="10"/>
      <c r="F861" s="10"/>
      <c r="G861" s="10"/>
      <c r="H861" s="10"/>
      <c r="I861" s="10"/>
      <c r="J861" s="10"/>
      <c r="K861" s="10"/>
      <c r="L861" s="10"/>
      <c r="M861" s="10"/>
      <c r="N861" s="10"/>
      <c r="O861" s="10"/>
      <c r="P861" s="10"/>
      <c r="Q861" s="10"/>
      <c r="R861" s="10"/>
    </row>
    <row r="862" spans="1:18">
      <c r="A862" s="10"/>
      <c r="B862" s="10"/>
      <c r="C862" s="10"/>
      <c r="D862" s="10"/>
      <c r="E862" s="10"/>
      <c r="F862" s="10"/>
      <c r="G862" s="10"/>
      <c r="H862" s="10"/>
      <c r="I862" s="10"/>
      <c r="J862" s="10"/>
      <c r="K862" s="10"/>
      <c r="L862" s="10"/>
      <c r="M862" s="10"/>
      <c r="N862" s="10"/>
      <c r="O862" s="10"/>
      <c r="P862" s="10"/>
      <c r="Q862" s="10"/>
      <c r="R862" s="10"/>
    </row>
    <row r="863" spans="1:18">
      <c r="A863" s="10"/>
      <c r="B863" s="10"/>
      <c r="C863" s="10"/>
      <c r="D863" s="10"/>
      <c r="E863" s="10"/>
      <c r="F863" s="10"/>
      <c r="G863" s="10"/>
      <c r="H863" s="10"/>
      <c r="I863" s="10"/>
      <c r="J863" s="10"/>
      <c r="K863" s="10"/>
      <c r="L863" s="10"/>
      <c r="M863" s="10"/>
      <c r="N863" s="10"/>
      <c r="O863" s="10"/>
      <c r="P863" s="10"/>
      <c r="Q863" s="10"/>
      <c r="R863" s="10"/>
    </row>
    <row r="864" spans="1:18">
      <c r="A864" s="10"/>
      <c r="B864" s="10"/>
      <c r="C864" s="10"/>
      <c r="D864" s="10"/>
      <c r="E864" s="10"/>
      <c r="F864" s="10"/>
      <c r="G864" s="10"/>
      <c r="H864" s="10"/>
      <c r="I864" s="10"/>
      <c r="J864" s="10"/>
      <c r="K864" s="10"/>
      <c r="L864" s="10"/>
      <c r="M864" s="10"/>
      <c r="N864" s="10"/>
      <c r="O864" s="10"/>
      <c r="P864" s="10"/>
      <c r="Q864" s="10"/>
      <c r="R864" s="10"/>
    </row>
    <row r="865" spans="1:18">
      <c r="A865" s="10"/>
      <c r="B865" s="10"/>
      <c r="C865" s="10"/>
      <c r="D865" s="10"/>
      <c r="E865" s="10"/>
      <c r="F865" s="10"/>
      <c r="G865" s="10"/>
      <c r="H865" s="10"/>
      <c r="I865" s="10"/>
      <c r="J865" s="10"/>
      <c r="K865" s="10"/>
      <c r="L865" s="10"/>
      <c r="M865" s="10"/>
      <c r="N865" s="10"/>
      <c r="O865" s="10"/>
      <c r="P865" s="10"/>
      <c r="Q865" s="10"/>
      <c r="R865" s="10"/>
    </row>
    <row r="866" spans="1:18">
      <c r="A866" s="10"/>
      <c r="B866" s="10"/>
      <c r="C866" s="10"/>
      <c r="D866" s="10"/>
      <c r="E866" s="10"/>
      <c r="F866" s="10"/>
      <c r="G866" s="10"/>
      <c r="H866" s="10"/>
      <c r="I866" s="10"/>
      <c r="J866" s="10"/>
      <c r="K866" s="10"/>
      <c r="L866" s="10"/>
      <c r="M866" s="10"/>
      <c r="N866" s="10"/>
      <c r="O866" s="10"/>
      <c r="P866" s="10"/>
      <c r="Q866" s="10"/>
      <c r="R866" s="10"/>
    </row>
    <row r="867" spans="1:18">
      <c r="A867" s="10"/>
      <c r="B867" s="10"/>
      <c r="C867" s="10"/>
      <c r="D867" s="10"/>
      <c r="E867" s="10"/>
      <c r="F867" s="10"/>
      <c r="G867" s="10"/>
      <c r="H867" s="10"/>
      <c r="I867" s="10"/>
      <c r="J867" s="10"/>
      <c r="K867" s="10"/>
      <c r="L867" s="10"/>
      <c r="M867" s="10"/>
      <c r="N867" s="10"/>
      <c r="O867" s="10"/>
      <c r="P867" s="10"/>
      <c r="Q867" s="10"/>
      <c r="R867" s="10"/>
    </row>
    <row r="868" spans="1:18">
      <c r="A868" s="10"/>
      <c r="B868" s="10"/>
      <c r="C868" s="10"/>
      <c r="D868" s="10"/>
      <c r="E868" s="10"/>
      <c r="F868" s="10"/>
      <c r="G868" s="10"/>
      <c r="H868" s="10"/>
      <c r="I868" s="10"/>
      <c r="J868" s="10"/>
      <c r="K868" s="10"/>
      <c r="L868" s="10"/>
      <c r="M868" s="10"/>
      <c r="N868" s="10"/>
      <c r="O868" s="10"/>
      <c r="P868" s="10"/>
      <c r="Q868" s="10"/>
      <c r="R868" s="10"/>
    </row>
    <row r="869" spans="1:18">
      <c r="A869" s="10"/>
      <c r="B869" s="10"/>
      <c r="C869" s="10"/>
      <c r="D869" s="10"/>
      <c r="E869" s="10"/>
      <c r="F869" s="10"/>
      <c r="G869" s="10"/>
      <c r="H869" s="10"/>
      <c r="I869" s="10"/>
      <c r="J869" s="10"/>
      <c r="K869" s="10"/>
      <c r="L869" s="10"/>
      <c r="M869" s="10"/>
      <c r="N869" s="10"/>
      <c r="O869" s="10"/>
      <c r="P869" s="10"/>
      <c r="Q869" s="10"/>
      <c r="R869" s="10"/>
    </row>
    <row r="870" spans="1:18">
      <c r="A870" s="10"/>
      <c r="B870" s="10"/>
      <c r="C870" s="10"/>
      <c r="D870" s="10"/>
      <c r="E870" s="10"/>
      <c r="F870" s="10"/>
      <c r="G870" s="10"/>
      <c r="H870" s="10"/>
      <c r="I870" s="10"/>
      <c r="J870" s="10"/>
      <c r="K870" s="10"/>
      <c r="L870" s="10"/>
      <c r="M870" s="10"/>
      <c r="N870" s="10"/>
      <c r="O870" s="10"/>
      <c r="P870" s="10"/>
      <c r="Q870" s="10"/>
      <c r="R870" s="10"/>
    </row>
    <row r="871" spans="1:18">
      <c r="A871" s="10"/>
      <c r="B871" s="10"/>
      <c r="C871" s="10"/>
      <c r="D871" s="10"/>
      <c r="E871" s="10"/>
      <c r="F871" s="10"/>
      <c r="G871" s="10"/>
      <c r="H871" s="10"/>
      <c r="I871" s="10"/>
      <c r="J871" s="10"/>
      <c r="K871" s="10"/>
      <c r="L871" s="10"/>
      <c r="M871" s="10"/>
      <c r="N871" s="10"/>
      <c r="O871" s="10"/>
      <c r="P871" s="10"/>
      <c r="Q871" s="10"/>
      <c r="R871" s="10"/>
    </row>
    <row r="872" spans="1:18">
      <c r="A872" s="10"/>
      <c r="B872" s="10"/>
      <c r="C872" s="10"/>
      <c r="D872" s="10"/>
      <c r="E872" s="10"/>
      <c r="F872" s="10"/>
      <c r="G872" s="10"/>
      <c r="H872" s="10"/>
      <c r="I872" s="10"/>
      <c r="J872" s="10"/>
      <c r="K872" s="10"/>
      <c r="L872" s="10"/>
      <c r="M872" s="10"/>
      <c r="N872" s="10"/>
      <c r="O872" s="10"/>
      <c r="P872" s="10"/>
      <c r="Q872" s="10"/>
      <c r="R872" s="10"/>
    </row>
    <row r="873" spans="1:18">
      <c r="A873" s="10"/>
      <c r="B873" s="10"/>
      <c r="C873" s="10"/>
      <c r="D873" s="10"/>
      <c r="E873" s="10"/>
      <c r="F873" s="10"/>
      <c r="G873" s="10"/>
      <c r="H873" s="10"/>
      <c r="I873" s="10"/>
      <c r="J873" s="10"/>
      <c r="K873" s="10"/>
      <c r="L873" s="10"/>
      <c r="M873" s="10"/>
      <c r="N873" s="10"/>
      <c r="O873" s="10"/>
      <c r="P873" s="10"/>
      <c r="Q873" s="10"/>
      <c r="R873" s="10"/>
    </row>
    <row r="874" spans="1:18">
      <c r="A874" s="10"/>
      <c r="B874" s="10"/>
      <c r="C874" s="10"/>
      <c r="D874" s="10"/>
      <c r="E874" s="10"/>
      <c r="F874" s="10"/>
      <c r="G874" s="10"/>
      <c r="H874" s="10"/>
      <c r="I874" s="10"/>
      <c r="J874" s="10"/>
      <c r="K874" s="10"/>
      <c r="L874" s="10"/>
      <c r="M874" s="10"/>
      <c r="N874" s="10"/>
      <c r="O874" s="10"/>
      <c r="P874" s="10"/>
      <c r="Q874" s="10"/>
      <c r="R874" s="10"/>
    </row>
    <row r="875" spans="1:18">
      <c r="A875" s="10"/>
      <c r="B875" s="10"/>
      <c r="C875" s="10"/>
      <c r="D875" s="10"/>
      <c r="E875" s="10"/>
      <c r="F875" s="10"/>
      <c r="G875" s="10"/>
      <c r="H875" s="10"/>
      <c r="I875" s="10"/>
      <c r="J875" s="10"/>
      <c r="K875" s="10"/>
      <c r="L875" s="10"/>
      <c r="M875" s="10"/>
      <c r="N875" s="10"/>
      <c r="O875" s="10"/>
      <c r="P875" s="10"/>
      <c r="Q875" s="10"/>
      <c r="R875" s="10"/>
    </row>
    <row r="876" spans="1:18">
      <c r="A876" s="10"/>
      <c r="B876" s="10"/>
      <c r="C876" s="10"/>
      <c r="D876" s="10"/>
      <c r="E876" s="10"/>
      <c r="F876" s="10"/>
      <c r="G876" s="10"/>
      <c r="H876" s="10"/>
      <c r="I876" s="10"/>
      <c r="J876" s="10"/>
      <c r="K876" s="10"/>
      <c r="L876" s="10"/>
      <c r="M876" s="10"/>
      <c r="N876" s="10"/>
      <c r="O876" s="10"/>
      <c r="P876" s="10"/>
      <c r="Q876" s="10"/>
      <c r="R876" s="10"/>
    </row>
    <row r="877" spans="1:18">
      <c r="A877" s="10"/>
      <c r="B877" s="10"/>
      <c r="C877" s="10"/>
      <c r="D877" s="10"/>
      <c r="E877" s="10"/>
      <c r="F877" s="10"/>
      <c r="G877" s="10"/>
      <c r="H877" s="10"/>
      <c r="I877" s="10"/>
      <c r="J877" s="10"/>
      <c r="K877" s="10"/>
      <c r="L877" s="10"/>
      <c r="M877" s="10"/>
      <c r="N877" s="10"/>
      <c r="O877" s="10"/>
      <c r="P877" s="10"/>
      <c r="Q877" s="10"/>
      <c r="R877" s="10"/>
    </row>
    <row r="878" spans="1:18">
      <c r="A878" s="10"/>
      <c r="B878" s="10"/>
      <c r="C878" s="10"/>
      <c r="D878" s="10"/>
      <c r="E878" s="10"/>
      <c r="F878" s="10"/>
      <c r="G878" s="10"/>
      <c r="H878" s="10"/>
      <c r="I878" s="10"/>
      <c r="J878" s="10"/>
      <c r="K878" s="10"/>
      <c r="L878" s="10"/>
      <c r="M878" s="10"/>
      <c r="N878" s="10"/>
      <c r="O878" s="10"/>
      <c r="P878" s="10"/>
      <c r="Q878" s="10"/>
      <c r="R878" s="10"/>
    </row>
    <row r="879" spans="1:18">
      <c r="A879" s="10"/>
      <c r="B879" s="10"/>
      <c r="C879" s="10"/>
      <c r="D879" s="10"/>
      <c r="E879" s="10"/>
      <c r="F879" s="10"/>
      <c r="G879" s="10"/>
      <c r="H879" s="10"/>
      <c r="I879" s="10"/>
      <c r="J879" s="10"/>
      <c r="K879" s="10"/>
      <c r="L879" s="10"/>
      <c r="M879" s="10"/>
      <c r="N879" s="10"/>
      <c r="O879" s="10"/>
      <c r="P879" s="10"/>
      <c r="Q879" s="10"/>
      <c r="R879" s="10"/>
    </row>
    <row r="880" spans="1:18">
      <c r="A880" s="10"/>
      <c r="B880" s="10"/>
      <c r="C880" s="10"/>
      <c r="D880" s="10"/>
      <c r="E880" s="10"/>
      <c r="F880" s="10"/>
      <c r="G880" s="10"/>
      <c r="H880" s="10"/>
      <c r="I880" s="10"/>
      <c r="J880" s="10"/>
      <c r="K880" s="10"/>
      <c r="L880" s="10"/>
      <c r="M880" s="10"/>
      <c r="N880" s="10"/>
      <c r="O880" s="10"/>
      <c r="P880" s="10"/>
      <c r="Q880" s="10"/>
      <c r="R880" s="10"/>
    </row>
    <row r="881" spans="1:18">
      <c r="A881" s="10"/>
      <c r="B881" s="10"/>
      <c r="C881" s="10"/>
      <c r="D881" s="10"/>
      <c r="E881" s="10"/>
      <c r="F881" s="10"/>
      <c r="G881" s="10"/>
      <c r="H881" s="10"/>
      <c r="I881" s="10"/>
      <c r="J881" s="10"/>
      <c r="K881" s="10"/>
      <c r="L881" s="10"/>
      <c r="M881" s="10"/>
      <c r="N881" s="10"/>
      <c r="O881" s="10"/>
      <c r="P881" s="10"/>
      <c r="Q881" s="10"/>
      <c r="R881" s="10"/>
    </row>
    <row r="882" spans="1:18">
      <c r="A882" s="10"/>
      <c r="B882" s="10"/>
      <c r="C882" s="10"/>
      <c r="D882" s="10"/>
      <c r="E882" s="10"/>
      <c r="F882" s="10"/>
      <c r="G882" s="10"/>
      <c r="H882" s="10"/>
      <c r="I882" s="10"/>
      <c r="J882" s="10"/>
      <c r="K882" s="10"/>
      <c r="L882" s="10"/>
      <c r="M882" s="10"/>
      <c r="N882" s="10"/>
      <c r="O882" s="10"/>
      <c r="P882" s="10"/>
      <c r="Q882" s="10"/>
      <c r="R882" s="10"/>
    </row>
    <row r="883" spans="1:18">
      <c r="A883" s="10"/>
      <c r="B883" s="10"/>
      <c r="C883" s="10"/>
      <c r="D883" s="10"/>
      <c r="E883" s="10"/>
      <c r="F883" s="10"/>
      <c r="G883" s="10"/>
      <c r="H883" s="10"/>
      <c r="I883" s="10"/>
      <c r="J883" s="10"/>
      <c r="K883" s="10"/>
      <c r="L883" s="10"/>
      <c r="M883" s="10"/>
      <c r="N883" s="10"/>
      <c r="O883" s="10"/>
      <c r="P883" s="10"/>
      <c r="Q883" s="10"/>
      <c r="R883" s="10"/>
    </row>
    <row r="884" spans="1:18">
      <c r="A884" s="10"/>
      <c r="B884" s="10"/>
      <c r="C884" s="10"/>
      <c r="D884" s="10"/>
      <c r="E884" s="10"/>
      <c r="F884" s="10"/>
      <c r="G884" s="10"/>
      <c r="H884" s="10"/>
      <c r="I884" s="10"/>
      <c r="J884" s="10"/>
      <c r="K884" s="10"/>
      <c r="L884" s="10"/>
      <c r="M884" s="10"/>
      <c r="N884" s="10"/>
      <c r="O884" s="10"/>
      <c r="P884" s="10"/>
      <c r="Q884" s="10"/>
      <c r="R884" s="10"/>
    </row>
    <row r="885" spans="1:18">
      <c r="A885" s="10"/>
      <c r="B885" s="10"/>
      <c r="C885" s="10"/>
      <c r="D885" s="10"/>
      <c r="E885" s="10"/>
      <c r="F885" s="10"/>
      <c r="G885" s="10"/>
      <c r="H885" s="10"/>
      <c r="I885" s="10"/>
      <c r="J885" s="10"/>
      <c r="K885" s="10"/>
      <c r="L885" s="10"/>
      <c r="M885" s="10"/>
      <c r="N885" s="10"/>
      <c r="O885" s="10"/>
      <c r="P885" s="10"/>
      <c r="Q885" s="10"/>
      <c r="R885" s="10"/>
    </row>
    <row r="886" spans="1:18">
      <c r="A886" s="10"/>
      <c r="B886" s="10"/>
      <c r="C886" s="10"/>
      <c r="D886" s="10"/>
      <c r="E886" s="10"/>
      <c r="F886" s="10"/>
      <c r="G886" s="10"/>
      <c r="H886" s="10"/>
      <c r="I886" s="10"/>
      <c r="J886" s="10"/>
      <c r="K886" s="10"/>
      <c r="L886" s="10"/>
      <c r="M886" s="10"/>
      <c r="N886" s="10"/>
      <c r="O886" s="10"/>
      <c r="P886" s="10"/>
      <c r="Q886" s="10"/>
      <c r="R886" s="10"/>
    </row>
    <row r="887" spans="1:18">
      <c r="A887" s="10"/>
      <c r="B887" s="10"/>
      <c r="C887" s="10"/>
      <c r="D887" s="10"/>
      <c r="E887" s="10"/>
      <c r="F887" s="10"/>
      <c r="G887" s="10"/>
      <c r="H887" s="10"/>
      <c r="I887" s="10"/>
      <c r="J887" s="10"/>
      <c r="K887" s="10"/>
      <c r="L887" s="10"/>
      <c r="M887" s="10"/>
      <c r="N887" s="10"/>
      <c r="O887" s="10"/>
      <c r="P887" s="10"/>
      <c r="Q887" s="10"/>
      <c r="R887" s="10"/>
    </row>
    <row r="888" spans="1:18">
      <c r="A888" s="10"/>
      <c r="B888" s="10"/>
      <c r="C888" s="10"/>
      <c r="D888" s="10"/>
      <c r="E888" s="10"/>
      <c r="F888" s="10"/>
      <c r="G888" s="10"/>
      <c r="H888" s="10"/>
      <c r="I888" s="10"/>
      <c r="J888" s="10"/>
      <c r="K888" s="10"/>
      <c r="L888" s="10"/>
      <c r="M888" s="10"/>
      <c r="N888" s="10"/>
      <c r="O888" s="10"/>
      <c r="P888" s="10"/>
      <c r="Q888" s="10"/>
      <c r="R888" s="10"/>
    </row>
    <row r="889" spans="1:18">
      <c r="A889" s="10"/>
      <c r="B889" s="10"/>
      <c r="C889" s="10"/>
      <c r="D889" s="10"/>
      <c r="E889" s="10"/>
      <c r="F889" s="10"/>
      <c r="G889" s="10"/>
      <c r="H889" s="10"/>
      <c r="I889" s="10"/>
      <c r="J889" s="10"/>
      <c r="K889" s="10"/>
      <c r="L889" s="10"/>
      <c r="M889" s="10"/>
      <c r="N889" s="10"/>
      <c r="O889" s="10"/>
      <c r="P889" s="10"/>
      <c r="Q889" s="10"/>
      <c r="R889" s="10"/>
    </row>
    <row r="890" spans="1:18">
      <c r="A890" s="10"/>
      <c r="B890" s="10"/>
      <c r="C890" s="10"/>
      <c r="D890" s="10"/>
      <c r="E890" s="10"/>
      <c r="F890" s="10"/>
      <c r="G890" s="10"/>
      <c r="H890" s="10"/>
      <c r="I890" s="10"/>
      <c r="J890" s="10"/>
      <c r="K890" s="10"/>
      <c r="L890" s="10"/>
      <c r="M890" s="10"/>
      <c r="N890" s="10"/>
      <c r="O890" s="10"/>
      <c r="P890" s="10"/>
      <c r="Q890" s="10"/>
      <c r="R890" s="10"/>
    </row>
    <row r="891" spans="1:18">
      <c r="A891" s="10"/>
      <c r="B891" s="10"/>
      <c r="C891" s="10"/>
      <c r="D891" s="10"/>
      <c r="E891" s="10"/>
      <c r="F891" s="10"/>
      <c r="G891" s="10"/>
      <c r="H891" s="10"/>
      <c r="I891" s="10"/>
      <c r="J891" s="10"/>
      <c r="K891" s="10"/>
      <c r="L891" s="10"/>
      <c r="M891" s="10"/>
      <c r="N891" s="10"/>
      <c r="O891" s="10"/>
      <c r="P891" s="10"/>
      <c r="Q891" s="10"/>
      <c r="R891" s="10"/>
    </row>
    <row r="892" spans="1:18">
      <c r="A892" s="10"/>
      <c r="B892" s="10"/>
      <c r="C892" s="10"/>
      <c r="D892" s="10"/>
      <c r="E892" s="10"/>
      <c r="F892" s="10"/>
      <c r="G892" s="10"/>
      <c r="H892" s="10"/>
      <c r="I892" s="10"/>
      <c r="J892" s="10"/>
      <c r="K892" s="10"/>
      <c r="L892" s="10"/>
      <c r="M892" s="10"/>
      <c r="N892" s="10"/>
      <c r="O892" s="10"/>
      <c r="P892" s="10"/>
      <c r="Q892" s="10"/>
      <c r="R892" s="10"/>
    </row>
    <row r="893" spans="1:18">
      <c r="A893" s="10"/>
      <c r="B893" s="10"/>
      <c r="C893" s="10"/>
      <c r="D893" s="10"/>
      <c r="E893" s="10"/>
      <c r="F893" s="10"/>
      <c r="G893" s="10"/>
      <c r="H893" s="10"/>
      <c r="I893" s="10"/>
      <c r="J893" s="10"/>
      <c r="K893" s="10"/>
      <c r="L893" s="10"/>
      <c r="M893" s="10"/>
      <c r="N893" s="10"/>
      <c r="O893" s="10"/>
      <c r="P893" s="10"/>
      <c r="Q893" s="10"/>
      <c r="R893" s="10"/>
    </row>
    <row r="894" spans="1:18">
      <c r="A894" s="10"/>
      <c r="B894" s="10"/>
      <c r="C894" s="10"/>
      <c r="D894" s="10"/>
      <c r="E894" s="10"/>
      <c r="F894" s="10"/>
      <c r="G894" s="10"/>
      <c r="H894" s="10"/>
      <c r="I894" s="10"/>
      <c r="J894" s="10"/>
      <c r="K894" s="10"/>
      <c r="L894" s="10"/>
      <c r="M894" s="10"/>
      <c r="N894" s="10"/>
      <c r="O894" s="10"/>
      <c r="P894" s="10"/>
      <c r="Q894" s="10"/>
      <c r="R894" s="10"/>
    </row>
    <row r="895" spans="1:18">
      <c r="A895" s="10"/>
      <c r="B895" s="10"/>
      <c r="C895" s="10"/>
      <c r="D895" s="10"/>
      <c r="E895" s="10"/>
      <c r="F895" s="10"/>
      <c r="G895" s="10"/>
      <c r="H895" s="10"/>
      <c r="I895" s="10"/>
      <c r="J895" s="10"/>
      <c r="K895" s="10"/>
      <c r="L895" s="10"/>
      <c r="M895" s="10"/>
      <c r="N895" s="10"/>
      <c r="O895" s="10"/>
      <c r="P895" s="10"/>
      <c r="Q895" s="10"/>
      <c r="R895" s="10"/>
    </row>
    <row r="896" spans="1:18">
      <c r="A896" s="10"/>
      <c r="B896" s="10"/>
      <c r="C896" s="10"/>
      <c r="D896" s="10"/>
      <c r="E896" s="10"/>
      <c r="F896" s="10"/>
      <c r="G896" s="10"/>
      <c r="H896" s="10"/>
      <c r="I896" s="10"/>
      <c r="J896" s="10"/>
      <c r="K896" s="10"/>
      <c r="L896" s="10"/>
      <c r="M896" s="10"/>
      <c r="N896" s="10"/>
      <c r="O896" s="10"/>
      <c r="P896" s="10"/>
      <c r="Q896" s="10"/>
      <c r="R896" s="10"/>
    </row>
    <row r="897" spans="1:18">
      <c r="A897" s="10"/>
      <c r="B897" s="10"/>
      <c r="C897" s="10"/>
      <c r="D897" s="10"/>
      <c r="E897" s="10"/>
      <c r="F897" s="10"/>
      <c r="G897" s="10"/>
      <c r="H897" s="10"/>
      <c r="I897" s="10"/>
      <c r="J897" s="10"/>
      <c r="K897" s="10"/>
      <c r="L897" s="10"/>
      <c r="M897" s="10"/>
      <c r="N897" s="10"/>
      <c r="O897" s="10"/>
      <c r="P897" s="10"/>
      <c r="Q897" s="10"/>
      <c r="R897" s="10"/>
    </row>
    <row r="898" spans="1:18">
      <c r="A898" s="10"/>
      <c r="B898" s="10"/>
      <c r="C898" s="10"/>
      <c r="D898" s="10"/>
      <c r="E898" s="10"/>
      <c r="F898" s="10"/>
      <c r="G898" s="10"/>
      <c r="H898" s="10"/>
      <c r="I898" s="10"/>
      <c r="J898" s="10"/>
      <c r="K898" s="10"/>
      <c r="L898" s="10"/>
      <c r="M898" s="10"/>
      <c r="N898" s="10"/>
      <c r="O898" s="10"/>
      <c r="P898" s="10"/>
      <c r="Q898" s="10"/>
      <c r="R898" s="10"/>
    </row>
    <row r="899" spans="1:18">
      <c r="A899" s="10"/>
      <c r="B899" s="10"/>
      <c r="C899" s="10"/>
      <c r="D899" s="10"/>
      <c r="E899" s="10"/>
      <c r="F899" s="10"/>
      <c r="G899" s="10"/>
      <c r="H899" s="10"/>
      <c r="I899" s="10"/>
      <c r="J899" s="10"/>
      <c r="K899" s="10"/>
      <c r="L899" s="10"/>
      <c r="M899" s="10"/>
      <c r="N899" s="10"/>
      <c r="O899" s="10"/>
      <c r="P899" s="10"/>
      <c r="Q899" s="10"/>
      <c r="R899" s="10"/>
    </row>
    <row r="900" spans="1:18">
      <c r="A900" s="10"/>
      <c r="B900" s="10"/>
      <c r="C900" s="10"/>
      <c r="D900" s="10"/>
      <c r="E900" s="10"/>
      <c r="F900" s="10"/>
      <c r="G900" s="10"/>
      <c r="H900" s="10"/>
      <c r="I900" s="10"/>
      <c r="J900" s="10"/>
      <c r="K900" s="10"/>
      <c r="L900" s="10"/>
      <c r="M900" s="10"/>
      <c r="N900" s="10"/>
      <c r="O900" s="10"/>
      <c r="P900" s="10"/>
      <c r="Q900" s="10"/>
      <c r="R900" s="10"/>
    </row>
    <row r="901" spans="1:18">
      <c r="A901" s="10"/>
      <c r="B901" s="10"/>
      <c r="C901" s="10"/>
      <c r="D901" s="10"/>
      <c r="E901" s="10"/>
      <c r="F901" s="10"/>
      <c r="G901" s="10"/>
      <c r="H901" s="10"/>
      <c r="I901" s="10"/>
      <c r="J901" s="10"/>
      <c r="K901" s="10"/>
      <c r="L901" s="10"/>
      <c r="M901" s="10"/>
      <c r="N901" s="10"/>
      <c r="O901" s="10"/>
      <c r="P901" s="10"/>
      <c r="Q901" s="10"/>
      <c r="R901" s="10"/>
    </row>
    <row r="902" spans="1:18">
      <c r="A902" s="10"/>
      <c r="B902" s="10"/>
      <c r="C902" s="10"/>
      <c r="D902" s="10"/>
      <c r="E902" s="10"/>
      <c r="F902" s="10"/>
      <c r="G902" s="10"/>
      <c r="H902" s="10"/>
      <c r="I902" s="10"/>
      <c r="J902" s="10"/>
      <c r="K902" s="10"/>
      <c r="L902" s="10"/>
      <c r="M902" s="10"/>
      <c r="N902" s="10"/>
      <c r="O902" s="10"/>
      <c r="P902" s="10"/>
      <c r="Q902" s="10"/>
      <c r="R902" s="10"/>
    </row>
    <row r="903" spans="1:18">
      <c r="A903" s="10"/>
      <c r="B903" s="10"/>
      <c r="C903" s="10"/>
      <c r="D903" s="10"/>
      <c r="E903" s="10"/>
      <c r="F903" s="10"/>
      <c r="G903" s="10"/>
      <c r="H903" s="10"/>
      <c r="I903" s="10"/>
      <c r="J903" s="10"/>
      <c r="K903" s="10"/>
      <c r="L903" s="10"/>
      <c r="M903" s="10"/>
      <c r="N903" s="10"/>
      <c r="O903" s="10"/>
      <c r="P903" s="10"/>
      <c r="Q903" s="10"/>
      <c r="R903" s="10"/>
    </row>
    <row r="904" spans="1:18">
      <c r="A904" s="10"/>
      <c r="B904" s="10"/>
      <c r="C904" s="10"/>
      <c r="D904" s="10"/>
      <c r="E904" s="10"/>
      <c r="F904" s="10"/>
      <c r="G904" s="10"/>
      <c r="H904" s="10"/>
      <c r="I904" s="10"/>
      <c r="J904" s="10"/>
      <c r="K904" s="10"/>
      <c r="L904" s="10"/>
      <c r="M904" s="10"/>
      <c r="N904" s="10"/>
      <c r="O904" s="10"/>
      <c r="P904" s="10"/>
      <c r="Q904" s="10"/>
      <c r="R904" s="10"/>
    </row>
    <row r="905" spans="1:18">
      <c r="A905" s="10"/>
      <c r="B905" s="10"/>
      <c r="C905" s="10"/>
      <c r="D905" s="10"/>
      <c r="E905" s="10"/>
      <c r="F905" s="10"/>
      <c r="G905" s="10"/>
      <c r="H905" s="10"/>
      <c r="I905" s="10"/>
      <c r="J905" s="10"/>
      <c r="K905" s="10"/>
      <c r="L905" s="10"/>
      <c r="M905" s="10"/>
      <c r="N905" s="10"/>
      <c r="O905" s="10"/>
      <c r="P905" s="10"/>
      <c r="Q905" s="10"/>
      <c r="R905" s="10"/>
    </row>
    <row r="906" spans="1:18">
      <c r="A906" s="10"/>
      <c r="B906" s="10"/>
      <c r="C906" s="10"/>
      <c r="D906" s="10"/>
      <c r="E906" s="10"/>
      <c r="F906" s="10"/>
      <c r="G906" s="10"/>
      <c r="H906" s="10"/>
      <c r="I906" s="10"/>
      <c r="J906" s="10"/>
      <c r="K906" s="10"/>
      <c r="L906" s="10"/>
      <c r="M906" s="10"/>
      <c r="N906" s="10"/>
      <c r="O906" s="10"/>
      <c r="P906" s="10"/>
      <c r="Q906" s="10"/>
      <c r="R906" s="10"/>
    </row>
    <row r="907" spans="1:18">
      <c r="A907" s="10"/>
      <c r="B907" s="10"/>
      <c r="C907" s="10"/>
      <c r="D907" s="10"/>
      <c r="E907" s="10"/>
      <c r="F907" s="10"/>
      <c r="G907" s="10"/>
      <c r="H907" s="10"/>
      <c r="I907" s="10"/>
      <c r="J907" s="10"/>
      <c r="K907" s="10"/>
      <c r="L907" s="10"/>
      <c r="M907" s="10"/>
      <c r="N907" s="10"/>
      <c r="O907" s="10"/>
      <c r="P907" s="10"/>
      <c r="Q907" s="10"/>
      <c r="R907" s="10"/>
    </row>
    <row r="908" spans="1:18">
      <c r="A908" s="10"/>
      <c r="B908" s="10"/>
      <c r="C908" s="10"/>
      <c r="D908" s="10"/>
      <c r="E908" s="10"/>
      <c r="F908" s="10"/>
      <c r="G908" s="10"/>
      <c r="H908" s="10"/>
      <c r="I908" s="10"/>
      <c r="J908" s="10"/>
      <c r="K908" s="10"/>
      <c r="L908" s="10"/>
      <c r="M908" s="10"/>
      <c r="N908" s="10"/>
      <c r="O908" s="10"/>
      <c r="P908" s="10"/>
      <c r="Q908" s="10"/>
      <c r="R908" s="10"/>
    </row>
    <row r="909" spans="1:18">
      <c r="A909" s="10"/>
      <c r="B909" s="10"/>
      <c r="C909" s="10"/>
      <c r="D909" s="10"/>
      <c r="E909" s="10"/>
      <c r="F909" s="10"/>
      <c r="G909" s="10"/>
      <c r="H909" s="10"/>
      <c r="I909" s="10"/>
      <c r="J909" s="10"/>
      <c r="K909" s="10"/>
      <c r="L909" s="10"/>
      <c r="M909" s="10"/>
      <c r="N909" s="10"/>
      <c r="O909" s="10"/>
      <c r="P909" s="10"/>
      <c r="Q909" s="10"/>
      <c r="R909" s="10"/>
    </row>
    <row r="910" spans="1:18">
      <c r="A910" s="10"/>
      <c r="B910" s="10"/>
      <c r="C910" s="10"/>
      <c r="D910" s="10"/>
      <c r="E910" s="10"/>
      <c r="F910" s="10"/>
      <c r="G910" s="10"/>
      <c r="H910" s="10"/>
      <c r="I910" s="10"/>
      <c r="J910" s="10"/>
      <c r="K910" s="10"/>
      <c r="L910" s="10"/>
      <c r="M910" s="10"/>
      <c r="N910" s="10"/>
      <c r="O910" s="10"/>
      <c r="P910" s="10"/>
      <c r="Q910" s="10"/>
      <c r="R910" s="10"/>
    </row>
    <row r="911" spans="1:18">
      <c r="A911" s="10"/>
      <c r="B911" s="10"/>
      <c r="C911" s="10"/>
      <c r="D911" s="10"/>
      <c r="E911" s="10"/>
      <c r="F911" s="10"/>
      <c r="G911" s="10"/>
      <c r="H911" s="10"/>
      <c r="I911" s="10"/>
      <c r="J911" s="10"/>
      <c r="K911" s="10"/>
      <c r="L911" s="10"/>
      <c r="M911" s="10"/>
      <c r="N911" s="10"/>
      <c r="O911" s="10"/>
      <c r="P911" s="10"/>
      <c r="Q911" s="10"/>
      <c r="R911" s="10"/>
    </row>
    <row r="912" spans="1:18">
      <c r="A912" s="10"/>
      <c r="B912" s="10"/>
      <c r="C912" s="10"/>
      <c r="D912" s="10"/>
      <c r="E912" s="10"/>
      <c r="F912" s="10"/>
      <c r="G912" s="10"/>
      <c r="H912" s="10"/>
      <c r="I912" s="10"/>
      <c r="J912" s="10"/>
      <c r="K912" s="10"/>
      <c r="L912" s="10"/>
      <c r="M912" s="10"/>
      <c r="N912" s="10"/>
      <c r="O912" s="10"/>
      <c r="P912" s="10"/>
      <c r="Q912" s="10"/>
      <c r="R912" s="10"/>
    </row>
    <row r="913" spans="1:18">
      <c r="A913" s="10"/>
      <c r="B913" s="10"/>
      <c r="C913" s="10"/>
      <c r="D913" s="10"/>
      <c r="E913" s="10"/>
      <c r="F913" s="10"/>
      <c r="G913" s="10"/>
      <c r="H913" s="10"/>
      <c r="I913" s="10"/>
      <c r="J913" s="10"/>
      <c r="K913" s="10"/>
      <c r="L913" s="10"/>
      <c r="M913" s="10"/>
      <c r="N913" s="10"/>
      <c r="O913" s="10"/>
      <c r="P913" s="10"/>
      <c r="Q913" s="10"/>
      <c r="R913" s="10"/>
    </row>
    <row r="914" spans="1:18">
      <c r="A914" s="10"/>
      <c r="B914" s="10"/>
      <c r="C914" s="10"/>
      <c r="D914" s="10"/>
      <c r="E914" s="10"/>
      <c r="F914" s="10"/>
      <c r="G914" s="10"/>
      <c r="H914" s="10"/>
      <c r="I914" s="10"/>
      <c r="J914" s="10"/>
      <c r="K914" s="10"/>
      <c r="L914" s="10"/>
      <c r="M914" s="10"/>
      <c r="N914" s="10"/>
      <c r="O914" s="10"/>
      <c r="P914" s="10"/>
      <c r="Q914" s="10"/>
      <c r="R914" s="10"/>
    </row>
    <row r="915" spans="1:18">
      <c r="A915" s="10"/>
      <c r="B915" s="10"/>
      <c r="C915" s="10"/>
      <c r="D915" s="10"/>
      <c r="E915" s="10"/>
      <c r="F915" s="10"/>
      <c r="G915" s="10"/>
      <c r="H915" s="10"/>
      <c r="I915" s="10"/>
      <c r="J915" s="10"/>
      <c r="K915" s="10"/>
      <c r="L915" s="10"/>
      <c r="M915" s="10"/>
      <c r="N915" s="10"/>
      <c r="O915" s="10"/>
      <c r="P915" s="10"/>
      <c r="Q915" s="10"/>
      <c r="R915" s="10"/>
    </row>
    <row r="916" spans="1:18">
      <c r="A916" s="10"/>
      <c r="B916" s="10"/>
      <c r="C916" s="10"/>
      <c r="D916" s="10"/>
      <c r="E916" s="10"/>
      <c r="F916" s="10"/>
      <c r="G916" s="10"/>
      <c r="H916" s="10"/>
      <c r="I916" s="10"/>
      <c r="J916" s="10"/>
      <c r="K916" s="10"/>
      <c r="L916" s="10"/>
      <c r="M916" s="10"/>
      <c r="N916" s="10"/>
      <c r="O916" s="10"/>
      <c r="P916" s="10"/>
      <c r="Q916" s="10"/>
      <c r="R916" s="10"/>
    </row>
    <row r="917" spans="1:18">
      <c r="A917" s="10"/>
      <c r="B917" s="10"/>
      <c r="C917" s="10"/>
      <c r="D917" s="10"/>
      <c r="E917" s="10"/>
      <c r="F917" s="10"/>
      <c r="G917" s="10"/>
      <c r="H917" s="10"/>
      <c r="I917" s="10"/>
      <c r="J917" s="10"/>
      <c r="K917" s="10"/>
      <c r="L917" s="10"/>
      <c r="M917" s="10"/>
      <c r="N917" s="10"/>
      <c r="O917" s="10"/>
      <c r="P917" s="10"/>
      <c r="Q917" s="10"/>
      <c r="R917" s="10"/>
    </row>
    <row r="918" spans="1:18">
      <c r="A918" s="10"/>
      <c r="B918" s="10"/>
      <c r="C918" s="10"/>
      <c r="D918" s="10"/>
      <c r="E918" s="10"/>
      <c r="F918" s="10"/>
      <c r="G918" s="10"/>
      <c r="H918" s="10"/>
      <c r="I918" s="10"/>
      <c r="J918" s="10"/>
      <c r="K918" s="10"/>
      <c r="L918" s="10"/>
      <c r="M918" s="10"/>
      <c r="N918" s="10"/>
      <c r="O918" s="10"/>
      <c r="P918" s="10"/>
      <c r="Q918" s="10"/>
      <c r="R918" s="10"/>
    </row>
    <row r="919" spans="1:18">
      <c r="A919" s="10"/>
      <c r="B919" s="10"/>
      <c r="C919" s="10"/>
      <c r="D919" s="10"/>
      <c r="E919" s="10"/>
      <c r="F919" s="10"/>
      <c r="G919" s="10"/>
      <c r="H919" s="10"/>
      <c r="I919" s="10"/>
      <c r="J919" s="10"/>
      <c r="K919" s="10"/>
      <c r="L919" s="10"/>
      <c r="M919" s="10"/>
      <c r="N919" s="10"/>
      <c r="O919" s="10"/>
      <c r="P919" s="10"/>
      <c r="Q919" s="10"/>
      <c r="R919" s="10"/>
    </row>
    <row r="920" spans="1:18">
      <c r="A920" s="10"/>
      <c r="B920" s="10"/>
      <c r="C920" s="10"/>
      <c r="D920" s="10"/>
      <c r="E920" s="10"/>
      <c r="F920" s="10"/>
      <c r="G920" s="10"/>
      <c r="H920" s="10"/>
      <c r="I920" s="10"/>
      <c r="J920" s="10"/>
      <c r="K920" s="10"/>
      <c r="L920" s="10"/>
      <c r="M920" s="10"/>
      <c r="N920" s="10"/>
      <c r="O920" s="10"/>
      <c r="P920" s="10"/>
      <c r="Q920" s="10"/>
      <c r="R920" s="10"/>
    </row>
    <row r="921" spans="1:18">
      <c r="A921" s="10"/>
      <c r="B921" s="10"/>
      <c r="C921" s="10"/>
      <c r="D921" s="10"/>
      <c r="E921" s="10"/>
      <c r="F921" s="10"/>
      <c r="G921" s="10"/>
      <c r="H921" s="10"/>
      <c r="I921" s="10"/>
      <c r="J921" s="10"/>
      <c r="K921" s="10"/>
      <c r="L921" s="10"/>
      <c r="M921" s="10"/>
      <c r="N921" s="10"/>
      <c r="O921" s="10"/>
      <c r="P921" s="10"/>
      <c r="Q921" s="10"/>
      <c r="R921" s="10"/>
    </row>
    <row r="922" spans="1:18">
      <c r="A922" s="10"/>
      <c r="B922" s="10"/>
      <c r="C922" s="10"/>
      <c r="D922" s="10"/>
      <c r="E922" s="10"/>
      <c r="F922" s="10"/>
      <c r="G922" s="10"/>
      <c r="H922" s="10"/>
      <c r="I922" s="10"/>
      <c r="J922" s="10"/>
      <c r="K922" s="10"/>
      <c r="L922" s="10"/>
      <c r="M922" s="10"/>
      <c r="N922" s="10"/>
      <c r="O922" s="10"/>
      <c r="P922" s="10"/>
      <c r="Q922" s="10"/>
      <c r="R922" s="10"/>
    </row>
    <row r="923" spans="1:18">
      <c r="A923" s="10"/>
      <c r="B923" s="10"/>
      <c r="C923" s="10"/>
      <c r="D923" s="10"/>
      <c r="E923" s="10"/>
      <c r="F923" s="10"/>
      <c r="G923" s="10"/>
      <c r="H923" s="10"/>
      <c r="I923" s="10"/>
      <c r="J923" s="10"/>
      <c r="K923" s="10"/>
      <c r="L923" s="10"/>
      <c r="M923" s="10"/>
      <c r="N923" s="10"/>
      <c r="O923" s="10"/>
      <c r="P923" s="10"/>
      <c r="Q923" s="10"/>
      <c r="R923" s="10"/>
    </row>
    <row r="924" spans="1:18">
      <c r="A924" s="10"/>
      <c r="B924" s="10"/>
      <c r="C924" s="10"/>
      <c r="D924" s="10"/>
      <c r="E924" s="10"/>
      <c r="F924" s="10"/>
      <c r="G924" s="10"/>
      <c r="H924" s="10"/>
      <c r="I924" s="10"/>
      <c r="J924" s="10"/>
      <c r="K924" s="10"/>
      <c r="L924" s="10"/>
      <c r="M924" s="10"/>
      <c r="N924" s="10"/>
      <c r="O924" s="10"/>
      <c r="P924" s="10"/>
      <c r="Q924" s="10"/>
      <c r="R924" s="10"/>
    </row>
    <row r="925" spans="1:18">
      <c r="A925" s="10"/>
      <c r="B925" s="10"/>
      <c r="C925" s="10"/>
      <c r="D925" s="10"/>
      <c r="E925" s="10"/>
      <c r="F925" s="10"/>
      <c r="G925" s="10"/>
      <c r="H925" s="10"/>
      <c r="I925" s="10"/>
      <c r="J925" s="10"/>
      <c r="K925" s="10"/>
      <c r="L925" s="10"/>
      <c r="M925" s="10"/>
      <c r="N925" s="10"/>
      <c r="O925" s="10"/>
      <c r="P925" s="10"/>
      <c r="Q925" s="10"/>
      <c r="R925" s="10"/>
    </row>
    <row r="926" spans="1:18">
      <c r="A926" s="10"/>
      <c r="B926" s="10"/>
      <c r="C926" s="10"/>
      <c r="D926" s="10"/>
      <c r="E926" s="10"/>
      <c r="F926" s="10"/>
      <c r="G926" s="10"/>
      <c r="H926" s="10"/>
      <c r="I926" s="10"/>
      <c r="J926" s="10"/>
      <c r="K926" s="10"/>
      <c r="L926" s="10"/>
      <c r="M926" s="10"/>
      <c r="N926" s="10"/>
      <c r="O926" s="10"/>
      <c r="P926" s="10"/>
      <c r="Q926" s="10"/>
      <c r="R926" s="10"/>
    </row>
    <row r="927" spans="1:18">
      <c r="A927" s="10"/>
      <c r="B927" s="10"/>
      <c r="C927" s="10"/>
      <c r="D927" s="10"/>
      <c r="E927" s="10"/>
      <c r="F927" s="10"/>
      <c r="G927" s="10"/>
      <c r="H927" s="10"/>
      <c r="I927" s="10"/>
      <c r="J927" s="10"/>
      <c r="K927" s="10"/>
      <c r="L927" s="10"/>
      <c r="M927" s="10"/>
      <c r="N927" s="10"/>
      <c r="O927" s="10"/>
      <c r="P927" s="10"/>
      <c r="Q927" s="10"/>
      <c r="R927" s="10"/>
    </row>
    <row r="928" spans="1:18">
      <c r="A928" s="10"/>
      <c r="B928" s="10"/>
      <c r="C928" s="10"/>
      <c r="D928" s="10"/>
      <c r="E928" s="10"/>
      <c r="F928" s="10"/>
      <c r="G928" s="10"/>
      <c r="H928" s="10"/>
      <c r="I928" s="10"/>
      <c r="J928" s="10"/>
      <c r="K928" s="10"/>
      <c r="L928" s="10"/>
      <c r="M928" s="10"/>
      <c r="N928" s="10"/>
      <c r="O928" s="10"/>
      <c r="P928" s="10"/>
      <c r="Q928" s="10"/>
      <c r="R928" s="10"/>
    </row>
    <row r="929" spans="1:18">
      <c r="A929" s="10"/>
      <c r="B929" s="10"/>
      <c r="C929" s="10"/>
      <c r="D929" s="10"/>
      <c r="E929" s="10"/>
      <c r="F929" s="10"/>
      <c r="G929" s="10"/>
      <c r="H929" s="10"/>
      <c r="I929" s="10"/>
      <c r="J929" s="10"/>
      <c r="K929" s="10"/>
      <c r="L929" s="10"/>
      <c r="M929" s="10"/>
      <c r="N929" s="10"/>
      <c r="O929" s="10"/>
      <c r="P929" s="10"/>
      <c r="Q929" s="10"/>
      <c r="R929" s="10"/>
    </row>
    <row r="930" spans="1:18">
      <c r="A930" s="10"/>
      <c r="B930" s="10"/>
      <c r="C930" s="10"/>
      <c r="D930" s="10"/>
      <c r="E930" s="10"/>
      <c r="F930" s="10"/>
      <c r="G930" s="10"/>
      <c r="H930" s="10"/>
      <c r="I930" s="10"/>
      <c r="J930" s="10"/>
      <c r="K930" s="10"/>
      <c r="L930" s="10"/>
      <c r="M930" s="10"/>
      <c r="N930" s="10"/>
      <c r="O930" s="10"/>
      <c r="P930" s="10"/>
      <c r="Q930" s="10"/>
      <c r="R930" s="10"/>
    </row>
    <row r="931" spans="1:18">
      <c r="A931" s="10"/>
      <c r="B931" s="10"/>
      <c r="C931" s="10"/>
      <c r="D931" s="10"/>
      <c r="E931" s="10"/>
      <c r="F931" s="10"/>
      <c r="G931" s="10"/>
      <c r="H931" s="10"/>
      <c r="I931" s="10"/>
      <c r="J931" s="10"/>
      <c r="K931" s="10"/>
      <c r="L931" s="10"/>
      <c r="M931" s="10"/>
      <c r="N931" s="10"/>
      <c r="O931" s="10"/>
      <c r="P931" s="10"/>
      <c r="Q931" s="10"/>
      <c r="R931" s="10"/>
    </row>
    <row r="932" spans="1:18">
      <c r="A932" s="10"/>
      <c r="B932" s="10"/>
      <c r="C932" s="10"/>
      <c r="D932" s="10"/>
      <c r="E932" s="10"/>
      <c r="F932" s="10"/>
      <c r="G932" s="10"/>
      <c r="H932" s="10"/>
      <c r="I932" s="10"/>
      <c r="J932" s="10"/>
      <c r="K932" s="10"/>
      <c r="L932" s="10"/>
      <c r="M932" s="10"/>
      <c r="N932" s="10"/>
      <c r="O932" s="10"/>
      <c r="P932" s="10"/>
      <c r="Q932" s="10"/>
      <c r="R932" s="10"/>
    </row>
    <row r="933" spans="1:18">
      <c r="A933" s="10"/>
      <c r="B933" s="10"/>
      <c r="C933" s="10"/>
      <c r="D933" s="10"/>
      <c r="E933" s="10"/>
      <c r="F933" s="10"/>
      <c r="G933" s="10"/>
      <c r="H933" s="10"/>
      <c r="I933" s="10"/>
      <c r="J933" s="10"/>
      <c r="K933" s="10"/>
      <c r="L933" s="10"/>
      <c r="M933" s="10"/>
      <c r="N933" s="10"/>
      <c r="O933" s="10"/>
      <c r="P933" s="10"/>
      <c r="Q933" s="10"/>
      <c r="R933" s="10"/>
    </row>
    <row r="934" spans="1:18">
      <c r="A934" s="10"/>
      <c r="B934" s="10"/>
      <c r="C934" s="10"/>
      <c r="D934" s="10"/>
      <c r="E934" s="10"/>
      <c r="F934" s="10"/>
      <c r="G934" s="10"/>
      <c r="H934" s="10"/>
      <c r="I934" s="10"/>
      <c r="J934" s="10"/>
      <c r="K934" s="10"/>
      <c r="L934" s="10"/>
      <c r="M934" s="10"/>
      <c r="N934" s="10"/>
      <c r="O934" s="10"/>
      <c r="P934" s="10"/>
      <c r="Q934" s="10"/>
      <c r="R934" s="10"/>
    </row>
    <row r="935" spans="1:18">
      <c r="A935" s="10"/>
      <c r="B935" s="10"/>
      <c r="C935" s="10"/>
      <c r="D935" s="10"/>
      <c r="E935" s="10"/>
      <c r="F935" s="10"/>
      <c r="G935" s="10"/>
      <c r="H935" s="10"/>
      <c r="I935" s="10"/>
      <c r="J935" s="10"/>
      <c r="K935" s="10"/>
      <c r="L935" s="10"/>
      <c r="M935" s="10"/>
      <c r="N935" s="10"/>
      <c r="O935" s="10"/>
      <c r="P935" s="10"/>
      <c r="Q935" s="10"/>
      <c r="R935" s="10"/>
    </row>
    <row r="936" spans="1:18">
      <c r="A936" s="10"/>
      <c r="B936" s="10"/>
      <c r="C936" s="10"/>
      <c r="D936" s="10"/>
      <c r="E936" s="10"/>
      <c r="F936" s="10"/>
      <c r="G936" s="10"/>
      <c r="H936" s="10"/>
      <c r="I936" s="10"/>
      <c r="J936" s="10"/>
      <c r="K936" s="10"/>
      <c r="L936" s="10"/>
      <c r="M936" s="10"/>
      <c r="N936" s="10"/>
      <c r="O936" s="10"/>
      <c r="P936" s="10"/>
      <c r="Q936" s="10"/>
      <c r="R936" s="10"/>
    </row>
    <row r="937" spans="1:18">
      <c r="A937" s="10"/>
      <c r="B937" s="10"/>
      <c r="C937" s="10"/>
      <c r="D937" s="10"/>
      <c r="E937" s="10"/>
      <c r="F937" s="10"/>
      <c r="G937" s="10"/>
      <c r="H937" s="10"/>
      <c r="I937" s="10"/>
      <c r="J937" s="10"/>
      <c r="K937" s="10"/>
      <c r="L937" s="10"/>
      <c r="M937" s="10"/>
      <c r="N937" s="10"/>
      <c r="O937" s="10"/>
      <c r="P937" s="10"/>
      <c r="Q937" s="10"/>
      <c r="R937" s="10"/>
    </row>
    <row r="938" spans="1:18">
      <c r="A938" s="10"/>
      <c r="B938" s="10"/>
      <c r="C938" s="10"/>
      <c r="D938" s="10"/>
      <c r="E938" s="10"/>
      <c r="F938" s="10"/>
      <c r="G938" s="10"/>
      <c r="H938" s="10"/>
      <c r="I938" s="10"/>
      <c r="J938" s="10"/>
      <c r="K938" s="10"/>
      <c r="L938" s="10"/>
      <c r="M938" s="10"/>
      <c r="N938" s="10"/>
      <c r="O938" s="10"/>
      <c r="P938" s="10"/>
      <c r="Q938" s="10"/>
      <c r="R938" s="10"/>
    </row>
    <row r="939" spans="1:18">
      <c r="A939" s="10"/>
      <c r="B939" s="10"/>
      <c r="C939" s="10"/>
      <c r="D939" s="10"/>
      <c r="E939" s="10"/>
      <c r="F939" s="10"/>
      <c r="G939" s="10"/>
      <c r="H939" s="10"/>
      <c r="I939" s="10"/>
      <c r="J939" s="10"/>
      <c r="K939" s="10"/>
      <c r="L939" s="10"/>
      <c r="M939" s="10"/>
      <c r="N939" s="10"/>
      <c r="O939" s="10"/>
      <c r="P939" s="10"/>
      <c r="Q939" s="10"/>
      <c r="R939" s="10"/>
    </row>
    <row r="940" spans="1:18">
      <c r="A940" s="10"/>
      <c r="B940" s="10"/>
      <c r="C940" s="10"/>
      <c r="D940" s="10"/>
      <c r="E940" s="10"/>
      <c r="F940" s="10"/>
      <c r="G940" s="10"/>
      <c r="H940" s="10"/>
      <c r="I940" s="10"/>
      <c r="J940" s="10"/>
      <c r="K940" s="10"/>
      <c r="L940" s="10"/>
      <c r="M940" s="10"/>
      <c r="N940" s="10"/>
      <c r="O940" s="10"/>
      <c r="P940" s="10"/>
      <c r="Q940" s="10"/>
      <c r="R940" s="10"/>
    </row>
    <row r="941" spans="1:18">
      <c r="A941" s="10"/>
      <c r="B941" s="10"/>
      <c r="C941" s="10"/>
      <c r="D941" s="10"/>
      <c r="E941" s="10"/>
      <c r="F941" s="10"/>
      <c r="G941" s="10"/>
      <c r="H941" s="10"/>
      <c r="I941" s="10"/>
      <c r="J941" s="10"/>
      <c r="K941" s="10"/>
      <c r="L941" s="10"/>
      <c r="M941" s="10"/>
      <c r="N941" s="10"/>
      <c r="O941" s="10"/>
      <c r="P941" s="10"/>
      <c r="Q941" s="10"/>
      <c r="R941" s="10"/>
    </row>
    <row r="942" spans="1:18">
      <c r="A942" s="10"/>
      <c r="B942" s="10"/>
      <c r="C942" s="10"/>
      <c r="D942" s="10"/>
      <c r="E942" s="10"/>
      <c r="F942" s="10"/>
      <c r="G942" s="10"/>
      <c r="H942" s="10"/>
      <c r="I942" s="10"/>
      <c r="J942" s="10"/>
      <c r="K942" s="10"/>
      <c r="L942" s="10"/>
      <c r="M942" s="10"/>
      <c r="N942" s="10"/>
      <c r="O942" s="10"/>
      <c r="P942" s="10"/>
      <c r="Q942" s="10"/>
      <c r="R942" s="10"/>
    </row>
    <row r="943" spans="1:18">
      <c r="A943" s="10"/>
      <c r="B943" s="10"/>
      <c r="C943" s="10"/>
      <c r="D943" s="10"/>
      <c r="E943" s="10"/>
      <c r="F943" s="10"/>
      <c r="G943" s="10"/>
      <c r="H943" s="10"/>
      <c r="I943" s="10"/>
      <c r="J943" s="10"/>
      <c r="K943" s="10"/>
      <c r="L943" s="10"/>
      <c r="M943" s="10"/>
      <c r="N943" s="10"/>
      <c r="O943" s="10"/>
      <c r="P943" s="10"/>
      <c r="Q943" s="10"/>
      <c r="R943" s="10"/>
    </row>
    <row r="944" spans="1:18">
      <c r="A944" s="10"/>
      <c r="B944" s="10"/>
      <c r="C944" s="10"/>
      <c r="D944" s="10"/>
      <c r="E944" s="10"/>
      <c r="F944" s="10"/>
      <c r="G944" s="10"/>
      <c r="H944" s="10"/>
      <c r="I944" s="10"/>
      <c r="J944" s="10"/>
      <c r="K944" s="10"/>
      <c r="L944" s="10"/>
      <c r="M944" s="10"/>
      <c r="N944" s="10"/>
      <c r="O944" s="10"/>
      <c r="P944" s="10"/>
      <c r="Q944" s="10"/>
      <c r="R944" s="10"/>
    </row>
    <row r="945" spans="1:18">
      <c r="A945" s="10"/>
      <c r="B945" s="10"/>
      <c r="C945" s="10"/>
      <c r="D945" s="10"/>
      <c r="E945" s="10"/>
      <c r="F945" s="10"/>
      <c r="G945" s="10"/>
      <c r="H945" s="10"/>
      <c r="I945" s="10"/>
      <c r="J945" s="10"/>
      <c r="K945" s="10"/>
      <c r="L945" s="10"/>
      <c r="M945" s="10"/>
      <c r="N945" s="10"/>
      <c r="O945" s="10"/>
      <c r="P945" s="10"/>
      <c r="Q945" s="10"/>
      <c r="R945" s="10"/>
    </row>
    <row r="946" spans="1:18">
      <c r="A946" s="10"/>
      <c r="B946" s="10"/>
      <c r="C946" s="10"/>
      <c r="D946" s="10"/>
      <c r="E946" s="10"/>
      <c r="F946" s="10"/>
      <c r="G946" s="10"/>
      <c r="H946" s="10"/>
      <c r="I946" s="10"/>
      <c r="J946" s="10"/>
      <c r="K946" s="10"/>
      <c r="L946" s="10"/>
      <c r="M946" s="10"/>
      <c r="N946" s="10"/>
      <c r="O946" s="10"/>
      <c r="P946" s="10"/>
      <c r="Q946" s="10"/>
      <c r="R946" s="10"/>
    </row>
    <row r="947" spans="1:18">
      <c r="A947" s="10"/>
      <c r="B947" s="10"/>
      <c r="C947" s="10"/>
      <c r="D947" s="10"/>
      <c r="E947" s="10"/>
      <c r="F947" s="10"/>
      <c r="G947" s="10"/>
      <c r="H947" s="10"/>
      <c r="I947" s="10"/>
      <c r="J947" s="10"/>
      <c r="K947" s="10"/>
      <c r="L947" s="10"/>
      <c r="M947" s="10"/>
      <c r="N947" s="10"/>
      <c r="O947" s="10"/>
      <c r="P947" s="10"/>
      <c r="Q947" s="10"/>
      <c r="R947" s="10"/>
    </row>
    <row r="948" spans="1:18">
      <c r="A948" s="10"/>
      <c r="B948" s="10"/>
      <c r="C948" s="10"/>
      <c r="D948" s="10"/>
      <c r="E948" s="10"/>
      <c r="F948" s="10"/>
      <c r="G948" s="10"/>
      <c r="H948" s="10"/>
      <c r="I948" s="10"/>
      <c r="J948" s="10"/>
      <c r="K948" s="10"/>
      <c r="L948" s="10"/>
      <c r="M948" s="10"/>
      <c r="N948" s="10"/>
      <c r="O948" s="10"/>
      <c r="P948" s="10"/>
      <c r="Q948" s="10"/>
      <c r="R948" s="10"/>
    </row>
    <row r="949" spans="1:18">
      <c r="A949" s="10"/>
      <c r="B949" s="10"/>
      <c r="C949" s="10"/>
      <c r="D949" s="10"/>
      <c r="E949" s="10"/>
      <c r="F949" s="10"/>
      <c r="G949" s="10"/>
      <c r="H949" s="10"/>
      <c r="I949" s="10"/>
      <c r="J949" s="10"/>
      <c r="K949" s="10"/>
      <c r="L949" s="10"/>
      <c r="M949" s="10"/>
      <c r="N949" s="10"/>
      <c r="O949" s="10"/>
      <c r="P949" s="10"/>
      <c r="Q949" s="10"/>
      <c r="R949" s="10"/>
    </row>
    <row r="950" spans="1:18">
      <c r="A950" s="10"/>
      <c r="B950" s="10"/>
      <c r="C950" s="10"/>
      <c r="D950" s="10"/>
      <c r="E950" s="10"/>
      <c r="F950" s="10"/>
      <c r="G950" s="10"/>
      <c r="H950" s="10"/>
      <c r="I950" s="10"/>
      <c r="J950" s="10"/>
      <c r="K950" s="10"/>
      <c r="L950" s="10"/>
      <c r="M950" s="10"/>
      <c r="N950" s="10"/>
      <c r="O950" s="10"/>
      <c r="P950" s="10"/>
      <c r="Q950" s="10"/>
      <c r="R950" s="10"/>
    </row>
    <row r="951" spans="1:18">
      <c r="A951" s="10"/>
      <c r="B951" s="10"/>
      <c r="C951" s="10"/>
      <c r="D951" s="10"/>
      <c r="E951" s="10"/>
      <c r="F951" s="10"/>
      <c r="G951" s="10"/>
      <c r="H951" s="10"/>
      <c r="I951" s="10"/>
      <c r="J951" s="10"/>
      <c r="K951" s="10"/>
      <c r="L951" s="10"/>
      <c r="M951" s="10"/>
      <c r="N951" s="10"/>
      <c r="O951" s="10"/>
      <c r="P951" s="10"/>
      <c r="Q951" s="10"/>
      <c r="R951" s="10"/>
    </row>
    <row r="952" spans="1:18">
      <c r="A952" s="10"/>
      <c r="B952" s="10"/>
      <c r="C952" s="10"/>
      <c r="D952" s="10"/>
      <c r="E952" s="10"/>
      <c r="F952" s="10"/>
      <c r="G952" s="10"/>
      <c r="H952" s="10"/>
      <c r="I952" s="10"/>
      <c r="J952" s="10"/>
      <c r="K952" s="10"/>
      <c r="L952" s="10"/>
      <c r="M952" s="10"/>
      <c r="N952" s="10"/>
      <c r="O952" s="10"/>
      <c r="P952" s="10"/>
      <c r="Q952" s="10"/>
      <c r="R952" s="10"/>
    </row>
    <row r="953" spans="1:18">
      <c r="A953" s="10"/>
      <c r="B953" s="10"/>
      <c r="C953" s="10"/>
      <c r="D953" s="10"/>
      <c r="E953" s="10"/>
      <c r="F953" s="10"/>
      <c r="G953" s="10"/>
      <c r="H953" s="10"/>
      <c r="I953" s="10"/>
      <c r="J953" s="10"/>
      <c r="K953" s="10"/>
      <c r="L953" s="10"/>
      <c r="M953" s="10"/>
      <c r="N953" s="10"/>
      <c r="O953" s="10"/>
      <c r="P953" s="10"/>
      <c r="Q953" s="10"/>
      <c r="R953" s="10"/>
    </row>
    <row r="954" spans="1:18">
      <c r="A954" s="10"/>
      <c r="B954" s="10"/>
      <c r="C954" s="10"/>
      <c r="D954" s="10"/>
      <c r="E954" s="10"/>
      <c r="F954" s="10"/>
      <c r="G954" s="10"/>
      <c r="H954" s="10"/>
      <c r="I954" s="10"/>
      <c r="J954" s="10"/>
      <c r="K954" s="10"/>
      <c r="L954" s="10"/>
      <c r="M954" s="10"/>
      <c r="N954" s="10"/>
      <c r="O954" s="10"/>
      <c r="P954" s="10"/>
      <c r="Q954" s="10"/>
      <c r="R954" s="10"/>
    </row>
    <row r="955" spans="1:18">
      <c r="A955" s="10"/>
      <c r="B955" s="10"/>
      <c r="C955" s="10"/>
      <c r="D955" s="10"/>
      <c r="E955" s="10"/>
      <c r="F955" s="10"/>
      <c r="G955" s="10"/>
      <c r="H955" s="10"/>
      <c r="I955" s="10"/>
      <c r="J955" s="10"/>
      <c r="K955" s="10"/>
      <c r="L955" s="10"/>
      <c r="M955" s="10"/>
      <c r="N955" s="10"/>
      <c r="O955" s="10"/>
      <c r="P955" s="10"/>
      <c r="Q955" s="10"/>
      <c r="R955" s="10"/>
    </row>
    <row r="956" spans="1:18">
      <c r="A956" s="10"/>
      <c r="B956" s="10"/>
      <c r="C956" s="10"/>
      <c r="D956" s="10"/>
      <c r="E956" s="10"/>
      <c r="F956" s="10"/>
      <c r="G956" s="10"/>
      <c r="H956" s="10"/>
      <c r="I956" s="10"/>
      <c r="J956" s="10"/>
      <c r="K956" s="10"/>
      <c r="L956" s="10"/>
      <c r="M956" s="10"/>
      <c r="N956" s="10"/>
      <c r="O956" s="10"/>
      <c r="P956" s="10"/>
      <c r="Q956" s="10"/>
      <c r="R956" s="10"/>
    </row>
    <row r="957" spans="1:18">
      <c r="A957" s="10"/>
      <c r="B957" s="10"/>
      <c r="C957" s="10"/>
      <c r="D957" s="10"/>
      <c r="E957" s="10"/>
      <c r="F957" s="10"/>
      <c r="G957" s="10"/>
      <c r="H957" s="10"/>
      <c r="I957" s="10"/>
      <c r="J957" s="10"/>
      <c r="K957" s="10"/>
      <c r="L957" s="10"/>
      <c r="M957" s="10"/>
      <c r="N957" s="10"/>
      <c r="O957" s="10"/>
      <c r="P957" s="10"/>
      <c r="Q957" s="10"/>
      <c r="R957" s="10"/>
    </row>
    <row r="958" spans="1:18">
      <c r="A958" s="10"/>
      <c r="B958" s="10"/>
      <c r="C958" s="10"/>
      <c r="D958" s="10"/>
      <c r="E958" s="10"/>
      <c r="F958" s="10"/>
      <c r="G958" s="10"/>
      <c r="H958" s="10"/>
      <c r="I958" s="10"/>
      <c r="J958" s="10"/>
      <c r="K958" s="10"/>
      <c r="L958" s="10"/>
      <c r="M958" s="10"/>
      <c r="N958" s="10"/>
      <c r="O958" s="10"/>
      <c r="P958" s="10"/>
      <c r="Q958" s="10"/>
      <c r="R958" s="10"/>
    </row>
    <row r="959" spans="1:18">
      <c r="A959" s="10"/>
      <c r="B959" s="10"/>
      <c r="C959" s="10"/>
      <c r="D959" s="10"/>
      <c r="E959" s="10"/>
      <c r="F959" s="10"/>
      <c r="G959" s="10"/>
      <c r="H959" s="10"/>
      <c r="I959" s="10"/>
      <c r="J959" s="10"/>
      <c r="K959" s="10"/>
      <c r="L959" s="10"/>
      <c r="M959" s="10"/>
      <c r="N959" s="10"/>
      <c r="O959" s="10"/>
      <c r="P959" s="10"/>
      <c r="Q959" s="10"/>
      <c r="R959" s="10"/>
    </row>
    <row r="960" spans="1:18">
      <c r="A960" s="10"/>
      <c r="B960" s="10"/>
      <c r="C960" s="10"/>
      <c r="D960" s="10"/>
      <c r="E960" s="10"/>
      <c r="F960" s="10"/>
      <c r="G960" s="10"/>
      <c r="H960" s="10"/>
      <c r="I960" s="10"/>
      <c r="J960" s="10"/>
      <c r="K960" s="10"/>
      <c r="L960" s="10"/>
      <c r="M960" s="10"/>
      <c r="N960" s="10"/>
      <c r="O960" s="10"/>
      <c r="P960" s="10"/>
      <c r="Q960" s="10"/>
      <c r="R960" s="10"/>
    </row>
    <row r="961" spans="1:18">
      <c r="A961" s="10"/>
      <c r="B961" s="10"/>
      <c r="C961" s="10"/>
      <c r="D961" s="10"/>
      <c r="E961" s="10"/>
      <c r="F961" s="10"/>
      <c r="G961" s="10"/>
      <c r="H961" s="10"/>
      <c r="I961" s="10"/>
      <c r="J961" s="10"/>
      <c r="K961" s="10"/>
      <c r="L961" s="10"/>
      <c r="M961" s="10"/>
      <c r="N961" s="10"/>
      <c r="O961" s="10"/>
      <c r="P961" s="10"/>
      <c r="Q961" s="10"/>
      <c r="R961" s="10"/>
    </row>
    <row r="962" spans="1:18">
      <c r="A962" s="10"/>
      <c r="B962" s="10"/>
      <c r="C962" s="10"/>
      <c r="D962" s="10"/>
      <c r="E962" s="10"/>
      <c r="F962" s="10"/>
      <c r="G962" s="10"/>
      <c r="H962" s="10"/>
      <c r="I962" s="10"/>
      <c r="J962" s="10"/>
      <c r="K962" s="10"/>
      <c r="L962" s="10"/>
      <c r="M962" s="10"/>
      <c r="N962" s="10"/>
      <c r="O962" s="10"/>
      <c r="P962" s="10"/>
      <c r="Q962" s="10"/>
      <c r="R962" s="10"/>
    </row>
    <row r="963" spans="1:18">
      <c r="A963" s="10"/>
      <c r="B963" s="10"/>
      <c r="C963" s="10"/>
      <c r="D963" s="10"/>
      <c r="E963" s="10"/>
      <c r="F963" s="10"/>
      <c r="G963" s="10"/>
      <c r="H963" s="10"/>
      <c r="I963" s="10"/>
      <c r="J963" s="10"/>
      <c r="K963" s="10"/>
      <c r="L963" s="10"/>
      <c r="M963" s="10"/>
      <c r="N963" s="10"/>
      <c r="O963" s="10"/>
      <c r="P963" s="10"/>
      <c r="Q963" s="10"/>
      <c r="R963" s="10"/>
    </row>
    <row r="964" spans="1:18">
      <c r="A964" s="10"/>
      <c r="B964" s="10"/>
      <c r="C964" s="10"/>
      <c r="D964" s="10"/>
      <c r="E964" s="10"/>
      <c r="F964" s="10"/>
      <c r="G964" s="10"/>
      <c r="H964" s="10"/>
      <c r="I964" s="10"/>
      <c r="J964" s="10"/>
      <c r="K964" s="10"/>
      <c r="L964" s="10"/>
      <c r="M964" s="10"/>
      <c r="N964" s="10"/>
      <c r="O964" s="10"/>
      <c r="P964" s="10"/>
      <c r="Q964" s="10"/>
      <c r="R964" s="10"/>
    </row>
    <row r="965" spans="1:18">
      <c r="A965" s="10"/>
      <c r="B965" s="10"/>
      <c r="C965" s="10"/>
      <c r="D965" s="10"/>
      <c r="E965" s="10"/>
      <c r="F965" s="10"/>
      <c r="G965" s="10"/>
      <c r="H965" s="10"/>
      <c r="I965" s="10"/>
      <c r="J965" s="10"/>
      <c r="K965" s="10"/>
      <c r="L965" s="10"/>
      <c r="M965" s="10"/>
      <c r="N965" s="10"/>
      <c r="O965" s="10"/>
      <c r="P965" s="10"/>
      <c r="Q965" s="10"/>
      <c r="R965" s="10"/>
    </row>
    <row r="966" spans="1:18">
      <c r="A966" s="10"/>
      <c r="B966" s="10"/>
      <c r="C966" s="10"/>
      <c r="D966" s="10"/>
      <c r="E966" s="10"/>
      <c r="F966" s="10"/>
      <c r="G966" s="10"/>
      <c r="H966" s="10"/>
      <c r="I966" s="10"/>
      <c r="J966" s="10"/>
      <c r="K966" s="10"/>
      <c r="L966" s="10"/>
      <c r="M966" s="10"/>
      <c r="N966" s="10"/>
      <c r="O966" s="10"/>
      <c r="P966" s="10"/>
      <c r="Q966" s="10"/>
      <c r="R966" s="10"/>
    </row>
    <row r="967" spans="1:18">
      <c r="A967" s="10"/>
      <c r="B967" s="10"/>
      <c r="C967" s="10"/>
      <c r="D967" s="10"/>
      <c r="E967" s="10"/>
      <c r="F967" s="10"/>
      <c r="G967" s="10"/>
      <c r="H967" s="10"/>
      <c r="I967" s="10"/>
      <c r="J967" s="10"/>
      <c r="K967" s="10"/>
      <c r="L967" s="10"/>
      <c r="M967" s="10"/>
      <c r="N967" s="10"/>
      <c r="O967" s="10"/>
      <c r="P967" s="10"/>
      <c r="Q967" s="10"/>
      <c r="R967" s="10"/>
    </row>
    <row r="968" spans="1:18">
      <c r="A968" s="10"/>
      <c r="B968" s="10"/>
      <c r="C968" s="10"/>
      <c r="D968" s="10"/>
      <c r="E968" s="10"/>
      <c r="F968" s="10"/>
      <c r="G968" s="10"/>
      <c r="H968" s="10"/>
      <c r="I968" s="10"/>
      <c r="J968" s="10"/>
      <c r="K968" s="10"/>
      <c r="L968" s="10"/>
      <c r="M968" s="10"/>
      <c r="N968" s="10"/>
      <c r="O968" s="10"/>
      <c r="P968" s="10"/>
      <c r="Q968" s="10"/>
      <c r="R968" s="10"/>
    </row>
    <row r="969" spans="1:18">
      <c r="A969" s="10"/>
      <c r="B969" s="10"/>
      <c r="C969" s="10"/>
      <c r="D969" s="10"/>
      <c r="E969" s="10"/>
      <c r="F969" s="10"/>
      <c r="G969" s="10"/>
      <c r="H969" s="10"/>
      <c r="I969" s="10"/>
      <c r="J969" s="10"/>
      <c r="K969" s="10"/>
      <c r="L969" s="10"/>
      <c r="M969" s="10"/>
      <c r="N969" s="10"/>
      <c r="O969" s="10"/>
      <c r="P969" s="10"/>
      <c r="Q969" s="10"/>
      <c r="R969" s="10"/>
    </row>
    <row r="970" spans="1:18">
      <c r="A970" s="10"/>
      <c r="B970" s="10"/>
      <c r="C970" s="10"/>
      <c r="D970" s="10"/>
      <c r="E970" s="10"/>
      <c r="F970" s="10"/>
      <c r="G970" s="10"/>
      <c r="H970" s="10"/>
      <c r="I970" s="10"/>
      <c r="J970" s="10"/>
      <c r="K970" s="10"/>
      <c r="L970" s="10"/>
      <c r="M970" s="10"/>
      <c r="N970" s="10"/>
      <c r="O970" s="10"/>
      <c r="P970" s="10"/>
      <c r="Q970" s="10"/>
      <c r="R970" s="10"/>
    </row>
    <row r="971" spans="1:18">
      <c r="A971" s="10"/>
      <c r="B971" s="10"/>
      <c r="C971" s="10"/>
      <c r="D971" s="10"/>
      <c r="E971" s="10"/>
      <c r="F971" s="10"/>
      <c r="G971" s="10"/>
      <c r="H971" s="10"/>
      <c r="I971" s="10"/>
      <c r="J971" s="10"/>
      <c r="K971" s="10"/>
      <c r="L971" s="10"/>
      <c r="M971" s="10"/>
      <c r="N971" s="10"/>
      <c r="O971" s="10"/>
      <c r="P971" s="10"/>
      <c r="Q971" s="10"/>
      <c r="R971" s="10"/>
    </row>
    <row r="972" spans="1:18">
      <c r="A972" s="10"/>
      <c r="B972" s="10"/>
      <c r="C972" s="10"/>
      <c r="D972" s="10"/>
      <c r="E972" s="10"/>
      <c r="F972" s="10"/>
      <c r="G972" s="10"/>
      <c r="H972" s="10"/>
      <c r="I972" s="10"/>
      <c r="J972" s="10"/>
      <c r="K972" s="10"/>
      <c r="L972" s="10"/>
      <c r="M972" s="10"/>
      <c r="N972" s="10"/>
      <c r="O972" s="10"/>
      <c r="P972" s="10"/>
      <c r="Q972" s="10"/>
      <c r="R972" s="10"/>
    </row>
    <row r="973" spans="1:18">
      <c r="A973" s="10"/>
      <c r="B973" s="10"/>
      <c r="C973" s="10"/>
      <c r="D973" s="10"/>
      <c r="E973" s="10"/>
      <c r="F973" s="10"/>
      <c r="G973" s="10"/>
      <c r="H973" s="10"/>
      <c r="I973" s="10"/>
      <c r="J973" s="10"/>
      <c r="K973" s="10"/>
      <c r="L973" s="10"/>
      <c r="M973" s="10"/>
      <c r="N973" s="10"/>
      <c r="O973" s="10"/>
      <c r="P973" s="10"/>
      <c r="Q973" s="10"/>
      <c r="R973" s="10"/>
    </row>
    <row r="974" spans="1:18">
      <c r="A974" s="10"/>
      <c r="B974" s="10"/>
      <c r="C974" s="10"/>
      <c r="D974" s="10"/>
      <c r="E974" s="10"/>
      <c r="F974" s="10"/>
      <c r="G974" s="10"/>
      <c r="H974" s="10"/>
      <c r="I974" s="10"/>
      <c r="J974" s="10"/>
      <c r="K974" s="10"/>
      <c r="L974" s="10"/>
      <c r="M974" s="10"/>
      <c r="N974" s="10"/>
      <c r="O974" s="10"/>
      <c r="P974" s="10"/>
      <c r="Q974" s="10"/>
      <c r="R974" s="10"/>
    </row>
    <row r="975" spans="1:18">
      <c r="A975" s="10"/>
      <c r="B975" s="10"/>
      <c r="C975" s="10"/>
      <c r="D975" s="10"/>
      <c r="E975" s="10"/>
      <c r="F975" s="10"/>
      <c r="G975" s="10"/>
      <c r="H975" s="10"/>
      <c r="I975" s="10"/>
      <c r="J975" s="10"/>
      <c r="K975" s="10"/>
      <c r="L975" s="10"/>
      <c r="M975" s="10"/>
      <c r="N975" s="10"/>
      <c r="O975" s="10"/>
      <c r="P975" s="10"/>
      <c r="Q975" s="10"/>
      <c r="R975" s="10"/>
    </row>
    <row r="976" spans="1:18">
      <c r="A976" s="10"/>
      <c r="B976" s="10"/>
      <c r="C976" s="10"/>
      <c r="D976" s="10"/>
      <c r="E976" s="10"/>
      <c r="F976" s="10"/>
      <c r="G976" s="10"/>
      <c r="H976" s="10"/>
      <c r="I976" s="10"/>
      <c r="J976" s="10"/>
      <c r="K976" s="10"/>
      <c r="L976" s="10"/>
      <c r="M976" s="10"/>
      <c r="N976" s="10"/>
      <c r="O976" s="10"/>
      <c r="P976" s="10"/>
      <c r="Q976" s="10"/>
      <c r="R976" s="10"/>
    </row>
    <row r="977" spans="1:18">
      <c r="A977" s="10"/>
      <c r="B977" s="10"/>
      <c r="C977" s="10"/>
      <c r="D977" s="10"/>
      <c r="E977" s="10"/>
      <c r="F977" s="10"/>
      <c r="G977" s="10"/>
      <c r="H977" s="10"/>
      <c r="I977" s="10"/>
      <c r="J977" s="10"/>
      <c r="K977" s="10"/>
      <c r="L977" s="10"/>
      <c r="M977" s="10"/>
      <c r="N977" s="10"/>
      <c r="O977" s="10"/>
      <c r="P977" s="10"/>
      <c r="Q977" s="10"/>
      <c r="R977" s="10"/>
    </row>
    <row r="978" spans="1:18">
      <c r="A978" s="10"/>
      <c r="B978" s="10"/>
      <c r="C978" s="10"/>
      <c r="D978" s="10"/>
      <c r="E978" s="10"/>
      <c r="F978" s="10"/>
      <c r="G978" s="10"/>
      <c r="H978" s="10"/>
      <c r="I978" s="10"/>
      <c r="J978" s="10"/>
      <c r="K978" s="10"/>
      <c r="L978" s="10"/>
      <c r="M978" s="10"/>
      <c r="N978" s="10"/>
      <c r="O978" s="10"/>
      <c r="P978" s="10"/>
      <c r="Q978" s="10"/>
      <c r="R978" s="10"/>
    </row>
    <row r="979" spans="1:18">
      <c r="A979" s="10"/>
      <c r="B979" s="10"/>
      <c r="C979" s="10"/>
      <c r="D979" s="10"/>
      <c r="E979" s="10"/>
      <c r="F979" s="10"/>
      <c r="G979" s="10"/>
      <c r="H979" s="10"/>
      <c r="I979" s="10"/>
      <c r="J979" s="10"/>
      <c r="K979" s="10"/>
      <c r="L979" s="10"/>
      <c r="M979" s="10"/>
      <c r="N979" s="10"/>
      <c r="O979" s="10"/>
      <c r="P979" s="10"/>
      <c r="Q979" s="10"/>
      <c r="R979" s="10"/>
    </row>
    <row r="980" spans="1:18">
      <c r="A980" s="10"/>
      <c r="B980" s="10"/>
      <c r="C980" s="10"/>
      <c r="D980" s="10"/>
      <c r="E980" s="10"/>
      <c r="F980" s="10"/>
      <c r="G980" s="10"/>
      <c r="H980" s="10"/>
      <c r="I980" s="10"/>
      <c r="J980" s="10"/>
      <c r="K980" s="10"/>
      <c r="L980" s="10"/>
      <c r="M980" s="10"/>
      <c r="N980" s="10"/>
      <c r="O980" s="10"/>
      <c r="P980" s="10"/>
      <c r="Q980" s="10"/>
      <c r="R980" s="10"/>
    </row>
    <row r="981" spans="1:18">
      <c r="A981" s="10"/>
      <c r="B981" s="10"/>
      <c r="C981" s="10"/>
      <c r="D981" s="10"/>
      <c r="E981" s="10"/>
      <c r="F981" s="10"/>
      <c r="G981" s="10"/>
      <c r="H981" s="10"/>
      <c r="I981" s="10"/>
      <c r="J981" s="10"/>
      <c r="K981" s="10"/>
      <c r="L981" s="10"/>
      <c r="M981" s="10"/>
      <c r="N981" s="10"/>
      <c r="O981" s="10"/>
      <c r="P981" s="10"/>
      <c r="Q981" s="10"/>
      <c r="R981" s="10"/>
    </row>
    <row r="982" spans="1:18">
      <c r="A982" s="10"/>
      <c r="B982" s="10"/>
      <c r="C982" s="10"/>
      <c r="D982" s="10"/>
      <c r="E982" s="10"/>
      <c r="F982" s="10"/>
      <c r="G982" s="10"/>
      <c r="H982" s="10"/>
      <c r="I982" s="10"/>
      <c r="J982" s="10"/>
      <c r="K982" s="10"/>
      <c r="L982" s="10"/>
      <c r="M982" s="10"/>
      <c r="N982" s="10"/>
      <c r="O982" s="10"/>
      <c r="P982" s="10"/>
      <c r="Q982" s="10"/>
      <c r="R982" s="10"/>
    </row>
    <row r="983" spans="1:18">
      <c r="A983" s="10"/>
      <c r="B983" s="10"/>
      <c r="C983" s="10"/>
      <c r="D983" s="10"/>
      <c r="E983" s="10"/>
      <c r="F983" s="10"/>
      <c r="G983" s="10"/>
      <c r="H983" s="10"/>
      <c r="I983" s="10"/>
      <c r="J983" s="10"/>
      <c r="K983" s="10"/>
      <c r="L983" s="10"/>
      <c r="M983" s="10"/>
      <c r="N983" s="10"/>
      <c r="O983" s="10"/>
      <c r="P983" s="10"/>
      <c r="Q983" s="10"/>
      <c r="R983" s="10"/>
    </row>
    <row r="984" spans="1:18">
      <c r="A984" s="10"/>
      <c r="B984" s="10"/>
      <c r="C984" s="10"/>
      <c r="D984" s="10"/>
      <c r="E984" s="10"/>
      <c r="F984" s="10"/>
      <c r="G984" s="10"/>
      <c r="H984" s="10"/>
      <c r="I984" s="10"/>
      <c r="J984" s="10"/>
      <c r="K984" s="10"/>
      <c r="L984" s="10"/>
      <c r="M984" s="10"/>
      <c r="N984" s="10"/>
      <c r="O984" s="10"/>
      <c r="P984" s="10"/>
      <c r="Q984" s="10"/>
      <c r="R984" s="10"/>
    </row>
    <row r="985" spans="1:18">
      <c r="A985" s="10"/>
      <c r="B985" s="10"/>
      <c r="C985" s="10"/>
      <c r="D985" s="10"/>
      <c r="E985" s="10"/>
      <c r="F985" s="10"/>
      <c r="G985" s="10"/>
      <c r="H985" s="10"/>
      <c r="I985" s="10"/>
      <c r="J985" s="10"/>
      <c r="K985" s="10"/>
      <c r="L985" s="10"/>
      <c r="M985" s="10"/>
      <c r="N985" s="10"/>
      <c r="O985" s="10"/>
      <c r="P985" s="10"/>
      <c r="Q985" s="10"/>
      <c r="R985" s="10"/>
    </row>
    <row r="986" spans="1:18">
      <c r="A986" s="10"/>
      <c r="B986" s="10"/>
      <c r="C986" s="10"/>
      <c r="D986" s="10"/>
      <c r="E986" s="10"/>
      <c r="F986" s="10"/>
      <c r="G986" s="10"/>
      <c r="H986" s="10"/>
      <c r="I986" s="10"/>
      <c r="J986" s="10"/>
      <c r="K986" s="10"/>
      <c r="L986" s="10"/>
      <c r="M986" s="10"/>
      <c r="N986" s="10"/>
      <c r="O986" s="10"/>
      <c r="P986" s="10"/>
      <c r="Q986" s="10"/>
      <c r="R986" s="10"/>
    </row>
    <row r="987" spans="1:18">
      <c r="A987" s="10"/>
      <c r="B987" s="10"/>
      <c r="C987" s="10"/>
      <c r="D987" s="10"/>
      <c r="E987" s="10"/>
      <c r="F987" s="10"/>
      <c r="G987" s="10"/>
      <c r="H987" s="10"/>
      <c r="I987" s="10"/>
      <c r="J987" s="10"/>
      <c r="K987" s="10"/>
      <c r="L987" s="10"/>
      <c r="M987" s="10"/>
      <c r="N987" s="10"/>
      <c r="O987" s="10"/>
      <c r="P987" s="10"/>
      <c r="Q987" s="10"/>
      <c r="R987" s="10"/>
    </row>
    <row r="988" spans="1:18">
      <c r="A988" s="10"/>
      <c r="B988" s="10"/>
      <c r="C988" s="10"/>
      <c r="D988" s="10"/>
      <c r="E988" s="10"/>
      <c r="F988" s="10"/>
      <c r="G988" s="10"/>
      <c r="H988" s="10"/>
      <c r="I988" s="10"/>
      <c r="J988" s="10"/>
      <c r="K988" s="10"/>
      <c r="L988" s="10"/>
      <c r="M988" s="10"/>
      <c r="N988" s="10"/>
      <c r="O988" s="10"/>
      <c r="P988" s="10"/>
      <c r="Q988" s="10"/>
      <c r="R988" s="10"/>
    </row>
    <row r="989" spans="1:18">
      <c r="A989" s="10"/>
      <c r="B989" s="10"/>
      <c r="C989" s="10"/>
      <c r="D989" s="10"/>
      <c r="E989" s="10"/>
      <c r="F989" s="10"/>
      <c r="G989" s="10"/>
      <c r="H989" s="10"/>
      <c r="I989" s="10"/>
      <c r="J989" s="10"/>
      <c r="K989" s="10"/>
      <c r="L989" s="10"/>
      <c r="M989" s="10"/>
      <c r="N989" s="10"/>
      <c r="O989" s="10"/>
      <c r="P989" s="10"/>
      <c r="Q989" s="10"/>
      <c r="R989" s="10"/>
    </row>
    <row r="990" spans="1:18">
      <c r="A990" s="10"/>
      <c r="B990" s="10"/>
      <c r="C990" s="10"/>
      <c r="D990" s="10"/>
      <c r="E990" s="10"/>
      <c r="F990" s="10"/>
      <c r="G990" s="10"/>
      <c r="H990" s="10"/>
      <c r="I990" s="10"/>
      <c r="J990" s="10"/>
      <c r="K990" s="10"/>
      <c r="L990" s="10"/>
      <c r="M990" s="10"/>
      <c r="N990" s="10"/>
      <c r="O990" s="10"/>
      <c r="P990" s="10"/>
      <c r="Q990" s="10"/>
      <c r="R990" s="10"/>
    </row>
    <row r="991" spans="1:18">
      <c r="A991" s="10"/>
      <c r="B991" s="10"/>
      <c r="C991" s="10"/>
      <c r="D991" s="10"/>
      <c r="E991" s="10"/>
      <c r="F991" s="10"/>
      <c r="G991" s="10"/>
      <c r="H991" s="10"/>
      <c r="I991" s="10"/>
      <c r="J991" s="10"/>
      <c r="K991" s="10"/>
      <c r="L991" s="10"/>
      <c r="M991" s="10"/>
      <c r="N991" s="10"/>
      <c r="O991" s="10"/>
      <c r="P991" s="10"/>
      <c r="Q991" s="10"/>
      <c r="R991" s="10"/>
    </row>
    <row r="992" spans="1:18">
      <c r="A992" s="10"/>
      <c r="B992" s="10"/>
      <c r="C992" s="10"/>
      <c r="D992" s="10"/>
      <c r="E992" s="10"/>
      <c r="F992" s="10"/>
      <c r="G992" s="10"/>
      <c r="H992" s="10"/>
      <c r="I992" s="10"/>
      <c r="J992" s="10"/>
      <c r="K992" s="10"/>
      <c r="L992" s="10"/>
      <c r="M992" s="10"/>
      <c r="N992" s="10"/>
      <c r="O992" s="10"/>
      <c r="P992" s="10"/>
      <c r="Q992" s="10"/>
      <c r="R992" s="10"/>
    </row>
    <row r="993" spans="1:18">
      <c r="A993" s="10"/>
      <c r="B993" s="10"/>
      <c r="C993" s="10"/>
      <c r="D993" s="10"/>
      <c r="E993" s="10"/>
      <c r="F993" s="10"/>
      <c r="G993" s="10"/>
      <c r="H993" s="10"/>
      <c r="I993" s="10"/>
      <c r="J993" s="10"/>
      <c r="K993" s="10"/>
      <c r="L993" s="10"/>
      <c r="M993" s="10"/>
      <c r="N993" s="10"/>
      <c r="O993" s="10"/>
      <c r="P993" s="10"/>
      <c r="Q993" s="10"/>
      <c r="R993" s="10"/>
    </row>
    <row r="994" spans="1:18">
      <c r="A994" s="10"/>
      <c r="B994" s="10"/>
      <c r="C994" s="10"/>
      <c r="D994" s="10"/>
      <c r="E994" s="10"/>
      <c r="F994" s="10"/>
      <c r="G994" s="10"/>
      <c r="H994" s="10"/>
      <c r="I994" s="10"/>
      <c r="J994" s="10"/>
      <c r="K994" s="10"/>
      <c r="L994" s="10"/>
      <c r="M994" s="10"/>
      <c r="N994" s="10"/>
      <c r="O994" s="10"/>
      <c r="P994" s="10"/>
      <c r="Q994" s="10"/>
      <c r="R994" s="10"/>
    </row>
    <row r="995" spans="1:18">
      <c r="A995" s="10"/>
      <c r="B995" s="10"/>
      <c r="C995" s="10"/>
      <c r="D995" s="10"/>
      <c r="E995" s="10"/>
      <c r="F995" s="10"/>
      <c r="G995" s="10"/>
      <c r="H995" s="10"/>
      <c r="I995" s="10"/>
      <c r="J995" s="10"/>
      <c r="K995" s="10"/>
      <c r="L995" s="10"/>
      <c r="M995" s="10"/>
      <c r="N995" s="10"/>
      <c r="O995" s="10"/>
      <c r="P995" s="10"/>
      <c r="Q995" s="10"/>
      <c r="R995" s="10"/>
    </row>
    <row r="996" spans="1:18">
      <c r="A996" s="10"/>
      <c r="B996" s="10"/>
      <c r="C996" s="10"/>
      <c r="D996" s="10"/>
      <c r="E996" s="10"/>
      <c r="F996" s="10"/>
      <c r="G996" s="10"/>
      <c r="H996" s="10"/>
      <c r="I996" s="10"/>
      <c r="J996" s="10"/>
      <c r="K996" s="10"/>
      <c r="L996" s="10"/>
      <c r="M996" s="10"/>
      <c r="N996" s="10"/>
      <c r="O996" s="10"/>
      <c r="P996" s="10"/>
      <c r="Q996" s="10"/>
      <c r="R996" s="10"/>
    </row>
    <row r="997" spans="1:18">
      <c r="A997" s="10"/>
      <c r="B997" s="10"/>
      <c r="C997" s="10"/>
      <c r="D997" s="10"/>
      <c r="E997" s="10"/>
      <c r="F997" s="10"/>
      <c r="G997" s="10"/>
      <c r="H997" s="10"/>
      <c r="I997" s="10"/>
      <c r="J997" s="10"/>
      <c r="K997" s="10"/>
      <c r="L997" s="10"/>
      <c r="M997" s="10"/>
      <c r="N997" s="10"/>
      <c r="O997" s="10"/>
      <c r="P997" s="10"/>
      <c r="Q997" s="10"/>
      <c r="R997" s="10"/>
    </row>
    <row r="998" spans="1:18">
      <c r="A998" s="10"/>
      <c r="B998" s="10"/>
      <c r="C998" s="10"/>
      <c r="D998" s="10"/>
      <c r="E998" s="10"/>
      <c r="F998" s="10"/>
      <c r="G998" s="10"/>
      <c r="H998" s="10"/>
      <c r="I998" s="10"/>
      <c r="J998" s="10"/>
      <c r="K998" s="10"/>
      <c r="L998" s="10"/>
      <c r="M998" s="10"/>
      <c r="N998" s="10"/>
      <c r="O998" s="10"/>
      <c r="P998" s="10"/>
      <c r="Q998" s="10"/>
      <c r="R998" s="10"/>
    </row>
    <row r="999" spans="1:18">
      <c r="A999" s="10"/>
      <c r="B999" s="10"/>
      <c r="C999" s="10"/>
      <c r="D999" s="10"/>
      <c r="E999" s="10"/>
      <c r="F999" s="10"/>
      <c r="G999" s="10"/>
      <c r="H999" s="10"/>
      <c r="I999" s="10"/>
      <c r="J999" s="10"/>
      <c r="K999" s="10"/>
      <c r="L999" s="10"/>
      <c r="M999" s="10"/>
      <c r="N999" s="10"/>
      <c r="O999" s="10"/>
      <c r="P999" s="10"/>
      <c r="Q999" s="10"/>
      <c r="R999" s="10"/>
    </row>
    <row r="1000" spans="1:18">
      <c r="A1000" s="10"/>
      <c r="B1000" s="10"/>
      <c r="C1000" s="10"/>
      <c r="D1000" s="10"/>
      <c r="E1000" s="10"/>
      <c r="F1000" s="10"/>
      <c r="G1000" s="10"/>
      <c r="H1000" s="10"/>
      <c r="I1000" s="10"/>
      <c r="J1000" s="10"/>
      <c r="K1000" s="10"/>
      <c r="L1000" s="10"/>
      <c r="M1000" s="10"/>
      <c r="N1000" s="10"/>
      <c r="O1000" s="10"/>
      <c r="P1000" s="10"/>
      <c r="Q1000" s="10"/>
      <c r="R1000" s="10"/>
    </row>
  </sheetData>
  <mergeCells count="119">
    <mergeCell ref="C213:Q213"/>
    <mergeCell ref="C208:M208"/>
    <mergeCell ref="C212:N212"/>
    <mergeCell ref="C227:N227"/>
    <mergeCell ref="C170:H170"/>
    <mergeCell ref="C173:N173"/>
    <mergeCell ref="C249:C250"/>
    <mergeCell ref="C247:N247"/>
    <mergeCell ref="C258:N258"/>
    <mergeCell ref="C237:N237"/>
    <mergeCell ref="C114:N114"/>
    <mergeCell ref="C102:N102"/>
    <mergeCell ref="D43:E43"/>
    <mergeCell ref="F43:G43"/>
    <mergeCell ref="F40:G40"/>
    <mergeCell ref="F41:G41"/>
    <mergeCell ref="D42:E42"/>
    <mergeCell ref="F42:G42"/>
    <mergeCell ref="H40:I40"/>
    <mergeCell ref="F46:G46"/>
    <mergeCell ref="D46:E46"/>
    <mergeCell ref="D48:E48"/>
    <mergeCell ref="F48:G48"/>
    <mergeCell ref="H48:I48"/>
    <mergeCell ref="D45:E45"/>
    <mergeCell ref="C200:C201"/>
    <mergeCell ref="C175:C176"/>
    <mergeCell ref="C229:C230"/>
    <mergeCell ref="C186:N186"/>
    <mergeCell ref="C198:N198"/>
    <mergeCell ref="F45:G45"/>
    <mergeCell ref="D39:E39"/>
    <mergeCell ref="D38:E38"/>
    <mergeCell ref="F52:G52"/>
    <mergeCell ref="F53:G53"/>
    <mergeCell ref="C127:N127"/>
    <mergeCell ref="C142:N142"/>
    <mergeCell ref="C157:N157"/>
    <mergeCell ref="C154:H154"/>
    <mergeCell ref="C116:C117"/>
    <mergeCell ref="C91:C92"/>
    <mergeCell ref="D47:E47"/>
    <mergeCell ref="F47:G47"/>
    <mergeCell ref="L54:M54"/>
    <mergeCell ref="D54:E54"/>
    <mergeCell ref="D50:E50"/>
    <mergeCell ref="C89:N89"/>
    <mergeCell ref="C75:N75"/>
    <mergeCell ref="D49:E49"/>
    <mergeCell ref="F49:G49"/>
    <mergeCell ref="L53:M53"/>
    <mergeCell ref="L55:M55"/>
    <mergeCell ref="H53:I53"/>
    <mergeCell ref="J53:K53"/>
    <mergeCell ref="F50:G50"/>
    <mergeCell ref="F54:G54"/>
    <mergeCell ref="H54:I54"/>
    <mergeCell ref="J54:K54"/>
    <mergeCell ref="D52:E52"/>
    <mergeCell ref="D53:E53"/>
    <mergeCell ref="D55:E55"/>
    <mergeCell ref="F55:G55"/>
    <mergeCell ref="H55:I55"/>
    <mergeCell ref="J55:K55"/>
    <mergeCell ref="C9:N9"/>
    <mergeCell ref="C11:C12"/>
    <mergeCell ref="C36:C37"/>
    <mergeCell ref="D36:E37"/>
    <mergeCell ref="D41:E41"/>
    <mergeCell ref="D40:E40"/>
    <mergeCell ref="J41:K41"/>
    <mergeCell ref="L41:M41"/>
    <mergeCell ref="C4:N4"/>
    <mergeCell ref="C5:N5"/>
    <mergeCell ref="C34:M34"/>
    <mergeCell ref="C6:N6"/>
    <mergeCell ref="C8:N8"/>
    <mergeCell ref="C7:N7"/>
    <mergeCell ref="F36:G37"/>
    <mergeCell ref="H36:I37"/>
    <mergeCell ref="J36:K37"/>
    <mergeCell ref="L36:M37"/>
    <mergeCell ref="F39:G39"/>
    <mergeCell ref="F38:G38"/>
    <mergeCell ref="L39:M39"/>
    <mergeCell ref="L38:M38"/>
    <mergeCell ref="L40:M40"/>
    <mergeCell ref="J40:K40"/>
    <mergeCell ref="L43:M43"/>
    <mergeCell ref="L42:M42"/>
    <mergeCell ref="L50:M50"/>
    <mergeCell ref="L46:M46"/>
    <mergeCell ref="L47:M47"/>
    <mergeCell ref="L48:M48"/>
    <mergeCell ref="L49:M49"/>
    <mergeCell ref="L45:M45"/>
    <mergeCell ref="J43:K43"/>
    <mergeCell ref="J42:K42"/>
    <mergeCell ref="J47:K47"/>
    <mergeCell ref="J48:K48"/>
    <mergeCell ref="H45:I45"/>
    <mergeCell ref="J46:K46"/>
    <mergeCell ref="J45:K45"/>
    <mergeCell ref="H38:I38"/>
    <mergeCell ref="H43:I43"/>
    <mergeCell ref="H39:I39"/>
    <mergeCell ref="H41:I41"/>
    <mergeCell ref="H42:I42"/>
    <mergeCell ref="J38:K38"/>
    <mergeCell ref="J39:K39"/>
    <mergeCell ref="J50:K50"/>
    <mergeCell ref="H49:I49"/>
    <mergeCell ref="J49:K49"/>
    <mergeCell ref="H50:I50"/>
    <mergeCell ref="H52:I52"/>
    <mergeCell ref="J52:K52"/>
    <mergeCell ref="L52:M52"/>
    <mergeCell ref="H46:I46"/>
    <mergeCell ref="H47:I4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CAPA</vt:lpstr>
      <vt:lpstr>INÍCIO </vt:lpstr>
      <vt:lpstr>APRESENTAÇÃO </vt:lpstr>
      <vt:lpstr>INTRODUÇÃO</vt:lpstr>
      <vt:lpstr>FROTA SEGUNDO TIPO</vt:lpstr>
      <vt:lpstr>ACIDENTES COM VÍTIMAS</vt:lpstr>
      <vt:lpstr>VÍTIMAS NÃO FATAIS</vt:lpstr>
      <vt:lpstr>VÍTIMAS FATAIS</vt:lpstr>
      <vt:lpstr>COND. ENV. EM ACID. COM VÍTIMAS</vt:lpstr>
      <vt:lpstr>VEIC. ENV. EM ACID. COM VÍTIMAS</vt:lpstr>
      <vt:lpstr>INDICES RONDÔNIA</vt:lpstr>
      <vt:lpstr>MUNICÍPIOS</vt:lpstr>
      <vt:lpstr>ACIDENTES MUNICÍPIOS </vt:lpstr>
      <vt:lpstr>EVO. INDICES MUNICÍPIOS</vt:lpstr>
      <vt:lpstr>ACIDENTES POR DIA DA SEMANA</vt:lpstr>
      <vt:lpstr>HORÁRIO DOS ACIDENTES</vt:lpstr>
      <vt:lpstr>HABILITAÇÃO </vt:lpstr>
      <vt:lpstr>HABILITAÇÃO  F.E</vt:lpstr>
      <vt:lpstr>MULTAS</vt:lpstr>
      <vt:lpstr>PROJETOS</vt:lpstr>
      <vt:lpstr>ENCERRAMENTO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dc:creator>
  <cp:lastModifiedBy>Paul</cp:lastModifiedBy>
  <dcterms:created xsi:type="dcterms:W3CDTF">2015-07-17T10:01:15Z</dcterms:created>
  <dcterms:modified xsi:type="dcterms:W3CDTF">2015-07-17T10:01:16Z</dcterms:modified>
</cp:coreProperties>
</file>